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0" yWindow="885" windowWidth="23565" windowHeight="11415"/>
  </bookViews>
  <sheets>
    <sheet name="Итого по видам(с учет нераспр.)" sheetId="7" r:id="rId1"/>
    <sheet name="Всего (с выдел. нераспред)" sheetId="8" r:id="rId2"/>
    <sheet name="Дотации" sheetId="9" r:id="rId3"/>
    <sheet name="Субсидии" sheetId="10" r:id="rId4"/>
    <sheet name="Субвенции " sheetId="11" r:id="rId5"/>
    <sheet name="Иные" sheetId="12" r:id="rId6"/>
  </sheets>
  <definedNames>
    <definedName name="_xlnm.Print_Titles" localSheetId="1">'Всего (с выдел. нераспред)'!$A:$U,'Всего (с выдел. нераспред)'!$3:$6</definedName>
    <definedName name="_xlnm.Print_Titles" localSheetId="2">Дотации!$4:$6</definedName>
    <definedName name="_xlnm.Print_Titles" localSheetId="5">Иные!$A:$A,Иные!$5:$7</definedName>
    <definedName name="_xlnm.Print_Titles" localSheetId="0">'Итого по видам(с учет нераспр.)'!$5:$7</definedName>
    <definedName name="_xlnm.Print_Titles" localSheetId="4">'Субвенции '!$A:$A,'Субвенции '!$7:$9</definedName>
    <definedName name="_xlnm.Print_Titles" localSheetId="3">Субсидии!$A:$A,Субсидии!$5:$7</definedName>
    <definedName name="_xlnm.Print_Area" localSheetId="1">'Всего (с выдел. нераспред)'!$A$1:$U$424</definedName>
    <definedName name="_xlnm.Print_Area" localSheetId="5">Иные!$A$1:$IS$434</definedName>
    <definedName name="_xlnm.Print_Area" localSheetId="0">'Итого по видам(с учет нераспр.)'!$A$1:$G$198</definedName>
    <definedName name="_xlnm.Print_Area" localSheetId="4">'Субвенции '!$A$1:$CS$412</definedName>
    <definedName name="_xlnm.Print_Area" localSheetId="3">Субсидии!$A$1:$GK$411</definedName>
  </definedNames>
  <calcPr calcId="145621" iterate="1"/>
</workbook>
</file>

<file path=xl/calcChain.xml><?xml version="1.0" encoding="utf-8"?>
<calcChain xmlns="http://schemas.openxmlformats.org/spreadsheetml/2006/main">
  <c r="B419" i="8" l="1"/>
  <c r="K419" i="8"/>
  <c r="T130" i="8"/>
  <c r="R11" i="8"/>
  <c r="R8" i="8" s="1"/>
  <c r="R13" i="8"/>
  <c r="R9" i="8" s="1"/>
  <c r="R15" i="8"/>
  <c r="R14" i="8" s="1"/>
  <c r="R16" i="8"/>
  <c r="R17" i="8"/>
  <c r="R18" i="8"/>
  <c r="R19" i="8"/>
  <c r="R20" i="8"/>
  <c r="R21" i="8"/>
  <c r="R22" i="8"/>
  <c r="R24" i="8"/>
  <c r="R25" i="8"/>
  <c r="R26" i="8"/>
  <c r="R28" i="8"/>
  <c r="R29" i="8"/>
  <c r="R30" i="8"/>
  <c r="R31" i="8"/>
  <c r="R32" i="8"/>
  <c r="R23" i="8" s="1"/>
  <c r="R38" i="8"/>
  <c r="R37" i="8" s="1"/>
  <c r="R39" i="8"/>
  <c r="R40" i="8"/>
  <c r="R41" i="8"/>
  <c r="R43" i="8"/>
  <c r="R44" i="8"/>
  <c r="R45" i="8"/>
  <c r="R46" i="8"/>
  <c r="R47" i="8"/>
  <c r="R50" i="8"/>
  <c r="R51" i="8"/>
  <c r="R53" i="8"/>
  <c r="R52" i="8" s="1"/>
  <c r="R54" i="8"/>
  <c r="R56" i="8"/>
  <c r="R58" i="8"/>
  <c r="R57" i="8" s="1"/>
  <c r="R59" i="8"/>
  <c r="R60" i="8"/>
  <c r="R61" i="8"/>
  <c r="R62" i="8"/>
  <c r="R63" i="8"/>
  <c r="R64" i="8"/>
  <c r="R65" i="8"/>
  <c r="R66" i="8"/>
  <c r="R67" i="8"/>
  <c r="R68" i="8"/>
  <c r="R69" i="8"/>
  <c r="R70" i="8"/>
  <c r="R71" i="8"/>
  <c r="R72" i="8"/>
  <c r="R73" i="8"/>
  <c r="R74" i="8"/>
  <c r="R76" i="8"/>
  <c r="R75" i="8" s="1"/>
  <c r="R77" i="8"/>
  <c r="R78" i="8"/>
  <c r="R79" i="8"/>
  <c r="R80" i="8"/>
  <c r="R82" i="8"/>
  <c r="R81" i="8" s="1"/>
  <c r="R83" i="8"/>
  <c r="R84" i="8"/>
  <c r="R85" i="8"/>
  <c r="R86" i="8"/>
  <c r="R87" i="8"/>
  <c r="R88" i="8"/>
  <c r="R89" i="8"/>
  <c r="R90" i="8"/>
  <c r="R91" i="8"/>
  <c r="R92" i="8"/>
  <c r="R93" i="8"/>
  <c r="R94" i="8"/>
  <c r="R95" i="8"/>
  <c r="R96" i="8"/>
  <c r="R97" i="8"/>
  <c r="R99" i="8"/>
  <c r="R98" i="8" s="1"/>
  <c r="R101" i="8"/>
  <c r="R102" i="8"/>
  <c r="R104" i="8"/>
  <c r="R105" i="8"/>
  <c r="R103" i="8" s="1"/>
  <c r="R106" i="8"/>
  <c r="R107" i="8"/>
  <c r="R108" i="8"/>
  <c r="R109" i="8"/>
  <c r="R110" i="8"/>
  <c r="R111" i="8"/>
  <c r="R112" i="8"/>
  <c r="R113" i="8"/>
  <c r="R114" i="8"/>
  <c r="R116" i="8"/>
  <c r="R115" i="8" s="1"/>
  <c r="R117" i="8"/>
  <c r="R118" i="8"/>
  <c r="R119" i="8"/>
  <c r="R120" i="8"/>
  <c r="R121" i="8"/>
  <c r="R122" i="8"/>
  <c r="R123" i="8"/>
  <c r="R125" i="8"/>
  <c r="R124" i="8" s="1"/>
  <c r="R126" i="8"/>
  <c r="R127" i="8"/>
  <c r="R128" i="8"/>
  <c r="R129" i="8"/>
  <c r="R130" i="8"/>
  <c r="R132" i="8"/>
  <c r="R133" i="8"/>
  <c r="R134" i="8"/>
  <c r="R135" i="8"/>
  <c r="R137" i="8"/>
  <c r="R139" i="8"/>
  <c r="R138" i="8" s="1"/>
  <c r="R140" i="8"/>
  <c r="R141" i="8"/>
  <c r="R142" i="8"/>
  <c r="R144" i="8"/>
  <c r="R145" i="8"/>
  <c r="R146" i="8"/>
  <c r="R147" i="8"/>
  <c r="R148" i="8"/>
  <c r="R149" i="8"/>
  <c r="R152" i="8"/>
  <c r="R151" i="8" s="1"/>
  <c r="R153" i="8"/>
  <c r="R154" i="8"/>
  <c r="R155" i="8"/>
  <c r="R156" i="8"/>
  <c r="R157" i="8"/>
  <c r="R158" i="8"/>
  <c r="R159" i="8"/>
  <c r="R160" i="8"/>
  <c r="R161" i="8"/>
  <c r="R163" i="8"/>
  <c r="R162" i="8" s="1"/>
  <c r="R164" i="8"/>
  <c r="R165" i="8"/>
  <c r="R166" i="8"/>
  <c r="R167" i="8"/>
  <c r="R168" i="8"/>
  <c r="R169" i="8"/>
  <c r="R170" i="8"/>
  <c r="R171" i="8"/>
  <c r="R172" i="8"/>
  <c r="R173" i="8"/>
  <c r="R174" i="8"/>
  <c r="R176" i="8"/>
  <c r="R175" i="8" s="1"/>
  <c r="R177" i="8"/>
  <c r="R178" i="8"/>
  <c r="R179" i="8"/>
  <c r="R180" i="8"/>
  <c r="R181" i="8"/>
  <c r="R182" i="8"/>
  <c r="R183" i="8"/>
  <c r="R184" i="8"/>
  <c r="R185" i="8"/>
  <c r="R186" i="8"/>
  <c r="R187" i="8"/>
  <c r="R189" i="8"/>
  <c r="R188" i="8" s="1"/>
  <c r="R190" i="8"/>
  <c r="R191" i="8"/>
  <c r="R192" i="8"/>
  <c r="R193" i="8"/>
  <c r="R194" i="8"/>
  <c r="R196" i="8"/>
  <c r="R197" i="8"/>
  <c r="R198" i="8"/>
  <c r="R199" i="8"/>
  <c r="R200" i="8"/>
  <c r="R201" i="8"/>
  <c r="R203" i="8"/>
  <c r="R202" i="8" s="1"/>
  <c r="R204" i="8"/>
  <c r="R205" i="8"/>
  <c r="R206" i="8"/>
  <c r="R207" i="8"/>
  <c r="R208" i="8"/>
  <c r="R209" i="8"/>
  <c r="R210" i="8"/>
  <c r="R211" i="8"/>
  <c r="R212" i="8"/>
  <c r="R213" i="8"/>
  <c r="R214" i="8"/>
  <c r="R215" i="8"/>
  <c r="R216" i="8"/>
  <c r="R217" i="8"/>
  <c r="R219" i="8"/>
  <c r="R218" i="8" s="1"/>
  <c r="R220" i="8"/>
  <c r="R221" i="8"/>
  <c r="R222" i="8"/>
  <c r="R223" i="8"/>
  <c r="R224" i="8"/>
  <c r="R225" i="8"/>
  <c r="R226" i="8"/>
  <c r="R228" i="8"/>
  <c r="R227" i="8" s="1"/>
  <c r="R229" i="8"/>
  <c r="R232" i="8"/>
  <c r="R233" i="8"/>
  <c r="R235" i="8"/>
  <c r="R234" i="8" s="1"/>
  <c r="R237" i="8"/>
  <c r="R238" i="8"/>
  <c r="R239" i="8"/>
  <c r="R240" i="8"/>
  <c r="R241" i="8"/>
  <c r="R242" i="8"/>
  <c r="R243" i="8"/>
  <c r="R244" i="8"/>
  <c r="R245" i="8"/>
  <c r="R246" i="8"/>
  <c r="R248" i="8"/>
  <c r="R249" i="8"/>
  <c r="R247" i="8" s="1"/>
  <c r="R250" i="8"/>
  <c r="R251" i="8"/>
  <c r="R252" i="8"/>
  <c r="R253" i="8"/>
  <c r="R254" i="8"/>
  <c r="R255" i="8"/>
  <c r="R256" i="8"/>
  <c r="R257" i="8"/>
  <c r="R258" i="8"/>
  <c r="R259" i="8"/>
  <c r="R261" i="8"/>
  <c r="R260" i="8" s="1"/>
  <c r="R262" i="8"/>
  <c r="R263" i="8"/>
  <c r="R264" i="8"/>
  <c r="R265" i="8"/>
  <c r="R266" i="8"/>
  <c r="R267" i="8"/>
  <c r="R268" i="8"/>
  <c r="R269" i="8"/>
  <c r="R270" i="8"/>
  <c r="R271" i="8"/>
  <c r="R272" i="8"/>
  <c r="R273" i="8"/>
  <c r="R275" i="8"/>
  <c r="R274" i="8" s="1"/>
  <c r="R276" i="8"/>
  <c r="R277" i="8"/>
  <c r="R278" i="8"/>
  <c r="R279" i="8"/>
  <c r="R280" i="8"/>
  <c r="R281" i="8"/>
  <c r="R283" i="8"/>
  <c r="R282" i="8" s="1"/>
  <c r="R284" i="8"/>
  <c r="R285" i="8"/>
  <c r="R286" i="8"/>
  <c r="R287" i="8"/>
  <c r="R288" i="8"/>
  <c r="R289" i="8"/>
  <c r="R290" i="8"/>
  <c r="R293" i="8"/>
  <c r="R292" i="8" s="1"/>
  <c r="R294" i="8"/>
  <c r="R295" i="8"/>
  <c r="R296" i="8"/>
  <c r="R297" i="8"/>
  <c r="R298" i="8"/>
  <c r="R299" i="8"/>
  <c r="R300" i="8"/>
  <c r="R301" i="8"/>
  <c r="R302" i="8"/>
  <c r="R304" i="8"/>
  <c r="R303" i="8" s="1"/>
  <c r="R305" i="8"/>
  <c r="R306" i="8"/>
  <c r="R307" i="8"/>
  <c r="R308" i="8"/>
  <c r="R309" i="8"/>
  <c r="R310" i="8"/>
  <c r="R311" i="8"/>
  <c r="R312" i="8"/>
  <c r="R314" i="8"/>
  <c r="R313" i="8" s="1"/>
  <c r="R316" i="8"/>
  <c r="R317" i="8"/>
  <c r="R318" i="8"/>
  <c r="R319" i="8"/>
  <c r="R320" i="8"/>
  <c r="R321" i="8"/>
  <c r="R323" i="8"/>
  <c r="R322" i="8" s="1"/>
  <c r="R324" i="8"/>
  <c r="R325" i="8"/>
  <c r="R326" i="8"/>
  <c r="R327" i="8"/>
  <c r="R328" i="8"/>
  <c r="R329" i="8"/>
  <c r="R330" i="8"/>
  <c r="R331" i="8"/>
  <c r="R332" i="8"/>
  <c r="R333" i="8"/>
  <c r="R334" i="8"/>
  <c r="R335" i="8"/>
  <c r="R336" i="8"/>
  <c r="R337" i="8"/>
  <c r="R338" i="8"/>
  <c r="R339" i="8"/>
  <c r="R340" i="8"/>
  <c r="R342" i="8"/>
  <c r="R341" i="8" s="1"/>
  <c r="R345" i="8"/>
  <c r="R347" i="8"/>
  <c r="R349" i="8"/>
  <c r="R350" i="8"/>
  <c r="R351" i="8"/>
  <c r="R353" i="8"/>
  <c r="R354" i="8"/>
  <c r="R356" i="8"/>
  <c r="R355" i="8" s="1"/>
  <c r="R357" i="8"/>
  <c r="R359" i="8"/>
  <c r="R360" i="8"/>
  <c r="R362" i="8"/>
  <c r="R363" i="8"/>
  <c r="R364" i="8"/>
  <c r="R365" i="8"/>
  <c r="R367" i="8"/>
  <c r="R366" i="8" s="1"/>
  <c r="R369" i="8"/>
  <c r="R370" i="8"/>
  <c r="R371" i="8"/>
  <c r="R372" i="8"/>
  <c r="R373" i="8"/>
  <c r="R374" i="8"/>
  <c r="R376" i="8"/>
  <c r="R375" i="8" s="1"/>
  <c r="R379" i="8"/>
  <c r="R380" i="8"/>
  <c r="R381" i="8"/>
  <c r="R382" i="8"/>
  <c r="R385" i="8"/>
  <c r="R384" i="8" s="1"/>
  <c r="R386" i="8"/>
  <c r="R387" i="8"/>
  <c r="R388" i="8"/>
  <c r="R389" i="8"/>
  <c r="R390" i="8"/>
  <c r="R391" i="8"/>
  <c r="R392" i="8"/>
  <c r="R393" i="8"/>
  <c r="R394" i="8"/>
  <c r="R398" i="8"/>
  <c r="R397" i="8" s="1"/>
  <c r="R399" i="8"/>
  <c r="R400" i="8"/>
  <c r="R401" i="8"/>
  <c r="R402" i="8"/>
  <c r="R403" i="8"/>
  <c r="R404" i="8"/>
  <c r="R405" i="8"/>
  <c r="R407" i="8"/>
  <c r="R408" i="8"/>
  <c r="R406" i="8" s="1"/>
  <c r="R410" i="8"/>
  <c r="R411" i="8"/>
  <c r="R412" i="8"/>
  <c r="R413" i="8"/>
  <c r="R414" i="8"/>
  <c r="R415" i="8"/>
  <c r="R416" i="8"/>
  <c r="R417" i="8"/>
  <c r="R418" i="8"/>
  <c r="AC10" i="12"/>
  <c r="CC10" i="12"/>
  <c r="DM10" i="12"/>
  <c r="D210" i="12"/>
  <c r="C388" i="12"/>
  <c r="D388" i="12"/>
  <c r="B387" i="12"/>
  <c r="B388" i="12"/>
  <c r="B13" i="12"/>
  <c r="C13" i="12"/>
  <c r="D13" i="12"/>
  <c r="B14" i="12"/>
  <c r="C14" i="12"/>
  <c r="D14" i="12"/>
  <c r="B15" i="12"/>
  <c r="C15" i="12"/>
  <c r="D15" i="12"/>
  <c r="B16" i="12"/>
  <c r="C16" i="12"/>
  <c r="D16" i="12"/>
  <c r="B17" i="12"/>
  <c r="C17" i="12"/>
  <c r="D17" i="12"/>
  <c r="B18" i="12"/>
  <c r="C18" i="12"/>
  <c r="D18" i="12"/>
  <c r="B19" i="12"/>
  <c r="C19" i="12"/>
  <c r="D19" i="12"/>
  <c r="B20" i="12"/>
  <c r="C20" i="12"/>
  <c r="D20" i="12"/>
  <c r="B21" i="12"/>
  <c r="C21" i="12"/>
  <c r="D21" i="12"/>
  <c r="B22" i="12"/>
  <c r="C22" i="12"/>
  <c r="D22" i="12"/>
  <c r="B23" i="12"/>
  <c r="C23" i="12"/>
  <c r="D23" i="12"/>
  <c r="B24" i="12"/>
  <c r="C24" i="12"/>
  <c r="D24" i="12"/>
  <c r="B25" i="12"/>
  <c r="C25" i="12"/>
  <c r="D25" i="12"/>
  <c r="B26" i="12"/>
  <c r="C26" i="12"/>
  <c r="D26" i="12"/>
  <c r="B27" i="12"/>
  <c r="C27" i="12"/>
  <c r="D27" i="12"/>
  <c r="B28" i="12"/>
  <c r="C28" i="12"/>
  <c r="D28" i="12"/>
  <c r="B29" i="12"/>
  <c r="C29" i="12"/>
  <c r="D29" i="12"/>
  <c r="B30" i="12"/>
  <c r="C30" i="12"/>
  <c r="D30" i="12"/>
  <c r="B31" i="12"/>
  <c r="C31" i="12"/>
  <c r="D31" i="12"/>
  <c r="B32" i="12"/>
  <c r="C32" i="12"/>
  <c r="D32" i="12"/>
  <c r="B33" i="12"/>
  <c r="C33" i="12"/>
  <c r="D33" i="12"/>
  <c r="B34" i="12"/>
  <c r="C34" i="12"/>
  <c r="D34" i="12"/>
  <c r="B35" i="12"/>
  <c r="C35" i="12"/>
  <c r="D35" i="12"/>
  <c r="B36" i="12"/>
  <c r="C36" i="12"/>
  <c r="D36" i="12"/>
  <c r="B37" i="12"/>
  <c r="C37" i="12"/>
  <c r="D37" i="12"/>
  <c r="B38" i="12"/>
  <c r="C38" i="12"/>
  <c r="D38" i="12"/>
  <c r="B39" i="12"/>
  <c r="C39" i="12"/>
  <c r="D39" i="12"/>
  <c r="B40" i="12"/>
  <c r="C40" i="12"/>
  <c r="D40" i="12"/>
  <c r="B41" i="12"/>
  <c r="C41" i="12"/>
  <c r="D41" i="12"/>
  <c r="B42" i="12"/>
  <c r="C42" i="12"/>
  <c r="D42" i="12"/>
  <c r="B43" i="12"/>
  <c r="C43" i="12"/>
  <c r="D43" i="12"/>
  <c r="B44" i="12"/>
  <c r="C44" i="12"/>
  <c r="D44" i="12"/>
  <c r="B45" i="12"/>
  <c r="C45" i="12"/>
  <c r="D45" i="12"/>
  <c r="B46" i="12"/>
  <c r="C46" i="12"/>
  <c r="D46" i="12"/>
  <c r="B47" i="12"/>
  <c r="C47" i="12"/>
  <c r="D47" i="12"/>
  <c r="B48" i="12"/>
  <c r="C48" i="12"/>
  <c r="D48" i="12"/>
  <c r="B49" i="12"/>
  <c r="C49" i="12"/>
  <c r="D49" i="12"/>
  <c r="B50" i="12"/>
  <c r="C50" i="12"/>
  <c r="D50" i="12"/>
  <c r="B51" i="12"/>
  <c r="C51" i="12"/>
  <c r="D51" i="12"/>
  <c r="B52" i="12"/>
  <c r="C52" i="12"/>
  <c r="D52" i="12"/>
  <c r="B53" i="12"/>
  <c r="C53" i="12"/>
  <c r="D53" i="12"/>
  <c r="B54" i="12"/>
  <c r="C54" i="12"/>
  <c r="D54" i="12"/>
  <c r="B55" i="12"/>
  <c r="C55" i="12"/>
  <c r="D55" i="12"/>
  <c r="B56" i="12"/>
  <c r="C56" i="12"/>
  <c r="D56" i="12"/>
  <c r="B57" i="12"/>
  <c r="C57" i="12"/>
  <c r="D57" i="12"/>
  <c r="B58" i="12"/>
  <c r="C58" i="12"/>
  <c r="D58" i="12"/>
  <c r="B59" i="12"/>
  <c r="C59" i="12"/>
  <c r="D59" i="12"/>
  <c r="B60" i="12"/>
  <c r="C60" i="12"/>
  <c r="D60" i="12"/>
  <c r="B61" i="12"/>
  <c r="C61" i="12"/>
  <c r="D61" i="12"/>
  <c r="B62" i="12"/>
  <c r="C62" i="12"/>
  <c r="D62" i="12"/>
  <c r="B63" i="12"/>
  <c r="C63" i="12"/>
  <c r="D63" i="12"/>
  <c r="B64" i="12"/>
  <c r="C64" i="12"/>
  <c r="D64" i="12"/>
  <c r="B65" i="12"/>
  <c r="C65" i="12"/>
  <c r="D65" i="12"/>
  <c r="B66" i="12"/>
  <c r="C66" i="12"/>
  <c r="D66" i="12"/>
  <c r="B67" i="12"/>
  <c r="C67" i="12"/>
  <c r="D67" i="12"/>
  <c r="B68" i="12"/>
  <c r="C68" i="12"/>
  <c r="D68" i="12"/>
  <c r="B69" i="12"/>
  <c r="C69" i="12"/>
  <c r="D69" i="12"/>
  <c r="B70" i="12"/>
  <c r="C70" i="12"/>
  <c r="D70" i="12"/>
  <c r="B71" i="12"/>
  <c r="C71" i="12"/>
  <c r="D71" i="12"/>
  <c r="B72" i="12"/>
  <c r="C72" i="12"/>
  <c r="D72" i="12"/>
  <c r="B73" i="12"/>
  <c r="C73" i="12"/>
  <c r="D73" i="12"/>
  <c r="B74" i="12"/>
  <c r="C74" i="12"/>
  <c r="D74" i="12"/>
  <c r="B75" i="12"/>
  <c r="C75" i="12"/>
  <c r="D75" i="12"/>
  <c r="B76" i="12"/>
  <c r="C76" i="12"/>
  <c r="D76" i="12"/>
  <c r="B77" i="12"/>
  <c r="C77" i="12"/>
  <c r="D77" i="12"/>
  <c r="B78" i="12"/>
  <c r="C78" i="12"/>
  <c r="D78" i="12"/>
  <c r="B79" i="12"/>
  <c r="C79" i="12"/>
  <c r="D79" i="12"/>
  <c r="B80" i="12"/>
  <c r="C80" i="12"/>
  <c r="D80" i="12"/>
  <c r="B81" i="12"/>
  <c r="C81" i="12"/>
  <c r="D81" i="12"/>
  <c r="B82" i="12"/>
  <c r="C82" i="12"/>
  <c r="D82" i="12"/>
  <c r="B83" i="12"/>
  <c r="C83" i="12"/>
  <c r="D83" i="12"/>
  <c r="B84" i="12"/>
  <c r="C84" i="12"/>
  <c r="D84" i="12"/>
  <c r="B85" i="12"/>
  <c r="C85" i="12"/>
  <c r="D85" i="12"/>
  <c r="B86" i="12"/>
  <c r="C86" i="12"/>
  <c r="D86" i="12"/>
  <c r="B87" i="12"/>
  <c r="C87" i="12"/>
  <c r="D87" i="12"/>
  <c r="B88" i="12"/>
  <c r="C88" i="12"/>
  <c r="D88" i="12"/>
  <c r="B89" i="12"/>
  <c r="C89" i="12"/>
  <c r="D89" i="12"/>
  <c r="B90" i="12"/>
  <c r="C90" i="12"/>
  <c r="D90" i="12"/>
  <c r="B91" i="12"/>
  <c r="C91" i="12"/>
  <c r="D91" i="12"/>
  <c r="B92" i="12"/>
  <c r="C92" i="12"/>
  <c r="D92" i="12"/>
  <c r="B93" i="12"/>
  <c r="C93" i="12"/>
  <c r="D93" i="12"/>
  <c r="B94" i="12"/>
  <c r="C94" i="12"/>
  <c r="D94" i="12"/>
  <c r="B95" i="12"/>
  <c r="C95" i="12"/>
  <c r="D95" i="12"/>
  <c r="B96" i="12"/>
  <c r="C96" i="12"/>
  <c r="D96" i="12"/>
  <c r="B97" i="12"/>
  <c r="C97" i="12"/>
  <c r="D97" i="12"/>
  <c r="B98" i="12"/>
  <c r="C98" i="12"/>
  <c r="D98" i="12"/>
  <c r="B99" i="12"/>
  <c r="C99" i="12"/>
  <c r="D99" i="12"/>
  <c r="B100" i="12"/>
  <c r="C100" i="12"/>
  <c r="D100" i="12"/>
  <c r="B101" i="12"/>
  <c r="C101" i="12"/>
  <c r="D101" i="12"/>
  <c r="B102" i="12"/>
  <c r="C102" i="12"/>
  <c r="D102" i="12"/>
  <c r="B103" i="12"/>
  <c r="C103" i="12"/>
  <c r="D103" i="12"/>
  <c r="B104" i="12"/>
  <c r="C104" i="12"/>
  <c r="D104" i="12"/>
  <c r="B105" i="12"/>
  <c r="C105" i="12"/>
  <c r="D105" i="12"/>
  <c r="B106" i="12"/>
  <c r="C106" i="12"/>
  <c r="D106" i="12"/>
  <c r="B107" i="12"/>
  <c r="C107" i="12"/>
  <c r="D107" i="12"/>
  <c r="B108" i="12"/>
  <c r="C108" i="12"/>
  <c r="D108" i="12"/>
  <c r="B109" i="12"/>
  <c r="C109" i="12"/>
  <c r="D109" i="12"/>
  <c r="B110" i="12"/>
  <c r="C110" i="12"/>
  <c r="D110" i="12"/>
  <c r="B111" i="12"/>
  <c r="C111" i="12"/>
  <c r="D111" i="12"/>
  <c r="B112" i="12"/>
  <c r="C112" i="12"/>
  <c r="D112" i="12"/>
  <c r="B113" i="12"/>
  <c r="C113" i="12"/>
  <c r="D113" i="12"/>
  <c r="B114" i="12"/>
  <c r="C114" i="12"/>
  <c r="D114" i="12"/>
  <c r="B115" i="12"/>
  <c r="C115" i="12"/>
  <c r="D115" i="12"/>
  <c r="B116" i="12"/>
  <c r="C116" i="12"/>
  <c r="D116" i="12"/>
  <c r="B117" i="12"/>
  <c r="C117" i="12"/>
  <c r="D117" i="12"/>
  <c r="B118" i="12"/>
  <c r="C118" i="12"/>
  <c r="D118" i="12"/>
  <c r="B119" i="12"/>
  <c r="C119" i="12"/>
  <c r="D119" i="12"/>
  <c r="B120" i="12"/>
  <c r="C120" i="12"/>
  <c r="D120" i="12"/>
  <c r="B121" i="12"/>
  <c r="C121" i="12"/>
  <c r="D121" i="12"/>
  <c r="B122" i="12"/>
  <c r="C122" i="12"/>
  <c r="D122" i="12"/>
  <c r="B123" i="12"/>
  <c r="C123" i="12"/>
  <c r="D123" i="12"/>
  <c r="B124" i="12"/>
  <c r="C124" i="12"/>
  <c r="D124" i="12"/>
  <c r="B125" i="12"/>
  <c r="C125" i="12"/>
  <c r="D125" i="12"/>
  <c r="B126" i="12"/>
  <c r="C126" i="12"/>
  <c r="D126" i="12"/>
  <c r="B127" i="12"/>
  <c r="C127" i="12"/>
  <c r="D127" i="12"/>
  <c r="B128" i="12"/>
  <c r="C128" i="12"/>
  <c r="D128" i="12"/>
  <c r="B129" i="12"/>
  <c r="C129" i="12"/>
  <c r="D129" i="12"/>
  <c r="B130" i="12"/>
  <c r="C130" i="12"/>
  <c r="D130" i="12"/>
  <c r="B131" i="12"/>
  <c r="C131" i="12"/>
  <c r="D131" i="12"/>
  <c r="B132" i="12"/>
  <c r="C132" i="12"/>
  <c r="D132" i="12"/>
  <c r="B133" i="12"/>
  <c r="C133" i="12"/>
  <c r="D133" i="12"/>
  <c r="B134" i="12"/>
  <c r="C134" i="12"/>
  <c r="D134" i="12"/>
  <c r="B135" i="12"/>
  <c r="C135" i="12"/>
  <c r="D135" i="12"/>
  <c r="B136" i="12"/>
  <c r="C136" i="12"/>
  <c r="D136" i="12"/>
  <c r="B137" i="12"/>
  <c r="C137" i="12"/>
  <c r="D137" i="12"/>
  <c r="B138" i="12"/>
  <c r="C138" i="12"/>
  <c r="D138" i="12"/>
  <c r="B139" i="12"/>
  <c r="C139" i="12"/>
  <c r="D139" i="12"/>
  <c r="B140" i="12"/>
  <c r="C140" i="12"/>
  <c r="D140" i="12"/>
  <c r="B141" i="12"/>
  <c r="C141" i="12"/>
  <c r="D141" i="12"/>
  <c r="B142" i="12"/>
  <c r="C142" i="12"/>
  <c r="D142" i="12"/>
  <c r="B143" i="12"/>
  <c r="C143" i="12"/>
  <c r="D143" i="12"/>
  <c r="B144" i="12"/>
  <c r="C144" i="12"/>
  <c r="D144" i="12"/>
  <c r="B145" i="12"/>
  <c r="C145" i="12"/>
  <c r="D145" i="12"/>
  <c r="B146" i="12"/>
  <c r="C146" i="12"/>
  <c r="D146" i="12"/>
  <c r="B147" i="12"/>
  <c r="C147" i="12"/>
  <c r="D147" i="12"/>
  <c r="B148" i="12"/>
  <c r="C148" i="12"/>
  <c r="D148" i="12"/>
  <c r="B149" i="12"/>
  <c r="C149" i="12"/>
  <c r="D149" i="12"/>
  <c r="B150" i="12"/>
  <c r="C150" i="12"/>
  <c r="D150" i="12"/>
  <c r="B151" i="12"/>
  <c r="C151" i="12"/>
  <c r="D151" i="12"/>
  <c r="B152" i="12"/>
  <c r="C152" i="12"/>
  <c r="D152" i="12"/>
  <c r="B153" i="12"/>
  <c r="C153" i="12"/>
  <c r="D153" i="12"/>
  <c r="B154" i="12"/>
  <c r="C154" i="12"/>
  <c r="D154" i="12"/>
  <c r="B155" i="12"/>
  <c r="C155" i="12"/>
  <c r="D155" i="12"/>
  <c r="B156" i="12"/>
  <c r="C156" i="12"/>
  <c r="D156" i="12"/>
  <c r="B157" i="12"/>
  <c r="C157" i="12"/>
  <c r="D157" i="12"/>
  <c r="B158" i="12"/>
  <c r="C158" i="12"/>
  <c r="D158" i="12"/>
  <c r="B159" i="12"/>
  <c r="C159" i="12"/>
  <c r="D159" i="12"/>
  <c r="B160" i="12"/>
  <c r="C160" i="12"/>
  <c r="D160" i="12"/>
  <c r="B161" i="12"/>
  <c r="C161" i="12"/>
  <c r="D161" i="12"/>
  <c r="B162" i="12"/>
  <c r="C162" i="12"/>
  <c r="D162" i="12"/>
  <c r="B163" i="12"/>
  <c r="C163" i="12"/>
  <c r="D163" i="12"/>
  <c r="B164" i="12"/>
  <c r="C164" i="12"/>
  <c r="D164" i="12"/>
  <c r="B165" i="12"/>
  <c r="C165" i="12"/>
  <c r="D165" i="12"/>
  <c r="B166" i="12"/>
  <c r="C166" i="12"/>
  <c r="D166" i="12"/>
  <c r="B167" i="12"/>
  <c r="C167" i="12"/>
  <c r="D167" i="12"/>
  <c r="B168" i="12"/>
  <c r="C168" i="12"/>
  <c r="D168" i="12"/>
  <c r="B169" i="12"/>
  <c r="C169" i="12"/>
  <c r="D169" i="12"/>
  <c r="B170" i="12"/>
  <c r="C170" i="12"/>
  <c r="D170" i="12"/>
  <c r="B171" i="12"/>
  <c r="C171" i="12"/>
  <c r="D171" i="12"/>
  <c r="B172" i="12"/>
  <c r="C172" i="12"/>
  <c r="D172" i="12"/>
  <c r="B173" i="12"/>
  <c r="C173" i="12"/>
  <c r="D173" i="12"/>
  <c r="B174" i="12"/>
  <c r="C174" i="12"/>
  <c r="D174" i="12"/>
  <c r="B175" i="12"/>
  <c r="C175" i="12"/>
  <c r="D175" i="12"/>
  <c r="B176" i="12"/>
  <c r="C176" i="12"/>
  <c r="D176" i="12"/>
  <c r="B177" i="12"/>
  <c r="C177" i="12"/>
  <c r="D177" i="12"/>
  <c r="B178" i="12"/>
  <c r="C178" i="12"/>
  <c r="D178" i="12"/>
  <c r="B179" i="12"/>
  <c r="C179" i="12"/>
  <c r="D179" i="12"/>
  <c r="B180" i="12"/>
  <c r="C180" i="12"/>
  <c r="D180" i="12"/>
  <c r="B181" i="12"/>
  <c r="C181" i="12"/>
  <c r="D181" i="12"/>
  <c r="B182" i="12"/>
  <c r="C182" i="12"/>
  <c r="D182" i="12"/>
  <c r="B183" i="12"/>
  <c r="C183" i="12"/>
  <c r="D183" i="12"/>
  <c r="B184" i="12"/>
  <c r="C184" i="12"/>
  <c r="D184" i="12"/>
  <c r="B185" i="12"/>
  <c r="C185" i="12"/>
  <c r="D185" i="12"/>
  <c r="B186" i="12"/>
  <c r="C186" i="12"/>
  <c r="D186" i="12"/>
  <c r="B187" i="12"/>
  <c r="C187" i="12"/>
  <c r="D187" i="12"/>
  <c r="B188" i="12"/>
  <c r="C188" i="12"/>
  <c r="D188" i="12"/>
  <c r="B189" i="12"/>
  <c r="C189" i="12"/>
  <c r="D189" i="12"/>
  <c r="B190" i="12"/>
  <c r="C190" i="12"/>
  <c r="D190" i="12"/>
  <c r="B191" i="12"/>
  <c r="C191" i="12"/>
  <c r="D191" i="12"/>
  <c r="B192" i="12"/>
  <c r="C192" i="12"/>
  <c r="D192" i="12"/>
  <c r="B193" i="12"/>
  <c r="C193" i="12"/>
  <c r="D193" i="12"/>
  <c r="B194" i="12"/>
  <c r="C194" i="12"/>
  <c r="D194" i="12"/>
  <c r="B195" i="12"/>
  <c r="C195" i="12"/>
  <c r="D195" i="12"/>
  <c r="B196" i="12"/>
  <c r="C196" i="12"/>
  <c r="D196" i="12"/>
  <c r="B197" i="12"/>
  <c r="C197" i="12"/>
  <c r="D197" i="12"/>
  <c r="B198" i="12"/>
  <c r="C198" i="12"/>
  <c r="D198" i="12"/>
  <c r="B199" i="12"/>
  <c r="C199" i="12"/>
  <c r="D199" i="12"/>
  <c r="B200" i="12"/>
  <c r="C200" i="12"/>
  <c r="D200" i="12"/>
  <c r="B201" i="12"/>
  <c r="C201" i="12"/>
  <c r="D201" i="12"/>
  <c r="B202" i="12"/>
  <c r="C202" i="12"/>
  <c r="D202" i="12"/>
  <c r="B203" i="12"/>
  <c r="C203" i="12"/>
  <c r="D203" i="12"/>
  <c r="B204" i="12"/>
  <c r="C204" i="12"/>
  <c r="D204" i="12"/>
  <c r="B205" i="12"/>
  <c r="C205" i="12"/>
  <c r="D205" i="12"/>
  <c r="B206" i="12"/>
  <c r="C206" i="12"/>
  <c r="D206" i="12"/>
  <c r="B207" i="12"/>
  <c r="C207" i="12"/>
  <c r="D207" i="12"/>
  <c r="B208" i="12"/>
  <c r="C208" i="12"/>
  <c r="D208" i="12"/>
  <c r="B209" i="12"/>
  <c r="C209" i="12"/>
  <c r="D209" i="12"/>
  <c r="B210" i="12"/>
  <c r="C210" i="12"/>
  <c r="B211" i="12"/>
  <c r="C211" i="12"/>
  <c r="D211" i="12"/>
  <c r="B212" i="12"/>
  <c r="C212" i="12"/>
  <c r="D212" i="12"/>
  <c r="B213" i="12"/>
  <c r="C213" i="12"/>
  <c r="D213" i="12"/>
  <c r="B214" i="12"/>
  <c r="C214" i="12"/>
  <c r="D214" i="12"/>
  <c r="B215" i="12"/>
  <c r="C215" i="12"/>
  <c r="D215" i="12"/>
  <c r="B216" i="12"/>
  <c r="C216" i="12"/>
  <c r="D216" i="12"/>
  <c r="B217" i="12"/>
  <c r="C217" i="12"/>
  <c r="D217" i="12"/>
  <c r="B218" i="12"/>
  <c r="C218" i="12"/>
  <c r="D218" i="12"/>
  <c r="B219" i="12"/>
  <c r="C219" i="12"/>
  <c r="D219" i="12"/>
  <c r="B220" i="12"/>
  <c r="C220" i="12"/>
  <c r="D220" i="12"/>
  <c r="B221" i="12"/>
  <c r="C221" i="12"/>
  <c r="D221" i="12"/>
  <c r="B222" i="12"/>
  <c r="C222" i="12"/>
  <c r="D222" i="12"/>
  <c r="B223" i="12"/>
  <c r="C223" i="12"/>
  <c r="D223" i="12"/>
  <c r="B224" i="12"/>
  <c r="C224" i="12"/>
  <c r="D224" i="12"/>
  <c r="B225" i="12"/>
  <c r="C225" i="12"/>
  <c r="D225" i="12"/>
  <c r="B226" i="12"/>
  <c r="C226" i="12"/>
  <c r="D226" i="12"/>
  <c r="B227" i="12"/>
  <c r="C227" i="12"/>
  <c r="D227" i="12"/>
  <c r="B228" i="12"/>
  <c r="C228" i="12"/>
  <c r="D228" i="12"/>
  <c r="B229" i="12"/>
  <c r="C229" i="12"/>
  <c r="D229" i="12"/>
  <c r="B230" i="12"/>
  <c r="C230" i="12"/>
  <c r="D230" i="12"/>
  <c r="B231" i="12"/>
  <c r="C231" i="12"/>
  <c r="D231" i="12"/>
  <c r="B232" i="12"/>
  <c r="C232" i="12"/>
  <c r="D232" i="12"/>
  <c r="B233" i="12"/>
  <c r="C233" i="12"/>
  <c r="D233" i="12"/>
  <c r="B234" i="12"/>
  <c r="C234" i="12"/>
  <c r="D234" i="12"/>
  <c r="B235" i="12"/>
  <c r="C235" i="12"/>
  <c r="D235" i="12"/>
  <c r="B236" i="12"/>
  <c r="C236" i="12"/>
  <c r="D236" i="12"/>
  <c r="B237" i="12"/>
  <c r="C237" i="12"/>
  <c r="D237" i="12"/>
  <c r="B238" i="12"/>
  <c r="C238" i="12"/>
  <c r="D238" i="12"/>
  <c r="B239" i="12"/>
  <c r="C239" i="12"/>
  <c r="D239" i="12"/>
  <c r="B240" i="12"/>
  <c r="C240" i="12"/>
  <c r="D240" i="12"/>
  <c r="B241" i="12"/>
  <c r="C241" i="12"/>
  <c r="D241" i="12"/>
  <c r="B242" i="12"/>
  <c r="C242" i="12"/>
  <c r="D242" i="12"/>
  <c r="B243" i="12"/>
  <c r="C243" i="12"/>
  <c r="D243" i="12"/>
  <c r="B244" i="12"/>
  <c r="C244" i="12"/>
  <c r="D244" i="12"/>
  <c r="B245" i="12"/>
  <c r="C245" i="12"/>
  <c r="D245" i="12"/>
  <c r="B246" i="12"/>
  <c r="C246" i="12"/>
  <c r="D246" i="12"/>
  <c r="B247" i="12"/>
  <c r="C247" i="12"/>
  <c r="D247" i="12"/>
  <c r="B248" i="12"/>
  <c r="C248" i="12"/>
  <c r="D248" i="12"/>
  <c r="B249" i="12"/>
  <c r="C249" i="12"/>
  <c r="D249" i="12"/>
  <c r="B250" i="12"/>
  <c r="C250" i="12"/>
  <c r="D250" i="12"/>
  <c r="B251" i="12"/>
  <c r="C251" i="12"/>
  <c r="D251" i="12"/>
  <c r="B252" i="12"/>
  <c r="C252" i="12"/>
  <c r="D252" i="12"/>
  <c r="B253" i="12"/>
  <c r="C253" i="12"/>
  <c r="D253" i="12"/>
  <c r="B254" i="12"/>
  <c r="C254" i="12"/>
  <c r="D254" i="12"/>
  <c r="B255" i="12"/>
  <c r="C255" i="12"/>
  <c r="D255" i="12"/>
  <c r="B256" i="12"/>
  <c r="C256" i="12"/>
  <c r="D256" i="12"/>
  <c r="B257" i="12"/>
  <c r="C257" i="12"/>
  <c r="D257" i="12"/>
  <c r="B258" i="12"/>
  <c r="C258" i="12"/>
  <c r="D258" i="12"/>
  <c r="B259" i="12"/>
  <c r="C259" i="12"/>
  <c r="D259" i="12"/>
  <c r="B260" i="12"/>
  <c r="C260" i="12"/>
  <c r="D260" i="12"/>
  <c r="B261" i="12"/>
  <c r="C261" i="12"/>
  <c r="D261" i="12"/>
  <c r="B262" i="12"/>
  <c r="C262" i="12"/>
  <c r="D262" i="12"/>
  <c r="B263" i="12"/>
  <c r="C263" i="12"/>
  <c r="D263" i="12"/>
  <c r="B264" i="12"/>
  <c r="C264" i="12"/>
  <c r="D264" i="12"/>
  <c r="B265" i="12"/>
  <c r="C265" i="12"/>
  <c r="D265" i="12"/>
  <c r="B266" i="12"/>
  <c r="C266" i="12"/>
  <c r="D266" i="12"/>
  <c r="B267" i="12"/>
  <c r="C267" i="12"/>
  <c r="D267" i="12"/>
  <c r="B268" i="12"/>
  <c r="C268" i="12"/>
  <c r="D268" i="12"/>
  <c r="B269" i="12"/>
  <c r="C269" i="12"/>
  <c r="D269" i="12"/>
  <c r="B270" i="12"/>
  <c r="C270" i="12"/>
  <c r="D270" i="12"/>
  <c r="B271" i="12"/>
  <c r="C271" i="12"/>
  <c r="D271" i="12"/>
  <c r="B272" i="12"/>
  <c r="C272" i="12"/>
  <c r="D272" i="12"/>
  <c r="B273" i="12"/>
  <c r="C273" i="12"/>
  <c r="D273" i="12"/>
  <c r="B274" i="12"/>
  <c r="C274" i="12"/>
  <c r="D274" i="12"/>
  <c r="B275" i="12"/>
  <c r="C275" i="12"/>
  <c r="D275" i="12"/>
  <c r="B276" i="12"/>
  <c r="C276" i="12"/>
  <c r="D276" i="12"/>
  <c r="B277" i="12"/>
  <c r="C277" i="12"/>
  <c r="D277" i="12"/>
  <c r="B278" i="12"/>
  <c r="C278" i="12"/>
  <c r="D278" i="12"/>
  <c r="B279" i="12"/>
  <c r="C279" i="12"/>
  <c r="D279" i="12"/>
  <c r="B280" i="12"/>
  <c r="C280" i="12"/>
  <c r="D280" i="12"/>
  <c r="B281" i="12"/>
  <c r="C281" i="12"/>
  <c r="D281" i="12"/>
  <c r="B282" i="12"/>
  <c r="C282" i="12"/>
  <c r="D282" i="12"/>
  <c r="B283" i="12"/>
  <c r="C283" i="12"/>
  <c r="D283" i="12"/>
  <c r="B284" i="12"/>
  <c r="C284" i="12"/>
  <c r="D284" i="12"/>
  <c r="B285" i="12"/>
  <c r="C285" i="12"/>
  <c r="D285" i="12"/>
  <c r="B286" i="12"/>
  <c r="C286" i="12"/>
  <c r="D286" i="12"/>
  <c r="B287" i="12"/>
  <c r="C287" i="12"/>
  <c r="D287" i="12"/>
  <c r="B288" i="12"/>
  <c r="C288" i="12"/>
  <c r="D288" i="12"/>
  <c r="B289" i="12"/>
  <c r="C289" i="12"/>
  <c r="D289" i="12"/>
  <c r="B290" i="12"/>
  <c r="C290" i="12"/>
  <c r="D290" i="12"/>
  <c r="B291" i="12"/>
  <c r="C291" i="12"/>
  <c r="D291" i="12"/>
  <c r="B292" i="12"/>
  <c r="C292" i="12"/>
  <c r="D292" i="12"/>
  <c r="B293" i="12"/>
  <c r="C293" i="12"/>
  <c r="D293" i="12"/>
  <c r="B294" i="12"/>
  <c r="C294" i="12"/>
  <c r="D294" i="12"/>
  <c r="B295" i="12"/>
  <c r="C295" i="12"/>
  <c r="D295" i="12"/>
  <c r="B296" i="12"/>
  <c r="C296" i="12"/>
  <c r="D296" i="12"/>
  <c r="B297" i="12"/>
  <c r="C297" i="12"/>
  <c r="D297" i="12"/>
  <c r="B298" i="12"/>
  <c r="C298" i="12"/>
  <c r="D298" i="12"/>
  <c r="B299" i="12"/>
  <c r="C299" i="12"/>
  <c r="D299" i="12"/>
  <c r="B300" i="12"/>
  <c r="C300" i="12"/>
  <c r="D300" i="12"/>
  <c r="B301" i="12"/>
  <c r="C301" i="12"/>
  <c r="D301" i="12"/>
  <c r="B302" i="12"/>
  <c r="C302" i="12"/>
  <c r="D302" i="12"/>
  <c r="B303" i="12"/>
  <c r="C303" i="12"/>
  <c r="D303" i="12"/>
  <c r="B304" i="12"/>
  <c r="C304" i="12"/>
  <c r="D304" i="12"/>
  <c r="B305" i="12"/>
  <c r="C305" i="12"/>
  <c r="D305" i="12"/>
  <c r="B306" i="12"/>
  <c r="C306" i="12"/>
  <c r="D306" i="12"/>
  <c r="B307" i="12"/>
  <c r="C307" i="12"/>
  <c r="D307" i="12"/>
  <c r="B308" i="12"/>
  <c r="C308" i="12"/>
  <c r="D308" i="12"/>
  <c r="B309" i="12"/>
  <c r="C309" i="12"/>
  <c r="D309" i="12"/>
  <c r="B310" i="12"/>
  <c r="C310" i="12"/>
  <c r="D310" i="12"/>
  <c r="B311" i="12"/>
  <c r="C311" i="12"/>
  <c r="D311" i="12"/>
  <c r="B312" i="12"/>
  <c r="C312" i="12"/>
  <c r="D312" i="12"/>
  <c r="B313" i="12"/>
  <c r="C313" i="12"/>
  <c r="D313" i="12"/>
  <c r="B314" i="12"/>
  <c r="C314" i="12"/>
  <c r="D314" i="12"/>
  <c r="B315" i="12"/>
  <c r="C315" i="12"/>
  <c r="D315" i="12"/>
  <c r="B316" i="12"/>
  <c r="C316" i="12"/>
  <c r="D316" i="12"/>
  <c r="B317" i="12"/>
  <c r="C317" i="12"/>
  <c r="D317" i="12"/>
  <c r="B318" i="12"/>
  <c r="C318" i="12"/>
  <c r="D318" i="12"/>
  <c r="B319" i="12"/>
  <c r="C319" i="12"/>
  <c r="D319" i="12"/>
  <c r="B320" i="12"/>
  <c r="C320" i="12"/>
  <c r="D320" i="12"/>
  <c r="B321" i="12"/>
  <c r="C321" i="12"/>
  <c r="D321" i="12"/>
  <c r="B322" i="12"/>
  <c r="C322" i="12"/>
  <c r="D322" i="12"/>
  <c r="B323" i="12"/>
  <c r="C323" i="12"/>
  <c r="D323" i="12"/>
  <c r="B324" i="12"/>
  <c r="C324" i="12"/>
  <c r="D324" i="12"/>
  <c r="B325" i="12"/>
  <c r="C325" i="12"/>
  <c r="D325" i="12"/>
  <c r="B326" i="12"/>
  <c r="C326" i="12"/>
  <c r="D326" i="12"/>
  <c r="B327" i="12"/>
  <c r="C327" i="12"/>
  <c r="D327" i="12"/>
  <c r="B328" i="12"/>
  <c r="C328" i="12"/>
  <c r="D328" i="12"/>
  <c r="B329" i="12"/>
  <c r="C329" i="12"/>
  <c r="D329" i="12"/>
  <c r="B330" i="12"/>
  <c r="C330" i="12"/>
  <c r="D330" i="12"/>
  <c r="B331" i="12"/>
  <c r="C331" i="12"/>
  <c r="D331" i="12"/>
  <c r="B332" i="12"/>
  <c r="C332" i="12"/>
  <c r="D332" i="12"/>
  <c r="B333" i="12"/>
  <c r="C333" i="12"/>
  <c r="D333" i="12"/>
  <c r="B334" i="12"/>
  <c r="C334" i="12"/>
  <c r="D334" i="12"/>
  <c r="B335" i="12"/>
  <c r="C335" i="12"/>
  <c r="D335" i="12"/>
  <c r="B336" i="12"/>
  <c r="C336" i="12"/>
  <c r="D336" i="12"/>
  <c r="B337" i="12"/>
  <c r="C337" i="12"/>
  <c r="D337" i="12"/>
  <c r="B338" i="12"/>
  <c r="C338" i="12"/>
  <c r="D338" i="12"/>
  <c r="B339" i="12"/>
  <c r="C339" i="12"/>
  <c r="D339" i="12"/>
  <c r="B340" i="12"/>
  <c r="C340" i="12"/>
  <c r="D340" i="12"/>
  <c r="B341" i="12"/>
  <c r="C341" i="12"/>
  <c r="D341" i="12"/>
  <c r="B342" i="12"/>
  <c r="C342" i="12"/>
  <c r="D342" i="12"/>
  <c r="B343" i="12"/>
  <c r="C343" i="12"/>
  <c r="D343" i="12"/>
  <c r="B344" i="12"/>
  <c r="C344" i="12"/>
  <c r="D344" i="12"/>
  <c r="B345" i="12"/>
  <c r="C345" i="12"/>
  <c r="D345" i="12"/>
  <c r="B346" i="12"/>
  <c r="C346" i="12"/>
  <c r="D346" i="12"/>
  <c r="B347" i="12"/>
  <c r="C347" i="12"/>
  <c r="D347" i="12"/>
  <c r="B348" i="12"/>
  <c r="C348" i="12"/>
  <c r="D348" i="12"/>
  <c r="B349" i="12"/>
  <c r="C349" i="12"/>
  <c r="D349" i="12"/>
  <c r="B350" i="12"/>
  <c r="C350" i="12"/>
  <c r="D350" i="12"/>
  <c r="B351" i="12"/>
  <c r="C351" i="12"/>
  <c r="D351" i="12"/>
  <c r="B352" i="12"/>
  <c r="C352" i="12"/>
  <c r="D352" i="12"/>
  <c r="B353" i="12"/>
  <c r="C353" i="12"/>
  <c r="D353" i="12"/>
  <c r="B354" i="12"/>
  <c r="C354" i="12"/>
  <c r="D354" i="12"/>
  <c r="B355" i="12"/>
  <c r="C355" i="12"/>
  <c r="D355" i="12"/>
  <c r="B356" i="12"/>
  <c r="C356" i="12"/>
  <c r="D356" i="12"/>
  <c r="B357" i="12"/>
  <c r="C357" i="12"/>
  <c r="D357" i="12"/>
  <c r="B358" i="12"/>
  <c r="C358" i="12"/>
  <c r="D358" i="12"/>
  <c r="B359" i="12"/>
  <c r="C359" i="12"/>
  <c r="D359" i="12"/>
  <c r="B360" i="12"/>
  <c r="C360" i="12"/>
  <c r="D360" i="12"/>
  <c r="B361" i="12"/>
  <c r="C361" i="12"/>
  <c r="D361" i="12"/>
  <c r="B362" i="12"/>
  <c r="C362" i="12"/>
  <c r="D362" i="12"/>
  <c r="B363" i="12"/>
  <c r="C363" i="12"/>
  <c r="D363" i="12"/>
  <c r="B364" i="12"/>
  <c r="C364" i="12"/>
  <c r="D364" i="12"/>
  <c r="B365" i="12"/>
  <c r="C365" i="12"/>
  <c r="D365" i="12"/>
  <c r="B366" i="12"/>
  <c r="C366" i="12"/>
  <c r="D366" i="12"/>
  <c r="B367" i="12"/>
  <c r="C367" i="12"/>
  <c r="D367" i="12"/>
  <c r="B368" i="12"/>
  <c r="C368" i="12"/>
  <c r="D368" i="12"/>
  <c r="B369" i="12"/>
  <c r="C369" i="12"/>
  <c r="D369" i="12"/>
  <c r="B370" i="12"/>
  <c r="C370" i="12"/>
  <c r="D370" i="12"/>
  <c r="B371" i="12"/>
  <c r="C371" i="12"/>
  <c r="D371" i="12"/>
  <c r="B372" i="12"/>
  <c r="C372" i="12"/>
  <c r="D372" i="12"/>
  <c r="B373" i="12"/>
  <c r="C373" i="12"/>
  <c r="D373" i="12"/>
  <c r="B374" i="12"/>
  <c r="C374" i="12"/>
  <c r="D374" i="12"/>
  <c r="B375" i="12"/>
  <c r="C375" i="12"/>
  <c r="D375" i="12"/>
  <c r="B376" i="12"/>
  <c r="C376" i="12"/>
  <c r="D376" i="12"/>
  <c r="B377" i="12"/>
  <c r="C377" i="12"/>
  <c r="D377" i="12"/>
  <c r="B378" i="12"/>
  <c r="C378" i="12"/>
  <c r="D378" i="12"/>
  <c r="B379" i="12"/>
  <c r="C379" i="12"/>
  <c r="D379" i="12"/>
  <c r="B380" i="12"/>
  <c r="C380" i="12"/>
  <c r="D380" i="12"/>
  <c r="B381" i="12"/>
  <c r="C381" i="12"/>
  <c r="D381" i="12"/>
  <c r="B382" i="12"/>
  <c r="C382" i="12"/>
  <c r="D382" i="12"/>
  <c r="B383" i="12"/>
  <c r="C383" i="12"/>
  <c r="D383" i="12"/>
  <c r="B384" i="12"/>
  <c r="C384" i="12"/>
  <c r="D384" i="12"/>
  <c r="B385" i="12"/>
  <c r="C385" i="12"/>
  <c r="D385" i="12"/>
  <c r="B386" i="12"/>
  <c r="C386" i="12"/>
  <c r="D386" i="12"/>
  <c r="C387" i="12"/>
  <c r="D387" i="12"/>
  <c r="C12" i="12"/>
  <c r="D12" i="12"/>
  <c r="B12" i="12"/>
  <c r="C11" i="12"/>
  <c r="D11" i="12"/>
  <c r="B11" i="12"/>
  <c r="B9" i="12"/>
  <c r="C9" i="12"/>
  <c r="D9" i="12"/>
  <c r="B10" i="12"/>
  <c r="C10" i="12"/>
  <c r="D10" i="12"/>
  <c r="C8" i="12"/>
  <c r="D8" i="12"/>
  <c r="B8" i="12"/>
  <c r="F143" i="7"/>
  <c r="F146" i="7"/>
  <c r="R10" i="8" l="1"/>
  <c r="R7" i="8" s="1"/>
  <c r="R419" i="8" s="1"/>
  <c r="F149" i="7"/>
  <c r="E149" i="7"/>
  <c r="IS383" i="12" l="1"/>
  <c r="IR376" i="12"/>
  <c r="IQ376" i="12"/>
  <c r="IS376" i="12"/>
  <c r="IS377" i="12"/>
  <c r="IS333" i="12"/>
  <c r="IS334" i="12"/>
  <c r="IR333" i="12"/>
  <c r="IQ333" i="12"/>
  <c r="IR382" i="12" l="1"/>
  <c r="IQ382" i="12"/>
  <c r="IR45" i="12"/>
  <c r="IQ45" i="12"/>
  <c r="IR33" i="12"/>
  <c r="IQ33" i="12"/>
  <c r="IR24" i="12"/>
  <c r="IQ24" i="12"/>
  <c r="IQ8" i="12" s="1"/>
  <c r="IR15" i="12"/>
  <c r="IR8" i="12" s="1"/>
  <c r="IQ15" i="12"/>
  <c r="IR10" i="12"/>
  <c r="IQ10" i="12"/>
  <c r="IR9" i="12"/>
  <c r="IQ9" i="12"/>
  <c r="IO33" i="12"/>
  <c r="IO36" i="12"/>
  <c r="IO67" i="12"/>
  <c r="IO69" i="12"/>
  <c r="IO150" i="12"/>
  <c r="IO152" i="12"/>
  <c r="IO214" i="12"/>
  <c r="IO216" i="12"/>
  <c r="IO348" i="12"/>
  <c r="IO347" i="12"/>
  <c r="IO342" i="12"/>
  <c r="IO383" i="12"/>
  <c r="IO382" i="12"/>
  <c r="IN150" i="12"/>
  <c r="IM150" i="12"/>
  <c r="IN342" i="12"/>
  <c r="IM342" i="12"/>
  <c r="IN214" i="12"/>
  <c r="IM214" i="12"/>
  <c r="IN33" i="12"/>
  <c r="IM33" i="12"/>
  <c r="IN67" i="12"/>
  <c r="IM67" i="12"/>
  <c r="D147" i="7"/>
  <c r="F147" i="7"/>
  <c r="E147" i="7"/>
  <c r="IK9" i="12"/>
  <c r="IK10" i="12"/>
  <c r="IN382" i="12"/>
  <c r="IM382" i="12"/>
  <c r="IM376" i="12"/>
  <c r="IN305" i="12"/>
  <c r="IM305" i="12"/>
  <c r="IN128" i="12"/>
  <c r="IM128" i="12"/>
  <c r="IN116" i="12"/>
  <c r="IM116" i="12"/>
  <c r="IN45" i="12"/>
  <c r="IM45" i="12"/>
  <c r="IN24" i="12"/>
  <c r="IM24" i="12"/>
  <c r="IN15" i="12"/>
  <c r="IM15" i="12"/>
  <c r="IM8" i="12" s="1"/>
  <c r="IM388" i="12" s="1"/>
  <c r="E148" i="7" s="1"/>
  <c r="IN10" i="12"/>
  <c r="IM10" i="12"/>
  <c r="IN9" i="12"/>
  <c r="IM9" i="12"/>
  <c r="IK305" i="12"/>
  <c r="IK306" i="12"/>
  <c r="IK130" i="12"/>
  <c r="IK116" i="12"/>
  <c r="IK122" i="12"/>
  <c r="II388" i="12"/>
  <c r="IJ305" i="12"/>
  <c r="II305" i="12"/>
  <c r="IJ128" i="12"/>
  <c r="IK128" i="12" s="1"/>
  <c r="II128" i="12"/>
  <c r="IJ116" i="12"/>
  <c r="II116" i="12"/>
  <c r="IJ382" i="12"/>
  <c r="II382" i="12"/>
  <c r="II376" i="12"/>
  <c r="IJ45" i="12"/>
  <c r="II45" i="12"/>
  <c r="IJ24" i="12"/>
  <c r="II24" i="12"/>
  <c r="IJ15" i="12"/>
  <c r="II15" i="12"/>
  <c r="IJ10" i="12"/>
  <c r="II10" i="12"/>
  <c r="IJ9" i="12"/>
  <c r="II9" i="12"/>
  <c r="G149" i="7"/>
  <c r="D144" i="7"/>
  <c r="HU383" i="12"/>
  <c r="HU382" i="12"/>
  <c r="D143" i="7"/>
  <c r="D141" i="7"/>
  <c r="D142" i="7"/>
  <c r="FQ163" i="12"/>
  <c r="FQ165" i="12"/>
  <c r="D129" i="7"/>
  <c r="D128" i="7"/>
  <c r="HI150" i="12"/>
  <c r="HI152" i="12"/>
  <c r="HI163" i="12"/>
  <c r="HI165" i="12"/>
  <c r="HI17" i="12"/>
  <c r="HI24" i="12"/>
  <c r="HI26" i="12"/>
  <c r="HI15" i="12"/>
  <c r="HI49" i="12"/>
  <c r="HI50" i="12"/>
  <c r="HI10" i="12"/>
  <c r="HH305" i="12"/>
  <c r="HH163" i="12"/>
  <c r="HH150" i="12"/>
  <c r="HH49" i="12"/>
  <c r="HH24" i="12"/>
  <c r="HH15" i="12"/>
  <c r="D138" i="7"/>
  <c r="D137" i="7"/>
  <c r="D134" i="7"/>
  <c r="GK280" i="12"/>
  <c r="GK73" i="12"/>
  <c r="GK75" i="12"/>
  <c r="D100" i="7"/>
  <c r="BE245" i="12"/>
  <c r="BE246" i="12"/>
  <c r="BD376" i="12"/>
  <c r="BD367" i="12"/>
  <c r="BD356" i="12"/>
  <c r="BD350" i="12"/>
  <c r="BD342" i="12"/>
  <c r="BD333" i="12"/>
  <c r="BD324" i="12"/>
  <c r="BD314" i="12"/>
  <c r="BD305" i="12"/>
  <c r="BD297" i="12"/>
  <c r="BD287" i="12"/>
  <c r="BD276" i="12"/>
  <c r="BD267" i="12"/>
  <c r="BD259" i="12"/>
  <c r="BD245" i="12"/>
  <c r="BD232" i="12"/>
  <c r="BD219" i="12"/>
  <c r="BD214" i="12"/>
  <c r="BD205" i="12"/>
  <c r="BD193" i="12"/>
  <c r="BD189" i="12"/>
  <c r="BD176" i="12"/>
  <c r="BD163" i="12"/>
  <c r="BD150" i="12"/>
  <c r="BD139" i="12"/>
  <c r="BD128" i="12"/>
  <c r="BD116" i="12"/>
  <c r="BD107" i="12"/>
  <c r="BD95" i="12"/>
  <c r="BD90" i="12"/>
  <c r="BD73" i="12"/>
  <c r="BD67" i="12"/>
  <c r="BD49" i="12"/>
  <c r="BD45" i="12"/>
  <c r="BD33" i="12"/>
  <c r="BD24" i="12"/>
  <c r="BD15" i="12"/>
  <c r="BD11" i="12"/>
  <c r="D125" i="7"/>
  <c r="FA45" i="12"/>
  <c r="FA46" i="12"/>
  <c r="D124" i="7"/>
  <c r="G147" i="7" l="1"/>
  <c r="IS382" i="12"/>
  <c r="IQ388" i="12"/>
  <c r="IS9" i="12"/>
  <c r="IR388" i="12"/>
  <c r="IS388" i="12" s="1"/>
  <c r="IS8" i="12"/>
  <c r="IN8" i="12"/>
  <c r="IN388" i="12" s="1"/>
  <c r="F148" i="7" s="1"/>
  <c r="G148" i="7" s="1"/>
  <c r="IO10" i="12"/>
  <c r="IO8" i="12"/>
  <c r="IJ8" i="12"/>
  <c r="IJ388" i="12" s="1"/>
  <c r="IK388" i="12" s="1"/>
  <c r="II8" i="12"/>
  <c r="IO388" i="12" l="1"/>
  <c r="IK8" i="12"/>
  <c r="EG342" i="12"/>
  <c r="EG343" i="12"/>
  <c r="DY45" i="12"/>
  <c r="DY47" i="12"/>
  <c r="D123" i="7"/>
  <c r="ES46" i="12"/>
  <c r="DU381" i="12"/>
  <c r="D113" i="7"/>
  <c r="D114" i="7"/>
  <c r="D115" i="7"/>
  <c r="D116" i="7"/>
  <c r="D117" i="7"/>
  <c r="DM195" i="12"/>
  <c r="DM207" i="12"/>
  <c r="DM381" i="12"/>
  <c r="DH376" i="12"/>
  <c r="DH367" i="12"/>
  <c r="DH356" i="12"/>
  <c r="DH350" i="12"/>
  <c r="DH342" i="12"/>
  <c r="DH333" i="12"/>
  <c r="DH324" i="12"/>
  <c r="DH314" i="12"/>
  <c r="DH305" i="12"/>
  <c r="DH297" i="12"/>
  <c r="DH287" i="12"/>
  <c r="DH276" i="12"/>
  <c r="DH267" i="12"/>
  <c r="DH259" i="12"/>
  <c r="DH245" i="12"/>
  <c r="DH232" i="12"/>
  <c r="DH219" i="12"/>
  <c r="DH214" i="12"/>
  <c r="DH205" i="12"/>
  <c r="DH193" i="12"/>
  <c r="DH189" i="12"/>
  <c r="DH176" i="12"/>
  <c r="DH163" i="12"/>
  <c r="DH150" i="12"/>
  <c r="DH139" i="12"/>
  <c r="DH128" i="12"/>
  <c r="DH116" i="12"/>
  <c r="DH107" i="12"/>
  <c r="DH95" i="12"/>
  <c r="DH90" i="12"/>
  <c r="DH73" i="12"/>
  <c r="DH67" i="12"/>
  <c r="DH49" i="12"/>
  <c r="DH45" i="12"/>
  <c r="DH33" i="12"/>
  <c r="DH24" i="12"/>
  <c r="DH15" i="12"/>
  <c r="DH11" i="12"/>
  <c r="DD376" i="12"/>
  <c r="DD367" i="12"/>
  <c r="DD356" i="12"/>
  <c r="DD350" i="12"/>
  <c r="DD342" i="12"/>
  <c r="DD333" i="12"/>
  <c r="DD324" i="12"/>
  <c r="DD314" i="12"/>
  <c r="DD305" i="12"/>
  <c r="DD297" i="12"/>
  <c r="DD287" i="12"/>
  <c r="DD276" i="12"/>
  <c r="DD267" i="12"/>
  <c r="DD259" i="12"/>
  <c r="DD245" i="12"/>
  <c r="DD232" i="12"/>
  <c r="DD219" i="12"/>
  <c r="DD214" i="12"/>
  <c r="DD205" i="12"/>
  <c r="DD193" i="12"/>
  <c r="DD189" i="12"/>
  <c r="DD176" i="12"/>
  <c r="DD163" i="12"/>
  <c r="DD150" i="12"/>
  <c r="DD139" i="12"/>
  <c r="DD128" i="12"/>
  <c r="DD116" i="12"/>
  <c r="DD107" i="12"/>
  <c r="DD95" i="12"/>
  <c r="DD90" i="12"/>
  <c r="DD73" i="12"/>
  <c r="DD67" i="12"/>
  <c r="DD49" i="12"/>
  <c r="DD45" i="12"/>
  <c r="DD33" i="12"/>
  <c r="DD24" i="12"/>
  <c r="DD15" i="12"/>
  <c r="DD11" i="12"/>
  <c r="DA74" i="12"/>
  <c r="DA383" i="12"/>
  <c r="D111" i="7"/>
  <c r="D110" i="7"/>
  <c r="D109" i="7"/>
  <c r="D101" i="7"/>
  <c r="D108" i="7"/>
  <c r="D97" i="7" l="1"/>
  <c r="AO368" i="12"/>
  <c r="AO351" i="12"/>
  <c r="AO315" i="12"/>
  <c r="AO277" i="12"/>
  <c r="AN367" i="12"/>
  <c r="AN356" i="12"/>
  <c r="AN350" i="12"/>
  <c r="AN342" i="12"/>
  <c r="AN333" i="12"/>
  <c r="AN324" i="12"/>
  <c r="AN314" i="12"/>
  <c r="AN305" i="12"/>
  <c r="AN297" i="12"/>
  <c r="AN287" i="12"/>
  <c r="AN276" i="12"/>
  <c r="AO260" i="12"/>
  <c r="AO25" i="12"/>
  <c r="AO34" i="12"/>
  <c r="D146" i="7" l="1"/>
  <c r="IE376" i="12"/>
  <c r="IF382" i="12"/>
  <c r="IE382" i="12"/>
  <c r="IF45" i="12"/>
  <c r="IE45" i="12"/>
  <c r="IF24" i="12"/>
  <c r="IE24" i="12"/>
  <c r="IF15" i="12"/>
  <c r="IE15" i="12"/>
  <c r="IF10" i="12"/>
  <c r="IE10" i="12"/>
  <c r="IF9" i="12"/>
  <c r="IE9" i="12"/>
  <c r="GG16" i="12"/>
  <c r="D132" i="7"/>
  <c r="D133" i="7"/>
  <c r="FY369" i="12"/>
  <c r="FY354" i="12"/>
  <c r="FY348" i="12"/>
  <c r="FY331" i="12"/>
  <c r="FY316" i="12"/>
  <c r="FY299" i="12"/>
  <c r="FY26" i="12"/>
  <c r="FY36" i="12"/>
  <c r="D131" i="7"/>
  <c r="IF8" i="12" l="1"/>
  <c r="IG8" i="12" s="1"/>
  <c r="IE8" i="12"/>
  <c r="IE388" i="12" s="1"/>
  <c r="E146" i="7" s="1"/>
  <c r="D130" i="7"/>
  <c r="IF388" i="12" l="1"/>
  <c r="D107" i="7"/>
  <c r="IG388" i="12" l="1"/>
  <c r="G146" i="7"/>
  <c r="CC66" i="12"/>
  <c r="CC14" i="12"/>
  <c r="CB376" i="12"/>
  <c r="CB367" i="12"/>
  <c r="CB356" i="12"/>
  <c r="CB350" i="12"/>
  <c r="CB342" i="12"/>
  <c r="CB333" i="12"/>
  <c r="CB324" i="12"/>
  <c r="CB314" i="12"/>
  <c r="CB305" i="12"/>
  <c r="CB297" i="12"/>
  <c r="CB287" i="12"/>
  <c r="CB276" i="12"/>
  <c r="CB267" i="12"/>
  <c r="CB259" i="12"/>
  <c r="CB245" i="12"/>
  <c r="CB232" i="12"/>
  <c r="CB219" i="12"/>
  <c r="CB214" i="12"/>
  <c r="CB205" i="12"/>
  <c r="CB193" i="12"/>
  <c r="CB189" i="12"/>
  <c r="CB176" i="12"/>
  <c r="CB163" i="12"/>
  <c r="CB150" i="12"/>
  <c r="CB139" i="12"/>
  <c r="CB128" i="12"/>
  <c r="CB116" i="12"/>
  <c r="CB107" i="12"/>
  <c r="CB95" i="12"/>
  <c r="CB90" i="12"/>
  <c r="CB73" i="12"/>
  <c r="CB67" i="12"/>
  <c r="CB49" i="12"/>
  <c r="CB45" i="12"/>
  <c r="CB33" i="12"/>
  <c r="CB24" i="12"/>
  <c r="CB15" i="12"/>
  <c r="CB11" i="12"/>
  <c r="BZ382" i="12"/>
  <c r="BZ388" i="12"/>
  <c r="D106" i="7"/>
  <c r="V388" i="12"/>
  <c r="D92" i="7" s="1"/>
  <c r="BR388" i="12"/>
  <c r="D104" i="7" s="1"/>
  <c r="D103" i="7"/>
  <c r="BJ382" i="12"/>
  <c r="BJ388" i="12"/>
  <c r="D102" i="7" s="1"/>
  <c r="AJ376" i="12"/>
  <c r="AJ367" i="12"/>
  <c r="AJ356" i="12"/>
  <c r="AJ350" i="12"/>
  <c r="AJ342" i="12"/>
  <c r="AJ333" i="12"/>
  <c r="AJ324" i="12"/>
  <c r="AJ314" i="12"/>
  <c r="AJ305" i="12"/>
  <c r="AJ297" i="12"/>
  <c r="AJ287" i="12"/>
  <c r="AJ276" i="12"/>
  <c r="AJ267" i="12"/>
  <c r="AJ259" i="12"/>
  <c r="AJ245" i="12"/>
  <c r="AJ232" i="12"/>
  <c r="AJ219" i="12"/>
  <c r="AJ214" i="12"/>
  <c r="AJ205" i="12"/>
  <c r="AJ193" i="12"/>
  <c r="AJ189" i="12"/>
  <c r="AJ176" i="12"/>
  <c r="AJ163" i="12"/>
  <c r="AJ150" i="12"/>
  <c r="AJ139" i="12"/>
  <c r="AJ128" i="12"/>
  <c r="AJ116" i="12"/>
  <c r="AJ107" i="12"/>
  <c r="AJ95" i="12"/>
  <c r="AJ90" i="12"/>
  <c r="AJ73" i="12"/>
  <c r="AJ67" i="12"/>
  <c r="AJ49" i="12"/>
  <c r="AJ45" i="12"/>
  <c r="AJ33" i="12"/>
  <c r="AJ24" i="12"/>
  <c r="AJ15" i="12"/>
  <c r="AJ11" i="12"/>
  <c r="AH382" i="12"/>
  <c r="AH9" i="12"/>
  <c r="AH376" i="12"/>
  <c r="AH367" i="12"/>
  <c r="AH356" i="12"/>
  <c r="AH350" i="12"/>
  <c r="AH342" i="12"/>
  <c r="AH333" i="12"/>
  <c r="AH324" i="12"/>
  <c r="AH314" i="12"/>
  <c r="AH305" i="12"/>
  <c r="AH297" i="12"/>
  <c r="AH287" i="12"/>
  <c r="AH276" i="12"/>
  <c r="AH267" i="12"/>
  <c r="AH259" i="12"/>
  <c r="AH245" i="12"/>
  <c r="AH232" i="12"/>
  <c r="AH219" i="12"/>
  <c r="AH214" i="12"/>
  <c r="AH205" i="12"/>
  <c r="AH193" i="12"/>
  <c r="AH189" i="12"/>
  <c r="AH176" i="12"/>
  <c r="AH163" i="12"/>
  <c r="AH150" i="12"/>
  <c r="AH139" i="12"/>
  <c r="AH128" i="12"/>
  <c r="AH116" i="12"/>
  <c r="AH107" i="12"/>
  <c r="AH95" i="12"/>
  <c r="AH90" i="12"/>
  <c r="AH73" i="12"/>
  <c r="AH67" i="12"/>
  <c r="AH49" i="12"/>
  <c r="AH45" i="12"/>
  <c r="AH33" i="12"/>
  <c r="AH24" i="12"/>
  <c r="AH15" i="12"/>
  <c r="AH11" i="12"/>
  <c r="J8" i="12"/>
  <c r="J9" i="12"/>
  <c r="J10" i="12"/>
  <c r="J376" i="12"/>
  <c r="F382" i="12"/>
  <c r="F388" i="12"/>
  <c r="AF376" i="12"/>
  <c r="AF367" i="12"/>
  <c r="AF356" i="12"/>
  <c r="AF350" i="12"/>
  <c r="AF342" i="12"/>
  <c r="AF333" i="12"/>
  <c r="AF324" i="12"/>
  <c r="AF314" i="12"/>
  <c r="AF305" i="12"/>
  <c r="AF297" i="12"/>
  <c r="AF287" i="12"/>
  <c r="AF276" i="12"/>
  <c r="AF267" i="12"/>
  <c r="AF259" i="12"/>
  <c r="AF245" i="12"/>
  <c r="AF232" i="12"/>
  <c r="AF219" i="12"/>
  <c r="AF214" i="12"/>
  <c r="AF205" i="12"/>
  <c r="AF193" i="12"/>
  <c r="AF189" i="12"/>
  <c r="AF176" i="12"/>
  <c r="AF163" i="12"/>
  <c r="AF150" i="12"/>
  <c r="AF139" i="12"/>
  <c r="AF128" i="12"/>
  <c r="AF116" i="12"/>
  <c r="AF107" i="12"/>
  <c r="AF95" i="12"/>
  <c r="AF90" i="12"/>
  <c r="AF73" i="12"/>
  <c r="AF67" i="12"/>
  <c r="AF49" i="12"/>
  <c r="AF45" i="12"/>
  <c r="AF33" i="12"/>
  <c r="AF24" i="12"/>
  <c r="AF15" i="12"/>
  <c r="AF11" i="12"/>
  <c r="AD9" i="12"/>
  <c r="AD10" i="12"/>
  <c r="AD376" i="12"/>
  <c r="AD367" i="12"/>
  <c r="AD356" i="12"/>
  <c r="AD350" i="12"/>
  <c r="AD342" i="12"/>
  <c r="AD333" i="12"/>
  <c r="AD324" i="12"/>
  <c r="AD314" i="12"/>
  <c r="AD305" i="12"/>
  <c r="AD297" i="12"/>
  <c r="AD287" i="12"/>
  <c r="AD276" i="12"/>
  <c r="AD267" i="12"/>
  <c r="AD259" i="12"/>
  <c r="AD245" i="12"/>
  <c r="AD232" i="12"/>
  <c r="AD219" i="12"/>
  <c r="AD214" i="12"/>
  <c r="AD205" i="12"/>
  <c r="AD193" i="12"/>
  <c r="AD189" i="12"/>
  <c r="AD176" i="12"/>
  <c r="AD163" i="12"/>
  <c r="AD150" i="12"/>
  <c r="AD139" i="12"/>
  <c r="AD128" i="12"/>
  <c r="AD116" i="12"/>
  <c r="AD107" i="12"/>
  <c r="AD95" i="12"/>
  <c r="AD90" i="12"/>
  <c r="AD73" i="12"/>
  <c r="AD67" i="12"/>
  <c r="AD49" i="12"/>
  <c r="AD45" i="12"/>
  <c r="AD33" i="12"/>
  <c r="AD24" i="12"/>
  <c r="AD15" i="12"/>
  <c r="AD11" i="12"/>
  <c r="AD8" i="12" s="1"/>
  <c r="AD388" i="12" s="1"/>
  <c r="D94" i="7" s="1"/>
  <c r="Z9" i="12"/>
  <c r="Z10" i="12"/>
  <c r="Z376" i="12"/>
  <c r="Z367" i="12"/>
  <c r="Z356" i="12"/>
  <c r="Z350" i="12"/>
  <c r="Z342" i="12"/>
  <c r="Z333" i="12"/>
  <c r="Z324" i="12"/>
  <c r="Z314" i="12"/>
  <c r="Z305" i="12"/>
  <c r="Z297" i="12"/>
  <c r="Z287" i="12"/>
  <c r="Z276" i="12"/>
  <c r="Z267" i="12"/>
  <c r="Z259" i="12"/>
  <c r="Z245" i="12"/>
  <c r="Z232" i="12"/>
  <c r="Z219" i="12"/>
  <c r="Z214" i="12"/>
  <c r="Z205" i="12"/>
  <c r="Z193" i="12"/>
  <c r="Z189" i="12"/>
  <c r="Z176" i="12"/>
  <c r="Z163" i="12"/>
  <c r="Z150" i="12"/>
  <c r="Z139" i="12"/>
  <c r="Z128" i="12"/>
  <c r="Z116" i="12"/>
  <c r="Z107" i="12"/>
  <c r="Z95" i="12"/>
  <c r="Z90" i="12"/>
  <c r="Z73" i="12"/>
  <c r="Z67" i="12"/>
  <c r="Z49" i="12"/>
  <c r="Z45" i="12"/>
  <c r="Z33" i="12"/>
  <c r="Z24" i="12"/>
  <c r="Z15" i="12"/>
  <c r="Z11" i="12"/>
  <c r="R9" i="12"/>
  <c r="R10" i="12"/>
  <c r="R376" i="12"/>
  <c r="R8" i="12" s="1"/>
  <c r="R388" i="12" s="1"/>
  <c r="D91" i="7" s="1"/>
  <c r="BV382" i="12"/>
  <c r="BV388" i="12" s="1"/>
  <c r="D105" i="7" s="1"/>
  <c r="N9" i="12"/>
  <c r="N376" i="12"/>
  <c r="N367" i="12"/>
  <c r="N356" i="12"/>
  <c r="N350" i="12"/>
  <c r="N342" i="12"/>
  <c r="N333" i="12"/>
  <c r="N324" i="12"/>
  <c r="N314" i="12"/>
  <c r="N305" i="12"/>
  <c r="N297" i="12"/>
  <c r="N287" i="12"/>
  <c r="N276" i="12"/>
  <c r="N267" i="12"/>
  <c r="N259" i="12"/>
  <c r="N245" i="12"/>
  <c r="N232" i="12"/>
  <c r="N219" i="12"/>
  <c r="N214" i="12"/>
  <c r="N205" i="12"/>
  <c r="N193" i="12"/>
  <c r="N189" i="12"/>
  <c r="N176" i="12"/>
  <c r="N163" i="12"/>
  <c r="N150" i="12"/>
  <c r="N139" i="12"/>
  <c r="N128" i="12"/>
  <c r="N116" i="12"/>
  <c r="N107" i="12"/>
  <c r="N95" i="12"/>
  <c r="N90" i="12"/>
  <c r="N73" i="12"/>
  <c r="N67" i="12"/>
  <c r="N49" i="12"/>
  <c r="N45" i="12"/>
  <c r="N33" i="12"/>
  <c r="N24" i="12"/>
  <c r="N15" i="12"/>
  <c r="N11" i="12"/>
  <c r="N8" i="12" s="1"/>
  <c r="N388" i="12" s="1"/>
  <c r="D90" i="7" s="1"/>
  <c r="D88" i="7" l="1"/>
  <c r="AH8" i="12"/>
  <c r="AH388" i="12" s="1"/>
  <c r="D95" i="7" s="1"/>
  <c r="Z8" i="12"/>
  <c r="Z388" i="12" s="1"/>
  <c r="D93" i="7" s="1"/>
  <c r="J388" i="12"/>
  <c r="D89" i="7" s="1"/>
  <c r="N413" i="8"/>
  <c r="N7" i="8"/>
  <c r="N11" i="8"/>
  <c r="N8" i="8" s="1"/>
  <c r="N12" i="8"/>
  <c r="N9" i="8" s="1"/>
  <c r="N13" i="8"/>
  <c r="N15" i="8"/>
  <c r="N16" i="8"/>
  <c r="N17" i="8"/>
  <c r="N18" i="8"/>
  <c r="N14" i="8" s="1"/>
  <c r="N19" i="8"/>
  <c r="N20" i="8"/>
  <c r="N21" i="8"/>
  <c r="N22" i="8"/>
  <c r="N24" i="8"/>
  <c r="N25" i="8"/>
  <c r="N23" i="8" s="1"/>
  <c r="N26" i="8"/>
  <c r="N27" i="8"/>
  <c r="N28" i="8"/>
  <c r="N29" i="8"/>
  <c r="N30" i="8"/>
  <c r="N31" i="8"/>
  <c r="N32" i="8"/>
  <c r="N33" i="8"/>
  <c r="N34" i="8"/>
  <c r="N35" i="8"/>
  <c r="N36" i="8"/>
  <c r="N38" i="8"/>
  <c r="N37" i="8" s="1"/>
  <c r="N39" i="8"/>
  <c r="N41" i="8"/>
  <c r="N42" i="8"/>
  <c r="N43" i="8"/>
  <c r="N44" i="8"/>
  <c r="N45" i="8"/>
  <c r="N46" i="8"/>
  <c r="N47" i="8"/>
  <c r="N48" i="8"/>
  <c r="N49" i="8"/>
  <c r="N50" i="8"/>
  <c r="N51" i="8"/>
  <c r="N53" i="8"/>
  <c r="N52" i="8" s="1"/>
  <c r="N55" i="8"/>
  <c r="N56" i="8"/>
  <c r="N58" i="8"/>
  <c r="N60" i="8"/>
  <c r="N61" i="8"/>
  <c r="N57" i="8" s="1"/>
  <c r="N62" i="8"/>
  <c r="N63" i="8"/>
  <c r="N64" i="8"/>
  <c r="N65" i="8"/>
  <c r="N66" i="8"/>
  <c r="N67" i="8"/>
  <c r="N68" i="8"/>
  <c r="N69" i="8"/>
  <c r="N70" i="8"/>
  <c r="N71" i="8"/>
  <c r="N72" i="8"/>
  <c r="N73" i="8"/>
  <c r="N74" i="8"/>
  <c r="N76" i="8"/>
  <c r="N75" i="8" s="1"/>
  <c r="N77" i="8"/>
  <c r="N78" i="8"/>
  <c r="N79" i="8"/>
  <c r="N80" i="8"/>
  <c r="N82" i="8"/>
  <c r="N84" i="8"/>
  <c r="N85" i="8"/>
  <c r="N86" i="8"/>
  <c r="N81" i="8" s="1"/>
  <c r="N87" i="8"/>
  <c r="N88" i="8"/>
  <c r="N89" i="8"/>
  <c r="N90" i="8"/>
  <c r="N91" i="8"/>
  <c r="N92" i="8"/>
  <c r="N93" i="8"/>
  <c r="N94" i="8"/>
  <c r="N95" i="8"/>
  <c r="N96" i="8"/>
  <c r="N97" i="8"/>
  <c r="N99" i="8"/>
  <c r="N100" i="8"/>
  <c r="N101" i="8"/>
  <c r="N102" i="8"/>
  <c r="N98" i="8" s="1"/>
  <c r="N104" i="8"/>
  <c r="N103" i="8" s="1"/>
  <c r="N105" i="8"/>
  <c r="N106" i="8"/>
  <c r="N107" i="8"/>
  <c r="N108" i="8"/>
  <c r="N109" i="8"/>
  <c r="N110" i="8"/>
  <c r="N111" i="8"/>
  <c r="N112" i="8"/>
  <c r="N113" i="8"/>
  <c r="N114" i="8"/>
  <c r="N116" i="8"/>
  <c r="N115" i="8" s="1"/>
  <c r="N117" i="8"/>
  <c r="N118" i="8"/>
  <c r="N119" i="8"/>
  <c r="N120" i="8"/>
  <c r="N121" i="8"/>
  <c r="N122" i="8"/>
  <c r="N123" i="8"/>
  <c r="N125" i="8"/>
  <c r="N124" i="8" s="1"/>
  <c r="N126" i="8"/>
  <c r="N127" i="8"/>
  <c r="N128" i="8"/>
  <c r="N129" i="8"/>
  <c r="N130" i="8"/>
  <c r="N131" i="8"/>
  <c r="N132" i="8"/>
  <c r="N133" i="8"/>
  <c r="N134" i="8"/>
  <c r="N135" i="8"/>
  <c r="N136" i="8"/>
  <c r="N137" i="8"/>
  <c r="N139" i="8"/>
  <c r="N141" i="8"/>
  <c r="N142" i="8"/>
  <c r="N143" i="8"/>
  <c r="N138" i="8" s="1"/>
  <c r="N144" i="8"/>
  <c r="N145" i="8"/>
  <c r="N146" i="8"/>
  <c r="N147" i="8"/>
  <c r="N148" i="8"/>
  <c r="N149" i="8"/>
  <c r="N150" i="8"/>
  <c r="N152" i="8"/>
  <c r="N151" i="8" s="1"/>
  <c r="N153" i="8"/>
  <c r="N154" i="8"/>
  <c r="N155" i="8"/>
  <c r="N156" i="8"/>
  <c r="N157" i="8"/>
  <c r="N158" i="8"/>
  <c r="N159" i="8"/>
  <c r="N160" i="8"/>
  <c r="N161" i="8"/>
  <c r="N163" i="8"/>
  <c r="N162" i="8" s="1"/>
  <c r="N165" i="8"/>
  <c r="N166" i="8"/>
  <c r="N167" i="8"/>
  <c r="N168" i="8"/>
  <c r="N169" i="8"/>
  <c r="N170" i="8"/>
  <c r="N171" i="8"/>
  <c r="N172" i="8"/>
  <c r="N173" i="8"/>
  <c r="N174" i="8"/>
  <c r="N176" i="8"/>
  <c r="N175" i="8" s="1"/>
  <c r="N178" i="8"/>
  <c r="N179" i="8"/>
  <c r="N180" i="8"/>
  <c r="N181" i="8"/>
  <c r="N182" i="8"/>
  <c r="N183" i="8"/>
  <c r="N184" i="8"/>
  <c r="N185" i="8"/>
  <c r="N186" i="8"/>
  <c r="N187" i="8"/>
  <c r="N189" i="8"/>
  <c r="N188" i="8" s="1"/>
  <c r="N191" i="8"/>
  <c r="N192" i="8"/>
  <c r="N193" i="8"/>
  <c r="N194" i="8"/>
  <c r="N195" i="8"/>
  <c r="N196" i="8"/>
  <c r="N197" i="8"/>
  <c r="N198" i="8"/>
  <c r="N199" i="8"/>
  <c r="N200" i="8"/>
  <c r="N201" i="8"/>
  <c r="N203" i="8"/>
  <c r="N202" i="8" s="1"/>
  <c r="N204" i="8"/>
  <c r="N205" i="8"/>
  <c r="N207" i="8"/>
  <c r="N208" i="8"/>
  <c r="N209" i="8"/>
  <c r="N210" i="8"/>
  <c r="N206" i="8" s="1"/>
  <c r="N211" i="8"/>
  <c r="N212" i="8"/>
  <c r="N213" i="8"/>
  <c r="N214" i="8"/>
  <c r="N215" i="8"/>
  <c r="N216" i="8"/>
  <c r="N217" i="8"/>
  <c r="N219" i="8"/>
  <c r="N218" i="8" s="1"/>
  <c r="N221" i="8"/>
  <c r="N222" i="8"/>
  <c r="N223" i="8"/>
  <c r="N224" i="8"/>
  <c r="N225" i="8"/>
  <c r="N226" i="8"/>
  <c r="N228" i="8"/>
  <c r="N227" i="8" s="1"/>
  <c r="N229" i="8"/>
  <c r="N230" i="8"/>
  <c r="N231" i="8"/>
  <c r="N232" i="8"/>
  <c r="N233" i="8"/>
  <c r="N235" i="8"/>
  <c r="N234" i="8" s="1"/>
  <c r="N237" i="8"/>
  <c r="N238" i="8"/>
  <c r="N239" i="8"/>
  <c r="N240" i="8"/>
  <c r="N241" i="8"/>
  <c r="N242" i="8"/>
  <c r="N243" i="8"/>
  <c r="N244" i="8"/>
  <c r="N245" i="8"/>
  <c r="N246" i="8"/>
  <c r="N248" i="8"/>
  <c r="N247" i="8" s="1"/>
  <c r="N249" i="8"/>
  <c r="N250" i="8"/>
  <c r="N251" i="8"/>
  <c r="N252" i="8"/>
  <c r="N253" i="8"/>
  <c r="N254" i="8"/>
  <c r="N255" i="8"/>
  <c r="N256" i="8"/>
  <c r="N257" i="8"/>
  <c r="N258" i="8"/>
  <c r="N259" i="8"/>
  <c r="N261" i="8"/>
  <c r="N260" i="8" s="1"/>
  <c r="N262" i="8"/>
  <c r="N263" i="8"/>
  <c r="N264" i="8"/>
  <c r="N265" i="8"/>
  <c r="N266" i="8"/>
  <c r="N267" i="8"/>
  <c r="N268" i="8"/>
  <c r="N269" i="8"/>
  <c r="N270" i="8"/>
  <c r="N271" i="8"/>
  <c r="N272" i="8"/>
  <c r="N273" i="8"/>
  <c r="N275" i="8"/>
  <c r="N274" i="8" s="1"/>
  <c r="N277" i="8"/>
  <c r="N278" i="8"/>
  <c r="N279" i="8"/>
  <c r="N280" i="8"/>
  <c r="N281" i="8"/>
  <c r="N283" i="8"/>
  <c r="N282" i="8" s="1"/>
  <c r="N284" i="8"/>
  <c r="N285" i="8"/>
  <c r="N286" i="8"/>
  <c r="N287" i="8"/>
  <c r="N288" i="8"/>
  <c r="N289" i="8"/>
  <c r="N290" i="8"/>
  <c r="N291" i="8"/>
  <c r="N293" i="8"/>
  <c r="N292" i="8" s="1"/>
  <c r="N295" i="8"/>
  <c r="N296" i="8"/>
  <c r="N297" i="8"/>
  <c r="N298" i="8"/>
  <c r="N299" i="8"/>
  <c r="N300" i="8"/>
  <c r="N301" i="8"/>
  <c r="N302" i="8"/>
  <c r="N304" i="8"/>
  <c r="N303" i="8" s="1"/>
  <c r="N305" i="8"/>
  <c r="N306" i="8"/>
  <c r="N307" i="8"/>
  <c r="N308" i="8"/>
  <c r="N309" i="8"/>
  <c r="N310" i="8"/>
  <c r="N311" i="8"/>
  <c r="N312" i="8"/>
  <c r="N314" i="8"/>
  <c r="N313" i="8" s="1"/>
  <c r="N315" i="8"/>
  <c r="N316" i="8"/>
  <c r="N317" i="8"/>
  <c r="N318" i="8"/>
  <c r="N319" i="8"/>
  <c r="N320" i="8"/>
  <c r="N321" i="8"/>
  <c r="N323" i="8"/>
  <c r="N325" i="8"/>
  <c r="N326" i="8"/>
  <c r="N327" i="8"/>
  <c r="N322" i="8" s="1"/>
  <c r="N328" i="8"/>
  <c r="N329" i="8"/>
  <c r="N330" i="8"/>
  <c r="N332" i="8"/>
  <c r="N333" i="8"/>
  <c r="N334" i="8"/>
  <c r="N335" i="8"/>
  <c r="N331" i="8" s="1"/>
  <c r="N336" i="8"/>
  <c r="N337" i="8"/>
  <c r="N338" i="8"/>
  <c r="N339" i="8"/>
  <c r="N340" i="8"/>
  <c r="N342" i="8"/>
  <c r="N341" i="8" s="1"/>
  <c r="N343" i="8"/>
  <c r="N344" i="8"/>
  <c r="N345" i="8"/>
  <c r="N346" i="8"/>
  <c r="N347" i="8"/>
  <c r="N348" i="8"/>
  <c r="N349" i="8"/>
  <c r="N350" i="8"/>
  <c r="N351" i="8"/>
  <c r="N352" i="8"/>
  <c r="N353" i="8"/>
  <c r="N354" i="8"/>
  <c r="N356" i="8"/>
  <c r="N357" i="8"/>
  <c r="N358" i="8"/>
  <c r="N359" i="8"/>
  <c r="N355" i="8" s="1"/>
  <c r="N360" i="8"/>
  <c r="N361" i="8"/>
  <c r="N362" i="8"/>
  <c r="N363" i="8"/>
  <c r="N364" i="8"/>
  <c r="N365" i="8"/>
  <c r="N367" i="8"/>
  <c r="N366" i="8" s="1"/>
  <c r="N368" i="8"/>
  <c r="N369" i="8"/>
  <c r="N370" i="8"/>
  <c r="N371" i="8"/>
  <c r="N372" i="8"/>
  <c r="N374" i="8"/>
  <c r="N376" i="8"/>
  <c r="N375" i="8" s="1"/>
  <c r="N377" i="8"/>
  <c r="N378" i="8"/>
  <c r="N379" i="8"/>
  <c r="N380" i="8"/>
  <c r="N381" i="8"/>
  <c r="N382" i="8"/>
  <c r="N383" i="8"/>
  <c r="N385" i="8"/>
  <c r="N384" i="8" s="1"/>
  <c r="N386" i="8"/>
  <c r="N387" i="8"/>
  <c r="N388" i="8"/>
  <c r="N389" i="8"/>
  <c r="N390" i="8"/>
  <c r="N391" i="8"/>
  <c r="N392" i="8"/>
  <c r="N393" i="8"/>
  <c r="N394" i="8"/>
  <c r="N395" i="8"/>
  <c r="N396" i="8"/>
  <c r="N398" i="8"/>
  <c r="N397" i="8" s="1"/>
  <c r="N399" i="8"/>
  <c r="N400" i="8"/>
  <c r="N401" i="8"/>
  <c r="N402" i="8"/>
  <c r="N403" i="8"/>
  <c r="N404" i="8"/>
  <c r="N405" i="8"/>
  <c r="N407" i="8"/>
  <c r="N408" i="8"/>
  <c r="N406" i="8" s="1"/>
  <c r="N409" i="8"/>
  <c r="N410" i="8"/>
  <c r="N411" i="8"/>
  <c r="N412" i="8"/>
  <c r="N418" i="8"/>
  <c r="N414" i="8"/>
  <c r="N415" i="8"/>
  <c r="N416" i="8"/>
  <c r="N417" i="8"/>
  <c r="AX11" i="11"/>
  <c r="C396" i="11"/>
  <c r="D396" i="11"/>
  <c r="C397" i="11"/>
  <c r="D397" i="11"/>
  <c r="C398" i="11"/>
  <c r="D398" i="11"/>
  <c r="C399" i="11"/>
  <c r="D399" i="11"/>
  <c r="C400" i="11"/>
  <c r="D400" i="11"/>
  <c r="C401" i="11"/>
  <c r="D401" i="11"/>
  <c r="C403" i="11"/>
  <c r="D403" i="11"/>
  <c r="C404" i="11"/>
  <c r="D404" i="11"/>
  <c r="C405" i="11"/>
  <c r="D405" i="11"/>
  <c r="C406" i="11"/>
  <c r="D406" i="11"/>
  <c r="B13" i="11"/>
  <c r="B10" i="11"/>
  <c r="B397" i="11"/>
  <c r="B398" i="11"/>
  <c r="B366" i="11"/>
  <c r="C366" i="11"/>
  <c r="D366" i="11"/>
  <c r="B367" i="11"/>
  <c r="C367" i="11"/>
  <c r="D367" i="11"/>
  <c r="B368" i="11"/>
  <c r="C368" i="11"/>
  <c r="D368" i="11"/>
  <c r="B348" i="11"/>
  <c r="C348" i="11"/>
  <c r="D348" i="11"/>
  <c r="B349" i="11"/>
  <c r="C349" i="11"/>
  <c r="D349" i="11"/>
  <c r="B350" i="11"/>
  <c r="C350" i="11"/>
  <c r="D350" i="11"/>
  <c r="B351" i="11"/>
  <c r="C351" i="11"/>
  <c r="D351" i="11"/>
  <c r="B352" i="11"/>
  <c r="C352" i="11"/>
  <c r="D352" i="11"/>
  <c r="B353" i="11"/>
  <c r="C353" i="11"/>
  <c r="D353" i="11"/>
  <c r="B334" i="11"/>
  <c r="C334" i="11"/>
  <c r="D334" i="11"/>
  <c r="B335" i="11"/>
  <c r="C335" i="11"/>
  <c r="D335" i="11"/>
  <c r="B336" i="11"/>
  <c r="C336" i="11"/>
  <c r="D336" i="11"/>
  <c r="B337" i="11"/>
  <c r="C337" i="11"/>
  <c r="D337" i="11"/>
  <c r="B338" i="11"/>
  <c r="C338" i="11"/>
  <c r="D338" i="11"/>
  <c r="B339" i="11"/>
  <c r="C339" i="11"/>
  <c r="D339" i="11"/>
  <c r="B340" i="11"/>
  <c r="C340" i="11"/>
  <c r="D340" i="11"/>
  <c r="B306" i="11"/>
  <c r="C306" i="11"/>
  <c r="D306" i="11"/>
  <c r="B224" i="11"/>
  <c r="C224" i="11"/>
  <c r="D224" i="11"/>
  <c r="B225" i="11"/>
  <c r="C225" i="11"/>
  <c r="D225" i="11"/>
  <c r="B226" i="11"/>
  <c r="C226" i="11"/>
  <c r="D226" i="11"/>
  <c r="B148" i="11"/>
  <c r="C148" i="11"/>
  <c r="D148" i="11"/>
  <c r="B42" i="11"/>
  <c r="C42" i="11"/>
  <c r="D42" i="11"/>
  <c r="B43" i="11"/>
  <c r="C43" i="11"/>
  <c r="D43" i="11"/>
  <c r="B44" i="11"/>
  <c r="C44" i="11"/>
  <c r="D44" i="11"/>
  <c r="B45" i="11"/>
  <c r="C45" i="11"/>
  <c r="D45" i="11"/>
  <c r="B46" i="11"/>
  <c r="C46" i="11"/>
  <c r="D46" i="11"/>
  <c r="B47" i="11"/>
  <c r="C47" i="11"/>
  <c r="D47" i="11"/>
  <c r="B48" i="11"/>
  <c r="C48" i="11"/>
  <c r="D48" i="11"/>
  <c r="B49" i="11"/>
  <c r="C49" i="11"/>
  <c r="D49" i="11"/>
  <c r="B50" i="11"/>
  <c r="C50" i="11"/>
  <c r="D50" i="11"/>
  <c r="B51" i="11"/>
  <c r="C51" i="11"/>
  <c r="D51" i="11"/>
  <c r="B52" i="11"/>
  <c r="C52" i="11"/>
  <c r="D52" i="11"/>
  <c r="B53" i="11"/>
  <c r="C53" i="11"/>
  <c r="D53" i="11"/>
  <c r="B30" i="11"/>
  <c r="C30" i="11"/>
  <c r="D30" i="11"/>
  <c r="B31" i="11"/>
  <c r="C31" i="11"/>
  <c r="D31" i="11"/>
  <c r="B32" i="11"/>
  <c r="C32" i="11"/>
  <c r="D32" i="11"/>
  <c r="B33" i="11"/>
  <c r="C33" i="11"/>
  <c r="D33" i="11"/>
  <c r="B34" i="11"/>
  <c r="C34" i="11"/>
  <c r="D34" i="11"/>
  <c r="B35" i="11"/>
  <c r="C35" i="11"/>
  <c r="D35" i="11"/>
  <c r="B36" i="11"/>
  <c r="C36" i="11"/>
  <c r="D36" i="11"/>
  <c r="B37" i="11"/>
  <c r="C37" i="11"/>
  <c r="D37" i="11"/>
  <c r="B38" i="11"/>
  <c r="C38" i="11"/>
  <c r="D38" i="11"/>
  <c r="B39" i="11"/>
  <c r="C39" i="11"/>
  <c r="D39" i="11"/>
  <c r="CL402" i="11"/>
  <c r="CL408" i="11"/>
  <c r="D85" i="7"/>
  <c r="D87" i="7" l="1"/>
  <c r="N10" i="8"/>
  <c r="N419" i="8" s="1"/>
  <c r="CP402" i="11"/>
  <c r="CP408" i="11"/>
  <c r="D86" i="7"/>
  <c r="W313" i="11"/>
  <c r="X313" i="11"/>
  <c r="Y27" i="11"/>
  <c r="Y26" i="11"/>
  <c r="V10" i="11"/>
  <c r="V11" i="11"/>
  <c r="V402" i="11"/>
  <c r="V408" i="11"/>
  <c r="D68" i="7"/>
  <c r="CD11" i="11"/>
  <c r="CD395" i="11"/>
  <c r="CD386" i="11"/>
  <c r="CD373" i="11"/>
  <c r="CD364" i="11"/>
  <c r="CD356" i="11"/>
  <c r="CD345" i="11"/>
  <c r="CD331" i="11"/>
  <c r="CD10" i="11" s="1"/>
  <c r="CD321" i="11"/>
  <c r="CD313" i="11"/>
  <c r="CD304" i="11"/>
  <c r="CD294" i="11"/>
  <c r="CD284" i="11"/>
  <c r="CD274" i="11"/>
  <c r="CD267" i="11"/>
  <c r="CD253" i="11"/>
  <c r="CD240" i="11"/>
  <c r="CD228" i="11"/>
  <c r="CD221" i="11"/>
  <c r="CD213" i="11"/>
  <c r="CD201" i="11"/>
  <c r="CD197" i="11"/>
  <c r="CD184" i="11"/>
  <c r="CD172" i="11"/>
  <c r="CD160" i="11"/>
  <c r="CD149" i="11"/>
  <c r="CD137" i="11"/>
  <c r="CD123" i="11"/>
  <c r="CD114" i="11"/>
  <c r="CD102" i="11"/>
  <c r="CD97" i="11"/>
  <c r="CD81" i="11"/>
  <c r="CD75" i="11"/>
  <c r="CD58" i="11"/>
  <c r="CD54" i="11"/>
  <c r="CD40" i="11"/>
  <c r="CD26" i="11"/>
  <c r="CD17" i="11"/>
  <c r="CD13" i="11"/>
  <c r="CD402" i="11"/>
  <c r="BT395" i="11"/>
  <c r="BT386" i="11"/>
  <c r="BT373" i="11"/>
  <c r="BT364" i="11"/>
  <c r="BT356" i="11"/>
  <c r="BT345" i="11"/>
  <c r="BT331" i="11"/>
  <c r="BT321" i="11"/>
  <c r="BT313" i="11"/>
  <c r="BT304" i="11"/>
  <c r="BT294" i="11"/>
  <c r="BT284" i="11"/>
  <c r="BT274" i="11"/>
  <c r="BT267" i="11"/>
  <c r="BT253" i="11"/>
  <c r="BT240" i="11"/>
  <c r="BT228" i="11"/>
  <c r="BT221" i="11"/>
  <c r="BT213" i="11"/>
  <c r="BT201" i="11"/>
  <c r="BT197" i="11"/>
  <c r="BT184" i="11"/>
  <c r="BT172" i="11"/>
  <c r="BT160" i="11"/>
  <c r="BT149" i="11"/>
  <c r="BT137" i="11"/>
  <c r="BT123" i="11"/>
  <c r="BT114" i="11"/>
  <c r="BT102" i="11"/>
  <c r="BT97" i="11"/>
  <c r="BT81" i="11"/>
  <c r="BT75" i="11"/>
  <c r="BT58" i="11"/>
  <c r="BT54" i="11"/>
  <c r="BT40" i="11"/>
  <c r="BT26" i="11"/>
  <c r="BT17" i="11"/>
  <c r="BT13" i="11"/>
  <c r="CD408" i="11" l="1"/>
  <c r="D83" i="7" s="1"/>
  <c r="BR10" i="11"/>
  <c r="BR11" i="11"/>
  <c r="BR12" i="11"/>
  <c r="BR395" i="11"/>
  <c r="BR386" i="11"/>
  <c r="BR373" i="11"/>
  <c r="BR364" i="11"/>
  <c r="BR356" i="11"/>
  <c r="BR345" i="11"/>
  <c r="BR331" i="11"/>
  <c r="BR321" i="11"/>
  <c r="BR313" i="11"/>
  <c r="BR304" i="11"/>
  <c r="BR294" i="11"/>
  <c r="BR284" i="11"/>
  <c r="BR274" i="11"/>
  <c r="BR267" i="11"/>
  <c r="BR253" i="11"/>
  <c r="BR240" i="11"/>
  <c r="BR228" i="11"/>
  <c r="BR221" i="11"/>
  <c r="BR213" i="11"/>
  <c r="BR201" i="11"/>
  <c r="BR197" i="11"/>
  <c r="BR184" i="11"/>
  <c r="BR172" i="11"/>
  <c r="BR160" i="11"/>
  <c r="BR149" i="11"/>
  <c r="BR137" i="11"/>
  <c r="BR123" i="11"/>
  <c r="BR114" i="11"/>
  <c r="BR102" i="11"/>
  <c r="BR97" i="11"/>
  <c r="BR81" i="11"/>
  <c r="BR75" i="11"/>
  <c r="BR58" i="11"/>
  <c r="BR54" i="11"/>
  <c r="BR40" i="11"/>
  <c r="BR26" i="11"/>
  <c r="BR17" i="11"/>
  <c r="BR13" i="11"/>
  <c r="BR402" i="11"/>
  <c r="BR408" i="11"/>
  <c r="D80" i="7" s="1"/>
  <c r="BK11" i="11"/>
  <c r="BL11" i="11"/>
  <c r="BL395" i="11"/>
  <c r="BL386" i="11"/>
  <c r="BL373" i="11"/>
  <c r="BL364" i="11"/>
  <c r="BL356" i="11"/>
  <c r="BL345" i="11"/>
  <c r="BL331" i="11"/>
  <c r="BL321" i="11"/>
  <c r="BL313" i="11"/>
  <c r="BL304" i="11"/>
  <c r="BL294" i="11"/>
  <c r="BL284" i="11"/>
  <c r="BL274" i="11"/>
  <c r="BL267" i="11"/>
  <c r="BL253" i="11"/>
  <c r="BL240" i="11"/>
  <c r="BL228" i="11"/>
  <c r="BL221" i="11"/>
  <c r="BL213" i="11"/>
  <c r="BL201" i="11"/>
  <c r="BL197" i="11"/>
  <c r="BL184" i="11"/>
  <c r="BL172" i="11"/>
  <c r="BL160" i="11"/>
  <c r="BL149" i="11"/>
  <c r="BL137" i="11"/>
  <c r="BL123" i="11"/>
  <c r="BL114" i="11"/>
  <c r="BL102" i="11"/>
  <c r="BL97" i="11"/>
  <c r="BL81" i="11"/>
  <c r="BL75" i="11"/>
  <c r="BL58" i="11"/>
  <c r="BL54" i="11"/>
  <c r="BL40" i="11"/>
  <c r="BL26" i="11"/>
  <c r="BL17" i="11"/>
  <c r="BL13" i="11"/>
  <c r="BJ11" i="11"/>
  <c r="BJ395" i="11"/>
  <c r="BJ386" i="11"/>
  <c r="BJ373" i="11"/>
  <c r="BJ364" i="11"/>
  <c r="BJ356" i="11"/>
  <c r="BJ345" i="11"/>
  <c r="BJ331" i="11"/>
  <c r="BJ321" i="11"/>
  <c r="BJ313" i="11"/>
  <c r="BJ304" i="11"/>
  <c r="BJ294" i="11"/>
  <c r="BJ284" i="11"/>
  <c r="BJ274" i="11"/>
  <c r="BJ267" i="11"/>
  <c r="BJ253" i="11"/>
  <c r="BJ240" i="11"/>
  <c r="BJ228" i="11"/>
  <c r="BJ221" i="11"/>
  <c r="BJ213" i="11"/>
  <c r="BJ201" i="11"/>
  <c r="BJ197" i="11"/>
  <c r="BJ184" i="11"/>
  <c r="BJ172" i="11"/>
  <c r="BJ160" i="11"/>
  <c r="BJ149" i="11"/>
  <c r="BJ137" i="11"/>
  <c r="BJ123" i="11"/>
  <c r="BJ114" i="11"/>
  <c r="BJ102" i="11"/>
  <c r="BJ97" i="11"/>
  <c r="BJ81" i="11"/>
  <c r="BJ75" i="11"/>
  <c r="BJ58" i="11"/>
  <c r="BJ54" i="11"/>
  <c r="BJ40" i="11"/>
  <c r="BJ26" i="11"/>
  <c r="BJ17" i="11"/>
  <c r="BJ13" i="11"/>
  <c r="BL10" i="11" l="1"/>
  <c r="BJ10" i="11"/>
  <c r="BJ408" i="11" s="1"/>
  <c r="D78" i="7" s="1"/>
  <c r="J11" i="11" l="1"/>
  <c r="J395" i="11"/>
  <c r="J386" i="11"/>
  <c r="J373" i="11"/>
  <c r="J364" i="11"/>
  <c r="J356" i="11"/>
  <c r="J345" i="11"/>
  <c r="J331" i="11"/>
  <c r="J321" i="11"/>
  <c r="J313" i="11"/>
  <c r="J304" i="11"/>
  <c r="J294" i="11"/>
  <c r="J284" i="11"/>
  <c r="J274" i="11"/>
  <c r="J267" i="11"/>
  <c r="J253" i="11"/>
  <c r="J240" i="11"/>
  <c r="J228" i="11"/>
  <c r="J221" i="11"/>
  <c r="J213" i="11"/>
  <c r="J201" i="11"/>
  <c r="J197" i="11"/>
  <c r="J184" i="11"/>
  <c r="J172" i="11"/>
  <c r="J160" i="11"/>
  <c r="J149" i="11"/>
  <c r="J137" i="11"/>
  <c r="J123" i="11"/>
  <c r="J114" i="11"/>
  <c r="J102" i="11"/>
  <c r="J97" i="11"/>
  <c r="J81" i="11"/>
  <c r="J75" i="11"/>
  <c r="J58" i="11"/>
  <c r="J54" i="11"/>
  <c r="J40" i="11"/>
  <c r="J26" i="11"/>
  <c r="J17" i="11"/>
  <c r="J13" i="11"/>
  <c r="J402" i="11"/>
  <c r="Q305" i="11"/>
  <c r="N11" i="11"/>
  <c r="N395" i="11"/>
  <c r="N386" i="11"/>
  <c r="N373" i="11"/>
  <c r="N364" i="11"/>
  <c r="N356" i="11"/>
  <c r="N345" i="11"/>
  <c r="N331" i="11"/>
  <c r="N321" i="11"/>
  <c r="N313" i="11"/>
  <c r="N304" i="11"/>
  <c r="N294" i="11"/>
  <c r="N284" i="11"/>
  <c r="N274" i="11"/>
  <c r="N267" i="11"/>
  <c r="N253" i="11"/>
  <c r="N240" i="11"/>
  <c r="N228" i="11"/>
  <c r="N221" i="11"/>
  <c r="N213" i="11"/>
  <c r="N201" i="11"/>
  <c r="N197" i="11"/>
  <c r="N184" i="11"/>
  <c r="N172" i="11"/>
  <c r="N160" i="11"/>
  <c r="N149" i="11"/>
  <c r="N137" i="11"/>
  <c r="N123" i="11"/>
  <c r="N114" i="11"/>
  <c r="N102" i="11"/>
  <c r="N97" i="11"/>
  <c r="N81" i="11"/>
  <c r="N75" i="11"/>
  <c r="N58" i="11"/>
  <c r="N54" i="11"/>
  <c r="N40" i="11"/>
  <c r="N26" i="11"/>
  <c r="N17" i="11"/>
  <c r="N13" i="11"/>
  <c r="N402" i="11"/>
  <c r="AH11" i="11"/>
  <c r="AH395" i="11"/>
  <c r="AH386" i="11"/>
  <c r="AH373" i="11"/>
  <c r="AH364" i="11"/>
  <c r="AH356" i="11"/>
  <c r="AH345" i="11"/>
  <c r="AH331" i="11"/>
  <c r="AH321" i="11"/>
  <c r="AH313" i="11"/>
  <c r="AH304" i="11"/>
  <c r="AH294" i="11"/>
  <c r="AH284" i="11"/>
  <c r="AH274" i="11"/>
  <c r="AH267" i="11"/>
  <c r="AH253" i="11"/>
  <c r="AH240" i="11"/>
  <c r="AH228" i="11"/>
  <c r="AH221" i="11"/>
  <c r="AH213" i="11"/>
  <c r="AH201" i="11"/>
  <c r="AH197" i="11"/>
  <c r="AH184" i="11"/>
  <c r="AH172" i="11"/>
  <c r="AH160" i="11"/>
  <c r="AH149" i="11"/>
  <c r="AH137" i="11"/>
  <c r="AH123" i="11"/>
  <c r="AH114" i="11"/>
  <c r="AH102" i="11"/>
  <c r="AH97" i="11"/>
  <c r="AH81" i="11"/>
  <c r="AH75" i="11"/>
  <c r="AH58" i="11"/>
  <c r="AH54" i="11"/>
  <c r="AH40" i="11"/>
  <c r="AH26" i="11"/>
  <c r="AH17" i="11"/>
  <c r="AH13" i="11"/>
  <c r="AH402" i="11"/>
  <c r="R11" i="11"/>
  <c r="R395" i="11"/>
  <c r="R386" i="11"/>
  <c r="R373" i="11"/>
  <c r="R364" i="11"/>
  <c r="R356" i="11"/>
  <c r="R345" i="11"/>
  <c r="R331" i="11"/>
  <c r="R321" i="11"/>
  <c r="R313" i="11"/>
  <c r="R304" i="11"/>
  <c r="R294" i="11"/>
  <c r="R284" i="11"/>
  <c r="R274" i="11"/>
  <c r="R267" i="11"/>
  <c r="R253" i="11"/>
  <c r="R240" i="11"/>
  <c r="R228" i="11"/>
  <c r="R221" i="11"/>
  <c r="R213" i="11"/>
  <c r="R201" i="11"/>
  <c r="R197" i="11"/>
  <c r="R184" i="11"/>
  <c r="R172" i="11"/>
  <c r="R160" i="11"/>
  <c r="R149" i="11"/>
  <c r="R137" i="11"/>
  <c r="R123" i="11"/>
  <c r="R114" i="11"/>
  <c r="R102" i="11"/>
  <c r="R97" i="11"/>
  <c r="R81" i="11"/>
  <c r="R75" i="11"/>
  <c r="R58" i="11"/>
  <c r="R54" i="11"/>
  <c r="R40" i="11"/>
  <c r="R26" i="11"/>
  <c r="R17" i="11"/>
  <c r="R13" i="11"/>
  <c r="R402" i="11"/>
  <c r="AD10" i="11"/>
  <c r="AD11" i="11"/>
  <c r="AD395" i="11"/>
  <c r="AD386" i="11"/>
  <c r="AD373" i="11"/>
  <c r="AD364" i="11"/>
  <c r="AD356" i="11"/>
  <c r="AD345" i="11"/>
  <c r="AD331" i="11"/>
  <c r="AD321" i="11"/>
  <c r="AD313" i="11"/>
  <c r="AD304" i="11"/>
  <c r="AD294" i="11"/>
  <c r="AD284" i="11"/>
  <c r="AD274" i="11"/>
  <c r="AD267" i="11"/>
  <c r="AD253" i="11"/>
  <c r="AD240" i="11"/>
  <c r="AD228" i="11"/>
  <c r="AD221" i="11"/>
  <c r="AD213" i="11"/>
  <c r="AD201" i="11"/>
  <c r="AD197" i="11"/>
  <c r="AD184" i="11"/>
  <c r="AD172" i="11"/>
  <c r="AD160" i="11"/>
  <c r="AD149" i="11"/>
  <c r="AD137" i="11"/>
  <c r="AD123" i="11"/>
  <c r="AD114" i="11"/>
  <c r="AD102" i="11"/>
  <c r="AD97" i="11"/>
  <c r="AD81" i="11"/>
  <c r="AD75" i="11"/>
  <c r="AD58" i="11"/>
  <c r="AD54" i="11"/>
  <c r="AD40" i="11"/>
  <c r="AD26" i="11"/>
  <c r="AD17" i="11"/>
  <c r="AD13" i="11"/>
  <c r="AD402" i="11"/>
  <c r="AD408" i="11"/>
  <c r="D70" i="7"/>
  <c r="F11" i="11"/>
  <c r="F395" i="11"/>
  <c r="F386" i="11"/>
  <c r="F373" i="11"/>
  <c r="F364" i="11"/>
  <c r="F356" i="11"/>
  <c r="F345" i="11"/>
  <c r="F331" i="11"/>
  <c r="F10" i="11" s="1"/>
  <c r="F321" i="11"/>
  <c r="F313" i="11"/>
  <c r="F304" i="11"/>
  <c r="F294" i="11"/>
  <c r="F284" i="11"/>
  <c r="F274" i="11"/>
  <c r="F267" i="11"/>
  <c r="F253" i="11"/>
  <c r="F240" i="11"/>
  <c r="F228" i="11"/>
  <c r="F221" i="11"/>
  <c r="F213" i="11"/>
  <c r="F201" i="11"/>
  <c r="F197" i="11"/>
  <c r="F184" i="11"/>
  <c r="F172" i="11"/>
  <c r="F160" i="11"/>
  <c r="F149" i="11"/>
  <c r="F137" i="11"/>
  <c r="F123" i="11"/>
  <c r="F114" i="11"/>
  <c r="F102" i="11"/>
  <c r="F97" i="11"/>
  <c r="F81" i="11"/>
  <c r="F75" i="11"/>
  <c r="F58" i="11"/>
  <c r="F54" i="11"/>
  <c r="F40" i="11"/>
  <c r="F26" i="11"/>
  <c r="F17" i="11"/>
  <c r="F13" i="11"/>
  <c r="F402" i="11"/>
  <c r="AC314" i="11"/>
  <c r="J10" i="11" l="1"/>
  <c r="J408" i="11" s="1"/>
  <c r="D65" i="7" s="1"/>
  <c r="N10" i="11"/>
  <c r="N408" i="11" s="1"/>
  <c r="D66" i="7" s="1"/>
  <c r="AH10" i="11"/>
  <c r="AH408" i="11" s="1"/>
  <c r="D71" i="7" s="1"/>
  <c r="R10" i="11"/>
  <c r="R408" i="11" s="1"/>
  <c r="D67" i="7" s="1"/>
  <c r="F408" i="11"/>
  <c r="D64" i="7" s="1"/>
  <c r="Z11" i="11"/>
  <c r="Z395" i="11"/>
  <c r="Z386" i="11"/>
  <c r="Z373" i="11"/>
  <c r="Z364" i="11"/>
  <c r="Z356" i="11"/>
  <c r="Z345" i="11"/>
  <c r="Z331" i="11"/>
  <c r="Z10" i="11" s="1"/>
  <c r="Z321" i="11"/>
  <c r="Z313" i="11"/>
  <c r="Z304" i="11"/>
  <c r="Z294" i="11"/>
  <c r="Z284" i="11"/>
  <c r="Z274" i="11"/>
  <c r="Z267" i="11"/>
  <c r="Z253" i="11"/>
  <c r="Z240" i="11"/>
  <c r="Z228" i="11"/>
  <c r="Z221" i="11"/>
  <c r="Z213" i="11"/>
  <c r="Z201" i="11"/>
  <c r="Z197" i="11"/>
  <c r="Z184" i="11"/>
  <c r="Z172" i="11"/>
  <c r="Z160" i="11"/>
  <c r="Z149" i="11"/>
  <c r="Z137" i="11"/>
  <c r="Z123" i="11"/>
  <c r="Z114" i="11"/>
  <c r="Z102" i="11"/>
  <c r="Z97" i="11"/>
  <c r="Z81" i="11"/>
  <c r="Z75" i="11"/>
  <c r="Z58" i="11"/>
  <c r="Z54" i="11"/>
  <c r="Z40" i="11"/>
  <c r="Z26" i="11"/>
  <c r="Z17" i="11"/>
  <c r="Z13" i="11"/>
  <c r="Z402" i="11"/>
  <c r="BP395" i="11"/>
  <c r="BP386" i="11"/>
  <c r="BP373" i="11"/>
  <c r="BP364" i="11"/>
  <c r="BP356" i="11"/>
  <c r="BP345" i="11"/>
  <c r="BP331" i="11"/>
  <c r="BP321" i="11"/>
  <c r="BP313" i="11"/>
  <c r="BP304" i="11"/>
  <c r="BP294" i="11"/>
  <c r="BP284" i="11"/>
  <c r="BP274" i="11"/>
  <c r="BP267" i="11"/>
  <c r="BP253" i="11"/>
  <c r="BP240" i="11"/>
  <c r="BP228" i="11"/>
  <c r="BP221" i="11"/>
  <c r="BP213" i="11"/>
  <c r="BP201" i="11"/>
  <c r="BP197" i="11"/>
  <c r="BP184" i="11"/>
  <c r="BP172" i="11"/>
  <c r="BP160" i="11"/>
  <c r="BP149" i="11"/>
  <c r="BP137" i="11"/>
  <c r="BP123" i="11"/>
  <c r="BP114" i="11"/>
  <c r="BP102" i="11"/>
  <c r="BP97" i="11"/>
  <c r="BP81" i="11"/>
  <c r="BP75" i="11"/>
  <c r="BP58" i="11"/>
  <c r="BP54" i="11"/>
  <c r="BP40" i="11"/>
  <c r="BP26" i="11"/>
  <c r="BP17" i="11"/>
  <c r="BP13" i="11"/>
  <c r="BN11" i="11"/>
  <c r="BN395" i="11"/>
  <c r="BN386" i="11"/>
  <c r="BN373" i="11"/>
  <c r="BN364" i="11"/>
  <c r="BN356" i="11"/>
  <c r="BN345" i="11"/>
  <c r="BN331" i="11"/>
  <c r="BN321" i="11"/>
  <c r="BN313" i="11"/>
  <c r="BN304" i="11"/>
  <c r="BN294" i="11"/>
  <c r="BN284" i="11"/>
  <c r="BN274" i="11"/>
  <c r="BN267" i="11"/>
  <c r="BN253" i="11"/>
  <c r="BN240" i="11"/>
  <c r="BN228" i="11"/>
  <c r="BN221" i="11"/>
  <c r="BN213" i="11"/>
  <c r="BN201" i="11"/>
  <c r="BN197" i="11"/>
  <c r="BN184" i="11"/>
  <c r="BN172" i="11"/>
  <c r="BN160" i="11"/>
  <c r="BN149" i="11"/>
  <c r="BN137" i="11"/>
  <c r="BN123" i="11"/>
  <c r="BN114" i="11"/>
  <c r="BN102" i="11"/>
  <c r="BN97" i="11"/>
  <c r="BN81" i="11"/>
  <c r="BN75" i="11"/>
  <c r="BN58" i="11"/>
  <c r="BN54" i="11"/>
  <c r="BN40" i="11"/>
  <c r="BN26" i="11"/>
  <c r="BN17" i="11"/>
  <c r="BN13" i="11"/>
  <c r="BN402" i="11"/>
  <c r="CB395" i="11"/>
  <c r="CB386" i="11"/>
  <c r="CB373" i="11"/>
  <c r="CB364" i="11"/>
  <c r="CB356" i="11"/>
  <c r="CB345" i="11"/>
  <c r="CB331" i="11"/>
  <c r="CB321" i="11"/>
  <c r="CB313" i="11"/>
  <c r="CB304" i="11"/>
  <c r="CB294" i="11"/>
  <c r="CB284" i="11"/>
  <c r="CB274" i="11"/>
  <c r="CB267" i="11"/>
  <c r="CB253" i="11"/>
  <c r="CB240" i="11"/>
  <c r="CB228" i="11"/>
  <c r="CB221" i="11"/>
  <c r="CB213" i="11"/>
  <c r="CB201" i="11"/>
  <c r="CB197" i="11"/>
  <c r="CB184" i="11"/>
  <c r="CB172" i="11"/>
  <c r="CB160" i="11"/>
  <c r="CB149" i="11"/>
  <c r="CB137" i="11"/>
  <c r="CB123" i="11"/>
  <c r="CB114" i="11"/>
  <c r="CB102" i="11"/>
  <c r="CB97" i="11"/>
  <c r="CB81" i="11"/>
  <c r="CB75" i="11"/>
  <c r="CB58" i="11"/>
  <c r="CB54" i="11"/>
  <c r="CB40" i="11"/>
  <c r="CB26" i="11"/>
  <c r="CB17" i="11"/>
  <c r="CB13" i="11"/>
  <c r="BZ11" i="11"/>
  <c r="BZ395" i="11"/>
  <c r="BZ386" i="11"/>
  <c r="BZ373" i="11"/>
  <c r="BZ364" i="11"/>
  <c r="BZ356" i="11"/>
  <c r="BZ345" i="11"/>
  <c r="BZ331" i="11"/>
  <c r="BZ321" i="11"/>
  <c r="BZ313" i="11"/>
  <c r="BZ304" i="11"/>
  <c r="BZ294" i="11"/>
  <c r="BZ284" i="11"/>
  <c r="BZ274" i="11"/>
  <c r="BZ267" i="11"/>
  <c r="BZ253" i="11"/>
  <c r="BZ240" i="11"/>
  <c r="BZ228" i="11"/>
  <c r="BZ221" i="11"/>
  <c r="BZ213" i="11"/>
  <c r="BZ201" i="11"/>
  <c r="BZ197" i="11"/>
  <c r="BZ184" i="11"/>
  <c r="BZ172" i="11"/>
  <c r="BZ160" i="11"/>
  <c r="BZ149" i="11"/>
  <c r="BZ137" i="11"/>
  <c r="BZ123" i="11"/>
  <c r="BZ114" i="11"/>
  <c r="BZ102" i="11"/>
  <c r="BZ97" i="11"/>
  <c r="BZ81" i="11"/>
  <c r="BZ75" i="11"/>
  <c r="BZ58" i="11"/>
  <c r="BZ54" i="11"/>
  <c r="BZ40" i="11"/>
  <c r="BZ26" i="11"/>
  <c r="BZ17" i="11"/>
  <c r="BZ13" i="11"/>
  <c r="BZ402" i="11"/>
  <c r="AS313" i="11"/>
  <c r="AS314" i="11"/>
  <c r="AS332" i="11"/>
  <c r="AS331" i="11"/>
  <c r="AP11" i="11"/>
  <c r="AP395" i="11"/>
  <c r="AP386" i="11"/>
  <c r="AP373" i="11"/>
  <c r="AP364" i="11"/>
  <c r="AP356" i="11"/>
  <c r="AP345" i="11"/>
  <c r="AP331" i="11"/>
  <c r="AP321" i="11"/>
  <c r="AP313" i="11"/>
  <c r="AP304" i="11"/>
  <c r="AP294" i="11"/>
  <c r="AP284" i="11"/>
  <c r="AP274" i="11"/>
  <c r="AP267" i="11"/>
  <c r="AP253" i="11"/>
  <c r="AP240" i="11"/>
  <c r="AP228" i="11"/>
  <c r="AP221" i="11"/>
  <c r="AP213" i="11"/>
  <c r="AP201" i="11"/>
  <c r="AP197" i="11"/>
  <c r="AP184" i="11"/>
  <c r="AP172" i="11"/>
  <c r="AP160" i="11"/>
  <c r="AP149" i="11"/>
  <c r="AP137" i="11"/>
  <c r="AP123" i="11"/>
  <c r="AP114" i="11"/>
  <c r="AP102" i="11"/>
  <c r="AP97" i="11"/>
  <c r="AP81" i="11"/>
  <c r="AP75" i="11"/>
  <c r="AP58" i="11"/>
  <c r="AP54" i="11"/>
  <c r="AP40" i="11"/>
  <c r="AP26" i="11"/>
  <c r="AP17" i="11"/>
  <c r="AP13" i="11"/>
  <c r="AP402" i="11"/>
  <c r="Z408" i="11" l="1"/>
  <c r="D69" i="7" s="1"/>
  <c r="BN10" i="11"/>
  <c r="BN408" i="11" s="1"/>
  <c r="D79" i="7" s="1"/>
  <c r="BZ10" i="11"/>
  <c r="BZ408" i="11" s="1"/>
  <c r="D82" i="7" s="1"/>
  <c r="AP10" i="11"/>
  <c r="AP408" i="11" s="1"/>
  <c r="AL11" i="11" l="1"/>
  <c r="AL395" i="11"/>
  <c r="AL386" i="11"/>
  <c r="AL373" i="11"/>
  <c r="AL364" i="11"/>
  <c r="AL356" i="11"/>
  <c r="AL345" i="11"/>
  <c r="AL331" i="11"/>
  <c r="AL321" i="11"/>
  <c r="AL313" i="11"/>
  <c r="AL304" i="11"/>
  <c r="AL294" i="11"/>
  <c r="AL284" i="11"/>
  <c r="AL274" i="11"/>
  <c r="AL267" i="11"/>
  <c r="AL253" i="11"/>
  <c r="AL240" i="11"/>
  <c r="AL228" i="11"/>
  <c r="AL221" i="11"/>
  <c r="AL213" i="11"/>
  <c r="AL201" i="11"/>
  <c r="AL197" i="11"/>
  <c r="AL184" i="11"/>
  <c r="AL172" i="11"/>
  <c r="AL160" i="11"/>
  <c r="AL149" i="11"/>
  <c r="AL137" i="11"/>
  <c r="AL123" i="11"/>
  <c r="AL114" i="11"/>
  <c r="AL102" i="11"/>
  <c r="AL97" i="11"/>
  <c r="AL81" i="11"/>
  <c r="AL75" i="11"/>
  <c r="AL58" i="11"/>
  <c r="AL54" i="11"/>
  <c r="AL40" i="11"/>
  <c r="AL26" i="11"/>
  <c r="AL17" i="11"/>
  <c r="AL13" i="11"/>
  <c r="AL402" i="11"/>
  <c r="D73" i="7"/>
  <c r="BB11" i="11"/>
  <c r="BB395" i="11"/>
  <c r="BB386" i="11"/>
  <c r="BB373" i="11"/>
  <c r="BB364" i="11"/>
  <c r="BB356" i="11"/>
  <c r="BB345" i="11"/>
  <c r="BB331" i="11"/>
  <c r="BB321" i="11"/>
  <c r="BB313" i="11"/>
  <c r="BB304" i="11"/>
  <c r="BB294" i="11"/>
  <c r="BB284" i="11"/>
  <c r="BB274" i="11"/>
  <c r="BB267" i="11"/>
  <c r="BB253" i="11"/>
  <c r="BB240" i="11"/>
  <c r="BB228" i="11"/>
  <c r="BB221" i="11"/>
  <c r="BB213" i="11"/>
  <c r="BB201" i="11"/>
  <c r="BB197" i="11"/>
  <c r="BB184" i="11"/>
  <c r="BB172" i="11"/>
  <c r="BB160" i="11"/>
  <c r="BB149" i="11"/>
  <c r="BB137" i="11"/>
  <c r="BB123" i="11"/>
  <c r="BB114" i="11"/>
  <c r="BB102" i="11"/>
  <c r="BB97" i="11"/>
  <c r="BB81" i="11"/>
  <c r="BB75" i="11"/>
  <c r="BB58" i="11"/>
  <c r="BB54" i="11"/>
  <c r="BB40" i="11"/>
  <c r="BB26" i="11"/>
  <c r="BB17" i="11"/>
  <c r="BB13" i="11"/>
  <c r="BB402" i="11"/>
  <c r="BF11" i="11"/>
  <c r="BF395" i="11"/>
  <c r="BF386" i="11"/>
  <c r="BF373" i="11"/>
  <c r="BF364" i="11"/>
  <c r="BF356" i="11"/>
  <c r="BF345" i="11"/>
  <c r="BF331" i="11"/>
  <c r="BF321" i="11"/>
  <c r="BF313" i="11"/>
  <c r="BF304" i="11"/>
  <c r="BF294" i="11"/>
  <c r="BF284" i="11"/>
  <c r="BF274" i="11"/>
  <c r="BF267" i="11"/>
  <c r="BF253" i="11"/>
  <c r="BF240" i="11"/>
  <c r="BF228" i="11"/>
  <c r="BF221" i="11"/>
  <c r="BF213" i="11"/>
  <c r="BF201" i="11"/>
  <c r="BF197" i="11"/>
  <c r="BF184" i="11"/>
  <c r="BF172" i="11"/>
  <c r="BF160" i="11"/>
  <c r="BF149" i="11"/>
  <c r="BF137" i="11"/>
  <c r="BF123" i="11"/>
  <c r="BF114" i="11"/>
  <c r="BF102" i="11"/>
  <c r="BF97" i="11"/>
  <c r="BF81" i="11"/>
  <c r="BF75" i="11"/>
  <c r="BF58" i="11"/>
  <c r="BF54" i="11"/>
  <c r="BF40" i="11"/>
  <c r="BF26" i="11"/>
  <c r="BF17" i="11"/>
  <c r="BF13" i="11"/>
  <c r="BF402" i="11"/>
  <c r="BV11" i="11"/>
  <c r="BV395" i="11"/>
  <c r="BV386" i="11"/>
  <c r="BV373" i="11"/>
  <c r="BV364" i="11"/>
  <c r="BV356" i="11"/>
  <c r="BV345" i="11"/>
  <c r="BV331" i="11"/>
  <c r="BV321" i="11"/>
  <c r="BV313" i="11"/>
  <c r="BV304" i="11"/>
  <c r="BV294" i="11"/>
  <c r="BV284" i="11"/>
  <c r="BV274" i="11"/>
  <c r="BV267" i="11"/>
  <c r="BV253" i="11"/>
  <c r="BV240" i="11"/>
  <c r="BV228" i="11"/>
  <c r="BV221" i="11"/>
  <c r="BV213" i="11"/>
  <c r="BV201" i="11"/>
  <c r="BV197" i="11"/>
  <c r="BV184" i="11"/>
  <c r="BV172" i="11"/>
  <c r="BV160" i="11"/>
  <c r="BV149" i="11"/>
  <c r="BV137" i="11"/>
  <c r="BV123" i="11"/>
  <c r="BV114" i="11"/>
  <c r="BV102" i="11"/>
  <c r="BV97" i="11"/>
  <c r="BV81" i="11"/>
  <c r="BV75" i="11"/>
  <c r="BV58" i="11"/>
  <c r="BV54" i="11"/>
  <c r="BV40" i="11"/>
  <c r="BV26" i="11"/>
  <c r="BV17" i="11"/>
  <c r="BV13" i="11"/>
  <c r="BV402" i="11"/>
  <c r="AX10" i="11"/>
  <c r="AX395" i="11"/>
  <c r="AX386" i="11"/>
  <c r="AX373" i="11"/>
  <c r="AX364" i="11"/>
  <c r="AX356" i="11"/>
  <c r="AX345" i="11"/>
  <c r="AX331" i="11"/>
  <c r="AX321" i="11"/>
  <c r="AX313" i="11"/>
  <c r="AX304" i="11"/>
  <c r="AX294" i="11"/>
  <c r="AX284" i="11"/>
  <c r="AX274" i="11"/>
  <c r="AX267" i="11"/>
  <c r="AX253" i="11"/>
  <c r="AX240" i="11"/>
  <c r="AX228" i="11"/>
  <c r="AX221" i="11"/>
  <c r="AX213" i="11"/>
  <c r="AX201" i="11"/>
  <c r="AX197" i="11"/>
  <c r="AX184" i="11"/>
  <c r="AX172" i="11"/>
  <c r="AX160" i="11"/>
  <c r="AX149" i="11"/>
  <c r="AX137" i="11"/>
  <c r="AX123" i="11"/>
  <c r="AX114" i="11"/>
  <c r="AX102" i="11"/>
  <c r="AX97" i="11"/>
  <c r="AX81" i="11"/>
  <c r="AX75" i="11"/>
  <c r="AX58" i="11"/>
  <c r="AX54" i="11"/>
  <c r="AX40" i="11"/>
  <c r="AX26" i="11"/>
  <c r="AX17" i="11"/>
  <c r="AX13" i="11"/>
  <c r="AX402" i="11"/>
  <c r="AT402" i="11"/>
  <c r="AT11" i="11"/>
  <c r="AT395" i="11"/>
  <c r="AT386" i="11"/>
  <c r="AT373" i="11"/>
  <c r="AT364" i="11"/>
  <c r="AT356" i="11"/>
  <c r="AT345" i="11"/>
  <c r="AT331" i="11"/>
  <c r="AT321" i="11"/>
  <c r="AT313" i="11"/>
  <c r="AT304" i="11"/>
  <c r="AT294" i="11"/>
  <c r="AT284" i="11"/>
  <c r="AT274" i="11"/>
  <c r="AT267" i="11"/>
  <c r="AT253" i="11"/>
  <c r="AT240" i="11"/>
  <c r="AT228" i="11"/>
  <c r="AT221" i="11"/>
  <c r="AT213" i="11"/>
  <c r="AT201" i="11"/>
  <c r="AT197" i="11"/>
  <c r="AT184" i="11"/>
  <c r="AT172" i="11"/>
  <c r="AT160" i="11"/>
  <c r="AT149" i="11"/>
  <c r="AT137" i="11"/>
  <c r="AT123" i="11"/>
  <c r="AT114" i="11"/>
  <c r="AT102" i="11"/>
  <c r="AT97" i="11"/>
  <c r="AT81" i="11"/>
  <c r="AT75" i="11"/>
  <c r="AT58" i="11"/>
  <c r="AT54" i="11"/>
  <c r="AT40" i="11"/>
  <c r="AT26" i="11"/>
  <c r="AT17" i="11"/>
  <c r="AT13" i="11"/>
  <c r="AL10" i="11" l="1"/>
  <c r="AL408" i="11" s="1"/>
  <c r="D72" i="7" s="1"/>
  <c r="BB10" i="11"/>
  <c r="BB408" i="11" s="1"/>
  <c r="D76" i="7" s="1"/>
  <c r="BF10" i="11"/>
  <c r="BF408" i="11" s="1"/>
  <c r="D77" i="7" s="1"/>
  <c r="BV10" i="11"/>
  <c r="BV408" i="11" s="1"/>
  <c r="D81" i="7" s="1"/>
  <c r="AX408" i="11"/>
  <c r="D75" i="7" s="1"/>
  <c r="AT10" i="11"/>
  <c r="AT408" i="11" s="1"/>
  <c r="D74" i="7" s="1"/>
  <c r="CK356" i="11"/>
  <c r="CK321" i="11"/>
  <c r="CK294" i="11"/>
  <c r="CK284" i="11"/>
  <c r="CK114" i="11"/>
  <c r="CH402" i="11"/>
  <c r="B402" i="11" s="1"/>
  <c r="CH395" i="11"/>
  <c r="CH386" i="11"/>
  <c r="CH373" i="11"/>
  <c r="B373" i="11" s="1"/>
  <c r="CH364" i="11"/>
  <c r="B364" i="11" s="1"/>
  <c r="CH356" i="11"/>
  <c r="B356" i="11" s="1"/>
  <c r="CH345" i="11"/>
  <c r="B345" i="11" s="1"/>
  <c r="CH331" i="11"/>
  <c r="B331" i="11" s="1"/>
  <c r="CH321" i="11"/>
  <c r="B321" i="11" s="1"/>
  <c r="CH313" i="11"/>
  <c r="CH304" i="11"/>
  <c r="CH294" i="11"/>
  <c r="B294" i="11" s="1"/>
  <c r="CH284" i="11"/>
  <c r="B284" i="11" s="1"/>
  <c r="CH274" i="11"/>
  <c r="CH267" i="11"/>
  <c r="B267" i="11" s="1"/>
  <c r="CH253" i="11"/>
  <c r="B253" i="11" s="1"/>
  <c r="CH240" i="11"/>
  <c r="B240" i="11" s="1"/>
  <c r="CH228" i="11"/>
  <c r="CH221" i="11"/>
  <c r="CH213" i="11"/>
  <c r="CH201" i="11"/>
  <c r="B201" i="11" s="1"/>
  <c r="CH197" i="11"/>
  <c r="B197" i="11" s="1"/>
  <c r="CH184" i="11"/>
  <c r="B184" i="11" s="1"/>
  <c r="CH172" i="11"/>
  <c r="B172" i="11" s="1"/>
  <c r="CH160" i="11"/>
  <c r="B160" i="11" s="1"/>
  <c r="CH149" i="11"/>
  <c r="CH137" i="11"/>
  <c r="CH123" i="11"/>
  <c r="CH114" i="11"/>
  <c r="CH102" i="11"/>
  <c r="B102" i="11" s="1"/>
  <c r="CH97" i="11"/>
  <c r="CH81" i="11"/>
  <c r="B81" i="11" s="1"/>
  <c r="CH75" i="11"/>
  <c r="CH58" i="11"/>
  <c r="CH54" i="11"/>
  <c r="CH40" i="11"/>
  <c r="CH26" i="11"/>
  <c r="B26" i="11" s="1"/>
  <c r="CH17" i="11"/>
  <c r="B17" i="11" s="1"/>
  <c r="CH13" i="11"/>
  <c r="CH11" i="11"/>
  <c r="B11" i="11" s="1"/>
  <c r="B403" i="11"/>
  <c r="B404" i="11"/>
  <c r="B405" i="11"/>
  <c r="B406" i="11"/>
  <c r="B407" i="11"/>
  <c r="B14" i="11"/>
  <c r="B15" i="11"/>
  <c r="B16" i="11"/>
  <c r="B18" i="11"/>
  <c r="B19" i="11"/>
  <c r="B20" i="11"/>
  <c r="B21" i="11"/>
  <c r="B22" i="11"/>
  <c r="B23" i="11"/>
  <c r="B24" i="11"/>
  <c r="B25" i="11"/>
  <c r="B27" i="11"/>
  <c r="B28" i="11"/>
  <c r="B29" i="11"/>
  <c r="B40" i="11"/>
  <c r="B41" i="11"/>
  <c r="B54" i="11"/>
  <c r="B55" i="11"/>
  <c r="B56" i="11"/>
  <c r="B57" i="11"/>
  <c r="B58" i="11"/>
  <c r="B59" i="11"/>
  <c r="B60" i="11"/>
  <c r="B61" i="11"/>
  <c r="B62" i="11"/>
  <c r="B63" i="11"/>
  <c r="B64" i="11"/>
  <c r="B65" i="11"/>
  <c r="B66" i="11"/>
  <c r="B67" i="11"/>
  <c r="B68" i="11"/>
  <c r="B69" i="11"/>
  <c r="B70" i="11"/>
  <c r="B71" i="11"/>
  <c r="B72" i="11"/>
  <c r="B73" i="11"/>
  <c r="B74" i="11"/>
  <c r="B75" i="11"/>
  <c r="B76" i="11"/>
  <c r="B77" i="11"/>
  <c r="B78" i="11"/>
  <c r="B79" i="11"/>
  <c r="B80" i="11"/>
  <c r="B82" i="11"/>
  <c r="B83" i="11"/>
  <c r="B84" i="11"/>
  <c r="B85" i="11"/>
  <c r="B86" i="11"/>
  <c r="B87" i="11"/>
  <c r="B88" i="11"/>
  <c r="B89" i="11"/>
  <c r="B90" i="11"/>
  <c r="B91" i="11"/>
  <c r="B92" i="11"/>
  <c r="B93" i="11"/>
  <c r="B94" i="11"/>
  <c r="B95" i="11"/>
  <c r="B96" i="11"/>
  <c r="B97" i="11"/>
  <c r="B98" i="11"/>
  <c r="B99" i="11"/>
  <c r="B100" i="11"/>
  <c r="B101" i="11"/>
  <c r="B103" i="11"/>
  <c r="B104" i="11"/>
  <c r="B105" i="11"/>
  <c r="B106" i="11"/>
  <c r="B107" i="11"/>
  <c r="B108" i="11"/>
  <c r="B109" i="11"/>
  <c r="B110" i="11"/>
  <c r="B111" i="11"/>
  <c r="B112" i="11"/>
  <c r="B113" i="11"/>
  <c r="B114" i="11"/>
  <c r="B115" i="11"/>
  <c r="B116" i="11"/>
  <c r="B117" i="11"/>
  <c r="B118" i="11"/>
  <c r="B119" i="11"/>
  <c r="B120" i="11"/>
  <c r="B121" i="11"/>
  <c r="B122" i="11"/>
  <c r="B123" i="11"/>
  <c r="B124" i="11"/>
  <c r="B125" i="11"/>
  <c r="B126" i="11"/>
  <c r="B127" i="11"/>
  <c r="B128" i="11"/>
  <c r="B129" i="11"/>
  <c r="B130" i="11"/>
  <c r="B131" i="11"/>
  <c r="B132" i="11"/>
  <c r="B133" i="11"/>
  <c r="B134" i="11"/>
  <c r="B135" i="11"/>
  <c r="B136" i="11"/>
  <c r="B137" i="11"/>
  <c r="B138" i="11"/>
  <c r="B139" i="11"/>
  <c r="B140" i="11"/>
  <c r="B141" i="11"/>
  <c r="B142" i="11"/>
  <c r="B143" i="11"/>
  <c r="B144" i="11"/>
  <c r="B145" i="11"/>
  <c r="B146" i="11"/>
  <c r="B147" i="11"/>
  <c r="B149" i="11"/>
  <c r="B150" i="11"/>
  <c r="B151" i="11"/>
  <c r="B152" i="11"/>
  <c r="B153" i="11"/>
  <c r="B154" i="11"/>
  <c r="B155" i="11"/>
  <c r="B156" i="11"/>
  <c r="B157" i="11"/>
  <c r="B158" i="11"/>
  <c r="B159" i="11"/>
  <c r="B161" i="11"/>
  <c r="B162" i="11"/>
  <c r="B163" i="11"/>
  <c r="B164" i="11"/>
  <c r="B165" i="11"/>
  <c r="B166" i="11"/>
  <c r="B167" i="11"/>
  <c r="B168" i="11"/>
  <c r="B169" i="11"/>
  <c r="B170" i="11"/>
  <c r="B171" i="11"/>
  <c r="B173" i="11"/>
  <c r="B174" i="11"/>
  <c r="B175" i="11"/>
  <c r="B176" i="11"/>
  <c r="B177" i="11"/>
  <c r="B178" i="11"/>
  <c r="B179" i="11"/>
  <c r="B180" i="11"/>
  <c r="B181" i="11"/>
  <c r="B182" i="11"/>
  <c r="B183" i="11"/>
  <c r="B185" i="11"/>
  <c r="B186" i="11"/>
  <c r="B187" i="11"/>
  <c r="B188" i="11"/>
  <c r="B189" i="11"/>
  <c r="B190" i="11"/>
  <c r="B191" i="11"/>
  <c r="B192" i="11"/>
  <c r="B193" i="11"/>
  <c r="B194" i="11"/>
  <c r="B195" i="11"/>
  <c r="B196" i="11"/>
  <c r="B198" i="11"/>
  <c r="B199" i="11"/>
  <c r="B200" i="11"/>
  <c r="B202" i="11"/>
  <c r="B203" i="11"/>
  <c r="B204" i="11"/>
  <c r="B205" i="11"/>
  <c r="B206" i="11"/>
  <c r="B207" i="11"/>
  <c r="B208" i="11"/>
  <c r="B209" i="11"/>
  <c r="B210" i="11"/>
  <c r="B211" i="11"/>
  <c r="B212" i="11"/>
  <c r="B213" i="11"/>
  <c r="B214" i="11"/>
  <c r="B215" i="11"/>
  <c r="B216" i="11"/>
  <c r="B217" i="11"/>
  <c r="B218" i="11"/>
  <c r="B219" i="11"/>
  <c r="B220" i="11"/>
  <c r="B221" i="11"/>
  <c r="B222" i="11"/>
  <c r="B223" i="11"/>
  <c r="B227" i="11"/>
  <c r="B228" i="11"/>
  <c r="B229" i="11"/>
  <c r="B230" i="11"/>
  <c r="B231" i="11"/>
  <c r="B232" i="11"/>
  <c r="B233" i="11"/>
  <c r="B234" i="11"/>
  <c r="B235" i="11"/>
  <c r="B236" i="11"/>
  <c r="B237" i="11"/>
  <c r="B238" i="11"/>
  <c r="B239" i="11"/>
  <c r="B241" i="11"/>
  <c r="B242" i="11"/>
  <c r="B243" i="11"/>
  <c r="B244" i="11"/>
  <c r="B245" i="11"/>
  <c r="B246" i="11"/>
  <c r="B247" i="11"/>
  <c r="B248" i="11"/>
  <c r="B249" i="11"/>
  <c r="B250" i="11"/>
  <c r="B251" i="11"/>
  <c r="B252" i="11"/>
  <c r="B254" i="11"/>
  <c r="B255" i="11"/>
  <c r="B256" i="11"/>
  <c r="B257" i="11"/>
  <c r="B258" i="11"/>
  <c r="B259" i="11"/>
  <c r="B260" i="11"/>
  <c r="B261" i="11"/>
  <c r="B262" i="11"/>
  <c r="B263" i="11"/>
  <c r="B264" i="11"/>
  <c r="B265" i="11"/>
  <c r="B266" i="11"/>
  <c r="B268" i="11"/>
  <c r="B269" i="11"/>
  <c r="B270" i="11"/>
  <c r="B271" i="11"/>
  <c r="B272" i="11"/>
  <c r="B273" i="11"/>
  <c r="B274" i="11"/>
  <c r="B275" i="11"/>
  <c r="B276" i="11"/>
  <c r="B277" i="11"/>
  <c r="B278" i="11"/>
  <c r="B279" i="11"/>
  <c r="B280" i="11"/>
  <c r="B281" i="11"/>
  <c r="B282" i="11"/>
  <c r="B283" i="11"/>
  <c r="B285" i="11"/>
  <c r="B286" i="11"/>
  <c r="B287" i="11"/>
  <c r="B288" i="11"/>
  <c r="B289" i="11"/>
  <c r="B290" i="11"/>
  <c r="B291" i="11"/>
  <c r="B292" i="11"/>
  <c r="B293" i="11"/>
  <c r="B295" i="11"/>
  <c r="B296" i="11"/>
  <c r="B297" i="11"/>
  <c r="B298" i="11"/>
  <c r="B299" i="11"/>
  <c r="B300" i="11"/>
  <c r="B301" i="11"/>
  <c r="B302" i="11"/>
  <c r="B303" i="11"/>
  <c r="B304" i="11"/>
  <c r="B305" i="11"/>
  <c r="B307" i="11"/>
  <c r="B308" i="11"/>
  <c r="B309" i="11"/>
  <c r="B310" i="11"/>
  <c r="B311" i="11"/>
  <c r="B312" i="11"/>
  <c r="B313" i="11"/>
  <c r="B314" i="11"/>
  <c r="B315" i="11"/>
  <c r="B316" i="11"/>
  <c r="B317" i="11"/>
  <c r="B318" i="11"/>
  <c r="B319" i="11"/>
  <c r="B320" i="11"/>
  <c r="B322" i="11"/>
  <c r="B323" i="11"/>
  <c r="B324" i="11"/>
  <c r="B325" i="11"/>
  <c r="B326" i="11"/>
  <c r="B327" i="11"/>
  <c r="B328" i="11"/>
  <c r="B329" i="11"/>
  <c r="B330" i="11"/>
  <c r="B332" i="11"/>
  <c r="B333" i="11"/>
  <c r="B341" i="11"/>
  <c r="B342" i="11"/>
  <c r="B343" i="11"/>
  <c r="B344" i="11"/>
  <c r="B346" i="11"/>
  <c r="B347" i="11"/>
  <c r="B354" i="11"/>
  <c r="B355" i="11"/>
  <c r="B357" i="11"/>
  <c r="B358" i="11"/>
  <c r="B359" i="11"/>
  <c r="B360" i="11"/>
  <c r="B361" i="11"/>
  <c r="B362" i="11"/>
  <c r="B363" i="11"/>
  <c r="B365" i="11"/>
  <c r="B369" i="11"/>
  <c r="B370" i="11"/>
  <c r="B371" i="11"/>
  <c r="B372" i="11"/>
  <c r="B374" i="11"/>
  <c r="B375" i="11"/>
  <c r="B376" i="11"/>
  <c r="B377" i="11"/>
  <c r="B378" i="11"/>
  <c r="B379" i="11"/>
  <c r="B380" i="11"/>
  <c r="B381" i="11"/>
  <c r="B382" i="11"/>
  <c r="B383" i="11"/>
  <c r="B384" i="11"/>
  <c r="B385" i="11"/>
  <c r="B386" i="11"/>
  <c r="B387" i="11"/>
  <c r="B388" i="11"/>
  <c r="B389" i="11"/>
  <c r="B390" i="11"/>
  <c r="B391" i="11"/>
  <c r="B392" i="11"/>
  <c r="B393" i="11"/>
  <c r="B394" i="11"/>
  <c r="B395" i="11"/>
  <c r="B396" i="11"/>
  <c r="B399" i="11"/>
  <c r="B400" i="11"/>
  <c r="B401" i="11"/>
  <c r="B12" i="11"/>
  <c r="M411" i="8"/>
  <c r="M368" i="8"/>
  <c r="M372" i="8"/>
  <c r="M362" i="8"/>
  <c r="M359" i="8"/>
  <c r="M345" i="8"/>
  <c r="M337" i="8"/>
  <c r="M339" i="8"/>
  <c r="M321" i="8"/>
  <c r="M317" i="8"/>
  <c r="M318" i="8"/>
  <c r="M312" i="8"/>
  <c r="M259" i="8"/>
  <c r="M217" i="8"/>
  <c r="M144" i="8"/>
  <c r="M132" i="8"/>
  <c r="M107" i="8"/>
  <c r="M39" i="8"/>
  <c r="M28" i="8"/>
  <c r="M29" i="8"/>
  <c r="M30" i="8"/>
  <c r="M32" i="8"/>
  <c r="M13" i="8"/>
  <c r="L427" i="8"/>
  <c r="J427" i="8"/>
  <c r="CH10" i="11" l="1"/>
  <c r="CD9" i="10"/>
  <c r="CD10" i="10"/>
  <c r="DB10" i="10"/>
  <c r="DC10" i="10"/>
  <c r="DD10" i="10"/>
  <c r="B394" i="10"/>
  <c r="B11" i="10"/>
  <c r="B12" i="10"/>
  <c r="B13" i="10"/>
  <c r="B14" i="10"/>
  <c r="B15" i="10"/>
  <c r="B16" i="10"/>
  <c r="J15" i="8" s="1"/>
  <c r="B17" i="10"/>
  <c r="J16" i="8" s="1"/>
  <c r="B18" i="10"/>
  <c r="J17" i="8" s="1"/>
  <c r="B19" i="10"/>
  <c r="B20" i="10"/>
  <c r="B21" i="10"/>
  <c r="B22" i="10"/>
  <c r="B23" i="10"/>
  <c r="J22" i="8" s="1"/>
  <c r="B24" i="10"/>
  <c r="B25" i="10"/>
  <c r="J24" i="8" s="1"/>
  <c r="B26" i="10"/>
  <c r="J25" i="8" s="1"/>
  <c r="B27" i="10"/>
  <c r="B28" i="10"/>
  <c r="B29" i="10"/>
  <c r="B30" i="10"/>
  <c r="B31" i="10"/>
  <c r="B32" i="10"/>
  <c r="J31" i="8" s="1"/>
  <c r="B33" i="10"/>
  <c r="J32" i="8" s="1"/>
  <c r="B34" i="10"/>
  <c r="J33" i="8" s="1"/>
  <c r="B35" i="10"/>
  <c r="B36" i="10"/>
  <c r="B37" i="10"/>
  <c r="B38" i="10"/>
  <c r="B39" i="10"/>
  <c r="B40" i="10"/>
  <c r="B41" i="10"/>
  <c r="J40" i="8" s="1"/>
  <c r="B42" i="10"/>
  <c r="J41" i="8" s="1"/>
  <c r="B43" i="10"/>
  <c r="B44" i="10"/>
  <c r="B45" i="10"/>
  <c r="B46" i="10"/>
  <c r="B47" i="10"/>
  <c r="B48" i="10"/>
  <c r="B49" i="10"/>
  <c r="B50" i="10"/>
  <c r="J53" i="8" s="1"/>
  <c r="B51" i="10"/>
  <c r="B52" i="10"/>
  <c r="B53" i="10"/>
  <c r="B54" i="10"/>
  <c r="B55" i="10"/>
  <c r="B56" i="10"/>
  <c r="B57" i="10"/>
  <c r="B58" i="10"/>
  <c r="B59" i="10"/>
  <c r="B60" i="10"/>
  <c r="B61" i="10"/>
  <c r="B62" i="10"/>
  <c r="B63" i="10"/>
  <c r="J66" i="8" s="1"/>
  <c r="B64" i="10"/>
  <c r="B65" i="10"/>
  <c r="B66" i="10"/>
  <c r="B67" i="10"/>
  <c r="B68" i="10"/>
  <c r="B69" i="10"/>
  <c r="B70" i="10"/>
  <c r="B71" i="10"/>
  <c r="B72" i="10"/>
  <c r="B73" i="10"/>
  <c r="B74" i="10"/>
  <c r="B75" i="10"/>
  <c r="B76" i="10"/>
  <c r="B77" i="10"/>
  <c r="B78" i="10"/>
  <c r="B79" i="10"/>
  <c r="J83" i="8" s="1"/>
  <c r="B80" i="10"/>
  <c r="J84" i="8" s="1"/>
  <c r="B81" i="10"/>
  <c r="J85" i="8" s="1"/>
  <c r="B82" i="10"/>
  <c r="J86" i="8" s="1"/>
  <c r="B83" i="10"/>
  <c r="B84" i="10"/>
  <c r="B85" i="10"/>
  <c r="B86" i="10"/>
  <c r="B87" i="10"/>
  <c r="J91" i="8" s="1"/>
  <c r="B88" i="10"/>
  <c r="J92" i="8" s="1"/>
  <c r="B89" i="10"/>
  <c r="J93" i="8" s="1"/>
  <c r="B90" i="10"/>
  <c r="J94" i="8" s="1"/>
  <c r="B91" i="10"/>
  <c r="B92" i="10"/>
  <c r="B93" i="10"/>
  <c r="B94" i="10"/>
  <c r="B95" i="10"/>
  <c r="J99" i="8" s="1"/>
  <c r="B96" i="10"/>
  <c r="J100" i="8" s="1"/>
  <c r="B97" i="10"/>
  <c r="J101" i="8" s="1"/>
  <c r="B98" i="10"/>
  <c r="J102" i="8" s="1"/>
  <c r="B99" i="10"/>
  <c r="B100" i="10"/>
  <c r="B101" i="10"/>
  <c r="B102" i="10"/>
  <c r="B103" i="10"/>
  <c r="J107" i="8" s="1"/>
  <c r="B104" i="10"/>
  <c r="J108" i="8" s="1"/>
  <c r="B105" i="10"/>
  <c r="J109" i="8" s="1"/>
  <c r="B106" i="10"/>
  <c r="J110" i="8" s="1"/>
  <c r="B107" i="10"/>
  <c r="B108" i="10"/>
  <c r="B109" i="10"/>
  <c r="B110" i="10"/>
  <c r="B111" i="10"/>
  <c r="B112" i="10"/>
  <c r="J116" i="8" s="1"/>
  <c r="B113" i="10"/>
  <c r="J117" i="8" s="1"/>
  <c r="B114" i="10"/>
  <c r="J118" i="8" s="1"/>
  <c r="B115" i="10"/>
  <c r="B116" i="10"/>
  <c r="B117" i="10"/>
  <c r="B118" i="10"/>
  <c r="B119" i="10"/>
  <c r="J123" i="8" s="1"/>
  <c r="B120" i="10"/>
  <c r="B121" i="10"/>
  <c r="J125" i="8" s="1"/>
  <c r="B122" i="10"/>
  <c r="J126" i="8" s="1"/>
  <c r="B123" i="10"/>
  <c r="B124" i="10"/>
  <c r="B125" i="10"/>
  <c r="B126" i="10"/>
  <c r="B127" i="10"/>
  <c r="B128" i="10"/>
  <c r="J133" i="8" s="1"/>
  <c r="B129" i="10"/>
  <c r="B130" i="10"/>
  <c r="J135" i="8" s="1"/>
  <c r="B131" i="10"/>
  <c r="B132" i="10"/>
  <c r="B133" i="10"/>
  <c r="B134" i="10"/>
  <c r="B135" i="10"/>
  <c r="B136" i="10"/>
  <c r="B137" i="10"/>
  <c r="J142" i="8" s="1"/>
  <c r="B138" i="10"/>
  <c r="J144" i="8" s="1"/>
  <c r="B139" i="10"/>
  <c r="B140" i="10"/>
  <c r="B141" i="10"/>
  <c r="B142" i="10"/>
  <c r="B143" i="10"/>
  <c r="J149" i="8" s="1"/>
  <c r="B144" i="10"/>
  <c r="B145" i="10"/>
  <c r="J152" i="8" s="1"/>
  <c r="B146" i="10"/>
  <c r="J156" i="8" s="1"/>
  <c r="B147" i="10"/>
  <c r="B148" i="10"/>
  <c r="B149" i="10"/>
  <c r="B150" i="10"/>
  <c r="B151" i="10"/>
  <c r="J158" i="8" s="1"/>
  <c r="B152" i="10"/>
  <c r="J159" i="8" s="1"/>
  <c r="B153" i="10"/>
  <c r="J160" i="8" s="1"/>
  <c r="B154" i="10"/>
  <c r="J161" i="8" s="1"/>
  <c r="B155" i="10"/>
  <c r="B156" i="10"/>
  <c r="B157" i="10"/>
  <c r="B158" i="10"/>
  <c r="B159" i="10"/>
  <c r="J166" i="8" s="1"/>
  <c r="B160" i="10"/>
  <c r="J167" i="8" s="1"/>
  <c r="B161" i="10"/>
  <c r="J168" i="8" s="1"/>
  <c r="B162" i="10"/>
  <c r="J169" i="8" s="1"/>
  <c r="B163" i="10"/>
  <c r="B164" i="10"/>
  <c r="B165" i="10"/>
  <c r="B166" i="10"/>
  <c r="B167" i="10"/>
  <c r="B168" i="10"/>
  <c r="J176" i="8" s="1"/>
  <c r="B169" i="10"/>
  <c r="J177" i="8" s="1"/>
  <c r="B170" i="10"/>
  <c r="J178" i="8" s="1"/>
  <c r="B171" i="10"/>
  <c r="B172" i="10"/>
  <c r="B173" i="10"/>
  <c r="B174" i="10"/>
  <c r="B175" i="10"/>
  <c r="J184" i="8" s="1"/>
  <c r="B176" i="10"/>
  <c r="J186" i="8" s="1"/>
  <c r="B177" i="10"/>
  <c r="J185" i="8" s="1"/>
  <c r="B178" i="10"/>
  <c r="J187" i="8" s="1"/>
  <c r="B179" i="10"/>
  <c r="B180" i="10"/>
  <c r="B181" i="10"/>
  <c r="B182" i="10"/>
  <c r="B183" i="10"/>
  <c r="B184" i="10"/>
  <c r="J193" i="8" s="1"/>
  <c r="B185" i="10"/>
  <c r="J194" i="8" s="1"/>
  <c r="B186" i="10"/>
  <c r="J195" i="8" s="1"/>
  <c r="B187" i="10"/>
  <c r="B188" i="10"/>
  <c r="B189" i="10"/>
  <c r="B190" i="10"/>
  <c r="B191" i="10"/>
  <c r="B192" i="10"/>
  <c r="J201" i="8" s="1"/>
  <c r="B193" i="10"/>
  <c r="B194" i="10"/>
  <c r="J203" i="8" s="1"/>
  <c r="B195" i="10"/>
  <c r="B196" i="10"/>
  <c r="B197" i="10"/>
  <c r="B198" i="10"/>
  <c r="B199" i="10"/>
  <c r="J213" i="8" s="1"/>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J235" i="8" s="1"/>
  <c r="B227" i="10"/>
  <c r="B228" i="10"/>
  <c r="B229" i="10"/>
  <c r="B230" i="10"/>
  <c r="B231" i="10"/>
  <c r="J240" i="8" s="1"/>
  <c r="B232" i="10"/>
  <c r="J241" i="8" s="1"/>
  <c r="B233" i="10"/>
  <c r="J242" i="8" s="1"/>
  <c r="B234" i="10"/>
  <c r="J243" i="8" s="1"/>
  <c r="B235" i="10"/>
  <c r="B236" i="10"/>
  <c r="B237" i="10"/>
  <c r="B238" i="10"/>
  <c r="B239" i="10"/>
  <c r="J248" i="8" s="1"/>
  <c r="B240" i="10"/>
  <c r="J249" i="8" s="1"/>
  <c r="B241" i="10"/>
  <c r="J250" i="8" s="1"/>
  <c r="B242" i="10"/>
  <c r="J251" i="8" s="1"/>
  <c r="B243" i="10"/>
  <c r="B244" i="10"/>
  <c r="B245" i="10"/>
  <c r="B246" i="10"/>
  <c r="B247" i="10"/>
  <c r="J256" i="8" s="1"/>
  <c r="B248" i="10"/>
  <c r="J257" i="8" s="1"/>
  <c r="B249" i="10"/>
  <c r="J258" i="8" s="1"/>
  <c r="B250" i="10"/>
  <c r="J259" i="8" s="1"/>
  <c r="B251" i="10"/>
  <c r="B252" i="10"/>
  <c r="B253" i="10"/>
  <c r="B254" i="10"/>
  <c r="B255" i="10"/>
  <c r="J264" i="8" s="1"/>
  <c r="B256" i="10"/>
  <c r="J265" i="8" s="1"/>
  <c r="B257" i="10"/>
  <c r="J266" i="8" s="1"/>
  <c r="B258" i="10"/>
  <c r="J267" i="8" s="1"/>
  <c r="B259" i="10"/>
  <c r="B260" i="10"/>
  <c r="B261" i="10"/>
  <c r="B262" i="10"/>
  <c r="B263" i="10"/>
  <c r="B264" i="10"/>
  <c r="J275" i="8" s="1"/>
  <c r="B265" i="10"/>
  <c r="J276" i="8" s="1"/>
  <c r="B266" i="10"/>
  <c r="J277" i="8" s="1"/>
  <c r="B267" i="10"/>
  <c r="B268" i="10"/>
  <c r="B269" i="10"/>
  <c r="B270" i="10"/>
  <c r="B271" i="10"/>
  <c r="B272" i="10"/>
  <c r="J283" i="8" s="1"/>
  <c r="B273" i="10"/>
  <c r="J285" i="8" s="1"/>
  <c r="B274" i="10"/>
  <c r="J284" i="8" s="1"/>
  <c r="B275" i="10"/>
  <c r="B276" i="10"/>
  <c r="B277" i="10"/>
  <c r="B278" i="10"/>
  <c r="B279" i="10"/>
  <c r="B280" i="10"/>
  <c r="B281" i="10"/>
  <c r="J293" i="8" s="1"/>
  <c r="B282" i="10"/>
  <c r="J294" i="8" s="1"/>
  <c r="B283" i="10"/>
  <c r="B284" i="10"/>
  <c r="B285" i="10"/>
  <c r="B286" i="10"/>
  <c r="B287" i="10"/>
  <c r="B288" i="10"/>
  <c r="B289" i="10"/>
  <c r="J301" i="8" s="1"/>
  <c r="B290" i="10"/>
  <c r="J302" i="8" s="1"/>
  <c r="B291" i="10"/>
  <c r="B292" i="10"/>
  <c r="B293" i="10"/>
  <c r="B294" i="10"/>
  <c r="B295" i="10"/>
  <c r="J306" i="8" s="1"/>
  <c r="B296" i="10"/>
  <c r="J307" i="8" s="1"/>
  <c r="B297" i="10"/>
  <c r="J308" i="8" s="1"/>
  <c r="B298" i="10"/>
  <c r="J309" i="8" s="1"/>
  <c r="B299" i="10"/>
  <c r="B300" i="10"/>
  <c r="B301" i="10"/>
  <c r="B302" i="10"/>
  <c r="B303" i="10"/>
  <c r="J317" i="8" s="1"/>
  <c r="B304" i="10"/>
  <c r="J318" i="8" s="1"/>
  <c r="B305" i="10"/>
  <c r="J319" i="8" s="1"/>
  <c r="B306" i="10"/>
  <c r="J320" i="8" s="1"/>
  <c r="B307" i="10"/>
  <c r="B308" i="10"/>
  <c r="B309" i="10"/>
  <c r="B310" i="10"/>
  <c r="B311" i="10"/>
  <c r="J325" i="8" s="1"/>
  <c r="B312" i="10"/>
  <c r="J326" i="8" s="1"/>
  <c r="B313" i="10"/>
  <c r="J327" i="8" s="1"/>
  <c r="B314" i="10"/>
  <c r="J328" i="8" s="1"/>
  <c r="B315" i="10"/>
  <c r="B316" i="10"/>
  <c r="B317" i="10"/>
  <c r="B318" i="10"/>
  <c r="B319" i="10"/>
  <c r="J333" i="8" s="1"/>
  <c r="B320" i="10"/>
  <c r="J334" i="8" s="1"/>
  <c r="B321" i="10"/>
  <c r="J336" i="8" s="1"/>
  <c r="B322" i="10"/>
  <c r="J335" i="8" s="1"/>
  <c r="B323" i="10"/>
  <c r="B324" i="10"/>
  <c r="B325" i="10"/>
  <c r="B326" i="10"/>
  <c r="B327" i="10"/>
  <c r="B328" i="10"/>
  <c r="J342" i="8" s="1"/>
  <c r="B329" i="10"/>
  <c r="J343" i="8" s="1"/>
  <c r="B330" i="10"/>
  <c r="J344" i="8" s="1"/>
  <c r="B331" i="10"/>
  <c r="B332" i="10"/>
  <c r="B333" i="10"/>
  <c r="B334" i="10"/>
  <c r="B335" i="10"/>
  <c r="J349" i="8" s="1"/>
  <c r="B336" i="10"/>
  <c r="B337" i="10"/>
  <c r="J351" i="8" s="1"/>
  <c r="B338" i="10"/>
  <c r="J352" i="8" s="1"/>
  <c r="B339" i="10"/>
  <c r="B340" i="10"/>
  <c r="B341" i="10"/>
  <c r="B342" i="10"/>
  <c r="B343" i="10"/>
  <c r="B344" i="10"/>
  <c r="B345" i="10"/>
  <c r="B346" i="10"/>
  <c r="J362" i="8" s="1"/>
  <c r="B347" i="10"/>
  <c r="B348" i="10"/>
  <c r="B349" i="10"/>
  <c r="B350" i="10"/>
  <c r="B351" i="10"/>
  <c r="B352" i="10"/>
  <c r="B353" i="10"/>
  <c r="B354" i="10"/>
  <c r="B355" i="10"/>
  <c r="B356" i="10"/>
  <c r="B357" i="10"/>
  <c r="B358" i="10"/>
  <c r="B359" i="10"/>
  <c r="B360" i="10"/>
  <c r="J376" i="8" s="1"/>
  <c r="B361" i="10"/>
  <c r="J378" i="8" s="1"/>
  <c r="B362" i="10"/>
  <c r="J379" i="8" s="1"/>
  <c r="B363" i="10"/>
  <c r="B364" i="10"/>
  <c r="B365" i="10"/>
  <c r="B366" i="10"/>
  <c r="B367" i="10"/>
  <c r="J385" i="8" s="1"/>
  <c r="B368" i="10"/>
  <c r="J386" i="8" s="1"/>
  <c r="B369" i="10"/>
  <c r="J387" i="8" s="1"/>
  <c r="B370" i="10"/>
  <c r="J388" i="8" s="1"/>
  <c r="B371" i="10"/>
  <c r="B372" i="10"/>
  <c r="B373" i="10"/>
  <c r="B374" i="10"/>
  <c r="B375" i="10"/>
  <c r="B376" i="10"/>
  <c r="J395" i="8" s="1"/>
  <c r="B377" i="10"/>
  <c r="J396" i="8" s="1"/>
  <c r="B378" i="10"/>
  <c r="B379" i="10"/>
  <c r="B380" i="10"/>
  <c r="B381" i="10"/>
  <c r="B382" i="10"/>
  <c r="B383" i="10"/>
  <c r="J401" i="8" s="1"/>
  <c r="B384" i="10"/>
  <c r="J402" i="8" s="1"/>
  <c r="B385" i="10"/>
  <c r="B386" i="10"/>
  <c r="J404" i="8" s="1"/>
  <c r="B387" i="10"/>
  <c r="B388" i="10"/>
  <c r="B389" i="10"/>
  <c r="B390" i="10"/>
  <c r="B391" i="10"/>
  <c r="B392" i="10"/>
  <c r="B393" i="10"/>
  <c r="J411" i="8" s="1"/>
  <c r="DF10" i="10"/>
  <c r="DG10" i="10"/>
  <c r="DH10" i="10"/>
  <c r="DJ10" i="10"/>
  <c r="DK10" i="10"/>
  <c r="DL10" i="10"/>
  <c r="DR10" i="10"/>
  <c r="DS10" i="10"/>
  <c r="DT10" i="10"/>
  <c r="DV10" i="10"/>
  <c r="DW10" i="10"/>
  <c r="DX10" i="10"/>
  <c r="DZ10" i="10"/>
  <c r="EA10" i="10"/>
  <c r="EB10" i="10"/>
  <c r="ED10" i="10"/>
  <c r="EL8" i="10"/>
  <c r="EL9" i="10"/>
  <c r="EM10" i="10"/>
  <c r="EN10" i="10"/>
  <c r="EX10" i="10"/>
  <c r="EY10" i="10"/>
  <c r="EZ10" i="10"/>
  <c r="ET10" i="10"/>
  <c r="EU10" i="10"/>
  <c r="EV10" i="10"/>
  <c r="EP9" i="10"/>
  <c r="EQ9" i="10"/>
  <c r="ER9" i="10"/>
  <c r="D9" i="10" s="1"/>
  <c r="FU9" i="10"/>
  <c r="B9" i="10"/>
  <c r="Z10" i="10"/>
  <c r="BV9" i="10"/>
  <c r="BB8" i="10"/>
  <c r="BB9" i="10"/>
  <c r="AP10" i="10"/>
  <c r="J11" i="8"/>
  <c r="J12" i="8"/>
  <c r="J13" i="8"/>
  <c r="J18" i="8"/>
  <c r="J19" i="8"/>
  <c r="J20" i="8"/>
  <c r="J21" i="8"/>
  <c r="J26" i="8"/>
  <c r="J27" i="8"/>
  <c r="J28" i="8"/>
  <c r="J29" i="8"/>
  <c r="J30" i="8"/>
  <c r="J34" i="8"/>
  <c r="J35" i="8"/>
  <c r="J36" i="8"/>
  <c r="J38" i="8"/>
  <c r="J39" i="8"/>
  <c r="J43" i="8"/>
  <c r="J44" i="8"/>
  <c r="J45" i="8"/>
  <c r="J46" i="8"/>
  <c r="J47" i="8"/>
  <c r="J51" i="8"/>
  <c r="J54" i="8"/>
  <c r="J55" i="8"/>
  <c r="J56" i="8"/>
  <c r="J58" i="8"/>
  <c r="J59" i="8"/>
  <c r="J60" i="8"/>
  <c r="J61" i="8"/>
  <c r="J62" i="8"/>
  <c r="J64" i="8"/>
  <c r="J65" i="8"/>
  <c r="J67" i="8"/>
  <c r="J68" i="8"/>
  <c r="J69" i="8"/>
  <c r="J70" i="8"/>
  <c r="J71" i="8"/>
  <c r="J72" i="8"/>
  <c r="J73" i="8"/>
  <c r="J74" i="8"/>
  <c r="J76" i="8"/>
  <c r="J77" i="8"/>
  <c r="J78" i="8"/>
  <c r="J79" i="8"/>
  <c r="J80" i="8"/>
  <c r="J82" i="8"/>
  <c r="J87" i="8"/>
  <c r="J88" i="8"/>
  <c r="J89" i="8"/>
  <c r="J90" i="8"/>
  <c r="J95" i="8"/>
  <c r="J96" i="8"/>
  <c r="J97" i="8"/>
  <c r="J104" i="8"/>
  <c r="J105" i="8"/>
  <c r="J106" i="8"/>
  <c r="J111" i="8"/>
  <c r="J112" i="8"/>
  <c r="J113" i="8"/>
  <c r="J114" i="8"/>
  <c r="J119" i="8"/>
  <c r="J120" i="8"/>
  <c r="J121" i="8"/>
  <c r="J122" i="8"/>
  <c r="J127" i="8"/>
  <c r="J128" i="8"/>
  <c r="J130" i="8"/>
  <c r="J131" i="8"/>
  <c r="J132" i="8"/>
  <c r="J137" i="8"/>
  <c r="J139" i="8"/>
  <c r="J140" i="8"/>
  <c r="J145" i="8"/>
  <c r="J146" i="8"/>
  <c r="J147" i="8"/>
  <c r="J148" i="8"/>
  <c r="J153" i="8"/>
  <c r="J154" i="8"/>
  <c r="J155" i="8"/>
  <c r="J157" i="8"/>
  <c r="J163" i="8"/>
  <c r="J164" i="8"/>
  <c r="J165" i="8"/>
  <c r="J170" i="8"/>
  <c r="J171" i="8"/>
  <c r="J172" i="8"/>
  <c r="J174" i="8"/>
  <c r="J180" i="8"/>
  <c r="J181" i="8"/>
  <c r="J182" i="8"/>
  <c r="J183" i="8"/>
  <c r="J189" i="8"/>
  <c r="J190" i="8"/>
  <c r="J191" i="8"/>
  <c r="J192" i="8"/>
  <c r="J196" i="8"/>
  <c r="J197" i="8"/>
  <c r="J198" i="8"/>
  <c r="J199" i="8"/>
  <c r="J200" i="8"/>
  <c r="J204" i="8"/>
  <c r="J205" i="8"/>
  <c r="J207" i="8"/>
  <c r="J208" i="8"/>
  <c r="J209" i="8"/>
  <c r="J210" i="8"/>
  <c r="J211" i="8"/>
  <c r="J212" i="8"/>
  <c r="J214" i="8"/>
  <c r="J215" i="8"/>
  <c r="J216" i="8"/>
  <c r="J217" i="8"/>
  <c r="J219" i="8"/>
  <c r="J220" i="8"/>
  <c r="J221" i="8"/>
  <c r="J222" i="8"/>
  <c r="J223" i="8"/>
  <c r="J224" i="8"/>
  <c r="J225" i="8"/>
  <c r="J226" i="8"/>
  <c r="J228" i="8"/>
  <c r="J229" i="8"/>
  <c r="J230" i="8"/>
  <c r="J231" i="8"/>
  <c r="J232" i="8"/>
  <c r="J233" i="8"/>
  <c r="J236" i="8"/>
  <c r="J237" i="8"/>
  <c r="J238" i="8"/>
  <c r="J239" i="8"/>
  <c r="J244" i="8"/>
  <c r="J245" i="8"/>
  <c r="J246" i="8"/>
  <c r="J252" i="8"/>
  <c r="J253" i="8"/>
  <c r="J254" i="8"/>
  <c r="J255" i="8"/>
  <c r="J261" i="8"/>
  <c r="J262" i="8"/>
  <c r="J263" i="8"/>
  <c r="J268" i="8"/>
  <c r="J269" i="8"/>
  <c r="J270" i="8"/>
  <c r="J273" i="8"/>
  <c r="J278" i="8"/>
  <c r="J279" i="8"/>
  <c r="J280" i="8"/>
  <c r="J281" i="8"/>
  <c r="J286" i="8"/>
  <c r="J287" i="8"/>
  <c r="J289" i="8"/>
  <c r="J290" i="8"/>
  <c r="J291" i="8"/>
  <c r="J295" i="8"/>
  <c r="J296" i="8"/>
  <c r="J297" i="8"/>
  <c r="J298" i="8"/>
  <c r="J299" i="8"/>
  <c r="J300" i="8"/>
  <c r="J304" i="8"/>
  <c r="J310" i="8"/>
  <c r="J311" i="8"/>
  <c r="J312" i="8"/>
  <c r="J314" i="8"/>
  <c r="J321" i="8"/>
  <c r="J323" i="8"/>
  <c r="J324" i="8"/>
  <c r="J329" i="8"/>
  <c r="J330" i="8"/>
  <c r="J332" i="8"/>
  <c r="J337" i="8"/>
  <c r="J338" i="8"/>
  <c r="J339" i="8"/>
  <c r="J340" i="8"/>
  <c r="J345" i="8"/>
  <c r="J346" i="8"/>
  <c r="J347" i="8"/>
  <c r="J348" i="8"/>
  <c r="J353" i="8"/>
  <c r="J356" i="8"/>
  <c r="J359" i="8"/>
  <c r="J360" i="8"/>
  <c r="J363" i="8"/>
  <c r="J364" i="8"/>
  <c r="J365" i="8"/>
  <c r="J367" i="8"/>
  <c r="J368" i="8"/>
  <c r="J369" i="8"/>
  <c r="J370" i="8"/>
  <c r="J371" i="8"/>
  <c r="J372" i="8"/>
  <c r="J373" i="8"/>
  <c r="J374" i="8"/>
  <c r="J380" i="8"/>
  <c r="J381" i="8"/>
  <c r="J382" i="8"/>
  <c r="J389" i="8"/>
  <c r="J390" i="8"/>
  <c r="J392" i="8"/>
  <c r="J393" i="8"/>
  <c r="J398" i="8"/>
  <c r="J399" i="8"/>
  <c r="J400" i="8"/>
  <c r="J405" i="8"/>
  <c r="J407" i="8"/>
  <c r="J408" i="8"/>
  <c r="J409" i="8"/>
  <c r="J410" i="8"/>
  <c r="J412" i="8"/>
  <c r="J413" i="8"/>
  <c r="J416" i="8"/>
  <c r="J417" i="8"/>
  <c r="J418" i="8"/>
  <c r="E13" i="10"/>
  <c r="E14" i="10"/>
  <c r="E15" i="10"/>
  <c r="E16" i="10"/>
  <c r="E17" i="10"/>
  <c r="E19" i="10"/>
  <c r="E20" i="10"/>
  <c r="E21" i="10"/>
  <c r="E24" i="10"/>
  <c r="E25" i="10"/>
  <c r="E26" i="10"/>
  <c r="E27" i="10"/>
  <c r="E29" i="10"/>
  <c r="E30" i="10"/>
  <c r="E31" i="10"/>
  <c r="E33" i="10"/>
  <c r="E38" i="10"/>
  <c r="E39" i="10"/>
  <c r="E40" i="10"/>
  <c r="E41" i="10"/>
  <c r="E42" i="10"/>
  <c r="E43" i="10"/>
  <c r="E44" i="10"/>
  <c r="E49" i="10"/>
  <c r="E50" i="10"/>
  <c r="E51" i="10"/>
  <c r="E52" i="10"/>
  <c r="E53" i="10"/>
  <c r="E54" i="10"/>
  <c r="E55" i="10"/>
  <c r="E56" i="10"/>
  <c r="E64" i="10"/>
  <c r="E68" i="10"/>
  <c r="E70" i="10"/>
  <c r="E71" i="10"/>
  <c r="E72" i="10"/>
  <c r="E73" i="10"/>
  <c r="E77" i="10"/>
  <c r="E78" i="10"/>
  <c r="E79" i="10"/>
  <c r="E80" i="10"/>
  <c r="E83" i="10"/>
  <c r="E84" i="10"/>
  <c r="E85" i="10"/>
  <c r="E86" i="10"/>
  <c r="E87" i="10"/>
  <c r="E89" i="10"/>
  <c r="E90" i="10"/>
  <c r="E91" i="10"/>
  <c r="E92" i="10"/>
  <c r="E94" i="10"/>
  <c r="E95" i="10"/>
  <c r="E96" i="10"/>
  <c r="E97" i="10"/>
  <c r="E98" i="10"/>
  <c r="E99" i="10"/>
  <c r="E100" i="10"/>
  <c r="E103" i="10"/>
  <c r="E104" i="10"/>
  <c r="E111" i="10"/>
  <c r="E112" i="10"/>
  <c r="E113" i="10"/>
  <c r="E117" i="10"/>
  <c r="E118" i="10"/>
  <c r="E120" i="10"/>
  <c r="E121" i="10"/>
  <c r="E122" i="10"/>
  <c r="E123" i="10"/>
  <c r="E127" i="10"/>
  <c r="E128" i="10"/>
  <c r="E131" i="10"/>
  <c r="E132" i="10"/>
  <c r="E133" i="10"/>
  <c r="E134" i="10"/>
  <c r="E135" i="10"/>
  <c r="E137" i="10"/>
  <c r="E138" i="10"/>
  <c r="E139" i="10"/>
  <c r="E141" i="10"/>
  <c r="E142" i="10"/>
  <c r="E143" i="10"/>
  <c r="E144" i="10"/>
  <c r="E145" i="10"/>
  <c r="E146" i="10"/>
  <c r="E149" i="10"/>
  <c r="E150" i="10"/>
  <c r="E152" i="10"/>
  <c r="E154" i="10"/>
  <c r="E155" i="10"/>
  <c r="E156" i="10"/>
  <c r="E157" i="10"/>
  <c r="E158" i="10"/>
  <c r="E159" i="10"/>
  <c r="E160" i="10"/>
  <c r="E161" i="10"/>
  <c r="E162" i="10"/>
  <c r="E163" i="10"/>
  <c r="E164" i="10"/>
  <c r="E167" i="10"/>
  <c r="E168" i="10"/>
  <c r="E169" i="10"/>
  <c r="E171" i="10"/>
  <c r="E174" i="10"/>
  <c r="E175" i="10"/>
  <c r="E177" i="10"/>
  <c r="E178" i="10"/>
  <c r="E179" i="10"/>
  <c r="E180" i="10"/>
  <c r="E181" i="10"/>
  <c r="E182" i="10"/>
  <c r="E184" i="10"/>
  <c r="E185" i="10"/>
  <c r="E186" i="10"/>
  <c r="E188" i="10"/>
  <c r="E190" i="10"/>
  <c r="E191" i="10"/>
  <c r="E193" i="10"/>
  <c r="E194" i="10"/>
  <c r="E195" i="10"/>
  <c r="E196" i="10"/>
  <c r="E197" i="10"/>
  <c r="E198" i="10"/>
  <c r="E199" i="10"/>
  <c r="E200" i="10"/>
  <c r="E202" i="10"/>
  <c r="E203" i="10"/>
  <c r="E204" i="10"/>
  <c r="E206" i="10"/>
  <c r="E207" i="10"/>
  <c r="E208" i="10"/>
  <c r="E209" i="10"/>
  <c r="E210" i="10"/>
  <c r="E211" i="10"/>
  <c r="E212" i="10"/>
  <c r="E214" i="10"/>
  <c r="E215" i="10"/>
  <c r="E216" i="10"/>
  <c r="E217" i="10"/>
  <c r="E218" i="10"/>
  <c r="E219" i="10"/>
  <c r="E220" i="10"/>
  <c r="E223" i="10"/>
  <c r="E224" i="10"/>
  <c r="E225" i="10"/>
  <c r="E226" i="10"/>
  <c r="E227" i="10"/>
  <c r="E228" i="10"/>
  <c r="E229" i="10"/>
  <c r="E235" i="10"/>
  <c r="E236" i="10"/>
  <c r="E238" i="10"/>
  <c r="E239" i="10"/>
  <c r="E240" i="10"/>
  <c r="E243" i="10"/>
  <c r="E245" i="10"/>
  <c r="E247" i="10"/>
  <c r="E249" i="10"/>
  <c r="E250" i="10"/>
  <c r="E251" i="10"/>
  <c r="E252" i="10"/>
  <c r="E254" i="10"/>
  <c r="E256" i="10"/>
  <c r="E257" i="10"/>
  <c r="E258" i="10"/>
  <c r="E259" i="10"/>
  <c r="E260" i="10"/>
  <c r="E261" i="10"/>
  <c r="E263" i="10"/>
  <c r="E264" i="10"/>
  <c r="E265" i="10"/>
  <c r="E266" i="10"/>
  <c r="E267" i="10"/>
  <c r="E268" i="10"/>
  <c r="E269" i="10"/>
  <c r="E270" i="10"/>
  <c r="E271" i="10"/>
  <c r="E272" i="10"/>
  <c r="E275" i="10"/>
  <c r="E276" i="10"/>
  <c r="E278" i="10"/>
  <c r="E279" i="10"/>
  <c r="E280" i="10"/>
  <c r="E281" i="10"/>
  <c r="E282" i="10"/>
  <c r="E284" i="10"/>
  <c r="E287" i="10"/>
  <c r="E288" i="10"/>
  <c r="E289" i="10"/>
  <c r="E291" i="10"/>
  <c r="E292" i="10"/>
  <c r="E293" i="10"/>
  <c r="E295" i="10"/>
  <c r="E296" i="10"/>
  <c r="E297" i="10"/>
  <c r="E300" i="10"/>
  <c r="E301" i="10"/>
  <c r="E302" i="10"/>
  <c r="E303" i="10"/>
  <c r="E304" i="10"/>
  <c r="E306" i="10"/>
  <c r="E307" i="10"/>
  <c r="E308" i="10"/>
  <c r="E309" i="10"/>
  <c r="E310" i="10"/>
  <c r="E312" i="10"/>
  <c r="E313" i="10"/>
  <c r="E314" i="10"/>
  <c r="E315" i="10"/>
  <c r="E316" i="10"/>
  <c r="E317" i="10"/>
  <c r="E318" i="10"/>
  <c r="E320" i="10"/>
  <c r="E322" i="10"/>
  <c r="E323" i="10"/>
  <c r="E324" i="10"/>
  <c r="E325" i="10"/>
  <c r="E327" i="10"/>
  <c r="E328" i="10"/>
  <c r="E329" i="10"/>
  <c r="E331" i="10"/>
  <c r="E332" i="10"/>
  <c r="E333" i="10"/>
  <c r="E339" i="10"/>
  <c r="E344" i="10"/>
  <c r="E346" i="10"/>
  <c r="E347" i="10"/>
  <c r="E349" i="10"/>
  <c r="E350" i="10"/>
  <c r="E351" i="10"/>
  <c r="E352" i="10"/>
  <c r="E355" i="10"/>
  <c r="E356" i="10"/>
  <c r="E357" i="10"/>
  <c r="E358" i="10"/>
  <c r="E359" i="10"/>
  <c r="E360" i="10"/>
  <c r="E362" i="10"/>
  <c r="E363" i="10"/>
  <c r="E364" i="10"/>
  <c r="E365" i="10"/>
  <c r="E368" i="10"/>
  <c r="E369" i="10"/>
  <c r="E371" i="10"/>
  <c r="E372" i="10"/>
  <c r="E373" i="10"/>
  <c r="E377" i="10"/>
  <c r="E378" i="10"/>
  <c r="E379" i="10"/>
  <c r="E380" i="10"/>
  <c r="E381" i="10"/>
  <c r="E382" i="10"/>
  <c r="E386" i="10"/>
  <c r="E387" i="10"/>
  <c r="E388" i="10"/>
  <c r="E389" i="10"/>
  <c r="E390" i="10"/>
  <c r="E391" i="10"/>
  <c r="E392" i="10"/>
  <c r="E393" i="10"/>
  <c r="B399" i="10"/>
  <c r="C399" i="10"/>
  <c r="D399" i="10"/>
  <c r="B400" i="10"/>
  <c r="D400" i="10"/>
  <c r="C13" i="10"/>
  <c r="D13" i="10"/>
  <c r="C14" i="10"/>
  <c r="D14" i="10"/>
  <c r="C15" i="10"/>
  <c r="D15" i="10"/>
  <c r="C16" i="10"/>
  <c r="D16" i="10"/>
  <c r="C17" i="10"/>
  <c r="D17" i="10"/>
  <c r="C18" i="10"/>
  <c r="D18" i="10"/>
  <c r="C19" i="10"/>
  <c r="D19" i="10"/>
  <c r="C20" i="10"/>
  <c r="D20" i="10"/>
  <c r="C21" i="10"/>
  <c r="D21" i="10"/>
  <c r="C22" i="10"/>
  <c r="D22" i="10"/>
  <c r="C23" i="10"/>
  <c r="D23" i="10"/>
  <c r="C24" i="10"/>
  <c r="D24" i="10"/>
  <c r="C25" i="10"/>
  <c r="D25" i="10"/>
  <c r="C26" i="10"/>
  <c r="D26" i="10"/>
  <c r="C27" i="10"/>
  <c r="D27" i="10"/>
  <c r="C28" i="10"/>
  <c r="D28" i="10"/>
  <c r="C29" i="10"/>
  <c r="D29" i="10"/>
  <c r="C30" i="10"/>
  <c r="D30" i="10"/>
  <c r="C31" i="10"/>
  <c r="D31" i="10"/>
  <c r="C32" i="10"/>
  <c r="D32" i="10"/>
  <c r="C33" i="10"/>
  <c r="D33" i="10"/>
  <c r="C34" i="10"/>
  <c r="D34" i="10"/>
  <c r="C35" i="10"/>
  <c r="D35" i="10"/>
  <c r="C36" i="10"/>
  <c r="D36" i="10"/>
  <c r="C37" i="10"/>
  <c r="D37" i="10"/>
  <c r="C38" i="10"/>
  <c r="D38" i="10"/>
  <c r="C39" i="10"/>
  <c r="D39" i="10"/>
  <c r="C40" i="10"/>
  <c r="D40" i="10"/>
  <c r="C41" i="10"/>
  <c r="D41" i="10"/>
  <c r="C42" i="10"/>
  <c r="D42" i="10"/>
  <c r="C43" i="10"/>
  <c r="D43" i="10"/>
  <c r="C44" i="10"/>
  <c r="D44" i="10"/>
  <c r="C45" i="10"/>
  <c r="D45" i="10"/>
  <c r="C46" i="10"/>
  <c r="D46" i="10"/>
  <c r="C47" i="10"/>
  <c r="D47" i="10"/>
  <c r="C48" i="10"/>
  <c r="D48" i="10"/>
  <c r="C49" i="10"/>
  <c r="D49" i="10"/>
  <c r="C50" i="10"/>
  <c r="D50" i="10"/>
  <c r="C51" i="10"/>
  <c r="D51" i="10"/>
  <c r="C52" i="10"/>
  <c r="D52" i="10"/>
  <c r="C53" i="10"/>
  <c r="D53" i="10"/>
  <c r="C54" i="10"/>
  <c r="D54" i="10"/>
  <c r="C55" i="10"/>
  <c r="D55" i="10"/>
  <c r="C56" i="10"/>
  <c r="D56" i="10"/>
  <c r="C57" i="10"/>
  <c r="D57" i="10"/>
  <c r="C58" i="10"/>
  <c r="D58" i="10"/>
  <c r="C59" i="10"/>
  <c r="D59" i="10"/>
  <c r="C60" i="10"/>
  <c r="D60" i="10"/>
  <c r="C61" i="10"/>
  <c r="D61" i="10"/>
  <c r="C62" i="10"/>
  <c r="D62" i="10"/>
  <c r="C63" i="10"/>
  <c r="D63" i="10"/>
  <c r="C64" i="10"/>
  <c r="D64" i="10"/>
  <c r="C65" i="10"/>
  <c r="D65" i="10"/>
  <c r="C66" i="10"/>
  <c r="D66" i="10"/>
  <c r="C67" i="10"/>
  <c r="D67" i="10"/>
  <c r="C68" i="10"/>
  <c r="D68" i="10"/>
  <c r="C69" i="10"/>
  <c r="D69" i="10"/>
  <c r="C70" i="10"/>
  <c r="D70" i="10"/>
  <c r="C71" i="10"/>
  <c r="D71" i="10"/>
  <c r="C72" i="10"/>
  <c r="D72" i="10"/>
  <c r="C73" i="10"/>
  <c r="D73" i="10"/>
  <c r="C74" i="10"/>
  <c r="D74" i="10"/>
  <c r="C75" i="10"/>
  <c r="D75" i="10"/>
  <c r="C76" i="10"/>
  <c r="D76" i="10"/>
  <c r="C77" i="10"/>
  <c r="D77" i="10"/>
  <c r="C78" i="10"/>
  <c r="D78" i="10"/>
  <c r="C79" i="10"/>
  <c r="D79" i="10"/>
  <c r="C80" i="10"/>
  <c r="D80" i="10"/>
  <c r="C81" i="10"/>
  <c r="D81" i="10"/>
  <c r="C82" i="10"/>
  <c r="D82" i="10"/>
  <c r="C83" i="10"/>
  <c r="D83" i="10"/>
  <c r="C84" i="10"/>
  <c r="D84" i="10"/>
  <c r="C85" i="10"/>
  <c r="D85" i="10"/>
  <c r="C86" i="10"/>
  <c r="D86" i="10"/>
  <c r="C87" i="10"/>
  <c r="D87" i="10"/>
  <c r="C88" i="10"/>
  <c r="D88" i="10"/>
  <c r="C89" i="10"/>
  <c r="D89" i="10"/>
  <c r="C90" i="10"/>
  <c r="D90" i="10"/>
  <c r="C91" i="10"/>
  <c r="D91" i="10"/>
  <c r="C92" i="10"/>
  <c r="D92" i="10"/>
  <c r="C93" i="10"/>
  <c r="D93" i="10"/>
  <c r="C94" i="10"/>
  <c r="D94" i="10"/>
  <c r="C95" i="10"/>
  <c r="D95" i="10"/>
  <c r="C96" i="10"/>
  <c r="D96" i="10"/>
  <c r="C97" i="10"/>
  <c r="D97" i="10"/>
  <c r="C98" i="10"/>
  <c r="D98" i="10"/>
  <c r="C99" i="10"/>
  <c r="D99" i="10"/>
  <c r="C100" i="10"/>
  <c r="D100" i="10"/>
  <c r="C101" i="10"/>
  <c r="D101" i="10"/>
  <c r="C102" i="10"/>
  <c r="D102" i="10"/>
  <c r="C103" i="10"/>
  <c r="D103" i="10"/>
  <c r="C104" i="10"/>
  <c r="D104" i="10"/>
  <c r="C105" i="10"/>
  <c r="D105" i="10"/>
  <c r="C106" i="10"/>
  <c r="D106" i="10"/>
  <c r="C107" i="10"/>
  <c r="D107" i="10"/>
  <c r="C108" i="10"/>
  <c r="D108" i="10"/>
  <c r="C109" i="10"/>
  <c r="D109" i="10"/>
  <c r="C110" i="10"/>
  <c r="D110" i="10"/>
  <c r="C111" i="10"/>
  <c r="D111" i="10"/>
  <c r="C112" i="10"/>
  <c r="D112" i="10"/>
  <c r="C113" i="10"/>
  <c r="D113" i="10"/>
  <c r="C114" i="10"/>
  <c r="D114" i="10"/>
  <c r="C115" i="10"/>
  <c r="D115" i="10"/>
  <c r="C116" i="10"/>
  <c r="D116" i="10"/>
  <c r="C117" i="10"/>
  <c r="D117" i="10"/>
  <c r="C118" i="10"/>
  <c r="D118" i="10"/>
  <c r="C119" i="10"/>
  <c r="D119" i="10"/>
  <c r="C120" i="10"/>
  <c r="D120" i="10"/>
  <c r="C121" i="10"/>
  <c r="D121" i="10"/>
  <c r="C122" i="10"/>
  <c r="D122" i="10"/>
  <c r="C123" i="10"/>
  <c r="D123" i="10"/>
  <c r="C124" i="10"/>
  <c r="D124" i="10"/>
  <c r="C125" i="10"/>
  <c r="D125" i="10"/>
  <c r="C126" i="10"/>
  <c r="D126" i="10"/>
  <c r="C127" i="10"/>
  <c r="D127" i="10"/>
  <c r="C128" i="10"/>
  <c r="D128" i="10"/>
  <c r="C129" i="10"/>
  <c r="D129" i="10"/>
  <c r="C130" i="10"/>
  <c r="D130" i="10"/>
  <c r="C131" i="10"/>
  <c r="D131" i="10"/>
  <c r="C132" i="10"/>
  <c r="D132" i="10"/>
  <c r="C133" i="10"/>
  <c r="D133" i="10"/>
  <c r="C134" i="10"/>
  <c r="D134" i="10"/>
  <c r="C135" i="10"/>
  <c r="D135" i="10"/>
  <c r="C136" i="10"/>
  <c r="D136" i="10"/>
  <c r="C137" i="10"/>
  <c r="D137" i="10"/>
  <c r="C138" i="10"/>
  <c r="D138" i="10"/>
  <c r="C139" i="10"/>
  <c r="D139" i="10"/>
  <c r="C140" i="10"/>
  <c r="D140" i="10"/>
  <c r="C141" i="10"/>
  <c r="D141" i="10"/>
  <c r="C142" i="10"/>
  <c r="D142" i="10"/>
  <c r="C143" i="10"/>
  <c r="D143" i="10"/>
  <c r="C144" i="10"/>
  <c r="D144" i="10"/>
  <c r="C145" i="10"/>
  <c r="D145" i="10"/>
  <c r="C146" i="10"/>
  <c r="D146" i="10"/>
  <c r="C147" i="10"/>
  <c r="D147" i="10"/>
  <c r="C148" i="10"/>
  <c r="D148" i="10"/>
  <c r="C149" i="10"/>
  <c r="D149" i="10"/>
  <c r="C150" i="10"/>
  <c r="D150" i="10"/>
  <c r="C151" i="10"/>
  <c r="D151" i="10"/>
  <c r="C152" i="10"/>
  <c r="D152" i="10"/>
  <c r="C153" i="10"/>
  <c r="D153" i="10"/>
  <c r="C154" i="10"/>
  <c r="D154" i="10"/>
  <c r="C155" i="10"/>
  <c r="D155" i="10"/>
  <c r="C156" i="10"/>
  <c r="D156" i="10"/>
  <c r="C157" i="10"/>
  <c r="D157" i="10"/>
  <c r="C158" i="10"/>
  <c r="D158" i="10"/>
  <c r="C159" i="10"/>
  <c r="D159" i="10"/>
  <c r="C160" i="10"/>
  <c r="D160" i="10"/>
  <c r="C161" i="10"/>
  <c r="D161" i="10"/>
  <c r="C162" i="10"/>
  <c r="D162" i="10"/>
  <c r="C163" i="10"/>
  <c r="D163" i="10"/>
  <c r="C164" i="10"/>
  <c r="D164" i="10"/>
  <c r="C165" i="10"/>
  <c r="D165" i="10"/>
  <c r="C166" i="10"/>
  <c r="D166" i="10"/>
  <c r="C167" i="10"/>
  <c r="D167" i="10"/>
  <c r="C168" i="10"/>
  <c r="D168" i="10"/>
  <c r="C169" i="10"/>
  <c r="D169" i="10"/>
  <c r="C170" i="10"/>
  <c r="D170" i="10"/>
  <c r="C171" i="10"/>
  <c r="D171" i="10"/>
  <c r="C172" i="10"/>
  <c r="D172" i="10"/>
  <c r="C173" i="10"/>
  <c r="D173" i="10"/>
  <c r="C174" i="10"/>
  <c r="D174" i="10"/>
  <c r="C175" i="10"/>
  <c r="D175" i="10"/>
  <c r="C176" i="10"/>
  <c r="D176" i="10"/>
  <c r="C177" i="10"/>
  <c r="D177" i="10"/>
  <c r="C178" i="10"/>
  <c r="D178" i="10"/>
  <c r="C179" i="10"/>
  <c r="D179" i="10"/>
  <c r="C180" i="10"/>
  <c r="D180" i="10"/>
  <c r="C181" i="10"/>
  <c r="D181" i="10"/>
  <c r="C182" i="10"/>
  <c r="D182" i="10"/>
  <c r="C183" i="10"/>
  <c r="D183" i="10"/>
  <c r="C184" i="10"/>
  <c r="D184" i="10"/>
  <c r="C185" i="10"/>
  <c r="D185" i="10"/>
  <c r="C186" i="10"/>
  <c r="D186" i="10"/>
  <c r="C187" i="10"/>
  <c r="D187" i="10"/>
  <c r="C188" i="10"/>
  <c r="D188" i="10"/>
  <c r="C189" i="10"/>
  <c r="D189" i="10"/>
  <c r="C190" i="10"/>
  <c r="D190" i="10"/>
  <c r="C191" i="10"/>
  <c r="D191" i="10"/>
  <c r="C192" i="10"/>
  <c r="D192" i="10"/>
  <c r="C193" i="10"/>
  <c r="D193" i="10"/>
  <c r="C194" i="10"/>
  <c r="D194" i="10"/>
  <c r="C195" i="10"/>
  <c r="D195" i="10"/>
  <c r="C196" i="10"/>
  <c r="D196" i="10"/>
  <c r="C197" i="10"/>
  <c r="D197" i="10"/>
  <c r="C198" i="10"/>
  <c r="D198" i="10"/>
  <c r="C199" i="10"/>
  <c r="D199" i="10"/>
  <c r="C200" i="10"/>
  <c r="D200" i="10"/>
  <c r="C201" i="10"/>
  <c r="D201" i="10"/>
  <c r="C202" i="10"/>
  <c r="D202" i="10"/>
  <c r="C203" i="10"/>
  <c r="D203" i="10"/>
  <c r="C204" i="10"/>
  <c r="D204" i="10"/>
  <c r="C205" i="10"/>
  <c r="D205" i="10"/>
  <c r="C206" i="10"/>
  <c r="D206" i="10"/>
  <c r="C207" i="10"/>
  <c r="D207" i="10"/>
  <c r="C208" i="10"/>
  <c r="D208" i="10"/>
  <c r="C209" i="10"/>
  <c r="D209" i="10"/>
  <c r="C210" i="10"/>
  <c r="D210" i="10"/>
  <c r="C211" i="10"/>
  <c r="D211" i="10"/>
  <c r="C212" i="10"/>
  <c r="D212" i="10"/>
  <c r="C213" i="10"/>
  <c r="D213" i="10"/>
  <c r="C214" i="10"/>
  <c r="D214" i="10"/>
  <c r="C215" i="10"/>
  <c r="D215" i="10"/>
  <c r="C216" i="10"/>
  <c r="D216" i="10"/>
  <c r="C217" i="10"/>
  <c r="D217" i="10"/>
  <c r="C218" i="10"/>
  <c r="D218" i="10"/>
  <c r="C219" i="10"/>
  <c r="D219" i="10"/>
  <c r="C220" i="10"/>
  <c r="D220" i="10"/>
  <c r="C221" i="10"/>
  <c r="D221" i="10"/>
  <c r="C222" i="10"/>
  <c r="D222" i="10"/>
  <c r="C223" i="10"/>
  <c r="D223" i="10"/>
  <c r="C224" i="10"/>
  <c r="D224" i="10"/>
  <c r="C225" i="10"/>
  <c r="D225" i="10"/>
  <c r="C226" i="10"/>
  <c r="D226" i="10"/>
  <c r="C227" i="10"/>
  <c r="D227" i="10"/>
  <c r="C228" i="10"/>
  <c r="D228" i="10"/>
  <c r="C229" i="10"/>
  <c r="D229" i="10"/>
  <c r="C230" i="10"/>
  <c r="D230" i="10"/>
  <c r="C231" i="10"/>
  <c r="D231" i="10"/>
  <c r="C232" i="10"/>
  <c r="D232" i="10"/>
  <c r="C233" i="10"/>
  <c r="D233" i="10"/>
  <c r="C234" i="10"/>
  <c r="D234" i="10"/>
  <c r="C235" i="10"/>
  <c r="D235" i="10"/>
  <c r="C236" i="10"/>
  <c r="D236" i="10"/>
  <c r="C237" i="10"/>
  <c r="D237" i="10"/>
  <c r="C238" i="10"/>
  <c r="D238" i="10"/>
  <c r="C239" i="10"/>
  <c r="D239" i="10"/>
  <c r="C240" i="10"/>
  <c r="D240" i="10"/>
  <c r="C241" i="10"/>
  <c r="D241" i="10"/>
  <c r="C242" i="10"/>
  <c r="D242" i="10"/>
  <c r="C243" i="10"/>
  <c r="D243" i="10"/>
  <c r="C244" i="10"/>
  <c r="D244" i="10"/>
  <c r="C245" i="10"/>
  <c r="D245" i="10"/>
  <c r="C246" i="10"/>
  <c r="D246" i="10"/>
  <c r="C247" i="10"/>
  <c r="D247" i="10"/>
  <c r="C248" i="10"/>
  <c r="D248" i="10"/>
  <c r="C249" i="10"/>
  <c r="D249" i="10"/>
  <c r="C250" i="10"/>
  <c r="D250" i="10"/>
  <c r="C251" i="10"/>
  <c r="D251" i="10"/>
  <c r="C252" i="10"/>
  <c r="D252" i="10"/>
  <c r="C253" i="10"/>
  <c r="D253" i="10"/>
  <c r="C254" i="10"/>
  <c r="D254" i="10"/>
  <c r="C255" i="10"/>
  <c r="D255" i="10"/>
  <c r="C256" i="10"/>
  <c r="D256" i="10"/>
  <c r="C257" i="10"/>
  <c r="D257" i="10"/>
  <c r="C258" i="10"/>
  <c r="D258" i="10"/>
  <c r="C259" i="10"/>
  <c r="D259" i="10"/>
  <c r="C260" i="10"/>
  <c r="D260" i="10"/>
  <c r="C261" i="10"/>
  <c r="D261" i="10"/>
  <c r="C262" i="10"/>
  <c r="D262" i="10"/>
  <c r="C263" i="10"/>
  <c r="D263" i="10"/>
  <c r="C264" i="10"/>
  <c r="D264" i="10"/>
  <c r="C265" i="10"/>
  <c r="D265" i="10"/>
  <c r="C266" i="10"/>
  <c r="D266" i="10"/>
  <c r="C267" i="10"/>
  <c r="D267" i="10"/>
  <c r="C268" i="10"/>
  <c r="D268" i="10"/>
  <c r="C269" i="10"/>
  <c r="D269" i="10"/>
  <c r="C270" i="10"/>
  <c r="D270" i="10"/>
  <c r="C271" i="10"/>
  <c r="D271" i="10"/>
  <c r="C272" i="10"/>
  <c r="D272" i="10"/>
  <c r="C273" i="10"/>
  <c r="D273" i="10"/>
  <c r="C274" i="10"/>
  <c r="D274" i="10"/>
  <c r="C275" i="10"/>
  <c r="D275" i="10"/>
  <c r="C276" i="10"/>
  <c r="D276" i="10"/>
  <c r="C277" i="10"/>
  <c r="D277" i="10"/>
  <c r="C278" i="10"/>
  <c r="D278" i="10"/>
  <c r="C279" i="10"/>
  <c r="D279" i="10"/>
  <c r="C280" i="10"/>
  <c r="D280" i="10"/>
  <c r="C281" i="10"/>
  <c r="D281" i="10"/>
  <c r="C282" i="10"/>
  <c r="D282" i="10"/>
  <c r="C283" i="10"/>
  <c r="D283" i="10"/>
  <c r="C284" i="10"/>
  <c r="D284" i="10"/>
  <c r="C285" i="10"/>
  <c r="D285" i="10"/>
  <c r="C286" i="10"/>
  <c r="D286" i="10"/>
  <c r="C287" i="10"/>
  <c r="D287" i="10"/>
  <c r="C288" i="10"/>
  <c r="D288" i="10"/>
  <c r="C289" i="10"/>
  <c r="D289" i="10"/>
  <c r="C290" i="10"/>
  <c r="D290" i="10"/>
  <c r="C291" i="10"/>
  <c r="D291" i="10"/>
  <c r="C292" i="10"/>
  <c r="D292" i="10"/>
  <c r="C293" i="10"/>
  <c r="D293" i="10"/>
  <c r="C294" i="10"/>
  <c r="D294" i="10"/>
  <c r="C295" i="10"/>
  <c r="D295" i="10"/>
  <c r="C296" i="10"/>
  <c r="D296" i="10"/>
  <c r="C297" i="10"/>
  <c r="D297" i="10"/>
  <c r="C298" i="10"/>
  <c r="D298" i="10"/>
  <c r="C299" i="10"/>
  <c r="D299" i="10"/>
  <c r="C300" i="10"/>
  <c r="D300" i="10"/>
  <c r="C301" i="10"/>
  <c r="D301" i="10"/>
  <c r="C302" i="10"/>
  <c r="D302" i="10"/>
  <c r="C303" i="10"/>
  <c r="D303" i="10"/>
  <c r="C304" i="10"/>
  <c r="D304" i="10"/>
  <c r="C305" i="10"/>
  <c r="D305" i="10"/>
  <c r="C306" i="10"/>
  <c r="D306" i="10"/>
  <c r="C307" i="10"/>
  <c r="D307" i="10"/>
  <c r="C308" i="10"/>
  <c r="D308" i="10"/>
  <c r="C309" i="10"/>
  <c r="D309" i="10"/>
  <c r="C310" i="10"/>
  <c r="D310" i="10"/>
  <c r="C311" i="10"/>
  <c r="D311" i="10"/>
  <c r="C312" i="10"/>
  <c r="D312" i="10"/>
  <c r="C313" i="10"/>
  <c r="D313" i="10"/>
  <c r="C314" i="10"/>
  <c r="D314" i="10"/>
  <c r="C315" i="10"/>
  <c r="D315" i="10"/>
  <c r="C316" i="10"/>
  <c r="D316" i="10"/>
  <c r="C317" i="10"/>
  <c r="D317" i="10"/>
  <c r="C318" i="10"/>
  <c r="D318" i="10"/>
  <c r="C319" i="10"/>
  <c r="D319" i="10"/>
  <c r="C320" i="10"/>
  <c r="D320" i="10"/>
  <c r="C321" i="10"/>
  <c r="D321" i="10"/>
  <c r="C322" i="10"/>
  <c r="D322" i="10"/>
  <c r="C323" i="10"/>
  <c r="D323" i="10"/>
  <c r="C324" i="10"/>
  <c r="D324" i="10"/>
  <c r="C325" i="10"/>
  <c r="D325" i="10"/>
  <c r="C326" i="10"/>
  <c r="D326" i="10"/>
  <c r="C327" i="10"/>
  <c r="D327" i="10"/>
  <c r="C328" i="10"/>
  <c r="D328" i="10"/>
  <c r="C329" i="10"/>
  <c r="D329" i="10"/>
  <c r="C330" i="10"/>
  <c r="D330" i="10"/>
  <c r="C331" i="10"/>
  <c r="D331" i="10"/>
  <c r="C332" i="10"/>
  <c r="D332" i="10"/>
  <c r="C333" i="10"/>
  <c r="D333" i="10"/>
  <c r="C334" i="10"/>
  <c r="D334" i="10"/>
  <c r="C335" i="10"/>
  <c r="D335" i="10"/>
  <c r="C336" i="10"/>
  <c r="D336" i="10"/>
  <c r="C337" i="10"/>
  <c r="D337" i="10"/>
  <c r="C338" i="10"/>
  <c r="D338" i="10"/>
  <c r="C339" i="10"/>
  <c r="D339" i="10"/>
  <c r="C340" i="10"/>
  <c r="D340" i="10"/>
  <c r="D341" i="10"/>
  <c r="C342" i="10"/>
  <c r="E342" i="10" s="1"/>
  <c r="D342" i="10"/>
  <c r="C343" i="10"/>
  <c r="D343" i="10"/>
  <c r="C344" i="10"/>
  <c r="D344" i="10"/>
  <c r="C345" i="10"/>
  <c r="D345" i="10"/>
  <c r="C346" i="10"/>
  <c r="D346" i="10"/>
  <c r="C347" i="10"/>
  <c r="D347" i="10"/>
  <c r="C348" i="10"/>
  <c r="D348" i="10"/>
  <c r="C349" i="10"/>
  <c r="D349" i="10"/>
  <c r="C350" i="10"/>
  <c r="D350" i="10"/>
  <c r="C351" i="10"/>
  <c r="D351" i="10"/>
  <c r="C352" i="10"/>
  <c r="D352" i="10"/>
  <c r="C353" i="10"/>
  <c r="D353" i="10"/>
  <c r="C354" i="10"/>
  <c r="D354" i="10"/>
  <c r="C355" i="10"/>
  <c r="D355" i="10"/>
  <c r="C356" i="10"/>
  <c r="D356" i="10"/>
  <c r="C357" i="10"/>
  <c r="D357" i="10"/>
  <c r="C358" i="10"/>
  <c r="D358" i="10"/>
  <c r="C359" i="10"/>
  <c r="D359" i="10"/>
  <c r="C360" i="10"/>
  <c r="D360" i="10"/>
  <c r="C361" i="10"/>
  <c r="D361" i="10"/>
  <c r="C362" i="10"/>
  <c r="D362" i="10"/>
  <c r="C363" i="10"/>
  <c r="D363" i="10"/>
  <c r="C364" i="10"/>
  <c r="D364" i="10"/>
  <c r="C365" i="10"/>
  <c r="D365" i="10"/>
  <c r="D366" i="10"/>
  <c r="C367" i="10"/>
  <c r="E367" i="10" s="1"/>
  <c r="D367" i="10"/>
  <c r="C368" i="10"/>
  <c r="D368" i="10"/>
  <c r="C369" i="10"/>
  <c r="D369" i="10"/>
  <c r="C370" i="10"/>
  <c r="D370" i="10"/>
  <c r="C371" i="10"/>
  <c r="D371" i="10"/>
  <c r="C372" i="10"/>
  <c r="D372" i="10"/>
  <c r="C373" i="10"/>
  <c r="D373" i="10"/>
  <c r="C374" i="10"/>
  <c r="D374" i="10"/>
  <c r="C375" i="10"/>
  <c r="D375" i="10"/>
  <c r="C376" i="10"/>
  <c r="D376" i="10"/>
  <c r="C377" i="10"/>
  <c r="D377" i="10"/>
  <c r="C378" i="10"/>
  <c r="D378" i="10"/>
  <c r="C379" i="10"/>
  <c r="D379" i="10"/>
  <c r="C380" i="10"/>
  <c r="D380" i="10"/>
  <c r="C381" i="10"/>
  <c r="D381" i="10"/>
  <c r="C382" i="10"/>
  <c r="D382" i="10"/>
  <c r="C383" i="10"/>
  <c r="D383" i="10"/>
  <c r="C384" i="10"/>
  <c r="D384" i="10"/>
  <c r="C385" i="10"/>
  <c r="D385" i="10"/>
  <c r="C386" i="10"/>
  <c r="D386" i="10"/>
  <c r="C387" i="10"/>
  <c r="D387" i="10"/>
  <c r="C388" i="10"/>
  <c r="D388" i="10"/>
  <c r="C389" i="10"/>
  <c r="D389" i="10"/>
  <c r="C390" i="10"/>
  <c r="D390" i="10"/>
  <c r="C391" i="10"/>
  <c r="D391" i="10"/>
  <c r="C392" i="10"/>
  <c r="D392" i="10"/>
  <c r="C393" i="10"/>
  <c r="D393" i="10"/>
  <c r="C394" i="10"/>
  <c r="D394" i="10"/>
  <c r="B395" i="10"/>
  <c r="J414" i="8" s="1"/>
  <c r="C395" i="10"/>
  <c r="D395" i="10"/>
  <c r="B396" i="10"/>
  <c r="J415" i="8" s="1"/>
  <c r="C396" i="10"/>
  <c r="D396" i="10"/>
  <c r="B397" i="10"/>
  <c r="C397" i="10"/>
  <c r="D397" i="10"/>
  <c r="B398" i="10"/>
  <c r="C398" i="10"/>
  <c r="D398" i="10"/>
  <c r="C12" i="10"/>
  <c r="D12" i="10"/>
  <c r="C11" i="10"/>
  <c r="D11" i="10"/>
  <c r="D8" i="10"/>
  <c r="B8" i="10"/>
  <c r="F60" i="7"/>
  <c r="F61" i="7"/>
  <c r="F62" i="7"/>
  <c r="E59" i="7"/>
  <c r="F59" i="7"/>
  <c r="F38" i="7"/>
  <c r="F39" i="7"/>
  <c r="F40" i="7"/>
  <c r="F41" i="7"/>
  <c r="F42" i="7"/>
  <c r="F43" i="7"/>
  <c r="F44" i="7"/>
  <c r="F45" i="7"/>
  <c r="F46" i="7"/>
  <c r="F47" i="7"/>
  <c r="F48" i="7"/>
  <c r="F49" i="7"/>
  <c r="F50" i="7"/>
  <c r="F51" i="7"/>
  <c r="F52" i="7"/>
  <c r="F53" i="7"/>
  <c r="F54" i="7"/>
  <c r="F55" i="7"/>
  <c r="F56" i="7"/>
  <c r="F57" i="7"/>
  <c r="F58" i="7"/>
  <c r="F31" i="7"/>
  <c r="F32" i="7"/>
  <c r="F33" i="7"/>
  <c r="F34" i="7"/>
  <c r="F35" i="7"/>
  <c r="F36" i="7"/>
  <c r="F37" i="7"/>
  <c r="F29" i="7"/>
  <c r="F16" i="7"/>
  <c r="F17" i="7"/>
  <c r="F18" i="7"/>
  <c r="F19" i="7"/>
  <c r="F20" i="7"/>
  <c r="F21" i="7"/>
  <c r="F22" i="7"/>
  <c r="F23" i="7"/>
  <c r="F24" i="7"/>
  <c r="F25" i="7"/>
  <c r="F26" i="7"/>
  <c r="F27" i="7"/>
  <c r="F28" i="7"/>
  <c r="D62" i="7"/>
  <c r="E62" i="7"/>
  <c r="GK395" i="10"/>
  <c r="GK394" i="10"/>
  <c r="GK15" i="10"/>
  <c r="GK16" i="10"/>
  <c r="GK24" i="10"/>
  <c r="GK25" i="10"/>
  <c r="GK38" i="10"/>
  <c r="GK39" i="10"/>
  <c r="GK49" i="10"/>
  <c r="GK50" i="10"/>
  <c r="GK54" i="10"/>
  <c r="GK55" i="10"/>
  <c r="GK71" i="10"/>
  <c r="GK72" i="10"/>
  <c r="GK77" i="10"/>
  <c r="GK78" i="10"/>
  <c r="GK94" i="10"/>
  <c r="GK95" i="10"/>
  <c r="GK99" i="10"/>
  <c r="GK100" i="10"/>
  <c r="GK111" i="10"/>
  <c r="GK112" i="10"/>
  <c r="GK120" i="10"/>
  <c r="GK121" i="10"/>
  <c r="GK133" i="10"/>
  <c r="GK134" i="10"/>
  <c r="GK144" i="10"/>
  <c r="GK145" i="10"/>
  <c r="GK155" i="10"/>
  <c r="GK156" i="10"/>
  <c r="GK167" i="10"/>
  <c r="GK168" i="10"/>
  <c r="GK179" i="10"/>
  <c r="GK180" i="10"/>
  <c r="GK193" i="10"/>
  <c r="GK194" i="10"/>
  <c r="GK197" i="10"/>
  <c r="GK198" i="10"/>
  <c r="GK209" i="10"/>
  <c r="GK210" i="10"/>
  <c r="GK218" i="10"/>
  <c r="GK219" i="10"/>
  <c r="GK225" i="10"/>
  <c r="GK226" i="10"/>
  <c r="GK238" i="10"/>
  <c r="GK239" i="10"/>
  <c r="GK251" i="10"/>
  <c r="GK252" i="10"/>
  <c r="GK263" i="10"/>
  <c r="GK264" i="10"/>
  <c r="GK271" i="10"/>
  <c r="GK272" i="10"/>
  <c r="GK280" i="10"/>
  <c r="GK281" i="10"/>
  <c r="GK291" i="10"/>
  <c r="GK292" i="10"/>
  <c r="GK301" i="10"/>
  <c r="GK302" i="10"/>
  <c r="GK308" i="10"/>
  <c r="GK309" i="10"/>
  <c r="GK317" i="10"/>
  <c r="GK318" i="10"/>
  <c r="GK327" i="10"/>
  <c r="GK328" i="10"/>
  <c r="GK341" i="10"/>
  <c r="GK342" i="10"/>
  <c r="GK350" i="10"/>
  <c r="GK351" i="10"/>
  <c r="GK359" i="10"/>
  <c r="GK360" i="10"/>
  <c r="GK366" i="10"/>
  <c r="GK367" i="10"/>
  <c r="GK378" i="10"/>
  <c r="GK379" i="10"/>
  <c r="GK387" i="10"/>
  <c r="GK388" i="10"/>
  <c r="GK12" i="10"/>
  <c r="GK11" i="10"/>
  <c r="GK9" i="10"/>
  <c r="GI9" i="10"/>
  <c r="GJ387" i="10"/>
  <c r="GJ378" i="10"/>
  <c r="GJ366" i="10"/>
  <c r="GJ359" i="10"/>
  <c r="GJ350" i="10"/>
  <c r="GJ341" i="10"/>
  <c r="GJ327" i="10"/>
  <c r="GJ317" i="10"/>
  <c r="GJ308" i="10"/>
  <c r="GJ301" i="10"/>
  <c r="GJ291" i="10"/>
  <c r="GJ280" i="10"/>
  <c r="GJ271" i="10"/>
  <c r="GJ263" i="10"/>
  <c r="GJ251" i="10"/>
  <c r="GJ238" i="10"/>
  <c r="GJ225" i="10"/>
  <c r="GJ218" i="10"/>
  <c r="GJ209" i="10"/>
  <c r="GJ197" i="10"/>
  <c r="GJ193" i="10"/>
  <c r="GJ179" i="10"/>
  <c r="GJ167" i="10"/>
  <c r="GJ155" i="10"/>
  <c r="GJ144" i="10"/>
  <c r="GJ133" i="10"/>
  <c r="GJ120" i="10"/>
  <c r="GJ111" i="10"/>
  <c r="GJ99" i="10"/>
  <c r="GJ94" i="10"/>
  <c r="GJ77" i="10"/>
  <c r="GJ71" i="10"/>
  <c r="GJ54" i="10"/>
  <c r="GJ49" i="10"/>
  <c r="GJ38" i="10"/>
  <c r="GJ24" i="10"/>
  <c r="GJ15" i="10"/>
  <c r="GJ11" i="10"/>
  <c r="GI280" i="10"/>
  <c r="GI291" i="10"/>
  <c r="GI301" i="10"/>
  <c r="GI308" i="10"/>
  <c r="GI317" i="10"/>
  <c r="GI327" i="10"/>
  <c r="GI341" i="10"/>
  <c r="GI350" i="10"/>
  <c r="GI359" i="10"/>
  <c r="GI366" i="10"/>
  <c r="GI378" i="10"/>
  <c r="GI271" i="10"/>
  <c r="GI263" i="10"/>
  <c r="GI251" i="10"/>
  <c r="GI238" i="10"/>
  <c r="GI225" i="10"/>
  <c r="GI218" i="10"/>
  <c r="GI209" i="10"/>
  <c r="GI197" i="10"/>
  <c r="GI193" i="10"/>
  <c r="GI179" i="10"/>
  <c r="GI167" i="10"/>
  <c r="GI155" i="10"/>
  <c r="GI144" i="10"/>
  <c r="GI133" i="10"/>
  <c r="GI120" i="10"/>
  <c r="GI111" i="10"/>
  <c r="GI99" i="10"/>
  <c r="GI94" i="10"/>
  <c r="GI77" i="10"/>
  <c r="GI71" i="10"/>
  <c r="GG395" i="10"/>
  <c r="GJ394" i="10"/>
  <c r="GI394" i="10"/>
  <c r="GH394" i="10"/>
  <c r="GI387" i="10"/>
  <c r="GI54" i="10"/>
  <c r="GI49" i="10"/>
  <c r="GI38" i="10"/>
  <c r="GI24" i="10"/>
  <c r="GI15" i="10"/>
  <c r="GI11" i="10"/>
  <c r="GJ10" i="10"/>
  <c r="GI10" i="10"/>
  <c r="GJ9" i="10"/>
  <c r="GH9" i="10"/>
  <c r="GH8" i="10"/>
  <c r="GF394" i="10"/>
  <c r="GE394" i="10"/>
  <c r="GG394" i="10" s="1"/>
  <c r="GD394" i="10"/>
  <c r="GF387" i="10"/>
  <c r="GE387" i="10"/>
  <c r="GF144" i="10"/>
  <c r="GF71" i="10"/>
  <c r="GF54" i="10"/>
  <c r="GE54" i="10"/>
  <c r="GF49" i="10"/>
  <c r="GE49" i="10"/>
  <c r="GF38" i="10"/>
  <c r="GE38" i="10"/>
  <c r="GF24" i="10"/>
  <c r="GE24" i="10"/>
  <c r="GF15" i="10"/>
  <c r="GE15" i="10"/>
  <c r="GF11" i="10"/>
  <c r="GF8" i="10" s="1"/>
  <c r="GE11" i="10"/>
  <c r="GF10" i="10"/>
  <c r="GE10" i="10"/>
  <c r="GF9" i="10"/>
  <c r="GD9" i="10"/>
  <c r="GD8" i="10"/>
  <c r="GD400" i="10" s="1"/>
  <c r="D61" i="7" s="1"/>
  <c r="FT145" i="10"/>
  <c r="D58" i="7"/>
  <c r="FQ393" i="10"/>
  <c r="FQ365" i="10"/>
  <c r="FQ314" i="10"/>
  <c r="FQ300" i="10"/>
  <c r="FQ296" i="10"/>
  <c r="FQ257" i="10"/>
  <c r="FQ184" i="10"/>
  <c r="FQ150" i="10"/>
  <c r="FQ163" i="10"/>
  <c r="FQ138" i="10"/>
  <c r="FQ127" i="10"/>
  <c r="FQ104" i="10"/>
  <c r="FQ117" i="10"/>
  <c r="FQ90" i="10"/>
  <c r="FQ73" i="10"/>
  <c r="FQ53" i="10"/>
  <c r="FQ43" i="10"/>
  <c r="D57" i="7"/>
  <c r="AR317" i="10"/>
  <c r="AR301" i="10"/>
  <c r="AQ301" i="10"/>
  <c r="AS301" i="10"/>
  <c r="GA10" i="10"/>
  <c r="GC394" i="10"/>
  <c r="GC395" i="10"/>
  <c r="GC387" i="10"/>
  <c r="GC389" i="10"/>
  <c r="GB394" i="10"/>
  <c r="GB387" i="10"/>
  <c r="GA387" i="10"/>
  <c r="GA394" i="10"/>
  <c r="FZ394" i="10"/>
  <c r="GB144" i="10"/>
  <c r="GB71" i="10"/>
  <c r="GB54" i="10"/>
  <c r="GA54" i="10"/>
  <c r="GB49" i="10"/>
  <c r="GA49" i="10"/>
  <c r="GB38" i="10"/>
  <c r="GA38" i="10"/>
  <c r="FZ8" i="10"/>
  <c r="FZ400" i="10" s="1"/>
  <c r="GB24" i="10"/>
  <c r="GA24" i="10"/>
  <c r="GB15" i="10"/>
  <c r="GA15" i="10"/>
  <c r="GB11" i="10"/>
  <c r="GA11" i="10"/>
  <c r="GB10" i="10"/>
  <c r="GC10" i="10" s="1"/>
  <c r="GB9" i="10"/>
  <c r="FZ9" i="10"/>
  <c r="FM395" i="10"/>
  <c r="D56" i="7"/>
  <c r="D55" i="7"/>
  <c r="D54" i="7"/>
  <c r="D50" i="7"/>
  <c r="ED400" i="10"/>
  <c r="D48" i="7"/>
  <c r="D49" i="7"/>
  <c r="F30" i="7"/>
  <c r="E30" i="7"/>
  <c r="BJ394" i="10"/>
  <c r="BJ400" i="10" s="1"/>
  <c r="D30" i="7" s="1"/>
  <c r="AP400" i="10"/>
  <c r="D25" i="7" s="1"/>
  <c r="DN9" i="10"/>
  <c r="DN387" i="10"/>
  <c r="DN378" i="10"/>
  <c r="DN366" i="10"/>
  <c r="DN359" i="10"/>
  <c r="DN350" i="10"/>
  <c r="DN341" i="10"/>
  <c r="DN327" i="10"/>
  <c r="DN317" i="10"/>
  <c r="DN308" i="10"/>
  <c r="DN301" i="10"/>
  <c r="DN291" i="10"/>
  <c r="DN280" i="10"/>
  <c r="DN271" i="10"/>
  <c r="DN263" i="10"/>
  <c r="DN251" i="10"/>
  <c r="DN238" i="10"/>
  <c r="DN225" i="10"/>
  <c r="DN218" i="10"/>
  <c r="DN209" i="10"/>
  <c r="DN197" i="10"/>
  <c r="DN193" i="10"/>
  <c r="DN179" i="10"/>
  <c r="DN167" i="10"/>
  <c r="DN155" i="10"/>
  <c r="DN144" i="10"/>
  <c r="DN133" i="10"/>
  <c r="DN120" i="10"/>
  <c r="DN111" i="10"/>
  <c r="DN99" i="10"/>
  <c r="DN94" i="10"/>
  <c r="DN77" i="10"/>
  <c r="DN8" i="10" s="1"/>
  <c r="DN400" i="10" s="1"/>
  <c r="D44" i="7" s="1"/>
  <c r="DN71" i="10"/>
  <c r="DN54" i="10"/>
  <c r="DN49" i="10"/>
  <c r="DN38" i="10"/>
  <c r="DN24" i="10"/>
  <c r="DN15" i="10"/>
  <c r="DN11" i="10"/>
  <c r="DN394" i="10"/>
  <c r="EX9" i="10"/>
  <c r="EX387" i="10"/>
  <c r="EX378" i="10"/>
  <c r="EX366" i="10"/>
  <c r="EX359" i="10"/>
  <c r="EX350" i="10"/>
  <c r="EX341" i="10"/>
  <c r="EX327" i="10"/>
  <c r="EX317" i="10"/>
  <c r="EX308" i="10"/>
  <c r="EX301" i="10"/>
  <c r="EX291" i="10"/>
  <c r="EX280" i="10"/>
  <c r="EX271" i="10"/>
  <c r="EX263" i="10"/>
  <c r="EX251" i="10"/>
  <c r="EX238" i="10"/>
  <c r="EX225" i="10"/>
  <c r="EX218" i="10"/>
  <c r="EX209" i="10"/>
  <c r="EX197" i="10"/>
  <c r="EX193" i="10"/>
  <c r="EX179" i="10"/>
  <c r="EX167" i="10"/>
  <c r="EX155" i="10"/>
  <c r="EX144" i="10"/>
  <c r="EX133" i="10"/>
  <c r="EX120" i="10"/>
  <c r="EX111" i="10"/>
  <c r="EX99" i="10"/>
  <c r="EX94" i="10"/>
  <c r="EX77" i="10"/>
  <c r="EX71" i="10"/>
  <c r="EX54" i="10"/>
  <c r="EX49" i="10"/>
  <c r="EX38" i="10"/>
  <c r="EX24" i="10"/>
  <c r="EX15" i="10"/>
  <c r="EX11" i="10"/>
  <c r="BZ9" i="10"/>
  <c r="BZ394" i="10"/>
  <c r="BZ11" i="10"/>
  <c r="BZ387" i="10"/>
  <c r="BZ378" i="10"/>
  <c r="BZ366" i="10"/>
  <c r="BZ359" i="10"/>
  <c r="BZ350" i="10"/>
  <c r="BZ341" i="10"/>
  <c r="BZ327" i="10"/>
  <c r="BZ317" i="10"/>
  <c r="BZ308" i="10"/>
  <c r="BZ301" i="10"/>
  <c r="BZ291" i="10"/>
  <c r="BZ280" i="10"/>
  <c r="BZ271" i="10"/>
  <c r="BZ263" i="10"/>
  <c r="BZ251" i="10"/>
  <c r="BZ238" i="10"/>
  <c r="BZ225" i="10"/>
  <c r="BZ218" i="10"/>
  <c r="BZ209" i="10"/>
  <c r="BZ197" i="10"/>
  <c r="BZ193" i="10"/>
  <c r="BZ179" i="10"/>
  <c r="BZ167" i="10"/>
  <c r="BZ155" i="10"/>
  <c r="BZ144" i="10"/>
  <c r="BZ133" i="10"/>
  <c r="BZ120" i="10"/>
  <c r="BZ111" i="10"/>
  <c r="BZ99" i="10"/>
  <c r="BZ94" i="10"/>
  <c r="BZ77" i="10"/>
  <c r="BZ71" i="10"/>
  <c r="BZ54" i="10"/>
  <c r="BZ49" i="10"/>
  <c r="BZ38" i="10"/>
  <c r="BZ24" i="10"/>
  <c r="BZ15" i="10"/>
  <c r="DV54" i="10"/>
  <c r="DV8" i="10" s="1"/>
  <c r="DV400" i="10" s="1"/>
  <c r="D46" i="7" s="1"/>
  <c r="DV9" i="10"/>
  <c r="DI50" i="10"/>
  <c r="DF9" i="10"/>
  <c r="DF49" i="10"/>
  <c r="DF8" i="10" s="1"/>
  <c r="DF400" i="10" s="1"/>
  <c r="D42" i="7" s="1"/>
  <c r="DM12" i="10"/>
  <c r="DM16" i="10"/>
  <c r="DM25" i="10"/>
  <c r="DM39" i="10"/>
  <c r="DM50" i="10"/>
  <c r="DM55" i="10"/>
  <c r="DM78" i="10"/>
  <c r="DM121" i="10"/>
  <c r="DM156" i="10"/>
  <c r="DM168" i="10"/>
  <c r="DM180" i="10"/>
  <c r="DM194" i="10"/>
  <c r="DM198" i="10"/>
  <c r="DM210" i="10"/>
  <c r="DM239" i="10"/>
  <c r="DM264" i="10"/>
  <c r="DM281" i="10"/>
  <c r="DM309" i="10"/>
  <c r="DM328" i="10"/>
  <c r="DM342" i="10"/>
  <c r="DM351" i="10"/>
  <c r="DM367" i="10"/>
  <c r="DM388" i="10"/>
  <c r="DM395" i="10"/>
  <c r="DM397" i="10"/>
  <c r="DJ394" i="10"/>
  <c r="DK394" i="10"/>
  <c r="DJ387" i="10"/>
  <c r="DJ366" i="10"/>
  <c r="DJ350" i="10"/>
  <c r="DJ341" i="10"/>
  <c r="DJ327" i="10"/>
  <c r="DJ308" i="10"/>
  <c r="DJ280" i="10"/>
  <c r="DJ263" i="10"/>
  <c r="DJ238" i="10"/>
  <c r="DJ209" i="10"/>
  <c r="DJ197" i="10"/>
  <c r="DJ193" i="10"/>
  <c r="DJ179" i="10"/>
  <c r="DJ167" i="10"/>
  <c r="DJ155" i="10"/>
  <c r="DJ120" i="10"/>
  <c r="DJ77" i="10"/>
  <c r="DJ54" i="10"/>
  <c r="DJ49" i="10"/>
  <c r="DJ38" i="10"/>
  <c r="DJ24" i="10"/>
  <c r="DJ15" i="10"/>
  <c r="DJ11" i="10"/>
  <c r="DJ9" i="10"/>
  <c r="CH408" i="11" l="1"/>
  <c r="B408" i="11" s="1"/>
  <c r="J202" i="8"/>
  <c r="J175" i="8"/>
  <c r="J52" i="8"/>
  <c r="J227" i="8"/>
  <c r="J234" i="8"/>
  <c r="J218" i="8"/>
  <c r="J274" i="8"/>
  <c r="J375" i="8"/>
  <c r="J75" i="8"/>
  <c r="J151" i="8"/>
  <c r="J313" i="8"/>
  <c r="J292" i="8"/>
  <c r="J384" i="8"/>
  <c r="J115" i="8"/>
  <c r="J355" i="8"/>
  <c r="J282" i="8"/>
  <c r="J98" i="8"/>
  <c r="J341" i="8"/>
  <c r="J331" i="8"/>
  <c r="J247" i="8"/>
  <c r="J14" i="8"/>
  <c r="J188" i="8"/>
  <c r="J57" i="8"/>
  <c r="J366" i="8"/>
  <c r="J138" i="8"/>
  <c r="J124" i="8"/>
  <c r="J23" i="8"/>
  <c r="J260" i="8"/>
  <c r="J103" i="8"/>
  <c r="J303" i="8"/>
  <c r="J81" i="8"/>
  <c r="J397" i="8"/>
  <c r="J9" i="8"/>
  <c r="J37" i="8"/>
  <c r="J8" i="8"/>
  <c r="J406" i="8"/>
  <c r="J206" i="8"/>
  <c r="J322" i="8"/>
  <c r="J162" i="8"/>
  <c r="J10" i="8"/>
  <c r="F15" i="7"/>
  <c r="G62" i="7"/>
  <c r="GA8" i="10"/>
  <c r="GA400" i="10" s="1"/>
  <c r="E60" i="7" s="1"/>
  <c r="BZ8" i="10"/>
  <c r="BZ400" i="10" s="1"/>
  <c r="D34" i="7" s="1"/>
  <c r="GB8" i="10"/>
  <c r="GE8" i="10"/>
  <c r="GE400" i="10" s="1"/>
  <c r="E61" i="7" s="1"/>
  <c r="GH400" i="10"/>
  <c r="GJ8" i="10"/>
  <c r="GJ400" i="10" s="1"/>
  <c r="GI8" i="10"/>
  <c r="GI400" i="10" s="1"/>
  <c r="GF400" i="10"/>
  <c r="EX8" i="10"/>
  <c r="EX400" i="10" s="1"/>
  <c r="D53" i="7" s="1"/>
  <c r="DJ8" i="10"/>
  <c r="DJ400" i="10" s="1"/>
  <c r="D43" i="7" s="1"/>
  <c r="D84" i="7" l="1"/>
  <c r="D63" i="7" s="1"/>
  <c r="J7" i="8"/>
  <c r="J419" i="8" s="1"/>
  <c r="GB400" i="10"/>
  <c r="GC8" i="10"/>
  <c r="GG400" i="10"/>
  <c r="G61" i="7"/>
  <c r="GK8" i="10"/>
  <c r="GK400" i="10"/>
  <c r="F387" i="10"/>
  <c r="F378" i="10"/>
  <c r="F366" i="10"/>
  <c r="F359" i="10"/>
  <c r="F350" i="10"/>
  <c r="F341" i="10"/>
  <c r="F327" i="10"/>
  <c r="F317" i="10"/>
  <c r="F308" i="10"/>
  <c r="F301" i="10"/>
  <c r="F291" i="10"/>
  <c r="F280" i="10"/>
  <c r="F271" i="10"/>
  <c r="F263" i="10"/>
  <c r="F251" i="10"/>
  <c r="F238" i="10"/>
  <c r="F225" i="10"/>
  <c r="F218" i="10"/>
  <c r="F209" i="10"/>
  <c r="F197" i="10"/>
  <c r="F193" i="10"/>
  <c r="F179" i="10"/>
  <c r="F167" i="10"/>
  <c r="F155" i="10"/>
  <c r="F144" i="10"/>
  <c r="F133" i="10"/>
  <c r="F120" i="10"/>
  <c r="F111" i="10"/>
  <c r="F99" i="10"/>
  <c r="F94" i="10"/>
  <c r="F77" i="10"/>
  <c r="F71" i="10"/>
  <c r="F54" i="10"/>
  <c r="F49" i="10"/>
  <c r="F38" i="10"/>
  <c r="F24" i="10"/>
  <c r="F15" i="10"/>
  <c r="F11" i="10"/>
  <c r="F10" i="10"/>
  <c r="F9" i="10"/>
  <c r="EW351" i="10"/>
  <c r="EW360" i="10"/>
  <c r="EW367" i="10"/>
  <c r="EW379" i="10"/>
  <c r="EW388" i="10"/>
  <c r="EW328" i="10"/>
  <c r="EW342" i="10"/>
  <c r="EW292" i="10"/>
  <c r="EW302" i="10"/>
  <c r="EW252" i="10"/>
  <c r="EW264" i="10"/>
  <c r="EW210" i="10"/>
  <c r="EW219" i="10"/>
  <c r="EW198" i="10"/>
  <c r="EW180" i="10"/>
  <c r="EW121" i="10"/>
  <c r="EW100" i="10"/>
  <c r="EW112" i="10"/>
  <c r="EW55" i="10"/>
  <c r="EW25" i="10"/>
  <c r="EW12" i="10"/>
  <c r="ET394" i="10"/>
  <c r="ET387" i="10"/>
  <c r="ET378" i="10"/>
  <c r="ET366" i="10"/>
  <c r="ET359" i="10"/>
  <c r="ET350" i="10"/>
  <c r="ET341" i="10"/>
  <c r="ET327" i="10"/>
  <c r="ET317" i="10"/>
  <c r="ET308" i="10"/>
  <c r="ET301" i="10"/>
  <c r="ET291" i="10"/>
  <c r="ET280" i="10"/>
  <c r="ET271" i="10"/>
  <c r="ET263" i="10"/>
  <c r="ET251" i="10"/>
  <c r="ET238" i="10"/>
  <c r="ET225" i="10"/>
  <c r="ET218" i="10"/>
  <c r="ET209" i="10"/>
  <c r="ET197" i="10"/>
  <c r="ET193" i="10"/>
  <c r="ET179" i="10"/>
  <c r="ET167" i="10"/>
  <c r="ET155" i="10"/>
  <c r="ET144" i="10"/>
  <c r="ET133" i="10"/>
  <c r="ET120" i="10"/>
  <c r="ET111" i="10"/>
  <c r="ET99" i="10"/>
  <c r="ET94" i="10"/>
  <c r="ET77" i="10"/>
  <c r="ET71" i="10"/>
  <c r="ET54" i="10"/>
  <c r="ET49" i="10"/>
  <c r="ET38" i="10"/>
  <c r="ET24" i="10"/>
  <c r="ET15" i="10"/>
  <c r="ET11" i="10"/>
  <c r="ET9" i="10"/>
  <c r="J394" i="10"/>
  <c r="J387" i="10"/>
  <c r="J378" i="10"/>
  <c r="J366" i="10"/>
  <c r="J359" i="10"/>
  <c r="J350" i="10"/>
  <c r="J341" i="10"/>
  <c r="J327" i="10"/>
  <c r="J317" i="10"/>
  <c r="J308" i="10"/>
  <c r="J301" i="10"/>
  <c r="J291" i="10"/>
  <c r="J280" i="10"/>
  <c r="J271" i="10"/>
  <c r="J263" i="10"/>
  <c r="J251" i="10"/>
  <c r="J238" i="10"/>
  <c r="J225" i="10"/>
  <c r="J218" i="10"/>
  <c r="J209" i="10"/>
  <c r="J197" i="10"/>
  <c r="J193" i="10"/>
  <c r="J179" i="10"/>
  <c r="J167" i="10"/>
  <c r="J155" i="10"/>
  <c r="J144" i="10"/>
  <c r="J133" i="10"/>
  <c r="J120" i="10"/>
  <c r="J111" i="10"/>
  <c r="J99" i="10"/>
  <c r="J94" i="10"/>
  <c r="J77" i="10"/>
  <c r="J71" i="10"/>
  <c r="J54" i="10"/>
  <c r="J49" i="10"/>
  <c r="J38" i="10"/>
  <c r="J24" i="10"/>
  <c r="J15" i="10"/>
  <c r="J11" i="10"/>
  <c r="J10" i="10"/>
  <c r="J9" i="10"/>
  <c r="BF394" i="10"/>
  <c r="BF387" i="10"/>
  <c r="BF378" i="10"/>
  <c r="BF366" i="10"/>
  <c r="BF359" i="10"/>
  <c r="BF350" i="10"/>
  <c r="BF341" i="10"/>
  <c r="BF327" i="10"/>
  <c r="BF317" i="10"/>
  <c r="BF308" i="10"/>
  <c r="BF301" i="10"/>
  <c r="BF291" i="10"/>
  <c r="BF280" i="10"/>
  <c r="BF271" i="10"/>
  <c r="BF263" i="10"/>
  <c r="BF251" i="10"/>
  <c r="BF238" i="10"/>
  <c r="BF225" i="10"/>
  <c r="BF218" i="10"/>
  <c r="BF209" i="10"/>
  <c r="BF197" i="10"/>
  <c r="BF193" i="10"/>
  <c r="BF179" i="10"/>
  <c r="BF167" i="10"/>
  <c r="BF155" i="10"/>
  <c r="BF144" i="10"/>
  <c r="BF133" i="10"/>
  <c r="BF120" i="10"/>
  <c r="BF111" i="10"/>
  <c r="BF99" i="10"/>
  <c r="BF94" i="10"/>
  <c r="BF77" i="10"/>
  <c r="BF71" i="10"/>
  <c r="BF54" i="10"/>
  <c r="BF49" i="10"/>
  <c r="BF38" i="10"/>
  <c r="BF24" i="10"/>
  <c r="BF15" i="10"/>
  <c r="BF11" i="10"/>
  <c r="BF10" i="10"/>
  <c r="BF9" i="10"/>
  <c r="DR394" i="10"/>
  <c r="DR387" i="10"/>
  <c r="DR378" i="10"/>
  <c r="DR366" i="10"/>
  <c r="DR359" i="10"/>
  <c r="DR350" i="10"/>
  <c r="DR341" i="10"/>
  <c r="DR327" i="10"/>
  <c r="DR317" i="10"/>
  <c r="DR308" i="10"/>
  <c r="DR301" i="10"/>
  <c r="DR291" i="10"/>
  <c r="DR280" i="10"/>
  <c r="DR271" i="10"/>
  <c r="DR263" i="10"/>
  <c r="DR251" i="10"/>
  <c r="DR238" i="10"/>
  <c r="DR225" i="10"/>
  <c r="DR218" i="10"/>
  <c r="DR209" i="10"/>
  <c r="DR197" i="10"/>
  <c r="DR193" i="10"/>
  <c r="DR179" i="10"/>
  <c r="DR167" i="10"/>
  <c r="DR155" i="10"/>
  <c r="DR144" i="10"/>
  <c r="DR133" i="10"/>
  <c r="DR120" i="10"/>
  <c r="DR111" i="10"/>
  <c r="DR99" i="10"/>
  <c r="DR94" i="10"/>
  <c r="DR77" i="10"/>
  <c r="DR71" i="10"/>
  <c r="DR54" i="10"/>
  <c r="DR49" i="10"/>
  <c r="DR38" i="10"/>
  <c r="DR24" i="10"/>
  <c r="DR15" i="10"/>
  <c r="DR11" i="10"/>
  <c r="DR9" i="10"/>
  <c r="DZ394" i="10"/>
  <c r="DZ387" i="10"/>
  <c r="DZ378" i="10"/>
  <c r="DZ366" i="10"/>
  <c r="DZ359" i="10"/>
  <c r="DZ350" i="10"/>
  <c r="DZ341" i="10"/>
  <c r="DZ327" i="10"/>
  <c r="DZ317" i="10"/>
  <c r="DZ308" i="10"/>
  <c r="DZ301" i="10"/>
  <c r="DZ291" i="10"/>
  <c r="DZ280" i="10"/>
  <c r="DZ271" i="10"/>
  <c r="DZ263" i="10"/>
  <c r="DZ251" i="10"/>
  <c r="DZ238" i="10"/>
  <c r="DZ225" i="10"/>
  <c r="DZ218" i="10"/>
  <c r="DZ209" i="10"/>
  <c r="DZ197" i="10"/>
  <c r="DZ193" i="10"/>
  <c r="DZ179" i="10"/>
  <c r="DZ167" i="10"/>
  <c r="DZ155" i="10"/>
  <c r="DZ144" i="10"/>
  <c r="DZ133" i="10"/>
  <c r="DZ120" i="10"/>
  <c r="DZ111" i="10"/>
  <c r="DZ99" i="10"/>
  <c r="DZ94" i="10"/>
  <c r="DZ77" i="10"/>
  <c r="DZ71" i="10"/>
  <c r="DZ54" i="10"/>
  <c r="DZ49" i="10"/>
  <c r="DZ38" i="10"/>
  <c r="DZ24" i="10"/>
  <c r="DZ15" i="10"/>
  <c r="DZ11" i="10"/>
  <c r="DZ9" i="10"/>
  <c r="AT394" i="10"/>
  <c r="AT387" i="10"/>
  <c r="AT378" i="10"/>
  <c r="AT366" i="10"/>
  <c r="AT359" i="10"/>
  <c r="AT350" i="10"/>
  <c r="AT341" i="10"/>
  <c r="AT327" i="10"/>
  <c r="AT317" i="10"/>
  <c r="AT308" i="10"/>
  <c r="AT301" i="10"/>
  <c r="AT291" i="10"/>
  <c r="AT280" i="10"/>
  <c r="AT271" i="10"/>
  <c r="AT263" i="10"/>
  <c r="AT251" i="10"/>
  <c r="AT238" i="10"/>
  <c r="AT225" i="10"/>
  <c r="AT218" i="10"/>
  <c r="AT209" i="10"/>
  <c r="AT197" i="10"/>
  <c r="AT193" i="10"/>
  <c r="AT179" i="10"/>
  <c r="AT167" i="10"/>
  <c r="AT155" i="10"/>
  <c r="AT144" i="10"/>
  <c r="AT133" i="10"/>
  <c r="AT120" i="10"/>
  <c r="AT111" i="10"/>
  <c r="AT99" i="10"/>
  <c r="AT94" i="10"/>
  <c r="AT77" i="10"/>
  <c r="AT71" i="10"/>
  <c r="AT54" i="10"/>
  <c r="AT49" i="10"/>
  <c r="AT38" i="10"/>
  <c r="AT24" i="10"/>
  <c r="AT15" i="10"/>
  <c r="AT11" i="10"/>
  <c r="AT10" i="10"/>
  <c r="AT9" i="10"/>
  <c r="R394" i="10"/>
  <c r="R387" i="10"/>
  <c r="R378" i="10"/>
  <c r="R366" i="10"/>
  <c r="R359" i="10"/>
  <c r="R350" i="10"/>
  <c r="R341" i="10"/>
  <c r="R327" i="10"/>
  <c r="R317" i="10"/>
  <c r="R308" i="10"/>
  <c r="R301" i="10"/>
  <c r="R291" i="10"/>
  <c r="R280" i="10"/>
  <c r="R271" i="10"/>
  <c r="R263" i="10"/>
  <c r="R251" i="10"/>
  <c r="R238" i="10"/>
  <c r="R225" i="10"/>
  <c r="R218" i="10"/>
  <c r="R209" i="10"/>
  <c r="R197" i="10"/>
  <c r="R193" i="10"/>
  <c r="R179" i="10"/>
  <c r="R167" i="10"/>
  <c r="R155" i="10"/>
  <c r="R144" i="10"/>
  <c r="R133" i="10"/>
  <c r="R120" i="10"/>
  <c r="R111" i="10"/>
  <c r="R99" i="10"/>
  <c r="R94" i="10"/>
  <c r="R77" i="10"/>
  <c r="R71" i="10"/>
  <c r="R54" i="10"/>
  <c r="R49" i="10"/>
  <c r="R38" i="10"/>
  <c r="R24" i="10"/>
  <c r="R15" i="10"/>
  <c r="R11" i="10"/>
  <c r="R10" i="10"/>
  <c r="R9" i="10"/>
  <c r="N394" i="10"/>
  <c r="N387" i="10"/>
  <c r="N378" i="10"/>
  <c r="N366" i="10"/>
  <c r="N359" i="10"/>
  <c r="N350" i="10"/>
  <c r="N341" i="10"/>
  <c r="N327" i="10"/>
  <c r="N317" i="10"/>
  <c r="N308" i="10"/>
  <c r="N301" i="10"/>
  <c r="N291" i="10"/>
  <c r="N280" i="10"/>
  <c r="N271" i="10"/>
  <c r="N263" i="10"/>
  <c r="N251" i="10"/>
  <c r="N238" i="10"/>
  <c r="N225" i="10"/>
  <c r="N218" i="10"/>
  <c r="N209" i="10"/>
  <c r="N197" i="10"/>
  <c r="N193" i="10"/>
  <c r="N179" i="10"/>
  <c r="N167" i="10"/>
  <c r="N155" i="10"/>
  <c r="N144" i="10"/>
  <c r="N133" i="10"/>
  <c r="N120" i="10"/>
  <c r="N111" i="10"/>
  <c r="N99" i="10"/>
  <c r="N94" i="10"/>
  <c r="N77" i="10"/>
  <c r="N71" i="10"/>
  <c r="N54" i="10"/>
  <c r="N49" i="10"/>
  <c r="N38" i="10"/>
  <c r="N24" i="10"/>
  <c r="N15" i="10"/>
  <c r="N11" i="10"/>
  <c r="N10" i="10"/>
  <c r="N9" i="10"/>
  <c r="DR8" i="10" l="1"/>
  <c r="DR400" i="10" s="1"/>
  <c r="D45" i="7" s="1"/>
  <c r="G60" i="7"/>
  <c r="GC400" i="10"/>
  <c r="J8" i="10"/>
  <c r="J400" i="10" s="1"/>
  <c r="D17" i="7" s="1"/>
  <c r="R8" i="10"/>
  <c r="R400" i="10" s="1"/>
  <c r="D19" i="7" s="1"/>
  <c r="AT8" i="10"/>
  <c r="AT400" i="10" s="1"/>
  <c r="D26" i="7" s="1"/>
  <c r="ET8" i="10"/>
  <c r="ET400" i="10" s="1"/>
  <c r="D52" i="7" s="1"/>
  <c r="F8" i="10"/>
  <c r="F400" i="10" s="1"/>
  <c r="D16" i="7" s="1"/>
  <c r="BF8" i="10"/>
  <c r="BF400" i="10" s="1"/>
  <c r="D29" i="7" s="1"/>
  <c r="DZ8" i="10"/>
  <c r="DZ400" i="10" s="1"/>
  <c r="D47" i="7" s="1"/>
  <c r="N8" i="10"/>
  <c r="N400" i="10" s="1"/>
  <c r="D18" i="7" s="1"/>
  <c r="BY50" i="10" l="1"/>
  <c r="BV10" i="10"/>
  <c r="BV280" i="10"/>
  <c r="BV8" i="10" s="1"/>
  <c r="BV394" i="10"/>
  <c r="BR9" i="10"/>
  <c r="BR10" i="10"/>
  <c r="BR378" i="10"/>
  <c r="BR366" i="10"/>
  <c r="BR359" i="10"/>
  <c r="BR350" i="10"/>
  <c r="BR341" i="10"/>
  <c r="BR327" i="10"/>
  <c r="BR317" i="10"/>
  <c r="BR308" i="10"/>
  <c r="BR301" i="10"/>
  <c r="BR291" i="10"/>
  <c r="BR280" i="10"/>
  <c r="BR271" i="10"/>
  <c r="BR263" i="10"/>
  <c r="BR251" i="10"/>
  <c r="BR238" i="10"/>
  <c r="BR225" i="10"/>
  <c r="BR218" i="10"/>
  <c r="BR209" i="10"/>
  <c r="BR197" i="10"/>
  <c r="BR193" i="10"/>
  <c r="BR179" i="10"/>
  <c r="BR167" i="10"/>
  <c r="BR155" i="10"/>
  <c r="BR144" i="10"/>
  <c r="BR133" i="10"/>
  <c r="BR120" i="10"/>
  <c r="BR111" i="10"/>
  <c r="BR99" i="10"/>
  <c r="BR94" i="10"/>
  <c r="BR77" i="10"/>
  <c r="BR71" i="10"/>
  <c r="BR54" i="10"/>
  <c r="BR49" i="10"/>
  <c r="BR38" i="10"/>
  <c r="BR24" i="10"/>
  <c r="BR15" i="10"/>
  <c r="BR11" i="10"/>
  <c r="BR394" i="10"/>
  <c r="AH9" i="10"/>
  <c r="AH10" i="10"/>
  <c r="AH387" i="10"/>
  <c r="AH378" i="10"/>
  <c r="AH366" i="10"/>
  <c r="AH359" i="10"/>
  <c r="AH350" i="10"/>
  <c r="AH341" i="10"/>
  <c r="AH327" i="10"/>
  <c r="AH317" i="10"/>
  <c r="AH308" i="10"/>
  <c r="AH301" i="10"/>
  <c r="AH291" i="10"/>
  <c r="AH280" i="10"/>
  <c r="AH271" i="10"/>
  <c r="AH263" i="10"/>
  <c r="AH251" i="10"/>
  <c r="AH238" i="10"/>
  <c r="AH225" i="10"/>
  <c r="AH218" i="10"/>
  <c r="AH209" i="10"/>
  <c r="AH197" i="10"/>
  <c r="AH193" i="10"/>
  <c r="AH179" i="10"/>
  <c r="AH167" i="10"/>
  <c r="AH155" i="10"/>
  <c r="AH144" i="10"/>
  <c r="AH133" i="10"/>
  <c r="AH120" i="10"/>
  <c r="AH111" i="10"/>
  <c r="AH99" i="10"/>
  <c r="AH94" i="10"/>
  <c r="AH77" i="10"/>
  <c r="AH71" i="10"/>
  <c r="AH54" i="10"/>
  <c r="AH49" i="10"/>
  <c r="AH38" i="10"/>
  <c r="AH24" i="10"/>
  <c r="AH15" i="10"/>
  <c r="AH11" i="10"/>
  <c r="AD9" i="10"/>
  <c r="AD387" i="10"/>
  <c r="AD378" i="10"/>
  <c r="AD366" i="10"/>
  <c r="AD359" i="10"/>
  <c r="AD350" i="10"/>
  <c r="AD341" i="10"/>
  <c r="AD327" i="10"/>
  <c r="AD317" i="10"/>
  <c r="AD308" i="10"/>
  <c r="AD301" i="10"/>
  <c r="AD291" i="10"/>
  <c r="AD280" i="10"/>
  <c r="AD271" i="10"/>
  <c r="AD263" i="10"/>
  <c r="AD251" i="10"/>
  <c r="AD238" i="10"/>
  <c r="AD225" i="10"/>
  <c r="AD218" i="10"/>
  <c r="AD209" i="10"/>
  <c r="AD197" i="10"/>
  <c r="AD193" i="10"/>
  <c r="AD179" i="10"/>
  <c r="AD167" i="10"/>
  <c r="AD155" i="10"/>
  <c r="AD144" i="10"/>
  <c r="AD133" i="10"/>
  <c r="AD120" i="10"/>
  <c r="AD111" i="10"/>
  <c r="AD99" i="10"/>
  <c r="AD94" i="10"/>
  <c r="AD77" i="10"/>
  <c r="AD71" i="10"/>
  <c r="AD54" i="10"/>
  <c r="AD49" i="10"/>
  <c r="AD38" i="10"/>
  <c r="AD24" i="10"/>
  <c r="AD15" i="10"/>
  <c r="AD11" i="10"/>
  <c r="Z9" i="10"/>
  <c r="Z387" i="10"/>
  <c r="Z378" i="10"/>
  <c r="Z366" i="10"/>
  <c r="Z359" i="10"/>
  <c r="Z350" i="10"/>
  <c r="Z341" i="10"/>
  <c r="Z327" i="10"/>
  <c r="Z317" i="10"/>
  <c r="Z308" i="10"/>
  <c r="Z301" i="10"/>
  <c r="Z291" i="10"/>
  <c r="Z280" i="10"/>
  <c r="Z271" i="10"/>
  <c r="Z263" i="10"/>
  <c r="Z251" i="10"/>
  <c r="Z238" i="10"/>
  <c r="Z225" i="10"/>
  <c r="Z218" i="10"/>
  <c r="Z209" i="10"/>
  <c r="Z197" i="10"/>
  <c r="Z193" i="10"/>
  <c r="Z179" i="10"/>
  <c r="Z167" i="10"/>
  <c r="Z155" i="10"/>
  <c r="Z144" i="10"/>
  <c r="Z133" i="10"/>
  <c r="Z120" i="10"/>
  <c r="Z111" i="10"/>
  <c r="Z99" i="10"/>
  <c r="Z94" i="10"/>
  <c r="Z77" i="10"/>
  <c r="Z71" i="10"/>
  <c r="Z54" i="10"/>
  <c r="Z49" i="10"/>
  <c r="Z38" i="10"/>
  <c r="Z24" i="10"/>
  <c r="Z15" i="10"/>
  <c r="Z11" i="10"/>
  <c r="V9" i="10"/>
  <c r="V10" i="10"/>
  <c r="V54" i="10"/>
  <c r="V49" i="10"/>
  <c r="BN9" i="10"/>
  <c r="BN387" i="10"/>
  <c r="BN327" i="10"/>
  <c r="BN167" i="10"/>
  <c r="BN111" i="10"/>
  <c r="CL280" i="10"/>
  <c r="CL271" i="10"/>
  <c r="CL263" i="10"/>
  <c r="CL8" i="10" s="1"/>
  <c r="CL400" i="10" s="1"/>
  <c r="D37" i="7" s="1"/>
  <c r="CL155" i="10"/>
  <c r="CL54" i="10"/>
  <c r="CL10" i="10"/>
  <c r="CH10" i="10"/>
  <c r="CH378" i="10"/>
  <c r="CH8" i="10" s="1"/>
  <c r="CH400" i="10" s="1"/>
  <c r="D36" i="7" s="1"/>
  <c r="CD394" i="10"/>
  <c r="CD327" i="10"/>
  <c r="CD308" i="10"/>
  <c r="CD263" i="10"/>
  <c r="CD251" i="10"/>
  <c r="CD179" i="10"/>
  <c r="CD155" i="10"/>
  <c r="CD77" i="10"/>
  <c r="CD49" i="10"/>
  <c r="DE268" i="10"/>
  <c r="DE169" i="10"/>
  <c r="DB387" i="10"/>
  <c r="DB378" i="10"/>
  <c r="DB366" i="10"/>
  <c r="DB359" i="10"/>
  <c r="DB350" i="10"/>
  <c r="DB341" i="10"/>
  <c r="DB327" i="10"/>
  <c r="DB317" i="10"/>
  <c r="DB308" i="10"/>
  <c r="DB301" i="10"/>
  <c r="DB291" i="10"/>
  <c r="DB280" i="10"/>
  <c r="DB271" i="10"/>
  <c r="DB263" i="10"/>
  <c r="DB251" i="10"/>
  <c r="DB238" i="10"/>
  <c r="DB225" i="10"/>
  <c r="DB218" i="10"/>
  <c r="DB209" i="10"/>
  <c r="DB197" i="10"/>
  <c r="DB193" i="10"/>
  <c r="DB179" i="10"/>
  <c r="DB167" i="10"/>
  <c r="DB155" i="10"/>
  <c r="DB144" i="10"/>
  <c r="DB133" i="10"/>
  <c r="DB120" i="10"/>
  <c r="DB111" i="10"/>
  <c r="DB99" i="10"/>
  <c r="DB94" i="10"/>
  <c r="DB77" i="10"/>
  <c r="DB71" i="10"/>
  <c r="DB54" i="10"/>
  <c r="DB49" i="10"/>
  <c r="DB38" i="10"/>
  <c r="DB24" i="10"/>
  <c r="DB15" i="10"/>
  <c r="DB11" i="10"/>
  <c r="EP10" i="10"/>
  <c r="EP54" i="10"/>
  <c r="EP8" i="10" s="1"/>
  <c r="EP400" i="10" s="1"/>
  <c r="D51" i="7" s="1"/>
  <c r="CX10" i="10"/>
  <c r="CX49" i="10"/>
  <c r="CX8" i="10" s="1"/>
  <c r="CX400" i="10" s="1"/>
  <c r="D40" i="7" s="1"/>
  <c r="CT387" i="10"/>
  <c r="CT280" i="10"/>
  <c r="CT9" i="10"/>
  <c r="CT10" i="10"/>
  <c r="CT49" i="10"/>
  <c r="CP394" i="10"/>
  <c r="CP400" i="10" s="1"/>
  <c r="D28" i="7"/>
  <c r="AX394" i="10"/>
  <c r="AX9" i="10"/>
  <c r="AX11" i="10"/>
  <c r="AX387" i="10"/>
  <c r="AX378" i="10"/>
  <c r="AX366" i="10"/>
  <c r="AX359" i="10"/>
  <c r="AX350" i="10"/>
  <c r="AX341" i="10"/>
  <c r="AX327" i="10"/>
  <c r="AX317" i="10"/>
  <c r="AX308" i="10"/>
  <c r="AX301" i="10"/>
  <c r="AX291" i="10"/>
  <c r="AX280" i="10"/>
  <c r="AX271" i="10"/>
  <c r="AX263" i="10"/>
  <c r="AX251" i="10"/>
  <c r="AX238" i="10"/>
  <c r="AX225" i="10"/>
  <c r="AX218" i="10"/>
  <c r="AX209" i="10"/>
  <c r="AX197" i="10"/>
  <c r="AX193" i="10"/>
  <c r="AX179" i="10"/>
  <c r="AX167" i="10"/>
  <c r="AX155" i="10"/>
  <c r="AX144" i="10"/>
  <c r="AX133" i="10"/>
  <c r="AX120" i="10"/>
  <c r="AX111" i="10"/>
  <c r="AX99" i="10"/>
  <c r="AX94" i="10"/>
  <c r="AX77" i="10"/>
  <c r="AX71" i="10"/>
  <c r="AX54" i="10"/>
  <c r="AX49" i="10"/>
  <c r="AX38" i="10"/>
  <c r="AX24" i="10"/>
  <c r="AX15" i="10"/>
  <c r="FV9" i="10"/>
  <c r="FV394" i="10"/>
  <c r="FV378" i="10"/>
  <c r="FV366" i="10"/>
  <c r="FV359" i="10"/>
  <c r="FV350" i="10"/>
  <c r="FV341" i="10"/>
  <c r="FV327" i="10"/>
  <c r="FV317" i="10"/>
  <c r="FV308" i="10"/>
  <c r="FV301" i="10"/>
  <c r="FV291" i="10"/>
  <c r="FV280" i="10"/>
  <c r="FV271" i="10"/>
  <c r="FV263" i="10"/>
  <c r="FV251" i="10"/>
  <c r="FV238" i="10"/>
  <c r="FV225" i="10"/>
  <c r="FV218" i="10"/>
  <c r="FV209" i="10"/>
  <c r="FV197" i="10"/>
  <c r="FV193" i="10"/>
  <c r="FV179" i="10"/>
  <c r="FV167" i="10"/>
  <c r="FV155" i="10"/>
  <c r="FV144" i="10"/>
  <c r="FV133" i="10"/>
  <c r="FV120" i="10"/>
  <c r="FV111" i="10"/>
  <c r="FV99" i="10"/>
  <c r="FV94" i="10"/>
  <c r="FV77" i="10"/>
  <c r="FV71" i="10"/>
  <c r="FV54" i="10"/>
  <c r="FV49" i="10"/>
  <c r="FV38" i="10"/>
  <c r="FV24" i="10"/>
  <c r="FV15" i="10"/>
  <c r="FV11" i="10"/>
  <c r="FX394" i="10"/>
  <c r="FW394" i="10"/>
  <c r="FX144" i="10"/>
  <c r="FX71" i="10"/>
  <c r="FX54" i="10"/>
  <c r="FW54" i="10"/>
  <c r="FX49" i="10"/>
  <c r="FW49" i="10"/>
  <c r="FX38" i="10"/>
  <c r="FW38" i="10"/>
  <c r="FX24" i="10"/>
  <c r="FW24" i="10"/>
  <c r="FX15" i="10"/>
  <c r="FW15" i="10"/>
  <c r="FX11" i="10"/>
  <c r="FW11" i="10"/>
  <c r="FX10" i="10"/>
  <c r="FX9" i="10"/>
  <c r="B10" i="10" l="1"/>
  <c r="C4" i="10" s="1"/>
  <c r="AX8" i="10"/>
  <c r="AX400" i="10" s="1"/>
  <c r="D27" i="7" s="1"/>
  <c r="V8" i="10"/>
  <c r="V400" i="10" s="1"/>
  <c r="D20" i="7" s="1"/>
  <c r="FX8" i="10"/>
  <c r="CD8" i="10"/>
  <c r="CD400" i="10" s="1"/>
  <c r="D35" i="7" s="1"/>
  <c r="CT8" i="10"/>
  <c r="CT400" i="10" s="1"/>
  <c r="D39" i="7" s="1"/>
  <c r="BV400" i="10"/>
  <c r="D33" i="7" s="1"/>
  <c r="FW8" i="10"/>
  <c r="FW400" i="10" s="1"/>
  <c r="FV8" i="10"/>
  <c r="FV400" i="10" s="1"/>
  <c r="D59" i="7" s="1"/>
  <c r="Z8" i="10"/>
  <c r="Z400" i="10" s="1"/>
  <c r="D21" i="7" s="1"/>
  <c r="BN8" i="10"/>
  <c r="BN400" i="10" s="1"/>
  <c r="D31" i="7" s="1"/>
  <c r="BR8" i="10"/>
  <c r="BR400" i="10" s="1"/>
  <c r="D32" i="7" s="1"/>
  <c r="AH8" i="10"/>
  <c r="AH400" i="10" s="1"/>
  <c r="D23" i="7" s="1"/>
  <c r="AD8" i="10"/>
  <c r="AD400" i="10" s="1"/>
  <c r="D22" i="7" s="1"/>
  <c r="DB8" i="10"/>
  <c r="DB400" i="10" s="1"/>
  <c r="D41" i="7" s="1"/>
  <c r="FX400" i="10"/>
  <c r="D38" i="7"/>
  <c r="AL9" i="10"/>
  <c r="AL49" i="10"/>
  <c r="AL8" i="10" s="1"/>
  <c r="AL400" i="10" s="1"/>
  <c r="D24" i="7" s="1"/>
  <c r="D15" i="7" l="1"/>
  <c r="F419" i="8"/>
  <c r="F414" i="8"/>
  <c r="F415" i="8"/>
  <c r="F416" i="8"/>
  <c r="F417" i="8"/>
  <c r="F413" i="8"/>
  <c r="F397" i="8"/>
  <c r="F406" i="8"/>
  <c r="F407" i="8"/>
  <c r="F398" i="8"/>
  <c r="F355" i="8"/>
  <c r="F366" i="8"/>
  <c r="F375" i="8"/>
  <c r="F384" i="8"/>
  <c r="F385" i="8"/>
  <c r="F376" i="8"/>
  <c r="F367" i="8"/>
  <c r="F356" i="8"/>
  <c r="F331" i="8"/>
  <c r="F303" i="8"/>
  <c r="F313" i="8"/>
  <c r="F322" i="8"/>
  <c r="F332" i="8"/>
  <c r="F323" i="8"/>
  <c r="F314" i="8"/>
  <c r="F304" i="8"/>
  <c r="F292" i="8"/>
  <c r="F282" i="8"/>
  <c r="F293" i="8"/>
  <c r="F283" i="8"/>
  <c r="F247" i="8"/>
  <c r="F260" i="8"/>
  <c r="F274" i="8"/>
  <c r="F275" i="8"/>
  <c r="F261" i="8"/>
  <c r="F248" i="8"/>
  <c r="F234" i="8"/>
  <c r="F227" i="8"/>
  <c r="F235" i="8"/>
  <c r="F228" i="8"/>
  <c r="F218" i="8"/>
  <c r="F219" i="8"/>
  <c r="F206" i="8"/>
  <c r="F207" i="8"/>
  <c r="F202" i="8"/>
  <c r="F203" i="8"/>
  <c r="F188" i="8"/>
  <c r="F189" i="8"/>
  <c r="F175" i="8"/>
  <c r="G176" i="8"/>
  <c r="H176" i="8"/>
  <c r="F176"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10" i="8"/>
  <c r="B11" i="8"/>
  <c r="B12" i="8"/>
  <c r="B13" i="8"/>
  <c r="B9" i="8"/>
  <c r="I9" i="8"/>
  <c r="F162" i="8"/>
  <c r="G163" i="8"/>
  <c r="H163" i="8"/>
  <c r="F163" i="8"/>
  <c r="I154" i="8"/>
  <c r="G154" i="8"/>
  <c r="H154" i="8"/>
  <c r="F154" i="8"/>
  <c r="F151" i="8" s="1"/>
  <c r="G152" i="8"/>
  <c r="H152" i="8"/>
  <c r="F152" i="8"/>
  <c r="F138" i="8"/>
  <c r="G139" i="8"/>
  <c r="H139" i="8"/>
  <c r="F139" i="8"/>
  <c r="F124" i="8"/>
  <c r="G125" i="8"/>
  <c r="H125" i="8"/>
  <c r="F125" i="8"/>
  <c r="F115" i="8"/>
  <c r="G116" i="8"/>
  <c r="H116" i="8"/>
  <c r="F116" i="8"/>
  <c r="F103" i="8"/>
  <c r="G104" i="8"/>
  <c r="H104" i="8"/>
  <c r="F104" i="8"/>
  <c r="F98" i="8"/>
  <c r="G99" i="8"/>
  <c r="H99" i="8"/>
  <c r="F99" i="8"/>
  <c r="F81" i="8"/>
  <c r="G82" i="8"/>
  <c r="H82" i="8"/>
  <c r="F82" i="8"/>
  <c r="F75" i="8"/>
  <c r="G76" i="8"/>
  <c r="H76" i="8"/>
  <c r="F76" i="8"/>
  <c r="F57" i="8"/>
  <c r="G58" i="8"/>
  <c r="H58" i="8"/>
  <c r="F58" i="8"/>
  <c r="F52" i="8"/>
  <c r="G53" i="8"/>
  <c r="H53" i="8"/>
  <c r="F53" i="8"/>
  <c r="I53" i="8"/>
  <c r="F37" i="8"/>
  <c r="G38" i="8"/>
  <c r="H38" i="8"/>
  <c r="F38" i="8"/>
  <c r="I25" i="8"/>
  <c r="G25" i="8"/>
  <c r="H25" i="8"/>
  <c r="F25" i="8"/>
  <c r="F23" i="8" s="1"/>
  <c r="G24" i="8"/>
  <c r="H24" i="8"/>
  <c r="F24" i="8"/>
  <c r="F14" i="8"/>
  <c r="G15" i="8"/>
  <c r="H15" i="8"/>
  <c r="F15" i="8"/>
  <c r="F8" i="8"/>
  <c r="B8" i="8" s="1"/>
  <c r="F10" i="8"/>
  <c r="G11" i="8"/>
  <c r="H11" i="8"/>
  <c r="F11" i="8"/>
  <c r="G10" i="8"/>
  <c r="B7" i="9"/>
  <c r="Y7" i="9"/>
  <c r="W8" i="9"/>
  <c r="X8" i="9"/>
  <c r="D8" i="9" s="1"/>
  <c r="E8" i="9" s="1"/>
  <c r="U7" i="9"/>
  <c r="S8" i="9"/>
  <c r="T8" i="9"/>
  <c r="Q7" i="9"/>
  <c r="N8" i="9"/>
  <c r="O8" i="9"/>
  <c r="P8" i="9"/>
  <c r="M7" i="9"/>
  <c r="N7" i="9"/>
  <c r="O7" i="9"/>
  <c r="C7" i="9" s="1"/>
  <c r="C94" i="9" s="1"/>
  <c r="P7" i="9"/>
  <c r="D7" i="9" s="1"/>
  <c r="D94" i="9" s="1"/>
  <c r="R7" i="9"/>
  <c r="B94" i="9" s="1"/>
  <c r="S7" i="9"/>
  <c r="T7" i="9"/>
  <c r="V7" i="9"/>
  <c r="W7" i="9"/>
  <c r="X7" i="9"/>
  <c r="Z7" i="9"/>
  <c r="AA7" i="9"/>
  <c r="AB7" i="9"/>
  <c r="K8" i="9"/>
  <c r="L8" i="9"/>
  <c r="K7" i="9"/>
  <c r="L7" i="9"/>
  <c r="J8" i="9"/>
  <c r="J9" i="9"/>
  <c r="J7" i="9"/>
  <c r="X88" i="9"/>
  <c r="D13" i="7"/>
  <c r="D12" i="7"/>
  <c r="D14" i="7"/>
  <c r="B93" i="9"/>
  <c r="C91" i="9"/>
  <c r="D91" i="9"/>
  <c r="C92" i="9"/>
  <c r="D92" i="9"/>
  <c r="C90" i="9"/>
  <c r="D90" i="9"/>
  <c r="C89" i="9"/>
  <c r="D89" i="9"/>
  <c r="C88" i="9"/>
  <c r="D88" i="9"/>
  <c r="B88" i="9"/>
  <c r="B89" i="9"/>
  <c r="B90" i="9"/>
  <c r="B91" i="9"/>
  <c r="B92" i="9"/>
  <c r="E9" i="9"/>
  <c r="C9" i="9"/>
  <c r="D9" i="9"/>
  <c r="B9" i="9"/>
  <c r="C8" i="9"/>
  <c r="B8" i="9"/>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40" i="9"/>
  <c r="E41" i="9"/>
  <c r="E42" i="9"/>
  <c r="E43" i="9"/>
  <c r="E44" i="9"/>
  <c r="E45" i="9"/>
  <c r="E46" i="9"/>
  <c r="E47" i="9"/>
  <c r="E48" i="9"/>
  <c r="E49" i="9"/>
  <c r="E50" i="9"/>
  <c r="E51" i="9"/>
  <c r="E52" i="9"/>
  <c r="E53" i="9"/>
  <c r="E54" i="9"/>
  <c r="E55" i="9"/>
  <c r="E56" i="9"/>
  <c r="E57" i="9"/>
  <c r="E58" i="9"/>
  <c r="E59" i="9"/>
  <c r="E60" i="9"/>
  <c r="E61" i="9"/>
  <c r="E62" i="9"/>
  <c r="E63" i="9"/>
  <c r="E64" i="9"/>
  <c r="E65" i="9"/>
  <c r="E66" i="9"/>
  <c r="E67" i="9"/>
  <c r="E68" i="9"/>
  <c r="E69" i="9"/>
  <c r="E70" i="9"/>
  <c r="E71" i="9"/>
  <c r="E72" i="9"/>
  <c r="E73" i="9"/>
  <c r="E76" i="9"/>
  <c r="E77" i="9"/>
  <c r="E78" i="9"/>
  <c r="E79" i="9"/>
  <c r="E80" i="9"/>
  <c r="E81" i="9"/>
  <c r="E82" i="9"/>
  <c r="E83" i="9"/>
  <c r="E84" i="9"/>
  <c r="E85" i="9"/>
  <c r="E86" i="9"/>
  <c r="E87" i="9"/>
  <c r="B11" i="9"/>
  <c r="C11" i="9"/>
  <c r="D11" i="9"/>
  <c r="B12" i="9"/>
  <c r="C12" i="9"/>
  <c r="D12" i="9"/>
  <c r="B13" i="9"/>
  <c r="C13" i="9"/>
  <c r="D13" i="9"/>
  <c r="B14" i="9"/>
  <c r="C14" i="9"/>
  <c r="D14" i="9"/>
  <c r="B15" i="9"/>
  <c r="C15" i="9"/>
  <c r="D15" i="9"/>
  <c r="B16" i="9"/>
  <c r="C16" i="9"/>
  <c r="D16" i="9"/>
  <c r="B17" i="9"/>
  <c r="C17" i="9"/>
  <c r="D17" i="9"/>
  <c r="B18" i="9"/>
  <c r="C18" i="9"/>
  <c r="D18" i="9"/>
  <c r="B19" i="9"/>
  <c r="C19" i="9"/>
  <c r="D19" i="9"/>
  <c r="B20" i="9"/>
  <c r="C20" i="9"/>
  <c r="D20" i="9"/>
  <c r="B21" i="9"/>
  <c r="C21" i="9"/>
  <c r="D21" i="9"/>
  <c r="B22" i="9"/>
  <c r="C22" i="9"/>
  <c r="D22" i="9"/>
  <c r="B23" i="9"/>
  <c r="C23" i="9"/>
  <c r="D23" i="9"/>
  <c r="B24" i="9"/>
  <c r="C24" i="9"/>
  <c r="D24" i="9"/>
  <c r="B25" i="9"/>
  <c r="C25" i="9"/>
  <c r="D25" i="9"/>
  <c r="B26" i="9"/>
  <c r="C26" i="9"/>
  <c r="D26" i="9"/>
  <c r="B27" i="9"/>
  <c r="C27" i="9"/>
  <c r="D27" i="9"/>
  <c r="B28" i="9"/>
  <c r="C28" i="9"/>
  <c r="D28" i="9"/>
  <c r="B29" i="9"/>
  <c r="C29" i="9"/>
  <c r="D29" i="9"/>
  <c r="B30" i="9"/>
  <c r="C30" i="9"/>
  <c r="D30" i="9"/>
  <c r="B31" i="9"/>
  <c r="C31" i="9"/>
  <c r="D31" i="9"/>
  <c r="B32" i="9"/>
  <c r="C32" i="9"/>
  <c r="D32" i="9"/>
  <c r="B33" i="9"/>
  <c r="C33" i="9"/>
  <c r="D33" i="9"/>
  <c r="B34" i="9"/>
  <c r="C34" i="9"/>
  <c r="D34" i="9"/>
  <c r="B35" i="9"/>
  <c r="C35" i="9"/>
  <c r="D35" i="9"/>
  <c r="B36" i="9"/>
  <c r="C36" i="9"/>
  <c r="D36" i="9"/>
  <c r="B37" i="9"/>
  <c r="C37" i="9"/>
  <c r="D37" i="9"/>
  <c r="B38" i="9"/>
  <c r="C38" i="9"/>
  <c r="D38" i="9"/>
  <c r="B39" i="9"/>
  <c r="C39" i="9"/>
  <c r="D39" i="9"/>
  <c r="B40" i="9"/>
  <c r="C40" i="9"/>
  <c r="D40" i="9"/>
  <c r="B41" i="9"/>
  <c r="C41" i="9"/>
  <c r="D41" i="9"/>
  <c r="B42" i="9"/>
  <c r="C42" i="9"/>
  <c r="D42" i="9"/>
  <c r="B43" i="9"/>
  <c r="C43" i="9"/>
  <c r="D43" i="9"/>
  <c r="B44" i="9"/>
  <c r="C44" i="9"/>
  <c r="D44" i="9"/>
  <c r="B45" i="9"/>
  <c r="C45" i="9"/>
  <c r="D45" i="9"/>
  <c r="B46" i="9"/>
  <c r="C46" i="9"/>
  <c r="D46" i="9"/>
  <c r="B47" i="9"/>
  <c r="C47" i="9"/>
  <c r="D47" i="9"/>
  <c r="B48" i="9"/>
  <c r="C48" i="9"/>
  <c r="D48" i="9"/>
  <c r="B49" i="9"/>
  <c r="C49" i="9"/>
  <c r="D49" i="9"/>
  <c r="B50" i="9"/>
  <c r="C50" i="9"/>
  <c r="D50" i="9"/>
  <c r="B51" i="9"/>
  <c r="C51" i="9"/>
  <c r="D51" i="9"/>
  <c r="B52" i="9"/>
  <c r="C52" i="9"/>
  <c r="D52" i="9"/>
  <c r="B53" i="9"/>
  <c r="C53" i="9"/>
  <c r="D53" i="9"/>
  <c r="B54" i="9"/>
  <c r="C54" i="9"/>
  <c r="D54" i="9"/>
  <c r="B55" i="9"/>
  <c r="C55" i="9"/>
  <c r="D55" i="9"/>
  <c r="B56" i="9"/>
  <c r="C56" i="9"/>
  <c r="D56" i="9"/>
  <c r="B57" i="9"/>
  <c r="C57" i="9"/>
  <c r="D57" i="9"/>
  <c r="B58" i="9"/>
  <c r="C58" i="9"/>
  <c r="D58" i="9"/>
  <c r="B59" i="9"/>
  <c r="C59" i="9"/>
  <c r="D59" i="9"/>
  <c r="B60" i="9"/>
  <c r="C60" i="9"/>
  <c r="D60" i="9"/>
  <c r="B61" i="9"/>
  <c r="C61" i="9"/>
  <c r="D61" i="9"/>
  <c r="B62" i="9"/>
  <c r="C62" i="9"/>
  <c r="D62" i="9"/>
  <c r="B63" i="9"/>
  <c r="C63" i="9"/>
  <c r="D63" i="9"/>
  <c r="B64" i="9"/>
  <c r="C64" i="9"/>
  <c r="D64" i="9"/>
  <c r="B65" i="9"/>
  <c r="C65" i="9"/>
  <c r="D65" i="9"/>
  <c r="B66" i="9"/>
  <c r="C66" i="9"/>
  <c r="D66" i="9"/>
  <c r="B67" i="9"/>
  <c r="C67" i="9"/>
  <c r="D67" i="9"/>
  <c r="B68" i="9"/>
  <c r="C68" i="9"/>
  <c r="D68" i="9"/>
  <c r="B69" i="9"/>
  <c r="C69" i="9"/>
  <c r="D69" i="9"/>
  <c r="B70" i="9"/>
  <c r="C70" i="9"/>
  <c r="D70" i="9"/>
  <c r="B71" i="9"/>
  <c r="C71" i="9"/>
  <c r="D71" i="9"/>
  <c r="B72" i="9"/>
  <c r="C72" i="9"/>
  <c r="D72" i="9"/>
  <c r="B73" i="9"/>
  <c r="C73" i="9"/>
  <c r="D73" i="9"/>
  <c r="B74" i="9"/>
  <c r="C74" i="9"/>
  <c r="D74" i="9"/>
  <c r="B75" i="9"/>
  <c r="C75" i="9"/>
  <c r="D75" i="9"/>
  <c r="B76" i="9"/>
  <c r="C76" i="9"/>
  <c r="D76" i="9"/>
  <c r="B77" i="9"/>
  <c r="C77" i="9"/>
  <c r="D77" i="9"/>
  <c r="B78" i="9"/>
  <c r="C78" i="9"/>
  <c r="D78" i="9"/>
  <c r="B79" i="9"/>
  <c r="C79" i="9"/>
  <c r="D79" i="9"/>
  <c r="B80" i="9"/>
  <c r="C80" i="9"/>
  <c r="D80" i="9"/>
  <c r="B81" i="9"/>
  <c r="C81" i="9"/>
  <c r="D81" i="9"/>
  <c r="B82" i="9"/>
  <c r="C82" i="9"/>
  <c r="D82" i="9"/>
  <c r="B83" i="9"/>
  <c r="C83" i="9"/>
  <c r="D83" i="9"/>
  <c r="B84" i="9"/>
  <c r="C84" i="9"/>
  <c r="D84" i="9"/>
  <c r="B85" i="9"/>
  <c r="C85" i="9"/>
  <c r="D85" i="9"/>
  <c r="B86" i="9"/>
  <c r="C86" i="9"/>
  <c r="D86" i="9"/>
  <c r="B87" i="9"/>
  <c r="C87" i="9"/>
  <c r="D87" i="9"/>
  <c r="C10" i="9"/>
  <c r="D10" i="9"/>
  <c r="B10" i="9"/>
  <c r="M8" i="9"/>
  <c r="Q8" i="9"/>
  <c r="U8" i="9"/>
  <c r="Y8" i="9"/>
  <c r="AC9" i="9"/>
  <c r="K9" i="9"/>
  <c r="L9" i="9"/>
  <c r="M9" i="9"/>
  <c r="N9" i="9"/>
  <c r="O9" i="9"/>
  <c r="P9" i="9"/>
  <c r="Q9" i="9"/>
  <c r="R9" i="9"/>
  <c r="S9" i="9"/>
  <c r="T9" i="9"/>
  <c r="U9" i="9"/>
  <c r="V9" i="9"/>
  <c r="W9" i="9"/>
  <c r="X9" i="9"/>
  <c r="Y9" i="9"/>
  <c r="Z9" i="9"/>
  <c r="AA9" i="9"/>
  <c r="AB9" i="9"/>
  <c r="R8" i="9"/>
  <c r="V8" i="9"/>
  <c r="Z8" i="9"/>
  <c r="AA8" i="9"/>
  <c r="AB8" i="9"/>
  <c r="X86" i="9"/>
  <c r="W86" i="9"/>
  <c r="K86" i="9"/>
  <c r="L86" i="9"/>
  <c r="J86" i="9"/>
  <c r="Y87" i="9"/>
  <c r="M87" i="9"/>
  <c r="X84" i="9"/>
  <c r="W84" i="9"/>
  <c r="T84" i="9"/>
  <c r="S84" i="9"/>
  <c r="K84" i="9"/>
  <c r="L84" i="9"/>
  <c r="J84" i="9"/>
  <c r="Y85" i="9"/>
  <c r="U85" i="9"/>
  <c r="M85" i="9"/>
  <c r="X82" i="9"/>
  <c r="W82" i="9"/>
  <c r="T82" i="9"/>
  <c r="S82" i="9"/>
  <c r="O82" i="9"/>
  <c r="P82" i="9"/>
  <c r="N82" i="9"/>
  <c r="K82" i="9"/>
  <c r="L82" i="9"/>
  <c r="J82" i="9"/>
  <c r="Y83" i="9"/>
  <c r="U83" i="9"/>
  <c r="Q83" i="9"/>
  <c r="M83" i="9"/>
  <c r="F7" i="8" l="1"/>
  <c r="B7" i="8" s="1"/>
  <c r="X80" i="9"/>
  <c r="W80" i="9"/>
  <c r="T80" i="9"/>
  <c r="S80" i="9"/>
  <c r="O80" i="9"/>
  <c r="P80" i="9"/>
  <c r="N80" i="9"/>
  <c r="K80" i="9"/>
  <c r="L80" i="9"/>
  <c r="J80" i="9"/>
  <c r="X78" i="9"/>
  <c r="W78" i="9"/>
  <c r="T78" i="9"/>
  <c r="S78" i="9"/>
  <c r="O78" i="9"/>
  <c r="P78" i="9"/>
  <c r="N78" i="9"/>
  <c r="K78" i="9"/>
  <c r="L78" i="9"/>
  <c r="J78" i="9"/>
  <c r="X76" i="9"/>
  <c r="W76" i="9"/>
  <c r="S76" i="9"/>
  <c r="T76" i="9"/>
  <c r="O76" i="9"/>
  <c r="P76" i="9"/>
  <c r="N76" i="9"/>
  <c r="K76" i="9"/>
  <c r="L76" i="9"/>
  <c r="J76" i="9"/>
  <c r="Y77" i="9"/>
  <c r="U77" i="9"/>
  <c r="Q77" i="9"/>
  <c r="M77" i="9"/>
  <c r="T72" i="9"/>
  <c r="S72" i="9"/>
  <c r="O72" i="9"/>
  <c r="P72" i="9"/>
  <c r="N72" i="9"/>
  <c r="K72" i="9"/>
  <c r="L72" i="9"/>
  <c r="J72" i="9"/>
  <c r="U73" i="9"/>
  <c r="Q73" i="9"/>
  <c r="M73" i="9"/>
  <c r="X70" i="9"/>
  <c r="W70" i="9"/>
  <c r="O70" i="9"/>
  <c r="P70" i="9"/>
  <c r="N70" i="9"/>
  <c r="K70" i="9"/>
  <c r="L70" i="9"/>
  <c r="J70" i="9"/>
  <c r="Y71" i="9"/>
  <c r="Q71" i="9"/>
  <c r="M71" i="9"/>
  <c r="X68" i="9"/>
  <c r="W68" i="9"/>
  <c r="T68" i="9"/>
  <c r="S68" i="9"/>
  <c r="O68" i="9"/>
  <c r="P68" i="9"/>
  <c r="N68" i="9"/>
  <c r="K68" i="9"/>
  <c r="L68" i="9"/>
  <c r="M68" i="9" s="1"/>
  <c r="J68" i="9"/>
  <c r="Y69" i="9"/>
  <c r="U69" i="9"/>
  <c r="Q69" i="9"/>
  <c r="M69" i="9"/>
  <c r="J66" i="9"/>
  <c r="X66" i="9"/>
  <c r="W66" i="9"/>
  <c r="K66" i="9"/>
  <c r="L66" i="9"/>
  <c r="Y67" i="9"/>
  <c r="M67" i="9"/>
  <c r="X64" i="9"/>
  <c r="W64" i="9"/>
  <c r="T64" i="9"/>
  <c r="S64" i="9"/>
  <c r="K64" i="9"/>
  <c r="L64" i="9"/>
  <c r="J64" i="9"/>
  <c r="Y65" i="9"/>
  <c r="U65" i="9"/>
  <c r="M65" i="9"/>
  <c r="X62" i="9"/>
  <c r="W62" i="9"/>
  <c r="T62" i="9"/>
  <c r="S62" i="9"/>
  <c r="O62" i="9"/>
  <c r="P62" i="9"/>
  <c r="N62" i="9"/>
  <c r="K62" i="9"/>
  <c r="L62" i="9"/>
  <c r="J62" i="9"/>
  <c r="Y63" i="9"/>
  <c r="U63" i="9"/>
  <c r="Q63" i="9"/>
  <c r="M63" i="9"/>
  <c r="X60" i="9"/>
  <c r="W60" i="9"/>
  <c r="T60" i="9"/>
  <c r="S60" i="9"/>
  <c r="K60" i="9"/>
  <c r="L60" i="9"/>
  <c r="J60" i="9"/>
  <c r="Y61" i="9"/>
  <c r="U61" i="9"/>
  <c r="M61" i="9"/>
  <c r="X58" i="9"/>
  <c r="W58" i="9"/>
  <c r="T58" i="9"/>
  <c r="S58" i="9"/>
  <c r="O58" i="9"/>
  <c r="P58" i="9"/>
  <c r="N58" i="9"/>
  <c r="K58" i="9"/>
  <c r="L58" i="9"/>
  <c r="J58" i="9"/>
  <c r="Y59" i="9"/>
  <c r="U59" i="9"/>
  <c r="Q59" i="9"/>
  <c r="M59" i="9"/>
  <c r="X56" i="9"/>
  <c r="W56" i="9"/>
  <c r="T56" i="9"/>
  <c r="S56" i="9"/>
  <c r="O56" i="9"/>
  <c r="P56" i="9"/>
  <c r="N56" i="9"/>
  <c r="K56" i="9"/>
  <c r="L56" i="9"/>
  <c r="J56" i="9"/>
  <c r="Y57" i="9"/>
  <c r="U57" i="9"/>
  <c r="Q57" i="9"/>
  <c r="M57" i="9"/>
  <c r="X54" i="9"/>
  <c r="W54" i="9"/>
  <c r="T54" i="9"/>
  <c r="S54" i="9"/>
  <c r="O54" i="9"/>
  <c r="P54" i="9"/>
  <c r="N54" i="9"/>
  <c r="K54" i="9"/>
  <c r="L54" i="9"/>
  <c r="M54" i="9" s="1"/>
  <c r="J54" i="9"/>
  <c r="Y55" i="9"/>
  <c r="U55" i="9"/>
  <c r="Q55" i="9"/>
  <c r="M55" i="9"/>
  <c r="X52" i="9"/>
  <c r="W52" i="9"/>
  <c r="T52" i="9"/>
  <c r="S52" i="9"/>
  <c r="O52" i="9"/>
  <c r="P52" i="9"/>
  <c r="N52" i="9"/>
  <c r="K52" i="9"/>
  <c r="L52" i="9"/>
  <c r="J52" i="9"/>
  <c r="Y53" i="9"/>
  <c r="U53" i="9"/>
  <c r="Q53" i="9"/>
  <c r="M53" i="9"/>
  <c r="X50" i="9"/>
  <c r="W50" i="9"/>
  <c r="K50" i="9"/>
  <c r="L50" i="9"/>
  <c r="M50" i="9" s="1"/>
  <c r="J50" i="9"/>
  <c r="X48" i="9"/>
  <c r="W48" i="9"/>
  <c r="T48" i="9"/>
  <c r="S48" i="9"/>
  <c r="O48" i="9"/>
  <c r="P48" i="9"/>
  <c r="N48" i="9"/>
  <c r="K48" i="9"/>
  <c r="L48" i="9"/>
  <c r="J48" i="9"/>
  <c r="X46" i="9"/>
  <c r="W46" i="9"/>
  <c r="T46" i="9"/>
  <c r="S46" i="9"/>
  <c r="O46" i="9"/>
  <c r="P46" i="9"/>
  <c r="N46" i="9"/>
  <c r="K46" i="9"/>
  <c r="L46" i="9"/>
  <c r="J46" i="9"/>
  <c r="X44" i="9"/>
  <c r="W44" i="9"/>
  <c r="T44" i="9"/>
  <c r="S44" i="9"/>
  <c r="O44" i="9"/>
  <c r="P44" i="9"/>
  <c r="N44" i="9"/>
  <c r="K44" i="9"/>
  <c r="L44" i="9"/>
  <c r="M44" i="9" s="1"/>
  <c r="J44" i="9"/>
  <c r="Y51" i="9"/>
  <c r="M51" i="9"/>
  <c r="Y49" i="9"/>
  <c r="U49" i="9"/>
  <c r="Q49" i="9"/>
  <c r="M49" i="9"/>
  <c r="Y47" i="9"/>
  <c r="U47" i="9"/>
  <c r="Q47" i="9"/>
  <c r="M47" i="9"/>
  <c r="Y45" i="9"/>
  <c r="U45" i="9"/>
  <c r="Q45" i="9"/>
  <c r="M45" i="9"/>
  <c r="X42" i="9"/>
  <c r="W42" i="9"/>
  <c r="T42" i="9"/>
  <c r="S42" i="9"/>
  <c r="O42" i="9"/>
  <c r="P42" i="9"/>
  <c r="N42" i="9"/>
  <c r="K42" i="9"/>
  <c r="L42" i="9"/>
  <c r="M42" i="9" s="1"/>
  <c r="J42" i="9"/>
  <c r="Y43" i="9"/>
  <c r="U43" i="9"/>
  <c r="Q43" i="9"/>
  <c r="M43" i="9"/>
  <c r="X40" i="9"/>
  <c r="W40" i="9"/>
  <c r="T40" i="9"/>
  <c r="S40" i="9"/>
  <c r="O40" i="9"/>
  <c r="P40" i="9"/>
  <c r="N40" i="9"/>
  <c r="K40" i="9"/>
  <c r="L40" i="9"/>
  <c r="J40" i="9"/>
  <c r="Y41" i="9"/>
  <c r="U41" i="9"/>
  <c r="Q41" i="9"/>
  <c r="M41" i="9"/>
  <c r="AC39" i="9"/>
  <c r="AB37" i="9"/>
  <c r="AA37" i="9"/>
  <c r="X37" i="9"/>
  <c r="W37" i="9"/>
  <c r="T37" i="9"/>
  <c r="S37" i="9"/>
  <c r="O37" i="9"/>
  <c r="P37" i="9"/>
  <c r="N37" i="9"/>
  <c r="K37" i="9"/>
  <c r="L37" i="9"/>
  <c r="J37" i="9"/>
  <c r="X35" i="9"/>
  <c r="W35" i="9"/>
  <c r="T35" i="9"/>
  <c r="S35" i="9"/>
  <c r="O35" i="9"/>
  <c r="P35" i="9"/>
  <c r="N35" i="9"/>
  <c r="K35" i="9"/>
  <c r="L35" i="9"/>
  <c r="J35" i="9"/>
  <c r="Y36" i="9"/>
  <c r="U36" i="9"/>
  <c r="Q36" i="9"/>
  <c r="M36" i="9"/>
  <c r="X33" i="9"/>
  <c r="W33" i="9"/>
  <c r="T33" i="9"/>
  <c r="S33" i="9"/>
  <c r="O33" i="9"/>
  <c r="P33" i="9"/>
  <c r="N33" i="9"/>
  <c r="K33" i="9"/>
  <c r="L33" i="9"/>
  <c r="J33" i="9"/>
  <c r="Y34" i="9"/>
  <c r="U34" i="9"/>
  <c r="Q34" i="9"/>
  <c r="M34" i="9"/>
  <c r="X31" i="9"/>
  <c r="W31" i="9"/>
  <c r="T31" i="9"/>
  <c r="S31" i="9"/>
  <c r="O31" i="9"/>
  <c r="P31" i="9"/>
  <c r="N31" i="9"/>
  <c r="K31" i="9"/>
  <c r="L31" i="9"/>
  <c r="J31" i="9"/>
  <c r="Y32" i="9"/>
  <c r="U32" i="9"/>
  <c r="Q32" i="9"/>
  <c r="M32" i="9"/>
  <c r="X29" i="9"/>
  <c r="W29" i="9"/>
  <c r="T29" i="9"/>
  <c r="S29" i="9"/>
  <c r="O29" i="9"/>
  <c r="P29" i="9"/>
  <c r="N29" i="9"/>
  <c r="K29" i="9"/>
  <c r="L29" i="9"/>
  <c r="M29" i="9" s="1"/>
  <c r="J29" i="9"/>
  <c r="Y30" i="9"/>
  <c r="U30" i="9"/>
  <c r="Q30" i="9"/>
  <c r="M30" i="9"/>
  <c r="X27" i="9"/>
  <c r="W27" i="9"/>
  <c r="T27" i="9"/>
  <c r="S27" i="9"/>
  <c r="O27" i="9"/>
  <c r="P27" i="9"/>
  <c r="N27" i="9"/>
  <c r="L27" i="9"/>
  <c r="K27" i="9"/>
  <c r="J27" i="9"/>
  <c r="Y28" i="9"/>
  <c r="U28" i="9"/>
  <c r="Q28" i="9"/>
  <c r="M28" i="9"/>
  <c r="X25" i="9"/>
  <c r="W25" i="9"/>
  <c r="T25" i="9"/>
  <c r="S25" i="9"/>
  <c r="K25" i="9"/>
  <c r="L25" i="9"/>
  <c r="J25" i="9"/>
  <c r="Y26" i="9"/>
  <c r="U26" i="9"/>
  <c r="M26" i="9"/>
  <c r="X23" i="9"/>
  <c r="W23" i="9"/>
  <c r="O23" i="9"/>
  <c r="P23" i="9"/>
  <c r="N23" i="9"/>
  <c r="K23" i="9"/>
  <c r="L23" i="9"/>
  <c r="J23" i="9"/>
  <c r="Y24" i="9"/>
  <c r="Q24" i="9"/>
  <c r="M24" i="9"/>
  <c r="X21" i="9"/>
  <c r="W21" i="9"/>
  <c r="K21" i="9"/>
  <c r="L21" i="9"/>
  <c r="J21" i="9"/>
  <c r="Y22" i="9"/>
  <c r="M22" i="9"/>
  <c r="AC16" i="9"/>
  <c r="X19" i="9"/>
  <c r="W19" i="9"/>
  <c r="X17" i="9"/>
  <c r="W17" i="9"/>
  <c r="O17" i="9"/>
  <c r="P17" i="9"/>
  <c r="N17" i="9"/>
  <c r="K17" i="9"/>
  <c r="L17" i="9"/>
  <c r="J17" i="9"/>
  <c r="Y18" i="9"/>
  <c r="Q18" i="9"/>
  <c r="M18" i="9"/>
  <c r="AA14" i="9"/>
  <c r="AB14" i="9"/>
  <c r="Z14" i="9"/>
  <c r="W14" i="9"/>
  <c r="X14" i="9"/>
  <c r="V14" i="9"/>
  <c r="S14" i="9"/>
  <c r="T14" i="9"/>
  <c r="R14" i="9"/>
  <c r="O14" i="9"/>
  <c r="P14" i="9"/>
  <c r="N14" i="9"/>
  <c r="K14" i="9"/>
  <c r="L14" i="9"/>
  <c r="J14" i="9"/>
  <c r="Y15" i="9"/>
  <c r="M15" i="9"/>
  <c r="AA12" i="9"/>
  <c r="AB12" i="9"/>
  <c r="Z12" i="9"/>
  <c r="W12" i="9"/>
  <c r="X12" i="9"/>
  <c r="V12" i="9"/>
  <c r="S12" i="9"/>
  <c r="T12" i="9"/>
  <c r="R12" i="9"/>
  <c r="O12" i="9"/>
  <c r="P12" i="9"/>
  <c r="N12" i="9"/>
  <c r="K12" i="9"/>
  <c r="L12" i="9"/>
  <c r="J12" i="9"/>
  <c r="M13" i="9"/>
  <c r="Y13" i="9"/>
  <c r="Q13" i="9"/>
  <c r="AA10" i="9"/>
  <c r="AB10" i="9"/>
  <c r="Z10" i="9"/>
  <c r="W10" i="9"/>
  <c r="X10" i="9"/>
  <c r="V10" i="9"/>
  <c r="S10" i="9"/>
  <c r="T10" i="9"/>
  <c r="R10" i="9"/>
  <c r="O10" i="9"/>
  <c r="P10" i="9"/>
  <c r="N10" i="9"/>
  <c r="K10" i="9"/>
  <c r="L10" i="9"/>
  <c r="J10" i="9"/>
  <c r="Y11" i="9"/>
  <c r="U11" i="9"/>
  <c r="Q11" i="9"/>
  <c r="M11" i="9"/>
  <c r="M56" i="9"/>
  <c r="Q56" i="9"/>
  <c r="U56" i="9"/>
  <c r="Y56" i="9"/>
  <c r="AC14" i="9"/>
  <c r="AC37" i="9"/>
  <c r="AB88" i="9"/>
  <c r="AA88" i="9"/>
  <c r="F88" i="9"/>
  <c r="F94" i="9" s="1"/>
  <c r="D9" i="7" s="1"/>
  <c r="Q92" i="9"/>
  <c r="N88" i="9"/>
  <c r="M21" i="9"/>
  <c r="M23" i="9"/>
  <c r="M25" i="9"/>
  <c r="M27" i="9"/>
  <c r="M31" i="9"/>
  <c r="M33" i="9"/>
  <c r="M35" i="9"/>
  <c r="M37" i="9"/>
  <c r="M40" i="9"/>
  <c r="M46" i="9"/>
  <c r="M48" i="9"/>
  <c r="M52" i="9"/>
  <c r="M58" i="9"/>
  <c r="M60" i="9"/>
  <c r="M62" i="9"/>
  <c r="M64" i="9"/>
  <c r="M66" i="9"/>
  <c r="M70" i="9"/>
  <c r="M72" i="9"/>
  <c r="J88" i="9"/>
  <c r="J94" i="9" l="1"/>
  <c r="D10" i="7" s="1"/>
  <c r="AC7" i="9"/>
  <c r="N94" i="9"/>
  <c r="D11" i="7" s="1"/>
  <c r="AA94" i="9"/>
  <c r="E14" i="7" s="1"/>
  <c r="AB94" i="9"/>
  <c r="F14" i="7" s="1"/>
  <c r="S77" i="8"/>
  <c r="E17" i="12"/>
  <c r="E20" i="12"/>
  <c r="E21" i="12"/>
  <c r="E26" i="12"/>
  <c r="E27" i="12"/>
  <c r="E29" i="12"/>
  <c r="E30" i="12"/>
  <c r="E35" i="12"/>
  <c r="E36" i="12"/>
  <c r="E38" i="12"/>
  <c r="E39" i="12"/>
  <c r="E40" i="12"/>
  <c r="E42" i="12"/>
  <c r="E43" i="12"/>
  <c r="E44" i="12"/>
  <c r="E52" i="12"/>
  <c r="E53" i="12"/>
  <c r="E56" i="12"/>
  <c r="E57" i="12"/>
  <c r="E58" i="12"/>
  <c r="E60" i="12"/>
  <c r="E61" i="12"/>
  <c r="E64" i="12"/>
  <c r="E65" i="12"/>
  <c r="E66" i="12"/>
  <c r="E69" i="12"/>
  <c r="E70" i="12"/>
  <c r="E76" i="12"/>
  <c r="E78" i="12"/>
  <c r="E79" i="12"/>
  <c r="E80" i="12"/>
  <c r="E82" i="12"/>
  <c r="E83" i="12"/>
  <c r="E84" i="12"/>
  <c r="E86" i="12"/>
  <c r="E87" i="12"/>
  <c r="E88" i="12"/>
  <c r="E97" i="12"/>
  <c r="E101" i="12"/>
  <c r="E102" i="12"/>
  <c r="E105" i="12"/>
  <c r="E106" i="12"/>
  <c r="E110" i="12"/>
  <c r="E111" i="12"/>
  <c r="E114" i="12"/>
  <c r="E119" i="12"/>
  <c r="E123" i="12"/>
  <c r="E124" i="12"/>
  <c r="E127" i="12"/>
  <c r="E132" i="12"/>
  <c r="U142" i="8" s="1"/>
  <c r="E133" i="12"/>
  <c r="U143" i="8" s="1"/>
  <c r="E136" i="12"/>
  <c r="U146" i="8" s="1"/>
  <c r="E137" i="12"/>
  <c r="U147" i="8" s="1"/>
  <c r="E145" i="12"/>
  <c r="E149" i="12"/>
  <c r="E154" i="12"/>
  <c r="E155" i="12"/>
  <c r="E158" i="12"/>
  <c r="E159" i="12"/>
  <c r="E162" i="12"/>
  <c r="E167" i="12"/>
  <c r="E171" i="12"/>
  <c r="E172" i="12"/>
  <c r="E175" i="12"/>
  <c r="E198" i="12"/>
  <c r="E199" i="12"/>
  <c r="E202" i="12"/>
  <c r="E216" i="12"/>
  <c r="E217" i="12"/>
  <c r="E225" i="12"/>
  <c r="E229" i="12"/>
  <c r="E234" i="12"/>
  <c r="E235" i="12"/>
  <c r="E238" i="12"/>
  <c r="E239" i="12"/>
  <c r="E242" i="12"/>
  <c r="E243" i="12"/>
  <c r="E247" i="12"/>
  <c r="E248" i="12"/>
  <c r="E251" i="12"/>
  <c r="E255" i="12"/>
  <c r="E256" i="12"/>
  <c r="E264" i="12"/>
  <c r="E269" i="12"/>
  <c r="E270" i="12"/>
  <c r="E273" i="12"/>
  <c r="E278" i="12"/>
  <c r="E279" i="12"/>
  <c r="E282" i="12"/>
  <c r="E283" i="12"/>
  <c r="E286" i="12"/>
  <c r="E291" i="12"/>
  <c r="E295" i="12"/>
  <c r="E296" i="12"/>
  <c r="E300" i="12"/>
  <c r="E304" i="12"/>
  <c r="E309" i="12"/>
  <c r="E310" i="12"/>
  <c r="E313" i="12"/>
  <c r="E318" i="12"/>
  <c r="E319" i="12"/>
  <c r="E322" i="12"/>
  <c r="E323" i="12"/>
  <c r="E327" i="12"/>
  <c r="E328" i="12"/>
  <c r="T353" i="8"/>
  <c r="E336" i="12"/>
  <c r="E340" i="12"/>
  <c r="E345" i="12"/>
  <c r="E346" i="12"/>
  <c r="E354" i="12"/>
  <c r="E359" i="12"/>
  <c r="E360" i="12"/>
  <c r="E363" i="12"/>
  <c r="E372" i="12"/>
  <c r="IC47" i="12"/>
  <c r="IB45" i="12"/>
  <c r="IA45" i="12"/>
  <c r="IC45" i="12" s="1"/>
  <c r="HY368" i="12"/>
  <c r="HX367" i="12"/>
  <c r="HW367" i="12"/>
  <c r="IB382" i="12"/>
  <c r="IA382" i="12"/>
  <c r="IB24" i="12"/>
  <c r="IA24" i="12"/>
  <c r="IB15" i="12"/>
  <c r="IA15" i="12"/>
  <c r="IB10" i="12"/>
  <c r="IA10" i="12"/>
  <c r="IB9" i="12"/>
  <c r="IA9" i="12"/>
  <c r="HX382" i="12"/>
  <c r="HW382" i="12"/>
  <c r="HX24" i="12"/>
  <c r="HW24" i="12"/>
  <c r="HX15" i="12"/>
  <c r="HX8" i="12" s="1"/>
  <c r="HW15" i="12"/>
  <c r="HX10" i="12"/>
  <c r="HW10" i="12"/>
  <c r="HX9" i="12"/>
  <c r="HY9" i="12" s="1"/>
  <c r="HW9" i="12"/>
  <c r="HT382" i="12"/>
  <c r="HS382" i="12"/>
  <c r="HT24" i="12"/>
  <c r="HS24" i="12"/>
  <c r="HT15" i="12"/>
  <c r="HS15" i="12"/>
  <c r="HT10" i="12"/>
  <c r="HS10" i="12"/>
  <c r="HT9" i="12"/>
  <c r="HS9" i="12"/>
  <c r="HQ370" i="12"/>
  <c r="HP382" i="12"/>
  <c r="HO382" i="12"/>
  <c r="HP367" i="12"/>
  <c r="HO367" i="12"/>
  <c r="HP24" i="12"/>
  <c r="HO24" i="12"/>
  <c r="HP15" i="12"/>
  <c r="HO15" i="12"/>
  <c r="HP10" i="12"/>
  <c r="HO10" i="12"/>
  <c r="HP9" i="12"/>
  <c r="HO9" i="12"/>
  <c r="HL205" i="12"/>
  <c r="HL176" i="12"/>
  <c r="HM108" i="12"/>
  <c r="HM128" i="12"/>
  <c r="HM129" i="12"/>
  <c r="HM140" i="12"/>
  <c r="HM152" i="12"/>
  <c r="HM164" i="12"/>
  <c r="HM178" i="12"/>
  <c r="HM194" i="12"/>
  <c r="HM206" i="12"/>
  <c r="HM233" i="12"/>
  <c r="HM277" i="12"/>
  <c r="HM288" i="12"/>
  <c r="HM298" i="12"/>
  <c r="HM306" i="12"/>
  <c r="HM315" i="12"/>
  <c r="HM324" i="12"/>
  <c r="HM325" i="12"/>
  <c r="HM334" i="12"/>
  <c r="HM351" i="12"/>
  <c r="HM357" i="12"/>
  <c r="HM368" i="12"/>
  <c r="HM369" i="12"/>
  <c r="HM377" i="12"/>
  <c r="HM381" i="12"/>
  <c r="HM383" i="12"/>
  <c r="HM385" i="12"/>
  <c r="HM386" i="12"/>
  <c r="HM74" i="12"/>
  <c r="HM91" i="12"/>
  <c r="HM96" i="12"/>
  <c r="HM50" i="12"/>
  <c r="HM45" i="12"/>
  <c r="HM46" i="12"/>
  <c r="HM47" i="12"/>
  <c r="HM12" i="12"/>
  <c r="HL11" i="12"/>
  <c r="HL193" i="12"/>
  <c r="HK193" i="12"/>
  <c r="HL382" i="12"/>
  <c r="HK382" i="12"/>
  <c r="HL376" i="12"/>
  <c r="HM376" i="12" s="1"/>
  <c r="HK376" i="12"/>
  <c r="HL367" i="12"/>
  <c r="HK367" i="12"/>
  <c r="HL356" i="12"/>
  <c r="HK356" i="12"/>
  <c r="HL350" i="12"/>
  <c r="HK350" i="12"/>
  <c r="HL333" i="12"/>
  <c r="HM333" i="12" s="1"/>
  <c r="HK333" i="12"/>
  <c r="HL324" i="12"/>
  <c r="HK324" i="12"/>
  <c r="HL314" i="12"/>
  <c r="HK314" i="12"/>
  <c r="HL297" i="12"/>
  <c r="HK297" i="12"/>
  <c r="HL287" i="12"/>
  <c r="HM287" i="12" s="1"/>
  <c r="HK287" i="12"/>
  <c r="HL276" i="12"/>
  <c r="HK276" i="12"/>
  <c r="HM276" i="12" s="1"/>
  <c r="HL232" i="12"/>
  <c r="HK232" i="12"/>
  <c r="HK205" i="12"/>
  <c r="HM205" i="12" s="1"/>
  <c r="HK176" i="12"/>
  <c r="HM176" i="12" s="1"/>
  <c r="HL139" i="12"/>
  <c r="HM139" i="12" s="1"/>
  <c r="HK139" i="12"/>
  <c r="HL128" i="12"/>
  <c r="HK128" i="12"/>
  <c r="HL107" i="12"/>
  <c r="HK107" i="12"/>
  <c r="HL95" i="12"/>
  <c r="HK95" i="12"/>
  <c r="HL90" i="12"/>
  <c r="HM90" i="12" s="1"/>
  <c r="HK90" i="12"/>
  <c r="HL73" i="12"/>
  <c r="HK73" i="12"/>
  <c r="HL45" i="12"/>
  <c r="HK45" i="12"/>
  <c r="HK11" i="12"/>
  <c r="HL305" i="12"/>
  <c r="HK305" i="12"/>
  <c r="HL163" i="12"/>
  <c r="HK163" i="12"/>
  <c r="HL150" i="12"/>
  <c r="HK150" i="12"/>
  <c r="HL49" i="12"/>
  <c r="HK49" i="12"/>
  <c r="HM49" i="12" s="1"/>
  <c r="HL24" i="12"/>
  <c r="HK24" i="12"/>
  <c r="HL15" i="12"/>
  <c r="HK15" i="12"/>
  <c r="HL10" i="12"/>
  <c r="HK10" i="12"/>
  <c r="HL9" i="12"/>
  <c r="HK9" i="12"/>
  <c r="HM73" i="12" l="1"/>
  <c r="HM382" i="12"/>
  <c r="HM107" i="12"/>
  <c r="HM232" i="12"/>
  <c r="HM314" i="12"/>
  <c r="HM356" i="12"/>
  <c r="HM193" i="12"/>
  <c r="E375" i="12"/>
  <c r="E371" i="12"/>
  <c r="E366" i="12"/>
  <c r="E362" i="12"/>
  <c r="E358" i="12"/>
  <c r="E353" i="12"/>
  <c r="E348" i="12"/>
  <c r="E344" i="12"/>
  <c r="E335" i="12"/>
  <c r="E326" i="12"/>
  <c r="E321" i="12"/>
  <c r="E317" i="12"/>
  <c r="E312" i="12"/>
  <c r="E308" i="12"/>
  <c r="E303" i="12"/>
  <c r="E299" i="12"/>
  <c r="E294" i="12"/>
  <c r="E290" i="12"/>
  <c r="E285" i="12"/>
  <c r="E281" i="12"/>
  <c r="E272" i="12"/>
  <c r="E263" i="12"/>
  <c r="E258" i="12"/>
  <c r="E254" i="12"/>
  <c r="E250" i="12"/>
  <c r="E241" i="12"/>
  <c r="E237" i="12"/>
  <c r="E228" i="12"/>
  <c r="E224" i="12"/>
  <c r="E201" i="12"/>
  <c r="E197" i="12"/>
  <c r="E192" i="12"/>
  <c r="E174" i="12"/>
  <c r="E170" i="12"/>
  <c r="E166" i="12"/>
  <c r="E161" i="12"/>
  <c r="E157" i="12"/>
  <c r="E153" i="12"/>
  <c r="E148" i="12"/>
  <c r="E144" i="12"/>
  <c r="E135" i="12"/>
  <c r="U145" i="8" s="1"/>
  <c r="E131" i="12"/>
  <c r="U141" i="8" s="1"/>
  <c r="E126" i="12"/>
  <c r="E122" i="12"/>
  <c r="E118" i="12"/>
  <c r="E109" i="12"/>
  <c r="E104" i="12"/>
  <c r="HM305" i="12"/>
  <c r="HM95" i="12"/>
  <c r="HM11" i="12"/>
  <c r="HO8" i="12"/>
  <c r="HS8" i="12"/>
  <c r="HS388" i="12" s="1"/>
  <c r="E143" i="7" s="1"/>
  <c r="G143" i="7" s="1"/>
  <c r="E374" i="12"/>
  <c r="E370" i="12"/>
  <c r="E365" i="12"/>
  <c r="E361" i="12"/>
  <c r="E352" i="12"/>
  <c r="E347" i="12"/>
  <c r="E338" i="12"/>
  <c r="E320" i="12"/>
  <c r="E316" i="12"/>
  <c r="E311" i="12"/>
  <c r="E307" i="12"/>
  <c r="E302" i="12"/>
  <c r="E293" i="12"/>
  <c r="E289" i="12"/>
  <c r="E284" i="12"/>
  <c r="E280" i="12"/>
  <c r="E275" i="12"/>
  <c r="E271" i="12"/>
  <c r="E266" i="12"/>
  <c r="E262" i="12"/>
  <c r="E257" i="12"/>
  <c r="E253" i="12"/>
  <c r="E249" i="12"/>
  <c r="E244" i="12"/>
  <c r="E240" i="12"/>
  <c r="E236" i="12"/>
  <c r="E227" i="12"/>
  <c r="E223" i="12"/>
  <c r="E218" i="12"/>
  <c r="E204" i="12"/>
  <c r="E200" i="12"/>
  <c r="E196" i="12"/>
  <c r="E191" i="12"/>
  <c r="E173" i="12"/>
  <c r="E169" i="12"/>
  <c r="E165" i="12"/>
  <c r="E160" i="12"/>
  <c r="E156" i="12"/>
  <c r="E147" i="12"/>
  <c r="E143" i="12"/>
  <c r="E138" i="12"/>
  <c r="U148" i="8" s="1"/>
  <c r="E134" i="12"/>
  <c r="U144" i="8" s="1"/>
  <c r="E130" i="12"/>
  <c r="E125" i="12"/>
  <c r="E121" i="12"/>
  <c r="E112" i="12"/>
  <c r="E103" i="12"/>
  <c r="E99" i="12"/>
  <c r="E94" i="12"/>
  <c r="E89" i="12"/>
  <c r="E85" i="12"/>
  <c r="E81" i="12"/>
  <c r="E77" i="12"/>
  <c r="HY367" i="12"/>
  <c r="E72" i="12"/>
  <c r="E63" i="12"/>
  <c r="E59" i="12"/>
  <c r="E55" i="12"/>
  <c r="E41" i="12"/>
  <c r="E37" i="12"/>
  <c r="E32" i="12"/>
  <c r="E28" i="12"/>
  <c r="E23" i="12"/>
  <c r="E19" i="12"/>
  <c r="E14" i="12"/>
  <c r="E373" i="12"/>
  <c r="E364" i="12"/>
  <c r="E341" i="12"/>
  <c r="E337" i="12"/>
  <c r="E301" i="12"/>
  <c r="E292" i="12"/>
  <c r="E274" i="12"/>
  <c r="E265" i="12"/>
  <c r="E252" i="12"/>
  <c r="E230" i="12"/>
  <c r="E226" i="12"/>
  <c r="E222" i="12"/>
  <c r="E203" i="12"/>
  <c r="E195" i="12"/>
  <c r="E168" i="12"/>
  <c r="E146" i="12"/>
  <c r="E142" i="12"/>
  <c r="E120" i="12"/>
  <c r="E115" i="12"/>
  <c r="E98" i="12"/>
  <c r="E93" i="12"/>
  <c r="E71" i="12"/>
  <c r="E62" i="12"/>
  <c r="E54" i="12"/>
  <c r="E31" i="12"/>
  <c r="E22" i="12"/>
  <c r="E18" i="12"/>
  <c r="E261" i="12"/>
  <c r="T77" i="8"/>
  <c r="HT8" i="12"/>
  <c r="HT388" i="12" s="1"/>
  <c r="HU388" i="12" s="1"/>
  <c r="HM367" i="12"/>
  <c r="HM297" i="12"/>
  <c r="HM150" i="12"/>
  <c r="HX388" i="12"/>
  <c r="F144" i="7" s="1"/>
  <c r="HM163" i="12"/>
  <c r="IB8" i="12"/>
  <c r="IC8" i="12" s="1"/>
  <c r="E331" i="12"/>
  <c r="HM350" i="12"/>
  <c r="IA8" i="12"/>
  <c r="IA388" i="12" s="1"/>
  <c r="E145" i="7" s="1"/>
  <c r="HW8" i="12"/>
  <c r="HW388" i="12" s="1"/>
  <c r="E144" i="7" s="1"/>
  <c r="HM10" i="12"/>
  <c r="G14" i="7"/>
  <c r="D8" i="7"/>
  <c r="D150" i="7" s="1"/>
  <c r="AC94" i="9"/>
  <c r="U77" i="8"/>
  <c r="IC10" i="12"/>
  <c r="HO388" i="12"/>
  <c r="E142" i="7" s="1"/>
  <c r="HQ367" i="12"/>
  <c r="HQ10" i="12"/>
  <c r="HP8" i="12"/>
  <c r="HM9" i="12"/>
  <c r="HL8" i="12"/>
  <c r="HL388" i="12" s="1"/>
  <c r="HK8" i="12"/>
  <c r="HK388" i="12" s="1"/>
  <c r="E141" i="7" s="1"/>
  <c r="HY388" i="12" l="1"/>
  <c r="G144" i="7"/>
  <c r="HY8" i="12"/>
  <c r="IB388" i="12"/>
  <c r="IC388" i="12" s="1"/>
  <c r="F145" i="7"/>
  <c r="G145" i="7" s="1"/>
  <c r="HP388" i="12"/>
  <c r="HQ8" i="12"/>
  <c r="HM8" i="12"/>
  <c r="HM388" i="12"/>
  <c r="F141" i="7"/>
  <c r="G141" i="7" s="1"/>
  <c r="FM46" i="12"/>
  <c r="HI307" i="12"/>
  <c r="HG305" i="12"/>
  <c r="HG163" i="12"/>
  <c r="HG150" i="12"/>
  <c r="HG49" i="12"/>
  <c r="HG24" i="12"/>
  <c r="HG15" i="12"/>
  <c r="HH10" i="12"/>
  <c r="HG10" i="12"/>
  <c r="HH9" i="12"/>
  <c r="HI9" i="12" s="1"/>
  <c r="HG9" i="12"/>
  <c r="HE383" i="12"/>
  <c r="HD382" i="12"/>
  <c r="HC382" i="12"/>
  <c r="HD73" i="12"/>
  <c r="HD15" i="12"/>
  <c r="HC15" i="12"/>
  <c r="HC8" i="12" s="1"/>
  <c r="HD10" i="12"/>
  <c r="HC10" i="12"/>
  <c r="HD9" i="12"/>
  <c r="HC9" i="12"/>
  <c r="HA268" i="12"/>
  <c r="GZ267" i="12"/>
  <c r="GY267" i="12"/>
  <c r="GZ382" i="12"/>
  <c r="GY382" i="12"/>
  <c r="GZ73" i="12"/>
  <c r="GZ15" i="12"/>
  <c r="GY15" i="12"/>
  <c r="GZ10" i="12"/>
  <c r="GY10" i="12"/>
  <c r="GZ9" i="12"/>
  <c r="HA9" i="12" s="1"/>
  <c r="GY9" i="12"/>
  <c r="GW381" i="12"/>
  <c r="GW383" i="12"/>
  <c r="GV376" i="12"/>
  <c r="GU376" i="12"/>
  <c r="GV382" i="12"/>
  <c r="GU382" i="12"/>
  <c r="GV73" i="12"/>
  <c r="GV15" i="12"/>
  <c r="GU15" i="12"/>
  <c r="GV10" i="12"/>
  <c r="GU10" i="12"/>
  <c r="GV9" i="12"/>
  <c r="GU9" i="12"/>
  <c r="GS12" i="12"/>
  <c r="GS220" i="12"/>
  <c r="GR219" i="12"/>
  <c r="GQ219" i="12"/>
  <c r="GR382" i="12"/>
  <c r="GQ382" i="12"/>
  <c r="GR73" i="12"/>
  <c r="GR15" i="12"/>
  <c r="GQ15" i="12"/>
  <c r="GR11" i="12"/>
  <c r="GQ11" i="12"/>
  <c r="GR10" i="12"/>
  <c r="GQ10" i="12"/>
  <c r="GR9" i="12"/>
  <c r="GQ9" i="12"/>
  <c r="GO9" i="12"/>
  <c r="GO34" i="12"/>
  <c r="GN33" i="12"/>
  <c r="GO33" i="12" s="1"/>
  <c r="GM33" i="12"/>
  <c r="GN382" i="12"/>
  <c r="GM382" i="12"/>
  <c r="GN73" i="12"/>
  <c r="GN15" i="12"/>
  <c r="GM15" i="12"/>
  <c r="GN11" i="12"/>
  <c r="GM11" i="12"/>
  <c r="GN10" i="12"/>
  <c r="GM10" i="12"/>
  <c r="GN9" i="12"/>
  <c r="GM9" i="12"/>
  <c r="GK383" i="12"/>
  <c r="GK261" i="12"/>
  <c r="GK278" i="12"/>
  <c r="GK130" i="12"/>
  <c r="GJ259" i="12"/>
  <c r="GI259" i="12"/>
  <c r="GJ276" i="12"/>
  <c r="GI276" i="12"/>
  <c r="GJ128" i="12"/>
  <c r="GI128" i="12"/>
  <c r="GK128" i="12" s="1"/>
  <c r="GJ73" i="12"/>
  <c r="GI73" i="12"/>
  <c r="GJ382" i="12"/>
  <c r="GI382" i="12"/>
  <c r="GJ15" i="12"/>
  <c r="GI15" i="12"/>
  <c r="GJ11" i="12"/>
  <c r="GI11" i="12"/>
  <c r="GJ10" i="12"/>
  <c r="GI10" i="12"/>
  <c r="GJ9" i="12"/>
  <c r="GI9" i="12"/>
  <c r="BE385" i="12"/>
  <c r="BE368" i="12"/>
  <c r="BE377" i="12"/>
  <c r="BE351" i="12"/>
  <c r="BE357" i="12"/>
  <c r="BE343" i="12"/>
  <c r="BE325" i="12"/>
  <c r="BE334" i="12"/>
  <c r="BE298" i="12"/>
  <c r="BE306" i="12"/>
  <c r="BE288" i="12"/>
  <c r="BE260" i="12"/>
  <c r="BE268" i="12"/>
  <c r="BE233" i="12"/>
  <c r="BE194" i="12"/>
  <c r="BE164" i="12"/>
  <c r="BE177" i="12"/>
  <c r="BE117" i="12"/>
  <c r="BE129" i="12"/>
  <c r="BE91" i="12"/>
  <c r="BE68" i="12"/>
  <c r="BE74" i="12"/>
  <c r="BE50" i="12"/>
  <c r="BE34" i="12"/>
  <c r="BE12" i="12"/>
  <c r="BE16" i="12"/>
  <c r="FE26" i="12"/>
  <c r="EW47" i="12"/>
  <c r="EO47" i="12"/>
  <c r="GU8" i="12" l="1"/>
  <c r="GU388" i="12" s="1"/>
  <c r="E137" i="7" s="1"/>
  <c r="GW376" i="12"/>
  <c r="GS219" i="12"/>
  <c r="HC388" i="12"/>
  <c r="E139" i="7" s="1"/>
  <c r="HE382" i="12"/>
  <c r="HI305" i="12"/>
  <c r="GK382" i="12"/>
  <c r="GK259" i="12"/>
  <c r="GK10" i="12"/>
  <c r="HA267" i="12"/>
  <c r="GN8" i="12"/>
  <c r="GN388" i="12" s="1"/>
  <c r="F135" i="7" s="1"/>
  <c r="GK276" i="12"/>
  <c r="GW382" i="12"/>
  <c r="GY8" i="12"/>
  <c r="GZ8" i="12"/>
  <c r="GZ388" i="12" s="1"/>
  <c r="F138" i="7" s="1"/>
  <c r="HG8" i="12"/>
  <c r="HG388" i="12" s="1"/>
  <c r="E140" i="7" s="1"/>
  <c r="GW10" i="12"/>
  <c r="GR8" i="12"/>
  <c r="GR388" i="12" s="1"/>
  <c r="F136" i="7" s="1"/>
  <c r="GM8" i="12"/>
  <c r="GM388" i="12" s="1"/>
  <c r="E135" i="7" s="1"/>
  <c r="GS11" i="12"/>
  <c r="HD8" i="12"/>
  <c r="HD388" i="12" s="1"/>
  <c r="GI8" i="12"/>
  <c r="GI388" i="12" s="1"/>
  <c r="E134" i="7" s="1"/>
  <c r="HH8" i="12"/>
  <c r="HH388" i="12" s="1"/>
  <c r="HQ388" i="12"/>
  <c r="F142" i="7"/>
  <c r="G142" i="7" s="1"/>
  <c r="GV8" i="12"/>
  <c r="GS9" i="12"/>
  <c r="GQ8" i="12"/>
  <c r="GQ388" i="12" s="1"/>
  <c r="GJ8" i="12"/>
  <c r="EJ214" i="12"/>
  <c r="EK36" i="12"/>
  <c r="EK75" i="12"/>
  <c r="EK216" i="12"/>
  <c r="EK217" i="12"/>
  <c r="EK278" i="12"/>
  <c r="EK347" i="12"/>
  <c r="EK348" i="12"/>
  <c r="EK386" i="12"/>
  <c r="EC246" i="12"/>
  <c r="HA8" i="12" l="1"/>
  <c r="GY388" i="12"/>
  <c r="E138" i="7" s="1"/>
  <c r="G138" i="7" s="1"/>
  <c r="G135" i="7"/>
  <c r="GO8" i="12"/>
  <c r="HA388" i="12"/>
  <c r="GK8" i="12"/>
  <c r="GO388" i="12"/>
  <c r="GJ388" i="12"/>
  <c r="F134" i="7" s="1"/>
  <c r="G134" i="7" s="1"/>
  <c r="HE388" i="12"/>
  <c r="F139" i="7"/>
  <c r="G139" i="7" s="1"/>
  <c r="HI8" i="12"/>
  <c r="GS388" i="12"/>
  <c r="E136" i="7"/>
  <c r="G136" i="7" s="1"/>
  <c r="HI388" i="12"/>
  <c r="F140" i="7"/>
  <c r="G140" i="7" s="1"/>
  <c r="GW8" i="12"/>
  <c r="GV388" i="12"/>
  <c r="GS8" i="12"/>
  <c r="DI164" i="12"/>
  <c r="DI315" i="12"/>
  <c r="DG314" i="12"/>
  <c r="CK383" i="12"/>
  <c r="BA268" i="12"/>
  <c r="BA385" i="12"/>
  <c r="BA386" i="12"/>
  <c r="AW268" i="12"/>
  <c r="AW177" i="12"/>
  <c r="AW151" i="12"/>
  <c r="DI314" i="12" l="1"/>
  <c r="GK388" i="12"/>
  <c r="GW388" i="12"/>
  <c r="F137" i="7"/>
  <c r="G137" i="7" s="1"/>
  <c r="AO233" i="12"/>
  <c r="AO151" i="12"/>
  <c r="GA15" i="12" l="1"/>
  <c r="GB15" i="12"/>
  <c r="GC15" i="12"/>
  <c r="GE15" i="12"/>
  <c r="GF15" i="12"/>
  <c r="GG15" i="12" s="1"/>
  <c r="GF382" i="12"/>
  <c r="GE382" i="12"/>
  <c r="GF11" i="12"/>
  <c r="GE11" i="12"/>
  <c r="GF10" i="12"/>
  <c r="GE10" i="12"/>
  <c r="GF9" i="12"/>
  <c r="GE9" i="12"/>
  <c r="GC385" i="12"/>
  <c r="GB382" i="12"/>
  <c r="GA382" i="12"/>
  <c r="GC382" i="12" s="1"/>
  <c r="GB11" i="12"/>
  <c r="GA11" i="12"/>
  <c r="GB10" i="12"/>
  <c r="GA10" i="12"/>
  <c r="GB9" i="12"/>
  <c r="GA9" i="12"/>
  <c r="FX9" i="12"/>
  <c r="FW9" i="12"/>
  <c r="S353" i="8"/>
  <c r="FX324" i="12"/>
  <c r="FW324" i="12"/>
  <c r="FY307" i="12"/>
  <c r="FY261" i="12"/>
  <c r="FY216" i="12"/>
  <c r="FY195" i="12"/>
  <c r="FY178" i="12"/>
  <c r="FY130" i="12"/>
  <c r="FY122" i="12"/>
  <c r="FY69" i="12"/>
  <c r="FY51" i="12"/>
  <c r="FY47" i="12"/>
  <c r="FY17" i="12"/>
  <c r="FY383" i="12"/>
  <c r="FX382" i="12"/>
  <c r="FY382" i="12" s="1"/>
  <c r="FW382" i="12"/>
  <c r="FX376" i="12"/>
  <c r="FW376" i="12"/>
  <c r="FX367" i="12"/>
  <c r="FW367" i="12"/>
  <c r="FX356" i="12"/>
  <c r="FW356" i="12"/>
  <c r="FX350" i="12"/>
  <c r="FW350" i="12"/>
  <c r="FX342" i="12"/>
  <c r="FW342" i="12"/>
  <c r="FX333" i="12"/>
  <c r="FW333" i="12"/>
  <c r="FX314" i="12"/>
  <c r="FW314" i="12"/>
  <c r="FX305" i="12"/>
  <c r="FW305" i="12"/>
  <c r="FX297" i="12"/>
  <c r="FW297" i="12"/>
  <c r="FX287" i="12"/>
  <c r="FW287" i="12"/>
  <c r="FX276" i="12"/>
  <c r="FW276" i="12"/>
  <c r="FX267" i="12"/>
  <c r="FW267" i="12"/>
  <c r="FX259" i="12"/>
  <c r="FW259" i="12"/>
  <c r="FX245" i="12"/>
  <c r="FW245" i="12"/>
  <c r="FX232" i="12"/>
  <c r="FW232" i="12"/>
  <c r="FX219" i="12"/>
  <c r="FW219" i="12"/>
  <c r="FX214" i="12"/>
  <c r="FW214" i="12"/>
  <c r="FX205" i="12"/>
  <c r="FW205" i="12"/>
  <c r="FX193" i="12"/>
  <c r="FW193" i="12"/>
  <c r="FX189" i="12"/>
  <c r="FW189" i="12"/>
  <c r="FX176" i="12"/>
  <c r="FW176" i="12"/>
  <c r="FX163" i="12"/>
  <c r="FW163" i="12"/>
  <c r="FX150" i="12"/>
  <c r="FW150" i="12"/>
  <c r="FX139" i="12"/>
  <c r="FW139" i="12"/>
  <c r="FX128" i="12"/>
  <c r="FW128" i="12"/>
  <c r="FX116" i="12"/>
  <c r="FW116" i="12"/>
  <c r="FX107" i="12"/>
  <c r="FW107" i="12"/>
  <c r="FX95" i="12"/>
  <c r="FW95" i="12"/>
  <c r="FX90" i="12"/>
  <c r="FW90" i="12"/>
  <c r="FX73" i="12"/>
  <c r="FW73" i="12"/>
  <c r="FX67" i="12"/>
  <c r="FW67" i="12"/>
  <c r="FX49" i="12"/>
  <c r="FW49" i="12"/>
  <c r="FX45" i="12"/>
  <c r="FW45" i="12"/>
  <c r="FX33" i="12"/>
  <c r="FW33" i="12"/>
  <c r="FX24" i="12"/>
  <c r="FW24" i="12"/>
  <c r="FX15" i="12"/>
  <c r="FW15" i="12"/>
  <c r="FX11" i="12"/>
  <c r="FW11" i="12"/>
  <c r="FX10" i="12"/>
  <c r="FW10" i="12"/>
  <c r="FS139" i="12"/>
  <c r="FT382" i="12"/>
  <c r="FS382" i="12"/>
  <c r="FU377" i="12"/>
  <c r="FT376" i="12"/>
  <c r="FS376" i="12"/>
  <c r="FU368" i="12"/>
  <c r="FT367" i="12"/>
  <c r="FS367" i="12"/>
  <c r="FU357" i="12"/>
  <c r="FT356" i="12"/>
  <c r="FS356" i="12"/>
  <c r="FT350" i="12"/>
  <c r="FS350" i="12"/>
  <c r="FU343" i="12"/>
  <c r="FT342" i="12"/>
  <c r="FS342" i="12"/>
  <c r="FT333" i="12"/>
  <c r="FS333" i="12"/>
  <c r="FU325" i="12"/>
  <c r="FT324" i="12"/>
  <c r="FS324" i="12"/>
  <c r="FT314" i="12"/>
  <c r="FS314" i="12"/>
  <c r="FT305" i="12"/>
  <c r="FS305" i="12"/>
  <c r="FT297" i="12"/>
  <c r="FS297" i="12"/>
  <c r="FT287" i="12"/>
  <c r="FS287" i="12"/>
  <c r="FU277" i="12"/>
  <c r="FU276" i="12" s="1"/>
  <c r="FT276" i="12"/>
  <c r="FS276" i="12"/>
  <c r="FU268" i="12"/>
  <c r="FT267" i="12"/>
  <c r="FS267" i="12"/>
  <c r="FU260" i="12"/>
  <c r="FT259" i="12"/>
  <c r="FS259" i="12"/>
  <c r="FU246" i="12"/>
  <c r="FT245" i="12"/>
  <c r="FS245" i="12"/>
  <c r="FT232" i="12"/>
  <c r="FS232" i="12"/>
  <c r="FU220" i="12"/>
  <c r="FT219" i="12"/>
  <c r="FS219" i="12"/>
  <c r="FU215" i="12"/>
  <c r="FT214" i="12"/>
  <c r="FS214" i="12"/>
  <c r="FU206" i="12"/>
  <c r="FU205" i="12" s="1"/>
  <c r="FT205" i="12"/>
  <c r="FS205" i="12"/>
  <c r="FU194" i="12"/>
  <c r="FU193" i="12" s="1"/>
  <c r="FT193" i="12"/>
  <c r="FS193" i="12"/>
  <c r="FU190" i="12"/>
  <c r="FT189" i="12"/>
  <c r="FS189" i="12"/>
  <c r="FU177" i="12"/>
  <c r="FT176" i="12"/>
  <c r="FS176" i="12"/>
  <c r="FU164" i="12"/>
  <c r="FT163" i="12"/>
  <c r="FS163" i="12"/>
  <c r="FU151" i="12"/>
  <c r="FT150" i="12"/>
  <c r="FS150" i="12"/>
  <c r="FT139" i="12"/>
  <c r="FU129" i="12"/>
  <c r="FT128" i="12"/>
  <c r="FS128" i="12"/>
  <c r="FU117" i="12"/>
  <c r="FT116" i="12"/>
  <c r="FS116" i="12"/>
  <c r="FU108" i="12"/>
  <c r="FT107" i="12"/>
  <c r="FS107" i="12"/>
  <c r="FU96" i="12"/>
  <c r="FT95" i="12"/>
  <c r="FS95" i="12"/>
  <c r="FU91" i="12"/>
  <c r="FT90" i="12"/>
  <c r="FS90" i="12"/>
  <c r="FT73" i="12"/>
  <c r="FS73" i="12"/>
  <c r="FT67" i="12"/>
  <c r="FS67" i="12"/>
  <c r="FU50" i="12"/>
  <c r="FT49" i="12"/>
  <c r="FS49" i="12"/>
  <c r="FU46" i="12"/>
  <c r="FT45" i="12"/>
  <c r="FS45" i="12"/>
  <c r="FT33" i="12"/>
  <c r="FS33" i="12"/>
  <c r="FT24" i="12"/>
  <c r="FS24" i="12"/>
  <c r="FU16" i="12"/>
  <c r="FT15" i="12"/>
  <c r="FS15" i="12"/>
  <c r="FU12" i="12"/>
  <c r="FT11" i="12"/>
  <c r="FS11" i="12"/>
  <c r="FT10" i="12"/>
  <c r="FS10" i="12"/>
  <c r="FT9" i="12"/>
  <c r="FS9" i="12"/>
  <c r="CA214" i="12"/>
  <c r="CC289" i="12"/>
  <c r="CC290" i="12"/>
  <c r="CC291" i="12"/>
  <c r="CC292" i="12"/>
  <c r="CC293" i="12"/>
  <c r="CC294" i="12"/>
  <c r="CC295" i="12"/>
  <c r="CC296" i="12"/>
  <c r="CC300" i="12"/>
  <c r="CC301" i="12"/>
  <c r="CC302" i="12"/>
  <c r="CC303" i="12"/>
  <c r="CC304" i="12"/>
  <c r="CC308" i="12"/>
  <c r="CC309" i="12"/>
  <c r="CC310" i="12"/>
  <c r="CC311" i="12"/>
  <c r="CC312" i="12"/>
  <c r="CC313" i="12"/>
  <c r="CC317" i="12"/>
  <c r="CC318" i="12"/>
  <c r="CC319" i="12"/>
  <c r="CC320" i="12"/>
  <c r="CC321" i="12"/>
  <c r="CC322" i="12"/>
  <c r="CC323" i="12"/>
  <c r="CC326" i="12"/>
  <c r="CC327" i="12"/>
  <c r="CC328" i="12"/>
  <c r="CC335" i="12"/>
  <c r="CC336" i="12"/>
  <c r="CC337" i="12"/>
  <c r="CC338" i="12"/>
  <c r="CC340" i="12"/>
  <c r="CC341" i="12"/>
  <c r="CC352" i="12"/>
  <c r="CC357" i="12"/>
  <c r="CC359" i="12"/>
  <c r="CC360" i="12"/>
  <c r="CC361" i="12"/>
  <c r="CC362" i="12"/>
  <c r="CC363" i="12"/>
  <c r="CC364" i="12"/>
  <c r="CC365" i="12"/>
  <c r="CC366" i="12"/>
  <c r="CC358" i="12"/>
  <c r="CC370" i="12"/>
  <c r="CC371" i="12"/>
  <c r="CC372" i="12"/>
  <c r="CC373" i="12"/>
  <c r="CC374" i="12"/>
  <c r="CC375" i="12"/>
  <c r="CC378" i="12"/>
  <c r="CC379" i="12"/>
  <c r="CC380" i="12"/>
  <c r="CC279" i="12"/>
  <c r="CC280" i="12"/>
  <c r="CC281" i="12"/>
  <c r="CC282" i="12"/>
  <c r="CC283" i="12"/>
  <c r="CC284" i="12"/>
  <c r="CC285" i="12"/>
  <c r="CC286" i="12"/>
  <c r="CC269" i="12"/>
  <c r="CC270" i="12"/>
  <c r="CC271" i="12"/>
  <c r="CC272" i="12"/>
  <c r="CC273" i="12"/>
  <c r="CC274" i="12"/>
  <c r="CC275" i="12"/>
  <c r="CC262" i="12"/>
  <c r="CC263" i="12"/>
  <c r="CC264" i="12"/>
  <c r="CC265" i="12"/>
  <c r="CC266" i="12"/>
  <c r="CC247" i="12"/>
  <c r="CC248" i="12"/>
  <c r="CC249" i="12"/>
  <c r="CC250" i="12"/>
  <c r="CC251" i="12"/>
  <c r="CC252" i="12"/>
  <c r="CC253" i="12"/>
  <c r="CC254" i="12"/>
  <c r="CC255" i="12"/>
  <c r="CC256" i="12"/>
  <c r="CC257" i="12"/>
  <c r="CC258" i="12"/>
  <c r="CC234" i="12"/>
  <c r="CC235" i="12"/>
  <c r="CC236" i="12"/>
  <c r="CC237" i="12"/>
  <c r="CC238" i="12"/>
  <c r="CC239" i="12"/>
  <c r="CC240" i="12"/>
  <c r="CC241" i="12"/>
  <c r="CC242" i="12"/>
  <c r="CC243" i="12"/>
  <c r="CC244" i="12"/>
  <c r="CC222" i="12"/>
  <c r="CC223" i="12"/>
  <c r="CC224" i="12"/>
  <c r="CC225" i="12"/>
  <c r="CC226" i="12"/>
  <c r="CC227" i="12"/>
  <c r="CC228" i="12"/>
  <c r="CC229" i="12"/>
  <c r="CC230" i="12"/>
  <c r="CC231" i="12"/>
  <c r="CC217" i="12"/>
  <c r="CC218" i="12"/>
  <c r="CC208" i="12"/>
  <c r="CC209" i="12"/>
  <c r="CC210" i="12"/>
  <c r="CC211" i="12"/>
  <c r="CC212" i="12"/>
  <c r="CC213" i="12"/>
  <c r="CC196" i="12"/>
  <c r="CC197" i="12"/>
  <c r="CC198" i="12"/>
  <c r="CC199" i="12"/>
  <c r="CC200" i="12"/>
  <c r="CC201" i="12"/>
  <c r="CC202" i="12"/>
  <c r="CC203" i="12"/>
  <c r="CC204" i="12"/>
  <c r="CC191" i="12"/>
  <c r="CC179" i="12"/>
  <c r="CC180" i="12"/>
  <c r="CC181" i="12"/>
  <c r="CC182" i="12"/>
  <c r="CC183" i="12"/>
  <c r="CC184" i="12"/>
  <c r="CC185" i="12"/>
  <c r="CC186" i="12"/>
  <c r="CC187" i="12"/>
  <c r="CC188" i="12"/>
  <c r="CC164" i="12"/>
  <c r="CC166" i="12"/>
  <c r="CC167" i="12"/>
  <c r="CC168" i="12"/>
  <c r="CC169" i="12"/>
  <c r="CC170" i="12"/>
  <c r="CC171" i="12"/>
  <c r="CC172" i="12"/>
  <c r="CC173" i="12"/>
  <c r="CC174" i="12"/>
  <c r="CC175" i="12"/>
  <c r="CC153" i="12"/>
  <c r="CC154" i="12"/>
  <c r="CC155" i="12"/>
  <c r="CC156" i="12"/>
  <c r="CC157" i="12"/>
  <c r="CC158" i="12"/>
  <c r="CC159" i="12"/>
  <c r="CC160" i="12"/>
  <c r="CC161" i="12"/>
  <c r="CC162" i="12"/>
  <c r="CC142" i="12"/>
  <c r="CC143" i="12"/>
  <c r="CC144" i="12"/>
  <c r="CC145" i="12"/>
  <c r="CC146" i="12"/>
  <c r="CC147" i="12"/>
  <c r="CC148" i="12"/>
  <c r="CC149" i="12"/>
  <c r="CC131" i="12"/>
  <c r="CC132" i="12"/>
  <c r="CC133" i="12"/>
  <c r="CC134" i="12"/>
  <c r="CC135" i="12"/>
  <c r="CC136" i="12"/>
  <c r="CC137" i="12"/>
  <c r="CC138" i="12"/>
  <c r="CC118" i="12"/>
  <c r="CC119" i="12"/>
  <c r="CC120" i="12"/>
  <c r="CC121" i="12"/>
  <c r="CC123" i="12"/>
  <c r="CC124" i="12"/>
  <c r="CC125" i="12"/>
  <c r="CC126" i="12"/>
  <c r="CC127" i="12"/>
  <c r="CC109" i="12"/>
  <c r="CC110" i="12"/>
  <c r="CC111" i="12"/>
  <c r="CC112" i="12"/>
  <c r="CC114" i="12"/>
  <c r="CC115" i="12"/>
  <c r="CC97" i="12"/>
  <c r="CC98" i="12"/>
  <c r="CC99" i="12"/>
  <c r="CC101" i="12"/>
  <c r="CC102" i="12"/>
  <c r="CC103" i="12"/>
  <c r="CC104" i="12"/>
  <c r="CC105" i="12"/>
  <c r="CC106" i="12"/>
  <c r="CC93" i="12"/>
  <c r="CC94" i="12"/>
  <c r="CC76" i="12"/>
  <c r="CC77" i="12"/>
  <c r="CC78" i="12"/>
  <c r="CC79" i="12"/>
  <c r="CC80" i="12"/>
  <c r="CC81" i="12"/>
  <c r="CC82" i="12"/>
  <c r="CC83" i="12"/>
  <c r="CC84" i="12"/>
  <c r="CC85" i="12"/>
  <c r="CC86" i="12"/>
  <c r="CC87" i="12"/>
  <c r="CC88" i="12"/>
  <c r="CC89" i="12"/>
  <c r="CC70" i="12"/>
  <c r="CC71" i="12"/>
  <c r="CC72" i="12"/>
  <c r="CC52" i="12"/>
  <c r="CC53" i="12"/>
  <c r="CC54" i="12"/>
  <c r="CC55" i="12"/>
  <c r="CC56" i="12"/>
  <c r="CC57" i="12"/>
  <c r="CC58" i="12"/>
  <c r="CC59" i="12"/>
  <c r="CC60" i="12"/>
  <c r="CC61" i="12"/>
  <c r="CC62" i="12"/>
  <c r="CC63" i="12"/>
  <c r="CC64" i="12"/>
  <c r="CC65" i="12"/>
  <c r="CC35" i="12"/>
  <c r="CC37" i="12"/>
  <c r="CC38" i="12"/>
  <c r="CC39" i="12"/>
  <c r="CC40" i="12"/>
  <c r="CC41" i="12"/>
  <c r="CC42" i="12"/>
  <c r="CC43" i="12"/>
  <c r="CC44" i="12"/>
  <c r="CC27" i="12"/>
  <c r="CC28" i="12"/>
  <c r="CC29" i="12"/>
  <c r="CC30" i="12"/>
  <c r="CC31" i="12"/>
  <c r="CC32" i="12"/>
  <c r="CC18" i="12"/>
  <c r="CC19" i="12"/>
  <c r="CC20" i="12"/>
  <c r="CC21" i="12"/>
  <c r="CC22" i="12"/>
  <c r="CC23" i="12"/>
  <c r="AG261" i="12"/>
  <c r="AC369" i="12"/>
  <c r="Q315" i="12"/>
  <c r="Q220" i="12"/>
  <c r="CO18" i="11"/>
  <c r="CO27" i="11"/>
  <c r="CO41" i="11"/>
  <c r="CO55" i="11"/>
  <c r="CO59" i="11"/>
  <c r="CO76" i="11"/>
  <c r="CO82" i="11"/>
  <c r="CO98" i="11"/>
  <c r="CO103" i="11"/>
  <c r="CO115" i="11"/>
  <c r="CO124" i="11"/>
  <c r="CO138" i="11"/>
  <c r="CO150" i="11"/>
  <c r="CO161" i="11"/>
  <c r="CO173" i="11"/>
  <c r="CO185" i="11"/>
  <c r="CO198" i="11"/>
  <c r="CO202" i="11"/>
  <c r="CO214" i="11"/>
  <c r="CO222" i="11"/>
  <c r="CO229" i="11"/>
  <c r="CO241" i="11"/>
  <c r="CO254" i="11"/>
  <c r="CO268" i="11"/>
  <c r="CO275" i="11"/>
  <c r="CO285" i="11"/>
  <c r="CO295" i="11"/>
  <c r="CO305" i="11"/>
  <c r="CO314" i="11"/>
  <c r="CO322" i="11"/>
  <c r="CO332" i="11"/>
  <c r="CO346" i="11"/>
  <c r="CO357" i="11"/>
  <c r="CO365" i="11"/>
  <c r="CO374" i="11"/>
  <c r="CO387" i="11"/>
  <c r="CO396" i="11"/>
  <c r="CO403" i="11"/>
  <c r="CO404" i="11"/>
  <c r="CO405" i="11"/>
  <c r="CO406" i="11"/>
  <c r="CO14" i="11"/>
  <c r="CJ54" i="11"/>
  <c r="CM54" i="11"/>
  <c r="CN54" i="11"/>
  <c r="CJ58" i="11"/>
  <c r="CM58" i="11"/>
  <c r="CN58" i="11"/>
  <c r="CO58" i="11" s="1"/>
  <c r="CM75" i="11"/>
  <c r="CN75" i="11"/>
  <c r="CJ81" i="11"/>
  <c r="CM81" i="11"/>
  <c r="CN81" i="11"/>
  <c r="CM97" i="11"/>
  <c r="CN97" i="11"/>
  <c r="CJ102" i="11"/>
  <c r="CM102" i="11"/>
  <c r="CN102" i="11"/>
  <c r="CJ114" i="11"/>
  <c r="CM114" i="11"/>
  <c r="CN114" i="11"/>
  <c r="CM123" i="11"/>
  <c r="CN123" i="11"/>
  <c r="CJ137" i="11"/>
  <c r="CM137" i="11"/>
  <c r="CN137" i="11"/>
  <c r="CJ149" i="11"/>
  <c r="CM149" i="11"/>
  <c r="CN149" i="11"/>
  <c r="CM160" i="11"/>
  <c r="CN160" i="11"/>
  <c r="CJ172" i="11"/>
  <c r="CM172" i="11"/>
  <c r="CN172" i="11"/>
  <c r="CM184" i="11"/>
  <c r="CN184" i="11"/>
  <c r="CO184" i="11" s="1"/>
  <c r="CJ197" i="11"/>
  <c r="CM197" i="11"/>
  <c r="CN197" i="11"/>
  <c r="CJ201" i="11"/>
  <c r="CM201" i="11"/>
  <c r="CN201" i="11"/>
  <c r="CJ213" i="11"/>
  <c r="CK213" i="11" s="1"/>
  <c r="CM213" i="11"/>
  <c r="CN213" i="11"/>
  <c r="CJ221" i="11"/>
  <c r="CK221" i="11" s="1"/>
  <c r="CM221" i="11"/>
  <c r="CN221" i="11"/>
  <c r="CO221" i="11" s="1"/>
  <c r="CJ228" i="11"/>
  <c r="CK228" i="11" s="1"/>
  <c r="CM228" i="11"/>
  <c r="CN228" i="11"/>
  <c r="CO228" i="11" s="1"/>
  <c r="CJ240" i="11"/>
  <c r="CM240" i="11"/>
  <c r="CN240" i="11"/>
  <c r="CO240" i="11" s="1"/>
  <c r="CJ253" i="11"/>
  <c r="CM253" i="11"/>
  <c r="CN253" i="11"/>
  <c r="CM267" i="11"/>
  <c r="CN267" i="11"/>
  <c r="CO267" i="11" s="1"/>
  <c r="CJ274" i="11"/>
  <c r="CM274" i="11"/>
  <c r="CN274" i="11"/>
  <c r="CJ284" i="11"/>
  <c r="CM284" i="11"/>
  <c r="CN284" i="11"/>
  <c r="CJ294" i="11"/>
  <c r="CM294" i="11"/>
  <c r="CN294" i="11"/>
  <c r="CO294" i="11" s="1"/>
  <c r="CJ304" i="11"/>
  <c r="CM304" i="11"/>
  <c r="CN304" i="11"/>
  <c r="CM313" i="11"/>
  <c r="CN313" i="11"/>
  <c r="CJ321" i="11"/>
  <c r="CM321" i="11"/>
  <c r="CN321" i="11"/>
  <c r="CO321" i="11" s="1"/>
  <c r="CM331" i="11"/>
  <c r="CN331" i="11"/>
  <c r="CO331" i="11" s="1"/>
  <c r="CM345" i="11"/>
  <c r="CN345" i="11"/>
  <c r="CJ356" i="11"/>
  <c r="CM356" i="11"/>
  <c r="CN356" i="11"/>
  <c r="CJ364" i="11"/>
  <c r="CM364" i="11"/>
  <c r="CN364" i="11"/>
  <c r="CO364" i="11" s="1"/>
  <c r="CJ373" i="11"/>
  <c r="CM373" i="11"/>
  <c r="CN373" i="11"/>
  <c r="CM386" i="11"/>
  <c r="CN386" i="11"/>
  <c r="CO386" i="11" s="1"/>
  <c r="CM395" i="11"/>
  <c r="CN395" i="11"/>
  <c r="CM402" i="11"/>
  <c r="CN402" i="11"/>
  <c r="CO402" i="11" s="1"/>
  <c r="CK41" i="11"/>
  <c r="CM40" i="11"/>
  <c r="CN40" i="11"/>
  <c r="CJ26" i="11"/>
  <c r="CM26" i="11"/>
  <c r="CN26" i="11"/>
  <c r="CJ17" i="11"/>
  <c r="CM17" i="11"/>
  <c r="CN17" i="11"/>
  <c r="CJ13" i="11"/>
  <c r="CM13" i="11"/>
  <c r="CN13" i="11"/>
  <c r="CO13" i="11" s="1"/>
  <c r="CS403" i="11"/>
  <c r="BT402" i="11"/>
  <c r="H402" i="11"/>
  <c r="FY314" i="12" l="1"/>
  <c r="FY33" i="12"/>
  <c r="GG9" i="12"/>
  <c r="FY297" i="12"/>
  <c r="FY24" i="12"/>
  <c r="GA8" i="12"/>
  <c r="GA388" i="12" s="1"/>
  <c r="E132" i="7" s="1"/>
  <c r="FY342" i="12"/>
  <c r="GF8" i="12"/>
  <c r="GF388" i="12" s="1"/>
  <c r="F133" i="7" s="1"/>
  <c r="FU219" i="12"/>
  <c r="FY10" i="12"/>
  <c r="FY176" i="12"/>
  <c r="FY67" i="12"/>
  <c r="GE8" i="12"/>
  <c r="FU49" i="12"/>
  <c r="FY15" i="12"/>
  <c r="FY305" i="12"/>
  <c r="GB8" i="12"/>
  <c r="FX8" i="12"/>
  <c r="FX388" i="12" s="1"/>
  <c r="F131" i="7" s="1"/>
  <c r="FY214" i="12"/>
  <c r="FY193" i="12"/>
  <c r="CO373" i="11"/>
  <c r="CO313" i="11"/>
  <c r="CO284" i="11"/>
  <c r="CO253" i="11"/>
  <c r="CO40" i="11"/>
  <c r="CO17" i="11"/>
  <c r="CO201" i="11"/>
  <c r="CO304" i="11"/>
  <c r="CO160" i="11"/>
  <c r="CO123" i="11"/>
  <c r="CO97" i="11"/>
  <c r="CO114" i="11"/>
  <c r="CO172" i="11"/>
  <c r="CO137" i="11"/>
  <c r="CO75" i="11"/>
  <c r="CO345" i="11"/>
  <c r="CO356" i="11"/>
  <c r="CO102" i="11"/>
  <c r="CO26" i="11"/>
  <c r="CO197" i="11"/>
  <c r="CO395" i="11"/>
  <c r="CO274" i="11"/>
  <c r="CO213" i="11"/>
  <c r="CO149" i="11"/>
  <c r="CO81" i="11"/>
  <c r="CO54" i="11"/>
  <c r="FY49" i="12"/>
  <c r="FY259" i="12"/>
  <c r="FY128" i="12"/>
  <c r="FY116" i="12"/>
  <c r="FY45" i="12"/>
  <c r="FY324" i="12"/>
  <c r="FY350" i="12"/>
  <c r="FY367" i="12"/>
  <c r="FW8" i="12"/>
  <c r="FW388" i="12" s="1"/>
  <c r="FU342" i="12"/>
  <c r="FU11" i="12"/>
  <c r="FU15" i="12"/>
  <c r="FU45" i="12"/>
  <c r="FU90" i="12"/>
  <c r="FU95" i="12"/>
  <c r="FU107" i="12"/>
  <c r="FU116" i="12"/>
  <c r="FU128" i="12"/>
  <c r="FU150" i="12"/>
  <c r="FU163" i="12"/>
  <c r="FU176" i="12"/>
  <c r="FU189" i="12"/>
  <c r="FU214" i="12"/>
  <c r="FU245" i="12"/>
  <c r="FU259" i="12"/>
  <c r="FU267" i="12"/>
  <c r="FU324" i="12"/>
  <c r="FT8" i="12"/>
  <c r="FT388" i="12" s="1"/>
  <c r="F130" i="7" s="1"/>
  <c r="FU356" i="12"/>
  <c r="FU367" i="12"/>
  <c r="FU376" i="12"/>
  <c r="FS8" i="12"/>
  <c r="FS388" i="12" s="1"/>
  <c r="E130" i="7" s="1"/>
  <c r="FU9" i="12"/>
  <c r="CM10" i="11"/>
  <c r="K132" i="8"/>
  <c r="L132" i="8"/>
  <c r="L144" i="8"/>
  <c r="L145" i="8"/>
  <c r="L170" i="8"/>
  <c r="L193" i="8"/>
  <c r="L194" i="8"/>
  <c r="L197" i="8"/>
  <c r="L237" i="8"/>
  <c r="L259" i="8"/>
  <c r="L266" i="8"/>
  <c r="L277" i="8"/>
  <c r="L278" i="8"/>
  <c r="L279" i="8"/>
  <c r="L304" i="8"/>
  <c r="L311" i="8"/>
  <c r="L306" i="8"/>
  <c r="L307" i="8"/>
  <c r="L308" i="8"/>
  <c r="L309" i="8"/>
  <c r="L310" i="8"/>
  <c r="L312" i="8"/>
  <c r="L317" i="8"/>
  <c r="L318" i="8"/>
  <c r="L319" i="8"/>
  <c r="L320" i="8"/>
  <c r="L321" i="8"/>
  <c r="L334" i="8"/>
  <c r="L336" i="8"/>
  <c r="L335" i="8"/>
  <c r="L337" i="8"/>
  <c r="L338" i="8"/>
  <c r="L339" i="8"/>
  <c r="L343" i="8"/>
  <c r="L344" i="8"/>
  <c r="L345" i="8"/>
  <c r="L359" i="8"/>
  <c r="L362" i="8"/>
  <c r="L368" i="8"/>
  <c r="L376" i="8"/>
  <c r="L378" i="8"/>
  <c r="L379" i="8"/>
  <c r="L380" i="8"/>
  <c r="L381" i="8"/>
  <c r="L382" i="8"/>
  <c r="L385" i="8"/>
  <c r="L386" i="8"/>
  <c r="L387" i="8"/>
  <c r="L388" i="8"/>
  <c r="L389" i="8"/>
  <c r="L392" i="8"/>
  <c r="L390" i="8"/>
  <c r="L393" i="8"/>
  <c r="L395" i="8"/>
  <c r="L396" i="8"/>
  <c r="L398" i="8"/>
  <c r="L405" i="8"/>
  <c r="L399" i="8"/>
  <c r="L400" i="8"/>
  <c r="L401" i="8"/>
  <c r="L402" i="8"/>
  <c r="L404" i="8"/>
  <c r="L407" i="8"/>
  <c r="L412" i="8"/>
  <c r="L408" i="8"/>
  <c r="L409" i="8"/>
  <c r="L410" i="8"/>
  <c r="L411" i="8"/>
  <c r="FT394" i="10"/>
  <c r="FS394" i="10"/>
  <c r="FU145" i="10"/>
  <c r="FT144" i="10"/>
  <c r="FS144" i="10"/>
  <c r="FT71" i="10"/>
  <c r="FT54" i="10"/>
  <c r="FS54" i="10"/>
  <c r="FU50" i="10"/>
  <c r="FT49" i="10"/>
  <c r="FS49" i="10"/>
  <c r="FT38" i="10"/>
  <c r="FS38" i="10"/>
  <c r="FT24" i="10"/>
  <c r="FS24" i="10"/>
  <c r="FT15" i="10"/>
  <c r="FS15" i="10"/>
  <c r="FT11" i="10"/>
  <c r="FS11" i="10"/>
  <c r="FT10" i="10"/>
  <c r="FT9" i="10"/>
  <c r="FS9" i="10"/>
  <c r="FQ267" i="10"/>
  <c r="FQ268" i="10"/>
  <c r="FQ269" i="10"/>
  <c r="FP120" i="10"/>
  <c r="FO120" i="10"/>
  <c r="FQ14" i="10"/>
  <c r="FP394" i="10"/>
  <c r="FO394" i="10"/>
  <c r="FP387" i="10"/>
  <c r="FO387" i="10"/>
  <c r="FP378" i="10"/>
  <c r="FO378" i="10"/>
  <c r="FP366" i="10"/>
  <c r="FO366" i="10"/>
  <c r="FP359" i="10"/>
  <c r="FO359" i="10"/>
  <c r="FP350" i="10"/>
  <c r="FO350" i="10"/>
  <c r="FP341" i="10"/>
  <c r="FO341" i="10"/>
  <c r="FP327" i="10"/>
  <c r="FO327" i="10"/>
  <c r="FP317" i="10"/>
  <c r="FO317" i="10"/>
  <c r="FP308" i="10"/>
  <c r="FO308" i="10"/>
  <c r="FP301" i="10"/>
  <c r="FO301" i="10"/>
  <c r="FP291" i="10"/>
  <c r="FO291" i="10"/>
  <c r="FP280" i="10"/>
  <c r="FO280" i="10"/>
  <c r="FP271" i="10"/>
  <c r="FO271" i="10"/>
  <c r="FP263" i="10"/>
  <c r="FO263" i="10"/>
  <c r="FP251" i="10"/>
  <c r="FO251" i="10"/>
  <c r="FP238" i="10"/>
  <c r="FO238" i="10"/>
  <c r="FP225" i="10"/>
  <c r="FO225" i="10"/>
  <c r="FP218" i="10"/>
  <c r="FO218" i="10"/>
  <c r="FP209" i="10"/>
  <c r="FO209" i="10"/>
  <c r="FP197" i="10"/>
  <c r="FO197" i="10"/>
  <c r="FP193" i="10"/>
  <c r="FO193" i="10"/>
  <c r="FP179" i="10"/>
  <c r="FO179" i="10"/>
  <c r="FP167" i="10"/>
  <c r="FO167" i="10"/>
  <c r="FP155" i="10"/>
  <c r="FO155" i="10"/>
  <c r="FP144" i="10"/>
  <c r="FO144" i="10"/>
  <c r="FP133" i="10"/>
  <c r="FO133" i="10"/>
  <c r="FP111" i="10"/>
  <c r="FO111" i="10"/>
  <c r="FP99" i="10"/>
  <c r="FO99" i="10"/>
  <c r="FP94" i="10"/>
  <c r="FO94" i="10"/>
  <c r="FP77" i="10"/>
  <c r="FO77" i="10"/>
  <c r="FP71" i="10"/>
  <c r="FO71" i="10"/>
  <c r="FP54" i="10"/>
  <c r="FO54" i="10"/>
  <c r="FP49" i="10"/>
  <c r="FO49" i="10"/>
  <c r="FP38" i="10"/>
  <c r="FO38" i="10"/>
  <c r="FP24" i="10"/>
  <c r="FO24" i="10"/>
  <c r="FP15" i="10"/>
  <c r="FO15" i="10"/>
  <c r="FP11" i="10"/>
  <c r="FO11" i="10"/>
  <c r="FP10" i="10"/>
  <c r="FO10" i="10"/>
  <c r="FP9" i="10"/>
  <c r="FO9" i="10"/>
  <c r="AR167" i="10"/>
  <c r="AQ167" i="10"/>
  <c r="AS207" i="10"/>
  <c r="AS208" i="10"/>
  <c r="AS14" i="10"/>
  <c r="AS19" i="10"/>
  <c r="AS20" i="10"/>
  <c r="AS21" i="10"/>
  <c r="AS29" i="10"/>
  <c r="AS31" i="10"/>
  <c r="AS33" i="10"/>
  <c r="AS40" i="10"/>
  <c r="AS42" i="10"/>
  <c r="AS44" i="10"/>
  <c r="AS51" i="10"/>
  <c r="AS52" i="10"/>
  <c r="AS53" i="10"/>
  <c r="AS56" i="10"/>
  <c r="AS68" i="10"/>
  <c r="AS70" i="10"/>
  <c r="AS73" i="10"/>
  <c r="AS80" i="10"/>
  <c r="AS83" i="10"/>
  <c r="AS84" i="10"/>
  <c r="AS86" i="10"/>
  <c r="AS87" i="10"/>
  <c r="AS89" i="10"/>
  <c r="AS96" i="10"/>
  <c r="AS97" i="10"/>
  <c r="AS98" i="10"/>
  <c r="AS103" i="10"/>
  <c r="AS104" i="10"/>
  <c r="AS113" i="10"/>
  <c r="AS117" i="10"/>
  <c r="AS118" i="10"/>
  <c r="AS122" i="10"/>
  <c r="AS123" i="10"/>
  <c r="AS128" i="10"/>
  <c r="AS132" i="10"/>
  <c r="AS135" i="10"/>
  <c r="AS138" i="10"/>
  <c r="AS139" i="10"/>
  <c r="AS141" i="10"/>
  <c r="AS142" i="10"/>
  <c r="AS143" i="10"/>
  <c r="AS146" i="10"/>
  <c r="AS149" i="10"/>
  <c r="AS150" i="10"/>
  <c r="AS152" i="10"/>
  <c r="AS154" i="10"/>
  <c r="AS158" i="10"/>
  <c r="AS160" i="10"/>
  <c r="AS162" i="10"/>
  <c r="AS164" i="10"/>
  <c r="AS171" i="10"/>
  <c r="AS174" i="10"/>
  <c r="AS175" i="10"/>
  <c r="AS177" i="10"/>
  <c r="AS178" i="10"/>
  <c r="AS182" i="10"/>
  <c r="AS185" i="10"/>
  <c r="AS186" i="10"/>
  <c r="AS188" i="10"/>
  <c r="AS190" i="10"/>
  <c r="AS191" i="10"/>
  <c r="AS195" i="10"/>
  <c r="AS196" i="10"/>
  <c r="AS200" i="10"/>
  <c r="AS202" i="10"/>
  <c r="AS203" i="10"/>
  <c r="AS204" i="10"/>
  <c r="AS206" i="10"/>
  <c r="AS212" i="10"/>
  <c r="AS214" i="10"/>
  <c r="AS215" i="10"/>
  <c r="AS216" i="10"/>
  <c r="AS217" i="10"/>
  <c r="AS220" i="10"/>
  <c r="AS223" i="10"/>
  <c r="AS224" i="10"/>
  <c r="AS228" i="10"/>
  <c r="AS229" i="10"/>
  <c r="AS235" i="10"/>
  <c r="AS236" i="10"/>
  <c r="AS240" i="10"/>
  <c r="AS243" i="10"/>
  <c r="AS247" i="10"/>
  <c r="AS249" i="10"/>
  <c r="AS250" i="10"/>
  <c r="AS254" i="10"/>
  <c r="AS256" i="10"/>
  <c r="AS258" i="10"/>
  <c r="AS260" i="10"/>
  <c r="AS266" i="10"/>
  <c r="AS267" i="10"/>
  <c r="AS269" i="10"/>
  <c r="AS270" i="10"/>
  <c r="AS275" i="10"/>
  <c r="AS276" i="10"/>
  <c r="AS278" i="10"/>
  <c r="AS279" i="10"/>
  <c r="AS287" i="10"/>
  <c r="AS288" i="10"/>
  <c r="AS289" i="10"/>
  <c r="AS296" i="10"/>
  <c r="AS297" i="10"/>
  <c r="AS300" i="10"/>
  <c r="AS303" i="10"/>
  <c r="AS304" i="10"/>
  <c r="AS306" i="10"/>
  <c r="AS307" i="10"/>
  <c r="AS310" i="10"/>
  <c r="AS312" i="10"/>
  <c r="AS314" i="10"/>
  <c r="AS315" i="10"/>
  <c r="AS316" i="10"/>
  <c r="AS320" i="10"/>
  <c r="AS322" i="10"/>
  <c r="AS323" i="10"/>
  <c r="AS325" i="10"/>
  <c r="AS329" i="10"/>
  <c r="AS331" i="10"/>
  <c r="AS332" i="10"/>
  <c r="AS344" i="10"/>
  <c r="AS346" i="10"/>
  <c r="AS347" i="10"/>
  <c r="AS352" i="10"/>
  <c r="AS355" i="10"/>
  <c r="AS356" i="10"/>
  <c r="AS357" i="10"/>
  <c r="AS358" i="10"/>
  <c r="AS362" i="10"/>
  <c r="AS363" i="10"/>
  <c r="AS364" i="10"/>
  <c r="AS365" i="10"/>
  <c r="AS368" i="10"/>
  <c r="AS369" i="10"/>
  <c r="AS371" i="10"/>
  <c r="AS372" i="10"/>
  <c r="AS377" i="10"/>
  <c r="AS381" i="10"/>
  <c r="AS382" i="10"/>
  <c r="AS386" i="10"/>
  <c r="AS390" i="10"/>
  <c r="AS392" i="10"/>
  <c r="AS393" i="10"/>
  <c r="AS396" i="10"/>
  <c r="AS397" i="10"/>
  <c r="AS398" i="10"/>
  <c r="AS399" i="10"/>
  <c r="AS13" i="10"/>
  <c r="FL394" i="10"/>
  <c r="FM394" i="10" s="1"/>
  <c r="FK394" i="10"/>
  <c r="FL387" i="10"/>
  <c r="FK387" i="10"/>
  <c r="FL378" i="10"/>
  <c r="FK378" i="10"/>
  <c r="FL366" i="10"/>
  <c r="FK366" i="10"/>
  <c r="FL359" i="10"/>
  <c r="FK359" i="10"/>
  <c r="FL350" i="10"/>
  <c r="FK350" i="10"/>
  <c r="FL341" i="10"/>
  <c r="FK341" i="10"/>
  <c r="FL327" i="10"/>
  <c r="FK327" i="10"/>
  <c r="FL317" i="10"/>
  <c r="FK317" i="10"/>
  <c r="FL308" i="10"/>
  <c r="FK308" i="10"/>
  <c r="FL301" i="10"/>
  <c r="FK301" i="10"/>
  <c r="FL291" i="10"/>
  <c r="FK291" i="10"/>
  <c r="FL280" i="10"/>
  <c r="FK280" i="10"/>
  <c r="FL271" i="10"/>
  <c r="FK271" i="10"/>
  <c r="FL263" i="10"/>
  <c r="FK263" i="10"/>
  <c r="FL251" i="10"/>
  <c r="FK251" i="10"/>
  <c r="FL238" i="10"/>
  <c r="FK238" i="10"/>
  <c r="FL225" i="10"/>
  <c r="FK225" i="10"/>
  <c r="FL218" i="10"/>
  <c r="FK218" i="10"/>
  <c r="FL209" i="10"/>
  <c r="FK209" i="10"/>
  <c r="FL197" i="10"/>
  <c r="FK197" i="10"/>
  <c r="FL193" i="10"/>
  <c r="FK193" i="10"/>
  <c r="FL179" i="10"/>
  <c r="FK179" i="10"/>
  <c r="FL167" i="10"/>
  <c r="FK167" i="10"/>
  <c r="FL155" i="10"/>
  <c r="FK155" i="10"/>
  <c r="FL144" i="10"/>
  <c r="FK144" i="10"/>
  <c r="FL133" i="10"/>
  <c r="FK133" i="10"/>
  <c r="FL120" i="10"/>
  <c r="FK120" i="10"/>
  <c r="FL111" i="10"/>
  <c r="FK111" i="10"/>
  <c r="FL99" i="10"/>
  <c r="FK99" i="10"/>
  <c r="FL94" i="10"/>
  <c r="FK94" i="10"/>
  <c r="FL77" i="10"/>
  <c r="FK77" i="10"/>
  <c r="FL71" i="10"/>
  <c r="FK71" i="10"/>
  <c r="FL54" i="10"/>
  <c r="FK54" i="10"/>
  <c r="FL49" i="10"/>
  <c r="FK49" i="10"/>
  <c r="FL38" i="10"/>
  <c r="FK38" i="10"/>
  <c r="FL24" i="10"/>
  <c r="FK24" i="10"/>
  <c r="FL15" i="10"/>
  <c r="FK15" i="10"/>
  <c r="FL11" i="10"/>
  <c r="FK11" i="10"/>
  <c r="FL10" i="10"/>
  <c r="FK10" i="10"/>
  <c r="FL9" i="10"/>
  <c r="FK9" i="10"/>
  <c r="FA292" i="10"/>
  <c r="FH394" i="10"/>
  <c r="FG394" i="10"/>
  <c r="FI388" i="10"/>
  <c r="FH387" i="10"/>
  <c r="FG387" i="10"/>
  <c r="FH378" i="10"/>
  <c r="FG378" i="10"/>
  <c r="FH366" i="10"/>
  <c r="FG366" i="10"/>
  <c r="FH359" i="10"/>
  <c r="FG359" i="10"/>
  <c r="FH350" i="10"/>
  <c r="FG350" i="10"/>
  <c r="FH341" i="10"/>
  <c r="FG341" i="10"/>
  <c r="FH327" i="10"/>
  <c r="FG327" i="10"/>
  <c r="FH317" i="10"/>
  <c r="FG317" i="10"/>
  <c r="FH308" i="10"/>
  <c r="FG308" i="10"/>
  <c r="FH301" i="10"/>
  <c r="FG301" i="10"/>
  <c r="FH291" i="10"/>
  <c r="FG291" i="10"/>
  <c r="FH280" i="10"/>
  <c r="FG280" i="10"/>
  <c r="FH271" i="10"/>
  <c r="FG271" i="10"/>
  <c r="FH263" i="10"/>
  <c r="FG263" i="10"/>
  <c r="FH251" i="10"/>
  <c r="FG251" i="10"/>
  <c r="FH238" i="10"/>
  <c r="FG238" i="10"/>
  <c r="FH225" i="10"/>
  <c r="FG225" i="10"/>
  <c r="FH218" i="10"/>
  <c r="FG218" i="10"/>
  <c r="FH209" i="10"/>
  <c r="FG209" i="10"/>
  <c r="FH197" i="10"/>
  <c r="FG197" i="10"/>
  <c r="FH193" i="10"/>
  <c r="FG193" i="10"/>
  <c r="FH179" i="10"/>
  <c r="FG179" i="10"/>
  <c r="FH167" i="10"/>
  <c r="FG167" i="10"/>
  <c r="FH155" i="10"/>
  <c r="FG155" i="10"/>
  <c r="FH144" i="10"/>
  <c r="FG144" i="10"/>
  <c r="FH133" i="10"/>
  <c r="FG133" i="10"/>
  <c r="FH120" i="10"/>
  <c r="FG120" i="10"/>
  <c r="FH111" i="10"/>
  <c r="FG111" i="10"/>
  <c r="FH99" i="10"/>
  <c r="FG99" i="10"/>
  <c r="FH94" i="10"/>
  <c r="FG94" i="10"/>
  <c r="FH77" i="10"/>
  <c r="FG77" i="10"/>
  <c r="FH71" i="10"/>
  <c r="FG71" i="10"/>
  <c r="FH54" i="10"/>
  <c r="FG54" i="10"/>
  <c r="FH49" i="10"/>
  <c r="FG49" i="10"/>
  <c r="FH38" i="10"/>
  <c r="FG38" i="10"/>
  <c r="FH24" i="10"/>
  <c r="FG24" i="10"/>
  <c r="FH15" i="10"/>
  <c r="FG15" i="10"/>
  <c r="FH11" i="10"/>
  <c r="FG11" i="10"/>
  <c r="FH10" i="10"/>
  <c r="FG10" i="10"/>
  <c r="FH9" i="10"/>
  <c r="FG9" i="10"/>
  <c r="FD394" i="10"/>
  <c r="FC394" i="10"/>
  <c r="FE388" i="10"/>
  <c r="FD387" i="10"/>
  <c r="FC387" i="10"/>
  <c r="FD378" i="10"/>
  <c r="FC378" i="10"/>
  <c r="FD366" i="10"/>
  <c r="FC366" i="10"/>
  <c r="FD359" i="10"/>
  <c r="FC359" i="10"/>
  <c r="FD350" i="10"/>
  <c r="FC350" i="10"/>
  <c r="FD341" i="10"/>
  <c r="FC341" i="10"/>
  <c r="FD327" i="10"/>
  <c r="FC327" i="10"/>
  <c r="FD317" i="10"/>
  <c r="FC317" i="10"/>
  <c r="FD308" i="10"/>
  <c r="FC308" i="10"/>
  <c r="FD301" i="10"/>
  <c r="FC301" i="10"/>
  <c r="FD291" i="10"/>
  <c r="FC291" i="10"/>
  <c r="FD280" i="10"/>
  <c r="FC280" i="10"/>
  <c r="FD271" i="10"/>
  <c r="FC271" i="10"/>
  <c r="FD263" i="10"/>
  <c r="FC263" i="10"/>
  <c r="FD251" i="10"/>
  <c r="FC251" i="10"/>
  <c r="FD238" i="10"/>
  <c r="FC238" i="10"/>
  <c r="FD225" i="10"/>
  <c r="FC225" i="10"/>
  <c r="FD218" i="10"/>
  <c r="FC218" i="10"/>
  <c r="FD209" i="10"/>
  <c r="FC209" i="10"/>
  <c r="FD197" i="10"/>
  <c r="FC197" i="10"/>
  <c r="FD193" i="10"/>
  <c r="FC193" i="10"/>
  <c r="FD179" i="10"/>
  <c r="FC179" i="10"/>
  <c r="FD167" i="10"/>
  <c r="FC167" i="10"/>
  <c r="FD155" i="10"/>
  <c r="FC155" i="10"/>
  <c r="FD144" i="10"/>
  <c r="FC144" i="10"/>
  <c r="FD133" i="10"/>
  <c r="FC133" i="10"/>
  <c r="FD120" i="10"/>
  <c r="FC120" i="10"/>
  <c r="FD111" i="10"/>
  <c r="FC111" i="10"/>
  <c r="FD99" i="10"/>
  <c r="FC99" i="10"/>
  <c r="FD94" i="10"/>
  <c r="FC94" i="10"/>
  <c r="FD77" i="10"/>
  <c r="FC77" i="10"/>
  <c r="FD71" i="10"/>
  <c r="FC71" i="10"/>
  <c r="FD54" i="10"/>
  <c r="FC54" i="10"/>
  <c r="FD49" i="10"/>
  <c r="FC49" i="10"/>
  <c r="FD38" i="10"/>
  <c r="FC38" i="10"/>
  <c r="FD24" i="10"/>
  <c r="FC24" i="10"/>
  <c r="FD15" i="10"/>
  <c r="FC15" i="10"/>
  <c r="FD11" i="10"/>
  <c r="FC11" i="10"/>
  <c r="FD10" i="10"/>
  <c r="FC10" i="10"/>
  <c r="FD9" i="10"/>
  <c r="FC9" i="10"/>
  <c r="EO12" i="10"/>
  <c r="EN9" i="10"/>
  <c r="EM9" i="10"/>
  <c r="EN11" i="10"/>
  <c r="EM11" i="10"/>
  <c r="EG282" i="10"/>
  <c r="EG51" i="10"/>
  <c r="DQ395" i="10"/>
  <c r="DQ397" i="10"/>
  <c r="DQ12" i="10"/>
  <c r="DQ16" i="10"/>
  <c r="DQ25" i="10"/>
  <c r="DQ39" i="10"/>
  <c r="DQ50" i="10"/>
  <c r="DQ55" i="10"/>
  <c r="DQ78" i="10"/>
  <c r="DQ121" i="10"/>
  <c r="DQ156" i="10"/>
  <c r="DQ168" i="10"/>
  <c r="DQ180" i="10"/>
  <c r="DQ194" i="10"/>
  <c r="DQ198" i="10"/>
  <c r="DQ210" i="10"/>
  <c r="DQ239" i="10"/>
  <c r="DQ264" i="10"/>
  <c r="DQ281" i="10"/>
  <c r="DQ309" i="10"/>
  <c r="DQ328" i="10"/>
  <c r="DQ342" i="10"/>
  <c r="DQ351" i="10"/>
  <c r="DQ367" i="10"/>
  <c r="DQ388" i="10"/>
  <c r="FA379" i="10"/>
  <c r="FA388" i="10"/>
  <c r="FA367" i="10"/>
  <c r="FA360" i="10"/>
  <c r="FA342" i="10"/>
  <c r="FA351" i="10"/>
  <c r="FA328" i="10"/>
  <c r="FA272" i="10"/>
  <c r="FA281" i="10"/>
  <c r="FA239" i="10"/>
  <c r="FA252" i="10"/>
  <c r="FA198" i="10"/>
  <c r="FA180" i="10"/>
  <c r="FA168" i="10"/>
  <c r="FA112" i="10"/>
  <c r="FA121" i="10"/>
  <c r="FA134" i="10"/>
  <c r="FA72" i="10"/>
  <c r="FA12" i="10"/>
  <c r="FA16" i="10"/>
  <c r="FA25" i="10"/>
  <c r="FA39" i="10"/>
  <c r="GG8" i="12" l="1"/>
  <c r="GE388" i="12"/>
  <c r="E133" i="7" s="1"/>
  <c r="G133" i="7" s="1"/>
  <c r="G130" i="7"/>
  <c r="FY8" i="12"/>
  <c r="FQ111" i="10"/>
  <c r="EO11" i="10"/>
  <c r="EO9" i="10"/>
  <c r="FL8" i="10"/>
  <c r="FL400" i="10" s="1"/>
  <c r="FM400" i="10" s="1"/>
  <c r="FQ10" i="10"/>
  <c r="GB388" i="12"/>
  <c r="FY388" i="12"/>
  <c r="E131" i="7"/>
  <c r="G131" i="7" s="1"/>
  <c r="FU388" i="12"/>
  <c r="FU8" i="12"/>
  <c r="FT8" i="10"/>
  <c r="FU144" i="10"/>
  <c r="FS8" i="10"/>
  <c r="FU49" i="10"/>
  <c r="FQ387" i="10"/>
  <c r="FQ308" i="10"/>
  <c r="FQ144" i="10"/>
  <c r="FQ359" i="10"/>
  <c r="FQ291" i="10"/>
  <c r="FQ263" i="10"/>
  <c r="FQ251" i="10"/>
  <c r="FQ179" i="10"/>
  <c r="FQ155" i="10"/>
  <c r="FQ133" i="10"/>
  <c r="FO8" i="10"/>
  <c r="FO400" i="10" s="1"/>
  <c r="E57" i="7" s="1"/>
  <c r="FQ120" i="10"/>
  <c r="FQ99" i="10"/>
  <c r="FQ77" i="10"/>
  <c r="FQ71" i="10"/>
  <c r="FQ49" i="10"/>
  <c r="FQ38" i="10"/>
  <c r="FQ11" i="10"/>
  <c r="FP8" i="10"/>
  <c r="FK8" i="10"/>
  <c r="FK400" i="10" s="1"/>
  <c r="E56" i="7" s="1"/>
  <c r="G56" i="7" s="1"/>
  <c r="FI387" i="10"/>
  <c r="FE387" i="10"/>
  <c r="FG8" i="10"/>
  <c r="FG400" i="10" s="1"/>
  <c r="E55" i="7" s="1"/>
  <c r="FD8" i="10"/>
  <c r="FD400" i="10" s="1"/>
  <c r="FC8" i="10"/>
  <c r="FC400" i="10" s="1"/>
  <c r="E54" i="7" s="1"/>
  <c r="FI9" i="10"/>
  <c r="FE9" i="10"/>
  <c r="FH8" i="10"/>
  <c r="I318" i="10"/>
  <c r="I328" i="10"/>
  <c r="I264" i="10"/>
  <c r="I194" i="10"/>
  <c r="I134" i="10"/>
  <c r="I112" i="10"/>
  <c r="I50" i="10"/>
  <c r="EW318" i="10"/>
  <c r="EW309" i="10"/>
  <c r="EW281" i="10"/>
  <c r="EW272" i="10"/>
  <c r="EW239" i="10"/>
  <c r="EW226" i="10"/>
  <c r="EW168" i="10"/>
  <c r="EW156" i="10"/>
  <c r="EW145" i="10"/>
  <c r="EW134" i="10"/>
  <c r="EW95" i="10"/>
  <c r="EW78" i="10"/>
  <c r="EW72" i="10"/>
  <c r="EW50" i="10"/>
  <c r="EW39" i="10"/>
  <c r="EW16" i="10"/>
  <c r="M219" i="10"/>
  <c r="Q39" i="10"/>
  <c r="BY388" i="10"/>
  <c r="BU195" i="10"/>
  <c r="BU388" i="10"/>
  <c r="AG388" i="10"/>
  <c r="AG12" i="10"/>
  <c r="BQ180" i="10"/>
  <c r="CO64" i="10"/>
  <c r="CG259" i="10"/>
  <c r="DE390" i="10"/>
  <c r="DE391" i="10"/>
  <c r="DE392" i="10"/>
  <c r="DE365" i="10"/>
  <c r="DE332" i="10"/>
  <c r="DE306" i="10"/>
  <c r="DE284" i="10"/>
  <c r="DE295" i="10"/>
  <c r="DE279" i="10"/>
  <c r="DE259" i="10"/>
  <c r="DE261" i="10"/>
  <c r="DE245" i="10"/>
  <c r="DE199" i="10"/>
  <c r="DE212" i="10"/>
  <c r="DE196" i="10"/>
  <c r="DE146" i="10"/>
  <c r="DE142" i="10"/>
  <c r="DE143" i="10"/>
  <c r="DE131" i="10"/>
  <c r="DE97" i="10"/>
  <c r="DE85" i="10"/>
  <c r="DE92" i="10"/>
  <c r="DE13" i="10"/>
  <c r="BC11" i="10"/>
  <c r="BE398" i="10"/>
  <c r="BE397" i="10"/>
  <c r="BE396" i="10"/>
  <c r="BE395" i="10"/>
  <c r="BD394" i="10"/>
  <c r="BC394" i="10"/>
  <c r="BE388" i="10"/>
  <c r="BD387" i="10"/>
  <c r="BC387" i="10"/>
  <c r="BE379" i="10"/>
  <c r="BD378" i="10"/>
  <c r="BC378" i="10"/>
  <c r="BE367" i="10"/>
  <c r="BD366" i="10"/>
  <c r="BC366" i="10"/>
  <c r="BE360" i="10"/>
  <c r="BD359" i="10"/>
  <c r="BC359" i="10"/>
  <c r="BE351" i="10"/>
  <c r="BD350" i="10"/>
  <c r="BC350" i="10"/>
  <c r="BE342" i="10"/>
  <c r="BD341" i="10"/>
  <c r="BC341" i="10"/>
  <c r="BE328" i="10"/>
  <c r="BD327" i="10"/>
  <c r="BC327" i="10"/>
  <c r="BE318" i="10"/>
  <c r="BD317" i="10"/>
  <c r="BC317" i="10"/>
  <c r="BE309" i="10"/>
  <c r="BD308" i="10"/>
  <c r="BC308" i="10"/>
  <c r="BE302" i="10"/>
  <c r="BD301" i="10"/>
  <c r="BC301" i="10"/>
  <c r="BE292" i="10"/>
  <c r="BD291" i="10"/>
  <c r="BC291" i="10"/>
  <c r="BE281" i="10"/>
  <c r="BD280" i="10"/>
  <c r="BC280" i="10"/>
  <c r="BE272" i="10"/>
  <c r="BD271" i="10"/>
  <c r="BC271" i="10"/>
  <c r="BE264" i="10"/>
  <c r="BD263" i="10"/>
  <c r="BC263" i="10"/>
  <c r="BE252" i="10"/>
  <c r="BD251" i="10"/>
  <c r="BC251" i="10"/>
  <c r="BE239" i="10"/>
  <c r="BD238" i="10"/>
  <c r="BC238" i="10"/>
  <c r="BE226" i="10"/>
  <c r="BD225" i="10"/>
  <c r="BC225" i="10"/>
  <c r="BE219" i="10"/>
  <c r="BD218" i="10"/>
  <c r="BC218" i="10"/>
  <c r="BE210" i="10"/>
  <c r="BD209" i="10"/>
  <c r="BC209" i="10"/>
  <c r="BE198" i="10"/>
  <c r="BD197" i="10"/>
  <c r="BC197" i="10"/>
  <c r="BE194" i="10"/>
  <c r="BD193" i="10"/>
  <c r="BC193" i="10"/>
  <c r="BE180" i="10"/>
  <c r="BD179" i="10"/>
  <c r="BC179" i="10"/>
  <c r="BE168" i="10"/>
  <c r="BD167" i="10"/>
  <c r="BC167" i="10"/>
  <c r="BE156" i="10"/>
  <c r="BD155" i="10"/>
  <c r="BC155" i="10"/>
  <c r="BE145" i="10"/>
  <c r="BD144" i="10"/>
  <c r="BC144" i="10"/>
  <c r="BE134" i="10"/>
  <c r="BD133" i="10"/>
  <c r="BC133" i="10"/>
  <c r="BE121" i="10"/>
  <c r="BD120" i="10"/>
  <c r="BC120" i="10"/>
  <c r="BE112" i="10"/>
  <c r="BD111" i="10"/>
  <c r="BC111" i="10"/>
  <c r="BE100" i="10"/>
  <c r="BD99" i="10"/>
  <c r="BC99" i="10"/>
  <c r="BE95" i="10"/>
  <c r="BD94" i="10"/>
  <c r="BC94" i="10"/>
  <c r="BE78" i="10"/>
  <c r="BD77" i="10"/>
  <c r="BC77" i="10"/>
  <c r="BE72" i="10"/>
  <c r="BD71" i="10"/>
  <c r="BC71" i="10"/>
  <c r="BE55" i="10"/>
  <c r="BD54" i="10"/>
  <c r="BC54" i="10"/>
  <c r="BE50" i="10"/>
  <c r="BD49" i="10"/>
  <c r="BC49" i="10"/>
  <c r="BE39" i="10"/>
  <c r="BD38" i="10"/>
  <c r="BC38" i="10"/>
  <c r="BE25" i="10"/>
  <c r="BD24" i="10"/>
  <c r="BC24" i="10"/>
  <c r="BE16" i="10"/>
  <c r="BD15" i="10"/>
  <c r="BC15" i="10"/>
  <c r="BE12" i="10"/>
  <c r="BD11" i="10"/>
  <c r="BE11" i="10"/>
  <c r="BD10" i="10"/>
  <c r="BC10" i="10"/>
  <c r="BD9" i="10"/>
  <c r="BC9" i="10"/>
  <c r="GG388" i="12" l="1"/>
  <c r="FU8" i="10"/>
  <c r="G54" i="7"/>
  <c r="BE24" i="10"/>
  <c r="BE111" i="10"/>
  <c r="FT400" i="10"/>
  <c r="BE394" i="10"/>
  <c r="BE167" i="10"/>
  <c r="BE71" i="10"/>
  <c r="BE317" i="10"/>
  <c r="BE54" i="10"/>
  <c r="BE120" i="10"/>
  <c r="BE366" i="10"/>
  <c r="BE301" i="10"/>
  <c r="BE77" i="10"/>
  <c r="BE251" i="10"/>
  <c r="BE327" i="10"/>
  <c r="BE179" i="10"/>
  <c r="BE263" i="10"/>
  <c r="BE341" i="10"/>
  <c r="BE99" i="10"/>
  <c r="BE155" i="10"/>
  <c r="BE238" i="10"/>
  <c r="BE271" i="10"/>
  <c r="BE350" i="10"/>
  <c r="BE218" i="10"/>
  <c r="BE378" i="10"/>
  <c r="BE144" i="10"/>
  <c r="BE197" i="10"/>
  <c r="BE225" i="10"/>
  <c r="BE280" i="10"/>
  <c r="BE308" i="10"/>
  <c r="BE359" i="10"/>
  <c r="GC388" i="12"/>
  <c r="F132" i="7"/>
  <c r="FS400" i="10"/>
  <c r="FP400" i="10"/>
  <c r="FQ8" i="10"/>
  <c r="FE400" i="10"/>
  <c r="FE8" i="10"/>
  <c r="FH400" i="10"/>
  <c r="FI8" i="10"/>
  <c r="BE387" i="10"/>
  <c r="BE291" i="10"/>
  <c r="BE209" i="10"/>
  <c r="BE193" i="10"/>
  <c r="BE9" i="10"/>
  <c r="BE133" i="10"/>
  <c r="BE94" i="10"/>
  <c r="BE49" i="10"/>
  <c r="BE38" i="10"/>
  <c r="BC8" i="10"/>
  <c r="BC400" i="10" s="1"/>
  <c r="E28" i="7" s="1"/>
  <c r="BD8" i="10"/>
  <c r="BD400" i="10" s="1"/>
  <c r="BE15" i="10"/>
  <c r="T13" i="8"/>
  <c r="S17" i="8"/>
  <c r="T17" i="8"/>
  <c r="T18" i="8"/>
  <c r="T19" i="8"/>
  <c r="T20" i="8"/>
  <c r="S21" i="8"/>
  <c r="T21" i="8"/>
  <c r="S22" i="8"/>
  <c r="T22" i="8"/>
  <c r="T26" i="8"/>
  <c r="T29" i="8"/>
  <c r="T30" i="8"/>
  <c r="T31" i="8"/>
  <c r="T32" i="8"/>
  <c r="S39" i="8"/>
  <c r="T39" i="8"/>
  <c r="T40" i="8"/>
  <c r="T43" i="8"/>
  <c r="S44" i="8"/>
  <c r="T45" i="8"/>
  <c r="T47" i="8"/>
  <c r="S50" i="8"/>
  <c r="T51" i="8"/>
  <c r="T54" i="8"/>
  <c r="E51" i="12"/>
  <c r="S60" i="8"/>
  <c r="T60" i="8"/>
  <c r="T61" i="8"/>
  <c r="T62" i="8"/>
  <c r="S63" i="8"/>
  <c r="S67" i="8"/>
  <c r="T66" i="8"/>
  <c r="S69" i="8"/>
  <c r="S70" i="8"/>
  <c r="T70" i="8"/>
  <c r="T71" i="8"/>
  <c r="S72" i="8"/>
  <c r="T72" i="8"/>
  <c r="S73" i="8"/>
  <c r="S74" i="8"/>
  <c r="S78" i="8"/>
  <c r="S79" i="8"/>
  <c r="T79" i="8"/>
  <c r="T80" i="8"/>
  <c r="T83" i="8"/>
  <c r="T84" i="8"/>
  <c r="S86" i="8"/>
  <c r="T86" i="8"/>
  <c r="S88" i="8"/>
  <c r="T87" i="8"/>
  <c r="T90" i="8"/>
  <c r="S91" i="8"/>
  <c r="T91" i="8"/>
  <c r="T92" i="8"/>
  <c r="S94" i="8"/>
  <c r="T94" i="8"/>
  <c r="S95" i="8"/>
  <c r="T96" i="8"/>
  <c r="S97" i="8"/>
  <c r="S101" i="8"/>
  <c r="T101" i="8"/>
  <c r="T102" i="8"/>
  <c r="T105" i="8"/>
  <c r="S106" i="8"/>
  <c r="T106" i="8"/>
  <c r="T107" i="8"/>
  <c r="T109" i="8"/>
  <c r="S111" i="8"/>
  <c r="T111" i="8"/>
  <c r="T112" i="8"/>
  <c r="T114" i="8"/>
  <c r="S118" i="8"/>
  <c r="T118" i="8"/>
  <c r="T119" i="8"/>
  <c r="S120" i="8"/>
  <c r="T121" i="8"/>
  <c r="T122" i="8"/>
  <c r="S123" i="8"/>
  <c r="T123" i="8"/>
  <c r="T127" i="8"/>
  <c r="S126" i="8"/>
  <c r="T126" i="8"/>
  <c r="T128" i="8"/>
  <c r="T132" i="8"/>
  <c r="S133" i="8"/>
  <c r="T133" i="8"/>
  <c r="T135" i="8"/>
  <c r="S137" i="8"/>
  <c r="T137" i="8"/>
  <c r="S141" i="8"/>
  <c r="T141" i="8"/>
  <c r="T142" i="8"/>
  <c r="T145" i="8"/>
  <c r="S146" i="8"/>
  <c r="T146" i="8"/>
  <c r="T147" i="8"/>
  <c r="S148" i="8"/>
  <c r="T149" i="8"/>
  <c r="T153" i="8"/>
  <c r="T154" i="8"/>
  <c r="T155" i="8"/>
  <c r="S157" i="8"/>
  <c r="T157" i="8"/>
  <c r="S159" i="8"/>
  <c r="T159" i="8"/>
  <c r="S160" i="8"/>
  <c r="T160" i="8"/>
  <c r="T161" i="8"/>
  <c r="T165" i="8"/>
  <c r="S166" i="8"/>
  <c r="T166" i="8"/>
  <c r="S167" i="8"/>
  <c r="T167" i="8"/>
  <c r="S168" i="8"/>
  <c r="T168" i="8"/>
  <c r="T169" i="8"/>
  <c r="S170" i="8"/>
  <c r="T170" i="8"/>
  <c r="S171" i="8"/>
  <c r="T172" i="8"/>
  <c r="T173" i="8"/>
  <c r="S174" i="8"/>
  <c r="T174" i="8"/>
  <c r="T177" i="8"/>
  <c r="T178" i="8"/>
  <c r="S179" i="8"/>
  <c r="T179" i="8"/>
  <c r="T181" i="8"/>
  <c r="S182" i="8"/>
  <c r="T182" i="8"/>
  <c r="S183" i="8"/>
  <c r="T184" i="8"/>
  <c r="S187" i="8"/>
  <c r="T187" i="8"/>
  <c r="S186" i="8"/>
  <c r="T186" i="8"/>
  <c r="S185" i="8"/>
  <c r="T185" i="8"/>
  <c r="E178" i="12"/>
  <c r="S191" i="8"/>
  <c r="T191" i="8"/>
  <c r="T192" i="8"/>
  <c r="E181" i="12"/>
  <c r="E182" i="12"/>
  <c r="S196" i="8"/>
  <c r="T197" i="8"/>
  <c r="T198" i="8"/>
  <c r="T199" i="8"/>
  <c r="S200" i="8"/>
  <c r="T200" i="8"/>
  <c r="T204" i="8"/>
  <c r="T205" i="8"/>
  <c r="S208" i="8"/>
  <c r="S210" i="8"/>
  <c r="T210" i="8"/>
  <c r="S211" i="8"/>
  <c r="T211" i="8"/>
  <c r="T212" i="8"/>
  <c r="S215" i="8"/>
  <c r="T215" i="8"/>
  <c r="S216" i="8"/>
  <c r="T216" i="8"/>
  <c r="E208" i="12"/>
  <c r="E210" i="12"/>
  <c r="T224" i="8"/>
  <c r="E212" i="12"/>
  <c r="T232" i="8"/>
  <c r="S229" i="8"/>
  <c r="T229" i="8"/>
  <c r="T233" i="8"/>
  <c r="T237" i="8"/>
  <c r="S238" i="8"/>
  <c r="T238" i="8"/>
  <c r="S239" i="8"/>
  <c r="S240" i="8"/>
  <c r="T240" i="8"/>
  <c r="T241" i="8"/>
  <c r="T242" i="8"/>
  <c r="T243" i="8"/>
  <c r="T244" i="8"/>
  <c r="T245" i="8"/>
  <c r="T246" i="8"/>
  <c r="S249" i="8"/>
  <c r="T250" i="8"/>
  <c r="S251" i="8"/>
  <c r="T251" i="8"/>
  <c r="T252" i="8"/>
  <c r="S253" i="8"/>
  <c r="T254" i="8"/>
  <c r="T255" i="8"/>
  <c r="T256" i="8"/>
  <c r="S258" i="8"/>
  <c r="S259" i="8"/>
  <c r="T259" i="8"/>
  <c r="T262" i="8"/>
  <c r="T263" i="8"/>
  <c r="T264" i="8"/>
  <c r="T265" i="8"/>
  <c r="T266" i="8"/>
  <c r="T267" i="8"/>
  <c r="T268" i="8"/>
  <c r="T269" i="8"/>
  <c r="T270" i="8"/>
  <c r="T272" i="8"/>
  <c r="T273" i="8"/>
  <c r="T276" i="8"/>
  <c r="T277" i="8"/>
  <c r="S278" i="8"/>
  <c r="T278" i="8"/>
  <c r="T279" i="8"/>
  <c r="S280" i="8"/>
  <c r="T280" i="8"/>
  <c r="T281" i="8"/>
  <c r="T284" i="8"/>
  <c r="S286" i="8"/>
  <c r="T286" i="8"/>
  <c r="T287" i="8"/>
  <c r="T288" i="8"/>
  <c r="S289" i="8"/>
  <c r="T289" i="8"/>
  <c r="S290" i="8"/>
  <c r="T290" i="8"/>
  <c r="T295" i="8"/>
  <c r="S296" i="8"/>
  <c r="S298" i="8"/>
  <c r="T298" i="8"/>
  <c r="S299" i="8"/>
  <c r="T299" i="8"/>
  <c r="S300" i="8"/>
  <c r="T300" i="8"/>
  <c r="T302" i="8"/>
  <c r="T305" i="8"/>
  <c r="S306" i="8"/>
  <c r="T306" i="8"/>
  <c r="S307" i="8"/>
  <c r="T307" i="8"/>
  <c r="T309" i="8"/>
  <c r="S310" i="8"/>
  <c r="T310" i="8"/>
  <c r="S312" i="8"/>
  <c r="T312" i="8"/>
  <c r="T317" i="8"/>
  <c r="T316" i="8"/>
  <c r="S319" i="8"/>
  <c r="T319" i="8"/>
  <c r="T321" i="8"/>
  <c r="S325" i="8"/>
  <c r="T325" i="8"/>
  <c r="S326" i="8"/>
  <c r="T326" i="8"/>
  <c r="T328" i="8"/>
  <c r="S329" i="8"/>
  <c r="T329" i="8"/>
  <c r="S330" i="8"/>
  <c r="T330" i="8"/>
  <c r="S334" i="8"/>
  <c r="T334" i="8"/>
  <c r="S336" i="8"/>
  <c r="T336" i="8"/>
  <c r="T335" i="8"/>
  <c r="S339" i="8"/>
  <c r="T339" i="8"/>
  <c r="S340" i="8"/>
  <c r="T340" i="8"/>
  <c r="T347" i="8"/>
  <c r="T349" i="8"/>
  <c r="T357" i="8"/>
  <c r="S359" i="8"/>
  <c r="T359" i="8"/>
  <c r="T360" i="8"/>
  <c r="T364" i="8"/>
  <c r="T362" i="8"/>
  <c r="T363" i="8"/>
  <c r="S369" i="8"/>
  <c r="T369" i="8"/>
  <c r="T370" i="8"/>
  <c r="T372" i="8"/>
  <c r="T373" i="8"/>
  <c r="S379" i="8"/>
  <c r="T379" i="8"/>
  <c r="T380" i="8"/>
  <c r="T390" i="8"/>
  <c r="S387" i="8"/>
  <c r="T387" i="8"/>
  <c r="T388" i="8"/>
  <c r="T391" i="8"/>
  <c r="S392" i="8"/>
  <c r="T392" i="8"/>
  <c r="T393" i="8"/>
  <c r="T405" i="8"/>
  <c r="T399" i="8"/>
  <c r="T400" i="8"/>
  <c r="S401" i="8"/>
  <c r="T401" i="8"/>
  <c r="T403" i="8"/>
  <c r="T404" i="8"/>
  <c r="E378" i="12"/>
  <c r="E379" i="12"/>
  <c r="FP382" i="12"/>
  <c r="FO382" i="12"/>
  <c r="FP376" i="12"/>
  <c r="FO376" i="12"/>
  <c r="FP367" i="12"/>
  <c r="FO367" i="12"/>
  <c r="FP356" i="12"/>
  <c r="FO356" i="12"/>
  <c r="FP350" i="12"/>
  <c r="FO350" i="12"/>
  <c r="FP342" i="12"/>
  <c r="FO342" i="12"/>
  <c r="FP333" i="12"/>
  <c r="FO333" i="12"/>
  <c r="FP324" i="12"/>
  <c r="FO324" i="12"/>
  <c r="FP305" i="12"/>
  <c r="FO305" i="12"/>
  <c r="FP297" i="12"/>
  <c r="FO297" i="12"/>
  <c r="FP287" i="12"/>
  <c r="FO287" i="12"/>
  <c r="FP276" i="12"/>
  <c r="FO276" i="12"/>
  <c r="FP267" i="12"/>
  <c r="FO267" i="12"/>
  <c r="FP259" i="12"/>
  <c r="FO259" i="12"/>
  <c r="FP245" i="12"/>
  <c r="FO245" i="12"/>
  <c r="FP232" i="12"/>
  <c r="FO232" i="12"/>
  <c r="FP219" i="12"/>
  <c r="FO219" i="12"/>
  <c r="FP214" i="12"/>
  <c r="FO214" i="12"/>
  <c r="FP205" i="12"/>
  <c r="FO205" i="12"/>
  <c r="FP193" i="12"/>
  <c r="FO193" i="12"/>
  <c r="FP189" i="12"/>
  <c r="FO189" i="12"/>
  <c r="FP176" i="12"/>
  <c r="FO176" i="12"/>
  <c r="FP163" i="12"/>
  <c r="FO163" i="12"/>
  <c r="FP150" i="12"/>
  <c r="FO150" i="12"/>
  <c r="FP139" i="12"/>
  <c r="FO139" i="12"/>
  <c r="FP128" i="12"/>
  <c r="FO128" i="12"/>
  <c r="FP116" i="12"/>
  <c r="FO116" i="12"/>
  <c r="FP107" i="12"/>
  <c r="FO107" i="12"/>
  <c r="FP95" i="12"/>
  <c r="FO95" i="12"/>
  <c r="FP90" i="12"/>
  <c r="FO90" i="12"/>
  <c r="FP73" i="12"/>
  <c r="FO73" i="12"/>
  <c r="FP67" i="12"/>
  <c r="FO67" i="12"/>
  <c r="FP49" i="12"/>
  <c r="FO49" i="12"/>
  <c r="FP45" i="12"/>
  <c r="FO45" i="12"/>
  <c r="FP33" i="12"/>
  <c r="FO33" i="12"/>
  <c r="FP24" i="12"/>
  <c r="FO24" i="12"/>
  <c r="FP15" i="12"/>
  <c r="FO15" i="12"/>
  <c r="FP11" i="12"/>
  <c r="FO11" i="12"/>
  <c r="FP10" i="12"/>
  <c r="FO10" i="12"/>
  <c r="FP9" i="12"/>
  <c r="FO9" i="12"/>
  <c r="S19" i="8"/>
  <c r="T28" i="8"/>
  <c r="S30" i="8"/>
  <c r="S32" i="8"/>
  <c r="T41" i="8"/>
  <c r="T46" i="8"/>
  <c r="S47" i="8"/>
  <c r="T50" i="8"/>
  <c r="S51" i="8"/>
  <c r="S64" i="8"/>
  <c r="S68" i="8"/>
  <c r="T69" i="8"/>
  <c r="S71" i="8"/>
  <c r="T73" i="8"/>
  <c r="T65" i="8"/>
  <c r="T78" i="8"/>
  <c r="S80" i="8"/>
  <c r="T85" i="8"/>
  <c r="T88" i="8"/>
  <c r="T89" i="8"/>
  <c r="S92" i="8"/>
  <c r="T95" i="8"/>
  <c r="S96" i="8"/>
  <c r="T97" i="8"/>
  <c r="T110" i="8"/>
  <c r="S113" i="8"/>
  <c r="T120" i="8"/>
  <c r="S122" i="8"/>
  <c r="T134" i="8"/>
  <c r="S135" i="8"/>
  <c r="T144" i="8"/>
  <c r="S145" i="8"/>
  <c r="S147" i="8"/>
  <c r="S149" i="8"/>
  <c r="T158" i="8"/>
  <c r="T171" i="8"/>
  <c r="S180" i="8"/>
  <c r="T180" i="8"/>
  <c r="T183" i="8"/>
  <c r="S194" i="8"/>
  <c r="S201" i="8"/>
  <c r="T201" i="8"/>
  <c r="S205" i="8"/>
  <c r="T208" i="8"/>
  <c r="T214" i="8"/>
  <c r="S217" i="8"/>
  <c r="T217" i="8"/>
  <c r="T226" i="8"/>
  <c r="S237" i="8"/>
  <c r="T239" i="8"/>
  <c r="S243" i="8"/>
  <c r="T249" i="8"/>
  <c r="T253" i="8"/>
  <c r="S255" i="8"/>
  <c r="T257" i="8"/>
  <c r="T258" i="8"/>
  <c r="T271" i="8"/>
  <c r="S277" i="8"/>
  <c r="S281" i="8"/>
  <c r="T285" i="8"/>
  <c r="T296" i="8"/>
  <c r="T297" i="8"/>
  <c r="T301" i="8"/>
  <c r="S302" i="8"/>
  <c r="T311" i="8"/>
  <c r="S309" i="8"/>
  <c r="S317" i="8"/>
  <c r="T318" i="8"/>
  <c r="S316" i="8"/>
  <c r="S327" i="8"/>
  <c r="T327" i="8"/>
  <c r="S345" i="8"/>
  <c r="T345" i="8"/>
  <c r="S349" i="8"/>
  <c r="S357" i="8"/>
  <c r="S360" i="8"/>
  <c r="S363" i="8"/>
  <c r="T371" i="8"/>
  <c r="T374" i="8"/>
  <c r="S380" i="8"/>
  <c r="S388" i="8"/>
  <c r="T389" i="8"/>
  <c r="S393" i="8"/>
  <c r="T394" i="8"/>
  <c r="S400" i="8"/>
  <c r="S402" i="8"/>
  <c r="T402" i="8"/>
  <c r="FL382" i="12"/>
  <c r="FK382" i="12"/>
  <c r="FL376" i="12"/>
  <c r="FK376" i="12"/>
  <c r="FL367" i="12"/>
  <c r="FK367" i="12"/>
  <c r="FL356" i="12"/>
  <c r="FK356" i="12"/>
  <c r="FL350" i="12"/>
  <c r="FK350" i="12"/>
  <c r="FL342" i="12"/>
  <c r="FK342" i="12"/>
  <c r="FL333" i="12"/>
  <c r="FK333" i="12"/>
  <c r="FL324" i="12"/>
  <c r="FK324" i="12"/>
  <c r="FL305" i="12"/>
  <c r="FK305" i="12"/>
  <c r="FL297" i="12"/>
  <c r="FK297" i="12"/>
  <c r="FL287" i="12"/>
  <c r="FK287" i="12"/>
  <c r="FL276" i="12"/>
  <c r="FK276" i="12"/>
  <c r="FL267" i="12"/>
  <c r="FK267" i="12"/>
  <c r="FL259" i="12"/>
  <c r="FK259" i="12"/>
  <c r="FL245" i="12"/>
  <c r="FK245" i="12"/>
  <c r="FL232" i="12"/>
  <c r="FK232" i="12"/>
  <c r="FL219" i="12"/>
  <c r="FK219" i="12"/>
  <c r="FL214" i="12"/>
  <c r="FK214" i="12"/>
  <c r="FL205" i="12"/>
  <c r="FK205" i="12"/>
  <c r="FL193" i="12"/>
  <c r="FK193" i="12"/>
  <c r="FL189" i="12"/>
  <c r="FK189" i="12"/>
  <c r="FL176" i="12"/>
  <c r="FK176" i="12"/>
  <c r="FL163" i="12"/>
  <c r="FK163" i="12"/>
  <c r="FL150" i="12"/>
  <c r="FK150" i="12"/>
  <c r="FL139" i="12"/>
  <c r="FK139" i="12"/>
  <c r="FL128" i="12"/>
  <c r="FK128" i="12"/>
  <c r="FL116" i="12"/>
  <c r="FK116" i="12"/>
  <c r="FL107" i="12"/>
  <c r="FK107" i="12"/>
  <c r="FL95" i="12"/>
  <c r="FK95" i="12"/>
  <c r="FL90" i="12"/>
  <c r="FK90" i="12"/>
  <c r="FL73" i="12"/>
  <c r="FK73" i="12"/>
  <c r="FL67" i="12"/>
  <c r="FK67" i="12"/>
  <c r="FL49" i="12"/>
  <c r="FK49" i="12"/>
  <c r="FL45" i="12"/>
  <c r="FK45" i="12"/>
  <c r="FL33" i="12"/>
  <c r="FK33" i="12"/>
  <c r="FL24" i="12"/>
  <c r="FK24" i="12"/>
  <c r="FL15" i="12"/>
  <c r="FK15" i="12"/>
  <c r="FL11" i="12"/>
  <c r="FK11" i="12"/>
  <c r="FL10" i="12"/>
  <c r="FK10" i="12"/>
  <c r="FL9" i="12"/>
  <c r="FK9" i="12"/>
  <c r="T44" i="8"/>
  <c r="T93" i="8"/>
  <c r="T113" i="8"/>
  <c r="T117" i="8"/>
  <c r="T129" i="8"/>
  <c r="T148" i="8"/>
  <c r="T209" i="8"/>
  <c r="T222" i="8"/>
  <c r="T223" i="8"/>
  <c r="T308" i="8"/>
  <c r="T333" i="8"/>
  <c r="T337" i="8"/>
  <c r="T386" i="8"/>
  <c r="S65" i="8"/>
  <c r="S404" i="8"/>
  <c r="S403" i="8"/>
  <c r="S399" i="8"/>
  <c r="S394" i="8"/>
  <c r="S391" i="8"/>
  <c r="S389" i="8"/>
  <c r="S374" i="8"/>
  <c r="S371" i="8"/>
  <c r="S372" i="8"/>
  <c r="S370" i="8"/>
  <c r="S347" i="8"/>
  <c r="S337" i="8"/>
  <c r="S335" i="8"/>
  <c r="S333" i="8"/>
  <c r="S328" i="8"/>
  <c r="S321" i="8"/>
  <c r="S318" i="8"/>
  <c r="S308" i="8"/>
  <c r="S305" i="8"/>
  <c r="S301" i="8"/>
  <c r="S297" i="8"/>
  <c r="S295" i="8"/>
  <c r="S287" i="8"/>
  <c r="S288" i="8"/>
  <c r="S285" i="8"/>
  <c r="S284" i="8"/>
  <c r="S279" i="8"/>
  <c r="S256" i="8"/>
  <c r="S252" i="8"/>
  <c r="S246" i="8"/>
  <c r="S245" i="8"/>
  <c r="S241" i="8"/>
  <c r="S233" i="8"/>
  <c r="S224" i="8"/>
  <c r="S214" i="8"/>
  <c r="S212" i="8"/>
  <c r="S209" i="8"/>
  <c r="S199" i="8"/>
  <c r="S198" i="8"/>
  <c r="S197" i="8"/>
  <c r="S192" i="8"/>
  <c r="S193" i="8"/>
  <c r="S184" i="8"/>
  <c r="S178" i="8"/>
  <c r="S173" i="8"/>
  <c r="S172" i="8"/>
  <c r="S169" i="8"/>
  <c r="S158" i="8"/>
  <c r="S154" i="8"/>
  <c r="S155" i="8"/>
  <c r="S153" i="8"/>
  <c r="S144" i="8"/>
  <c r="S142" i="8"/>
  <c r="S134" i="8"/>
  <c r="S132" i="8"/>
  <c r="S129" i="8"/>
  <c r="S128" i="8"/>
  <c r="S127" i="8"/>
  <c r="S117" i="8"/>
  <c r="S121" i="8"/>
  <c r="S114" i="8"/>
  <c r="S110" i="8"/>
  <c r="S109" i="8"/>
  <c r="S107" i="8"/>
  <c r="S105" i="8"/>
  <c r="S102" i="8"/>
  <c r="S90" i="8"/>
  <c r="S89" i="8"/>
  <c r="S87" i="8"/>
  <c r="S85" i="8"/>
  <c r="S84" i="8"/>
  <c r="S61" i="8"/>
  <c r="S62" i="8"/>
  <c r="S46" i="8"/>
  <c r="S43" i="8"/>
  <c r="S41" i="8"/>
  <c r="S31" i="8"/>
  <c r="S29" i="8"/>
  <c r="S20" i="8"/>
  <c r="S18" i="8"/>
  <c r="S13" i="8"/>
  <c r="E213" i="12"/>
  <c r="BE315" i="12"/>
  <c r="BE277" i="12"/>
  <c r="BE215" i="12"/>
  <c r="BE220" i="12"/>
  <c r="BE206" i="12"/>
  <c r="BE190" i="12"/>
  <c r="BE140" i="12"/>
  <c r="BE108" i="12"/>
  <c r="BE46" i="12"/>
  <c r="BE25" i="12"/>
  <c r="BE383" i="12"/>
  <c r="FI246" i="12"/>
  <c r="FI68" i="12"/>
  <c r="FE220" i="12"/>
  <c r="FE178" i="12"/>
  <c r="FH382" i="12"/>
  <c r="FG382" i="12"/>
  <c r="FH376" i="12"/>
  <c r="FG376" i="12"/>
  <c r="FH367" i="12"/>
  <c r="FG367" i="12"/>
  <c r="FH356" i="12"/>
  <c r="FG356" i="12"/>
  <c r="FH350" i="12"/>
  <c r="FG350" i="12"/>
  <c r="FH342" i="12"/>
  <c r="FG342" i="12"/>
  <c r="FH333" i="12"/>
  <c r="FG333" i="12"/>
  <c r="FH324" i="12"/>
  <c r="FG324" i="12"/>
  <c r="FH305" i="12"/>
  <c r="FG305" i="12"/>
  <c r="FH297" i="12"/>
  <c r="FG297" i="12"/>
  <c r="FH287" i="12"/>
  <c r="FG287" i="12"/>
  <c r="FH276" i="12"/>
  <c r="FG276" i="12"/>
  <c r="FH267" i="12"/>
  <c r="FG267" i="12"/>
  <c r="FH259" i="12"/>
  <c r="FG259" i="12"/>
  <c r="FH245" i="12"/>
  <c r="FG245" i="12"/>
  <c r="FH232" i="12"/>
  <c r="FG232" i="12"/>
  <c r="FH219" i="12"/>
  <c r="FG219" i="12"/>
  <c r="FH214" i="12"/>
  <c r="FG214" i="12"/>
  <c r="FH205" i="12"/>
  <c r="FG205" i="12"/>
  <c r="FH193" i="12"/>
  <c r="FG193" i="12"/>
  <c r="FH189" i="12"/>
  <c r="FG189" i="12"/>
  <c r="FH176" i="12"/>
  <c r="FG176" i="12"/>
  <c r="FH163" i="12"/>
  <c r="FG163" i="12"/>
  <c r="FH150" i="12"/>
  <c r="FG150" i="12"/>
  <c r="FH139" i="12"/>
  <c r="FG139" i="12"/>
  <c r="FH128" i="12"/>
  <c r="FG128" i="12"/>
  <c r="FH116" i="12"/>
  <c r="FG116" i="12"/>
  <c r="FH107" i="12"/>
  <c r="FG107" i="12"/>
  <c r="FH95" i="12"/>
  <c r="FG95" i="12"/>
  <c r="FH90" i="12"/>
  <c r="FG90" i="12"/>
  <c r="FH73" i="12"/>
  <c r="FG73" i="12"/>
  <c r="FH67" i="12"/>
  <c r="FG67" i="12"/>
  <c r="FH49" i="12"/>
  <c r="FG49" i="12"/>
  <c r="FH45" i="12"/>
  <c r="FG45" i="12"/>
  <c r="FH33" i="12"/>
  <c r="FG33" i="12"/>
  <c r="FH24" i="12"/>
  <c r="FG24" i="12"/>
  <c r="FH15" i="12"/>
  <c r="FG15" i="12"/>
  <c r="FH11" i="12"/>
  <c r="FG11" i="12"/>
  <c r="FH10" i="12"/>
  <c r="FG10" i="12"/>
  <c r="FH9" i="12"/>
  <c r="FG9" i="12"/>
  <c r="FD382" i="12"/>
  <c r="FC382" i="12"/>
  <c r="FD376" i="12"/>
  <c r="FC376" i="12"/>
  <c r="FD367" i="12"/>
  <c r="FC367" i="12"/>
  <c r="FD356" i="12"/>
  <c r="FC356" i="12"/>
  <c r="FD350" i="12"/>
  <c r="FC350" i="12"/>
  <c r="FD342" i="12"/>
  <c r="FC342" i="12"/>
  <c r="FD333" i="12"/>
  <c r="FC333" i="12"/>
  <c r="FD324" i="12"/>
  <c r="FC324" i="12"/>
  <c r="FD305" i="12"/>
  <c r="FC305" i="12"/>
  <c r="FD297" i="12"/>
  <c r="FC297" i="12"/>
  <c r="FD287" i="12"/>
  <c r="FC287" i="12"/>
  <c r="FD276" i="12"/>
  <c r="FC276" i="12"/>
  <c r="FD267" i="12"/>
  <c r="FC267" i="12"/>
  <c r="FD259" i="12"/>
  <c r="FC259" i="12"/>
  <c r="FD245" i="12"/>
  <c r="FC245" i="12"/>
  <c r="FD232" i="12"/>
  <c r="FC232" i="12"/>
  <c r="FD219" i="12"/>
  <c r="FE219" i="12" s="1"/>
  <c r="FC219" i="12"/>
  <c r="FD214" i="12"/>
  <c r="FC214" i="12"/>
  <c r="FD205" i="12"/>
  <c r="FC205" i="12"/>
  <c r="FD193" i="12"/>
  <c r="FC193" i="12"/>
  <c r="FD189" i="12"/>
  <c r="FC189" i="12"/>
  <c r="FD176" i="12"/>
  <c r="FC176" i="12"/>
  <c r="FE176" i="12" s="1"/>
  <c r="FD163" i="12"/>
  <c r="FC163" i="12"/>
  <c r="FD150" i="12"/>
  <c r="FC150" i="12"/>
  <c r="FD139" i="12"/>
  <c r="FC139" i="12"/>
  <c r="FD128" i="12"/>
  <c r="FC128" i="12"/>
  <c r="FD116" i="12"/>
  <c r="FC116" i="12"/>
  <c r="FD107" i="12"/>
  <c r="FC107" i="12"/>
  <c r="FD95" i="12"/>
  <c r="FC95" i="12"/>
  <c r="FD90" i="12"/>
  <c r="FC90" i="12"/>
  <c r="FD73" i="12"/>
  <c r="FC73" i="12"/>
  <c r="FD67" i="12"/>
  <c r="FC67" i="12"/>
  <c r="FD49" i="12"/>
  <c r="FC49" i="12"/>
  <c r="FD45" i="12"/>
  <c r="FC45" i="12"/>
  <c r="FD33" i="12"/>
  <c r="FC33" i="12"/>
  <c r="FD24" i="12"/>
  <c r="FC24" i="12"/>
  <c r="FD15" i="12"/>
  <c r="FC15" i="12"/>
  <c r="FD11" i="12"/>
  <c r="FC11" i="12"/>
  <c r="FD10" i="12"/>
  <c r="FC10" i="12"/>
  <c r="FD9" i="12"/>
  <c r="FC9" i="12"/>
  <c r="EZ382" i="12"/>
  <c r="EY382" i="12"/>
  <c r="EZ376" i="12"/>
  <c r="EY376" i="12"/>
  <c r="EZ367" i="12"/>
  <c r="EY367" i="12"/>
  <c r="EZ356" i="12"/>
  <c r="EY356" i="12"/>
  <c r="EZ350" i="12"/>
  <c r="EY350" i="12"/>
  <c r="EZ342" i="12"/>
  <c r="EY342" i="12"/>
  <c r="EZ333" i="12"/>
  <c r="EY333" i="12"/>
  <c r="EZ324" i="12"/>
  <c r="EY324" i="12"/>
  <c r="EZ305" i="12"/>
  <c r="EY305" i="12"/>
  <c r="EZ297" i="12"/>
  <c r="EY297" i="12"/>
  <c r="EZ287" i="12"/>
  <c r="EY287" i="12"/>
  <c r="EZ276" i="12"/>
  <c r="EY276" i="12"/>
  <c r="EZ267" i="12"/>
  <c r="EY267" i="12"/>
  <c r="EZ259" i="12"/>
  <c r="EY259" i="12"/>
  <c r="EZ245" i="12"/>
  <c r="EY245" i="12"/>
  <c r="EZ232" i="12"/>
  <c r="EY232" i="12"/>
  <c r="EZ219" i="12"/>
  <c r="EY219" i="12"/>
  <c r="EZ214" i="12"/>
  <c r="EY214" i="12"/>
  <c r="EZ205" i="12"/>
  <c r="EY205" i="12"/>
  <c r="EZ193" i="12"/>
  <c r="EY193" i="12"/>
  <c r="EZ189" i="12"/>
  <c r="EY189" i="12"/>
  <c r="EZ176" i="12"/>
  <c r="EY176" i="12"/>
  <c r="EZ163" i="12"/>
  <c r="EY163" i="12"/>
  <c r="EZ150" i="12"/>
  <c r="EY150" i="12"/>
  <c r="EZ139" i="12"/>
  <c r="EY139" i="12"/>
  <c r="EZ128" i="12"/>
  <c r="EY128" i="12"/>
  <c r="EZ116" i="12"/>
  <c r="EY116" i="12"/>
  <c r="EZ107" i="12"/>
  <c r="EY107" i="12"/>
  <c r="EZ95" i="12"/>
  <c r="EY95" i="12"/>
  <c r="EZ90" i="12"/>
  <c r="EY90" i="12"/>
  <c r="EZ73" i="12"/>
  <c r="EY73" i="12"/>
  <c r="EZ67" i="12"/>
  <c r="EY67" i="12"/>
  <c r="EZ49" i="12"/>
  <c r="EY49" i="12"/>
  <c r="EZ45" i="12"/>
  <c r="EY45" i="12"/>
  <c r="EZ33" i="12"/>
  <c r="EY33" i="12"/>
  <c r="EZ24" i="12"/>
  <c r="EY24" i="12"/>
  <c r="EZ15" i="12"/>
  <c r="EY15" i="12"/>
  <c r="EZ11" i="12"/>
  <c r="EY11" i="12"/>
  <c r="EZ10" i="12"/>
  <c r="EY10" i="12"/>
  <c r="EZ9" i="12"/>
  <c r="EY9" i="12"/>
  <c r="EV382" i="12"/>
  <c r="EU382" i="12"/>
  <c r="EV376" i="12"/>
  <c r="EU376" i="12"/>
  <c r="EV367" i="12"/>
  <c r="EU367" i="12"/>
  <c r="EV356" i="12"/>
  <c r="EU356" i="12"/>
  <c r="EV350" i="12"/>
  <c r="EU350" i="12"/>
  <c r="EV342" i="12"/>
  <c r="EU342" i="12"/>
  <c r="EV333" i="12"/>
  <c r="EU333" i="12"/>
  <c r="EV324" i="12"/>
  <c r="EU324" i="12"/>
  <c r="EV305" i="12"/>
  <c r="EU305" i="12"/>
  <c r="EV297" i="12"/>
  <c r="EU297" i="12"/>
  <c r="EV287" i="12"/>
  <c r="EU287" i="12"/>
  <c r="EV276" i="12"/>
  <c r="EU276" i="12"/>
  <c r="EV267" i="12"/>
  <c r="EU267" i="12"/>
  <c r="EV259" i="12"/>
  <c r="EU259" i="12"/>
  <c r="EV245" i="12"/>
  <c r="EU245" i="12"/>
  <c r="EV232" i="12"/>
  <c r="EU232" i="12"/>
  <c r="EV219" i="12"/>
  <c r="EU219" i="12"/>
  <c r="EV214" i="12"/>
  <c r="EU214" i="12"/>
  <c r="EV205" i="12"/>
  <c r="EU205" i="12"/>
  <c r="EV193" i="12"/>
  <c r="EU193" i="12"/>
  <c r="EV189" i="12"/>
  <c r="EU189" i="12"/>
  <c r="EV176" i="12"/>
  <c r="EU176" i="12"/>
  <c r="EV163" i="12"/>
  <c r="EU163" i="12"/>
  <c r="EV150" i="12"/>
  <c r="EU150" i="12"/>
  <c r="EV139" i="12"/>
  <c r="EU139" i="12"/>
  <c r="EV128" i="12"/>
  <c r="EU128" i="12"/>
  <c r="EV116" i="12"/>
  <c r="EU116" i="12"/>
  <c r="EV107" i="12"/>
  <c r="EU107" i="12"/>
  <c r="EV95" i="12"/>
  <c r="EU95" i="12"/>
  <c r="EV90" i="12"/>
  <c r="EU90" i="12"/>
  <c r="EV73" i="12"/>
  <c r="EU73" i="12"/>
  <c r="EV67" i="12"/>
  <c r="EU67" i="12"/>
  <c r="EV49" i="12"/>
  <c r="EU49" i="12"/>
  <c r="EV45" i="12"/>
  <c r="EU45" i="12"/>
  <c r="EV33" i="12"/>
  <c r="EU33" i="12"/>
  <c r="EV24" i="12"/>
  <c r="EU24" i="12"/>
  <c r="EV15" i="12"/>
  <c r="EU15" i="12"/>
  <c r="EV11" i="12"/>
  <c r="EU11" i="12"/>
  <c r="EV10" i="12"/>
  <c r="EU10" i="12"/>
  <c r="EV9" i="12"/>
  <c r="EU9" i="12"/>
  <c r="ER382" i="12"/>
  <c r="EQ382" i="12"/>
  <c r="ER376" i="12"/>
  <c r="EQ376" i="12"/>
  <c r="ER367" i="12"/>
  <c r="EQ367" i="12"/>
  <c r="ER356" i="12"/>
  <c r="EQ356" i="12"/>
  <c r="ER350" i="12"/>
  <c r="EQ350" i="12"/>
  <c r="ER342" i="12"/>
  <c r="EQ342" i="12"/>
  <c r="ER333" i="12"/>
  <c r="EQ333" i="12"/>
  <c r="ER324" i="12"/>
  <c r="EQ324" i="12"/>
  <c r="ER305" i="12"/>
  <c r="EQ305" i="12"/>
  <c r="ER297" i="12"/>
  <c r="EQ297" i="12"/>
  <c r="ER287" i="12"/>
  <c r="EQ287" i="12"/>
  <c r="ER276" i="12"/>
  <c r="EQ276" i="12"/>
  <c r="ER267" i="12"/>
  <c r="EQ267" i="12"/>
  <c r="ER259" i="12"/>
  <c r="EQ259" i="12"/>
  <c r="ER245" i="12"/>
  <c r="EQ245" i="12"/>
  <c r="ER232" i="12"/>
  <c r="EQ232" i="12"/>
  <c r="ER219" i="12"/>
  <c r="EQ219" i="12"/>
  <c r="ER214" i="12"/>
  <c r="EQ214" i="12"/>
  <c r="ER205" i="12"/>
  <c r="EQ205" i="12"/>
  <c r="ER193" i="12"/>
  <c r="EQ193" i="12"/>
  <c r="ER189" i="12"/>
  <c r="EQ189" i="12"/>
  <c r="ER176" i="12"/>
  <c r="EQ176" i="12"/>
  <c r="ER163" i="12"/>
  <c r="EQ163" i="12"/>
  <c r="ER150" i="12"/>
  <c r="EQ150" i="12"/>
  <c r="ER139" i="12"/>
  <c r="EQ139" i="12"/>
  <c r="ER128" i="12"/>
  <c r="EQ128" i="12"/>
  <c r="ER116" i="12"/>
  <c r="EQ116" i="12"/>
  <c r="ER107" i="12"/>
  <c r="EQ107" i="12"/>
  <c r="ER95" i="12"/>
  <c r="EQ95" i="12"/>
  <c r="ER90" i="12"/>
  <c r="EQ90" i="12"/>
  <c r="ER73" i="12"/>
  <c r="EQ73" i="12"/>
  <c r="ER67" i="12"/>
  <c r="EQ67" i="12"/>
  <c r="ER49" i="12"/>
  <c r="EQ49" i="12"/>
  <c r="ER45" i="12"/>
  <c r="EQ45" i="12"/>
  <c r="ER33" i="12"/>
  <c r="EQ33" i="12"/>
  <c r="ER24" i="12"/>
  <c r="EQ24" i="12"/>
  <c r="ER15" i="12"/>
  <c r="EQ15" i="12"/>
  <c r="ER11" i="12"/>
  <c r="EQ11" i="12"/>
  <c r="ER10" i="12"/>
  <c r="EQ10" i="12"/>
  <c r="ER9" i="12"/>
  <c r="EQ9" i="12"/>
  <c r="EN382" i="12"/>
  <c r="EM382" i="12"/>
  <c r="EN376" i="12"/>
  <c r="EM376" i="12"/>
  <c r="EN367" i="12"/>
  <c r="EM367" i="12"/>
  <c r="EN356" i="12"/>
  <c r="EM356" i="12"/>
  <c r="EN350" i="12"/>
  <c r="EM350" i="12"/>
  <c r="EN342" i="12"/>
  <c r="EM342" i="12"/>
  <c r="EN333" i="12"/>
  <c r="EM333" i="12"/>
  <c r="EN324" i="12"/>
  <c r="EM324" i="12"/>
  <c r="EN305" i="12"/>
  <c r="EM305" i="12"/>
  <c r="EN297" i="12"/>
  <c r="EM297" i="12"/>
  <c r="EN287" i="12"/>
  <c r="EM287" i="12"/>
  <c r="EN276" i="12"/>
  <c r="EM276" i="12"/>
  <c r="EN267" i="12"/>
  <c r="EM267" i="12"/>
  <c r="EN259" i="12"/>
  <c r="EM259" i="12"/>
  <c r="EN245" i="12"/>
  <c r="EM245" i="12"/>
  <c r="EN232" i="12"/>
  <c r="EM232" i="12"/>
  <c r="EN219" i="12"/>
  <c r="EM219" i="12"/>
  <c r="EN214" i="12"/>
  <c r="EM214" i="12"/>
  <c r="EN205" i="12"/>
  <c r="EM205" i="12"/>
  <c r="EN193" i="12"/>
  <c r="EM193" i="12"/>
  <c r="EN189" i="12"/>
  <c r="EM189" i="12"/>
  <c r="EN176" i="12"/>
  <c r="EM176" i="12"/>
  <c r="EN163" i="12"/>
  <c r="EM163" i="12"/>
  <c r="EN150" i="12"/>
  <c r="EM150" i="12"/>
  <c r="EN139" i="12"/>
  <c r="EM139" i="12"/>
  <c r="EN128" i="12"/>
  <c r="EM128" i="12"/>
  <c r="EN116" i="12"/>
  <c r="EM116" i="12"/>
  <c r="EN107" i="12"/>
  <c r="EM107" i="12"/>
  <c r="EN95" i="12"/>
  <c r="EM95" i="12"/>
  <c r="EN90" i="12"/>
  <c r="EM90" i="12"/>
  <c r="EN73" i="12"/>
  <c r="EM73" i="12"/>
  <c r="EN67" i="12"/>
  <c r="EM67" i="12"/>
  <c r="EN49" i="12"/>
  <c r="EM49" i="12"/>
  <c r="EN45" i="12"/>
  <c r="EM45" i="12"/>
  <c r="EN33" i="12"/>
  <c r="EM33" i="12"/>
  <c r="EN24" i="12"/>
  <c r="EM24" i="12"/>
  <c r="EN15" i="12"/>
  <c r="EM15" i="12"/>
  <c r="EN11" i="12"/>
  <c r="EM11" i="12"/>
  <c r="EN10" i="12"/>
  <c r="EM10" i="12"/>
  <c r="EN9" i="12"/>
  <c r="EM9" i="12"/>
  <c r="EJ382" i="12"/>
  <c r="EK382" i="12" s="1"/>
  <c r="EI382" i="12"/>
  <c r="EJ376" i="12"/>
  <c r="EI376" i="12"/>
  <c r="EJ367" i="12"/>
  <c r="EI367" i="12"/>
  <c r="EJ356" i="12"/>
  <c r="EI356" i="12"/>
  <c r="EJ350" i="12"/>
  <c r="EI350" i="12"/>
  <c r="EJ342" i="12"/>
  <c r="EI342" i="12"/>
  <c r="EJ333" i="12"/>
  <c r="EI333" i="12"/>
  <c r="EJ324" i="12"/>
  <c r="EI324" i="12"/>
  <c r="EJ305" i="12"/>
  <c r="EI305" i="12"/>
  <c r="EJ297" i="12"/>
  <c r="EI297" i="12"/>
  <c r="EJ287" i="12"/>
  <c r="EI287" i="12"/>
  <c r="EJ276" i="12"/>
  <c r="EI276" i="12"/>
  <c r="EJ267" i="12"/>
  <c r="EI267" i="12"/>
  <c r="EJ259" i="12"/>
  <c r="EI259" i="12"/>
  <c r="EJ245" i="12"/>
  <c r="EI245" i="12"/>
  <c r="EJ232" i="12"/>
  <c r="EI232" i="12"/>
  <c r="EJ219" i="12"/>
  <c r="EI219" i="12"/>
  <c r="EI214" i="12"/>
  <c r="EK214" i="12" s="1"/>
  <c r="EJ205" i="12"/>
  <c r="EI205" i="12"/>
  <c r="EJ193" i="12"/>
  <c r="EI193" i="12"/>
  <c r="EJ189" i="12"/>
  <c r="EI189" i="12"/>
  <c r="EJ176" i="12"/>
  <c r="EI176" i="12"/>
  <c r="EJ163" i="12"/>
  <c r="EI163" i="12"/>
  <c r="EJ150" i="12"/>
  <c r="EI150" i="12"/>
  <c r="EJ139" i="12"/>
  <c r="EI139" i="12"/>
  <c r="EJ128" i="12"/>
  <c r="EI128" i="12"/>
  <c r="EJ116" i="12"/>
  <c r="EI116" i="12"/>
  <c r="EJ107" i="12"/>
  <c r="EI107" i="12"/>
  <c r="EJ95" i="12"/>
  <c r="EI95" i="12"/>
  <c r="EJ90" i="12"/>
  <c r="EI90" i="12"/>
  <c r="EJ73" i="12"/>
  <c r="EI73" i="12"/>
  <c r="EJ67" i="12"/>
  <c r="EI67" i="12"/>
  <c r="EJ49" i="12"/>
  <c r="EI49" i="12"/>
  <c r="EJ45" i="12"/>
  <c r="EI45" i="12"/>
  <c r="EJ33" i="12"/>
  <c r="EI33" i="12"/>
  <c r="EJ24" i="12"/>
  <c r="EI24" i="12"/>
  <c r="EJ15" i="12"/>
  <c r="EI15" i="12"/>
  <c r="EJ11" i="12"/>
  <c r="EI11" i="12"/>
  <c r="EJ10" i="12"/>
  <c r="EI10" i="12"/>
  <c r="EJ9" i="12"/>
  <c r="EI9" i="12"/>
  <c r="EF382" i="12"/>
  <c r="EE382" i="12"/>
  <c r="EF376" i="12"/>
  <c r="EE376" i="12"/>
  <c r="EF367" i="12"/>
  <c r="EE367" i="12"/>
  <c r="EF356" i="12"/>
  <c r="EE356" i="12"/>
  <c r="EF350" i="12"/>
  <c r="EE350" i="12"/>
  <c r="EF342" i="12"/>
  <c r="EE342" i="12"/>
  <c r="EF333" i="12"/>
  <c r="EE333" i="12"/>
  <c r="EF324" i="12"/>
  <c r="EE324" i="12"/>
  <c r="EF305" i="12"/>
  <c r="EE305" i="12"/>
  <c r="EF297" i="12"/>
  <c r="EE297" i="12"/>
  <c r="EF287" i="12"/>
  <c r="EE287" i="12"/>
  <c r="EF276" i="12"/>
  <c r="EE276" i="12"/>
  <c r="EF267" i="12"/>
  <c r="EE267" i="12"/>
  <c r="EF259" i="12"/>
  <c r="EE259" i="12"/>
  <c r="EF245" i="12"/>
  <c r="EE245" i="12"/>
  <c r="EF232" i="12"/>
  <c r="EE232" i="12"/>
  <c r="EF219" i="12"/>
  <c r="EE219" i="12"/>
  <c r="EF214" i="12"/>
  <c r="EE214" i="12"/>
  <c r="EF205" i="12"/>
  <c r="EE205" i="12"/>
  <c r="EF193" i="12"/>
  <c r="EE193" i="12"/>
  <c r="EF189" i="12"/>
  <c r="EE189" i="12"/>
  <c r="EF176" i="12"/>
  <c r="EE176" i="12"/>
  <c r="EF163" i="12"/>
  <c r="EE163" i="12"/>
  <c r="EF150" i="12"/>
  <c r="EE150" i="12"/>
  <c r="EF139" i="12"/>
  <c r="EE139" i="12"/>
  <c r="EF128" i="12"/>
  <c r="EE128" i="12"/>
  <c r="EF116" i="12"/>
  <c r="EE116" i="12"/>
  <c r="EF107" i="12"/>
  <c r="EE107" i="12"/>
  <c r="EF95" i="12"/>
  <c r="EE95" i="12"/>
  <c r="EF90" i="12"/>
  <c r="EE90" i="12"/>
  <c r="EF73" i="12"/>
  <c r="EE73" i="12"/>
  <c r="EF67" i="12"/>
  <c r="EE67" i="12"/>
  <c r="EF49" i="12"/>
  <c r="EE49" i="12"/>
  <c r="EF45" i="12"/>
  <c r="EE45" i="12"/>
  <c r="EF33" i="12"/>
  <c r="EE33" i="12"/>
  <c r="EF24" i="12"/>
  <c r="EE24" i="12"/>
  <c r="EF15" i="12"/>
  <c r="EE15" i="12"/>
  <c r="EF11" i="12"/>
  <c r="EE11" i="12"/>
  <c r="EF10" i="12"/>
  <c r="EE10" i="12"/>
  <c r="EF9" i="12"/>
  <c r="EE9" i="12"/>
  <c r="EB382" i="12"/>
  <c r="EA382" i="12"/>
  <c r="EB376" i="12"/>
  <c r="EA376" i="12"/>
  <c r="EB367" i="12"/>
  <c r="EA367" i="12"/>
  <c r="EB356" i="12"/>
  <c r="EA356" i="12"/>
  <c r="EB350" i="12"/>
  <c r="EA350" i="12"/>
  <c r="EB342" i="12"/>
  <c r="EA342" i="12"/>
  <c r="EB333" i="12"/>
  <c r="EA333" i="12"/>
  <c r="EB324" i="12"/>
  <c r="EA324" i="12"/>
  <c r="EB305" i="12"/>
  <c r="EA305" i="12"/>
  <c r="EB297" i="12"/>
  <c r="EA297" i="12"/>
  <c r="EB287" i="12"/>
  <c r="EA287" i="12"/>
  <c r="EB276" i="12"/>
  <c r="EA276" i="12"/>
  <c r="EB267" i="12"/>
  <c r="EA267" i="12"/>
  <c r="EB259" i="12"/>
  <c r="EA259" i="12"/>
  <c r="EB245" i="12"/>
  <c r="EA245" i="12"/>
  <c r="EB232" i="12"/>
  <c r="EA232" i="12"/>
  <c r="EB219" i="12"/>
  <c r="EA219" i="12"/>
  <c r="EB214" i="12"/>
  <c r="EA214" i="12"/>
  <c r="EB205" i="12"/>
  <c r="EA205" i="12"/>
  <c r="EB193" i="12"/>
  <c r="EA193" i="12"/>
  <c r="EB189" i="12"/>
  <c r="EA189" i="12"/>
  <c r="EB176" i="12"/>
  <c r="EA176" i="12"/>
  <c r="EB163" i="12"/>
  <c r="EA163" i="12"/>
  <c r="EB150" i="12"/>
  <c r="EA150" i="12"/>
  <c r="EB139" i="12"/>
  <c r="EA139" i="12"/>
  <c r="EB128" i="12"/>
  <c r="EA128" i="12"/>
  <c r="EB116" i="12"/>
  <c r="EA116" i="12"/>
  <c r="EB107" i="12"/>
  <c r="EA107" i="12"/>
  <c r="EB95" i="12"/>
  <c r="EA95" i="12"/>
  <c r="EB90" i="12"/>
  <c r="EA90" i="12"/>
  <c r="EB73" i="12"/>
  <c r="EA73" i="12"/>
  <c r="EB67" i="12"/>
  <c r="EA67" i="12"/>
  <c r="EB49" i="12"/>
  <c r="EA49" i="12"/>
  <c r="EB45" i="12"/>
  <c r="EA45" i="12"/>
  <c r="EB33" i="12"/>
  <c r="EA33" i="12"/>
  <c r="EB24" i="12"/>
  <c r="EA24" i="12"/>
  <c r="EB15" i="12"/>
  <c r="EA15" i="12"/>
  <c r="EB11" i="12"/>
  <c r="EA11" i="12"/>
  <c r="EB10" i="12"/>
  <c r="EA10" i="12"/>
  <c r="EB9" i="12"/>
  <c r="EA9" i="12"/>
  <c r="ES45" i="12" l="1"/>
  <c r="EK276" i="12"/>
  <c r="FE24" i="12"/>
  <c r="EK10" i="12"/>
  <c r="EK33" i="12"/>
  <c r="EK73" i="12"/>
  <c r="EK342" i="12"/>
  <c r="FI245" i="12"/>
  <c r="FP8" i="12"/>
  <c r="FP388" i="12" s="1"/>
  <c r="F129" i="7" s="1"/>
  <c r="EC245" i="12"/>
  <c r="U201" i="8"/>
  <c r="U113" i="8"/>
  <c r="EW45" i="12"/>
  <c r="U180" i="8"/>
  <c r="U73" i="8"/>
  <c r="U379" i="8"/>
  <c r="U325" i="8"/>
  <c r="U286" i="8"/>
  <c r="U240" i="8"/>
  <c r="U215" i="8"/>
  <c r="U186" i="8"/>
  <c r="U94" i="8"/>
  <c r="U86" i="8"/>
  <c r="U39" i="8"/>
  <c r="U387" i="8"/>
  <c r="U307" i="8"/>
  <c r="U299" i="8"/>
  <c r="U289" i="8"/>
  <c r="U280" i="8"/>
  <c r="FM9" i="12"/>
  <c r="FM45" i="12"/>
  <c r="EO45" i="12"/>
  <c r="U401" i="8"/>
  <c r="U339" i="8"/>
  <c r="U300" i="8"/>
  <c r="U290" i="8"/>
  <c r="U200" i="8"/>
  <c r="U187" i="8"/>
  <c r="U170" i="8"/>
  <c r="U133" i="8"/>
  <c r="U210" i="8"/>
  <c r="U174" i="8"/>
  <c r="U168" i="8"/>
  <c r="U79" i="8"/>
  <c r="U70" i="8"/>
  <c r="U60" i="8"/>
  <c r="U208" i="8"/>
  <c r="U69" i="8"/>
  <c r="U95" i="8"/>
  <c r="U370" i="8"/>
  <c r="U184" i="8"/>
  <c r="U80" i="8"/>
  <c r="U369" i="8"/>
  <c r="U160" i="8"/>
  <c r="U88" i="8"/>
  <c r="U78" i="8"/>
  <c r="U326" i="8"/>
  <c r="U306" i="8"/>
  <c r="U298" i="8"/>
  <c r="U259" i="8"/>
  <c r="U251" i="8"/>
  <c r="U216" i="8"/>
  <c r="U185" i="8"/>
  <c r="U126" i="8"/>
  <c r="FU400" i="10"/>
  <c r="BE400" i="10"/>
  <c r="FQ400" i="10"/>
  <c r="G57" i="7"/>
  <c r="G28" i="7"/>
  <c r="U85" i="8"/>
  <c r="U389" i="8"/>
  <c r="U199" i="8"/>
  <c r="U371" i="8"/>
  <c r="U46" i="8"/>
  <c r="U205" i="8"/>
  <c r="U172" i="8"/>
  <c r="U127" i="8"/>
  <c r="U239" i="8"/>
  <c r="U169" i="8"/>
  <c r="U132" i="8"/>
  <c r="U71" i="8"/>
  <c r="U61" i="8"/>
  <c r="U308" i="8"/>
  <c r="U110" i="8"/>
  <c r="U399" i="8"/>
  <c r="U357" i="8"/>
  <c r="U316" i="8"/>
  <c r="U243" i="8"/>
  <c r="U153" i="8"/>
  <c r="U90" i="8"/>
  <c r="U400" i="8"/>
  <c r="U249" i="8"/>
  <c r="U171" i="8"/>
  <c r="U305" i="8"/>
  <c r="U129" i="8"/>
  <c r="U89" i="8"/>
  <c r="U321" i="8"/>
  <c r="U284" i="8"/>
  <c r="U246" i="8"/>
  <c r="U102" i="8"/>
  <c r="U92" i="8"/>
  <c r="U72" i="8"/>
  <c r="U328" i="8"/>
  <c r="U198" i="8"/>
  <c r="U128" i="8"/>
  <c r="U109" i="8"/>
  <c r="U44" i="8"/>
  <c r="U258" i="8"/>
  <c r="U97" i="8"/>
  <c r="U50" i="8"/>
  <c r="U317" i="8"/>
  <c r="U288" i="8"/>
  <c r="U279" i="8"/>
  <c r="U233" i="8"/>
  <c r="U197" i="8"/>
  <c r="U182" i="8"/>
  <c r="U107" i="8"/>
  <c r="U96" i="8"/>
  <c r="U87" i="8"/>
  <c r="U43" i="8"/>
  <c r="U154" i="8"/>
  <c r="U252" i="8"/>
  <c r="U237" i="8"/>
  <c r="U402" i="8"/>
  <c r="U327" i="8"/>
  <c r="U301" i="8"/>
  <c r="U217" i="8"/>
  <c r="U183" i="8"/>
  <c r="U65" i="8"/>
  <c r="U363" i="8"/>
  <c r="U334" i="8"/>
  <c r="U312" i="8"/>
  <c r="U287" i="8"/>
  <c r="U278" i="8"/>
  <c r="U241" i="8"/>
  <c r="U229" i="8"/>
  <c r="U173" i="8"/>
  <c r="U167" i="8"/>
  <c r="U159" i="8"/>
  <c r="U137" i="8"/>
  <c r="U118" i="8"/>
  <c r="U106" i="8"/>
  <c r="U209" i="8"/>
  <c r="U297" i="8"/>
  <c r="U404" i="8"/>
  <c r="U296" i="8"/>
  <c r="U253" i="8"/>
  <c r="U214" i="8"/>
  <c r="U134" i="8"/>
  <c r="U41" i="8"/>
  <c r="U403" i="8"/>
  <c r="U330" i="8"/>
  <c r="U310" i="8"/>
  <c r="U302" i="8"/>
  <c r="U295" i="8"/>
  <c r="U277" i="8"/>
  <c r="U256" i="8"/>
  <c r="U179" i="8"/>
  <c r="U166" i="8"/>
  <c r="U157" i="8"/>
  <c r="U135" i="8"/>
  <c r="U123" i="8"/>
  <c r="U114" i="8"/>
  <c r="U105" i="8"/>
  <c r="U51" i="8"/>
  <c r="U318" i="8"/>
  <c r="U285" i="8"/>
  <c r="U360" i="8"/>
  <c r="U255" i="8"/>
  <c r="U212" i="8"/>
  <c r="U192" i="8"/>
  <c r="U84" i="8"/>
  <c r="U117" i="8"/>
  <c r="U158" i="8"/>
  <c r="U120" i="8"/>
  <c r="U388" i="8"/>
  <c r="U372" i="8"/>
  <c r="U359" i="8"/>
  <c r="U329" i="8"/>
  <c r="U319" i="8"/>
  <c r="U309" i="8"/>
  <c r="U281" i="8"/>
  <c r="U245" i="8"/>
  <c r="U238" i="8"/>
  <c r="U224" i="8"/>
  <c r="U211" i="8"/>
  <c r="U191" i="8"/>
  <c r="U178" i="8"/>
  <c r="U155" i="8"/>
  <c r="U122" i="8"/>
  <c r="U111" i="8"/>
  <c r="U101" i="8"/>
  <c r="U91" i="8"/>
  <c r="U62" i="8"/>
  <c r="U47" i="8"/>
  <c r="G132" i="7"/>
  <c r="FO8" i="12"/>
  <c r="FO388" i="12" s="1"/>
  <c r="E129" i="7" s="1"/>
  <c r="U337" i="8"/>
  <c r="U345" i="8"/>
  <c r="U349" i="8"/>
  <c r="U340" i="8"/>
  <c r="U336" i="8"/>
  <c r="U335" i="8"/>
  <c r="U333" i="8"/>
  <c r="U347" i="8"/>
  <c r="FE10" i="12"/>
  <c r="E207" i="12"/>
  <c r="U17" i="8"/>
  <c r="T74" i="8"/>
  <c r="U74" i="8" s="1"/>
  <c r="E209" i="12"/>
  <c r="E179" i="12"/>
  <c r="T59" i="8"/>
  <c r="E183" i="12"/>
  <c r="T411" i="8"/>
  <c r="T408" i="8"/>
  <c r="E58" i="7"/>
  <c r="G58" i="7" s="1"/>
  <c r="FI400" i="10"/>
  <c r="G55" i="7"/>
  <c r="BE8" i="10"/>
  <c r="E187" i="12"/>
  <c r="T68" i="8"/>
  <c r="U68" i="8" s="1"/>
  <c r="U29" i="8"/>
  <c r="T225" i="8"/>
  <c r="E211" i="12"/>
  <c r="E185" i="12"/>
  <c r="T196" i="8"/>
  <c r="U196" i="8" s="1"/>
  <c r="U19" i="8"/>
  <c r="E184" i="12"/>
  <c r="T193" i="8"/>
  <c r="U193" i="8" s="1"/>
  <c r="T67" i="8"/>
  <c r="U67" i="8" s="1"/>
  <c r="U21" i="8"/>
  <c r="T64" i="8"/>
  <c r="U64" i="8" s="1"/>
  <c r="E380" i="12"/>
  <c r="U31" i="8"/>
  <c r="U20" i="8"/>
  <c r="U18" i="8"/>
  <c r="U13" i="8"/>
  <c r="U22" i="8"/>
  <c r="E188" i="12"/>
  <c r="E180" i="12"/>
  <c r="T194" i="8"/>
  <c r="U194" i="8" s="1"/>
  <c r="T63" i="8"/>
  <c r="U63" i="8" s="1"/>
  <c r="U30" i="8"/>
  <c r="U32" i="8"/>
  <c r="E186" i="12"/>
  <c r="T221" i="8"/>
  <c r="FK8" i="12"/>
  <c r="FK388" i="12" s="1"/>
  <c r="E128" i="7" s="1"/>
  <c r="FL8" i="12"/>
  <c r="FI67" i="12"/>
  <c r="FE9" i="12"/>
  <c r="ER8" i="12"/>
  <c r="ER388" i="12" s="1"/>
  <c r="F123" i="7" s="1"/>
  <c r="FI9" i="12"/>
  <c r="EB8" i="12"/>
  <c r="EB388" i="12" s="1"/>
  <c r="F119" i="7" s="1"/>
  <c r="EI8" i="12"/>
  <c r="EI388" i="12" s="1"/>
  <c r="E121" i="7" s="1"/>
  <c r="EF8" i="12"/>
  <c r="EF388" i="12" s="1"/>
  <c r="F120" i="7" s="1"/>
  <c r="EY8" i="12"/>
  <c r="EY388" i="12" s="1"/>
  <c r="E125" i="7" s="1"/>
  <c r="EV8" i="12"/>
  <c r="EV388" i="12" s="1"/>
  <c r="F124" i="7" s="1"/>
  <c r="EZ8" i="12"/>
  <c r="EN8" i="12"/>
  <c r="EN388" i="12" s="1"/>
  <c r="F122" i="7" s="1"/>
  <c r="EJ8" i="12"/>
  <c r="FH8" i="12"/>
  <c r="FH388" i="12" s="1"/>
  <c r="F127" i="7" s="1"/>
  <c r="FD8" i="12"/>
  <c r="FC8" i="12"/>
  <c r="FC388" i="12" s="1"/>
  <c r="E126" i="7" s="1"/>
  <c r="FG8" i="12"/>
  <c r="FG388" i="12" s="1"/>
  <c r="E127" i="7" s="1"/>
  <c r="EU8" i="12"/>
  <c r="EU388" i="12" s="1"/>
  <c r="E124" i="7" s="1"/>
  <c r="EQ8" i="12"/>
  <c r="EQ388" i="12" s="1"/>
  <c r="E123" i="7" s="1"/>
  <c r="EM8" i="12"/>
  <c r="EM388" i="12" s="1"/>
  <c r="E122" i="7" s="1"/>
  <c r="EE8" i="12"/>
  <c r="EE388" i="12" s="1"/>
  <c r="E120" i="7" s="1"/>
  <c r="EA8" i="12"/>
  <c r="EA388" i="12" s="1"/>
  <c r="G129" i="7" l="1"/>
  <c r="ES8" i="12"/>
  <c r="FL388" i="12"/>
  <c r="FM8" i="12"/>
  <c r="EJ388" i="12"/>
  <c r="F121" i="7" s="1"/>
  <c r="G121" i="7" s="1"/>
  <c r="EK8" i="12"/>
  <c r="G122" i="7"/>
  <c r="FA8" i="12"/>
  <c r="G120" i="7"/>
  <c r="G123" i="7"/>
  <c r="EC388" i="12"/>
  <c r="E119" i="7"/>
  <c r="G119" i="7" s="1"/>
  <c r="G124" i="7"/>
  <c r="EZ388" i="12"/>
  <c r="F125" i="7" s="1"/>
  <c r="G127" i="7"/>
  <c r="FI8" i="12"/>
  <c r="FI388" i="12"/>
  <c r="FE8" i="12"/>
  <c r="FD388" i="12"/>
  <c r="EW8" i="12"/>
  <c r="EW388" i="12"/>
  <c r="ES388" i="12"/>
  <c r="EO8" i="12"/>
  <c r="EO388" i="12"/>
  <c r="EG8" i="12"/>
  <c r="EG388" i="12"/>
  <c r="EC8" i="12"/>
  <c r="DX382" i="12"/>
  <c r="DW382" i="12"/>
  <c r="DX376" i="12"/>
  <c r="DW376" i="12"/>
  <c r="DX367" i="12"/>
  <c r="DW367" i="12"/>
  <c r="DX356" i="12"/>
  <c r="DW356" i="12"/>
  <c r="DX350" i="12"/>
  <c r="DW350" i="12"/>
  <c r="DX342" i="12"/>
  <c r="DW342" i="12"/>
  <c r="DX333" i="12"/>
  <c r="DW333" i="12"/>
  <c r="DX324" i="12"/>
  <c r="DW324" i="12"/>
  <c r="DX305" i="12"/>
  <c r="DW305" i="12"/>
  <c r="DX297" i="12"/>
  <c r="DW297" i="12"/>
  <c r="DX287" i="12"/>
  <c r="DW287" i="12"/>
  <c r="DX276" i="12"/>
  <c r="DW276" i="12"/>
  <c r="DX267" i="12"/>
  <c r="DW267" i="12"/>
  <c r="DX259" i="12"/>
  <c r="DW259" i="12"/>
  <c r="DX245" i="12"/>
  <c r="DW245" i="12"/>
  <c r="DX232" i="12"/>
  <c r="DW232" i="12"/>
  <c r="DX219" i="12"/>
  <c r="DW219" i="12"/>
  <c r="DX214" i="12"/>
  <c r="DW214" i="12"/>
  <c r="DX205" i="12"/>
  <c r="DW205" i="12"/>
  <c r="DX193" i="12"/>
  <c r="DW193" i="12"/>
  <c r="DX189" i="12"/>
  <c r="DW189" i="12"/>
  <c r="DX176" i="12"/>
  <c r="DW176" i="12"/>
  <c r="DX163" i="12"/>
  <c r="DW163" i="12"/>
  <c r="DX150" i="12"/>
  <c r="DW150" i="12"/>
  <c r="DX139" i="12"/>
  <c r="DW139" i="12"/>
  <c r="DX128" i="12"/>
  <c r="DW128" i="12"/>
  <c r="DX116" i="12"/>
  <c r="DW116" i="12"/>
  <c r="DX107" i="12"/>
  <c r="DW107" i="12"/>
  <c r="DX95" i="12"/>
  <c r="DW95" i="12"/>
  <c r="DX90" i="12"/>
  <c r="DW90" i="12"/>
  <c r="DX73" i="12"/>
  <c r="DW73" i="12"/>
  <c r="DX67" i="12"/>
  <c r="DW67" i="12"/>
  <c r="DX49" i="12"/>
  <c r="DX10" i="12" s="1"/>
  <c r="DW49" i="12"/>
  <c r="DW10" i="12" s="1"/>
  <c r="DX45" i="12"/>
  <c r="DW45" i="12"/>
  <c r="DX33" i="12"/>
  <c r="DW33" i="12"/>
  <c r="DX24" i="12"/>
  <c r="DW24" i="12"/>
  <c r="DX15" i="12"/>
  <c r="DW15" i="12"/>
  <c r="DX11" i="12"/>
  <c r="DW11" i="12"/>
  <c r="DX9" i="12"/>
  <c r="DW9" i="12"/>
  <c r="DU383" i="12"/>
  <c r="DT382" i="12"/>
  <c r="DS382" i="12"/>
  <c r="DT376" i="12"/>
  <c r="DS376" i="12"/>
  <c r="DT367" i="12"/>
  <c r="DS367" i="12"/>
  <c r="DU357" i="12"/>
  <c r="DT356" i="12"/>
  <c r="DS356" i="12"/>
  <c r="DT350" i="12"/>
  <c r="DS350" i="12"/>
  <c r="DT342" i="12"/>
  <c r="DS342" i="12"/>
  <c r="DU334" i="12"/>
  <c r="DT333" i="12"/>
  <c r="DS333" i="12"/>
  <c r="DT324" i="12"/>
  <c r="DS324" i="12"/>
  <c r="DT305" i="12"/>
  <c r="DS305" i="12"/>
  <c r="DT297" i="12"/>
  <c r="DS297" i="12"/>
  <c r="DT287" i="12"/>
  <c r="DS287" i="12"/>
  <c r="DT276" i="12"/>
  <c r="DS276" i="12"/>
  <c r="DT267" i="12"/>
  <c r="DS267" i="12"/>
  <c r="DT259" i="12"/>
  <c r="DS259" i="12"/>
  <c r="DT245" i="12"/>
  <c r="DS245" i="12"/>
  <c r="DU233" i="12"/>
  <c r="DT232" i="12"/>
  <c r="DS232" i="12"/>
  <c r="DT219" i="12"/>
  <c r="DS219" i="12"/>
  <c r="DT214" i="12"/>
  <c r="DS214" i="12"/>
  <c r="DT205" i="12"/>
  <c r="DS205" i="12"/>
  <c r="DT193" i="12"/>
  <c r="DS193" i="12"/>
  <c r="DT189" i="12"/>
  <c r="DS189" i="12"/>
  <c r="DU177" i="12"/>
  <c r="DT176" i="12"/>
  <c r="DS176" i="12"/>
  <c r="DT163" i="12"/>
  <c r="DS163" i="12"/>
  <c r="DT150" i="12"/>
  <c r="DS150" i="12"/>
  <c r="DT139" i="12"/>
  <c r="DS139" i="12"/>
  <c r="DU129" i="12"/>
  <c r="DT128" i="12"/>
  <c r="DS128" i="12"/>
  <c r="DT116" i="12"/>
  <c r="DS116" i="12"/>
  <c r="DT107" i="12"/>
  <c r="DS107" i="12"/>
  <c r="DU96" i="12"/>
  <c r="DT95" i="12"/>
  <c r="DS95" i="12"/>
  <c r="DT90" i="12"/>
  <c r="DS90" i="12"/>
  <c r="DU74" i="12"/>
  <c r="DT73" i="12"/>
  <c r="DS73" i="12"/>
  <c r="DT67" i="12"/>
  <c r="DS67" i="12"/>
  <c r="DU50" i="12"/>
  <c r="DT49" i="12"/>
  <c r="DS49" i="12"/>
  <c r="DU46" i="12"/>
  <c r="DT45" i="12"/>
  <c r="DS45" i="12"/>
  <c r="DT33" i="12"/>
  <c r="DS33" i="12"/>
  <c r="DT24" i="12"/>
  <c r="DS24" i="12"/>
  <c r="DT15" i="12"/>
  <c r="DS15" i="12"/>
  <c r="DT11" i="12"/>
  <c r="DS11" i="12"/>
  <c r="DT10" i="12"/>
  <c r="DU10" i="12" s="1"/>
  <c r="DS10" i="12"/>
  <c r="DT9" i="12"/>
  <c r="DS9" i="12"/>
  <c r="DQ74" i="12"/>
  <c r="DQ73" i="12"/>
  <c r="DO205" i="12"/>
  <c r="DP382" i="12"/>
  <c r="DO382" i="12"/>
  <c r="DP376" i="12"/>
  <c r="DO376" i="12"/>
  <c r="DP367" i="12"/>
  <c r="DO367" i="12"/>
  <c r="DP356" i="12"/>
  <c r="DO356" i="12"/>
  <c r="DP350" i="12"/>
  <c r="DO350" i="12"/>
  <c r="DP342" i="12"/>
  <c r="DO342" i="12"/>
  <c r="DP333" i="12"/>
  <c r="DO333" i="12"/>
  <c r="DP324" i="12"/>
  <c r="DO324" i="12"/>
  <c r="DP305" i="12"/>
  <c r="DO305" i="12"/>
  <c r="DP297" i="12"/>
  <c r="DO297" i="12"/>
  <c r="DP287" i="12"/>
  <c r="DO287" i="12"/>
  <c r="DP276" i="12"/>
  <c r="DO276" i="12"/>
  <c r="DP267" i="12"/>
  <c r="DO267" i="12"/>
  <c r="DP259" i="12"/>
  <c r="DO259" i="12"/>
  <c r="DP245" i="12"/>
  <c r="DO245" i="12"/>
  <c r="DP232" i="12"/>
  <c r="DO232" i="12"/>
  <c r="DP219" i="12"/>
  <c r="DO219" i="12"/>
  <c r="DP214" i="12"/>
  <c r="DO214" i="12"/>
  <c r="DP205" i="12"/>
  <c r="DP193" i="12"/>
  <c r="DO193" i="12"/>
  <c r="DP189" i="12"/>
  <c r="DO189" i="12"/>
  <c r="DP176" i="12"/>
  <c r="DO176" i="12"/>
  <c r="DP163" i="12"/>
  <c r="DO163" i="12"/>
  <c r="DP150" i="12"/>
  <c r="DO150" i="12"/>
  <c r="DP139" i="12"/>
  <c r="DO139" i="12"/>
  <c r="DP128" i="12"/>
  <c r="DO128" i="12"/>
  <c r="DP116" i="12"/>
  <c r="DO116" i="12"/>
  <c r="DP107" i="12"/>
  <c r="DO107" i="12"/>
  <c r="DP95" i="12"/>
  <c r="DO95" i="12"/>
  <c r="DP90" i="12"/>
  <c r="DO90" i="12"/>
  <c r="DP73" i="12"/>
  <c r="DO73" i="12"/>
  <c r="DP67" i="12"/>
  <c r="DO67" i="12"/>
  <c r="DP49" i="12"/>
  <c r="DO49" i="12"/>
  <c r="DP45" i="12"/>
  <c r="DO45" i="12"/>
  <c r="DP33" i="12"/>
  <c r="DO33" i="12"/>
  <c r="DP24" i="12"/>
  <c r="DO24" i="12"/>
  <c r="DP15" i="12"/>
  <c r="DO15" i="12"/>
  <c r="DP11" i="12"/>
  <c r="DO11" i="12"/>
  <c r="DP10" i="12"/>
  <c r="DO10" i="12"/>
  <c r="DP9" i="12"/>
  <c r="DO9" i="12"/>
  <c r="DM383" i="12"/>
  <c r="DL382" i="12"/>
  <c r="DK382" i="12"/>
  <c r="DL376" i="12"/>
  <c r="DK376" i="12"/>
  <c r="DL367" i="12"/>
  <c r="DK367" i="12"/>
  <c r="DL356" i="12"/>
  <c r="DK356" i="12"/>
  <c r="DL350" i="12"/>
  <c r="DK350" i="12"/>
  <c r="DL342" i="12"/>
  <c r="DK342" i="12"/>
  <c r="DL333" i="12"/>
  <c r="DK333" i="12"/>
  <c r="DL324" i="12"/>
  <c r="DK324" i="12"/>
  <c r="DL305" i="12"/>
  <c r="DK305" i="12"/>
  <c r="DL297" i="12"/>
  <c r="DK297" i="12"/>
  <c r="DL287" i="12"/>
  <c r="DK287" i="12"/>
  <c r="DL276" i="12"/>
  <c r="DK276" i="12"/>
  <c r="DL267" i="12"/>
  <c r="DK267" i="12"/>
  <c r="DL259" i="12"/>
  <c r="DK259" i="12"/>
  <c r="DL245" i="12"/>
  <c r="DK245" i="12"/>
  <c r="DL232" i="12"/>
  <c r="DK232" i="12"/>
  <c r="DL219" i="12"/>
  <c r="DK219" i="12"/>
  <c r="DL214" i="12"/>
  <c r="DK214" i="12"/>
  <c r="DL205" i="12"/>
  <c r="DK205" i="12"/>
  <c r="DL193" i="12"/>
  <c r="DM193" i="12" s="1"/>
  <c r="DK193" i="12"/>
  <c r="DL189" i="12"/>
  <c r="DK189" i="12"/>
  <c r="DL176" i="12"/>
  <c r="DK176" i="12"/>
  <c r="DL163" i="12"/>
  <c r="DK163" i="12"/>
  <c r="DL150" i="12"/>
  <c r="DK150" i="12"/>
  <c r="DL139" i="12"/>
  <c r="DK139" i="12"/>
  <c r="DL128" i="12"/>
  <c r="DK128" i="12"/>
  <c r="DL116" i="12"/>
  <c r="DK116" i="12"/>
  <c r="DL107" i="12"/>
  <c r="DK107" i="12"/>
  <c r="DL95" i="12"/>
  <c r="DK95" i="12"/>
  <c r="DL90" i="12"/>
  <c r="DK90" i="12"/>
  <c r="DL73" i="12"/>
  <c r="DK73" i="12"/>
  <c r="DL67" i="12"/>
  <c r="DK67" i="12"/>
  <c r="DL49" i="12"/>
  <c r="DK49" i="12"/>
  <c r="DL45" i="12"/>
  <c r="DK45" i="12"/>
  <c r="DL33" i="12"/>
  <c r="DK33" i="12"/>
  <c r="DL24" i="12"/>
  <c r="DK24" i="12"/>
  <c r="DL15" i="12"/>
  <c r="DK15" i="12"/>
  <c r="DL11" i="12"/>
  <c r="DK11" i="12"/>
  <c r="DL10" i="12"/>
  <c r="DK10" i="12"/>
  <c r="DL9" i="12"/>
  <c r="DK9" i="12"/>
  <c r="DI383" i="12"/>
  <c r="DI385" i="12"/>
  <c r="DI386" i="12"/>
  <c r="DI16" i="12"/>
  <c r="DI25" i="12"/>
  <c r="DI34" i="12"/>
  <c r="DI46" i="12"/>
  <c r="DI50" i="12"/>
  <c r="DI68" i="12"/>
  <c r="DI74" i="12"/>
  <c r="DI91" i="12"/>
  <c r="DI96" i="12"/>
  <c r="DI108" i="12"/>
  <c r="DI117" i="12"/>
  <c r="DI129" i="12"/>
  <c r="DI151" i="12"/>
  <c r="DI177" i="12"/>
  <c r="DI190" i="12"/>
  <c r="DI194" i="12"/>
  <c r="DI206" i="12"/>
  <c r="DI215" i="12"/>
  <c r="DI220" i="12"/>
  <c r="DI233" i="12"/>
  <c r="DI246" i="12"/>
  <c r="DI260" i="12"/>
  <c r="DI268" i="12"/>
  <c r="DI277" i="12"/>
  <c r="DI288" i="12"/>
  <c r="DI298" i="12"/>
  <c r="DI306" i="12"/>
  <c r="DI325" i="12"/>
  <c r="DI334" i="12"/>
  <c r="DI343" i="12"/>
  <c r="DI351" i="12"/>
  <c r="DI357" i="12"/>
  <c r="DI368" i="12"/>
  <c r="DI377" i="12"/>
  <c r="DH382" i="12"/>
  <c r="DG382" i="12"/>
  <c r="DG376" i="12"/>
  <c r="DG367" i="12"/>
  <c r="DG356" i="12"/>
  <c r="DG350" i="12"/>
  <c r="DG342" i="12"/>
  <c r="DG333" i="12"/>
  <c r="DG324" i="12"/>
  <c r="DG305" i="12"/>
  <c r="DG297" i="12"/>
  <c r="DG287" i="12"/>
  <c r="DG276" i="12"/>
  <c r="DI276" i="12" s="1"/>
  <c r="DG267" i="12"/>
  <c r="DG259" i="12"/>
  <c r="DG245" i="12"/>
  <c r="DG232" i="12"/>
  <c r="DG219" i="12"/>
  <c r="DG214" i="12"/>
  <c r="DG205" i="12"/>
  <c r="DG193" i="12"/>
  <c r="DG189" i="12"/>
  <c r="DG176" i="12"/>
  <c r="DG163" i="12"/>
  <c r="DI163" i="12" s="1"/>
  <c r="DG150" i="12"/>
  <c r="DG139" i="12"/>
  <c r="DG128" i="12"/>
  <c r="DG116" i="12"/>
  <c r="DG107" i="12"/>
  <c r="DG95" i="12"/>
  <c r="DG90" i="12"/>
  <c r="DG73" i="12"/>
  <c r="DG67" i="12"/>
  <c r="DG49" i="12"/>
  <c r="DG45" i="12"/>
  <c r="DG33" i="12"/>
  <c r="DG24" i="12"/>
  <c r="DG15" i="12"/>
  <c r="DI12" i="12"/>
  <c r="DG11" i="12"/>
  <c r="DH10" i="12"/>
  <c r="DG10" i="12"/>
  <c r="DH9" i="12"/>
  <c r="DG9" i="12"/>
  <c r="DE380" i="12"/>
  <c r="DE357" i="12"/>
  <c r="DE268" i="12"/>
  <c r="DE220" i="12"/>
  <c r="DE177" i="12"/>
  <c r="DE129" i="12"/>
  <c r="DE46" i="12"/>
  <c r="DE12" i="12"/>
  <c r="DD382" i="12"/>
  <c r="DC382" i="12"/>
  <c r="DC376" i="12"/>
  <c r="DC367" i="12"/>
  <c r="DC356" i="12"/>
  <c r="DC350" i="12"/>
  <c r="DC342" i="12"/>
  <c r="DC333" i="12"/>
  <c r="DC324" i="12"/>
  <c r="DC314" i="12"/>
  <c r="DC305" i="12"/>
  <c r="DC297" i="12"/>
  <c r="DC287" i="12"/>
  <c r="DC276" i="12"/>
  <c r="DC267" i="12"/>
  <c r="DC259" i="12"/>
  <c r="DC245" i="12"/>
  <c r="DC232" i="12"/>
  <c r="DC219" i="12"/>
  <c r="DC214" i="12"/>
  <c r="DC205" i="12"/>
  <c r="DC193" i="12"/>
  <c r="DE190" i="12"/>
  <c r="DC189" i="12"/>
  <c r="DC176" i="12"/>
  <c r="DC163" i="12"/>
  <c r="DC150" i="12"/>
  <c r="DC139" i="12"/>
  <c r="DC128" i="12"/>
  <c r="DC116" i="12"/>
  <c r="DC107" i="12"/>
  <c r="DE96" i="12"/>
  <c r="DC95" i="12"/>
  <c r="DC90" i="12"/>
  <c r="DC73" i="12"/>
  <c r="DC67" i="12"/>
  <c r="DC49" i="12"/>
  <c r="DC45" i="12"/>
  <c r="DC33" i="12"/>
  <c r="DC24" i="12"/>
  <c r="DC15" i="12"/>
  <c r="DC11" i="12"/>
  <c r="DD10" i="12"/>
  <c r="DC10" i="12"/>
  <c r="DD9" i="12"/>
  <c r="DC9" i="12"/>
  <c r="CZ382" i="12"/>
  <c r="DA382" i="12" s="1"/>
  <c r="CY382" i="12"/>
  <c r="CZ376" i="12"/>
  <c r="CY376" i="12"/>
  <c r="CZ367" i="12"/>
  <c r="CY367" i="12"/>
  <c r="CZ356" i="12"/>
  <c r="CY356" i="12"/>
  <c r="CZ350" i="12"/>
  <c r="CY350" i="12"/>
  <c r="CZ342" i="12"/>
  <c r="CY342" i="12"/>
  <c r="CZ333" i="12"/>
  <c r="CY333" i="12"/>
  <c r="CZ324" i="12"/>
  <c r="CY324" i="12"/>
  <c r="CZ314" i="12"/>
  <c r="CY314" i="12"/>
  <c r="CZ305" i="12"/>
  <c r="CY305" i="12"/>
  <c r="CZ297" i="12"/>
  <c r="CY297" i="12"/>
  <c r="CZ287" i="12"/>
  <c r="CY287" i="12"/>
  <c r="CZ276" i="12"/>
  <c r="CY276" i="12"/>
  <c r="CZ267" i="12"/>
  <c r="CY267" i="12"/>
  <c r="CZ259" i="12"/>
  <c r="CY259" i="12"/>
  <c r="CZ245" i="12"/>
  <c r="CY245" i="12"/>
  <c r="CZ232" i="12"/>
  <c r="CY232" i="12"/>
  <c r="CZ219" i="12"/>
  <c r="CY219" i="12"/>
  <c r="CZ214" i="12"/>
  <c r="CY214" i="12"/>
  <c r="CZ205" i="12"/>
  <c r="CY205" i="12"/>
  <c r="CZ193" i="12"/>
  <c r="CY193" i="12"/>
  <c r="CZ189" i="12"/>
  <c r="CY189" i="12"/>
  <c r="CZ176" i="12"/>
  <c r="CY176" i="12"/>
  <c r="CZ163" i="12"/>
  <c r="CY163" i="12"/>
  <c r="CZ150" i="12"/>
  <c r="CY150" i="12"/>
  <c r="CZ139" i="12"/>
  <c r="CY139" i="12"/>
  <c r="CZ128" i="12"/>
  <c r="CY128" i="12"/>
  <c r="CZ116" i="12"/>
  <c r="CY116" i="12"/>
  <c r="CZ107" i="12"/>
  <c r="CY107" i="12"/>
  <c r="CZ95" i="12"/>
  <c r="CY95" i="12"/>
  <c r="CZ90" i="12"/>
  <c r="CY90" i="12"/>
  <c r="CZ73" i="12"/>
  <c r="DA73" i="12" s="1"/>
  <c r="CY73" i="12"/>
  <c r="CZ67" i="12"/>
  <c r="CY67" i="12"/>
  <c r="CZ49" i="12"/>
  <c r="CY49" i="12"/>
  <c r="CZ45" i="12"/>
  <c r="CY45" i="12"/>
  <c r="CZ33" i="12"/>
  <c r="CY33" i="12"/>
  <c r="CZ24" i="12"/>
  <c r="CY24" i="12"/>
  <c r="CZ15" i="12"/>
  <c r="CY15" i="12"/>
  <c r="CZ11" i="12"/>
  <c r="CY11" i="12"/>
  <c r="CZ10" i="12"/>
  <c r="CY10" i="12"/>
  <c r="CZ9" i="12"/>
  <c r="CY9" i="12"/>
  <c r="CW377" i="12"/>
  <c r="CV382" i="12"/>
  <c r="CU382" i="12"/>
  <c r="CV376" i="12"/>
  <c r="CU376" i="12"/>
  <c r="CV367" i="12"/>
  <c r="CU367" i="12"/>
  <c r="CV356" i="12"/>
  <c r="CU356" i="12"/>
  <c r="CV350" i="12"/>
  <c r="CU350" i="12"/>
  <c r="CV342" i="12"/>
  <c r="CU342" i="12"/>
  <c r="CV333" i="12"/>
  <c r="CU333" i="12"/>
  <c r="CV324" i="12"/>
  <c r="CU324" i="12"/>
  <c r="CV314" i="12"/>
  <c r="CU314" i="12"/>
  <c r="CV305" i="12"/>
  <c r="CU305" i="12"/>
  <c r="CV297" i="12"/>
  <c r="CU297" i="12"/>
  <c r="CV287" i="12"/>
  <c r="CU287" i="12"/>
  <c r="CV276" i="12"/>
  <c r="CU276" i="12"/>
  <c r="CV267" i="12"/>
  <c r="CU267" i="12"/>
  <c r="CV259" i="12"/>
  <c r="CU259" i="12"/>
  <c r="CV245" i="12"/>
  <c r="CU245" i="12"/>
  <c r="CV232" i="12"/>
  <c r="CU232" i="12"/>
  <c r="CV219" i="12"/>
  <c r="CU219" i="12"/>
  <c r="CV214" i="12"/>
  <c r="CU214" i="12"/>
  <c r="CV205" i="12"/>
  <c r="CU205" i="12"/>
  <c r="CV193" i="12"/>
  <c r="CU193" i="12"/>
  <c r="CV189" i="12"/>
  <c r="CU189" i="12"/>
  <c r="CV176" i="12"/>
  <c r="CU176" i="12"/>
  <c r="CV163" i="12"/>
  <c r="CU163" i="12"/>
  <c r="CV150" i="12"/>
  <c r="CU150" i="12"/>
  <c r="CV139" i="12"/>
  <c r="CU139" i="12"/>
  <c r="CV128" i="12"/>
  <c r="CU128" i="12"/>
  <c r="CV116" i="12"/>
  <c r="CU116" i="12"/>
  <c r="CV107" i="12"/>
  <c r="CU107" i="12"/>
  <c r="CV95" i="12"/>
  <c r="CU95" i="12"/>
  <c r="CV90" i="12"/>
  <c r="CU90" i="12"/>
  <c r="CV73" i="12"/>
  <c r="CU73" i="12"/>
  <c r="CV67" i="12"/>
  <c r="CU67" i="12"/>
  <c r="CV49" i="12"/>
  <c r="CU49" i="12"/>
  <c r="CV45" i="12"/>
  <c r="CU45" i="12"/>
  <c r="CV33" i="12"/>
  <c r="CU33" i="12"/>
  <c r="CV24" i="12"/>
  <c r="CU24" i="12"/>
  <c r="CV15" i="12"/>
  <c r="CU15" i="12"/>
  <c r="CV11" i="12"/>
  <c r="CU11" i="12"/>
  <c r="CV10" i="12"/>
  <c r="CU10" i="12"/>
  <c r="CV9" i="12"/>
  <c r="CU9" i="12"/>
  <c r="CS215" i="12"/>
  <c r="CR382" i="12"/>
  <c r="CQ382" i="12"/>
  <c r="CR376" i="12"/>
  <c r="CQ376" i="12"/>
  <c r="CR367" i="12"/>
  <c r="CQ367" i="12"/>
  <c r="CR356" i="12"/>
  <c r="CQ356" i="12"/>
  <c r="CR350" i="12"/>
  <c r="CQ350" i="12"/>
  <c r="CR342" i="12"/>
  <c r="CQ342" i="12"/>
  <c r="CR333" i="12"/>
  <c r="CQ333" i="12"/>
  <c r="CR324" i="12"/>
  <c r="CQ324" i="12"/>
  <c r="CR314" i="12"/>
  <c r="CQ314" i="12"/>
  <c r="CR305" i="12"/>
  <c r="CQ305" i="12"/>
  <c r="CR297" i="12"/>
  <c r="CQ297" i="12"/>
  <c r="CR287" i="12"/>
  <c r="CQ287" i="12"/>
  <c r="CR276" i="12"/>
  <c r="CQ276" i="12"/>
  <c r="CR267" i="12"/>
  <c r="CQ267" i="12"/>
  <c r="CR259" i="12"/>
  <c r="CQ259" i="12"/>
  <c r="CR245" i="12"/>
  <c r="CQ245" i="12"/>
  <c r="CR232" i="12"/>
  <c r="CQ232" i="12"/>
  <c r="CR219" i="12"/>
  <c r="CQ219" i="12"/>
  <c r="CR214" i="12"/>
  <c r="CQ214" i="12"/>
  <c r="CR205" i="12"/>
  <c r="CQ205" i="12"/>
  <c r="CR193" i="12"/>
  <c r="CQ193" i="12"/>
  <c r="CR189" i="12"/>
  <c r="CQ189" i="12"/>
  <c r="CR176" i="12"/>
  <c r="CQ176" i="12"/>
  <c r="CR163" i="12"/>
  <c r="CQ163" i="12"/>
  <c r="CR150" i="12"/>
  <c r="CQ150" i="12"/>
  <c r="CR139" i="12"/>
  <c r="CQ139" i="12"/>
  <c r="CR128" i="12"/>
  <c r="CQ128" i="12"/>
  <c r="CR116" i="12"/>
  <c r="CQ116" i="12"/>
  <c r="CR107" i="12"/>
  <c r="CQ107" i="12"/>
  <c r="CR95" i="12"/>
  <c r="CQ95" i="12"/>
  <c r="CR90" i="12"/>
  <c r="CQ90" i="12"/>
  <c r="CR73" i="12"/>
  <c r="CQ73" i="12"/>
  <c r="CR67" i="12"/>
  <c r="CQ67" i="12"/>
  <c r="CR49" i="12"/>
  <c r="CQ49" i="12"/>
  <c r="CR45" i="12"/>
  <c r="CQ45" i="12"/>
  <c r="CR33" i="12"/>
  <c r="CQ33" i="12"/>
  <c r="CR24" i="12"/>
  <c r="CQ24" i="12"/>
  <c r="CR15" i="12"/>
  <c r="CQ15" i="12"/>
  <c r="CR11" i="12"/>
  <c r="CQ11" i="12"/>
  <c r="CR10" i="12"/>
  <c r="CQ10" i="12"/>
  <c r="CR9" i="12"/>
  <c r="CQ9" i="12"/>
  <c r="CM297" i="12"/>
  <c r="CN297" i="12"/>
  <c r="CO386" i="12"/>
  <c r="CO384" i="12"/>
  <c r="CN382" i="12"/>
  <c r="CM382" i="12"/>
  <c r="CN376" i="12"/>
  <c r="CM376" i="12"/>
  <c r="CN367" i="12"/>
  <c r="CM367" i="12"/>
  <c r="CN356" i="12"/>
  <c r="CM356" i="12"/>
  <c r="CO351" i="12"/>
  <c r="CN350" i="12"/>
  <c r="CM350" i="12"/>
  <c r="CN342" i="12"/>
  <c r="CM342" i="12"/>
  <c r="CN333" i="12"/>
  <c r="CM333" i="12"/>
  <c r="CN324" i="12"/>
  <c r="CM324" i="12"/>
  <c r="CO315" i="12"/>
  <c r="CN314" i="12"/>
  <c r="CM314" i="12"/>
  <c r="CN305" i="12"/>
  <c r="CM305" i="12"/>
  <c r="CO298" i="12"/>
  <c r="CN287" i="12"/>
  <c r="CM287" i="12"/>
  <c r="CN276" i="12"/>
  <c r="CM276" i="12"/>
  <c r="CN267" i="12"/>
  <c r="CM267" i="12"/>
  <c r="CN259" i="12"/>
  <c r="CM259" i="12"/>
  <c r="CO246" i="12"/>
  <c r="CN245" i="12"/>
  <c r="CM245" i="12"/>
  <c r="CO233" i="12"/>
  <c r="CN232" i="12"/>
  <c r="CM232" i="12"/>
  <c r="CN219" i="12"/>
  <c r="CM219" i="12"/>
  <c r="CN214" i="12"/>
  <c r="CM214" i="12"/>
  <c r="CN205" i="12"/>
  <c r="CM205" i="12"/>
  <c r="CN193" i="12"/>
  <c r="CM193" i="12"/>
  <c r="CO190" i="12"/>
  <c r="CN189" i="12"/>
  <c r="CM189" i="12"/>
  <c r="CN176" i="12"/>
  <c r="CM176" i="12"/>
  <c r="CN163" i="12"/>
  <c r="CM163" i="12"/>
  <c r="CN150" i="12"/>
  <c r="CM150" i="12"/>
  <c r="CO140" i="12"/>
  <c r="CN139" i="12"/>
  <c r="CM139" i="12"/>
  <c r="CN128" i="12"/>
  <c r="CM128" i="12"/>
  <c r="CN116" i="12"/>
  <c r="CM116" i="12"/>
  <c r="CO108" i="12"/>
  <c r="CN107" i="12"/>
  <c r="CM107" i="12"/>
  <c r="CO96" i="12"/>
  <c r="CN95" i="12"/>
  <c r="CM95" i="12"/>
  <c r="CO91" i="12"/>
  <c r="CN90" i="12"/>
  <c r="CM90" i="12"/>
  <c r="CN73" i="12"/>
  <c r="CM73" i="12"/>
  <c r="CN67" i="12"/>
  <c r="CM67" i="12"/>
  <c r="CN49" i="12"/>
  <c r="CM49" i="12"/>
  <c r="CN45" i="12"/>
  <c r="CM45" i="12"/>
  <c r="CN33" i="12"/>
  <c r="CM33" i="12"/>
  <c r="CN24" i="12"/>
  <c r="CM24" i="12"/>
  <c r="CN15" i="12"/>
  <c r="CM15" i="12"/>
  <c r="CN11" i="12"/>
  <c r="CM11" i="12"/>
  <c r="CN10" i="12"/>
  <c r="CM10" i="12"/>
  <c r="CN9" i="12"/>
  <c r="CM9" i="12"/>
  <c r="BA357" i="12"/>
  <c r="BA334" i="12"/>
  <c r="BA343" i="12"/>
  <c r="BA325" i="12"/>
  <c r="BA324" i="12" s="1"/>
  <c r="BA306" i="12"/>
  <c r="BA288" i="12"/>
  <c r="BA220" i="12"/>
  <c r="AZ214" i="12"/>
  <c r="BA194" i="12"/>
  <c r="BA206" i="12"/>
  <c r="BA215" i="12"/>
  <c r="BA177" i="12"/>
  <c r="BA151" i="12"/>
  <c r="BA117" i="12"/>
  <c r="BA68" i="12"/>
  <c r="BA34" i="12"/>
  <c r="BA12" i="12"/>
  <c r="AW385" i="12"/>
  <c r="AW377" i="12"/>
  <c r="AW357" i="12"/>
  <c r="AW334" i="12"/>
  <c r="AW343" i="12"/>
  <c r="AW306" i="12"/>
  <c r="AW325" i="12"/>
  <c r="AW288" i="12"/>
  <c r="AW215" i="12"/>
  <c r="AW220" i="12"/>
  <c r="AW194" i="12"/>
  <c r="AW206" i="12"/>
  <c r="AW117" i="12"/>
  <c r="AW68" i="12"/>
  <c r="AW34" i="12"/>
  <c r="AW12" i="12"/>
  <c r="AV11" i="12"/>
  <c r="AY11" i="12"/>
  <c r="AZ11" i="12"/>
  <c r="AU11" i="12"/>
  <c r="AV33" i="12"/>
  <c r="AY33" i="12"/>
  <c r="AZ33" i="12"/>
  <c r="AU33" i="12"/>
  <c r="AV67" i="12"/>
  <c r="AY67" i="12"/>
  <c r="AZ67" i="12"/>
  <c r="AU67" i="12"/>
  <c r="AV116" i="12"/>
  <c r="AY116" i="12"/>
  <c r="AZ116" i="12"/>
  <c r="AU116" i="12"/>
  <c r="AV150" i="12"/>
  <c r="AY150" i="12"/>
  <c r="AZ150" i="12"/>
  <c r="AU150" i="12"/>
  <c r="AV176" i="12"/>
  <c r="AY176" i="12"/>
  <c r="AZ176" i="12"/>
  <c r="AU176" i="12"/>
  <c r="AV205" i="12"/>
  <c r="AY205" i="12"/>
  <c r="AZ205" i="12"/>
  <c r="AU205" i="12"/>
  <c r="AV193" i="12"/>
  <c r="AY193" i="12"/>
  <c r="AZ193" i="12"/>
  <c r="AU193" i="12"/>
  <c r="AV214" i="12"/>
  <c r="AY214" i="12"/>
  <c r="AU214" i="12"/>
  <c r="AV219" i="12"/>
  <c r="AY219" i="12"/>
  <c r="AZ219" i="12"/>
  <c r="AU219" i="12"/>
  <c r="AV267" i="12"/>
  <c r="AY267" i="12"/>
  <c r="AZ267" i="12"/>
  <c r="AU267" i="12"/>
  <c r="AV287" i="12"/>
  <c r="AY287" i="12"/>
  <c r="AZ287" i="12"/>
  <c r="AU287" i="12"/>
  <c r="AV305" i="12"/>
  <c r="AY305" i="12"/>
  <c r="AZ305" i="12"/>
  <c r="AU305" i="12"/>
  <c r="AV324" i="12"/>
  <c r="AY324" i="12"/>
  <c r="AZ324" i="12"/>
  <c r="AU324" i="12"/>
  <c r="AV333" i="12"/>
  <c r="AY333" i="12"/>
  <c r="AZ333" i="12"/>
  <c r="AU333" i="12"/>
  <c r="AV342" i="12"/>
  <c r="AY342" i="12"/>
  <c r="AZ342" i="12"/>
  <c r="AU342" i="12"/>
  <c r="AV356" i="12"/>
  <c r="AY356" i="12"/>
  <c r="AZ356" i="12"/>
  <c r="AU356" i="12"/>
  <c r="AZ9" i="12"/>
  <c r="BA16" i="12"/>
  <c r="BA25" i="12"/>
  <c r="BA46" i="12"/>
  <c r="BA50" i="12"/>
  <c r="BA74" i="12"/>
  <c r="AZ73" i="12"/>
  <c r="BA91" i="12"/>
  <c r="BA96" i="12"/>
  <c r="BA108" i="12"/>
  <c r="BA129" i="12"/>
  <c r="BA140" i="12"/>
  <c r="BA164" i="12"/>
  <c r="BA190" i="12"/>
  <c r="BA233" i="12"/>
  <c r="BA246" i="12"/>
  <c r="BA260" i="12"/>
  <c r="BA277" i="12"/>
  <c r="BA298" i="12"/>
  <c r="BA315" i="12"/>
  <c r="BA351" i="12"/>
  <c r="BA368" i="12"/>
  <c r="BA377" i="12"/>
  <c r="BA384" i="12"/>
  <c r="AW351" i="12"/>
  <c r="AW368" i="12"/>
  <c r="AW315" i="12"/>
  <c r="AW277" i="12"/>
  <c r="AW298" i="12"/>
  <c r="AW233" i="12"/>
  <c r="AW246" i="12"/>
  <c r="AW260" i="12"/>
  <c r="AW190" i="12"/>
  <c r="AW164" i="12"/>
  <c r="AW129" i="12"/>
  <c r="AW140" i="12"/>
  <c r="AW108" i="12"/>
  <c r="AW91" i="12"/>
  <c r="AW96" i="12"/>
  <c r="AW74" i="12"/>
  <c r="AW46" i="12"/>
  <c r="AW50" i="12"/>
  <c r="AW16" i="12"/>
  <c r="AW384" i="12"/>
  <c r="AW386" i="12"/>
  <c r="AV9" i="12"/>
  <c r="AY9" i="12"/>
  <c r="BA383" i="12"/>
  <c r="AW383" i="12"/>
  <c r="AV376" i="12"/>
  <c r="AY376" i="12"/>
  <c r="AZ376" i="12"/>
  <c r="AU376" i="12"/>
  <c r="AV367" i="12"/>
  <c r="AY367" i="12"/>
  <c r="AZ367" i="12"/>
  <c r="AU367" i="12"/>
  <c r="AV350" i="12"/>
  <c r="AY350" i="12"/>
  <c r="AZ350" i="12"/>
  <c r="AU350" i="12"/>
  <c r="AV314" i="12"/>
  <c r="AY314" i="12"/>
  <c r="AZ314" i="12"/>
  <c r="AU314" i="12"/>
  <c r="AV297" i="12"/>
  <c r="AY297" i="12"/>
  <c r="AZ297" i="12"/>
  <c r="AU297" i="12"/>
  <c r="AV276" i="12"/>
  <c r="AY276" i="12"/>
  <c r="AZ276" i="12"/>
  <c r="AU276" i="12"/>
  <c r="AV259" i="12"/>
  <c r="AY259" i="12"/>
  <c r="AZ259" i="12"/>
  <c r="AU259" i="12"/>
  <c r="AV245" i="12"/>
  <c r="AY245" i="12"/>
  <c r="AZ245" i="12"/>
  <c r="AU245" i="12"/>
  <c r="AV232" i="12"/>
  <c r="AY232" i="12"/>
  <c r="AZ232" i="12"/>
  <c r="AU232" i="12"/>
  <c r="AV189" i="12"/>
  <c r="AY189" i="12"/>
  <c r="AZ189" i="12"/>
  <c r="AU189" i="12"/>
  <c r="AV163" i="12"/>
  <c r="AY163" i="12"/>
  <c r="AZ163" i="12"/>
  <c r="AU163" i="12"/>
  <c r="AV139" i="12"/>
  <c r="AY139" i="12"/>
  <c r="AZ139" i="12"/>
  <c r="AU139" i="12"/>
  <c r="AV128" i="12"/>
  <c r="AY128" i="12"/>
  <c r="AZ128" i="12"/>
  <c r="AU128" i="12"/>
  <c r="AV107" i="12"/>
  <c r="AY107" i="12"/>
  <c r="AZ107" i="12"/>
  <c r="AU107" i="12"/>
  <c r="AV95" i="12"/>
  <c r="AY95" i="12"/>
  <c r="AZ95" i="12"/>
  <c r="AU95" i="12"/>
  <c r="AV90" i="12"/>
  <c r="AY90" i="12"/>
  <c r="AZ90" i="12"/>
  <c r="AU90" i="12"/>
  <c r="AV73" i="12"/>
  <c r="AY73" i="12"/>
  <c r="AU73" i="12"/>
  <c r="AV49" i="12"/>
  <c r="AY49" i="12"/>
  <c r="AZ49" i="12"/>
  <c r="AU49" i="12"/>
  <c r="AZ45" i="12"/>
  <c r="AY45" i="12"/>
  <c r="AV45" i="12"/>
  <c r="AU45" i="12"/>
  <c r="AZ24" i="12"/>
  <c r="AY24" i="12"/>
  <c r="AZ15" i="12"/>
  <c r="AY15" i="12"/>
  <c r="AV15" i="12"/>
  <c r="AU15" i="12"/>
  <c r="AW150" i="12" l="1"/>
  <c r="AW267" i="12"/>
  <c r="AW95" i="12"/>
  <c r="AW128" i="12"/>
  <c r="AW163" i="12"/>
  <c r="AW232" i="12"/>
  <c r="AW259" i="12"/>
  <c r="AW297" i="12"/>
  <c r="AW350" i="12"/>
  <c r="AW376" i="12"/>
  <c r="AW176" i="12"/>
  <c r="BA116" i="12"/>
  <c r="BA267" i="12"/>
  <c r="BA205" i="12"/>
  <c r="BA150" i="12"/>
  <c r="BA67" i="12"/>
  <c r="BA11" i="12"/>
  <c r="AW287" i="12"/>
  <c r="AW219" i="12"/>
  <c r="BA73" i="12"/>
  <c r="EK388" i="12"/>
  <c r="F128" i="7"/>
  <c r="G128" i="7" s="1"/>
  <c r="FM388" i="12"/>
  <c r="AW189" i="12"/>
  <c r="AW45" i="12"/>
  <c r="BA232" i="12"/>
  <c r="BA259" i="12"/>
  <c r="BA297" i="12"/>
  <c r="BA350" i="12"/>
  <c r="BA376" i="12"/>
  <c r="AW73" i="12"/>
  <c r="CS214" i="12"/>
  <c r="DI15" i="12"/>
  <c r="DU73" i="12"/>
  <c r="DY10" i="12"/>
  <c r="AW276" i="12"/>
  <c r="AW67" i="12"/>
  <c r="AW342" i="12"/>
  <c r="AW205" i="12"/>
  <c r="BA45" i="12"/>
  <c r="AW90" i="12"/>
  <c r="AW139" i="12"/>
  <c r="AW305" i="12"/>
  <c r="AW214" i="12"/>
  <c r="DE10" i="12"/>
  <c r="DI382" i="12"/>
  <c r="AW107" i="12"/>
  <c r="AW245" i="12"/>
  <c r="AW314" i="12"/>
  <c r="AW367" i="12"/>
  <c r="BA356" i="12"/>
  <c r="BA333" i="12"/>
  <c r="BA305" i="12"/>
  <c r="BA214" i="12"/>
  <c r="AW49" i="12"/>
  <c r="BA90" i="12"/>
  <c r="BA107" i="12"/>
  <c r="BA139" i="12"/>
  <c r="BA189" i="12"/>
  <c r="BA245" i="12"/>
  <c r="BA276" i="12"/>
  <c r="BA314" i="12"/>
  <c r="BA367" i="12"/>
  <c r="BA193" i="12"/>
  <c r="BA33" i="12"/>
  <c r="DI116" i="12"/>
  <c r="DI205" i="12"/>
  <c r="DI245" i="12"/>
  <c r="BA49" i="12"/>
  <c r="AW193" i="12"/>
  <c r="AW116" i="12"/>
  <c r="AW33" i="12"/>
  <c r="CW376" i="12"/>
  <c r="DI214" i="12"/>
  <c r="DI297" i="12"/>
  <c r="DI342" i="12"/>
  <c r="BA342" i="12"/>
  <c r="DI24" i="12"/>
  <c r="DI67" i="12"/>
  <c r="DI107" i="12"/>
  <c r="DI232" i="12"/>
  <c r="AW15" i="12"/>
  <c r="AW324" i="12"/>
  <c r="DI45" i="12"/>
  <c r="DE219" i="12"/>
  <c r="DE376" i="12"/>
  <c r="BA24" i="12"/>
  <c r="AW356" i="12"/>
  <c r="AW333" i="12"/>
  <c r="DE267" i="12"/>
  <c r="BA163" i="12"/>
  <c r="DE11" i="12"/>
  <c r="DI189" i="12"/>
  <c r="FA388" i="12"/>
  <c r="G125" i="7"/>
  <c r="CN8" i="12"/>
  <c r="CN388" i="12" s="1"/>
  <c r="F109" i="7" s="1"/>
  <c r="DI73" i="12"/>
  <c r="DI367" i="12"/>
  <c r="DE128" i="12"/>
  <c r="DE176" i="12"/>
  <c r="DI267" i="12"/>
  <c r="DI305" i="12"/>
  <c r="DI350" i="12"/>
  <c r="DU49" i="12"/>
  <c r="BA15" i="12"/>
  <c r="DI90" i="12"/>
  <c r="BA95" i="12"/>
  <c r="BA128" i="12"/>
  <c r="BA176" i="12"/>
  <c r="CZ8" i="12"/>
  <c r="CZ388" i="12" s="1"/>
  <c r="F112" i="7" s="1"/>
  <c r="DI150" i="12"/>
  <c r="DI193" i="12"/>
  <c r="DI324" i="12"/>
  <c r="DM382" i="12"/>
  <c r="DE45" i="12"/>
  <c r="DE356" i="12"/>
  <c r="BA287" i="12"/>
  <c r="BA219" i="12"/>
  <c r="FE388" i="12"/>
  <c r="F126" i="7"/>
  <c r="G126" i="7" s="1"/>
  <c r="DW8" i="12"/>
  <c r="DW388" i="12" s="1"/>
  <c r="E118" i="7" s="1"/>
  <c r="DX8" i="12"/>
  <c r="DX388" i="12" s="1"/>
  <c r="F118" i="7" s="1"/>
  <c r="DU45" i="12"/>
  <c r="DU95" i="12"/>
  <c r="DU128" i="12"/>
  <c r="DU176" i="12"/>
  <c r="DU232" i="12"/>
  <c r="DU333" i="12"/>
  <c r="DU356" i="12"/>
  <c r="DS8" i="12"/>
  <c r="DS388" i="12" s="1"/>
  <c r="E117" i="7" s="1"/>
  <c r="DU376" i="12"/>
  <c r="DU9" i="12"/>
  <c r="DU382" i="12"/>
  <c r="DT8" i="12"/>
  <c r="DP8" i="12"/>
  <c r="DP388" i="12" s="1"/>
  <c r="F116" i="7" s="1"/>
  <c r="DQ9" i="12"/>
  <c r="DO8" i="12"/>
  <c r="DO388" i="12" s="1"/>
  <c r="E116" i="7" s="1"/>
  <c r="DM376" i="12"/>
  <c r="DM205" i="12"/>
  <c r="DK8" i="12"/>
  <c r="DK388" i="12" s="1"/>
  <c r="E115" i="7" s="1"/>
  <c r="DL8" i="12"/>
  <c r="DI95" i="12"/>
  <c r="DI128" i="12"/>
  <c r="DI176" i="12"/>
  <c r="DI219" i="12"/>
  <c r="DI259" i="12"/>
  <c r="DI287" i="12"/>
  <c r="DI333" i="12"/>
  <c r="DI376" i="12"/>
  <c r="DI356" i="12"/>
  <c r="DI49" i="12"/>
  <c r="DI33" i="12"/>
  <c r="DH8" i="12"/>
  <c r="DH388" i="12" s="1"/>
  <c r="F114" i="7" s="1"/>
  <c r="DI9" i="12"/>
  <c r="DG8" i="12"/>
  <c r="DG388" i="12" s="1"/>
  <c r="E114" i="7" s="1"/>
  <c r="DI11" i="12"/>
  <c r="DE95" i="12"/>
  <c r="DE189" i="12"/>
  <c r="DE9" i="12"/>
  <c r="DD8" i="12"/>
  <c r="DD388" i="12" s="1"/>
  <c r="F113" i="7" s="1"/>
  <c r="DC8" i="12"/>
  <c r="DC388" i="12" s="1"/>
  <c r="E113" i="7" s="1"/>
  <c r="CY8" i="12"/>
  <c r="CY388" i="12" s="1"/>
  <c r="E112" i="7" s="1"/>
  <c r="DA9" i="12"/>
  <c r="CW9" i="12"/>
  <c r="CV8" i="12"/>
  <c r="CV388" i="12" s="1"/>
  <c r="F111" i="7" s="1"/>
  <c r="CU8" i="12"/>
  <c r="CU388" i="12" s="1"/>
  <c r="E111" i="7" s="1"/>
  <c r="CR8" i="12"/>
  <c r="CR388" i="12" s="1"/>
  <c r="F110" i="7" s="1"/>
  <c r="CQ8" i="12"/>
  <c r="CQ388" i="12" s="1"/>
  <c r="E110" i="7" s="1"/>
  <c r="CS9" i="12"/>
  <c r="CO139" i="12"/>
  <c r="CO350" i="12"/>
  <c r="CO90" i="12"/>
  <c r="CO95" i="12"/>
  <c r="CO107" i="12"/>
  <c r="CO189" i="12"/>
  <c r="CO232" i="12"/>
  <c r="CO245" i="12"/>
  <c r="CO297" i="12"/>
  <c r="CO314" i="12"/>
  <c r="CO382" i="12"/>
  <c r="CM8" i="12"/>
  <c r="CM388" i="12" s="1"/>
  <c r="E109" i="7" s="1"/>
  <c r="CO9" i="12"/>
  <c r="AY8" i="12"/>
  <c r="BA9" i="12"/>
  <c r="AW11" i="12"/>
  <c r="AZ8" i="12"/>
  <c r="BI383" i="12"/>
  <c r="CJ382" i="12"/>
  <c r="CI382" i="12"/>
  <c r="CK376" i="12"/>
  <c r="CJ376" i="12"/>
  <c r="CI376" i="12"/>
  <c r="CK367" i="12"/>
  <c r="CJ367" i="12"/>
  <c r="CI367" i="12"/>
  <c r="CK356" i="12"/>
  <c r="CJ356" i="12"/>
  <c r="CI356" i="12"/>
  <c r="CK350" i="12"/>
  <c r="CJ350" i="12"/>
  <c r="CI350" i="12"/>
  <c r="CK342" i="12"/>
  <c r="CJ342" i="12"/>
  <c r="CI342" i="12"/>
  <c r="CK333" i="12"/>
  <c r="CJ333" i="12"/>
  <c r="CI333" i="12"/>
  <c r="CK324" i="12"/>
  <c r="CJ324" i="12"/>
  <c r="CI324" i="12"/>
  <c r="CK314" i="12"/>
  <c r="CJ314" i="12"/>
  <c r="CI314" i="12"/>
  <c r="CK305" i="12"/>
  <c r="CJ305" i="12"/>
  <c r="CI305" i="12"/>
  <c r="CK297" i="12"/>
  <c r="CJ297" i="12"/>
  <c r="CI297" i="12"/>
  <c r="CK287" i="12"/>
  <c r="CJ287" i="12"/>
  <c r="CI287" i="12"/>
  <c r="CK276" i="12"/>
  <c r="CJ276" i="12"/>
  <c r="CI276" i="12"/>
  <c r="CK267" i="12"/>
  <c r="CJ267" i="12"/>
  <c r="CI267" i="12"/>
  <c r="CK259" i="12"/>
  <c r="CJ259" i="12"/>
  <c r="CI259" i="12"/>
  <c r="CK245" i="12"/>
  <c r="CJ245" i="12"/>
  <c r="CI245" i="12"/>
  <c r="CK232" i="12"/>
  <c r="CJ232" i="12"/>
  <c r="CI232" i="12"/>
  <c r="CK219" i="12"/>
  <c r="CJ219" i="12"/>
  <c r="CI219" i="12"/>
  <c r="CK214" i="12"/>
  <c r="CJ214" i="12"/>
  <c r="CI214" i="12"/>
  <c r="CK205" i="12"/>
  <c r="CJ205" i="12"/>
  <c r="CI205" i="12"/>
  <c r="CK193" i="12"/>
  <c r="CJ193" i="12"/>
  <c r="CI193" i="12"/>
  <c r="CK189" i="12"/>
  <c r="CJ189" i="12"/>
  <c r="CI189" i="12"/>
  <c r="CK176" i="12"/>
  <c r="CJ176" i="12"/>
  <c r="CI176" i="12"/>
  <c r="CK163" i="12"/>
  <c r="CJ163" i="12"/>
  <c r="CI163" i="12"/>
  <c r="CK150" i="12"/>
  <c r="CJ150" i="12"/>
  <c r="CI150" i="12"/>
  <c r="CK139" i="12"/>
  <c r="CJ139" i="12"/>
  <c r="CI139" i="12"/>
  <c r="CK128" i="12"/>
  <c r="CJ128" i="12"/>
  <c r="CI128" i="12"/>
  <c r="CK116" i="12"/>
  <c r="CJ116" i="12"/>
  <c r="CI116" i="12"/>
  <c r="CK107" i="12"/>
  <c r="CJ107" i="12"/>
  <c r="CI107" i="12"/>
  <c r="CK95" i="12"/>
  <c r="CJ95" i="12"/>
  <c r="CI95" i="12"/>
  <c r="CK90" i="12"/>
  <c r="CJ90" i="12"/>
  <c r="CI90" i="12"/>
  <c r="CK73" i="12"/>
  <c r="CJ73" i="12"/>
  <c r="CI73" i="12"/>
  <c r="CK67" i="12"/>
  <c r="CJ67" i="12"/>
  <c r="CI67" i="12"/>
  <c r="CK49" i="12"/>
  <c r="CJ49" i="12"/>
  <c r="CI49" i="12"/>
  <c r="CK45" i="12"/>
  <c r="CJ45" i="12"/>
  <c r="CI45" i="12"/>
  <c r="CK33" i="12"/>
  <c r="CJ33" i="12"/>
  <c r="CI33" i="12"/>
  <c r="CK24" i="12"/>
  <c r="CJ24" i="12"/>
  <c r="CI24" i="12"/>
  <c r="CK15" i="12"/>
  <c r="CJ15" i="12"/>
  <c r="CI15" i="12"/>
  <c r="CK11" i="12"/>
  <c r="CJ11" i="12"/>
  <c r="CI11" i="12"/>
  <c r="CK10" i="12"/>
  <c r="CJ10" i="12"/>
  <c r="CI10" i="12"/>
  <c r="CK9" i="12"/>
  <c r="CJ9" i="12"/>
  <c r="CI9" i="12"/>
  <c r="G114" i="7" l="1"/>
  <c r="G118" i="7"/>
  <c r="G112" i="7"/>
  <c r="CK8" i="12"/>
  <c r="G116" i="7"/>
  <c r="G111" i="7"/>
  <c r="BA8" i="12"/>
  <c r="CI8" i="12"/>
  <c r="CI388" i="12" s="1"/>
  <c r="CJ8" i="12"/>
  <c r="CJ388" i="12" s="1"/>
  <c r="F108" i="7" s="1"/>
  <c r="G110" i="7"/>
  <c r="DY388" i="12"/>
  <c r="DY8" i="12"/>
  <c r="DT388" i="12"/>
  <c r="F117" i="7" s="1"/>
  <c r="DU8" i="12"/>
  <c r="DQ8" i="12"/>
  <c r="DQ388" i="12"/>
  <c r="DM8" i="12"/>
  <c r="DL388" i="12"/>
  <c r="F115" i="7" s="1"/>
  <c r="DI8" i="12"/>
  <c r="DI388" i="12"/>
  <c r="G113" i="7"/>
  <c r="DE388" i="12"/>
  <c r="DE8" i="12"/>
  <c r="DA388" i="12"/>
  <c r="DA8" i="12"/>
  <c r="CW388" i="12"/>
  <c r="CW8" i="12"/>
  <c r="CS8" i="12"/>
  <c r="CS388" i="12"/>
  <c r="G109" i="7"/>
  <c r="CO8" i="12"/>
  <c r="CO388" i="12"/>
  <c r="CK382" i="12"/>
  <c r="CE45" i="12"/>
  <c r="CE8" i="12" s="1"/>
  <c r="CF45" i="12"/>
  <c r="CF382" i="12"/>
  <c r="CE382" i="12"/>
  <c r="CF376" i="12"/>
  <c r="CF367" i="12"/>
  <c r="CF356" i="12"/>
  <c r="CF350" i="12"/>
  <c r="CF342" i="12"/>
  <c r="CF333" i="12"/>
  <c r="CF324" i="12"/>
  <c r="CF314" i="12"/>
  <c r="CF305" i="12"/>
  <c r="CF297" i="12"/>
  <c r="CF287" i="12"/>
  <c r="CF276" i="12"/>
  <c r="CF267" i="12"/>
  <c r="CF259" i="12"/>
  <c r="CF245" i="12"/>
  <c r="CF232" i="12"/>
  <c r="CF219" i="12"/>
  <c r="CF214" i="12"/>
  <c r="CF205" i="12"/>
  <c r="CF193" i="12"/>
  <c r="CF189" i="12"/>
  <c r="CF176" i="12"/>
  <c r="CF163" i="12"/>
  <c r="CF150" i="12"/>
  <c r="CF139" i="12"/>
  <c r="CF128" i="12"/>
  <c r="CF116" i="12"/>
  <c r="CF107" i="12"/>
  <c r="CF95" i="12"/>
  <c r="CF90" i="12"/>
  <c r="CF73" i="12"/>
  <c r="CF67" i="12"/>
  <c r="CF49" i="12"/>
  <c r="CG46" i="12"/>
  <c r="CF33" i="12"/>
  <c r="CF24" i="12"/>
  <c r="CF15" i="12"/>
  <c r="CF11" i="12"/>
  <c r="CF10" i="12"/>
  <c r="CE10" i="12"/>
  <c r="CF9" i="12"/>
  <c r="CE9" i="12"/>
  <c r="G10" i="12"/>
  <c r="H10" i="12"/>
  <c r="I10" i="12"/>
  <c r="K10" i="12"/>
  <c r="L10" i="12"/>
  <c r="O10" i="12"/>
  <c r="P10" i="12"/>
  <c r="S10" i="12"/>
  <c r="T10" i="12"/>
  <c r="W10" i="12"/>
  <c r="X10" i="12"/>
  <c r="AA10" i="12"/>
  <c r="AB10" i="12"/>
  <c r="AE10" i="12"/>
  <c r="AF10" i="12"/>
  <c r="AI10" i="12"/>
  <c r="AJ10" i="12"/>
  <c r="AM10" i="12"/>
  <c r="AN10" i="12"/>
  <c r="AQ10" i="12"/>
  <c r="AR10" i="12"/>
  <c r="AU10" i="12"/>
  <c r="AV10" i="12"/>
  <c r="AY10" i="12"/>
  <c r="AZ10" i="12"/>
  <c r="BC10" i="12"/>
  <c r="BD10" i="12"/>
  <c r="BG10" i="12"/>
  <c r="BH10" i="12"/>
  <c r="BK10" i="12"/>
  <c r="BL10" i="12"/>
  <c r="BO10" i="12"/>
  <c r="BP10" i="12"/>
  <c r="BS10" i="12"/>
  <c r="BT10" i="12"/>
  <c r="BW10" i="12"/>
  <c r="BX10" i="12"/>
  <c r="BY10" i="12"/>
  <c r="CB10" i="12"/>
  <c r="CA10" i="12"/>
  <c r="CA333" i="12"/>
  <c r="CA324" i="12"/>
  <c r="CA314" i="12"/>
  <c r="CA305" i="12"/>
  <c r="CA297" i="12"/>
  <c r="CA287" i="12"/>
  <c r="CA276" i="12"/>
  <c r="CA267" i="12"/>
  <c r="CA259" i="12"/>
  <c r="CA245" i="12"/>
  <c r="CA232" i="12"/>
  <c r="CA219" i="12"/>
  <c r="CA205" i="12"/>
  <c r="CA193" i="12"/>
  <c r="CA176" i="12"/>
  <c r="CA189" i="12"/>
  <c r="CA163" i="12"/>
  <c r="CA150" i="12"/>
  <c r="CA139" i="12"/>
  <c r="CA128" i="12"/>
  <c r="CA116" i="12"/>
  <c r="CA107" i="12"/>
  <c r="CA95" i="12"/>
  <c r="CA342" i="12"/>
  <c r="CA350" i="12"/>
  <c r="CA356" i="12"/>
  <c r="CA367" i="12"/>
  <c r="CA376" i="12"/>
  <c r="CA90" i="12"/>
  <c r="CA73" i="12"/>
  <c r="CA67" i="12"/>
  <c r="CA49" i="12"/>
  <c r="CA33" i="12"/>
  <c r="CA24" i="12"/>
  <c r="CA15" i="12"/>
  <c r="CA11" i="12"/>
  <c r="CC386" i="12"/>
  <c r="CC385" i="12"/>
  <c r="CC384" i="12"/>
  <c r="CB382" i="12"/>
  <c r="CA382" i="12"/>
  <c r="CC377" i="12"/>
  <c r="CC368" i="12"/>
  <c r="CC351" i="12"/>
  <c r="CC343" i="12"/>
  <c r="CC334" i="12"/>
  <c r="CC325" i="12"/>
  <c r="CC315" i="12"/>
  <c r="CC306" i="12"/>
  <c r="CC298" i="12"/>
  <c r="CC288" i="12"/>
  <c r="CC277" i="12"/>
  <c r="CC276" i="12" s="1"/>
  <c r="CC268" i="12"/>
  <c r="CC260" i="12"/>
  <c r="CC246" i="12"/>
  <c r="CC233" i="12"/>
  <c r="CC220" i="12"/>
  <c r="CC215" i="12"/>
  <c r="CC206" i="12"/>
  <c r="CC205" i="12" s="1"/>
  <c r="CC194" i="12"/>
  <c r="CC193" i="12" s="1"/>
  <c r="CC190" i="12"/>
  <c r="CC177" i="12"/>
  <c r="CC151" i="12"/>
  <c r="CC140" i="12"/>
  <c r="CC129" i="12"/>
  <c r="CC117" i="12"/>
  <c r="CC108" i="12"/>
  <c r="CC96" i="12"/>
  <c r="CC91" i="12"/>
  <c r="CC74" i="12"/>
  <c r="CC68" i="12"/>
  <c r="CC50" i="12"/>
  <c r="CC46" i="12"/>
  <c r="CA45" i="12"/>
  <c r="CC34" i="12"/>
  <c r="CC25" i="12"/>
  <c r="CC16" i="12"/>
  <c r="CC12" i="12"/>
  <c r="CB9" i="12"/>
  <c r="CA9" i="12"/>
  <c r="BM383" i="12"/>
  <c r="AG207" i="12"/>
  <c r="AG165" i="12"/>
  <c r="AG152" i="12"/>
  <c r="AG51" i="12"/>
  <c r="BY386" i="12"/>
  <c r="Q260" i="12"/>
  <c r="Q268" i="12"/>
  <c r="Q151" i="12"/>
  <c r="Q129" i="12"/>
  <c r="Q74" i="12"/>
  <c r="D407" i="11"/>
  <c r="C407" i="11"/>
  <c r="C15" i="11"/>
  <c r="D15" i="11"/>
  <c r="C16" i="11"/>
  <c r="D16" i="11"/>
  <c r="C18" i="11"/>
  <c r="D18" i="11"/>
  <c r="C19" i="11"/>
  <c r="D19" i="11"/>
  <c r="C20" i="11"/>
  <c r="D20" i="11"/>
  <c r="C21" i="11"/>
  <c r="D21" i="11"/>
  <c r="C22" i="11"/>
  <c r="D22" i="11"/>
  <c r="C23" i="11"/>
  <c r="D23" i="11"/>
  <c r="C24" i="11"/>
  <c r="D24" i="11"/>
  <c r="C25" i="11"/>
  <c r="D25" i="11"/>
  <c r="C27" i="11"/>
  <c r="D27" i="11"/>
  <c r="C28" i="11"/>
  <c r="D28" i="11"/>
  <c r="C29" i="11"/>
  <c r="D29" i="11"/>
  <c r="C41" i="11"/>
  <c r="D41" i="11"/>
  <c r="C55" i="11"/>
  <c r="D55" i="11"/>
  <c r="C56" i="11"/>
  <c r="D56" i="11"/>
  <c r="C57" i="11"/>
  <c r="D57" i="11"/>
  <c r="C59" i="11"/>
  <c r="D59" i="11"/>
  <c r="C60" i="11"/>
  <c r="D60" i="11"/>
  <c r="C61" i="11"/>
  <c r="D61" i="11"/>
  <c r="C62" i="11"/>
  <c r="D62" i="11"/>
  <c r="C63" i="11"/>
  <c r="D63" i="11"/>
  <c r="C64" i="11"/>
  <c r="D64" i="11"/>
  <c r="C65" i="11"/>
  <c r="D65" i="11"/>
  <c r="C66" i="11"/>
  <c r="D66" i="11"/>
  <c r="C67" i="11"/>
  <c r="D67" i="11"/>
  <c r="C68" i="11"/>
  <c r="D68" i="11"/>
  <c r="C69" i="11"/>
  <c r="D69" i="11"/>
  <c r="C70" i="11"/>
  <c r="D70" i="11"/>
  <c r="C71" i="11"/>
  <c r="D71" i="11"/>
  <c r="C72" i="11"/>
  <c r="D72" i="11"/>
  <c r="C73" i="11"/>
  <c r="D73" i="11"/>
  <c r="C74" i="11"/>
  <c r="D74" i="11"/>
  <c r="C76" i="11"/>
  <c r="D76" i="11"/>
  <c r="C77" i="11"/>
  <c r="D77" i="11"/>
  <c r="C78" i="11"/>
  <c r="D78" i="11"/>
  <c r="C79" i="11"/>
  <c r="D79" i="11"/>
  <c r="C80" i="11"/>
  <c r="D80" i="11"/>
  <c r="C82" i="11"/>
  <c r="D82" i="11"/>
  <c r="C83" i="11"/>
  <c r="D83" i="11"/>
  <c r="C84" i="11"/>
  <c r="D84" i="11"/>
  <c r="C85" i="11"/>
  <c r="D85" i="11"/>
  <c r="C86" i="11"/>
  <c r="D86" i="11"/>
  <c r="C87" i="11"/>
  <c r="D87" i="11"/>
  <c r="C88" i="11"/>
  <c r="D88" i="11"/>
  <c r="C89" i="11"/>
  <c r="D89" i="11"/>
  <c r="C90" i="11"/>
  <c r="D90" i="11"/>
  <c r="C91" i="11"/>
  <c r="D91" i="11"/>
  <c r="C92" i="11"/>
  <c r="D92" i="11"/>
  <c r="C93" i="11"/>
  <c r="D93" i="11"/>
  <c r="C94" i="11"/>
  <c r="D94" i="11"/>
  <c r="C95" i="11"/>
  <c r="D95" i="11"/>
  <c r="C96" i="11"/>
  <c r="D96" i="11"/>
  <c r="C98" i="11"/>
  <c r="D98" i="11"/>
  <c r="C99" i="11"/>
  <c r="D99" i="11"/>
  <c r="C100" i="11"/>
  <c r="D100" i="11"/>
  <c r="C101" i="11"/>
  <c r="D101" i="11"/>
  <c r="C103" i="11"/>
  <c r="D103" i="11"/>
  <c r="C104" i="11"/>
  <c r="D104" i="11"/>
  <c r="C105" i="11"/>
  <c r="D105" i="11"/>
  <c r="C106" i="11"/>
  <c r="D106" i="11"/>
  <c r="C107" i="11"/>
  <c r="D107" i="11"/>
  <c r="C108" i="11"/>
  <c r="D108" i="11"/>
  <c r="C109" i="11"/>
  <c r="D109" i="11"/>
  <c r="C110" i="11"/>
  <c r="D110" i="11"/>
  <c r="C111" i="11"/>
  <c r="D111" i="11"/>
  <c r="C112" i="11"/>
  <c r="D112" i="11"/>
  <c r="C113" i="11"/>
  <c r="D113" i="11"/>
  <c r="C115" i="11"/>
  <c r="D115" i="11"/>
  <c r="C116" i="11"/>
  <c r="D116" i="11"/>
  <c r="C117" i="11"/>
  <c r="D117" i="11"/>
  <c r="C118" i="11"/>
  <c r="D118" i="11"/>
  <c r="C119" i="11"/>
  <c r="D119" i="11"/>
  <c r="C120" i="11"/>
  <c r="D120" i="11"/>
  <c r="C121" i="11"/>
  <c r="D121" i="11"/>
  <c r="C122" i="11"/>
  <c r="D122" i="11"/>
  <c r="C124" i="11"/>
  <c r="D124" i="11"/>
  <c r="C125" i="11"/>
  <c r="D125" i="11"/>
  <c r="C126" i="11"/>
  <c r="D126" i="11"/>
  <c r="C127" i="11"/>
  <c r="D127" i="11"/>
  <c r="C128" i="11"/>
  <c r="D128" i="11"/>
  <c r="C129" i="11"/>
  <c r="D129" i="11"/>
  <c r="C130" i="11"/>
  <c r="D130" i="11"/>
  <c r="C131" i="11"/>
  <c r="D131" i="11"/>
  <c r="C132" i="11"/>
  <c r="D132" i="11"/>
  <c r="C133" i="11"/>
  <c r="D133" i="11"/>
  <c r="C134" i="11"/>
  <c r="D134" i="11"/>
  <c r="C135" i="11"/>
  <c r="D135" i="11"/>
  <c r="C136" i="11"/>
  <c r="D136" i="11"/>
  <c r="C138" i="11"/>
  <c r="D138" i="11"/>
  <c r="C139" i="11"/>
  <c r="D139" i="11"/>
  <c r="C140" i="11"/>
  <c r="D140" i="11"/>
  <c r="C141" i="11"/>
  <c r="D141" i="11"/>
  <c r="C142" i="11"/>
  <c r="D142" i="11"/>
  <c r="C143" i="11"/>
  <c r="D143" i="11"/>
  <c r="C144" i="11"/>
  <c r="D144" i="11"/>
  <c r="C145" i="11"/>
  <c r="D145" i="11"/>
  <c r="C146" i="11"/>
  <c r="D146" i="11"/>
  <c r="C147" i="11"/>
  <c r="D147" i="11"/>
  <c r="C150" i="11"/>
  <c r="D150" i="11"/>
  <c r="C151" i="11"/>
  <c r="D151" i="11"/>
  <c r="C152" i="11"/>
  <c r="D152" i="11"/>
  <c r="C153" i="11"/>
  <c r="D153" i="11"/>
  <c r="C154" i="11"/>
  <c r="D154" i="11"/>
  <c r="C155" i="11"/>
  <c r="D155" i="11"/>
  <c r="C156" i="11"/>
  <c r="D156" i="11"/>
  <c r="C157" i="11"/>
  <c r="D157" i="11"/>
  <c r="C158" i="11"/>
  <c r="D158" i="11"/>
  <c r="C159" i="11"/>
  <c r="D159" i="11"/>
  <c r="C161" i="11"/>
  <c r="D161" i="11"/>
  <c r="C162" i="11"/>
  <c r="D162" i="11"/>
  <c r="C163" i="11"/>
  <c r="D163" i="11"/>
  <c r="C164" i="11"/>
  <c r="D164" i="11"/>
  <c r="C165" i="11"/>
  <c r="D165" i="11"/>
  <c r="C166" i="11"/>
  <c r="D166" i="11"/>
  <c r="C167" i="11"/>
  <c r="D167" i="11"/>
  <c r="C168" i="11"/>
  <c r="D168" i="11"/>
  <c r="C169" i="11"/>
  <c r="D169" i="11"/>
  <c r="C170" i="11"/>
  <c r="D170" i="11"/>
  <c r="C171" i="11"/>
  <c r="D171" i="11"/>
  <c r="C173" i="11"/>
  <c r="D173" i="11"/>
  <c r="C174" i="11"/>
  <c r="D174" i="11"/>
  <c r="C175" i="11"/>
  <c r="D175" i="11"/>
  <c r="C176" i="11"/>
  <c r="D176" i="11"/>
  <c r="C177" i="11"/>
  <c r="D177" i="11"/>
  <c r="C178" i="11"/>
  <c r="D178" i="11"/>
  <c r="C179" i="11"/>
  <c r="D179" i="11"/>
  <c r="C180" i="11"/>
  <c r="D180" i="11"/>
  <c r="C181" i="11"/>
  <c r="D181" i="11"/>
  <c r="C182" i="11"/>
  <c r="D182" i="11"/>
  <c r="C183" i="11"/>
  <c r="D183" i="11"/>
  <c r="C185" i="11"/>
  <c r="D185" i="11"/>
  <c r="C186" i="11"/>
  <c r="D186" i="11"/>
  <c r="C187" i="11"/>
  <c r="D187" i="11"/>
  <c r="C188" i="11"/>
  <c r="D188" i="11"/>
  <c r="C189" i="11"/>
  <c r="D189" i="11"/>
  <c r="C190" i="11"/>
  <c r="D190" i="11"/>
  <c r="C191" i="11"/>
  <c r="D191" i="11"/>
  <c r="C192" i="11"/>
  <c r="D192" i="11"/>
  <c r="C193" i="11"/>
  <c r="D193" i="11"/>
  <c r="C194" i="11"/>
  <c r="D194" i="11"/>
  <c r="C195" i="11"/>
  <c r="D195" i="11"/>
  <c r="C196" i="11"/>
  <c r="D196" i="11"/>
  <c r="C198" i="11"/>
  <c r="D198" i="11"/>
  <c r="C199" i="11"/>
  <c r="D199" i="11"/>
  <c r="C200" i="11"/>
  <c r="D200" i="11"/>
  <c r="C202" i="11"/>
  <c r="D202" i="11"/>
  <c r="C203" i="11"/>
  <c r="D203" i="11"/>
  <c r="C204" i="11"/>
  <c r="D204" i="11"/>
  <c r="C205" i="11"/>
  <c r="D205" i="11"/>
  <c r="C206" i="11"/>
  <c r="D206" i="11"/>
  <c r="C207" i="11"/>
  <c r="D207" i="11"/>
  <c r="C208" i="11"/>
  <c r="D208" i="11"/>
  <c r="C209" i="11"/>
  <c r="D209" i="11"/>
  <c r="C210" i="11"/>
  <c r="D210" i="11"/>
  <c r="C211" i="11"/>
  <c r="D211" i="11"/>
  <c r="C212" i="11"/>
  <c r="D212" i="11"/>
  <c r="C214" i="11"/>
  <c r="D214" i="11"/>
  <c r="C215" i="11"/>
  <c r="D215" i="11"/>
  <c r="C216" i="11"/>
  <c r="D216" i="11"/>
  <c r="C217" i="11"/>
  <c r="D217" i="11"/>
  <c r="C218" i="11"/>
  <c r="D218" i="11"/>
  <c r="C219" i="11"/>
  <c r="D219" i="11"/>
  <c r="C220" i="11"/>
  <c r="D220" i="11"/>
  <c r="C222" i="11"/>
  <c r="D222" i="11"/>
  <c r="C223" i="11"/>
  <c r="D223" i="11"/>
  <c r="C227" i="11"/>
  <c r="D227" i="11"/>
  <c r="C229" i="11"/>
  <c r="D229" i="11"/>
  <c r="C230" i="11"/>
  <c r="D230" i="11"/>
  <c r="C231" i="11"/>
  <c r="D231" i="11"/>
  <c r="C232" i="11"/>
  <c r="D232" i="11"/>
  <c r="C233" i="11"/>
  <c r="D233" i="11"/>
  <c r="C234" i="11"/>
  <c r="D234" i="11"/>
  <c r="C235" i="11"/>
  <c r="D235" i="11"/>
  <c r="C236" i="11"/>
  <c r="D236" i="11"/>
  <c r="C237" i="11"/>
  <c r="D237" i="11"/>
  <c r="C238" i="11"/>
  <c r="D238" i="11"/>
  <c r="C239" i="11"/>
  <c r="D239" i="11"/>
  <c r="C241" i="11"/>
  <c r="D241" i="11"/>
  <c r="C242" i="11"/>
  <c r="D242" i="11"/>
  <c r="C243" i="11"/>
  <c r="D243" i="11"/>
  <c r="C244" i="11"/>
  <c r="D244" i="11"/>
  <c r="C245" i="11"/>
  <c r="D245" i="11"/>
  <c r="C246" i="11"/>
  <c r="D246" i="11"/>
  <c r="C247" i="11"/>
  <c r="D247" i="11"/>
  <c r="C248" i="11"/>
  <c r="D248" i="11"/>
  <c r="C249" i="11"/>
  <c r="D249" i="11"/>
  <c r="C250" i="11"/>
  <c r="D250" i="11"/>
  <c r="C251" i="11"/>
  <c r="D251" i="11"/>
  <c r="C252" i="11"/>
  <c r="D252" i="11"/>
  <c r="C254" i="11"/>
  <c r="D254" i="11"/>
  <c r="C255" i="11"/>
  <c r="D255" i="11"/>
  <c r="C256" i="11"/>
  <c r="D256" i="11"/>
  <c r="C257" i="11"/>
  <c r="D257" i="11"/>
  <c r="C258" i="11"/>
  <c r="D258" i="11"/>
  <c r="C259" i="11"/>
  <c r="D259" i="11"/>
  <c r="C260" i="11"/>
  <c r="D260" i="11"/>
  <c r="C261" i="11"/>
  <c r="D261" i="11"/>
  <c r="C262" i="11"/>
  <c r="D262" i="11"/>
  <c r="C263" i="11"/>
  <c r="D263" i="11"/>
  <c r="C264" i="11"/>
  <c r="D264" i="11"/>
  <c r="C265" i="11"/>
  <c r="D265" i="11"/>
  <c r="C266" i="11"/>
  <c r="D266" i="11"/>
  <c r="C268" i="11"/>
  <c r="D268" i="11"/>
  <c r="C269" i="11"/>
  <c r="D269" i="11"/>
  <c r="C270" i="11"/>
  <c r="D270" i="11"/>
  <c r="C271" i="11"/>
  <c r="D271" i="11"/>
  <c r="C272" i="11"/>
  <c r="D272" i="11"/>
  <c r="C273" i="11"/>
  <c r="D273" i="11"/>
  <c r="C275" i="11"/>
  <c r="D275" i="11"/>
  <c r="C276" i="11"/>
  <c r="D276" i="11"/>
  <c r="C277" i="11"/>
  <c r="D277" i="11"/>
  <c r="C278" i="11"/>
  <c r="D278" i="11"/>
  <c r="C279" i="11"/>
  <c r="D279" i="11"/>
  <c r="C280" i="11"/>
  <c r="D280" i="11"/>
  <c r="C281" i="11"/>
  <c r="D281" i="11"/>
  <c r="C282" i="11"/>
  <c r="D282" i="11"/>
  <c r="C283" i="11"/>
  <c r="D283" i="11"/>
  <c r="C285" i="11"/>
  <c r="D285" i="11"/>
  <c r="C286" i="11"/>
  <c r="D286" i="11"/>
  <c r="C287" i="11"/>
  <c r="D287" i="11"/>
  <c r="C288" i="11"/>
  <c r="D288" i="11"/>
  <c r="C289" i="11"/>
  <c r="D289" i="11"/>
  <c r="C290" i="11"/>
  <c r="D290" i="11"/>
  <c r="C291" i="11"/>
  <c r="D291" i="11"/>
  <c r="C292" i="11"/>
  <c r="D292" i="11"/>
  <c r="C293" i="11"/>
  <c r="D293" i="11"/>
  <c r="C295" i="11"/>
  <c r="D295" i="11"/>
  <c r="C296" i="11"/>
  <c r="D296" i="11"/>
  <c r="C297" i="11"/>
  <c r="D297" i="11"/>
  <c r="C298" i="11"/>
  <c r="D298" i="11"/>
  <c r="C299" i="11"/>
  <c r="D299" i="11"/>
  <c r="C300" i="11"/>
  <c r="D300" i="11"/>
  <c r="C301" i="11"/>
  <c r="D301" i="11"/>
  <c r="C302" i="11"/>
  <c r="D302" i="11"/>
  <c r="C303" i="11"/>
  <c r="D303" i="11"/>
  <c r="C305" i="11"/>
  <c r="D305" i="11"/>
  <c r="C307" i="11"/>
  <c r="D307" i="11"/>
  <c r="C308" i="11"/>
  <c r="D308" i="11"/>
  <c r="C309" i="11"/>
  <c r="D309" i="11"/>
  <c r="C310" i="11"/>
  <c r="D310" i="11"/>
  <c r="C311" i="11"/>
  <c r="D311" i="11"/>
  <c r="C312" i="11"/>
  <c r="D312" i="11"/>
  <c r="C314" i="11"/>
  <c r="D314" i="11"/>
  <c r="C315" i="11"/>
  <c r="D315" i="11"/>
  <c r="C316" i="11"/>
  <c r="D316" i="11"/>
  <c r="C317" i="11"/>
  <c r="D317" i="11"/>
  <c r="C318" i="11"/>
  <c r="D318" i="11"/>
  <c r="C319" i="11"/>
  <c r="D319" i="11"/>
  <c r="C320" i="11"/>
  <c r="D320" i="11"/>
  <c r="C322" i="11"/>
  <c r="D322" i="11"/>
  <c r="C323" i="11"/>
  <c r="D323" i="11"/>
  <c r="C324" i="11"/>
  <c r="D324" i="11"/>
  <c r="C325" i="11"/>
  <c r="D325" i="11"/>
  <c r="C326" i="11"/>
  <c r="D326" i="11"/>
  <c r="C327" i="11"/>
  <c r="D327" i="11"/>
  <c r="C328" i="11"/>
  <c r="D328" i="11"/>
  <c r="C329" i="11"/>
  <c r="D329" i="11"/>
  <c r="C330" i="11"/>
  <c r="D330" i="11"/>
  <c r="C332" i="11"/>
  <c r="D332" i="11"/>
  <c r="C333" i="11"/>
  <c r="D333" i="11"/>
  <c r="C341" i="11"/>
  <c r="D341" i="11"/>
  <c r="C342" i="11"/>
  <c r="D342" i="11"/>
  <c r="C343" i="11"/>
  <c r="D343" i="11"/>
  <c r="C344" i="11"/>
  <c r="D344" i="11"/>
  <c r="C346" i="11"/>
  <c r="D346" i="11"/>
  <c r="C347" i="11"/>
  <c r="D347" i="11"/>
  <c r="C354" i="11"/>
  <c r="D354" i="11"/>
  <c r="C355" i="11"/>
  <c r="D355" i="11"/>
  <c r="C357" i="11"/>
  <c r="D357" i="11"/>
  <c r="C358" i="11"/>
  <c r="D358" i="11"/>
  <c r="C359" i="11"/>
  <c r="D359" i="11"/>
  <c r="C360" i="11"/>
  <c r="D360" i="11"/>
  <c r="C361" i="11"/>
  <c r="D361" i="11"/>
  <c r="C362" i="11"/>
  <c r="D362" i="11"/>
  <c r="C363" i="11"/>
  <c r="D363" i="11"/>
  <c r="C365" i="11"/>
  <c r="D365" i="11"/>
  <c r="C369" i="11"/>
  <c r="D369" i="11"/>
  <c r="C370" i="11"/>
  <c r="D370" i="11"/>
  <c r="C371" i="11"/>
  <c r="D371" i="11"/>
  <c r="C372" i="11"/>
  <c r="D372" i="11"/>
  <c r="C374" i="11"/>
  <c r="D374" i="11"/>
  <c r="C375" i="11"/>
  <c r="D375" i="11"/>
  <c r="C376" i="11"/>
  <c r="D376" i="11"/>
  <c r="C377" i="11"/>
  <c r="D377" i="11"/>
  <c r="C378" i="11"/>
  <c r="D378" i="11"/>
  <c r="C379" i="11"/>
  <c r="D379" i="11"/>
  <c r="C380" i="11"/>
  <c r="D380" i="11"/>
  <c r="C381" i="11"/>
  <c r="D381" i="11"/>
  <c r="C382" i="11"/>
  <c r="D382" i="11"/>
  <c r="C383" i="11"/>
  <c r="D383" i="11"/>
  <c r="C384" i="11"/>
  <c r="D384" i="11"/>
  <c r="C385" i="11"/>
  <c r="D385" i="11"/>
  <c r="C387" i="11"/>
  <c r="D387" i="11"/>
  <c r="C388" i="11"/>
  <c r="D388" i="11"/>
  <c r="C389" i="11"/>
  <c r="D389" i="11"/>
  <c r="C390" i="11"/>
  <c r="D390" i="11"/>
  <c r="C391" i="11"/>
  <c r="D391" i="11"/>
  <c r="C392" i="11"/>
  <c r="D392" i="11"/>
  <c r="C393" i="11"/>
  <c r="D393" i="11"/>
  <c r="C394" i="11"/>
  <c r="D394" i="11"/>
  <c r="C14" i="11"/>
  <c r="D14" i="11"/>
  <c r="CR402" i="11"/>
  <c r="CS402" i="11" s="1"/>
  <c r="CQ402" i="11"/>
  <c r="CR12" i="11"/>
  <c r="CQ12" i="11"/>
  <c r="CR11" i="11"/>
  <c r="CQ11" i="11"/>
  <c r="CR10" i="11"/>
  <c r="CQ10" i="11"/>
  <c r="CF221" i="11"/>
  <c r="BM14" i="11"/>
  <c r="BM18" i="11"/>
  <c r="BM27" i="11"/>
  <c r="BM41" i="11"/>
  <c r="BM55" i="11"/>
  <c r="BM59" i="11"/>
  <c r="BM76" i="11"/>
  <c r="BM82" i="11"/>
  <c r="BM98" i="11"/>
  <c r="BM103" i="11"/>
  <c r="BM115" i="11"/>
  <c r="BM124" i="11"/>
  <c r="BM138" i="11"/>
  <c r="BM150" i="11"/>
  <c r="BM161" i="11"/>
  <c r="BM173" i="11"/>
  <c r="BM185" i="11"/>
  <c r="BM198" i="11"/>
  <c r="BM202" i="11"/>
  <c r="BM214" i="11"/>
  <c r="BM222" i="11"/>
  <c r="BM229" i="11"/>
  <c r="BM241" i="11"/>
  <c r="BM254" i="11"/>
  <c r="BM268" i="11"/>
  <c r="BM275" i="11"/>
  <c r="BM285" i="11"/>
  <c r="BM295" i="11"/>
  <c r="BM305" i="11"/>
  <c r="BM314" i="11"/>
  <c r="BM322" i="11"/>
  <c r="BM332" i="11"/>
  <c r="BM346" i="11"/>
  <c r="BM357" i="11"/>
  <c r="BM365" i="11"/>
  <c r="BM374" i="11"/>
  <c r="BM387" i="11"/>
  <c r="M14" i="11"/>
  <c r="M18" i="11"/>
  <c r="M27" i="11"/>
  <c r="M41" i="11"/>
  <c r="M55" i="11"/>
  <c r="M59" i="11"/>
  <c r="M76" i="11"/>
  <c r="M82" i="11"/>
  <c r="M98" i="11"/>
  <c r="M103" i="11"/>
  <c r="M115" i="11"/>
  <c r="M124" i="11"/>
  <c r="M138" i="11"/>
  <c r="M150" i="11"/>
  <c r="M161" i="11"/>
  <c r="M173" i="11"/>
  <c r="M185" i="11"/>
  <c r="M198" i="11"/>
  <c r="M202" i="11"/>
  <c r="M214" i="11"/>
  <c r="M222" i="11"/>
  <c r="M229" i="11"/>
  <c r="M241" i="11"/>
  <c r="M254" i="11"/>
  <c r="M268" i="11"/>
  <c r="M275" i="11"/>
  <c r="M285" i="11"/>
  <c r="M295" i="11"/>
  <c r="M305" i="11"/>
  <c r="M314" i="11"/>
  <c r="M322" i="11"/>
  <c r="M332" i="11"/>
  <c r="M346" i="11"/>
  <c r="M357" i="11"/>
  <c r="M365" i="11"/>
  <c r="M374" i="11"/>
  <c r="M387" i="11"/>
  <c r="Q14" i="11"/>
  <c r="Q18" i="11"/>
  <c r="Q27" i="11"/>
  <c r="Q41" i="11"/>
  <c r="Q55" i="11"/>
  <c r="Q59" i="11"/>
  <c r="Q76" i="11"/>
  <c r="Q82" i="11"/>
  <c r="Q98" i="11"/>
  <c r="Q103" i="11"/>
  <c r="Q115" i="11"/>
  <c r="Q124" i="11"/>
  <c r="Q138" i="11"/>
  <c r="Q150" i="11"/>
  <c r="Q161" i="11"/>
  <c r="Q173" i="11"/>
  <c r="Q185" i="11"/>
  <c r="Q198" i="11"/>
  <c r="Q202" i="11"/>
  <c r="Q214" i="11"/>
  <c r="Q222" i="11"/>
  <c r="Q229" i="11"/>
  <c r="Q241" i="11"/>
  <c r="Q254" i="11"/>
  <c r="Q268" i="11"/>
  <c r="Q275" i="11"/>
  <c r="Q285" i="11"/>
  <c r="Q295" i="11"/>
  <c r="Q314" i="11"/>
  <c r="Q322" i="11"/>
  <c r="Q332" i="11"/>
  <c r="Q346" i="11"/>
  <c r="Q357" i="11"/>
  <c r="Q365" i="11"/>
  <c r="Q374" i="11"/>
  <c r="Q387" i="11"/>
  <c r="CC45" i="12" l="1"/>
  <c r="U10" i="12"/>
  <c r="CR408" i="11"/>
  <c r="F86" i="7" s="1"/>
  <c r="AG10" i="12"/>
  <c r="CE388" i="12"/>
  <c r="E107" i="7" s="1"/>
  <c r="M10" i="12"/>
  <c r="CK388" i="12"/>
  <c r="E108" i="7"/>
  <c r="G108" i="7" s="1"/>
  <c r="CG45" i="12"/>
  <c r="DM388" i="12"/>
  <c r="G115" i="7"/>
  <c r="DU388" i="12"/>
  <c r="G117" i="7"/>
  <c r="CG9" i="12"/>
  <c r="CF8" i="12"/>
  <c r="CC139" i="12"/>
  <c r="CC219" i="12"/>
  <c r="CC305" i="12"/>
  <c r="CC376" i="12"/>
  <c r="CC49" i="12"/>
  <c r="CC189" i="12"/>
  <c r="CC342" i="12"/>
  <c r="CC297" i="12"/>
  <c r="CC367" i="12"/>
  <c r="CC73" i="12"/>
  <c r="CC15" i="12"/>
  <c r="CC11" i="12"/>
  <c r="CC24" i="12"/>
  <c r="CC33" i="12"/>
  <c r="CC67" i="12"/>
  <c r="CC107" i="12"/>
  <c r="CC90" i="12"/>
  <c r="CC95" i="12"/>
  <c r="CC116" i="12"/>
  <c r="CC128" i="12"/>
  <c r="CC150" i="12"/>
  <c r="CC163" i="12"/>
  <c r="CC176" i="12"/>
  <c r="CC214" i="12"/>
  <c r="CC232" i="12"/>
  <c r="CC245" i="12"/>
  <c r="CC259" i="12"/>
  <c r="CC267" i="12"/>
  <c r="CC287" i="12"/>
  <c r="CC314" i="12"/>
  <c r="CC324" i="12"/>
  <c r="CC333" i="12"/>
  <c r="CC350" i="12"/>
  <c r="CA8" i="12"/>
  <c r="CA388" i="12" s="1"/>
  <c r="E106" i="7" s="1"/>
  <c r="CC356" i="12"/>
  <c r="CC9" i="12"/>
  <c r="CC382" i="12"/>
  <c r="CB8" i="12"/>
  <c r="CQ408" i="11"/>
  <c r="E86" i="7" s="1"/>
  <c r="CS408" i="11"/>
  <c r="AK14" i="11"/>
  <c r="AK18" i="11"/>
  <c r="AK27" i="11"/>
  <c r="AK41" i="11"/>
  <c r="AK55" i="11"/>
  <c r="AK59" i="11"/>
  <c r="AK76" i="11"/>
  <c r="AK82" i="11"/>
  <c r="AK98" i="11"/>
  <c r="AK103" i="11"/>
  <c r="AK115" i="11"/>
  <c r="AK124" i="11"/>
  <c r="AK138" i="11"/>
  <c r="AK150" i="11"/>
  <c r="AK161" i="11"/>
  <c r="AK173" i="11"/>
  <c r="AK185" i="11"/>
  <c r="AK198" i="11"/>
  <c r="AK202" i="11"/>
  <c r="AK214" i="11"/>
  <c r="AK222" i="11"/>
  <c r="AK229" i="11"/>
  <c r="AK241" i="11"/>
  <c r="AK254" i="11"/>
  <c r="AK268" i="11"/>
  <c r="AK275" i="11"/>
  <c r="AK285" i="11"/>
  <c r="AK295" i="11"/>
  <c r="AK305" i="11"/>
  <c r="AK314" i="11"/>
  <c r="AK322" i="11"/>
  <c r="AK332" i="11"/>
  <c r="AK346" i="11"/>
  <c r="AK357" i="11"/>
  <c r="AK365" i="11"/>
  <c r="AK374" i="11"/>
  <c r="AK387" i="11"/>
  <c r="U14" i="11"/>
  <c r="U18" i="11"/>
  <c r="U41" i="11"/>
  <c r="U55" i="11"/>
  <c r="U59" i="11"/>
  <c r="U76" i="11"/>
  <c r="U82" i="11"/>
  <c r="U98" i="11"/>
  <c r="U103" i="11"/>
  <c r="U115" i="11"/>
  <c r="U124" i="11"/>
  <c r="U138" i="11"/>
  <c r="U150" i="11"/>
  <c r="U161" i="11"/>
  <c r="U173" i="11"/>
  <c r="U185" i="11"/>
  <c r="U198" i="11"/>
  <c r="U202" i="11"/>
  <c r="U214" i="11"/>
  <c r="U222" i="11"/>
  <c r="U229" i="11"/>
  <c r="U241" i="11"/>
  <c r="U254" i="11"/>
  <c r="U268" i="11"/>
  <c r="U275" i="11"/>
  <c r="U285" i="11"/>
  <c r="U295" i="11"/>
  <c r="U305" i="11"/>
  <c r="U314" i="11"/>
  <c r="U322" i="11"/>
  <c r="U332" i="11"/>
  <c r="U346" i="11"/>
  <c r="U357" i="11"/>
  <c r="U365" i="11"/>
  <c r="U374" i="11"/>
  <c r="U387" i="11"/>
  <c r="AG14" i="11"/>
  <c r="AG18" i="11"/>
  <c r="AG27" i="11"/>
  <c r="AG41" i="11"/>
  <c r="AG55" i="11"/>
  <c r="AG59" i="11"/>
  <c r="AG76" i="11"/>
  <c r="AG82" i="11"/>
  <c r="AG98" i="11"/>
  <c r="AG103" i="11"/>
  <c r="AG115" i="11"/>
  <c r="AG124" i="11"/>
  <c r="AG138" i="11"/>
  <c r="AG150" i="11"/>
  <c r="AG161" i="11"/>
  <c r="AG173" i="11"/>
  <c r="AG185" i="11"/>
  <c r="AG198" i="11"/>
  <c r="AG202" i="11"/>
  <c r="AG214" i="11"/>
  <c r="AG222" i="11"/>
  <c r="AG229" i="11"/>
  <c r="AG241" i="11"/>
  <c r="AG254" i="11"/>
  <c r="AG268" i="11"/>
  <c r="AG275" i="11"/>
  <c r="AG285" i="11"/>
  <c r="AG295" i="11"/>
  <c r="AG305" i="11"/>
  <c r="AG314" i="11"/>
  <c r="AG322" i="11"/>
  <c r="AG332" i="11"/>
  <c r="AG346" i="11"/>
  <c r="AG357" i="11"/>
  <c r="AG365" i="11"/>
  <c r="AG374" i="11"/>
  <c r="AG387" i="11"/>
  <c r="I198" i="11"/>
  <c r="I14" i="11"/>
  <c r="I18" i="11"/>
  <c r="I27" i="11"/>
  <c r="I41" i="11"/>
  <c r="I55" i="11"/>
  <c r="I59" i="11"/>
  <c r="I76" i="11"/>
  <c r="I82" i="11"/>
  <c r="I98" i="11"/>
  <c r="I103" i="11"/>
  <c r="I115" i="11"/>
  <c r="I124" i="11"/>
  <c r="I138" i="11"/>
  <c r="I150" i="11"/>
  <c r="I161" i="11"/>
  <c r="I173" i="11"/>
  <c r="I185" i="11"/>
  <c r="I202" i="11"/>
  <c r="I214" i="11"/>
  <c r="I222" i="11"/>
  <c r="I229" i="11"/>
  <c r="I241" i="11"/>
  <c r="I254" i="11"/>
  <c r="I268" i="11"/>
  <c r="I275" i="11"/>
  <c r="I285" i="11"/>
  <c r="I295" i="11"/>
  <c r="I305" i="11"/>
  <c r="I314" i="11"/>
  <c r="I322" i="11"/>
  <c r="I332" i="11"/>
  <c r="I346" i="11"/>
  <c r="I357" i="11"/>
  <c r="I365" i="11"/>
  <c r="I374" i="11"/>
  <c r="I387" i="11"/>
  <c r="AC14" i="11"/>
  <c r="AC18" i="11"/>
  <c r="AC27" i="11"/>
  <c r="AC41" i="11"/>
  <c r="AC55" i="11"/>
  <c r="AC59" i="11"/>
  <c r="AC76" i="11"/>
  <c r="AC82" i="11"/>
  <c r="AC98" i="11"/>
  <c r="AC103" i="11"/>
  <c r="AC115" i="11"/>
  <c r="AC124" i="11"/>
  <c r="AC138" i="11"/>
  <c r="AC150" i="11"/>
  <c r="AC161" i="11"/>
  <c r="AC173" i="11"/>
  <c r="AC185" i="11"/>
  <c r="AC198" i="11"/>
  <c r="AC202" i="11"/>
  <c r="AC214" i="11"/>
  <c r="AC222" i="11"/>
  <c r="AC229" i="11"/>
  <c r="AC241" i="11"/>
  <c r="AC254" i="11"/>
  <c r="AC268" i="11"/>
  <c r="AC275" i="11"/>
  <c r="AC285" i="11"/>
  <c r="AC295" i="11"/>
  <c r="AC305" i="11"/>
  <c r="AC322" i="11"/>
  <c r="AC332" i="11"/>
  <c r="AC346" i="11"/>
  <c r="AC357" i="11"/>
  <c r="AC365" i="11"/>
  <c r="AC374" i="11"/>
  <c r="AC387" i="11"/>
  <c r="BQ55" i="11"/>
  <c r="CC103" i="11"/>
  <c r="CC14" i="11"/>
  <c r="CC18" i="11"/>
  <c r="CC27" i="11"/>
  <c r="CC41" i="11"/>
  <c r="CC55" i="11"/>
  <c r="CC59" i="11"/>
  <c r="CC76" i="11"/>
  <c r="CC82" i="11"/>
  <c r="CC98" i="11"/>
  <c r="CC115" i="11"/>
  <c r="CC124" i="11"/>
  <c r="CC138" i="11"/>
  <c r="CC150" i="11"/>
  <c r="CC161" i="11"/>
  <c r="CC173" i="11"/>
  <c r="CC185" i="11"/>
  <c r="CC198" i="11"/>
  <c r="CC202" i="11"/>
  <c r="CC214" i="11"/>
  <c r="CC222" i="11"/>
  <c r="CC229" i="11"/>
  <c r="CC241" i="11"/>
  <c r="CC254" i="11"/>
  <c r="CC268" i="11"/>
  <c r="CC275" i="11"/>
  <c r="CC285" i="11"/>
  <c r="CC295" i="11"/>
  <c r="CC305" i="11"/>
  <c r="CC314" i="11"/>
  <c r="CC322" i="11"/>
  <c r="CC332" i="11"/>
  <c r="CC346" i="11"/>
  <c r="CC357" i="11"/>
  <c r="CC365" i="11"/>
  <c r="CC374" i="11"/>
  <c r="CC387" i="11"/>
  <c r="AS18" i="11"/>
  <c r="AS55" i="11"/>
  <c r="AS59" i="11"/>
  <c r="AS82" i="11"/>
  <c r="AS138" i="11"/>
  <c r="AS173" i="11"/>
  <c r="AS202" i="11"/>
  <c r="AS214" i="11"/>
  <c r="AS229" i="11"/>
  <c r="AS241" i="11"/>
  <c r="AS357" i="11"/>
  <c r="AO14" i="11"/>
  <c r="AO18" i="11"/>
  <c r="AO27" i="11"/>
  <c r="AO41" i="11"/>
  <c r="AO55" i="11"/>
  <c r="AO59" i="11"/>
  <c r="AO76" i="11"/>
  <c r="AO82" i="11"/>
  <c r="AO98" i="11"/>
  <c r="AO103" i="11"/>
  <c r="AO115" i="11"/>
  <c r="AO124" i="11"/>
  <c r="AO138" i="11"/>
  <c r="AO150" i="11"/>
  <c r="AO161" i="11"/>
  <c r="AO173" i="11"/>
  <c r="AO185" i="11"/>
  <c r="AO198" i="11"/>
  <c r="AO202" i="11"/>
  <c r="AO214" i="11"/>
  <c r="AO222" i="11"/>
  <c r="AO229" i="11"/>
  <c r="AO241" i="11"/>
  <c r="AO254" i="11"/>
  <c r="AO268" i="11"/>
  <c r="AO275" i="11"/>
  <c r="AO285" i="11"/>
  <c r="AO295" i="11"/>
  <c r="AO305" i="11"/>
  <c r="AO314" i="11"/>
  <c r="AO322" i="11"/>
  <c r="AO332" i="11"/>
  <c r="AO346" i="11"/>
  <c r="AO357" i="11"/>
  <c r="AO365" i="11"/>
  <c r="AO374" i="11"/>
  <c r="AO387" i="11"/>
  <c r="BE55" i="11"/>
  <c r="BE14" i="11"/>
  <c r="BE18" i="11"/>
  <c r="BE27" i="11"/>
  <c r="BE41" i="11"/>
  <c r="BE59" i="11"/>
  <c r="BE76" i="11"/>
  <c r="BE82" i="11"/>
  <c r="BE98" i="11"/>
  <c r="BE103" i="11"/>
  <c r="BE115" i="11"/>
  <c r="BE124" i="11"/>
  <c r="BE138" i="11"/>
  <c r="BE150" i="11"/>
  <c r="BE161" i="11"/>
  <c r="BE173" i="11"/>
  <c r="BE185" i="11"/>
  <c r="BE198" i="11"/>
  <c r="BE202" i="11"/>
  <c r="BE214" i="11"/>
  <c r="BE222" i="11"/>
  <c r="BE229" i="11"/>
  <c r="BE241" i="11"/>
  <c r="BE254" i="11"/>
  <c r="BE268" i="11"/>
  <c r="BE275" i="11"/>
  <c r="BE285" i="11"/>
  <c r="BE295" i="11"/>
  <c r="BE305" i="11"/>
  <c r="BE314" i="11"/>
  <c r="BE322" i="11"/>
  <c r="BE332" i="11"/>
  <c r="BE346" i="11"/>
  <c r="BE357" i="11"/>
  <c r="BE365" i="11"/>
  <c r="BE374" i="11"/>
  <c r="BE387" i="11"/>
  <c r="CK14" i="11"/>
  <c r="CK18" i="11"/>
  <c r="CK27" i="11"/>
  <c r="CK55" i="11"/>
  <c r="CK59" i="11"/>
  <c r="CK76" i="11"/>
  <c r="CK82" i="11"/>
  <c r="CK98" i="11"/>
  <c r="CK103" i="11"/>
  <c r="CK115" i="11"/>
  <c r="CK124" i="11"/>
  <c r="CK138" i="11"/>
  <c r="CK150" i="11"/>
  <c r="CK161" i="11"/>
  <c r="CK173" i="11"/>
  <c r="CK185" i="11"/>
  <c r="CK198" i="11"/>
  <c r="CK202" i="11"/>
  <c r="CK214" i="11"/>
  <c r="CK222" i="11"/>
  <c r="CK229" i="11"/>
  <c r="CK241" i="11"/>
  <c r="CK254" i="11"/>
  <c r="CK268" i="11"/>
  <c r="CK275" i="11"/>
  <c r="CK285" i="11"/>
  <c r="CK295" i="11"/>
  <c r="CK305" i="11"/>
  <c r="CK314" i="11"/>
  <c r="CK322" i="11"/>
  <c r="CK332" i="11"/>
  <c r="CK346" i="11"/>
  <c r="CK357" i="11"/>
  <c r="CK365" i="11"/>
  <c r="CK374" i="11"/>
  <c r="CK387" i="11"/>
  <c r="BY14" i="11"/>
  <c r="BY18" i="11"/>
  <c r="BY27" i="11"/>
  <c r="BY41" i="11"/>
  <c r="BY55" i="11"/>
  <c r="BY59" i="11"/>
  <c r="BY76" i="11"/>
  <c r="BY82" i="11"/>
  <c r="BY98" i="11"/>
  <c r="BY103" i="11"/>
  <c r="BY115" i="11"/>
  <c r="BY124" i="11"/>
  <c r="BY138" i="11"/>
  <c r="BY150" i="11"/>
  <c r="BY161" i="11"/>
  <c r="BY173" i="11"/>
  <c r="BY185" i="11"/>
  <c r="BY198" i="11"/>
  <c r="BY202" i="11"/>
  <c r="BY214" i="11"/>
  <c r="BY222" i="11"/>
  <c r="BY229" i="11"/>
  <c r="BY241" i="11"/>
  <c r="BY254" i="11"/>
  <c r="BY268" i="11"/>
  <c r="BY275" i="11"/>
  <c r="BY285" i="11"/>
  <c r="BY295" i="11"/>
  <c r="BY305" i="11"/>
  <c r="BY314" i="11"/>
  <c r="BY322" i="11"/>
  <c r="BY332" i="11"/>
  <c r="BY346" i="11"/>
  <c r="BY357" i="11"/>
  <c r="BY365" i="11"/>
  <c r="BY374" i="11"/>
  <c r="BY387" i="11"/>
  <c r="BY396" i="11"/>
  <c r="BA14" i="11"/>
  <c r="BA18" i="11"/>
  <c r="BA27" i="11"/>
  <c r="BA41" i="11"/>
  <c r="BA55" i="11"/>
  <c r="BA59" i="11"/>
  <c r="BA76" i="11"/>
  <c r="BA82" i="11"/>
  <c r="BA98" i="11"/>
  <c r="BA103" i="11"/>
  <c r="BA115" i="11"/>
  <c r="BA124" i="11"/>
  <c r="BA138" i="11"/>
  <c r="BA150" i="11"/>
  <c r="BA161" i="11"/>
  <c r="BA173" i="11"/>
  <c r="BA185" i="11"/>
  <c r="BA198" i="11"/>
  <c r="BA202" i="11"/>
  <c r="BA214" i="11"/>
  <c r="BA222" i="11"/>
  <c r="BA229" i="11"/>
  <c r="BA241" i="11"/>
  <c r="BA254" i="11"/>
  <c r="BA268" i="11"/>
  <c r="BA275" i="11"/>
  <c r="BA285" i="11"/>
  <c r="BA295" i="11"/>
  <c r="BA305" i="11"/>
  <c r="BA314" i="11"/>
  <c r="BA322" i="11"/>
  <c r="BA332" i="11"/>
  <c r="BA346" i="11"/>
  <c r="BA357" i="11"/>
  <c r="BA365" i="11"/>
  <c r="BA374" i="11"/>
  <c r="BA387" i="11"/>
  <c r="AW14" i="11"/>
  <c r="AW18" i="11"/>
  <c r="AW27" i="11"/>
  <c r="AW41" i="11"/>
  <c r="AW55" i="11"/>
  <c r="AW59" i="11"/>
  <c r="AW76" i="11"/>
  <c r="AW82" i="11"/>
  <c r="AW98" i="11"/>
  <c r="AW103" i="11"/>
  <c r="AW115" i="11"/>
  <c r="AW124" i="11"/>
  <c r="AW138" i="11"/>
  <c r="AW150" i="11"/>
  <c r="AW161" i="11"/>
  <c r="AW173" i="11"/>
  <c r="AW185" i="11"/>
  <c r="AW198" i="11"/>
  <c r="AW202" i="11"/>
  <c r="AW214" i="11"/>
  <c r="AW222" i="11"/>
  <c r="AW229" i="11"/>
  <c r="AW241" i="11"/>
  <c r="AW254" i="11"/>
  <c r="AW268" i="11"/>
  <c r="AW275" i="11"/>
  <c r="AW285" i="11"/>
  <c r="AW295" i="11"/>
  <c r="AW305" i="11"/>
  <c r="AW314" i="11"/>
  <c r="AW322" i="11"/>
  <c r="AW332" i="11"/>
  <c r="AW346" i="11"/>
  <c r="AW357" i="11"/>
  <c r="AW365" i="11"/>
  <c r="AW374" i="11"/>
  <c r="AW387" i="11"/>
  <c r="BI14" i="11"/>
  <c r="BI18" i="11"/>
  <c r="BI27" i="11"/>
  <c r="BI41" i="11"/>
  <c r="BI55" i="11"/>
  <c r="BI59" i="11"/>
  <c r="BI76" i="11"/>
  <c r="BI82" i="11"/>
  <c r="BI98" i="11"/>
  <c r="BI103" i="11"/>
  <c r="BI115" i="11"/>
  <c r="BI124" i="11"/>
  <c r="BI138" i="11"/>
  <c r="BI150" i="11"/>
  <c r="BI161" i="11"/>
  <c r="BI173" i="11"/>
  <c r="BI185" i="11"/>
  <c r="BI198" i="11"/>
  <c r="BI202" i="11"/>
  <c r="BI214" i="11"/>
  <c r="BI222" i="11"/>
  <c r="BI229" i="11"/>
  <c r="BI241" i="11"/>
  <c r="BI254" i="11"/>
  <c r="BI268" i="11"/>
  <c r="BI275" i="11"/>
  <c r="BI285" i="11"/>
  <c r="BI295" i="11"/>
  <c r="BI305" i="11"/>
  <c r="BI314" i="11"/>
  <c r="BI322" i="11"/>
  <c r="BI332" i="11"/>
  <c r="BI346" i="11"/>
  <c r="BI357" i="11"/>
  <c r="BI365" i="11"/>
  <c r="G86" i="7" l="1"/>
  <c r="CF388" i="12"/>
  <c r="F107" i="7" s="1"/>
  <c r="G107" i="7" s="1"/>
  <c r="CG8" i="12"/>
  <c r="CB388" i="12"/>
  <c r="F106" i="7" s="1"/>
  <c r="CC8" i="12"/>
  <c r="K400" i="8"/>
  <c r="AQ378" i="10"/>
  <c r="AQ366" i="10"/>
  <c r="AQ359" i="10"/>
  <c r="AQ350" i="10"/>
  <c r="AQ341" i="10"/>
  <c r="AQ327" i="10"/>
  <c r="AQ317" i="10"/>
  <c r="AQ308" i="10"/>
  <c r="AQ291" i="10"/>
  <c r="AQ280" i="10"/>
  <c r="AQ271" i="10"/>
  <c r="AQ263" i="10"/>
  <c r="AQ251" i="10"/>
  <c r="AQ238" i="10"/>
  <c r="AQ225" i="10"/>
  <c r="AQ218" i="10"/>
  <c r="AQ209" i="10"/>
  <c r="AQ197" i="10"/>
  <c r="AQ193" i="10"/>
  <c r="AQ179" i="10"/>
  <c r="AQ155" i="10"/>
  <c r="AQ144" i="10"/>
  <c r="AQ133" i="10"/>
  <c r="AQ120" i="10"/>
  <c r="AQ111" i="10"/>
  <c r="AQ99" i="10"/>
  <c r="AQ94" i="10"/>
  <c r="AQ77" i="10"/>
  <c r="AQ71" i="10"/>
  <c r="AQ54" i="10"/>
  <c r="AQ49" i="10"/>
  <c r="AQ38" i="10"/>
  <c r="AQ24" i="10"/>
  <c r="AQ15" i="10"/>
  <c r="AQ11" i="10"/>
  <c r="AQ387" i="10"/>
  <c r="AQ394" i="10"/>
  <c r="K334" i="8"/>
  <c r="K184" i="8"/>
  <c r="L184" i="8"/>
  <c r="EG79" i="10"/>
  <c r="FA318" i="10"/>
  <c r="FA302" i="10"/>
  <c r="FA309" i="10"/>
  <c r="FA264" i="10"/>
  <c r="FA219" i="10"/>
  <c r="FA226" i="10"/>
  <c r="FA210" i="10"/>
  <c r="FA145" i="10"/>
  <c r="FA156" i="10"/>
  <c r="FA100" i="10"/>
  <c r="FA78" i="10"/>
  <c r="FA95" i="10"/>
  <c r="FA55" i="10"/>
  <c r="FA50" i="10"/>
  <c r="CC367" i="10"/>
  <c r="CC342" i="10"/>
  <c r="CC351" i="10"/>
  <c r="CC318" i="10"/>
  <c r="CC292" i="10"/>
  <c r="CC302" i="10"/>
  <c r="CC264" i="10"/>
  <c r="CC272" i="10"/>
  <c r="CC239" i="10"/>
  <c r="CC219" i="10"/>
  <c r="CC194" i="10"/>
  <c r="CC198" i="10"/>
  <c r="CC168" i="10"/>
  <c r="CC145" i="10"/>
  <c r="CC121" i="10"/>
  <c r="CC95" i="10"/>
  <c r="CC100" i="10"/>
  <c r="CC72" i="10"/>
  <c r="CC50" i="10"/>
  <c r="CC12" i="10"/>
  <c r="CC16" i="10"/>
  <c r="DI388" i="10"/>
  <c r="I168" i="10"/>
  <c r="I156" i="10"/>
  <c r="I16" i="10"/>
  <c r="BI328" i="10"/>
  <c r="BI55" i="10"/>
  <c r="BI12" i="10"/>
  <c r="AW380" i="10"/>
  <c r="AW279" i="10"/>
  <c r="AW282" i="10"/>
  <c r="AW211" i="10"/>
  <c r="AW223" i="10"/>
  <c r="AW73" i="10"/>
  <c r="AW41" i="10"/>
  <c r="AW51" i="10"/>
  <c r="U395" i="10"/>
  <c r="Q379" i="10"/>
  <c r="Q388" i="10"/>
  <c r="Q395" i="10"/>
  <c r="Q351" i="10"/>
  <c r="Q367" i="10"/>
  <c r="Q328" i="10"/>
  <c r="Q342" i="10"/>
  <c r="Q302" i="10"/>
  <c r="Q309" i="10"/>
  <c r="Q318" i="10"/>
  <c r="Q264" i="10"/>
  <c r="Q272" i="10"/>
  <c r="Q281" i="10"/>
  <c r="Q239" i="10"/>
  <c r="Q210" i="10"/>
  <c r="Q226" i="10"/>
  <c r="Q180" i="10"/>
  <c r="Q198" i="10"/>
  <c r="Q156" i="10"/>
  <c r="Q168" i="10"/>
  <c r="Q134" i="10"/>
  <c r="Q100" i="10"/>
  <c r="Q112" i="10"/>
  <c r="Q78" i="10"/>
  <c r="Q50" i="10"/>
  <c r="Q55" i="10"/>
  <c r="Q25" i="10"/>
  <c r="M184" i="8" l="1"/>
  <c r="M400" i="8"/>
  <c r="M334" i="8"/>
  <c r="CG388" i="12"/>
  <c r="CC388" i="12"/>
  <c r="G106" i="7"/>
  <c r="BY79" i="10"/>
  <c r="BU79" i="10"/>
  <c r="AK281" i="10"/>
  <c r="AK272" i="10"/>
  <c r="AK198" i="10"/>
  <c r="AK180" i="10"/>
  <c r="AK78" i="10"/>
  <c r="AK16" i="10"/>
  <c r="AG180" i="10"/>
  <c r="AG112" i="10"/>
  <c r="AG121" i="10"/>
  <c r="AG78" i="10"/>
  <c r="AC360" i="10"/>
  <c r="AC328" i="10"/>
  <c r="AC72" i="10"/>
  <c r="AC78" i="10"/>
  <c r="AC43" i="10"/>
  <c r="Y51" i="10"/>
  <c r="BQ328" i="10"/>
  <c r="BQ168" i="10"/>
  <c r="BQ112" i="10"/>
  <c r="CO288" i="10"/>
  <c r="CO265" i="10"/>
  <c r="CK380" i="10"/>
  <c r="CG397" i="10"/>
  <c r="CG333" i="10"/>
  <c r="CG312" i="10"/>
  <c r="CG313" i="10"/>
  <c r="CG265" i="10"/>
  <c r="CG181" i="10"/>
  <c r="CG161" i="10"/>
  <c r="CG91" i="10"/>
  <c r="CG52" i="10"/>
  <c r="DE27" i="10"/>
  <c r="DE30" i="10"/>
  <c r="DE137" i="10"/>
  <c r="DE141" i="10"/>
  <c r="DE159" i="10"/>
  <c r="DE254" i="10"/>
  <c r="DE347" i="10"/>
  <c r="BA16" i="10"/>
  <c r="BA50" i="10"/>
  <c r="BA72" i="10"/>
  <c r="BA95" i="10"/>
  <c r="BA121" i="10"/>
  <c r="BA145" i="10"/>
  <c r="BA168" i="10"/>
  <c r="BA194" i="10"/>
  <c r="BA198" i="10"/>
  <c r="BA252" i="10"/>
  <c r="BA272" i="10"/>
  <c r="ES64" i="10"/>
  <c r="U25" i="9"/>
  <c r="U27" i="9"/>
  <c r="U29" i="9"/>
  <c r="U31" i="9"/>
  <c r="U33" i="9"/>
  <c r="U35" i="9"/>
  <c r="U37" i="9"/>
  <c r="U40" i="9"/>
  <c r="U42" i="9"/>
  <c r="U44" i="9"/>
  <c r="U46" i="9"/>
  <c r="U48" i="9"/>
  <c r="U52" i="9"/>
  <c r="U54" i="9"/>
  <c r="U58" i="9"/>
  <c r="U60" i="9"/>
  <c r="U62" i="9"/>
  <c r="U64" i="9"/>
  <c r="U68" i="9"/>
  <c r="U72" i="9"/>
  <c r="U76" i="9"/>
  <c r="U78" i="9"/>
  <c r="U80" i="9"/>
  <c r="U82" i="9"/>
  <c r="U84" i="9"/>
  <c r="U10" i="9"/>
  <c r="Y90" i="9"/>
  <c r="Y91" i="9"/>
  <c r="Y92" i="9"/>
  <c r="Y78" i="9"/>
  <c r="Y80" i="9"/>
  <c r="Y82" i="9"/>
  <c r="Y84" i="9"/>
  <c r="Y10" i="9"/>
  <c r="Y12" i="9"/>
  <c r="Y14" i="9"/>
  <c r="Y17" i="9"/>
  <c r="Y19" i="9"/>
  <c r="Y21" i="9"/>
  <c r="Y23" i="9"/>
  <c r="Y25" i="9"/>
  <c r="Y27" i="9"/>
  <c r="Y29" i="9"/>
  <c r="Y31" i="9"/>
  <c r="Y33" i="9"/>
  <c r="Y35" i="9"/>
  <c r="Y37" i="9"/>
  <c r="Y40" i="9"/>
  <c r="Y42" i="9"/>
  <c r="Y44" i="9"/>
  <c r="Y46" i="9"/>
  <c r="Y48" i="9"/>
  <c r="Y50" i="9"/>
  <c r="Y52" i="9"/>
  <c r="Y54" i="9"/>
  <c r="Y58" i="9"/>
  <c r="Y60" i="9"/>
  <c r="Y62" i="9"/>
  <c r="Y64" i="9"/>
  <c r="Y66" i="9"/>
  <c r="Y68" i="9"/>
  <c r="Y70" i="9"/>
  <c r="CN10" i="11" l="1"/>
  <c r="CO10" i="11" s="1"/>
  <c r="CN12" i="11"/>
  <c r="CM12" i="11"/>
  <c r="CN11" i="11"/>
  <c r="CM11" i="11"/>
  <c r="AZ382" i="12"/>
  <c r="AZ388" i="12" s="1"/>
  <c r="F99" i="7" s="1"/>
  <c r="AY382" i="12"/>
  <c r="AY388" i="12" s="1"/>
  <c r="AO117" i="12"/>
  <c r="U381" i="12"/>
  <c r="Q368" i="12"/>
  <c r="Q190" i="12"/>
  <c r="BS17" i="11"/>
  <c r="Y387" i="11"/>
  <c r="Y357" i="11"/>
  <c r="Y365" i="11"/>
  <c r="Y332" i="11"/>
  <c r="Y305" i="11"/>
  <c r="Y314" i="11"/>
  <c r="Y285" i="11"/>
  <c r="Y268" i="11"/>
  <c r="Y241" i="11"/>
  <c r="Y222" i="11"/>
  <c r="Y202" i="11"/>
  <c r="Y185" i="11"/>
  <c r="Y161" i="11"/>
  <c r="Y138" i="11"/>
  <c r="Y115" i="11"/>
  <c r="Y98" i="11"/>
  <c r="Y76" i="11"/>
  <c r="Y55" i="11"/>
  <c r="CG387" i="11"/>
  <c r="CG357" i="11"/>
  <c r="CG365" i="11"/>
  <c r="CG332" i="11"/>
  <c r="CG314" i="11"/>
  <c r="CG295" i="11"/>
  <c r="CG275" i="11"/>
  <c r="CG254" i="11"/>
  <c r="CG229" i="11"/>
  <c r="CG214" i="11"/>
  <c r="CG198" i="11"/>
  <c r="CG173" i="11"/>
  <c r="CG150" i="11"/>
  <c r="CG124" i="11"/>
  <c r="CG98" i="11"/>
  <c r="CG76" i="11"/>
  <c r="CG55" i="11"/>
  <c r="CG27" i="11"/>
  <c r="CG14" i="11"/>
  <c r="BS102" i="11"/>
  <c r="BU104" i="11"/>
  <c r="BU105" i="11"/>
  <c r="BU106" i="11"/>
  <c r="BU107" i="11"/>
  <c r="BU108" i="11"/>
  <c r="BU109" i="11"/>
  <c r="BU110" i="11"/>
  <c r="BU111" i="11"/>
  <c r="BU112" i="11"/>
  <c r="BU113" i="11"/>
  <c r="BU56" i="11"/>
  <c r="BU57" i="11"/>
  <c r="CO11" i="11" l="1"/>
  <c r="E99" i="7"/>
  <c r="G99" i="7" s="1"/>
  <c r="BA388" i="12"/>
  <c r="CM408" i="11"/>
  <c r="E85" i="7" s="1"/>
  <c r="CN408" i="11"/>
  <c r="F85" i="7" s="1"/>
  <c r="BA382" i="12"/>
  <c r="BU102" i="11"/>
  <c r="G85" i="7" l="1"/>
  <c r="CO408" i="11"/>
  <c r="AO396" i="11"/>
  <c r="CK396" i="11"/>
  <c r="CK403" i="11"/>
  <c r="CK404" i="11"/>
  <c r="CK405" i="11"/>
  <c r="CK406" i="11"/>
  <c r="CC406" i="11" l="1"/>
  <c r="CG405" i="11"/>
  <c r="CG406" i="11"/>
  <c r="H12" i="11"/>
  <c r="K12" i="11"/>
  <c r="L12" i="11"/>
  <c r="O12" i="11"/>
  <c r="P12" i="11"/>
  <c r="S12" i="11"/>
  <c r="T12" i="11"/>
  <c r="W12" i="11"/>
  <c r="X12" i="11"/>
  <c r="Y12" i="11"/>
  <c r="AA12" i="11"/>
  <c r="AB12" i="11"/>
  <c r="AC12" i="11"/>
  <c r="AE12" i="11"/>
  <c r="AF12" i="11"/>
  <c r="AG12" i="11"/>
  <c r="AI12" i="11"/>
  <c r="AJ12" i="11"/>
  <c r="AM12" i="11"/>
  <c r="AN12" i="11"/>
  <c r="AQ12" i="11"/>
  <c r="AR12" i="11"/>
  <c r="AS12" i="11"/>
  <c r="AU12" i="11"/>
  <c r="AV12" i="11"/>
  <c r="AW12" i="11"/>
  <c r="AY12" i="11"/>
  <c r="AZ12" i="11"/>
  <c r="BA12" i="11"/>
  <c r="BC12" i="11"/>
  <c r="BD12" i="11"/>
  <c r="BE12" i="11"/>
  <c r="BG12" i="11"/>
  <c r="BH12" i="11"/>
  <c r="BI12" i="11"/>
  <c r="BK12" i="11"/>
  <c r="BL12" i="11"/>
  <c r="BO12" i="11"/>
  <c r="BP12" i="11"/>
  <c r="BQ12" i="11"/>
  <c r="BS12" i="11"/>
  <c r="BT12" i="11"/>
  <c r="BW12" i="11"/>
  <c r="BX12" i="11"/>
  <c r="BY12" i="11"/>
  <c r="CA12" i="11"/>
  <c r="CB12" i="11"/>
  <c r="CE12" i="11"/>
  <c r="CF12" i="11"/>
  <c r="CI12" i="11"/>
  <c r="CJ12" i="11"/>
  <c r="G12" i="11"/>
  <c r="H11" i="11"/>
  <c r="K11" i="11"/>
  <c r="L11" i="11"/>
  <c r="O11" i="11"/>
  <c r="P11" i="11"/>
  <c r="S11" i="11"/>
  <c r="T11" i="11"/>
  <c r="W11" i="11"/>
  <c r="X11" i="11"/>
  <c r="AA11" i="11"/>
  <c r="AB11" i="11"/>
  <c r="AE11" i="11"/>
  <c r="AF11" i="11"/>
  <c r="AI11" i="11"/>
  <c r="AJ11" i="11"/>
  <c r="AM11" i="11"/>
  <c r="AN11" i="11"/>
  <c r="AQ11" i="11"/>
  <c r="AR11" i="11"/>
  <c r="AU11" i="11"/>
  <c r="AV11" i="11"/>
  <c r="AY11" i="11"/>
  <c r="AZ11" i="11"/>
  <c r="BC11" i="11"/>
  <c r="BD11" i="11"/>
  <c r="BG11" i="11"/>
  <c r="BH11" i="11"/>
  <c r="BO11" i="11"/>
  <c r="BP11" i="11"/>
  <c r="BS11" i="11"/>
  <c r="BT11" i="11"/>
  <c r="BW11" i="11"/>
  <c r="BX11" i="11"/>
  <c r="CA11" i="11"/>
  <c r="CB11" i="11"/>
  <c r="CE11" i="11"/>
  <c r="CF11" i="11"/>
  <c r="CI11" i="11"/>
  <c r="CJ11" i="11"/>
  <c r="G11" i="11"/>
  <c r="H395" i="11"/>
  <c r="K395" i="11"/>
  <c r="L395" i="11"/>
  <c r="O395" i="11"/>
  <c r="P395" i="11"/>
  <c r="S395" i="11"/>
  <c r="T395" i="11"/>
  <c r="U395" i="11" s="1"/>
  <c r="W395" i="11"/>
  <c r="X395" i="11"/>
  <c r="AA395" i="11"/>
  <c r="AB395" i="11"/>
  <c r="AE395" i="11"/>
  <c r="AF395" i="11"/>
  <c r="AI395" i="11"/>
  <c r="AJ395" i="11"/>
  <c r="AK395" i="11" s="1"/>
  <c r="AM395" i="11"/>
  <c r="AN395" i="11"/>
  <c r="AO395" i="11" s="1"/>
  <c r="AQ395" i="11"/>
  <c r="AR395" i="11"/>
  <c r="AU395" i="11"/>
  <c r="AV395" i="11"/>
  <c r="AY395" i="11"/>
  <c r="AZ395" i="11"/>
  <c r="BA395" i="11" s="1"/>
  <c r="BC395" i="11"/>
  <c r="BD395" i="11"/>
  <c r="BE395" i="11" s="1"/>
  <c r="BG395" i="11"/>
  <c r="BH395" i="11"/>
  <c r="BK395" i="11"/>
  <c r="BO395" i="11"/>
  <c r="BQ395" i="11"/>
  <c r="BS395" i="11"/>
  <c r="BW395" i="11"/>
  <c r="BX395" i="11"/>
  <c r="CA395" i="11"/>
  <c r="CE395" i="11"/>
  <c r="CF395" i="11"/>
  <c r="CG395" i="11" s="1"/>
  <c r="CI395" i="11"/>
  <c r="CJ395" i="11"/>
  <c r="G395" i="11"/>
  <c r="P412" i="8"/>
  <c r="O412" i="8"/>
  <c r="H386" i="11"/>
  <c r="I386" i="11" s="1"/>
  <c r="K386" i="11"/>
  <c r="L386" i="11"/>
  <c r="M386" i="11" s="1"/>
  <c r="O386" i="11"/>
  <c r="P386" i="11"/>
  <c r="S386" i="11"/>
  <c r="T386" i="11"/>
  <c r="W386" i="11"/>
  <c r="X386" i="11"/>
  <c r="AA386" i="11"/>
  <c r="AB386" i="11"/>
  <c r="AC386" i="11" s="1"/>
  <c r="AE386" i="11"/>
  <c r="AF386" i="11"/>
  <c r="AI386" i="11"/>
  <c r="AJ386" i="11"/>
  <c r="AM386" i="11"/>
  <c r="AN386" i="11"/>
  <c r="AQ386" i="11"/>
  <c r="AR386" i="11"/>
  <c r="AU386" i="11"/>
  <c r="AV386" i="11"/>
  <c r="AY386" i="11"/>
  <c r="AZ386" i="11"/>
  <c r="BC386" i="11"/>
  <c r="BD386" i="11"/>
  <c r="BG386" i="11"/>
  <c r="BH386" i="11"/>
  <c r="BK386" i="11"/>
  <c r="BO386" i="11"/>
  <c r="BQ386" i="11"/>
  <c r="BS386" i="11"/>
  <c r="BW386" i="11"/>
  <c r="BX386" i="11"/>
  <c r="BY386" i="11" s="1"/>
  <c r="CA386" i="11"/>
  <c r="CE386" i="11"/>
  <c r="CF386" i="11"/>
  <c r="CI386" i="11"/>
  <c r="CJ386" i="11"/>
  <c r="G386" i="11"/>
  <c r="H373" i="11"/>
  <c r="I373" i="11" s="1"/>
  <c r="K373" i="11"/>
  <c r="L373" i="11"/>
  <c r="O373" i="11"/>
  <c r="P373" i="11"/>
  <c r="S373" i="11"/>
  <c r="T373" i="11"/>
  <c r="W373" i="11"/>
  <c r="X373" i="11"/>
  <c r="AA373" i="11"/>
  <c r="AB373" i="11"/>
  <c r="AE373" i="11"/>
  <c r="AF373" i="11"/>
  <c r="AI373" i="11"/>
  <c r="AJ373" i="11"/>
  <c r="AM373" i="11"/>
  <c r="AN373" i="11"/>
  <c r="AQ373" i="11"/>
  <c r="AR373" i="11"/>
  <c r="AU373" i="11"/>
  <c r="AV373" i="11"/>
  <c r="AY373" i="11"/>
  <c r="AZ373" i="11"/>
  <c r="BC373" i="11"/>
  <c r="BD373" i="11"/>
  <c r="BG373" i="11"/>
  <c r="BH373" i="11"/>
  <c r="BK373" i="11"/>
  <c r="BO373" i="11"/>
  <c r="BQ373" i="11"/>
  <c r="BS373" i="11"/>
  <c r="BW373" i="11"/>
  <c r="BX373" i="11"/>
  <c r="CA373" i="11"/>
  <c r="CE373" i="11"/>
  <c r="CF373" i="11"/>
  <c r="CI373" i="11"/>
  <c r="G373" i="11"/>
  <c r="H364" i="11"/>
  <c r="K364" i="11"/>
  <c r="L364" i="11"/>
  <c r="O364" i="11"/>
  <c r="P364" i="11"/>
  <c r="S364" i="11"/>
  <c r="T364" i="11"/>
  <c r="W364" i="11"/>
  <c r="X364" i="11"/>
  <c r="AA364" i="11"/>
  <c r="AB364" i="11"/>
  <c r="AE364" i="11"/>
  <c r="AF364" i="11"/>
  <c r="AI364" i="11"/>
  <c r="AJ364" i="11"/>
  <c r="AM364" i="11"/>
  <c r="AN364" i="11"/>
  <c r="AO364" i="11" s="1"/>
  <c r="AQ364" i="11"/>
  <c r="AR364" i="11"/>
  <c r="AU364" i="11"/>
  <c r="AV364" i="11"/>
  <c r="AY364" i="11"/>
  <c r="AZ364" i="11"/>
  <c r="BC364" i="11"/>
  <c r="BD364" i="11"/>
  <c r="BE364" i="11" s="1"/>
  <c r="BG364" i="11"/>
  <c r="BH364" i="11"/>
  <c r="BK364" i="11"/>
  <c r="BO364" i="11"/>
  <c r="BQ364" i="11"/>
  <c r="BS364" i="11"/>
  <c r="BW364" i="11"/>
  <c r="BX364" i="11"/>
  <c r="CA364" i="11"/>
  <c r="CE364" i="11"/>
  <c r="CF364" i="11"/>
  <c r="CI364" i="11"/>
  <c r="G364" i="11"/>
  <c r="H356" i="11"/>
  <c r="K356" i="11"/>
  <c r="L356" i="11"/>
  <c r="O356" i="11"/>
  <c r="P356" i="11"/>
  <c r="S356" i="11"/>
  <c r="T356" i="11"/>
  <c r="U356" i="11" s="1"/>
  <c r="W356" i="11"/>
  <c r="X356" i="11"/>
  <c r="AA356" i="11"/>
  <c r="AB356" i="11"/>
  <c r="AE356" i="11"/>
  <c r="AF356" i="11"/>
  <c r="AI356" i="11"/>
  <c r="AJ356" i="11"/>
  <c r="AK356" i="11" s="1"/>
  <c r="AM356" i="11"/>
  <c r="AN356" i="11"/>
  <c r="AQ356" i="11"/>
  <c r="AR356" i="11"/>
  <c r="AU356" i="11"/>
  <c r="AV356" i="11"/>
  <c r="AY356" i="11"/>
  <c r="AZ356" i="11"/>
  <c r="BC356" i="11"/>
  <c r="BD356" i="11"/>
  <c r="BG356" i="11"/>
  <c r="BH356" i="11"/>
  <c r="BK356" i="11"/>
  <c r="BO356" i="11"/>
  <c r="BQ356" i="11"/>
  <c r="BS356" i="11"/>
  <c r="BW356" i="11"/>
  <c r="BX356" i="11"/>
  <c r="CA356" i="11"/>
  <c r="CE356" i="11"/>
  <c r="CF356" i="11"/>
  <c r="CI356" i="11"/>
  <c r="G356" i="11"/>
  <c r="H345" i="11"/>
  <c r="K345" i="11"/>
  <c r="L345" i="11"/>
  <c r="O345" i="11"/>
  <c r="P345" i="11"/>
  <c r="S345" i="11"/>
  <c r="T345" i="11"/>
  <c r="U345" i="11" s="1"/>
  <c r="W345" i="11"/>
  <c r="X345" i="11"/>
  <c r="AA345" i="11"/>
  <c r="AB345" i="11"/>
  <c r="AE345" i="11"/>
  <c r="AF345" i="11"/>
  <c r="AI345" i="11"/>
  <c r="AJ345" i="11"/>
  <c r="AK345" i="11" s="1"/>
  <c r="AM345" i="11"/>
  <c r="AN345" i="11"/>
  <c r="AQ345" i="11"/>
  <c r="AR345" i="11"/>
  <c r="AU345" i="11"/>
  <c r="AV345" i="11"/>
  <c r="AY345" i="11"/>
  <c r="AZ345" i="11"/>
  <c r="BA345" i="11" s="1"/>
  <c r="BC345" i="11"/>
  <c r="BD345" i="11"/>
  <c r="BG345" i="11"/>
  <c r="BH345" i="11"/>
  <c r="BK345" i="11"/>
  <c r="BO345" i="11"/>
  <c r="BQ345" i="11"/>
  <c r="BS345" i="11"/>
  <c r="BU345" i="11" s="1"/>
  <c r="BW345" i="11"/>
  <c r="BX345" i="11"/>
  <c r="CA345" i="11"/>
  <c r="CE345" i="11"/>
  <c r="CF345" i="11"/>
  <c r="CI345" i="11"/>
  <c r="CJ345" i="11"/>
  <c r="G345" i="11"/>
  <c r="H331" i="11"/>
  <c r="K331" i="11"/>
  <c r="L331" i="11"/>
  <c r="O331" i="11"/>
  <c r="P331" i="11"/>
  <c r="S331" i="11"/>
  <c r="T331" i="11"/>
  <c r="W331" i="11"/>
  <c r="X331" i="11"/>
  <c r="AA331" i="11"/>
  <c r="AB331" i="11"/>
  <c r="AE331" i="11"/>
  <c r="AF331" i="11"/>
  <c r="AI331" i="11"/>
  <c r="AJ331" i="11"/>
  <c r="AM331" i="11"/>
  <c r="AN331" i="11"/>
  <c r="AQ331" i="11"/>
  <c r="AR331" i="11"/>
  <c r="AU331" i="11"/>
  <c r="AV331" i="11"/>
  <c r="AY331" i="11"/>
  <c r="AZ331" i="11"/>
  <c r="BC331" i="11"/>
  <c r="BD331" i="11"/>
  <c r="BG331" i="11"/>
  <c r="BH331" i="11"/>
  <c r="BK331" i="11"/>
  <c r="BO331" i="11"/>
  <c r="BQ331" i="11"/>
  <c r="BS331" i="11"/>
  <c r="BW331" i="11"/>
  <c r="BX331" i="11"/>
  <c r="CA331" i="11"/>
  <c r="CE331" i="11"/>
  <c r="CF331" i="11"/>
  <c r="CI331" i="11"/>
  <c r="CJ331" i="11"/>
  <c r="G331" i="11"/>
  <c r="H321" i="11"/>
  <c r="I321" i="11" s="1"/>
  <c r="K321" i="11"/>
  <c r="L321" i="11"/>
  <c r="O321" i="11"/>
  <c r="P321" i="11"/>
  <c r="S321" i="11"/>
  <c r="T321" i="11"/>
  <c r="W321" i="11"/>
  <c r="X321" i="11"/>
  <c r="AA321" i="11"/>
  <c r="AB321" i="11"/>
  <c r="AE321" i="11"/>
  <c r="AF321" i="11"/>
  <c r="AI321" i="11"/>
  <c r="AJ321" i="11"/>
  <c r="AM321" i="11"/>
  <c r="AN321" i="11"/>
  <c r="AQ321" i="11"/>
  <c r="AR321" i="11"/>
  <c r="AU321" i="11"/>
  <c r="AV321" i="11"/>
  <c r="AY321" i="11"/>
  <c r="AZ321" i="11"/>
  <c r="BC321" i="11"/>
  <c r="BD321" i="11"/>
  <c r="BG321" i="11"/>
  <c r="BH321" i="11"/>
  <c r="BK321" i="11"/>
  <c r="BO321" i="11"/>
  <c r="BQ321" i="11"/>
  <c r="BS321" i="11"/>
  <c r="BW321" i="11"/>
  <c r="BX321" i="11"/>
  <c r="CA321" i="11"/>
  <c r="CE321" i="11"/>
  <c r="CF321" i="11"/>
  <c r="CI321" i="11"/>
  <c r="G321" i="11"/>
  <c r="H313" i="11"/>
  <c r="I313" i="11" s="1"/>
  <c r="K313" i="11"/>
  <c r="L313" i="11"/>
  <c r="O313" i="11"/>
  <c r="P313" i="11"/>
  <c r="S313" i="11"/>
  <c r="T313" i="11"/>
  <c r="AA313" i="11"/>
  <c r="AB313" i="11"/>
  <c r="AE313" i="11"/>
  <c r="AF313" i="11"/>
  <c r="AI313" i="11"/>
  <c r="AJ313" i="11"/>
  <c r="AM313" i="11"/>
  <c r="AN313" i="11"/>
  <c r="AQ313" i="11"/>
  <c r="AR313" i="11"/>
  <c r="AU313" i="11"/>
  <c r="AV313" i="11"/>
  <c r="AY313" i="11"/>
  <c r="AZ313" i="11"/>
  <c r="BC313" i="11"/>
  <c r="BD313" i="11"/>
  <c r="BG313" i="11"/>
  <c r="BH313" i="11"/>
  <c r="BK313" i="11"/>
  <c r="BO313" i="11"/>
  <c r="BQ313" i="11"/>
  <c r="BS313" i="11"/>
  <c r="BW313" i="11"/>
  <c r="BX313" i="11"/>
  <c r="CA313" i="11"/>
  <c r="CE313" i="11"/>
  <c r="CF313" i="11"/>
  <c r="CI313" i="11"/>
  <c r="CJ313" i="11"/>
  <c r="CK313" i="11" s="1"/>
  <c r="G313" i="11"/>
  <c r="H304" i="11"/>
  <c r="K304" i="11"/>
  <c r="L304" i="11"/>
  <c r="O304" i="11"/>
  <c r="P304" i="11"/>
  <c r="S304" i="11"/>
  <c r="T304" i="11"/>
  <c r="W304" i="11"/>
  <c r="X304" i="11"/>
  <c r="AA304" i="11"/>
  <c r="AB304" i="11"/>
  <c r="AE304" i="11"/>
  <c r="AF304" i="11"/>
  <c r="AI304" i="11"/>
  <c r="AJ304" i="11"/>
  <c r="AM304" i="11"/>
  <c r="AN304" i="11"/>
  <c r="AQ304" i="11"/>
  <c r="AR304" i="11"/>
  <c r="AU304" i="11"/>
  <c r="AV304" i="11"/>
  <c r="AY304" i="11"/>
  <c r="AZ304" i="11"/>
  <c r="BC304" i="11"/>
  <c r="BD304" i="11"/>
  <c r="BG304" i="11"/>
  <c r="BH304" i="11"/>
  <c r="BK304" i="11"/>
  <c r="BO304" i="11"/>
  <c r="BQ304" i="11"/>
  <c r="BS304" i="11"/>
  <c r="BU304" i="11" s="1"/>
  <c r="BW304" i="11"/>
  <c r="BX304" i="11"/>
  <c r="CA304" i="11"/>
  <c r="CE304" i="11"/>
  <c r="CF304" i="11"/>
  <c r="CI304" i="11"/>
  <c r="G304" i="11"/>
  <c r="H294" i="11"/>
  <c r="K294" i="11"/>
  <c r="L294" i="11"/>
  <c r="O294" i="11"/>
  <c r="P294" i="11"/>
  <c r="S294" i="11"/>
  <c r="T294" i="11"/>
  <c r="W294" i="11"/>
  <c r="X294" i="11"/>
  <c r="AA294" i="11"/>
  <c r="AB294" i="11"/>
  <c r="AE294" i="11"/>
  <c r="AF294" i="11"/>
  <c r="AI294" i="11"/>
  <c r="AJ294" i="11"/>
  <c r="AM294" i="11"/>
  <c r="AN294" i="11"/>
  <c r="AQ294" i="11"/>
  <c r="AR294" i="11"/>
  <c r="AU294" i="11"/>
  <c r="AV294" i="11"/>
  <c r="AY294" i="11"/>
  <c r="AZ294" i="11"/>
  <c r="BC294" i="11"/>
  <c r="BD294" i="11"/>
  <c r="BG294" i="11"/>
  <c r="BH294" i="11"/>
  <c r="BK294" i="11"/>
  <c r="BO294" i="11"/>
  <c r="BQ294" i="11"/>
  <c r="BS294" i="11"/>
  <c r="BW294" i="11"/>
  <c r="BX294" i="11"/>
  <c r="CA294" i="11"/>
  <c r="CE294" i="11"/>
  <c r="CF294" i="11"/>
  <c r="CI294" i="11"/>
  <c r="G294" i="11"/>
  <c r="H284" i="11"/>
  <c r="I284" i="11" s="1"/>
  <c r="K284" i="11"/>
  <c r="L284" i="11"/>
  <c r="O284" i="11"/>
  <c r="P284" i="11"/>
  <c r="S284" i="11"/>
  <c r="T284" i="11"/>
  <c r="W284" i="11"/>
  <c r="X284" i="11"/>
  <c r="AA284" i="11"/>
  <c r="AB284" i="11"/>
  <c r="AE284" i="11"/>
  <c r="AF284" i="11"/>
  <c r="AI284" i="11"/>
  <c r="AJ284" i="11"/>
  <c r="AM284" i="11"/>
  <c r="AN284" i="11"/>
  <c r="AQ284" i="11"/>
  <c r="AR284" i="11"/>
  <c r="AU284" i="11"/>
  <c r="AV284" i="11"/>
  <c r="AY284" i="11"/>
  <c r="AZ284" i="11"/>
  <c r="BC284" i="11"/>
  <c r="BD284" i="11"/>
  <c r="BG284" i="11"/>
  <c r="BH284" i="11"/>
  <c r="BK284" i="11"/>
  <c r="BO284" i="11"/>
  <c r="BQ284" i="11"/>
  <c r="BS284" i="11"/>
  <c r="BU284" i="11" s="1"/>
  <c r="BW284" i="11"/>
  <c r="BX284" i="11"/>
  <c r="CA284" i="11"/>
  <c r="CE284" i="11"/>
  <c r="CF284" i="11"/>
  <c r="CI284" i="11"/>
  <c r="G284" i="11"/>
  <c r="H274" i="11"/>
  <c r="I274" i="11" s="1"/>
  <c r="K274" i="11"/>
  <c r="L274" i="11"/>
  <c r="O274" i="11"/>
  <c r="P274" i="11"/>
  <c r="S274" i="11"/>
  <c r="T274" i="11"/>
  <c r="W274" i="11"/>
  <c r="X274" i="11"/>
  <c r="AA274" i="11"/>
  <c r="AB274" i="11"/>
  <c r="AE274" i="11"/>
  <c r="AF274" i="11"/>
  <c r="AI274" i="11"/>
  <c r="AJ274" i="11"/>
  <c r="AM274" i="11"/>
  <c r="AN274" i="11"/>
  <c r="AQ274" i="11"/>
  <c r="AR274" i="11"/>
  <c r="AU274" i="11"/>
  <c r="AV274" i="11"/>
  <c r="AW274" i="11" s="1"/>
  <c r="AY274" i="11"/>
  <c r="AZ274" i="11"/>
  <c r="BC274" i="11"/>
  <c r="BD274" i="11"/>
  <c r="BG274" i="11"/>
  <c r="BH274" i="11"/>
  <c r="BK274" i="11"/>
  <c r="BM274" i="11"/>
  <c r="BO274" i="11"/>
  <c r="BQ274" i="11"/>
  <c r="BS274" i="11"/>
  <c r="BW274" i="11"/>
  <c r="BX274" i="11"/>
  <c r="CA274" i="11"/>
  <c r="CC274" i="11"/>
  <c r="CE274" i="11"/>
  <c r="CF274" i="11"/>
  <c r="CI274" i="11"/>
  <c r="G274" i="11"/>
  <c r="H267" i="11"/>
  <c r="I267" i="11" s="1"/>
  <c r="K267" i="11"/>
  <c r="L267" i="11"/>
  <c r="O267" i="11"/>
  <c r="P267" i="11"/>
  <c r="S267" i="11"/>
  <c r="T267" i="11"/>
  <c r="W267" i="11"/>
  <c r="X267" i="11"/>
  <c r="AA267" i="11"/>
  <c r="AB267" i="11"/>
  <c r="AE267" i="11"/>
  <c r="AF267" i="11"/>
  <c r="AI267" i="11"/>
  <c r="AJ267" i="11"/>
  <c r="AM267" i="11"/>
  <c r="AN267" i="11"/>
  <c r="AQ267" i="11"/>
  <c r="AR267" i="11"/>
  <c r="AU267" i="11"/>
  <c r="AV267" i="11"/>
  <c r="AY267" i="11"/>
  <c r="AZ267" i="11"/>
  <c r="BC267" i="11"/>
  <c r="BD267" i="11"/>
  <c r="BG267" i="11"/>
  <c r="BH267" i="11"/>
  <c r="BK267" i="11"/>
  <c r="BO267" i="11"/>
  <c r="BS267" i="11"/>
  <c r="BW267" i="11"/>
  <c r="BX267" i="11"/>
  <c r="CA267" i="11"/>
  <c r="CE267" i="11"/>
  <c r="CF267" i="11"/>
  <c r="CI267" i="11"/>
  <c r="CJ267" i="11"/>
  <c r="G267" i="11"/>
  <c r="H253" i="11"/>
  <c r="I253" i="11" s="1"/>
  <c r="K253" i="11"/>
  <c r="L253" i="11"/>
  <c r="O253" i="11"/>
  <c r="P253" i="11"/>
  <c r="S253" i="11"/>
  <c r="T253" i="11"/>
  <c r="W253" i="11"/>
  <c r="X253" i="11"/>
  <c r="AA253" i="11"/>
  <c r="AB253" i="11"/>
  <c r="AE253" i="11"/>
  <c r="AF253" i="11"/>
  <c r="AI253" i="11"/>
  <c r="AJ253" i="11"/>
  <c r="AM253" i="11"/>
  <c r="AN253" i="11"/>
  <c r="AQ253" i="11"/>
  <c r="AR253" i="11"/>
  <c r="AU253" i="11"/>
  <c r="AV253" i="11"/>
  <c r="AY253" i="11"/>
  <c r="AZ253" i="11"/>
  <c r="BC253" i="11"/>
  <c r="BD253" i="11"/>
  <c r="BG253" i="11"/>
  <c r="BH253" i="11"/>
  <c r="BK253" i="11"/>
  <c r="BO253" i="11"/>
  <c r="BQ253" i="11"/>
  <c r="BS253" i="11"/>
  <c r="BW253" i="11"/>
  <c r="BX253" i="11"/>
  <c r="CA253" i="11"/>
  <c r="CE253" i="11"/>
  <c r="CF253" i="11"/>
  <c r="CI253" i="11"/>
  <c r="G253" i="11"/>
  <c r="H240" i="11"/>
  <c r="I240" i="11" s="1"/>
  <c r="K240" i="11"/>
  <c r="L240" i="11"/>
  <c r="O240" i="11"/>
  <c r="P240" i="11"/>
  <c r="S240" i="11"/>
  <c r="T240" i="11"/>
  <c r="W240" i="11"/>
  <c r="X240" i="11"/>
  <c r="AA240" i="11"/>
  <c r="AB240" i="11"/>
  <c r="AE240" i="11"/>
  <c r="AF240" i="11"/>
  <c r="AI240" i="11"/>
  <c r="AJ240" i="11"/>
  <c r="AM240" i="11"/>
  <c r="AN240" i="11"/>
  <c r="AQ240" i="11"/>
  <c r="AR240" i="11"/>
  <c r="AU240" i="11"/>
  <c r="AV240" i="11"/>
  <c r="AY240" i="11"/>
  <c r="AZ240" i="11"/>
  <c r="BC240" i="11"/>
  <c r="BD240" i="11"/>
  <c r="BG240" i="11"/>
  <c r="BH240" i="11"/>
  <c r="BK240" i="11"/>
  <c r="BO240" i="11"/>
  <c r="BQ240" i="11"/>
  <c r="BS240" i="11"/>
  <c r="BW240" i="11"/>
  <c r="BX240" i="11"/>
  <c r="CA240" i="11"/>
  <c r="CE240" i="11"/>
  <c r="CF240" i="11"/>
  <c r="CI240" i="11"/>
  <c r="G240" i="11"/>
  <c r="H228" i="11"/>
  <c r="I228" i="11" s="1"/>
  <c r="K228" i="11"/>
  <c r="L228" i="11"/>
  <c r="O228" i="11"/>
  <c r="P228" i="11"/>
  <c r="S228" i="11"/>
  <c r="T228" i="11"/>
  <c r="W228" i="11"/>
  <c r="X228" i="11"/>
  <c r="AA228" i="11"/>
  <c r="AB228" i="11"/>
  <c r="AE228" i="11"/>
  <c r="AF228" i="11"/>
  <c r="AI228" i="11"/>
  <c r="AJ228" i="11"/>
  <c r="AM228" i="11"/>
  <c r="AN228" i="11"/>
  <c r="AQ228" i="11"/>
  <c r="AR228" i="11"/>
  <c r="AU228" i="11"/>
  <c r="AV228" i="11"/>
  <c r="AY228" i="11"/>
  <c r="AZ228" i="11"/>
  <c r="BC228" i="11"/>
  <c r="BD228" i="11"/>
  <c r="BG228" i="11"/>
  <c r="BH228" i="11"/>
  <c r="BK228" i="11"/>
  <c r="BO228" i="11"/>
  <c r="BS228" i="11"/>
  <c r="BW228" i="11"/>
  <c r="BX228" i="11"/>
  <c r="CA228" i="11"/>
  <c r="CE228" i="11"/>
  <c r="CF228" i="11"/>
  <c r="CI228" i="11"/>
  <c r="G228" i="11"/>
  <c r="H221" i="11"/>
  <c r="I221" i="11" s="1"/>
  <c r="K221" i="11"/>
  <c r="L221" i="11"/>
  <c r="O221" i="11"/>
  <c r="P221" i="11"/>
  <c r="Q221" i="11" s="1"/>
  <c r="S221" i="11"/>
  <c r="T221" i="11"/>
  <c r="W221" i="11"/>
  <c r="X221" i="11"/>
  <c r="AA221" i="11"/>
  <c r="AB221" i="11"/>
  <c r="AE221" i="11"/>
  <c r="AF221" i="11"/>
  <c r="AG221" i="11" s="1"/>
  <c r="AI221" i="11"/>
  <c r="AJ221" i="11"/>
  <c r="AM221" i="11"/>
  <c r="AN221" i="11"/>
  <c r="AQ221" i="11"/>
  <c r="AR221" i="11"/>
  <c r="AU221" i="11"/>
  <c r="AV221" i="11"/>
  <c r="AW221" i="11" s="1"/>
  <c r="AY221" i="11"/>
  <c r="AZ221" i="11"/>
  <c r="BC221" i="11"/>
  <c r="BD221" i="11"/>
  <c r="BG221" i="11"/>
  <c r="BH221" i="11"/>
  <c r="BK221" i="11"/>
  <c r="BM221" i="11"/>
  <c r="BO221" i="11"/>
  <c r="BQ221" i="11"/>
  <c r="BS221" i="11"/>
  <c r="BW221" i="11"/>
  <c r="BX221" i="11"/>
  <c r="CA221" i="11"/>
  <c r="CE221" i="11"/>
  <c r="CG221" i="11" s="1"/>
  <c r="CI221" i="11"/>
  <c r="G221" i="11"/>
  <c r="H213" i="11"/>
  <c r="I213" i="11" s="1"/>
  <c r="K213" i="11"/>
  <c r="L213" i="11"/>
  <c r="O213" i="11"/>
  <c r="P213" i="11"/>
  <c r="S213" i="11"/>
  <c r="T213" i="11"/>
  <c r="W213" i="11"/>
  <c r="X213" i="11"/>
  <c r="AA213" i="11"/>
  <c r="AB213" i="11"/>
  <c r="AE213" i="11"/>
  <c r="AF213" i="11"/>
  <c r="AI213" i="11"/>
  <c r="AJ213" i="11"/>
  <c r="AM213" i="11"/>
  <c r="AN213" i="11"/>
  <c r="AQ213" i="11"/>
  <c r="AR213" i="11"/>
  <c r="AU213" i="11"/>
  <c r="AV213" i="11"/>
  <c r="AY213" i="11"/>
  <c r="AZ213" i="11"/>
  <c r="BC213" i="11"/>
  <c r="BD213" i="11"/>
  <c r="BG213" i="11"/>
  <c r="BH213" i="11"/>
  <c r="BK213" i="11"/>
  <c r="BO213" i="11"/>
  <c r="BQ213" i="11"/>
  <c r="BS213" i="11"/>
  <c r="BW213" i="11"/>
  <c r="BX213" i="11"/>
  <c r="CA213" i="11"/>
  <c r="CE213" i="11"/>
  <c r="CF213" i="11"/>
  <c r="CI213" i="11"/>
  <c r="G213" i="11"/>
  <c r="H201" i="11"/>
  <c r="I201" i="11" s="1"/>
  <c r="K201" i="11"/>
  <c r="L201" i="11"/>
  <c r="O201" i="11"/>
  <c r="P201" i="11"/>
  <c r="S201" i="11"/>
  <c r="T201" i="11"/>
  <c r="W201" i="11"/>
  <c r="X201" i="11"/>
  <c r="AA201" i="11"/>
  <c r="AB201" i="11"/>
  <c r="AE201" i="11"/>
  <c r="AF201" i="11"/>
  <c r="AI201" i="11"/>
  <c r="AJ201" i="11"/>
  <c r="AM201" i="11"/>
  <c r="AN201" i="11"/>
  <c r="AQ201" i="11"/>
  <c r="AR201" i="11"/>
  <c r="AU201" i="11"/>
  <c r="AV201" i="11"/>
  <c r="AY201" i="11"/>
  <c r="AZ201" i="11"/>
  <c r="BC201" i="11"/>
  <c r="BD201" i="11"/>
  <c r="BG201" i="11"/>
  <c r="BH201" i="11"/>
  <c r="BK201" i="11"/>
  <c r="BO201" i="11"/>
  <c r="BQ201" i="11"/>
  <c r="BS201" i="11"/>
  <c r="BW201" i="11"/>
  <c r="BX201" i="11"/>
  <c r="CA201" i="11"/>
  <c r="CE201" i="11"/>
  <c r="CF201" i="11"/>
  <c r="CI201" i="11"/>
  <c r="G201" i="11"/>
  <c r="Y364" i="11" l="1"/>
  <c r="Q274" i="11"/>
  <c r="AK304" i="11"/>
  <c r="AG274" i="11"/>
  <c r="I395" i="11"/>
  <c r="I364" i="11"/>
  <c r="I356" i="11"/>
  <c r="I345" i="11"/>
  <c r="I304" i="11"/>
  <c r="I294" i="11"/>
  <c r="AO373" i="11"/>
  <c r="AO313" i="11"/>
  <c r="BE373" i="11"/>
  <c r="BE313" i="11"/>
  <c r="BI386" i="11"/>
  <c r="BU221" i="11"/>
  <c r="BY228" i="11"/>
  <c r="BI228" i="11"/>
  <c r="AS228" i="11"/>
  <c r="AC228" i="11"/>
  <c r="M228" i="11"/>
  <c r="BM240" i="11"/>
  <c r="AW240" i="11"/>
  <c r="AG240" i="11"/>
  <c r="Q240" i="11"/>
  <c r="CK267" i="11"/>
  <c r="BE267" i="11"/>
  <c r="AO267" i="11"/>
  <c r="BY284" i="11"/>
  <c r="BI284" i="11"/>
  <c r="AC284" i="11"/>
  <c r="M284" i="11"/>
  <c r="CC304" i="11"/>
  <c r="CG201" i="11"/>
  <c r="CC294" i="11"/>
  <c r="BM294" i="11"/>
  <c r="AW294" i="11"/>
  <c r="AG294" i="11"/>
  <c r="Q294" i="11"/>
  <c r="BE321" i="11"/>
  <c r="AO321" i="11"/>
  <c r="BY331" i="11"/>
  <c r="BI331" i="11"/>
  <c r="M331" i="11"/>
  <c r="CC345" i="11"/>
  <c r="BE304" i="11"/>
  <c r="AO304" i="11"/>
  <c r="CC321" i="11"/>
  <c r="BM321" i="11"/>
  <c r="AW321" i="11"/>
  <c r="AG321" i="11"/>
  <c r="Q321" i="11"/>
  <c r="BA331" i="11"/>
  <c r="AK331" i="11"/>
  <c r="CK345" i="11"/>
  <c r="BY356" i="11"/>
  <c r="BI356" i="11"/>
  <c r="AS356" i="11"/>
  <c r="AC356" i="11"/>
  <c r="M356" i="11"/>
  <c r="CC373" i="11"/>
  <c r="BM373" i="11"/>
  <c r="AW373" i="11"/>
  <c r="AG373" i="11"/>
  <c r="Q373" i="11"/>
  <c r="BA386" i="11"/>
  <c r="AK386" i="11"/>
  <c r="U386" i="11"/>
  <c r="BY253" i="11"/>
  <c r="AK274" i="11"/>
  <c r="U274" i="11"/>
  <c r="CC201" i="11"/>
  <c r="BE221" i="11"/>
  <c r="AO221" i="11"/>
  <c r="Y221" i="11"/>
  <c r="BY240" i="11"/>
  <c r="CC253" i="11"/>
  <c r="BE274" i="11"/>
  <c r="AO274" i="11"/>
  <c r="BI201" i="11"/>
  <c r="AS201" i="11"/>
  <c r="AC201" i="11"/>
  <c r="M201" i="11"/>
  <c r="BM213" i="11"/>
  <c r="AW213" i="11"/>
  <c r="AG213" i="11"/>
  <c r="Q213" i="11"/>
  <c r="BM201" i="11"/>
  <c r="AW201" i="11"/>
  <c r="AG201" i="11"/>
  <c r="Q201" i="11"/>
  <c r="AK213" i="11"/>
  <c r="U213" i="11"/>
  <c r="BE284" i="11"/>
  <c r="AO284" i="11"/>
  <c r="BY304" i="11"/>
  <c r="CG321" i="11"/>
  <c r="AK321" i="11"/>
  <c r="U321" i="11"/>
  <c r="CK331" i="11"/>
  <c r="BE331" i="11"/>
  <c r="AO331" i="11"/>
  <c r="BY345" i="11"/>
  <c r="CC356" i="11"/>
  <c r="BM356" i="11"/>
  <c r="AW356" i="11"/>
  <c r="AG356" i="11"/>
  <c r="Q356" i="11"/>
  <c r="AK373" i="11"/>
  <c r="U373" i="11"/>
  <c r="CK386" i="11"/>
  <c r="BE386" i="11"/>
  <c r="AO386" i="11"/>
  <c r="Y386" i="11"/>
  <c r="CC395" i="11"/>
  <c r="BY395" i="11"/>
  <c r="BE201" i="11"/>
  <c r="AO201" i="11"/>
  <c r="Y201" i="11"/>
  <c r="BI213" i="11"/>
  <c r="AS213" i="11"/>
  <c r="AC213" i="11"/>
  <c r="M213" i="11"/>
  <c r="BY221" i="11"/>
  <c r="CC228" i="11"/>
  <c r="BM228" i="11"/>
  <c r="AW228" i="11"/>
  <c r="AG228" i="11"/>
  <c r="Q228" i="11"/>
  <c r="AK240" i="11"/>
  <c r="BE253" i="11"/>
  <c r="AO253" i="11"/>
  <c r="Y253" i="11"/>
  <c r="BY267" i="11"/>
  <c r="BI267" i="11"/>
  <c r="CC284" i="11"/>
  <c r="BY201" i="11"/>
  <c r="CC213" i="11"/>
  <c r="BE228" i="11"/>
  <c r="AO228" i="11"/>
  <c r="BI240" i="11"/>
  <c r="AS240" i="11"/>
  <c r="AC240" i="11"/>
  <c r="M240" i="11"/>
  <c r="BM253" i="11"/>
  <c r="AW253" i="11"/>
  <c r="AG253" i="11"/>
  <c r="Q253" i="11"/>
  <c r="BQ267" i="11"/>
  <c r="AK267" i="11"/>
  <c r="U267" i="11"/>
  <c r="BY294" i="11"/>
  <c r="BI294" i="11"/>
  <c r="AC294" i="11"/>
  <c r="M294" i="11"/>
  <c r="BM304" i="11"/>
  <c r="AW304" i="11"/>
  <c r="AG304" i="11"/>
  <c r="Q304" i="11"/>
  <c r="CG313" i="11"/>
  <c r="BA313" i="11"/>
  <c r="AK313" i="11"/>
  <c r="U313" i="11"/>
  <c r="BM345" i="11"/>
  <c r="AW345" i="11"/>
  <c r="AG345" i="11"/>
  <c r="Q345" i="11"/>
  <c r="CG364" i="11"/>
  <c r="BM395" i="11"/>
  <c r="AW395" i="11"/>
  <c r="AG395" i="11"/>
  <c r="C12" i="11"/>
  <c r="BY213" i="11"/>
  <c r="CC221" i="11"/>
  <c r="C221" i="11"/>
  <c r="BQ228" i="11"/>
  <c r="AK228" i="11"/>
  <c r="U228" i="11"/>
  <c r="BE240" i="11"/>
  <c r="AO240" i="11"/>
  <c r="BI253" i="11"/>
  <c r="AC253" i="11"/>
  <c r="M253" i="11"/>
  <c r="CC267" i="11"/>
  <c r="BM267" i="11"/>
  <c r="AW267" i="11"/>
  <c r="AG267" i="11"/>
  <c r="Q267" i="11"/>
  <c r="BE294" i="11"/>
  <c r="AO294" i="11"/>
  <c r="BI304" i="11"/>
  <c r="AC304" i="11"/>
  <c r="M304" i="11"/>
  <c r="CC313" i="11"/>
  <c r="BM313" i="11"/>
  <c r="AW313" i="11"/>
  <c r="AG313" i="11"/>
  <c r="BI345" i="11"/>
  <c r="AC345" i="11"/>
  <c r="M345" i="11"/>
  <c r="CC364" i="11"/>
  <c r="BM364" i="11"/>
  <c r="AW364" i="11"/>
  <c r="AG364" i="11"/>
  <c r="Q364" i="11"/>
  <c r="BI395" i="11"/>
  <c r="AS395" i="11"/>
  <c r="AC395" i="11"/>
  <c r="CC11" i="11"/>
  <c r="C213" i="11"/>
  <c r="AC267" i="11"/>
  <c r="M267" i="11"/>
  <c r="C284" i="11"/>
  <c r="BY313" i="11"/>
  <c r="BI313" i="11"/>
  <c r="AC313" i="11"/>
  <c r="M313" i="11"/>
  <c r="BE345" i="11"/>
  <c r="AO345" i="11"/>
  <c r="Y345" i="11"/>
  <c r="BY364" i="11"/>
  <c r="BI364" i="11"/>
  <c r="AC364" i="11"/>
  <c r="M364" i="11"/>
  <c r="AK201" i="11"/>
  <c r="U201" i="11"/>
  <c r="BE213" i="11"/>
  <c r="AO213" i="11"/>
  <c r="Y213" i="11"/>
  <c r="BI221" i="11"/>
  <c r="AC221" i="11"/>
  <c r="M221" i="11"/>
  <c r="CC240" i="11"/>
  <c r="CG253" i="11"/>
  <c r="BY274" i="11"/>
  <c r="BI274" i="11"/>
  <c r="AC274" i="11"/>
  <c r="M274" i="11"/>
  <c r="BM284" i="11"/>
  <c r="AW284" i="11"/>
  <c r="AG284" i="11"/>
  <c r="Q284" i="11"/>
  <c r="BY321" i="11"/>
  <c r="BI321" i="11"/>
  <c r="AC321" i="11"/>
  <c r="M321" i="11"/>
  <c r="CC331" i="11"/>
  <c r="BM331" i="11"/>
  <c r="AW331" i="11"/>
  <c r="AG331" i="11"/>
  <c r="Q331" i="11"/>
  <c r="CG345" i="11"/>
  <c r="BE356" i="11"/>
  <c r="AO356" i="11"/>
  <c r="BY373" i="11"/>
  <c r="BI373" i="11"/>
  <c r="AC373" i="11"/>
  <c r="M373" i="11"/>
  <c r="CC386" i="11"/>
  <c r="BM386" i="11"/>
  <c r="AW386" i="11"/>
  <c r="AG386" i="11"/>
  <c r="CK395" i="11"/>
  <c r="D12" i="11"/>
  <c r="Q395" i="11"/>
  <c r="M395" i="11"/>
  <c r="Q386" i="11"/>
  <c r="Q313" i="11"/>
  <c r="C373" i="11"/>
  <c r="C364" i="11"/>
  <c r="C345" i="11"/>
  <c r="C321" i="11"/>
  <c r="AK294" i="11"/>
  <c r="C294" i="11"/>
  <c r="C274" i="11"/>
  <c r="C253" i="11"/>
  <c r="C240" i="11"/>
  <c r="C228" i="11"/>
  <c r="C201" i="11"/>
  <c r="C386" i="11"/>
  <c r="U331" i="11"/>
  <c r="C313" i="11"/>
  <c r="U304" i="11"/>
  <c r="C11" i="11"/>
  <c r="I331" i="11"/>
  <c r="AC331" i="11"/>
  <c r="C331" i="11"/>
  <c r="C304" i="11"/>
  <c r="D395" i="11"/>
  <c r="D373" i="11"/>
  <c r="BA373" i="11"/>
  <c r="D364" i="11"/>
  <c r="BA364" i="11"/>
  <c r="D356" i="11"/>
  <c r="BA356" i="11"/>
  <c r="D321" i="11"/>
  <c r="BA321" i="11"/>
  <c r="D304" i="11"/>
  <c r="BA304" i="11"/>
  <c r="D294" i="11"/>
  <c r="BA294" i="11"/>
  <c r="D284" i="11"/>
  <c r="BA284" i="11"/>
  <c r="D274" i="11"/>
  <c r="BA274" i="11"/>
  <c r="D267" i="11"/>
  <c r="BA267" i="11"/>
  <c r="D253" i="11"/>
  <c r="BA253" i="11"/>
  <c r="D240" i="11"/>
  <c r="BA240" i="11"/>
  <c r="D228" i="11"/>
  <c r="BA228" i="11"/>
  <c r="D221" i="11"/>
  <c r="BA221" i="11"/>
  <c r="D213" i="11"/>
  <c r="BA213" i="11"/>
  <c r="D201" i="11"/>
  <c r="BA201" i="11"/>
  <c r="D11" i="11"/>
  <c r="D313" i="11"/>
  <c r="D331" i="11"/>
  <c r="D345" i="11"/>
  <c r="D386" i="11"/>
  <c r="C395" i="11"/>
  <c r="C356" i="11"/>
  <c r="C267" i="11"/>
  <c r="AK364" i="11"/>
  <c r="AK284" i="11"/>
  <c r="AK253" i="11"/>
  <c r="AK221" i="11"/>
  <c r="U364" i="11"/>
  <c r="U294" i="11"/>
  <c r="U284" i="11"/>
  <c r="U253" i="11"/>
  <c r="U240" i="11"/>
  <c r="U221" i="11"/>
  <c r="Y321" i="11"/>
  <c r="BU201" i="11"/>
  <c r="BU253" i="11"/>
  <c r="CG274" i="11"/>
  <c r="CG294" i="11"/>
  <c r="BU321" i="11"/>
  <c r="BU364" i="11"/>
  <c r="BU386" i="11"/>
  <c r="AO11" i="11"/>
  <c r="BU267" i="11"/>
  <c r="Y267" i="11"/>
  <c r="CG284" i="11"/>
  <c r="Y284" i="11"/>
  <c r="BU331" i="11"/>
  <c r="Y356" i="11"/>
  <c r="BU373" i="11"/>
  <c r="CG228" i="11"/>
  <c r="BU240" i="11"/>
  <c r="BU313" i="11"/>
  <c r="CG356" i="11"/>
  <c r="BU395" i="11"/>
  <c r="Y395" i="11"/>
  <c r="CG213" i="11"/>
  <c r="Y240" i="11"/>
  <c r="CG267" i="11"/>
  <c r="BU274" i="11"/>
  <c r="BU294" i="11"/>
  <c r="Y313" i="11"/>
  <c r="CG331" i="11"/>
  <c r="BU213" i="11"/>
  <c r="Y274" i="11"/>
  <c r="CG386" i="11"/>
  <c r="AS11" i="11"/>
  <c r="CG240" i="11"/>
  <c r="CG304" i="11"/>
  <c r="Y304" i="11"/>
  <c r="Y331" i="11"/>
  <c r="CG373" i="11"/>
  <c r="Y373" i="11"/>
  <c r="BU228" i="11"/>
  <c r="Y228" i="11"/>
  <c r="Y294" i="11"/>
  <c r="BU356" i="11"/>
  <c r="BQ11" i="11"/>
  <c r="Y11" i="11"/>
  <c r="CG11" i="11"/>
  <c r="BU12" i="11"/>
  <c r="BM11" i="11"/>
  <c r="Q11" i="11"/>
  <c r="M11" i="11"/>
  <c r="AK11" i="11"/>
  <c r="U11" i="11"/>
  <c r="AG11" i="11"/>
  <c r="AC11" i="11"/>
  <c r="BE11" i="11"/>
  <c r="BI11" i="11"/>
  <c r="BY11" i="11"/>
  <c r="AW11" i="11"/>
  <c r="BA11" i="11"/>
  <c r="CK11" i="11"/>
  <c r="I11" i="11"/>
  <c r="E365" i="11"/>
  <c r="H197" i="11"/>
  <c r="K197" i="11"/>
  <c r="L197" i="11"/>
  <c r="O197" i="11"/>
  <c r="P197" i="11"/>
  <c r="S197" i="11"/>
  <c r="T197" i="11"/>
  <c r="W197" i="11"/>
  <c r="X197" i="11"/>
  <c r="AA197" i="11"/>
  <c r="AB197" i="11"/>
  <c r="AE197" i="11"/>
  <c r="AF197" i="11"/>
  <c r="AI197" i="11"/>
  <c r="AJ197" i="11"/>
  <c r="AM197" i="11"/>
  <c r="AN197" i="11"/>
  <c r="AQ197" i="11"/>
  <c r="AR197" i="11"/>
  <c r="AU197" i="11"/>
  <c r="AV197" i="11"/>
  <c r="AY197" i="11"/>
  <c r="AZ197" i="11"/>
  <c r="BC197" i="11"/>
  <c r="BD197" i="11"/>
  <c r="BG197" i="11"/>
  <c r="BH197" i="11"/>
  <c r="BK197" i="11"/>
  <c r="BO197" i="11"/>
  <c r="BQ197" i="11"/>
  <c r="BS197" i="11"/>
  <c r="BW197" i="11"/>
  <c r="BX197" i="11"/>
  <c r="CA197" i="11"/>
  <c r="CE197" i="11"/>
  <c r="CF197" i="11"/>
  <c r="CI197" i="11"/>
  <c r="G197" i="11"/>
  <c r="H184" i="11"/>
  <c r="I184" i="11" s="1"/>
  <c r="K184" i="11"/>
  <c r="L184" i="11"/>
  <c r="O184" i="11"/>
  <c r="P184" i="11"/>
  <c r="S184" i="11"/>
  <c r="T184" i="11"/>
  <c r="W184" i="11"/>
  <c r="X184" i="11"/>
  <c r="AA184" i="11"/>
  <c r="AB184" i="11"/>
  <c r="AE184" i="11"/>
  <c r="AF184" i="11"/>
  <c r="AI184" i="11"/>
  <c r="AJ184" i="11"/>
  <c r="AM184" i="11"/>
  <c r="AN184" i="11"/>
  <c r="AQ184" i="11"/>
  <c r="AR184" i="11"/>
  <c r="AU184" i="11"/>
  <c r="AV184" i="11"/>
  <c r="AY184" i="11"/>
  <c r="AZ184" i="11"/>
  <c r="BC184" i="11"/>
  <c r="BD184" i="11"/>
  <c r="BG184" i="11"/>
  <c r="BH184" i="11"/>
  <c r="BK184" i="11"/>
  <c r="BO184" i="11"/>
  <c r="BQ184" i="11"/>
  <c r="BS184" i="11"/>
  <c r="BW184" i="11"/>
  <c r="BX184" i="11"/>
  <c r="CA184" i="11"/>
  <c r="CE184" i="11"/>
  <c r="CF184" i="11"/>
  <c r="CI184" i="11"/>
  <c r="CJ184" i="11"/>
  <c r="G184" i="11"/>
  <c r="H172" i="11"/>
  <c r="K172" i="11"/>
  <c r="L172" i="11"/>
  <c r="O172" i="11"/>
  <c r="P172" i="11"/>
  <c r="S172" i="11"/>
  <c r="T172" i="11"/>
  <c r="W172" i="11"/>
  <c r="X172" i="11"/>
  <c r="AA172" i="11"/>
  <c r="AB172" i="11"/>
  <c r="AE172" i="11"/>
  <c r="AF172" i="11"/>
  <c r="AI172" i="11"/>
  <c r="AJ172" i="11"/>
  <c r="AM172" i="11"/>
  <c r="AN172" i="11"/>
  <c r="AQ172" i="11"/>
  <c r="AR172" i="11"/>
  <c r="AU172" i="11"/>
  <c r="AV172" i="11"/>
  <c r="AY172" i="11"/>
  <c r="AZ172" i="11"/>
  <c r="BC172" i="11"/>
  <c r="BD172" i="11"/>
  <c r="BG172" i="11"/>
  <c r="BH172" i="11"/>
  <c r="BK172" i="11"/>
  <c r="BO172" i="11"/>
  <c r="BQ172" i="11"/>
  <c r="BS172" i="11"/>
  <c r="BW172" i="11"/>
  <c r="BX172" i="11"/>
  <c r="CA172" i="11"/>
  <c r="CE172" i="11"/>
  <c r="CF172" i="11"/>
  <c r="CI172" i="11"/>
  <c r="G172" i="11"/>
  <c r="H160" i="11"/>
  <c r="K160" i="11"/>
  <c r="L160" i="11"/>
  <c r="O160" i="11"/>
  <c r="P160" i="11"/>
  <c r="S160" i="11"/>
  <c r="T160" i="11"/>
  <c r="W160" i="11"/>
  <c r="X160" i="11"/>
  <c r="AA160" i="11"/>
  <c r="AB160" i="11"/>
  <c r="AE160" i="11"/>
  <c r="AF160" i="11"/>
  <c r="AI160" i="11"/>
  <c r="AJ160" i="11"/>
  <c r="AM160" i="11"/>
  <c r="AN160" i="11"/>
  <c r="AQ160" i="11"/>
  <c r="AR160" i="11"/>
  <c r="AU160" i="11"/>
  <c r="AV160" i="11"/>
  <c r="AY160" i="11"/>
  <c r="AZ160" i="11"/>
  <c r="BC160" i="11"/>
  <c r="BD160" i="11"/>
  <c r="BG160" i="11"/>
  <c r="BH160" i="11"/>
  <c r="BK160" i="11"/>
  <c r="BO160" i="11"/>
  <c r="BQ160" i="11"/>
  <c r="BS160" i="11"/>
  <c r="BW160" i="11"/>
  <c r="BX160" i="11"/>
  <c r="CA160" i="11"/>
  <c r="CE160" i="11"/>
  <c r="CF160" i="11"/>
  <c r="CI160" i="11"/>
  <c r="CJ160" i="11"/>
  <c r="G160" i="11"/>
  <c r="H149" i="11"/>
  <c r="I149" i="11" s="1"/>
  <c r="K149" i="11"/>
  <c r="L149" i="11"/>
  <c r="O149" i="11"/>
  <c r="P149" i="11"/>
  <c r="S149" i="11"/>
  <c r="T149" i="11"/>
  <c r="W149" i="11"/>
  <c r="X149" i="11"/>
  <c r="AA149" i="11"/>
  <c r="AB149" i="11"/>
  <c r="AE149" i="11"/>
  <c r="AF149" i="11"/>
  <c r="AI149" i="11"/>
  <c r="AJ149" i="11"/>
  <c r="AM149" i="11"/>
  <c r="AN149" i="11"/>
  <c r="AQ149" i="11"/>
  <c r="AR149" i="11"/>
  <c r="AU149" i="11"/>
  <c r="AV149" i="11"/>
  <c r="AY149" i="11"/>
  <c r="AZ149" i="11"/>
  <c r="BC149" i="11"/>
  <c r="BD149" i="11"/>
  <c r="BG149" i="11"/>
  <c r="BH149" i="11"/>
  <c r="BK149" i="11"/>
  <c r="BO149" i="11"/>
  <c r="BQ149" i="11"/>
  <c r="BS149" i="11"/>
  <c r="BW149" i="11"/>
  <c r="BX149" i="11"/>
  <c r="CA149" i="11"/>
  <c r="CE149" i="11"/>
  <c r="CF149" i="11"/>
  <c r="CI149" i="11"/>
  <c r="G149" i="11"/>
  <c r="H137" i="11"/>
  <c r="K137" i="11"/>
  <c r="L137" i="11"/>
  <c r="O137" i="11"/>
  <c r="P137" i="11"/>
  <c r="S137" i="11"/>
  <c r="T137" i="11"/>
  <c r="W137" i="11"/>
  <c r="X137" i="11"/>
  <c r="AA137" i="11"/>
  <c r="AB137" i="11"/>
  <c r="AE137" i="11"/>
  <c r="AF137" i="11"/>
  <c r="AI137" i="11"/>
  <c r="AJ137" i="11"/>
  <c r="AM137" i="11"/>
  <c r="AN137" i="11"/>
  <c r="AQ137" i="11"/>
  <c r="AR137" i="11"/>
  <c r="AU137" i="11"/>
  <c r="AV137" i="11"/>
  <c r="AY137" i="11"/>
  <c r="AZ137" i="11"/>
  <c r="BC137" i="11"/>
  <c r="BD137" i="11"/>
  <c r="BG137" i="11"/>
  <c r="BH137" i="11"/>
  <c r="BK137" i="11"/>
  <c r="BO137" i="11"/>
  <c r="BS137" i="11"/>
  <c r="BW137" i="11"/>
  <c r="BX137" i="11"/>
  <c r="CA137" i="11"/>
  <c r="CE137" i="11"/>
  <c r="CF137" i="11"/>
  <c r="CI137" i="11"/>
  <c r="G137" i="11"/>
  <c r="H123" i="11"/>
  <c r="K123" i="11"/>
  <c r="L123" i="11"/>
  <c r="O123" i="11"/>
  <c r="P123" i="11"/>
  <c r="S123" i="11"/>
  <c r="T123" i="11"/>
  <c r="W123" i="11"/>
  <c r="X123" i="11"/>
  <c r="AA123" i="11"/>
  <c r="AB123" i="11"/>
  <c r="AE123" i="11"/>
  <c r="AF123" i="11"/>
  <c r="AI123" i="11"/>
  <c r="AJ123" i="11"/>
  <c r="AM123" i="11"/>
  <c r="AN123" i="11"/>
  <c r="AQ123" i="11"/>
  <c r="AR123" i="11"/>
  <c r="AU123" i="11"/>
  <c r="AV123" i="11"/>
  <c r="AY123" i="11"/>
  <c r="AZ123" i="11"/>
  <c r="BC123" i="11"/>
  <c r="BD123" i="11"/>
  <c r="BG123" i="11"/>
  <c r="BH123" i="11"/>
  <c r="BK123" i="11"/>
  <c r="BO123" i="11"/>
  <c r="BQ123" i="11"/>
  <c r="BS123" i="11"/>
  <c r="BW123" i="11"/>
  <c r="BX123" i="11"/>
  <c r="CA123" i="11"/>
  <c r="CE123" i="11"/>
  <c r="CF123" i="11"/>
  <c r="CI123" i="11"/>
  <c r="CJ123" i="11"/>
  <c r="G123" i="11"/>
  <c r="H114" i="11"/>
  <c r="I114" i="11" s="1"/>
  <c r="K114" i="11"/>
  <c r="L114" i="11"/>
  <c r="O114" i="11"/>
  <c r="P114" i="11"/>
  <c r="S114" i="11"/>
  <c r="T114" i="11"/>
  <c r="W114" i="11"/>
  <c r="X114" i="11"/>
  <c r="AA114" i="11"/>
  <c r="AB114" i="11"/>
  <c r="AE114" i="11"/>
  <c r="AF114" i="11"/>
  <c r="AI114" i="11"/>
  <c r="AJ114" i="11"/>
  <c r="AM114" i="11"/>
  <c r="AN114" i="11"/>
  <c r="AQ114" i="11"/>
  <c r="AR114" i="11"/>
  <c r="AU114" i="11"/>
  <c r="AV114" i="11"/>
  <c r="AY114" i="11"/>
  <c r="AZ114" i="11"/>
  <c r="BC114" i="11"/>
  <c r="BD114" i="11"/>
  <c r="BG114" i="11"/>
  <c r="BH114" i="11"/>
  <c r="BK114" i="11"/>
  <c r="BO114" i="11"/>
  <c r="BQ114" i="11"/>
  <c r="BS114" i="11"/>
  <c r="BW114" i="11"/>
  <c r="BX114" i="11"/>
  <c r="CA114" i="11"/>
  <c r="CE114" i="11"/>
  <c r="CF114" i="11"/>
  <c r="CI114" i="11"/>
  <c r="G114" i="11"/>
  <c r="I197" i="11" l="1"/>
  <c r="I172" i="11"/>
  <c r="I160" i="11"/>
  <c r="I137" i="11"/>
  <c r="I123" i="11"/>
  <c r="BI123" i="11"/>
  <c r="AC123" i="11"/>
  <c r="M123" i="11"/>
  <c r="CC149" i="11"/>
  <c r="BE160" i="11"/>
  <c r="AO160" i="11"/>
  <c r="Y160" i="11"/>
  <c r="BI172" i="11"/>
  <c r="AS172" i="11"/>
  <c r="AC172" i="11"/>
  <c r="M172" i="11"/>
  <c r="CC184" i="11"/>
  <c r="CC114" i="11"/>
  <c r="BE123" i="11"/>
  <c r="AO123" i="11"/>
  <c r="BY149" i="11"/>
  <c r="BA160" i="11"/>
  <c r="AK160" i="11"/>
  <c r="BE172" i="11"/>
  <c r="AO172" i="11"/>
  <c r="BY184" i="11"/>
  <c r="CC197" i="11"/>
  <c r="BI114" i="11"/>
  <c r="AC114" i="11"/>
  <c r="M114" i="11"/>
  <c r="CC123" i="11"/>
  <c r="BQ137" i="11"/>
  <c r="BE149" i="11"/>
  <c r="AO149" i="11"/>
  <c r="BY160" i="11"/>
  <c r="CC172" i="11"/>
  <c r="BE184" i="11"/>
  <c r="AO184" i="11"/>
  <c r="Y184" i="11"/>
  <c r="BI197" i="11"/>
  <c r="AC197" i="11"/>
  <c r="M197" i="11"/>
  <c r="BM114" i="11"/>
  <c r="AW114" i="11"/>
  <c r="AG114" i="11"/>
  <c r="Q114" i="11"/>
  <c r="BU137" i="11"/>
  <c r="BE137" i="11"/>
  <c r="AO137" i="11"/>
  <c r="Y137" i="11"/>
  <c r="BI149" i="11"/>
  <c r="AC149" i="11"/>
  <c r="M149" i="11"/>
  <c r="CC160" i="11"/>
  <c r="BI184" i="11"/>
  <c r="AC184" i="11"/>
  <c r="M184" i="11"/>
  <c r="BM197" i="11"/>
  <c r="AW197" i="11"/>
  <c r="AG197" i="11"/>
  <c r="Q197" i="11"/>
  <c r="BE114" i="11"/>
  <c r="AO114" i="11"/>
  <c r="BY123" i="11"/>
  <c r="CC137" i="11"/>
  <c r="BM137" i="11"/>
  <c r="AW137" i="11"/>
  <c r="AG137" i="11"/>
  <c r="Q137" i="11"/>
  <c r="CK160" i="11"/>
  <c r="BU160" i="11"/>
  <c r="BY172" i="11"/>
  <c r="U184" i="11"/>
  <c r="BE197" i="11"/>
  <c r="AO197" i="11"/>
  <c r="U114" i="11"/>
  <c r="CK123" i="11"/>
  <c r="BY137" i="11"/>
  <c r="BI137" i="11"/>
  <c r="AC137" i="11"/>
  <c r="M137" i="11"/>
  <c r="BM149" i="11"/>
  <c r="AW149" i="11"/>
  <c r="AG149" i="11"/>
  <c r="Q149" i="11"/>
  <c r="CG160" i="11"/>
  <c r="BM184" i="11"/>
  <c r="AW184" i="11"/>
  <c r="AG184" i="11"/>
  <c r="Q184" i="11"/>
  <c r="U197" i="11"/>
  <c r="BY114" i="11"/>
  <c r="AK123" i="11"/>
  <c r="BM160" i="11"/>
  <c r="AW160" i="11"/>
  <c r="AG160" i="11"/>
  <c r="Q160" i="11"/>
  <c r="AK172" i="11"/>
  <c r="U172" i="11"/>
  <c r="CK184" i="11"/>
  <c r="BY197" i="11"/>
  <c r="BM123" i="11"/>
  <c r="AW123" i="11"/>
  <c r="AG123" i="11"/>
  <c r="Q123" i="11"/>
  <c r="BI160" i="11"/>
  <c r="AC160" i="11"/>
  <c r="M160" i="11"/>
  <c r="BM172" i="11"/>
  <c r="AW172" i="11"/>
  <c r="AG172" i="11"/>
  <c r="Q172" i="11"/>
  <c r="CG184" i="11"/>
  <c r="BU197" i="11"/>
  <c r="C197" i="11"/>
  <c r="C172" i="11"/>
  <c r="C160" i="11"/>
  <c r="C149" i="11"/>
  <c r="AK137" i="11"/>
  <c r="C123" i="11"/>
  <c r="C114" i="11"/>
  <c r="U137" i="11"/>
  <c r="U123" i="11"/>
  <c r="C137" i="11"/>
  <c r="AS137" i="11"/>
  <c r="D197" i="11"/>
  <c r="BA197" i="11"/>
  <c r="D184" i="11"/>
  <c r="BA184" i="11"/>
  <c r="D172" i="11"/>
  <c r="BA172" i="11"/>
  <c r="D149" i="11"/>
  <c r="BA149" i="11"/>
  <c r="D137" i="11"/>
  <c r="BA137" i="11"/>
  <c r="D123" i="11"/>
  <c r="BA123" i="11"/>
  <c r="D114" i="11"/>
  <c r="BA114" i="11"/>
  <c r="D160" i="11"/>
  <c r="C184" i="11"/>
  <c r="AK184" i="11"/>
  <c r="AK197" i="11"/>
  <c r="AK149" i="11"/>
  <c r="AK114" i="11"/>
  <c r="U160" i="11"/>
  <c r="E12" i="11"/>
  <c r="U149" i="11"/>
  <c r="CG149" i="11"/>
  <c r="Y149" i="11"/>
  <c r="CG172" i="11"/>
  <c r="BU149" i="11"/>
  <c r="BU172" i="11"/>
  <c r="CG197" i="11"/>
  <c r="Y197" i="11"/>
  <c r="BU123" i="11"/>
  <c r="CG137" i="11"/>
  <c r="Y172" i="11"/>
  <c r="BU114" i="11"/>
  <c r="CG123" i="11"/>
  <c r="CG114" i="11"/>
  <c r="Y114" i="11"/>
  <c r="BU184" i="11"/>
  <c r="E11" i="11"/>
  <c r="E395" i="11"/>
  <c r="E386" i="11"/>
  <c r="E345" i="11"/>
  <c r="E364" i="11"/>
  <c r="E373" i="11"/>
  <c r="E356" i="11"/>
  <c r="E331" i="11"/>
  <c r="E321" i="11"/>
  <c r="E313" i="11"/>
  <c r="E294" i="11"/>
  <c r="E304" i="11"/>
  <c r="E284" i="11"/>
  <c r="E267" i="11"/>
  <c r="E274" i="11"/>
  <c r="E228" i="11"/>
  <c r="E253" i="11"/>
  <c r="E240" i="11"/>
  <c r="E198" i="11"/>
  <c r="E221" i="11"/>
  <c r="E201" i="11"/>
  <c r="E213" i="11"/>
  <c r="H102" i="11"/>
  <c r="I102" i="11" s="1"/>
  <c r="K102" i="11"/>
  <c r="L102" i="11"/>
  <c r="O102" i="11"/>
  <c r="P102" i="11"/>
  <c r="S102" i="11"/>
  <c r="T102" i="11"/>
  <c r="W102" i="11"/>
  <c r="X102" i="11"/>
  <c r="AA102" i="11"/>
  <c r="AB102" i="11"/>
  <c r="AE102" i="11"/>
  <c r="AF102" i="11"/>
  <c r="AI102" i="11"/>
  <c r="AJ102" i="11"/>
  <c r="AM102" i="11"/>
  <c r="AN102" i="11"/>
  <c r="AQ102" i="11"/>
  <c r="AR102" i="11"/>
  <c r="AU102" i="11"/>
  <c r="AV102" i="11"/>
  <c r="AY102" i="11"/>
  <c r="AZ102" i="11"/>
  <c r="BC102" i="11"/>
  <c r="BD102" i="11"/>
  <c r="BG102" i="11"/>
  <c r="BH102" i="11"/>
  <c r="BK102" i="11"/>
  <c r="BO102" i="11"/>
  <c r="BQ102" i="11"/>
  <c r="BW102" i="11"/>
  <c r="BX102" i="11"/>
  <c r="BY102" i="11" s="1"/>
  <c r="CA102" i="11"/>
  <c r="CE102" i="11"/>
  <c r="CF102" i="11"/>
  <c r="CI102" i="11"/>
  <c r="G102" i="11"/>
  <c r="H97" i="11"/>
  <c r="K97" i="11"/>
  <c r="L97" i="11"/>
  <c r="O97" i="11"/>
  <c r="P97" i="11"/>
  <c r="S97" i="11"/>
  <c r="T97" i="11"/>
  <c r="W97" i="11"/>
  <c r="X97" i="11"/>
  <c r="AA97" i="11"/>
  <c r="AB97" i="11"/>
  <c r="AE97" i="11"/>
  <c r="AF97" i="11"/>
  <c r="AI97" i="11"/>
  <c r="AJ97" i="11"/>
  <c r="AM97" i="11"/>
  <c r="AN97" i="11"/>
  <c r="AQ97" i="11"/>
  <c r="AR97" i="11"/>
  <c r="AU97" i="11"/>
  <c r="AV97" i="11"/>
  <c r="AY97" i="11"/>
  <c r="AZ97" i="11"/>
  <c r="BC97" i="11"/>
  <c r="BD97" i="11"/>
  <c r="BG97" i="11"/>
  <c r="BH97" i="11"/>
  <c r="BK97" i="11"/>
  <c r="BO97" i="11"/>
  <c r="BQ97" i="11"/>
  <c r="BS97" i="11"/>
  <c r="BU97" i="11"/>
  <c r="BW97" i="11"/>
  <c r="BX97" i="11"/>
  <c r="CA97" i="11"/>
  <c r="CE97" i="11"/>
  <c r="CF97" i="11"/>
  <c r="CI97" i="11"/>
  <c r="CJ97" i="11"/>
  <c r="CK97" i="11" s="1"/>
  <c r="G97" i="11"/>
  <c r="H81" i="11"/>
  <c r="I81" i="11" s="1"/>
  <c r="K81" i="11"/>
  <c r="L81" i="11"/>
  <c r="O81" i="11"/>
  <c r="P81" i="11"/>
  <c r="S81" i="11"/>
  <c r="T81" i="11"/>
  <c r="W81" i="11"/>
  <c r="X81" i="11"/>
  <c r="AA81" i="11"/>
  <c r="AB81" i="11"/>
  <c r="AE81" i="11"/>
  <c r="AF81" i="11"/>
  <c r="AI81" i="11"/>
  <c r="AJ81" i="11"/>
  <c r="AM81" i="11"/>
  <c r="AN81" i="11"/>
  <c r="AQ81" i="11"/>
  <c r="AR81" i="11"/>
  <c r="AU81" i="11"/>
  <c r="AV81" i="11"/>
  <c r="AY81" i="11"/>
  <c r="AZ81" i="11"/>
  <c r="BC81" i="11"/>
  <c r="BD81" i="11"/>
  <c r="BG81" i="11"/>
  <c r="BH81" i="11"/>
  <c r="BK81" i="11"/>
  <c r="BO81" i="11"/>
  <c r="BQ81" i="11"/>
  <c r="BS81" i="11"/>
  <c r="BW81" i="11"/>
  <c r="BX81" i="11"/>
  <c r="CA81" i="11"/>
  <c r="CE81" i="11"/>
  <c r="CF81" i="11"/>
  <c r="CI81" i="11"/>
  <c r="G81" i="11"/>
  <c r="H75" i="11"/>
  <c r="K75" i="11"/>
  <c r="L75" i="11"/>
  <c r="O75" i="11"/>
  <c r="P75" i="11"/>
  <c r="S75" i="11"/>
  <c r="T75" i="11"/>
  <c r="W75" i="11"/>
  <c r="X75" i="11"/>
  <c r="AA75" i="11"/>
  <c r="AB75" i="11"/>
  <c r="AE75" i="11"/>
  <c r="AF75" i="11"/>
  <c r="AI75" i="11"/>
  <c r="AJ75" i="11"/>
  <c r="AM75" i="11"/>
  <c r="AN75" i="11"/>
  <c r="AQ75" i="11"/>
  <c r="AR75" i="11"/>
  <c r="AU75" i="11"/>
  <c r="AV75" i="11"/>
  <c r="AY75" i="11"/>
  <c r="AZ75" i="11"/>
  <c r="BC75" i="11"/>
  <c r="BD75" i="11"/>
  <c r="BG75" i="11"/>
  <c r="BH75" i="11"/>
  <c r="BK75" i="11"/>
  <c r="BO75" i="11"/>
  <c r="BQ75" i="11"/>
  <c r="BS75" i="11"/>
  <c r="BW75" i="11"/>
  <c r="BX75" i="11"/>
  <c r="CA75" i="11"/>
  <c r="CC75" i="11"/>
  <c r="CE75" i="11"/>
  <c r="CF75" i="11"/>
  <c r="CI75" i="11"/>
  <c r="CJ75" i="11"/>
  <c r="G75" i="11"/>
  <c r="H58" i="11"/>
  <c r="K58" i="11"/>
  <c r="L58" i="11"/>
  <c r="O58" i="11"/>
  <c r="P58" i="11"/>
  <c r="S58" i="11"/>
  <c r="T58" i="11"/>
  <c r="W58" i="11"/>
  <c r="X58" i="11"/>
  <c r="AA58" i="11"/>
  <c r="AB58" i="11"/>
  <c r="AE58" i="11"/>
  <c r="AF58" i="11"/>
  <c r="AI58" i="11"/>
  <c r="AJ58" i="11"/>
  <c r="AM58" i="11"/>
  <c r="AN58" i="11"/>
  <c r="AQ58" i="11"/>
  <c r="AR58" i="11"/>
  <c r="AU58" i="11"/>
  <c r="AV58" i="11"/>
  <c r="AY58" i="11"/>
  <c r="AZ58" i="11"/>
  <c r="BC58" i="11"/>
  <c r="BD58" i="11"/>
  <c r="BG58" i="11"/>
  <c r="BH58" i="11"/>
  <c r="BI58" i="11" s="1"/>
  <c r="BK58" i="11"/>
  <c r="BO58" i="11"/>
  <c r="BS58" i="11"/>
  <c r="BW58" i="11"/>
  <c r="BX58" i="11"/>
  <c r="BY58" i="11" s="1"/>
  <c r="CA58" i="11"/>
  <c r="CE58" i="11"/>
  <c r="CF58" i="11"/>
  <c r="CI58" i="11"/>
  <c r="G58" i="11"/>
  <c r="H54" i="11"/>
  <c r="I54" i="11" s="1"/>
  <c r="K54" i="11"/>
  <c r="L54" i="11"/>
  <c r="O54" i="11"/>
  <c r="P54" i="11"/>
  <c r="S54" i="11"/>
  <c r="T54" i="11"/>
  <c r="W54" i="11"/>
  <c r="X54" i="11"/>
  <c r="AA54" i="11"/>
  <c r="AB54" i="11"/>
  <c r="AE54" i="11"/>
  <c r="AF54" i="11"/>
  <c r="AI54" i="11"/>
  <c r="AJ54" i="11"/>
  <c r="AM54" i="11"/>
  <c r="AN54" i="11"/>
  <c r="AQ54" i="11"/>
  <c r="AR54" i="11"/>
  <c r="AU54" i="11"/>
  <c r="AV54" i="11"/>
  <c r="AY54" i="11"/>
  <c r="AZ54" i="11"/>
  <c r="BC54" i="11"/>
  <c r="BD54" i="11"/>
  <c r="BG54" i="11"/>
  <c r="BH54" i="11"/>
  <c r="BK54" i="11"/>
  <c r="BO54" i="11"/>
  <c r="BS54" i="11"/>
  <c r="BW54" i="11"/>
  <c r="BX54" i="11"/>
  <c r="CA54" i="11"/>
  <c r="CE54" i="11"/>
  <c r="CF54" i="11"/>
  <c r="CI54" i="11"/>
  <c r="G54" i="11"/>
  <c r="H40" i="11"/>
  <c r="K40" i="11"/>
  <c r="L40" i="11"/>
  <c r="O40" i="11"/>
  <c r="P40" i="11"/>
  <c r="S40" i="11"/>
  <c r="T40" i="11"/>
  <c r="W40" i="11"/>
  <c r="X40" i="11"/>
  <c r="AA40" i="11"/>
  <c r="AB40" i="11"/>
  <c r="AE40" i="11"/>
  <c r="AF40" i="11"/>
  <c r="AI40" i="11"/>
  <c r="AJ40" i="11"/>
  <c r="AM40" i="11"/>
  <c r="AN40" i="11"/>
  <c r="AO40" i="11" s="1"/>
  <c r="AQ40" i="11"/>
  <c r="AR40" i="11"/>
  <c r="AU40" i="11"/>
  <c r="AV40" i="11"/>
  <c r="AY40" i="11"/>
  <c r="AZ40" i="11"/>
  <c r="BC40" i="11"/>
  <c r="BD40" i="11"/>
  <c r="BE40" i="11" s="1"/>
  <c r="BG40" i="11"/>
  <c r="BH40" i="11"/>
  <c r="BK40" i="11"/>
  <c r="BO40" i="11"/>
  <c r="BQ40" i="11"/>
  <c r="BS40" i="11"/>
  <c r="BW40" i="11"/>
  <c r="BX40" i="11"/>
  <c r="CA40" i="11"/>
  <c r="CE40" i="11"/>
  <c r="CF40" i="11"/>
  <c r="CI40" i="11"/>
  <c r="CJ40" i="11"/>
  <c r="G40" i="11"/>
  <c r="H26" i="11"/>
  <c r="K26" i="11"/>
  <c r="L26" i="11"/>
  <c r="O26" i="11"/>
  <c r="P26" i="11"/>
  <c r="S26" i="11"/>
  <c r="T26" i="11"/>
  <c r="W26" i="11"/>
  <c r="X26" i="11"/>
  <c r="AA26" i="11"/>
  <c r="AB26" i="11"/>
  <c r="AE26" i="11"/>
  <c r="AF26" i="11"/>
  <c r="AI26" i="11"/>
  <c r="AJ26" i="11"/>
  <c r="AM26" i="11"/>
  <c r="AN26" i="11"/>
  <c r="AQ26" i="11"/>
  <c r="AR26" i="11"/>
  <c r="AU26" i="11"/>
  <c r="AV26" i="11"/>
  <c r="AY26" i="11"/>
  <c r="AZ26" i="11"/>
  <c r="BC26" i="11"/>
  <c r="BD26" i="11"/>
  <c r="BG26" i="11"/>
  <c r="BH26" i="11"/>
  <c r="BK26" i="11"/>
  <c r="BO26" i="11"/>
  <c r="BQ26" i="11"/>
  <c r="BS26" i="11"/>
  <c r="BW26" i="11"/>
  <c r="BX26" i="11"/>
  <c r="CA26" i="11"/>
  <c r="CC26" i="11"/>
  <c r="CE26" i="11"/>
  <c r="CF26" i="11"/>
  <c r="CI26" i="11"/>
  <c r="G26" i="11"/>
  <c r="H17" i="11"/>
  <c r="K17" i="11"/>
  <c r="L17" i="11"/>
  <c r="O17" i="11"/>
  <c r="P17" i="11"/>
  <c r="S17" i="11"/>
  <c r="T17" i="11"/>
  <c r="W17" i="11"/>
  <c r="X17" i="11"/>
  <c r="AA17" i="11"/>
  <c r="AB17" i="11"/>
  <c r="AE17" i="11"/>
  <c r="AF17" i="11"/>
  <c r="AI17" i="11"/>
  <c r="AJ17" i="11"/>
  <c r="AM17" i="11"/>
  <c r="AN17" i="11"/>
  <c r="AQ17" i="11"/>
  <c r="AR17" i="11"/>
  <c r="AU17" i="11"/>
  <c r="AV17" i="11"/>
  <c r="AY17" i="11"/>
  <c r="AZ17" i="11"/>
  <c r="BC17" i="11"/>
  <c r="BD17" i="11"/>
  <c r="BG17" i="11"/>
  <c r="BH17" i="11"/>
  <c r="BK17" i="11"/>
  <c r="BO17" i="11"/>
  <c r="BQ17" i="11"/>
  <c r="BW17" i="11"/>
  <c r="BX17" i="11"/>
  <c r="CA17" i="11"/>
  <c r="CC17" i="11"/>
  <c r="CE17" i="11"/>
  <c r="CF17" i="11"/>
  <c r="CI17" i="11"/>
  <c r="G17" i="11"/>
  <c r="CG81" i="11" l="1"/>
  <c r="M58" i="11"/>
  <c r="I97" i="11"/>
  <c r="I75" i="11"/>
  <c r="I58" i="11"/>
  <c r="I40" i="11"/>
  <c r="I26" i="11"/>
  <c r="I17" i="11"/>
  <c r="AC58" i="11"/>
  <c r="BM40" i="11"/>
  <c r="AW40" i="11"/>
  <c r="AG40" i="11"/>
  <c r="Q40" i="11"/>
  <c r="BQ58" i="11"/>
  <c r="AK58" i="11"/>
  <c r="CK75" i="11"/>
  <c r="BY81" i="11"/>
  <c r="BI81" i="11"/>
  <c r="AC81" i="11"/>
  <c r="CC97" i="11"/>
  <c r="CG102" i="11"/>
  <c r="BE17" i="11"/>
  <c r="AO17" i="11"/>
  <c r="BI26" i="11"/>
  <c r="AC26" i="11"/>
  <c r="M26" i="11"/>
  <c r="CC40" i="11"/>
  <c r="CG54" i="11"/>
  <c r="BQ54" i="11"/>
  <c r="AK54" i="11"/>
  <c r="BI75" i="11"/>
  <c r="AC75" i="11"/>
  <c r="M75" i="11"/>
  <c r="AK97" i="11"/>
  <c r="U102" i="11"/>
  <c r="BM17" i="11"/>
  <c r="AW17" i="11"/>
  <c r="AG17" i="11"/>
  <c r="Q17" i="11"/>
  <c r="CK40" i="11"/>
  <c r="BY54" i="11"/>
  <c r="BI54" i="11"/>
  <c r="AC54" i="11"/>
  <c r="M54" i="11"/>
  <c r="AK75" i="11"/>
  <c r="BI97" i="11"/>
  <c r="AC97" i="11"/>
  <c r="M97" i="11"/>
  <c r="BI102" i="11"/>
  <c r="BI40" i="11"/>
  <c r="AC40" i="11"/>
  <c r="M40" i="11"/>
  <c r="CC58" i="11"/>
  <c r="BM58" i="11"/>
  <c r="AW58" i="11"/>
  <c r="AG58" i="11"/>
  <c r="Q58" i="11"/>
  <c r="BU81" i="11"/>
  <c r="BE81" i="11"/>
  <c r="AO81" i="11"/>
  <c r="Y81" i="11"/>
  <c r="BY97" i="11"/>
  <c r="CC102" i="11"/>
  <c r="BY17" i="11"/>
  <c r="BY26" i="11"/>
  <c r="AK40" i="11"/>
  <c r="U40" i="11"/>
  <c r="BU58" i="11"/>
  <c r="BE58" i="11"/>
  <c r="AO58" i="11"/>
  <c r="Y58" i="11"/>
  <c r="BY75" i="11"/>
  <c r="CC81" i="11"/>
  <c r="BM81" i="11"/>
  <c r="AW81" i="11"/>
  <c r="AG81" i="11"/>
  <c r="Q81" i="11"/>
  <c r="AK17" i="11"/>
  <c r="BE26" i="11"/>
  <c r="AO26" i="11"/>
  <c r="BY40" i="11"/>
  <c r="CC54" i="11"/>
  <c r="BM54" i="11"/>
  <c r="AW54" i="11"/>
  <c r="AG54" i="11"/>
  <c r="Q54" i="11"/>
  <c r="BE75" i="11"/>
  <c r="AO75" i="11"/>
  <c r="BM97" i="11"/>
  <c r="AW97" i="11"/>
  <c r="AG97" i="11"/>
  <c r="Q97" i="11"/>
  <c r="BM102" i="11"/>
  <c r="AW102" i="11"/>
  <c r="AG102" i="11"/>
  <c r="Q102" i="11"/>
  <c r="AC102" i="11"/>
  <c r="M102" i="11"/>
  <c r="C26" i="11"/>
  <c r="BI17" i="11"/>
  <c r="AS17" i="11"/>
  <c r="AC17" i="11"/>
  <c r="M17" i="11"/>
  <c r="BM26" i="11"/>
  <c r="AW26" i="11"/>
  <c r="AG26" i="11"/>
  <c r="Q26" i="11"/>
  <c r="BU54" i="11"/>
  <c r="BE54" i="11"/>
  <c r="AO54" i="11"/>
  <c r="Y54" i="11"/>
  <c r="AS58" i="11"/>
  <c r="BM75" i="11"/>
  <c r="AW75" i="11"/>
  <c r="AG75" i="11"/>
  <c r="Q75" i="11"/>
  <c r="BE97" i="11"/>
  <c r="AO97" i="11"/>
  <c r="BE102" i="11"/>
  <c r="AO102" i="11"/>
  <c r="M81" i="11"/>
  <c r="AK102" i="11"/>
  <c r="C102" i="11"/>
  <c r="C97" i="11"/>
  <c r="AK81" i="11"/>
  <c r="C81" i="11"/>
  <c r="C75" i="11"/>
  <c r="AK26" i="11"/>
  <c r="C17" i="11"/>
  <c r="U97" i="11"/>
  <c r="U75" i="11"/>
  <c r="U54" i="11"/>
  <c r="U17" i="11"/>
  <c r="AS81" i="11"/>
  <c r="C54" i="11"/>
  <c r="AS54" i="11"/>
  <c r="D102" i="11"/>
  <c r="BA102" i="11"/>
  <c r="D97" i="11"/>
  <c r="BA97" i="11"/>
  <c r="D81" i="11"/>
  <c r="BA81" i="11"/>
  <c r="D75" i="11"/>
  <c r="BA75" i="11"/>
  <c r="D58" i="11"/>
  <c r="BA58" i="11"/>
  <c r="D54" i="11"/>
  <c r="BA54" i="11"/>
  <c r="D40" i="11"/>
  <c r="BA40" i="11"/>
  <c r="D26" i="11"/>
  <c r="BA26" i="11"/>
  <c r="D17" i="11"/>
  <c r="BA17" i="11"/>
  <c r="C58" i="11"/>
  <c r="C40" i="11"/>
  <c r="U81" i="11"/>
  <c r="U58" i="11"/>
  <c r="CG17" i="11"/>
  <c r="CG40" i="11"/>
  <c r="CG75" i="11"/>
  <c r="Y75" i="11"/>
  <c r="Y102" i="11"/>
  <c r="BU17" i="11"/>
  <c r="BU40" i="11"/>
  <c r="CG58" i="11"/>
  <c r="BU75" i="11"/>
  <c r="CG97" i="11"/>
  <c r="Y97" i="11"/>
  <c r="CG26" i="11"/>
  <c r="Y40" i="11"/>
  <c r="Y17" i="11"/>
  <c r="BU26" i="11"/>
  <c r="E172" i="11"/>
  <c r="E197" i="11"/>
  <c r="E184" i="11"/>
  <c r="E160" i="11"/>
  <c r="E149" i="11"/>
  <c r="E114" i="11"/>
  <c r="E137" i="11"/>
  <c r="E123" i="11"/>
  <c r="H13" i="11"/>
  <c r="K13" i="11"/>
  <c r="K10" i="11" s="1"/>
  <c r="L13" i="11"/>
  <c r="O13" i="11"/>
  <c r="O10" i="11" s="1"/>
  <c r="P13" i="11"/>
  <c r="S13" i="11"/>
  <c r="T13" i="11"/>
  <c r="W13" i="11"/>
  <c r="W10" i="11" s="1"/>
  <c r="X13" i="11"/>
  <c r="AA13" i="11"/>
  <c r="AA10" i="11" s="1"/>
  <c r="AB13" i="11"/>
  <c r="AE13" i="11"/>
  <c r="AE10" i="11" s="1"/>
  <c r="AF13" i="11"/>
  <c r="AI13" i="11"/>
  <c r="AI10" i="11" s="1"/>
  <c r="AJ13" i="11"/>
  <c r="AM13" i="11"/>
  <c r="AM10" i="11" s="1"/>
  <c r="AN13" i="11"/>
  <c r="AQ13" i="11"/>
  <c r="AQ10" i="11" s="1"/>
  <c r="AR13" i="11"/>
  <c r="AR10" i="11" s="1"/>
  <c r="AU13" i="11"/>
  <c r="AU10" i="11" s="1"/>
  <c r="AV13" i="11"/>
  <c r="AY13" i="11"/>
  <c r="AY10" i="11" s="1"/>
  <c r="AZ13" i="11"/>
  <c r="BC13" i="11"/>
  <c r="BC10" i="11" s="1"/>
  <c r="BD13" i="11"/>
  <c r="BG13" i="11"/>
  <c r="BG10" i="11" s="1"/>
  <c r="BH13" i="11"/>
  <c r="BK13" i="11"/>
  <c r="BO13" i="11"/>
  <c r="BO10" i="11" s="1"/>
  <c r="BP10" i="11"/>
  <c r="BQ13" i="11"/>
  <c r="BS13" i="11"/>
  <c r="BS10" i="11" s="1"/>
  <c r="BT10" i="11"/>
  <c r="BW13" i="11"/>
  <c r="BW10" i="11" s="1"/>
  <c r="C10" i="11" s="1"/>
  <c r="BX13" i="11"/>
  <c r="CA13" i="11"/>
  <c r="CA10" i="11" s="1"/>
  <c r="CE13" i="11"/>
  <c r="CE10" i="11" s="1"/>
  <c r="CF13" i="11"/>
  <c r="CI13" i="11"/>
  <c r="G13" i="11"/>
  <c r="L13" i="8"/>
  <c r="L11" i="8"/>
  <c r="L12" i="8"/>
  <c r="L133" i="8"/>
  <c r="L330" i="8"/>
  <c r="K11" i="8"/>
  <c r="K12" i="8"/>
  <c r="K13" i="8"/>
  <c r="K144" i="8"/>
  <c r="K145" i="8"/>
  <c r="M145" i="8" s="1"/>
  <c r="K306" i="8"/>
  <c r="K309" i="8"/>
  <c r="K310" i="8"/>
  <c r="K330" i="8"/>
  <c r="K396" i="8"/>
  <c r="AR144" i="10"/>
  <c r="AS144" i="10" s="1"/>
  <c r="EZ394" i="10"/>
  <c r="EY394" i="10"/>
  <c r="EZ387" i="10"/>
  <c r="EY387" i="10"/>
  <c r="EZ378" i="10"/>
  <c r="EY378" i="10"/>
  <c r="EZ366" i="10"/>
  <c r="EY366" i="10"/>
  <c r="EZ359" i="10"/>
  <c r="EY359" i="10"/>
  <c r="EZ350" i="10"/>
  <c r="EY350" i="10"/>
  <c r="EZ341" i="10"/>
  <c r="EY341" i="10"/>
  <c r="EZ327" i="10"/>
  <c r="EY327" i="10"/>
  <c r="EZ317" i="10"/>
  <c r="EY317" i="10"/>
  <c r="EZ308" i="10"/>
  <c r="EY308" i="10"/>
  <c r="EZ301" i="10"/>
  <c r="EY301" i="10"/>
  <c r="EZ291" i="10"/>
  <c r="EY291" i="10"/>
  <c r="EZ280" i="10"/>
  <c r="EY280" i="10"/>
  <c r="EZ271" i="10"/>
  <c r="EY271" i="10"/>
  <c r="EZ263" i="10"/>
  <c r="EY263" i="10"/>
  <c r="EZ251" i="10"/>
  <c r="EY251" i="10"/>
  <c r="EZ238" i="10"/>
  <c r="EY238" i="10"/>
  <c r="EZ225" i="10"/>
  <c r="EY225" i="10"/>
  <c r="EZ218" i="10"/>
  <c r="EY218" i="10"/>
  <c r="EZ209" i="10"/>
  <c r="EY209" i="10"/>
  <c r="EZ197" i="10"/>
  <c r="EY197" i="10"/>
  <c r="FA193" i="10"/>
  <c r="EZ193" i="10"/>
  <c r="EY193" i="10"/>
  <c r="EZ179" i="10"/>
  <c r="EY179" i="10"/>
  <c r="EZ167" i="10"/>
  <c r="FA167" i="10" s="1"/>
  <c r="EY167" i="10"/>
  <c r="EZ155" i="10"/>
  <c r="EY155" i="10"/>
  <c r="EZ144" i="10"/>
  <c r="EY144" i="10"/>
  <c r="EZ133" i="10"/>
  <c r="EY133" i="10"/>
  <c r="EZ120" i="10"/>
  <c r="FA120" i="10" s="1"/>
  <c r="EY120" i="10"/>
  <c r="EZ111" i="10"/>
  <c r="EY111" i="10"/>
  <c r="EZ99" i="10"/>
  <c r="EY99" i="10"/>
  <c r="EZ94" i="10"/>
  <c r="EY94" i="10"/>
  <c r="EZ77" i="10"/>
  <c r="FA77" i="10" s="1"/>
  <c r="EY77" i="10"/>
  <c r="EZ71" i="10"/>
  <c r="EY71" i="10"/>
  <c r="EZ54" i="10"/>
  <c r="EY54" i="10"/>
  <c r="EZ49" i="10"/>
  <c r="EY49" i="10"/>
  <c r="EZ38" i="10"/>
  <c r="FA38" i="10" s="1"/>
  <c r="EY38" i="10"/>
  <c r="EZ24" i="10"/>
  <c r="EY24" i="10"/>
  <c r="EZ15" i="10"/>
  <c r="EY15" i="10"/>
  <c r="EZ11" i="10"/>
  <c r="EY11" i="10"/>
  <c r="EZ9" i="10"/>
  <c r="EY9" i="10"/>
  <c r="CA11" i="10"/>
  <c r="CB11" i="10"/>
  <c r="EV394" i="10"/>
  <c r="EU394" i="10"/>
  <c r="EV387" i="10"/>
  <c r="EW387" i="10" s="1"/>
  <c r="EU387" i="10"/>
  <c r="EV378" i="10"/>
  <c r="EU378" i="10"/>
  <c r="EV366" i="10"/>
  <c r="EU366" i="10"/>
  <c r="EV359" i="10"/>
  <c r="EU359" i="10"/>
  <c r="EV350" i="10"/>
  <c r="EW350" i="10" s="1"/>
  <c r="EU350" i="10"/>
  <c r="EV341" i="10"/>
  <c r="EU341" i="10"/>
  <c r="EV327" i="10"/>
  <c r="EU327" i="10"/>
  <c r="EV317" i="10"/>
  <c r="EU317" i="10"/>
  <c r="EV308" i="10"/>
  <c r="EU308" i="10"/>
  <c r="EV301" i="10"/>
  <c r="EU301" i="10"/>
  <c r="EV291" i="10"/>
  <c r="EU291" i="10"/>
  <c r="EV280" i="10"/>
  <c r="EU280" i="10"/>
  <c r="EV271" i="10"/>
  <c r="EW271" i="10" s="1"/>
  <c r="EU271" i="10"/>
  <c r="EV263" i="10"/>
  <c r="EU263" i="10"/>
  <c r="EV251" i="10"/>
  <c r="EU251" i="10"/>
  <c r="EV238" i="10"/>
  <c r="EU238" i="10"/>
  <c r="EV225" i="10"/>
  <c r="EU225" i="10"/>
  <c r="EV218" i="10"/>
  <c r="EU218" i="10"/>
  <c r="EV209" i="10"/>
  <c r="EU209" i="10"/>
  <c r="EV197" i="10"/>
  <c r="EU197" i="10"/>
  <c r="EV193" i="10"/>
  <c r="EU193" i="10"/>
  <c r="EV179" i="10"/>
  <c r="EU179" i="10"/>
  <c r="EV167" i="10"/>
  <c r="EU167" i="10"/>
  <c r="EV155" i="10"/>
  <c r="EU155" i="10"/>
  <c r="EV144" i="10"/>
  <c r="EW144" i="10" s="1"/>
  <c r="EU144" i="10"/>
  <c r="EV133" i="10"/>
  <c r="EU133" i="10"/>
  <c r="EV120" i="10"/>
  <c r="EU120" i="10"/>
  <c r="EV111" i="10"/>
  <c r="EU111" i="10"/>
  <c r="EV99" i="10"/>
  <c r="EW99" i="10" s="1"/>
  <c r="EU99" i="10"/>
  <c r="EV94" i="10"/>
  <c r="EU94" i="10"/>
  <c r="EV77" i="10"/>
  <c r="EU77" i="10"/>
  <c r="EV71" i="10"/>
  <c r="EU71" i="10"/>
  <c r="EV54" i="10"/>
  <c r="EW54" i="10" s="1"/>
  <c r="EU54" i="10"/>
  <c r="EV49" i="10"/>
  <c r="EU49" i="10"/>
  <c r="EV38" i="10"/>
  <c r="EU38" i="10"/>
  <c r="EV24" i="10"/>
  <c r="EU24" i="10"/>
  <c r="EW15" i="10"/>
  <c r="EV15" i="10"/>
  <c r="EU15" i="10"/>
  <c r="EW11" i="10"/>
  <c r="EV11" i="10"/>
  <c r="EU11" i="10"/>
  <c r="EV9" i="10"/>
  <c r="EU9" i="10"/>
  <c r="M395" i="10"/>
  <c r="BK10" i="11" l="1"/>
  <c r="BK408" i="11" s="1"/>
  <c r="I13" i="11"/>
  <c r="CC13" i="11"/>
  <c r="M13" i="11"/>
  <c r="AK13" i="11"/>
  <c r="BM13" i="11"/>
  <c r="AW13" i="11"/>
  <c r="AG13" i="11"/>
  <c r="Q13" i="11"/>
  <c r="AC13" i="11"/>
  <c r="AO13" i="11"/>
  <c r="EW179" i="10"/>
  <c r="EW218" i="10"/>
  <c r="EW263" i="10"/>
  <c r="EW301" i="10"/>
  <c r="EW24" i="10"/>
  <c r="EW120" i="10"/>
  <c r="EW251" i="10"/>
  <c r="EW291" i="10"/>
  <c r="EW209" i="10"/>
  <c r="EW327" i="10"/>
  <c r="EW38" i="10"/>
  <c r="EW378" i="10"/>
  <c r="EW366" i="10"/>
  <c r="EW359" i="10"/>
  <c r="EW341" i="10"/>
  <c r="EW197" i="10"/>
  <c r="EW111" i="10"/>
  <c r="EW71" i="10"/>
  <c r="EW238" i="10"/>
  <c r="FA197" i="10"/>
  <c r="FA238" i="10"/>
  <c r="FA280" i="10"/>
  <c r="FA359" i="10"/>
  <c r="EW133" i="10"/>
  <c r="FA24" i="10"/>
  <c r="EW308" i="10"/>
  <c r="FA209" i="10"/>
  <c r="FA327" i="10"/>
  <c r="EW49" i="10"/>
  <c r="EW94" i="10"/>
  <c r="FA341" i="10"/>
  <c r="EW167" i="10"/>
  <c r="EW225" i="10"/>
  <c r="FA271" i="10"/>
  <c r="FA350" i="10"/>
  <c r="FA387" i="10"/>
  <c r="EW77" i="10"/>
  <c r="EW155" i="10"/>
  <c r="FA94" i="10"/>
  <c r="FA378" i="10"/>
  <c r="FA99" i="10"/>
  <c r="FA71" i="10"/>
  <c r="FA111" i="10"/>
  <c r="EW280" i="10"/>
  <c r="FA251" i="10"/>
  <c r="FA366" i="10"/>
  <c r="FA11" i="10"/>
  <c r="EW317" i="10"/>
  <c r="FA15" i="10"/>
  <c r="FA144" i="10"/>
  <c r="CC11" i="10"/>
  <c r="S10" i="11"/>
  <c r="C13" i="11"/>
  <c r="U13" i="11"/>
  <c r="BH10" i="11"/>
  <c r="BI10" i="11" s="1"/>
  <c r="BI13" i="11"/>
  <c r="BX10" i="11"/>
  <c r="BY13" i="11"/>
  <c r="AZ10" i="11"/>
  <c r="BA10" i="11" s="1"/>
  <c r="D13" i="11"/>
  <c r="BA13" i="11"/>
  <c r="M396" i="8"/>
  <c r="M330" i="8"/>
  <c r="M306" i="8"/>
  <c r="FA308" i="10"/>
  <c r="FA179" i="10"/>
  <c r="FA133" i="10"/>
  <c r="FA9" i="10"/>
  <c r="FA54" i="10"/>
  <c r="FA49" i="10"/>
  <c r="EW9" i="10"/>
  <c r="K133" i="8"/>
  <c r="M133" i="8" s="1"/>
  <c r="BD10" i="11"/>
  <c r="BE10" i="11" s="1"/>
  <c r="BE13" i="11"/>
  <c r="AV10" i="11"/>
  <c r="AW10" i="11" s="1"/>
  <c r="CI10" i="11"/>
  <c r="FA225" i="10"/>
  <c r="FA263" i="10"/>
  <c r="FA291" i="10"/>
  <c r="FA317" i="10"/>
  <c r="FA218" i="10"/>
  <c r="FA301" i="10"/>
  <c r="FA155" i="10"/>
  <c r="G10" i="11"/>
  <c r="CF10" i="11"/>
  <c r="CG10" i="11" s="1"/>
  <c r="CG13" i="11"/>
  <c r="AN10" i="11"/>
  <c r="AO10" i="11" s="1"/>
  <c r="H10" i="11"/>
  <c r="AJ10" i="11"/>
  <c r="AK10" i="11" s="1"/>
  <c r="T10" i="11"/>
  <c r="X10" i="11"/>
  <c r="Y10" i="11" s="1"/>
  <c r="Y13" i="11"/>
  <c r="P10" i="11"/>
  <c r="Q10" i="11" s="1"/>
  <c r="BU13" i="11"/>
  <c r="AB10" i="11"/>
  <c r="AC10" i="11" s="1"/>
  <c r="L10" i="11"/>
  <c r="M10" i="11" s="1"/>
  <c r="AF10" i="11"/>
  <c r="AG10" i="11" s="1"/>
  <c r="CB10" i="11"/>
  <c r="CC10" i="11" s="1"/>
  <c r="CJ10" i="11"/>
  <c r="AS10" i="11"/>
  <c r="BQ10" i="11"/>
  <c r="E81" i="11"/>
  <c r="E97" i="11"/>
  <c r="E102" i="11"/>
  <c r="E75" i="11"/>
  <c r="E58" i="11"/>
  <c r="E40" i="11"/>
  <c r="E54" i="11"/>
  <c r="E26" i="11"/>
  <c r="E17" i="11"/>
  <c r="EV8" i="10"/>
  <c r="EV400" i="10" s="1"/>
  <c r="EZ8" i="10"/>
  <c r="EZ400" i="10" s="1"/>
  <c r="EY8" i="10"/>
  <c r="EY400" i="10" s="1"/>
  <c r="E53" i="7" s="1"/>
  <c r="EU8" i="10"/>
  <c r="EU400" i="10" s="1"/>
  <c r="E52" i="7" s="1"/>
  <c r="DU351" i="10"/>
  <c r="DU395" i="10"/>
  <c r="EC272" i="10"/>
  <c r="EC95" i="10"/>
  <c r="BU395" i="10"/>
  <c r="BU282" i="10"/>
  <c r="BU56" i="10"/>
  <c r="BU50" i="10"/>
  <c r="BY395" i="10"/>
  <c r="BY282" i="10"/>
  <c r="AK367" i="10"/>
  <c r="AK342" i="10"/>
  <c r="AK318" i="10"/>
  <c r="AK309" i="10"/>
  <c r="AK252" i="10"/>
  <c r="AK226" i="10"/>
  <c r="AK210" i="10"/>
  <c r="AK194" i="10"/>
  <c r="AK145" i="10"/>
  <c r="AK55" i="10"/>
  <c r="AK52" i="10"/>
  <c r="BY10" i="11" l="1"/>
  <c r="D10" i="11"/>
  <c r="BM10" i="11"/>
  <c r="U10" i="11"/>
  <c r="BU10" i="11"/>
  <c r="BL408" i="11"/>
  <c r="BM408" i="11" s="1"/>
  <c r="I10" i="11"/>
  <c r="CK10" i="11"/>
  <c r="E13" i="11"/>
  <c r="G52" i="7"/>
  <c r="G53" i="7"/>
  <c r="FA8" i="10"/>
  <c r="FA400" i="10"/>
  <c r="EW8" i="10"/>
  <c r="EW400" i="10"/>
  <c r="AG379" i="10"/>
  <c r="AG360" i="10"/>
  <c r="AG351" i="10"/>
  <c r="AG318" i="10"/>
  <c r="AG292" i="10"/>
  <c r="AG264" i="10"/>
  <c r="AG252" i="10"/>
  <c r="AG226" i="10"/>
  <c r="AG219" i="10"/>
  <c r="AG210" i="10"/>
  <c r="AG198" i="10"/>
  <c r="AG194" i="10"/>
  <c r="AG168" i="10"/>
  <c r="AG156" i="10"/>
  <c r="AG55" i="10"/>
  <c r="AG39" i="10"/>
  <c r="AG25" i="10"/>
  <c r="AC388" i="10"/>
  <c r="AC342" i="10"/>
  <c r="AC318" i="10"/>
  <c r="AC292" i="10"/>
  <c r="AC264" i="10"/>
  <c r="AC252" i="10"/>
  <c r="AC194" i="10"/>
  <c r="AC145" i="10"/>
  <c r="AC112" i="10"/>
  <c r="AC50" i="10"/>
  <c r="K43" i="8"/>
  <c r="L43" i="8"/>
  <c r="G38" i="10"/>
  <c r="H38" i="10"/>
  <c r="K38" i="10"/>
  <c r="L38" i="10"/>
  <c r="O38" i="10"/>
  <c r="P38" i="10"/>
  <c r="S38" i="10"/>
  <c r="T38" i="10"/>
  <c r="W38" i="10"/>
  <c r="X38" i="10"/>
  <c r="AA38" i="10"/>
  <c r="AB38" i="10"/>
  <c r="AC38" i="10" s="1"/>
  <c r="AE38" i="10"/>
  <c r="AF38" i="10"/>
  <c r="AI38" i="10"/>
  <c r="AJ38" i="10"/>
  <c r="AM38" i="10"/>
  <c r="AN38" i="10"/>
  <c r="AR38" i="10"/>
  <c r="AS38" i="10" s="1"/>
  <c r="AU38" i="10"/>
  <c r="AV38" i="10"/>
  <c r="AW38" i="10" s="1"/>
  <c r="AY38" i="10"/>
  <c r="AZ38" i="10"/>
  <c r="BG38" i="10"/>
  <c r="BH38" i="10"/>
  <c r="BO38" i="10"/>
  <c r="BP38" i="10"/>
  <c r="BS38" i="10"/>
  <c r="BT38" i="10"/>
  <c r="BW38" i="10"/>
  <c r="BX38" i="10"/>
  <c r="CA38" i="10"/>
  <c r="CB38" i="10"/>
  <c r="CE38" i="10"/>
  <c r="CF38" i="10"/>
  <c r="CG38" i="10"/>
  <c r="CI38" i="10"/>
  <c r="CJ38" i="10"/>
  <c r="CM38" i="10"/>
  <c r="CN38" i="10"/>
  <c r="CQ38" i="10"/>
  <c r="CR38" i="10"/>
  <c r="CU38" i="10"/>
  <c r="CV38" i="10"/>
  <c r="CY38" i="10"/>
  <c r="CZ38" i="10"/>
  <c r="DC38" i="10"/>
  <c r="DD38" i="10"/>
  <c r="DG38" i="10"/>
  <c r="DH38" i="10"/>
  <c r="DK38" i="10"/>
  <c r="DL38" i="10"/>
  <c r="DM38" i="10" s="1"/>
  <c r="DO38" i="10"/>
  <c r="DP38" i="10"/>
  <c r="DS38" i="10"/>
  <c r="DT38" i="10"/>
  <c r="DW38" i="10"/>
  <c r="DX38" i="10"/>
  <c r="EA38" i="10"/>
  <c r="EB38" i="10"/>
  <c r="EE38" i="10"/>
  <c r="EF38" i="10"/>
  <c r="EI38" i="10"/>
  <c r="EJ38" i="10"/>
  <c r="EN38" i="10"/>
  <c r="EQ38" i="10"/>
  <c r="ER38" i="10"/>
  <c r="BQ388" i="10"/>
  <c r="ER394" i="10"/>
  <c r="EQ394" i="10"/>
  <c r="ES387" i="10"/>
  <c r="ER387" i="10"/>
  <c r="EQ387" i="10"/>
  <c r="ES378" i="10"/>
  <c r="ER378" i="10"/>
  <c r="EQ378" i="10"/>
  <c r="ES366" i="10"/>
  <c r="ER366" i="10"/>
  <c r="EQ366" i="10"/>
  <c r="ES359" i="10"/>
  <c r="ER359" i="10"/>
  <c r="EQ359" i="10"/>
  <c r="ES350" i="10"/>
  <c r="ER350" i="10"/>
  <c r="EQ350" i="10"/>
  <c r="ES341" i="10"/>
  <c r="ER341" i="10"/>
  <c r="EQ341" i="10"/>
  <c r="ES327" i="10"/>
  <c r="ER327" i="10"/>
  <c r="EQ327" i="10"/>
  <c r="ES317" i="10"/>
  <c r="ER317" i="10"/>
  <c r="EQ317" i="10"/>
  <c r="ES308" i="10"/>
  <c r="ER308" i="10"/>
  <c r="EQ308" i="10"/>
  <c r="ES301" i="10"/>
  <c r="ER301" i="10"/>
  <c r="EQ301" i="10"/>
  <c r="ES291" i="10"/>
  <c r="ER291" i="10"/>
  <c r="EQ291" i="10"/>
  <c r="ES280" i="10"/>
  <c r="ER280" i="10"/>
  <c r="EQ280" i="10"/>
  <c r="ES271" i="10"/>
  <c r="ER271" i="10"/>
  <c r="EQ271" i="10"/>
  <c r="ES263" i="10"/>
  <c r="ER263" i="10"/>
  <c r="EQ263" i="10"/>
  <c r="ES251" i="10"/>
  <c r="ER251" i="10"/>
  <c r="EQ251" i="10"/>
  <c r="ES238" i="10"/>
  <c r="ER238" i="10"/>
  <c r="EQ238" i="10"/>
  <c r="ES225" i="10"/>
  <c r="ER225" i="10"/>
  <c r="EQ225" i="10"/>
  <c r="ES218" i="10"/>
  <c r="ER218" i="10"/>
  <c r="EQ218" i="10"/>
  <c r="ES209" i="10"/>
  <c r="ER209" i="10"/>
  <c r="EQ209" i="10"/>
  <c r="ES197" i="10"/>
  <c r="ER197" i="10"/>
  <c r="EQ197" i="10"/>
  <c r="ES193" i="10"/>
  <c r="ER193" i="10"/>
  <c r="EQ193" i="10"/>
  <c r="ES179" i="10"/>
  <c r="ER179" i="10"/>
  <c r="EQ179" i="10"/>
  <c r="ES167" i="10"/>
  <c r="ER167" i="10"/>
  <c r="EQ167" i="10"/>
  <c r="ES155" i="10"/>
  <c r="ER155" i="10"/>
  <c r="EQ155" i="10"/>
  <c r="ES144" i="10"/>
  <c r="ER144" i="10"/>
  <c r="EQ144" i="10"/>
  <c r="ES133" i="10"/>
  <c r="ER133" i="10"/>
  <c r="EQ133" i="10"/>
  <c r="ES120" i="10"/>
  <c r="ER120" i="10"/>
  <c r="EQ120" i="10"/>
  <c r="ES111" i="10"/>
  <c r="ER111" i="10"/>
  <c r="EQ111" i="10"/>
  <c r="ES99" i="10"/>
  <c r="ER99" i="10"/>
  <c r="EQ99" i="10"/>
  <c r="ES94" i="10"/>
  <c r="ER94" i="10"/>
  <c r="EQ94" i="10"/>
  <c r="ES77" i="10"/>
  <c r="ER77" i="10"/>
  <c r="EQ77" i="10"/>
  <c r="ES71" i="10"/>
  <c r="ER71" i="10"/>
  <c r="EQ71" i="10"/>
  <c r="ER54" i="10"/>
  <c r="EQ54" i="10"/>
  <c r="ES49" i="10"/>
  <c r="ER49" i="10"/>
  <c r="EQ49" i="10"/>
  <c r="ES24" i="10"/>
  <c r="ER24" i="10"/>
  <c r="EQ24" i="10"/>
  <c r="ES15" i="10"/>
  <c r="ER15" i="10"/>
  <c r="EQ15" i="10"/>
  <c r="ES11" i="10"/>
  <c r="ER11" i="10"/>
  <c r="EQ11" i="10"/>
  <c r="ER10" i="10"/>
  <c r="EQ10" i="10"/>
  <c r="CW388" i="10"/>
  <c r="EN394" i="10"/>
  <c r="EM394" i="10"/>
  <c r="EO387" i="10"/>
  <c r="EN387" i="10"/>
  <c r="EM387" i="10"/>
  <c r="EM8" i="10" s="1"/>
  <c r="EO378" i="10"/>
  <c r="EN378" i="10"/>
  <c r="EO366" i="10"/>
  <c r="EN366" i="10"/>
  <c r="EO359" i="10"/>
  <c r="EN359" i="10"/>
  <c r="EO350" i="10"/>
  <c r="EN350" i="10"/>
  <c r="EO341" i="10"/>
  <c r="EN341" i="10"/>
  <c r="EO327" i="10"/>
  <c r="EN327" i="10"/>
  <c r="EO317" i="10"/>
  <c r="EN317" i="10"/>
  <c r="EO308" i="10"/>
  <c r="EN308" i="10"/>
  <c r="EO301" i="10"/>
  <c r="EN301" i="10"/>
  <c r="EO291" i="10"/>
  <c r="EN291" i="10"/>
  <c r="EO280" i="10"/>
  <c r="EN280" i="10"/>
  <c r="EO271" i="10"/>
  <c r="EN271" i="10"/>
  <c r="EO263" i="10"/>
  <c r="EN263" i="10"/>
  <c r="EO251" i="10"/>
  <c r="EN251" i="10"/>
  <c r="EO238" i="10"/>
  <c r="EN238" i="10"/>
  <c r="EO225" i="10"/>
  <c r="EN225" i="10"/>
  <c r="EO218" i="10"/>
  <c r="EN218" i="10"/>
  <c r="EO209" i="10"/>
  <c r="EN209" i="10"/>
  <c r="EO197" i="10"/>
  <c r="EN197" i="10"/>
  <c r="EO193" i="10"/>
  <c r="EN193" i="10"/>
  <c r="EO179" i="10"/>
  <c r="EN179" i="10"/>
  <c r="EO167" i="10"/>
  <c r="EN167" i="10"/>
  <c r="EO155" i="10"/>
  <c r="EN155" i="10"/>
  <c r="EO144" i="10"/>
  <c r="EN144" i="10"/>
  <c r="EO133" i="10"/>
  <c r="EN133" i="10"/>
  <c r="EO120" i="10"/>
  <c r="EN120" i="10"/>
  <c r="EO111" i="10"/>
  <c r="EN111" i="10"/>
  <c r="EO99" i="10"/>
  <c r="EN99" i="10"/>
  <c r="EO94" i="10"/>
  <c r="EN94" i="10"/>
  <c r="EO77" i="10"/>
  <c r="EN77" i="10"/>
  <c r="EO71" i="10"/>
  <c r="EN71" i="10"/>
  <c r="EO54" i="10"/>
  <c r="EN54" i="10"/>
  <c r="EO49" i="10"/>
  <c r="EN49" i="10"/>
  <c r="EO24" i="10"/>
  <c r="EN24" i="10"/>
  <c r="EO15" i="10"/>
  <c r="EN15" i="10"/>
  <c r="G9" i="8"/>
  <c r="H9" i="8"/>
  <c r="ES54" i="10" l="1"/>
  <c r="EM400" i="10"/>
  <c r="E50" i="7" s="1"/>
  <c r="EN8" i="10"/>
  <c r="DQ38" i="10"/>
  <c r="E10" i="11"/>
  <c r="M43" i="8"/>
  <c r="BA38" i="10"/>
  <c r="EC38" i="10"/>
  <c r="CC38" i="10"/>
  <c r="ES10" i="10"/>
  <c r="AG38" i="10"/>
  <c r="Q38" i="10"/>
  <c r="ER8" i="10"/>
  <c r="ER400" i="10" s="1"/>
  <c r="EQ8" i="10"/>
  <c r="EQ400" i="10" s="1"/>
  <c r="E51" i="7" s="1"/>
  <c r="EO8" i="10" l="1"/>
  <c r="EN400" i="10"/>
  <c r="G51" i="7"/>
  <c r="ES8" i="10"/>
  <c r="ES400" i="10"/>
  <c r="E399" i="10"/>
  <c r="AN10" i="10"/>
  <c r="AO10" i="10"/>
  <c r="AQ10" i="10"/>
  <c r="AR10" i="10"/>
  <c r="AU10" i="10"/>
  <c r="AV10" i="10"/>
  <c r="AY10" i="10"/>
  <c r="AZ10" i="10"/>
  <c r="BG10" i="10"/>
  <c r="BH10" i="10"/>
  <c r="BI10" i="10"/>
  <c r="BO10" i="10"/>
  <c r="BP10" i="10"/>
  <c r="BS10" i="10"/>
  <c r="BT10" i="10"/>
  <c r="BW10" i="10"/>
  <c r="BX10" i="10"/>
  <c r="CA10" i="10"/>
  <c r="CB10" i="10"/>
  <c r="CE10" i="10"/>
  <c r="CF10" i="10"/>
  <c r="CI10" i="10"/>
  <c r="CJ10" i="10"/>
  <c r="CM10" i="10"/>
  <c r="CN10" i="10"/>
  <c r="CQ10" i="10"/>
  <c r="CR10" i="10"/>
  <c r="CS10" i="10"/>
  <c r="CU10" i="10"/>
  <c r="CV10" i="10"/>
  <c r="CY10" i="10"/>
  <c r="CZ10" i="10"/>
  <c r="DI10" i="10"/>
  <c r="DO10" i="10"/>
  <c r="DP10" i="10"/>
  <c r="DU10" i="10"/>
  <c r="DY10" i="10"/>
  <c r="EE10" i="10"/>
  <c r="EF10" i="10"/>
  <c r="EI10" i="10"/>
  <c r="EJ10" i="10"/>
  <c r="EK10" i="10"/>
  <c r="AM10" i="10"/>
  <c r="AU225" i="10"/>
  <c r="G10" i="10"/>
  <c r="H10" i="10"/>
  <c r="K10" i="10"/>
  <c r="L10" i="10"/>
  <c r="M10" i="10"/>
  <c r="O10" i="10"/>
  <c r="P10" i="10"/>
  <c r="Q10" i="10"/>
  <c r="S10" i="10"/>
  <c r="T10" i="10"/>
  <c r="U10" i="10"/>
  <c r="W10" i="10"/>
  <c r="X10" i="10"/>
  <c r="AA10" i="10"/>
  <c r="AB10" i="10"/>
  <c r="AE10" i="10"/>
  <c r="AF10" i="10"/>
  <c r="AI10" i="10"/>
  <c r="AJ10" i="10"/>
  <c r="G9" i="10"/>
  <c r="H9" i="10"/>
  <c r="K9" i="10"/>
  <c r="L9" i="10"/>
  <c r="O9" i="10"/>
  <c r="P9" i="10"/>
  <c r="S9" i="10"/>
  <c r="T9" i="10"/>
  <c r="W9" i="10"/>
  <c r="X9" i="10"/>
  <c r="AA9" i="10"/>
  <c r="AB9" i="10"/>
  <c r="AE9" i="10"/>
  <c r="AF9" i="10"/>
  <c r="AI9" i="10"/>
  <c r="C9" i="10" s="1"/>
  <c r="AJ9" i="10"/>
  <c r="AM9" i="10"/>
  <c r="AN9" i="10"/>
  <c r="AQ9" i="10"/>
  <c r="AR9" i="10"/>
  <c r="AU9" i="10"/>
  <c r="AV9" i="10"/>
  <c r="AY9" i="10"/>
  <c r="AZ9" i="10"/>
  <c r="BG9" i="10"/>
  <c r="BH9" i="10"/>
  <c r="BO9" i="10"/>
  <c r="BP9" i="10"/>
  <c r="BS9" i="10"/>
  <c r="BT9" i="10"/>
  <c r="BW9" i="10"/>
  <c r="BX9" i="10"/>
  <c r="CA9" i="10"/>
  <c r="CB9" i="10"/>
  <c r="CE9" i="10"/>
  <c r="CF9" i="10"/>
  <c r="CI9" i="10"/>
  <c r="CJ9" i="10"/>
  <c r="CM9" i="10"/>
  <c r="CN9" i="10"/>
  <c r="CQ9" i="10"/>
  <c r="CR9" i="10"/>
  <c r="CS9" i="10"/>
  <c r="CU9" i="10"/>
  <c r="CV9" i="10"/>
  <c r="CY9" i="10"/>
  <c r="CZ9" i="10"/>
  <c r="DC9" i="10"/>
  <c r="DD9" i="10"/>
  <c r="DG9" i="10"/>
  <c r="DH9" i="10"/>
  <c r="DK9" i="10"/>
  <c r="DL9" i="10"/>
  <c r="DO9" i="10"/>
  <c r="DP9" i="10"/>
  <c r="DS9" i="10"/>
  <c r="DT9" i="10"/>
  <c r="DW9" i="10"/>
  <c r="DX9" i="10"/>
  <c r="EA9" i="10"/>
  <c r="EB9" i="10"/>
  <c r="EE9" i="10"/>
  <c r="EF9" i="10"/>
  <c r="EI9" i="10"/>
  <c r="EJ9" i="10"/>
  <c r="EK9" i="10"/>
  <c r="G387" i="10"/>
  <c r="H387" i="10"/>
  <c r="K387" i="10"/>
  <c r="L387" i="10"/>
  <c r="M387" i="10"/>
  <c r="O387" i="10"/>
  <c r="P387" i="10"/>
  <c r="S387" i="10"/>
  <c r="T387" i="10"/>
  <c r="W387" i="10"/>
  <c r="X387" i="10"/>
  <c r="Y387" i="10"/>
  <c r="AA387" i="10"/>
  <c r="AB387" i="10"/>
  <c r="AE387" i="10"/>
  <c r="AF387" i="10"/>
  <c r="AI387" i="10"/>
  <c r="AJ387" i="10"/>
  <c r="AM387" i="10"/>
  <c r="AN387" i="10"/>
  <c r="AO387" i="10"/>
  <c r="AR387" i="10"/>
  <c r="AS387" i="10" s="1"/>
  <c r="AU387" i="10"/>
  <c r="AV387" i="10"/>
  <c r="AY387" i="10"/>
  <c r="AZ387" i="10"/>
  <c r="BG387" i="10"/>
  <c r="BH387" i="10"/>
  <c r="BO387" i="10"/>
  <c r="BP387" i="10"/>
  <c r="BS387" i="10"/>
  <c r="BT387" i="10"/>
  <c r="BU387" i="10"/>
  <c r="BW387" i="10"/>
  <c r="BX387" i="10"/>
  <c r="CA387" i="10"/>
  <c r="CB387" i="10"/>
  <c r="CE387" i="10"/>
  <c r="CF387" i="10"/>
  <c r="CG387" i="10"/>
  <c r="CI387" i="10"/>
  <c r="CJ387" i="10"/>
  <c r="CK387" i="10"/>
  <c r="CM387" i="10"/>
  <c r="CN387" i="10"/>
  <c r="CO387" i="10"/>
  <c r="CQ387" i="10"/>
  <c r="CR387" i="10"/>
  <c r="CS387" i="10"/>
  <c r="CU387" i="10"/>
  <c r="CV387" i="10"/>
  <c r="CY387" i="10"/>
  <c r="CZ387" i="10"/>
  <c r="DA387" i="10"/>
  <c r="DC387" i="10"/>
  <c r="DD387" i="10"/>
  <c r="DG387" i="10"/>
  <c r="DH387" i="10"/>
  <c r="DK387" i="10"/>
  <c r="DL387" i="10"/>
  <c r="DM387" i="10" s="1"/>
  <c r="DO387" i="10"/>
  <c r="DP387" i="10"/>
  <c r="DS387" i="10"/>
  <c r="DT387" i="10"/>
  <c r="DU387" i="10"/>
  <c r="DW387" i="10"/>
  <c r="DX387" i="10"/>
  <c r="DY387" i="10"/>
  <c r="EA387" i="10"/>
  <c r="EB387" i="10"/>
  <c r="EE387" i="10"/>
  <c r="EF387" i="10"/>
  <c r="EI387" i="10"/>
  <c r="EJ387" i="10"/>
  <c r="EK387" i="10"/>
  <c r="G378" i="10"/>
  <c r="H378" i="10"/>
  <c r="K378" i="10"/>
  <c r="L378" i="10"/>
  <c r="M378" i="10"/>
  <c r="O378" i="10"/>
  <c r="P378" i="10"/>
  <c r="S378" i="10"/>
  <c r="T378" i="10"/>
  <c r="U378" i="10"/>
  <c r="W378" i="10"/>
  <c r="X378" i="10"/>
  <c r="Y378" i="10"/>
  <c r="AA378" i="10"/>
  <c r="AB378" i="10"/>
  <c r="AE378" i="10"/>
  <c r="AF378" i="10"/>
  <c r="AI378" i="10"/>
  <c r="AJ378" i="10"/>
  <c r="AK378" i="10"/>
  <c r="AM378" i="10"/>
  <c r="AN378" i="10"/>
  <c r="AO378" i="10"/>
  <c r="AR378" i="10"/>
  <c r="AS378" i="10" s="1"/>
  <c r="AU378" i="10"/>
  <c r="AV378" i="10"/>
  <c r="AY378" i="10"/>
  <c r="AZ378" i="10"/>
  <c r="BG378" i="10"/>
  <c r="BH378" i="10"/>
  <c r="BI378" i="10"/>
  <c r="BO378" i="10"/>
  <c r="BP378" i="10"/>
  <c r="BQ378" i="10"/>
  <c r="BS378" i="10"/>
  <c r="BT378" i="10"/>
  <c r="BU378" i="10"/>
  <c r="BW378" i="10"/>
  <c r="BX378" i="10"/>
  <c r="BY378" i="10"/>
  <c r="CA378" i="10"/>
  <c r="CB378" i="10"/>
  <c r="CE378" i="10"/>
  <c r="CF378" i="10"/>
  <c r="CI378" i="10"/>
  <c r="CJ378" i="10"/>
  <c r="CM378" i="10"/>
  <c r="CN378" i="10"/>
  <c r="CO378" i="10"/>
  <c r="CQ378" i="10"/>
  <c r="CR378" i="10"/>
  <c r="CS378" i="10"/>
  <c r="CU378" i="10"/>
  <c r="CV378" i="10"/>
  <c r="CW378" i="10"/>
  <c r="CY378" i="10"/>
  <c r="CZ378" i="10"/>
  <c r="DA378" i="10"/>
  <c r="DC378" i="10"/>
  <c r="DD378" i="10"/>
  <c r="DG378" i="10"/>
  <c r="DH378" i="10"/>
  <c r="DI378" i="10"/>
  <c r="DK378" i="10"/>
  <c r="DL378" i="10"/>
  <c r="DO378" i="10"/>
  <c r="DP378" i="10"/>
  <c r="DS378" i="10"/>
  <c r="DT378" i="10"/>
  <c r="DU378" i="10"/>
  <c r="DW378" i="10"/>
  <c r="DX378" i="10"/>
  <c r="DY378" i="10"/>
  <c r="EA378" i="10"/>
  <c r="EB378" i="10"/>
  <c r="EE378" i="10"/>
  <c r="EF378" i="10"/>
  <c r="EG378" i="10"/>
  <c r="EI378" i="10"/>
  <c r="EJ378" i="10"/>
  <c r="EK378" i="10"/>
  <c r="G366" i="10"/>
  <c r="H366" i="10"/>
  <c r="I366" i="10"/>
  <c r="K366" i="10"/>
  <c r="L366" i="10"/>
  <c r="M366" i="10"/>
  <c r="O366" i="10"/>
  <c r="P366" i="10"/>
  <c r="S366" i="10"/>
  <c r="T366" i="10"/>
  <c r="U366" i="10"/>
  <c r="W366" i="10"/>
  <c r="X366" i="10"/>
  <c r="Y366" i="10"/>
  <c r="AA366" i="10"/>
  <c r="AB366" i="10"/>
  <c r="AE366" i="10"/>
  <c r="AF366" i="10"/>
  <c r="AI366" i="10"/>
  <c r="C366" i="10" s="1"/>
  <c r="E366" i="10" s="1"/>
  <c r="AJ366" i="10"/>
  <c r="AM366" i="10"/>
  <c r="AN366" i="10"/>
  <c r="AO366" i="10"/>
  <c r="AR366" i="10"/>
  <c r="AS366" i="10" s="1"/>
  <c r="AU366" i="10"/>
  <c r="AV366" i="10"/>
  <c r="AY366" i="10"/>
  <c r="AZ366" i="10"/>
  <c r="BG366" i="10"/>
  <c r="BH366" i="10"/>
  <c r="BI366" i="10"/>
  <c r="BO366" i="10"/>
  <c r="BP366" i="10"/>
  <c r="BQ366" i="10"/>
  <c r="BS366" i="10"/>
  <c r="BT366" i="10"/>
  <c r="BU366" i="10"/>
  <c r="BW366" i="10"/>
  <c r="BX366" i="10"/>
  <c r="BY366" i="10"/>
  <c r="CA366" i="10"/>
  <c r="CB366" i="10"/>
  <c r="CE366" i="10"/>
  <c r="CF366" i="10"/>
  <c r="CG366" i="10"/>
  <c r="CI366" i="10"/>
  <c r="CJ366" i="10"/>
  <c r="CK366" i="10"/>
  <c r="CM366" i="10"/>
  <c r="CN366" i="10"/>
  <c r="CO366" i="10"/>
  <c r="CQ366" i="10"/>
  <c r="CR366" i="10"/>
  <c r="CS366" i="10"/>
  <c r="CU366" i="10"/>
  <c r="CV366" i="10"/>
  <c r="CW366" i="10"/>
  <c r="CY366" i="10"/>
  <c r="CZ366" i="10"/>
  <c r="DA366" i="10"/>
  <c r="DC366" i="10"/>
  <c r="DD366" i="10"/>
  <c r="DE366" i="10"/>
  <c r="DG366" i="10"/>
  <c r="DH366" i="10"/>
  <c r="DI366" i="10"/>
  <c r="DK366" i="10"/>
  <c r="DL366" i="10"/>
  <c r="DO366" i="10"/>
  <c r="DP366" i="10"/>
  <c r="DS366" i="10"/>
  <c r="DT366" i="10"/>
  <c r="DU366" i="10"/>
  <c r="DW366" i="10"/>
  <c r="DX366" i="10"/>
  <c r="DY366" i="10"/>
  <c r="EA366" i="10"/>
  <c r="EB366" i="10"/>
  <c r="EE366" i="10"/>
  <c r="EF366" i="10"/>
  <c r="EG366" i="10"/>
  <c r="EI366" i="10"/>
  <c r="EJ366" i="10"/>
  <c r="EK366" i="10"/>
  <c r="G359" i="10"/>
  <c r="H359" i="10"/>
  <c r="K359" i="10"/>
  <c r="L359" i="10"/>
  <c r="M359" i="10"/>
  <c r="O359" i="10"/>
  <c r="P359" i="10"/>
  <c r="S359" i="10"/>
  <c r="T359" i="10"/>
  <c r="U359" i="10"/>
  <c r="W359" i="10"/>
  <c r="X359" i="10"/>
  <c r="Y359" i="10"/>
  <c r="AA359" i="10"/>
  <c r="AB359" i="10"/>
  <c r="AE359" i="10"/>
  <c r="AF359" i="10"/>
  <c r="AI359" i="10"/>
  <c r="AJ359" i="10"/>
  <c r="AK359" i="10"/>
  <c r="AM359" i="10"/>
  <c r="AN359" i="10"/>
  <c r="AO359" i="10"/>
  <c r="AR359" i="10"/>
  <c r="AS359" i="10" s="1"/>
  <c r="AU359" i="10"/>
  <c r="AV359" i="10"/>
  <c r="AY359" i="10"/>
  <c r="AZ359" i="10"/>
  <c r="BG359" i="10"/>
  <c r="BH359" i="10"/>
  <c r="BI359" i="10"/>
  <c r="BO359" i="10"/>
  <c r="BP359" i="10"/>
  <c r="BQ359" i="10"/>
  <c r="BS359" i="10"/>
  <c r="BT359" i="10"/>
  <c r="BU359" i="10"/>
  <c r="BW359" i="10"/>
  <c r="BX359" i="10"/>
  <c r="BY359" i="10"/>
  <c r="CA359" i="10"/>
  <c r="CB359" i="10"/>
  <c r="CE359" i="10"/>
  <c r="CF359" i="10"/>
  <c r="CG359" i="10"/>
  <c r="CI359" i="10"/>
  <c r="CJ359" i="10"/>
  <c r="CK359" i="10"/>
  <c r="CM359" i="10"/>
  <c r="CN359" i="10"/>
  <c r="CO359" i="10"/>
  <c r="CQ359" i="10"/>
  <c r="CR359" i="10"/>
  <c r="CS359" i="10"/>
  <c r="CU359" i="10"/>
  <c r="CV359" i="10"/>
  <c r="CW359" i="10"/>
  <c r="CY359" i="10"/>
  <c r="CZ359" i="10"/>
  <c r="DA359" i="10"/>
  <c r="DC359" i="10"/>
  <c r="DD359" i="10"/>
  <c r="DG359" i="10"/>
  <c r="DH359" i="10"/>
  <c r="DI359" i="10"/>
  <c r="DK359" i="10"/>
  <c r="DL359" i="10"/>
  <c r="DO359" i="10"/>
  <c r="DP359" i="10"/>
  <c r="DS359" i="10"/>
  <c r="DT359" i="10"/>
  <c r="DU359" i="10"/>
  <c r="DW359" i="10"/>
  <c r="DX359" i="10"/>
  <c r="DY359" i="10"/>
  <c r="EA359" i="10"/>
  <c r="EB359" i="10"/>
  <c r="EE359" i="10"/>
  <c r="EF359" i="10"/>
  <c r="EG359" i="10"/>
  <c r="EI359" i="10"/>
  <c r="EJ359" i="10"/>
  <c r="EK359" i="10"/>
  <c r="G350" i="10"/>
  <c r="H350" i="10"/>
  <c r="I350" i="10"/>
  <c r="K350" i="10"/>
  <c r="L350" i="10"/>
  <c r="M350" i="10"/>
  <c r="O350" i="10"/>
  <c r="P350" i="10"/>
  <c r="S350" i="10"/>
  <c r="T350" i="10"/>
  <c r="U350" i="10"/>
  <c r="W350" i="10"/>
  <c r="X350" i="10"/>
  <c r="Y350" i="10"/>
  <c r="AA350" i="10"/>
  <c r="AB350" i="10"/>
  <c r="AE350" i="10"/>
  <c r="AF350" i="10"/>
  <c r="AI350" i="10"/>
  <c r="AJ350" i="10"/>
  <c r="AK350" i="10"/>
  <c r="AM350" i="10"/>
  <c r="AN350" i="10"/>
  <c r="AO350" i="10"/>
  <c r="AR350" i="10"/>
  <c r="AS350" i="10" s="1"/>
  <c r="AU350" i="10"/>
  <c r="AV350" i="10"/>
  <c r="AY350" i="10"/>
  <c r="AZ350" i="10"/>
  <c r="BG350" i="10"/>
  <c r="BH350" i="10"/>
  <c r="BI350" i="10"/>
  <c r="BO350" i="10"/>
  <c r="BP350" i="10"/>
  <c r="BQ350" i="10"/>
  <c r="BS350" i="10"/>
  <c r="BT350" i="10"/>
  <c r="BU350" i="10"/>
  <c r="BW350" i="10"/>
  <c r="BX350" i="10"/>
  <c r="BY350" i="10"/>
  <c r="CA350" i="10"/>
  <c r="CB350" i="10"/>
  <c r="CE350" i="10"/>
  <c r="CF350" i="10"/>
  <c r="CG350" i="10"/>
  <c r="CI350" i="10"/>
  <c r="CJ350" i="10"/>
  <c r="CK350" i="10"/>
  <c r="CM350" i="10"/>
  <c r="CN350" i="10"/>
  <c r="CO350" i="10"/>
  <c r="CQ350" i="10"/>
  <c r="CR350" i="10"/>
  <c r="CS350" i="10"/>
  <c r="CU350" i="10"/>
  <c r="CV350" i="10"/>
  <c r="CW350" i="10"/>
  <c r="CY350" i="10"/>
  <c r="CZ350" i="10"/>
  <c r="DA350" i="10"/>
  <c r="DC350" i="10"/>
  <c r="DD350" i="10"/>
  <c r="DG350" i="10"/>
  <c r="DH350" i="10"/>
  <c r="DI350" i="10"/>
  <c r="DK350" i="10"/>
  <c r="DL350" i="10"/>
  <c r="DO350" i="10"/>
  <c r="DP350" i="10"/>
  <c r="DS350" i="10"/>
  <c r="DT350" i="10"/>
  <c r="DW350" i="10"/>
  <c r="DX350" i="10"/>
  <c r="DY350" i="10"/>
  <c r="EA350" i="10"/>
  <c r="EB350" i="10"/>
  <c r="EE350" i="10"/>
  <c r="EF350" i="10"/>
  <c r="EG350" i="10"/>
  <c r="EI350" i="10"/>
  <c r="EJ350" i="10"/>
  <c r="EK350" i="10"/>
  <c r="G341" i="10"/>
  <c r="H341" i="10"/>
  <c r="I341" i="10"/>
  <c r="K341" i="10"/>
  <c r="L341" i="10"/>
  <c r="M341" i="10"/>
  <c r="O341" i="10"/>
  <c r="P341" i="10"/>
  <c r="S341" i="10"/>
  <c r="T341" i="10"/>
  <c r="W341" i="10"/>
  <c r="X341" i="10"/>
  <c r="Y341" i="10"/>
  <c r="AA341" i="10"/>
  <c r="AB341" i="10"/>
  <c r="AE341" i="10"/>
  <c r="AF341" i="10"/>
  <c r="AG341" i="10"/>
  <c r="AI341" i="10"/>
  <c r="C341" i="10" s="1"/>
  <c r="E341" i="10" s="1"/>
  <c r="AJ341" i="10"/>
  <c r="AM341" i="10"/>
  <c r="AN341" i="10"/>
  <c r="AO341" i="10"/>
  <c r="AR341" i="10"/>
  <c r="AS341" i="10" s="1"/>
  <c r="AU341" i="10"/>
  <c r="AV341" i="10"/>
  <c r="AY341" i="10"/>
  <c r="AZ341" i="10"/>
  <c r="BG341" i="10"/>
  <c r="BH341" i="10"/>
  <c r="BI341" i="10"/>
  <c r="BO341" i="10"/>
  <c r="BP341" i="10"/>
  <c r="BQ341" i="10"/>
  <c r="BS341" i="10"/>
  <c r="BT341" i="10"/>
  <c r="BU341" i="10"/>
  <c r="BW341" i="10"/>
  <c r="BX341" i="10"/>
  <c r="BY341" i="10"/>
  <c r="CA341" i="10"/>
  <c r="CB341" i="10"/>
  <c r="CE341" i="10"/>
  <c r="CF341" i="10"/>
  <c r="CG341" i="10"/>
  <c r="CI341" i="10"/>
  <c r="CJ341" i="10"/>
  <c r="CK341" i="10"/>
  <c r="CM341" i="10"/>
  <c r="CN341" i="10"/>
  <c r="CO341" i="10"/>
  <c r="CQ341" i="10"/>
  <c r="CR341" i="10"/>
  <c r="CS341" i="10"/>
  <c r="CU341" i="10"/>
  <c r="CV341" i="10"/>
  <c r="CY341" i="10"/>
  <c r="CZ341" i="10"/>
  <c r="DA341" i="10"/>
  <c r="DC341" i="10"/>
  <c r="DD341" i="10"/>
  <c r="DG341" i="10"/>
  <c r="DH341" i="10"/>
  <c r="DI341" i="10"/>
  <c r="DK341" i="10"/>
  <c r="DL341" i="10"/>
  <c r="DM341" i="10" s="1"/>
  <c r="DO341" i="10"/>
  <c r="DP341" i="10"/>
  <c r="DS341" i="10"/>
  <c r="DT341" i="10"/>
  <c r="DU341" i="10"/>
  <c r="DW341" i="10"/>
  <c r="DX341" i="10"/>
  <c r="DY341" i="10"/>
  <c r="EA341" i="10"/>
  <c r="EB341" i="10"/>
  <c r="EE341" i="10"/>
  <c r="EF341" i="10"/>
  <c r="EG341" i="10"/>
  <c r="EI341" i="10"/>
  <c r="EJ341" i="10"/>
  <c r="EK341" i="10"/>
  <c r="G327" i="10"/>
  <c r="H327" i="10"/>
  <c r="K327" i="10"/>
  <c r="L327" i="10"/>
  <c r="O327" i="10"/>
  <c r="P327" i="10"/>
  <c r="S327" i="10"/>
  <c r="T327" i="10"/>
  <c r="W327" i="10"/>
  <c r="X327" i="10"/>
  <c r="Y327" i="10"/>
  <c r="AA327" i="10"/>
  <c r="AB327" i="10"/>
  <c r="AE327" i="10"/>
  <c r="AF327" i="10"/>
  <c r="AI327" i="10"/>
  <c r="AJ327" i="10"/>
  <c r="AM327" i="10"/>
  <c r="AN327" i="10"/>
  <c r="AO327" i="10"/>
  <c r="AR327" i="10"/>
  <c r="AS327" i="10" s="1"/>
  <c r="AU327" i="10"/>
  <c r="AV327" i="10"/>
  <c r="AY327" i="10"/>
  <c r="AZ327" i="10"/>
  <c r="BG327" i="10"/>
  <c r="BH327" i="10"/>
  <c r="BO327" i="10"/>
  <c r="BP327" i="10"/>
  <c r="BS327" i="10"/>
  <c r="BT327" i="10"/>
  <c r="BW327" i="10"/>
  <c r="BX327" i="10"/>
  <c r="CA327" i="10"/>
  <c r="CB327" i="10"/>
  <c r="CE327" i="10"/>
  <c r="CF327" i="10"/>
  <c r="CG327" i="10" s="1"/>
  <c r="CI327" i="10"/>
  <c r="CJ327" i="10"/>
  <c r="CM327" i="10"/>
  <c r="CN327" i="10"/>
  <c r="CO327" i="10"/>
  <c r="CQ327" i="10"/>
  <c r="CR327" i="10"/>
  <c r="CS327" i="10"/>
  <c r="CU327" i="10"/>
  <c r="CV327" i="10"/>
  <c r="CW327" i="10"/>
  <c r="CY327" i="10"/>
  <c r="CZ327" i="10"/>
  <c r="DA327" i="10"/>
  <c r="DC327" i="10"/>
  <c r="DD327" i="10"/>
  <c r="DE327" i="10" s="1"/>
  <c r="DG327" i="10"/>
  <c r="DH327" i="10"/>
  <c r="DI327" i="10"/>
  <c r="DK327" i="10"/>
  <c r="DL327" i="10"/>
  <c r="DO327" i="10"/>
  <c r="DP327" i="10"/>
  <c r="DQ327" i="10" s="1"/>
  <c r="DS327" i="10"/>
  <c r="DT327" i="10"/>
  <c r="DU327" i="10"/>
  <c r="DW327" i="10"/>
  <c r="DX327" i="10"/>
  <c r="DY327" i="10"/>
  <c r="EA327" i="10"/>
  <c r="EB327" i="10"/>
  <c r="EE327" i="10"/>
  <c r="EF327" i="10"/>
  <c r="EG327" i="10"/>
  <c r="EI327" i="10"/>
  <c r="EJ327" i="10"/>
  <c r="EK327" i="10"/>
  <c r="D10" i="10" l="1"/>
  <c r="C10" i="10"/>
  <c r="BY387" i="10"/>
  <c r="DM9" i="10"/>
  <c r="DM327" i="10"/>
  <c r="DM366" i="10"/>
  <c r="DM350" i="10"/>
  <c r="Q341" i="10"/>
  <c r="DQ387" i="10"/>
  <c r="Q387" i="10"/>
  <c r="DQ341" i="10"/>
  <c r="DE387" i="10"/>
  <c r="CC341" i="10"/>
  <c r="CC359" i="10"/>
  <c r="AW359" i="10"/>
  <c r="DQ366" i="10"/>
  <c r="EO400" i="10"/>
  <c r="G50" i="7"/>
  <c r="CC327" i="10"/>
  <c r="CC366" i="10"/>
  <c r="DI387" i="10"/>
  <c r="BQ387" i="10"/>
  <c r="CC350" i="10"/>
  <c r="CK378" i="10"/>
  <c r="DQ350" i="10"/>
  <c r="CC378" i="10"/>
  <c r="BI327" i="10"/>
  <c r="I327" i="10"/>
  <c r="BA378" i="10"/>
  <c r="Q366" i="10"/>
  <c r="BQ327" i="10"/>
  <c r="DE359" i="10"/>
  <c r="DE10" i="10"/>
  <c r="AW378" i="10"/>
  <c r="AW387" i="10"/>
  <c r="AC327" i="10"/>
  <c r="AW341" i="10"/>
  <c r="BI387" i="10"/>
  <c r="AS10" i="10"/>
  <c r="AC359" i="10"/>
  <c r="Q327" i="10"/>
  <c r="Q350" i="10"/>
  <c r="Q378" i="10"/>
  <c r="DY9" i="10"/>
  <c r="DI9" i="10"/>
  <c r="AK341" i="10"/>
  <c r="DQ9" i="10"/>
  <c r="BU9" i="10"/>
  <c r="EC378" i="10"/>
  <c r="EC387" i="10"/>
  <c r="AC387" i="10"/>
  <c r="AC341" i="10"/>
  <c r="DU9" i="10"/>
  <c r="BY9" i="10"/>
  <c r="AO9" i="10"/>
  <c r="BA366" i="10"/>
  <c r="DA10" i="10"/>
  <c r="EC366" i="10"/>
  <c r="CK10" i="10"/>
  <c r="EC327" i="10"/>
  <c r="AK366" i="10"/>
  <c r="M9" i="10"/>
  <c r="EG10" i="10"/>
  <c r="AG378" i="10"/>
  <c r="EC341" i="10"/>
  <c r="EC350" i="10"/>
  <c r="DU350" i="10"/>
  <c r="EC359" i="10"/>
  <c r="CC9" i="10"/>
  <c r="I9" i="10"/>
  <c r="BI9" i="10"/>
  <c r="EC9" i="10"/>
  <c r="AW10" i="10"/>
  <c r="Q9" i="10"/>
  <c r="BU10" i="10"/>
  <c r="BY10" i="10"/>
  <c r="AK10" i="10"/>
  <c r="AK9" i="10"/>
  <c r="AG9" i="10"/>
  <c r="CC387" i="10"/>
  <c r="AC10" i="10"/>
  <c r="AC9" i="10"/>
  <c r="Y9" i="10"/>
  <c r="Y10" i="10"/>
  <c r="BQ9" i="10"/>
  <c r="CO10" i="10"/>
  <c r="CG10" i="10"/>
  <c r="CW9" i="10"/>
  <c r="CW387" i="10"/>
  <c r="CW10" i="10"/>
  <c r="BA9" i="10"/>
  <c r="BA350" i="10"/>
  <c r="BA387" i="10"/>
  <c r="AG387" i="10"/>
  <c r="I359" i="10"/>
  <c r="AW366" i="10"/>
  <c r="AG359" i="10"/>
  <c r="BA359" i="10"/>
  <c r="AW350" i="10"/>
  <c r="AG350" i="10"/>
  <c r="BA341" i="10"/>
  <c r="BA327" i="10"/>
  <c r="DE341" i="10"/>
  <c r="AW327" i="10"/>
  <c r="G317" i="10"/>
  <c r="H317" i="10"/>
  <c r="K317" i="10"/>
  <c r="L317" i="10"/>
  <c r="M317" i="10"/>
  <c r="O317" i="10"/>
  <c r="P317" i="10"/>
  <c r="S317" i="10"/>
  <c r="T317" i="10"/>
  <c r="U317" i="10"/>
  <c r="W317" i="10"/>
  <c r="X317" i="10"/>
  <c r="Y317" i="10"/>
  <c r="AA317" i="10"/>
  <c r="AB317" i="10"/>
  <c r="AE317" i="10"/>
  <c r="AF317" i="10"/>
  <c r="AI317" i="10"/>
  <c r="AJ317" i="10"/>
  <c r="AM317" i="10"/>
  <c r="AN317" i="10"/>
  <c r="AO317" i="10"/>
  <c r="AS317" i="10"/>
  <c r="AU317" i="10"/>
  <c r="AV317" i="10"/>
  <c r="AY317" i="10"/>
  <c r="AZ317" i="10"/>
  <c r="BG317" i="10"/>
  <c r="BH317" i="10"/>
  <c r="BI317" i="10"/>
  <c r="BO317" i="10"/>
  <c r="BP317" i="10"/>
  <c r="BQ317" i="10"/>
  <c r="BS317" i="10"/>
  <c r="BT317" i="10"/>
  <c r="BU317" i="10"/>
  <c r="BW317" i="10"/>
  <c r="BX317" i="10"/>
  <c r="BY317" i="10"/>
  <c r="CA317" i="10"/>
  <c r="CB317" i="10"/>
  <c r="CE317" i="10"/>
  <c r="CF317" i="10"/>
  <c r="CG317" i="10"/>
  <c r="CI317" i="10"/>
  <c r="CJ317" i="10"/>
  <c r="CK317" i="10"/>
  <c r="CM317" i="10"/>
  <c r="CN317" i="10"/>
  <c r="CO317" i="10"/>
  <c r="CQ317" i="10"/>
  <c r="CR317" i="10"/>
  <c r="CS317" i="10"/>
  <c r="CU317" i="10"/>
  <c r="CV317" i="10"/>
  <c r="CW317" i="10"/>
  <c r="CY317" i="10"/>
  <c r="CZ317" i="10"/>
  <c r="DA317" i="10"/>
  <c r="DC317" i="10"/>
  <c r="DD317" i="10"/>
  <c r="DG317" i="10"/>
  <c r="DH317" i="10"/>
  <c r="DI317" i="10"/>
  <c r="DK317" i="10"/>
  <c r="DL317" i="10"/>
  <c r="DO317" i="10"/>
  <c r="DP317" i="10"/>
  <c r="DS317" i="10"/>
  <c r="DT317" i="10"/>
  <c r="DU317" i="10"/>
  <c r="DW317" i="10"/>
  <c r="DX317" i="10"/>
  <c r="DY317" i="10"/>
  <c r="EA317" i="10"/>
  <c r="EB317" i="10"/>
  <c r="EE317" i="10"/>
  <c r="EF317" i="10"/>
  <c r="EG317" i="10"/>
  <c r="EI317" i="10"/>
  <c r="EJ317" i="10"/>
  <c r="EK317" i="10"/>
  <c r="G308" i="10"/>
  <c r="H308" i="10"/>
  <c r="K308" i="10"/>
  <c r="L308" i="10"/>
  <c r="M308" i="10"/>
  <c r="O308" i="10"/>
  <c r="P308" i="10"/>
  <c r="S308" i="10"/>
  <c r="T308" i="10"/>
  <c r="W308" i="10"/>
  <c r="X308" i="10"/>
  <c r="Y308" i="10"/>
  <c r="AA308" i="10"/>
  <c r="AB308" i="10"/>
  <c r="AE308" i="10"/>
  <c r="AF308" i="10"/>
  <c r="AI308" i="10"/>
  <c r="AJ308" i="10"/>
  <c r="AM308" i="10"/>
  <c r="AN308" i="10"/>
  <c r="AO308" i="10"/>
  <c r="AR308" i="10"/>
  <c r="AS308" i="10" s="1"/>
  <c r="AU308" i="10"/>
  <c r="AV308" i="10"/>
  <c r="AY308" i="10"/>
  <c r="AZ308" i="10"/>
  <c r="BG308" i="10"/>
  <c r="BH308" i="10"/>
  <c r="BI308" i="10"/>
  <c r="BO308" i="10"/>
  <c r="BP308" i="10"/>
  <c r="BQ308" i="10"/>
  <c r="BS308" i="10"/>
  <c r="BT308" i="10"/>
  <c r="BU308" i="10"/>
  <c r="BW308" i="10"/>
  <c r="BX308" i="10"/>
  <c r="BY308" i="10"/>
  <c r="CA308" i="10"/>
  <c r="CB308" i="10"/>
  <c r="CE308" i="10"/>
  <c r="CF308" i="10"/>
  <c r="CI308" i="10"/>
  <c r="CJ308" i="10"/>
  <c r="CK308" i="10"/>
  <c r="CM308" i="10"/>
  <c r="CN308" i="10"/>
  <c r="CO308" i="10"/>
  <c r="CQ308" i="10"/>
  <c r="CR308" i="10"/>
  <c r="CS308" i="10"/>
  <c r="CU308" i="10"/>
  <c r="CV308" i="10"/>
  <c r="CW308" i="10"/>
  <c r="CY308" i="10"/>
  <c r="CZ308" i="10"/>
  <c r="DA308" i="10"/>
  <c r="DC308" i="10"/>
  <c r="DD308" i="10"/>
  <c r="DG308" i="10"/>
  <c r="DH308" i="10"/>
  <c r="DI308" i="10"/>
  <c r="DK308" i="10"/>
  <c r="DL308" i="10"/>
  <c r="DM308" i="10" s="1"/>
  <c r="DO308" i="10"/>
  <c r="DP308" i="10"/>
  <c r="DS308" i="10"/>
  <c r="DT308" i="10"/>
  <c r="DU308" i="10"/>
  <c r="DW308" i="10"/>
  <c r="DX308" i="10"/>
  <c r="DY308" i="10"/>
  <c r="EA308" i="10"/>
  <c r="EB308" i="10"/>
  <c r="EE308" i="10"/>
  <c r="EF308" i="10"/>
  <c r="EG308" i="10"/>
  <c r="EI308" i="10"/>
  <c r="EJ308" i="10"/>
  <c r="EK308" i="10"/>
  <c r="EC317" i="10" l="1"/>
  <c r="CC317" i="10"/>
  <c r="CC308" i="10"/>
  <c r="DQ308" i="10"/>
  <c r="BA308" i="10"/>
  <c r="AW317" i="10"/>
  <c r="AW308" i="10"/>
  <c r="I317" i="10"/>
  <c r="CG308" i="10"/>
  <c r="Q308" i="10"/>
  <c r="BA317" i="10"/>
  <c r="Q317" i="10"/>
  <c r="AK317" i="10"/>
  <c r="AG317" i="10"/>
  <c r="EC308" i="10"/>
  <c r="AK308" i="10"/>
  <c r="AC317" i="10"/>
  <c r="E10" i="10"/>
  <c r="E9" i="10"/>
  <c r="G301" i="10"/>
  <c r="H301" i="10"/>
  <c r="K301" i="10"/>
  <c r="L301" i="10"/>
  <c r="M301" i="10"/>
  <c r="O301" i="10"/>
  <c r="P301" i="10"/>
  <c r="S301" i="10"/>
  <c r="T301" i="10"/>
  <c r="W301" i="10"/>
  <c r="X301" i="10"/>
  <c r="Y301" i="10"/>
  <c r="AA301" i="10"/>
  <c r="AB301" i="10"/>
  <c r="AC301" i="10"/>
  <c r="AE301" i="10"/>
  <c r="AF301" i="10"/>
  <c r="AG301" i="10"/>
  <c r="AI301" i="10"/>
  <c r="AJ301" i="10"/>
  <c r="AK301" i="10"/>
  <c r="AM301" i="10"/>
  <c r="AN301" i="10"/>
  <c r="AO301" i="10"/>
  <c r="AU301" i="10"/>
  <c r="AV301" i="10"/>
  <c r="AY301" i="10"/>
  <c r="AZ301" i="10"/>
  <c r="BG301" i="10"/>
  <c r="BH301" i="10"/>
  <c r="BI301" i="10"/>
  <c r="BO301" i="10"/>
  <c r="BP301" i="10"/>
  <c r="BQ301" i="10"/>
  <c r="BS301" i="10"/>
  <c r="BT301" i="10"/>
  <c r="BU301" i="10"/>
  <c r="BW301" i="10"/>
  <c r="BX301" i="10"/>
  <c r="BY301" i="10"/>
  <c r="CA301" i="10"/>
  <c r="CB301" i="10"/>
  <c r="CE301" i="10"/>
  <c r="CF301" i="10"/>
  <c r="CG301" i="10"/>
  <c r="CI301" i="10"/>
  <c r="CJ301" i="10"/>
  <c r="CK301" i="10"/>
  <c r="CM301" i="10"/>
  <c r="CN301" i="10"/>
  <c r="CO301" i="10"/>
  <c r="CQ301" i="10"/>
  <c r="CR301" i="10"/>
  <c r="CS301" i="10"/>
  <c r="CU301" i="10"/>
  <c r="CV301" i="10"/>
  <c r="CW301" i="10"/>
  <c r="CY301" i="10"/>
  <c r="CZ301" i="10"/>
  <c r="DA301" i="10"/>
  <c r="DC301" i="10"/>
  <c r="DD301" i="10"/>
  <c r="DG301" i="10"/>
  <c r="DH301" i="10"/>
  <c r="DI301" i="10"/>
  <c r="DK301" i="10"/>
  <c r="DL301" i="10"/>
  <c r="DO301" i="10"/>
  <c r="DP301" i="10"/>
  <c r="DS301" i="10"/>
  <c r="DT301" i="10"/>
  <c r="DU301" i="10"/>
  <c r="DW301" i="10"/>
  <c r="DX301" i="10"/>
  <c r="DY301" i="10"/>
  <c r="EA301" i="10"/>
  <c r="EB301" i="10"/>
  <c r="EE301" i="10"/>
  <c r="EF301" i="10"/>
  <c r="EG301" i="10"/>
  <c r="EI301" i="10"/>
  <c r="EJ301" i="10"/>
  <c r="EK301" i="10"/>
  <c r="G291" i="10"/>
  <c r="H291" i="10"/>
  <c r="I291" i="10"/>
  <c r="K291" i="10"/>
  <c r="L291" i="10"/>
  <c r="M291" i="10"/>
  <c r="O291" i="10"/>
  <c r="P291" i="10"/>
  <c r="Q291" i="10"/>
  <c r="S291" i="10"/>
  <c r="T291" i="10"/>
  <c r="U291" i="10"/>
  <c r="W291" i="10"/>
  <c r="X291" i="10"/>
  <c r="Y291" i="10"/>
  <c r="AA291" i="10"/>
  <c r="AB291" i="10"/>
  <c r="AE291" i="10"/>
  <c r="AF291" i="10"/>
  <c r="AI291" i="10"/>
  <c r="AJ291" i="10"/>
  <c r="AK291" i="10"/>
  <c r="AM291" i="10"/>
  <c r="AN291" i="10"/>
  <c r="AO291" i="10"/>
  <c r="AR291" i="10"/>
  <c r="AS291" i="10" s="1"/>
  <c r="AU291" i="10"/>
  <c r="AV291" i="10"/>
  <c r="AY291" i="10"/>
  <c r="AZ291" i="10"/>
  <c r="BG291" i="10"/>
  <c r="BH291" i="10"/>
  <c r="BI291" i="10"/>
  <c r="BO291" i="10"/>
  <c r="BP291" i="10"/>
  <c r="BQ291" i="10"/>
  <c r="BS291" i="10"/>
  <c r="BT291" i="10"/>
  <c r="BU291" i="10"/>
  <c r="BW291" i="10"/>
  <c r="BX291" i="10"/>
  <c r="BY291" i="10"/>
  <c r="CA291" i="10"/>
  <c r="CB291" i="10"/>
  <c r="CE291" i="10"/>
  <c r="CF291" i="10"/>
  <c r="CG291" i="10"/>
  <c r="CI291" i="10"/>
  <c r="CJ291" i="10"/>
  <c r="CK291" i="10"/>
  <c r="CM291" i="10"/>
  <c r="CN291" i="10"/>
  <c r="CO291" i="10"/>
  <c r="CQ291" i="10"/>
  <c r="CR291" i="10"/>
  <c r="CS291" i="10"/>
  <c r="CU291" i="10"/>
  <c r="CV291" i="10"/>
  <c r="CW291" i="10"/>
  <c r="CY291" i="10"/>
  <c r="CZ291" i="10"/>
  <c r="DA291" i="10"/>
  <c r="DC291" i="10"/>
  <c r="DD291" i="10"/>
  <c r="DG291" i="10"/>
  <c r="DH291" i="10"/>
  <c r="DI291" i="10"/>
  <c r="DK291" i="10"/>
  <c r="DL291" i="10"/>
  <c r="DO291" i="10"/>
  <c r="DP291" i="10"/>
  <c r="DS291" i="10"/>
  <c r="DT291" i="10"/>
  <c r="DU291" i="10"/>
  <c r="DW291" i="10"/>
  <c r="DX291" i="10"/>
  <c r="DY291" i="10"/>
  <c r="EA291" i="10"/>
  <c r="EB291" i="10"/>
  <c r="EE291" i="10"/>
  <c r="EF291" i="10"/>
  <c r="EG291" i="10"/>
  <c r="EI291" i="10"/>
  <c r="EJ291" i="10"/>
  <c r="EK291" i="10"/>
  <c r="G280" i="10"/>
  <c r="H280" i="10"/>
  <c r="I280" i="10"/>
  <c r="K280" i="10"/>
  <c r="L280" i="10"/>
  <c r="M280" i="10"/>
  <c r="O280" i="10"/>
  <c r="P280" i="10"/>
  <c r="S280" i="10"/>
  <c r="T280" i="10"/>
  <c r="W280" i="10"/>
  <c r="X280" i="10"/>
  <c r="Y280" i="10"/>
  <c r="AA280" i="10"/>
  <c r="AB280" i="10"/>
  <c r="AC280" i="10"/>
  <c r="AE280" i="10"/>
  <c r="AF280" i="10"/>
  <c r="AI280" i="10"/>
  <c r="AJ280" i="10"/>
  <c r="AM280" i="10"/>
  <c r="AN280" i="10"/>
  <c r="AO280" i="10"/>
  <c r="AR280" i="10"/>
  <c r="AS280" i="10" s="1"/>
  <c r="AU280" i="10"/>
  <c r="AV280" i="10"/>
  <c r="AY280" i="10"/>
  <c r="AZ280" i="10"/>
  <c r="BG280" i="10"/>
  <c r="BH280" i="10"/>
  <c r="BI280" i="10"/>
  <c r="BO280" i="10"/>
  <c r="BP280" i="10"/>
  <c r="BQ280" i="10"/>
  <c r="BS280" i="10"/>
  <c r="BT280" i="10"/>
  <c r="BW280" i="10"/>
  <c r="BX280" i="10"/>
  <c r="CA280" i="10"/>
  <c r="CB280" i="10"/>
  <c r="CE280" i="10"/>
  <c r="CF280" i="10"/>
  <c r="CG280" i="10"/>
  <c r="CI280" i="10"/>
  <c r="CJ280" i="10"/>
  <c r="CK280" i="10"/>
  <c r="CM280" i="10"/>
  <c r="CN280" i="10"/>
  <c r="CQ280" i="10"/>
  <c r="CR280" i="10"/>
  <c r="CS280" i="10"/>
  <c r="CU280" i="10"/>
  <c r="CV280" i="10"/>
  <c r="CY280" i="10"/>
  <c r="CZ280" i="10"/>
  <c r="DA280" i="10"/>
  <c r="DC280" i="10"/>
  <c r="DD280" i="10"/>
  <c r="DG280" i="10"/>
  <c r="DH280" i="10"/>
  <c r="DI280" i="10"/>
  <c r="DK280" i="10"/>
  <c r="DL280" i="10"/>
  <c r="DO280" i="10"/>
  <c r="DP280" i="10"/>
  <c r="DS280" i="10"/>
  <c r="DT280" i="10"/>
  <c r="DU280" i="10"/>
  <c r="DW280" i="10"/>
  <c r="DX280" i="10"/>
  <c r="DY280" i="10"/>
  <c r="EA280" i="10"/>
  <c r="EB280" i="10"/>
  <c r="EE280" i="10"/>
  <c r="EF280" i="10"/>
  <c r="EI280" i="10"/>
  <c r="EJ280" i="10"/>
  <c r="EK280" i="10"/>
  <c r="G271" i="10"/>
  <c r="H271" i="10"/>
  <c r="K271" i="10"/>
  <c r="L271" i="10"/>
  <c r="M271" i="10"/>
  <c r="O271" i="10"/>
  <c r="P271" i="10"/>
  <c r="S271" i="10"/>
  <c r="T271" i="10"/>
  <c r="W271" i="10"/>
  <c r="X271" i="10"/>
  <c r="Y271" i="10"/>
  <c r="AA271" i="10"/>
  <c r="AB271" i="10"/>
  <c r="AC271" i="10"/>
  <c r="AE271" i="10"/>
  <c r="AF271" i="10"/>
  <c r="AI271" i="10"/>
  <c r="AJ271" i="10"/>
  <c r="AM271" i="10"/>
  <c r="AN271" i="10"/>
  <c r="AO271" i="10"/>
  <c r="AR271" i="10"/>
  <c r="AS271" i="10" s="1"/>
  <c r="AU271" i="10"/>
  <c r="AV271" i="10"/>
  <c r="AY271" i="10"/>
  <c r="AZ271" i="10"/>
  <c r="BG271" i="10"/>
  <c r="BH271" i="10"/>
  <c r="BI271" i="10"/>
  <c r="BO271" i="10"/>
  <c r="BP271" i="10"/>
  <c r="BQ271" i="10"/>
  <c r="BS271" i="10"/>
  <c r="BT271" i="10"/>
  <c r="BU271" i="10"/>
  <c r="BW271" i="10"/>
  <c r="BX271" i="10"/>
  <c r="BY271" i="10"/>
  <c r="CA271" i="10"/>
  <c r="CB271" i="10"/>
  <c r="CE271" i="10"/>
  <c r="CF271" i="10"/>
  <c r="CG271" i="10"/>
  <c r="CI271" i="10"/>
  <c r="CJ271" i="10"/>
  <c r="CK271" i="10"/>
  <c r="CM271" i="10"/>
  <c r="CN271" i="10"/>
  <c r="CO271" i="10"/>
  <c r="CQ271" i="10"/>
  <c r="CR271" i="10"/>
  <c r="CS271" i="10"/>
  <c r="CU271" i="10"/>
  <c r="CV271" i="10"/>
  <c r="CW271" i="10"/>
  <c r="CY271" i="10"/>
  <c r="CZ271" i="10"/>
  <c r="DA271" i="10"/>
  <c r="DC271" i="10"/>
  <c r="DD271" i="10"/>
  <c r="DG271" i="10"/>
  <c r="DH271" i="10"/>
  <c r="DI271" i="10"/>
  <c r="DK271" i="10"/>
  <c r="DL271" i="10"/>
  <c r="DO271" i="10"/>
  <c r="DP271" i="10"/>
  <c r="DS271" i="10"/>
  <c r="DT271" i="10"/>
  <c r="DU271" i="10"/>
  <c r="DW271" i="10"/>
  <c r="DX271" i="10"/>
  <c r="DY271" i="10"/>
  <c r="EA271" i="10"/>
  <c r="EB271" i="10"/>
  <c r="EE271" i="10"/>
  <c r="EF271" i="10"/>
  <c r="EG271" i="10"/>
  <c r="EI271" i="10"/>
  <c r="EJ271" i="10"/>
  <c r="EK271" i="10"/>
  <c r="G263" i="10"/>
  <c r="H263" i="10"/>
  <c r="K263" i="10"/>
  <c r="L263" i="10"/>
  <c r="M263" i="10"/>
  <c r="O263" i="10"/>
  <c r="P263" i="10"/>
  <c r="S263" i="10"/>
  <c r="T263" i="10"/>
  <c r="W263" i="10"/>
  <c r="X263" i="10"/>
  <c r="Y263" i="10"/>
  <c r="AA263" i="10"/>
  <c r="AB263" i="10"/>
  <c r="AE263" i="10"/>
  <c r="AF263" i="10"/>
  <c r="AI263" i="10"/>
  <c r="AJ263" i="10"/>
  <c r="AK263" i="10"/>
  <c r="AM263" i="10"/>
  <c r="AN263" i="10"/>
  <c r="AO263" i="10"/>
  <c r="AR263" i="10"/>
  <c r="AS263" i="10" s="1"/>
  <c r="AU263" i="10"/>
  <c r="AV263" i="10"/>
  <c r="AY263" i="10"/>
  <c r="AZ263" i="10"/>
  <c r="BG263" i="10"/>
  <c r="BH263" i="10"/>
  <c r="BI263" i="10"/>
  <c r="BO263" i="10"/>
  <c r="BP263" i="10"/>
  <c r="BQ263" i="10"/>
  <c r="BS263" i="10"/>
  <c r="BT263" i="10"/>
  <c r="BU263" i="10"/>
  <c r="BW263" i="10"/>
  <c r="BX263" i="10"/>
  <c r="BY263" i="10"/>
  <c r="CA263" i="10"/>
  <c r="CB263" i="10"/>
  <c r="CE263" i="10"/>
  <c r="CF263" i="10"/>
  <c r="CI263" i="10"/>
  <c r="CJ263" i="10"/>
  <c r="CK263" i="10"/>
  <c r="CM263" i="10"/>
  <c r="CN263" i="10"/>
  <c r="CQ263" i="10"/>
  <c r="CR263" i="10"/>
  <c r="CS263" i="10"/>
  <c r="CU263" i="10"/>
  <c r="CV263" i="10"/>
  <c r="CW263" i="10"/>
  <c r="CY263" i="10"/>
  <c r="CZ263" i="10"/>
  <c r="DA263" i="10"/>
  <c r="DC263" i="10"/>
  <c r="DD263" i="10"/>
  <c r="DG263" i="10"/>
  <c r="DH263" i="10"/>
  <c r="DI263" i="10"/>
  <c r="DK263" i="10"/>
  <c r="DL263" i="10"/>
  <c r="DO263" i="10"/>
  <c r="DP263" i="10"/>
  <c r="DS263" i="10"/>
  <c r="DT263" i="10"/>
  <c r="DU263" i="10"/>
  <c r="DW263" i="10"/>
  <c r="DX263" i="10"/>
  <c r="DY263" i="10"/>
  <c r="EA263" i="10"/>
  <c r="EB263" i="10"/>
  <c r="EE263" i="10"/>
  <c r="EF263" i="10"/>
  <c r="EG263" i="10"/>
  <c r="EI263" i="10"/>
  <c r="EJ263" i="10"/>
  <c r="EK263" i="10"/>
  <c r="G251" i="10"/>
  <c r="H251" i="10"/>
  <c r="K251" i="10"/>
  <c r="L251" i="10"/>
  <c r="M251" i="10"/>
  <c r="O251" i="10"/>
  <c r="P251" i="10"/>
  <c r="Q251" i="10"/>
  <c r="S251" i="10"/>
  <c r="T251" i="10"/>
  <c r="U251" i="10"/>
  <c r="W251" i="10"/>
  <c r="X251" i="10"/>
  <c r="Y251" i="10"/>
  <c r="AA251" i="10"/>
  <c r="AB251" i="10"/>
  <c r="AE251" i="10"/>
  <c r="AF251" i="10"/>
  <c r="AI251" i="10"/>
  <c r="AJ251" i="10"/>
  <c r="AM251" i="10"/>
  <c r="AN251" i="10"/>
  <c r="AO251" i="10"/>
  <c r="AR251" i="10"/>
  <c r="AS251" i="10" s="1"/>
  <c r="AU251" i="10"/>
  <c r="AV251" i="10"/>
  <c r="AY251" i="10"/>
  <c r="AZ251" i="10"/>
  <c r="BG251" i="10"/>
  <c r="BH251" i="10"/>
  <c r="BI251" i="10"/>
  <c r="BO251" i="10"/>
  <c r="BP251" i="10"/>
  <c r="BQ251" i="10"/>
  <c r="BS251" i="10"/>
  <c r="BT251" i="10"/>
  <c r="BU251" i="10"/>
  <c r="BW251" i="10"/>
  <c r="BX251" i="10"/>
  <c r="BY251" i="10"/>
  <c r="CA251" i="10"/>
  <c r="CB251" i="10"/>
  <c r="CE251" i="10"/>
  <c r="CF251" i="10"/>
  <c r="CI251" i="10"/>
  <c r="CJ251" i="10"/>
  <c r="CK251" i="10"/>
  <c r="CM251" i="10"/>
  <c r="CN251" i="10"/>
  <c r="CO251" i="10"/>
  <c r="CQ251" i="10"/>
  <c r="CR251" i="10"/>
  <c r="CS251" i="10"/>
  <c r="CU251" i="10"/>
  <c r="CV251" i="10"/>
  <c r="CW251" i="10"/>
  <c r="CY251" i="10"/>
  <c r="CZ251" i="10"/>
  <c r="DA251" i="10"/>
  <c r="DC251" i="10"/>
  <c r="DD251" i="10"/>
  <c r="DG251" i="10"/>
  <c r="DH251" i="10"/>
  <c r="DI251" i="10"/>
  <c r="DK251" i="10"/>
  <c r="DL251" i="10"/>
  <c r="DO251" i="10"/>
  <c r="DP251" i="10"/>
  <c r="DS251" i="10"/>
  <c r="DT251" i="10"/>
  <c r="DU251" i="10"/>
  <c r="DW251" i="10"/>
  <c r="DX251" i="10"/>
  <c r="DY251" i="10"/>
  <c r="EA251" i="10"/>
  <c r="EB251" i="10"/>
  <c r="EE251" i="10"/>
  <c r="EF251" i="10"/>
  <c r="EG251" i="10"/>
  <c r="EI251" i="10"/>
  <c r="EJ251" i="10"/>
  <c r="EK251" i="10"/>
  <c r="G238" i="10"/>
  <c r="H238" i="10"/>
  <c r="K238" i="10"/>
  <c r="L238" i="10"/>
  <c r="M238" i="10"/>
  <c r="O238" i="10"/>
  <c r="P238" i="10"/>
  <c r="S238" i="10"/>
  <c r="T238" i="10"/>
  <c r="U238" i="10"/>
  <c r="W238" i="10"/>
  <c r="X238" i="10"/>
  <c r="Y238" i="10"/>
  <c r="AA238" i="10"/>
  <c r="AB238" i="10"/>
  <c r="AE238" i="10"/>
  <c r="AF238" i="10"/>
  <c r="AG238" i="10"/>
  <c r="AI238" i="10"/>
  <c r="AJ238" i="10"/>
  <c r="AM238" i="10"/>
  <c r="AN238" i="10"/>
  <c r="AO238" i="10"/>
  <c r="AR238" i="10"/>
  <c r="AS238" i="10" s="1"/>
  <c r="AU238" i="10"/>
  <c r="AV238" i="10"/>
  <c r="AY238" i="10"/>
  <c r="AZ238" i="10"/>
  <c r="BG238" i="10"/>
  <c r="BH238" i="10"/>
  <c r="BI238" i="10"/>
  <c r="BO238" i="10"/>
  <c r="BP238" i="10"/>
  <c r="BQ238" i="10"/>
  <c r="BS238" i="10"/>
  <c r="BT238" i="10"/>
  <c r="BU238" i="10"/>
  <c r="BW238" i="10"/>
  <c r="BX238" i="10"/>
  <c r="BY238" i="10"/>
  <c r="CA238" i="10"/>
  <c r="CB238" i="10"/>
  <c r="CE238" i="10"/>
  <c r="CF238" i="10"/>
  <c r="CG238" i="10"/>
  <c r="CI238" i="10"/>
  <c r="CJ238" i="10"/>
  <c r="CK238" i="10"/>
  <c r="CM238" i="10"/>
  <c r="CN238" i="10"/>
  <c r="CO238" i="10"/>
  <c r="CQ238" i="10"/>
  <c r="CR238" i="10"/>
  <c r="CS238" i="10"/>
  <c r="CU238" i="10"/>
  <c r="CV238" i="10"/>
  <c r="CW238" i="10"/>
  <c r="CY238" i="10"/>
  <c r="CZ238" i="10"/>
  <c r="DA238" i="10"/>
  <c r="DC238" i="10"/>
  <c r="DD238" i="10"/>
  <c r="DG238" i="10"/>
  <c r="DH238" i="10"/>
  <c r="DI238" i="10"/>
  <c r="DK238" i="10"/>
  <c r="DL238" i="10"/>
  <c r="DM238" i="10" s="1"/>
  <c r="DO238" i="10"/>
  <c r="DP238" i="10"/>
  <c r="DS238" i="10"/>
  <c r="DT238" i="10"/>
  <c r="DU238" i="10"/>
  <c r="DW238" i="10"/>
  <c r="DX238" i="10"/>
  <c r="DY238" i="10"/>
  <c r="EA238" i="10"/>
  <c r="EB238" i="10"/>
  <c r="EE238" i="10"/>
  <c r="EF238" i="10"/>
  <c r="EG238" i="10"/>
  <c r="EI238" i="10"/>
  <c r="EJ238" i="10"/>
  <c r="EK238" i="10"/>
  <c r="G225" i="10"/>
  <c r="H225" i="10"/>
  <c r="I225" i="10"/>
  <c r="K225" i="10"/>
  <c r="L225" i="10"/>
  <c r="M225" i="10"/>
  <c r="O225" i="10"/>
  <c r="P225" i="10"/>
  <c r="S225" i="10"/>
  <c r="T225" i="10"/>
  <c r="W225" i="10"/>
  <c r="X225" i="10"/>
  <c r="Y225" i="10"/>
  <c r="AA225" i="10"/>
  <c r="AB225" i="10"/>
  <c r="AE225" i="10"/>
  <c r="AF225" i="10"/>
  <c r="AI225" i="10"/>
  <c r="AJ225" i="10"/>
  <c r="AM225" i="10"/>
  <c r="AN225" i="10"/>
  <c r="AO225" i="10"/>
  <c r="AR225" i="10"/>
  <c r="AS225" i="10" s="1"/>
  <c r="AV225" i="10"/>
  <c r="AW225" i="10" s="1"/>
  <c r="AY225" i="10"/>
  <c r="AZ225" i="10"/>
  <c r="BG225" i="10"/>
  <c r="BH225" i="10"/>
  <c r="BI225" i="10"/>
  <c r="BO225" i="10"/>
  <c r="BP225" i="10"/>
  <c r="BQ225" i="10"/>
  <c r="BS225" i="10"/>
  <c r="BT225" i="10"/>
  <c r="BU225" i="10"/>
  <c r="BW225" i="10"/>
  <c r="BX225" i="10"/>
  <c r="BY225" i="10"/>
  <c r="CA225" i="10"/>
  <c r="CB225" i="10"/>
  <c r="CE225" i="10"/>
  <c r="CF225" i="10"/>
  <c r="CG225" i="10"/>
  <c r="CI225" i="10"/>
  <c r="CJ225" i="10"/>
  <c r="CK225" i="10"/>
  <c r="CM225" i="10"/>
  <c r="CN225" i="10"/>
  <c r="CO225" i="10"/>
  <c r="CQ225" i="10"/>
  <c r="CR225" i="10"/>
  <c r="CS225" i="10"/>
  <c r="CU225" i="10"/>
  <c r="CV225" i="10"/>
  <c r="CW225" i="10"/>
  <c r="CY225" i="10"/>
  <c r="CZ225" i="10"/>
  <c r="DA225" i="10"/>
  <c r="DC225" i="10"/>
  <c r="DD225" i="10"/>
  <c r="DE225" i="10"/>
  <c r="DG225" i="10"/>
  <c r="DH225" i="10"/>
  <c r="DI225" i="10"/>
  <c r="DK225" i="10"/>
  <c r="DL225" i="10"/>
  <c r="DO225" i="10"/>
  <c r="DP225" i="10"/>
  <c r="DS225" i="10"/>
  <c r="DT225" i="10"/>
  <c r="DU225" i="10"/>
  <c r="DW225" i="10"/>
  <c r="DX225" i="10"/>
  <c r="DY225" i="10"/>
  <c r="EA225" i="10"/>
  <c r="EB225" i="10"/>
  <c r="EE225" i="10"/>
  <c r="EF225" i="10"/>
  <c r="EG225" i="10"/>
  <c r="EI225" i="10"/>
  <c r="EJ225" i="10"/>
  <c r="EK225" i="10"/>
  <c r="G218" i="10"/>
  <c r="H218" i="10"/>
  <c r="K218" i="10"/>
  <c r="L218" i="10"/>
  <c r="O218" i="10"/>
  <c r="P218" i="10"/>
  <c r="S218" i="10"/>
  <c r="T218" i="10"/>
  <c r="U218" i="10"/>
  <c r="W218" i="10"/>
  <c r="X218" i="10"/>
  <c r="Y218" i="10"/>
  <c r="AA218" i="10"/>
  <c r="AB218" i="10"/>
  <c r="AC218" i="10"/>
  <c r="AE218" i="10"/>
  <c r="AF218" i="10"/>
  <c r="AI218" i="10"/>
  <c r="AJ218" i="10"/>
  <c r="AM218" i="10"/>
  <c r="AN218" i="10"/>
  <c r="AO218" i="10"/>
  <c r="AR218" i="10"/>
  <c r="AS218" i="10" s="1"/>
  <c r="AU218" i="10"/>
  <c r="AV218" i="10"/>
  <c r="AY218" i="10"/>
  <c r="AZ218" i="10"/>
  <c r="BG218" i="10"/>
  <c r="BH218" i="10"/>
  <c r="BI218" i="10"/>
  <c r="BO218" i="10"/>
  <c r="BP218" i="10"/>
  <c r="BQ218" i="10"/>
  <c r="BS218" i="10"/>
  <c r="BT218" i="10"/>
  <c r="BU218" i="10"/>
  <c r="BW218" i="10"/>
  <c r="BX218" i="10"/>
  <c r="BY218" i="10"/>
  <c r="CA218" i="10"/>
  <c r="CB218" i="10"/>
  <c r="CE218" i="10"/>
  <c r="CF218" i="10"/>
  <c r="CG218" i="10"/>
  <c r="CI218" i="10"/>
  <c r="CJ218" i="10"/>
  <c r="CK218" i="10"/>
  <c r="CM218" i="10"/>
  <c r="CN218" i="10"/>
  <c r="CO218" i="10"/>
  <c r="CQ218" i="10"/>
  <c r="CR218" i="10"/>
  <c r="CS218" i="10"/>
  <c r="CU218" i="10"/>
  <c r="CV218" i="10"/>
  <c r="CW218" i="10"/>
  <c r="CY218" i="10"/>
  <c r="CZ218" i="10"/>
  <c r="DA218" i="10"/>
  <c r="DC218" i="10"/>
  <c r="DD218" i="10"/>
  <c r="DE218" i="10"/>
  <c r="DG218" i="10"/>
  <c r="DH218" i="10"/>
  <c r="DI218" i="10"/>
  <c r="DK218" i="10"/>
  <c r="DL218" i="10"/>
  <c r="DO218" i="10"/>
  <c r="DP218" i="10"/>
  <c r="DS218" i="10"/>
  <c r="DT218" i="10"/>
  <c r="DU218" i="10"/>
  <c r="DW218" i="10"/>
  <c r="DX218" i="10"/>
  <c r="DY218" i="10"/>
  <c r="EA218" i="10"/>
  <c r="EB218" i="10"/>
  <c r="EE218" i="10"/>
  <c r="EF218" i="10"/>
  <c r="EG218" i="10"/>
  <c r="EI218" i="10"/>
  <c r="EJ218" i="10"/>
  <c r="EK218" i="10"/>
  <c r="G209" i="10"/>
  <c r="H209" i="10"/>
  <c r="K209" i="10"/>
  <c r="L209" i="10"/>
  <c r="M209" i="10"/>
  <c r="O209" i="10"/>
  <c r="P209" i="10"/>
  <c r="S209" i="10"/>
  <c r="T209" i="10"/>
  <c r="W209" i="10"/>
  <c r="X209" i="10"/>
  <c r="Y209" i="10"/>
  <c r="AA209" i="10"/>
  <c r="AB209" i="10"/>
  <c r="AE209" i="10"/>
  <c r="AF209" i="10"/>
  <c r="AI209" i="10"/>
  <c r="AJ209" i="10"/>
  <c r="AM209" i="10"/>
  <c r="AN209" i="10"/>
  <c r="AO209" i="10"/>
  <c r="AR209" i="10"/>
  <c r="AS209" i="10" s="1"/>
  <c r="AU209" i="10"/>
  <c r="AV209" i="10"/>
  <c r="AY209" i="10"/>
  <c r="AZ209" i="10"/>
  <c r="BG209" i="10"/>
  <c r="BH209" i="10"/>
  <c r="BI209" i="10"/>
  <c r="BO209" i="10"/>
  <c r="BP209" i="10"/>
  <c r="BQ209" i="10"/>
  <c r="BS209" i="10"/>
  <c r="BT209" i="10"/>
  <c r="BU209" i="10"/>
  <c r="BW209" i="10"/>
  <c r="BX209" i="10"/>
  <c r="BY209" i="10"/>
  <c r="CA209" i="10"/>
  <c r="CB209" i="10"/>
  <c r="CE209" i="10"/>
  <c r="CF209" i="10"/>
  <c r="CG209" i="10"/>
  <c r="CI209" i="10"/>
  <c r="CJ209" i="10"/>
  <c r="CK209" i="10"/>
  <c r="CM209" i="10"/>
  <c r="CN209" i="10"/>
  <c r="CO209" i="10"/>
  <c r="CQ209" i="10"/>
  <c r="CR209" i="10"/>
  <c r="CS209" i="10"/>
  <c r="CU209" i="10"/>
  <c r="CV209" i="10"/>
  <c r="CW209" i="10"/>
  <c r="CY209" i="10"/>
  <c r="CZ209" i="10"/>
  <c r="DA209" i="10"/>
  <c r="DC209" i="10"/>
  <c r="DD209" i="10"/>
  <c r="DG209" i="10"/>
  <c r="DH209" i="10"/>
  <c r="DI209" i="10"/>
  <c r="DK209" i="10"/>
  <c r="DL209" i="10"/>
  <c r="DO209" i="10"/>
  <c r="DP209" i="10"/>
  <c r="DS209" i="10"/>
  <c r="DT209" i="10"/>
  <c r="DU209" i="10"/>
  <c r="DW209" i="10"/>
  <c r="DX209" i="10"/>
  <c r="DY209" i="10"/>
  <c r="EA209" i="10"/>
  <c r="EB209" i="10"/>
  <c r="EE209" i="10"/>
  <c r="EF209" i="10"/>
  <c r="EG209" i="10"/>
  <c r="EI209" i="10"/>
  <c r="EJ209" i="10"/>
  <c r="EK209" i="10"/>
  <c r="G197" i="10"/>
  <c r="H197" i="10"/>
  <c r="I197" i="10"/>
  <c r="K197" i="10"/>
  <c r="L197" i="10"/>
  <c r="M197" i="10"/>
  <c r="O197" i="10"/>
  <c r="P197" i="10"/>
  <c r="S197" i="10"/>
  <c r="T197" i="10"/>
  <c r="W197" i="10"/>
  <c r="X197" i="10"/>
  <c r="Y197" i="10"/>
  <c r="AA197" i="10"/>
  <c r="AB197" i="10"/>
  <c r="AE197" i="10"/>
  <c r="AF197" i="10"/>
  <c r="AI197" i="10"/>
  <c r="AJ197" i="10"/>
  <c r="AM197" i="10"/>
  <c r="AN197" i="10"/>
  <c r="AO197" i="10"/>
  <c r="AR197" i="10"/>
  <c r="AS197" i="10" s="1"/>
  <c r="AU197" i="10"/>
  <c r="AV197" i="10"/>
  <c r="AY197" i="10"/>
  <c r="AZ197" i="10"/>
  <c r="BG197" i="10"/>
  <c r="BH197" i="10"/>
  <c r="BI197" i="10"/>
  <c r="BO197" i="10"/>
  <c r="BP197" i="10"/>
  <c r="BQ197" i="10"/>
  <c r="BS197" i="10"/>
  <c r="BT197" i="10"/>
  <c r="BU197" i="10"/>
  <c r="BW197" i="10"/>
  <c r="BX197" i="10"/>
  <c r="BY197" i="10"/>
  <c r="CA197" i="10"/>
  <c r="CB197" i="10"/>
  <c r="CE197" i="10"/>
  <c r="CF197" i="10"/>
  <c r="CG197" i="10"/>
  <c r="CI197" i="10"/>
  <c r="CJ197" i="10"/>
  <c r="CK197" i="10"/>
  <c r="CM197" i="10"/>
  <c r="CN197" i="10"/>
  <c r="CO197" i="10"/>
  <c r="CQ197" i="10"/>
  <c r="CR197" i="10"/>
  <c r="CS197" i="10"/>
  <c r="CU197" i="10"/>
  <c r="CV197" i="10"/>
  <c r="CW197" i="10"/>
  <c r="CY197" i="10"/>
  <c r="CZ197" i="10"/>
  <c r="DA197" i="10"/>
  <c r="DC197" i="10"/>
  <c r="DD197" i="10"/>
  <c r="DG197" i="10"/>
  <c r="DH197" i="10"/>
  <c r="DI197" i="10"/>
  <c r="DK197" i="10"/>
  <c r="DL197" i="10"/>
  <c r="DM197" i="10" s="1"/>
  <c r="DO197" i="10"/>
  <c r="DP197" i="10"/>
  <c r="DS197" i="10"/>
  <c r="DT197" i="10"/>
  <c r="DU197" i="10"/>
  <c r="DW197" i="10"/>
  <c r="DX197" i="10"/>
  <c r="DY197" i="10"/>
  <c r="EA197" i="10"/>
  <c r="EB197" i="10"/>
  <c r="EE197" i="10"/>
  <c r="EF197" i="10"/>
  <c r="EG197" i="10"/>
  <c r="EI197" i="10"/>
  <c r="EJ197" i="10"/>
  <c r="EK197" i="10"/>
  <c r="G193" i="10"/>
  <c r="H193" i="10"/>
  <c r="K193" i="10"/>
  <c r="L193" i="10"/>
  <c r="M193" i="10"/>
  <c r="O193" i="10"/>
  <c r="P193" i="10"/>
  <c r="S193" i="10"/>
  <c r="T193" i="10"/>
  <c r="U193" i="10"/>
  <c r="W193" i="10"/>
  <c r="X193" i="10"/>
  <c r="Y193" i="10"/>
  <c r="AA193" i="10"/>
  <c r="AB193" i="10"/>
  <c r="AE193" i="10"/>
  <c r="AF193" i="10"/>
  <c r="AI193" i="10"/>
  <c r="AJ193" i="10"/>
  <c r="AM193" i="10"/>
  <c r="AN193" i="10"/>
  <c r="AO193" i="10"/>
  <c r="AR193" i="10"/>
  <c r="AS193" i="10" s="1"/>
  <c r="AU193" i="10"/>
  <c r="AV193" i="10"/>
  <c r="AY193" i="10"/>
  <c r="AZ193" i="10"/>
  <c r="BG193" i="10"/>
  <c r="BH193" i="10"/>
  <c r="BI193" i="10"/>
  <c r="BO193" i="10"/>
  <c r="BP193" i="10"/>
  <c r="BQ193" i="10"/>
  <c r="BS193" i="10"/>
  <c r="BT193" i="10"/>
  <c r="BW193" i="10"/>
  <c r="BX193" i="10"/>
  <c r="CA193" i="10"/>
  <c r="CB193" i="10"/>
  <c r="CE193" i="10"/>
  <c r="CF193" i="10"/>
  <c r="CG193" i="10"/>
  <c r="CI193" i="10"/>
  <c r="CJ193" i="10"/>
  <c r="CK193" i="10"/>
  <c r="CM193" i="10"/>
  <c r="CN193" i="10"/>
  <c r="CO193" i="10"/>
  <c r="CQ193" i="10"/>
  <c r="CR193" i="10"/>
  <c r="CS193" i="10"/>
  <c r="CU193" i="10"/>
  <c r="CV193" i="10"/>
  <c r="CW193" i="10"/>
  <c r="CY193" i="10"/>
  <c r="CZ193" i="10"/>
  <c r="DA193" i="10"/>
  <c r="DC193" i="10"/>
  <c r="DD193" i="10"/>
  <c r="DG193" i="10"/>
  <c r="DH193" i="10"/>
  <c r="DI193" i="10"/>
  <c r="DK193" i="10"/>
  <c r="DL193" i="10"/>
  <c r="DM193" i="10" s="1"/>
  <c r="DO193" i="10"/>
  <c r="DP193" i="10"/>
  <c r="DS193" i="10"/>
  <c r="DT193" i="10"/>
  <c r="DU193" i="10"/>
  <c r="DW193" i="10"/>
  <c r="DX193" i="10"/>
  <c r="DY193" i="10"/>
  <c r="EA193" i="10"/>
  <c r="EB193" i="10"/>
  <c r="EE193" i="10"/>
  <c r="EF193" i="10"/>
  <c r="EG193" i="10"/>
  <c r="EI193" i="10"/>
  <c r="EJ193" i="10"/>
  <c r="EK193" i="10"/>
  <c r="G179" i="10"/>
  <c r="H179" i="10"/>
  <c r="I179" i="10"/>
  <c r="K179" i="10"/>
  <c r="L179" i="10"/>
  <c r="M179" i="10"/>
  <c r="O179" i="10"/>
  <c r="P179" i="10"/>
  <c r="S179" i="10"/>
  <c r="T179" i="10"/>
  <c r="W179" i="10"/>
  <c r="X179" i="10"/>
  <c r="Y179" i="10"/>
  <c r="AA179" i="10"/>
  <c r="AB179" i="10"/>
  <c r="AC179" i="10"/>
  <c r="AE179" i="10"/>
  <c r="AF179" i="10"/>
  <c r="AI179" i="10"/>
  <c r="AJ179" i="10"/>
  <c r="AM179" i="10"/>
  <c r="AN179" i="10"/>
  <c r="AO179" i="10"/>
  <c r="AR179" i="10"/>
  <c r="AS179" i="10" s="1"/>
  <c r="AU179" i="10"/>
  <c r="AV179" i="10"/>
  <c r="AY179" i="10"/>
  <c r="AZ179" i="10"/>
  <c r="BG179" i="10"/>
  <c r="BH179" i="10"/>
  <c r="BI179" i="10"/>
  <c r="BO179" i="10"/>
  <c r="BP179" i="10"/>
  <c r="BS179" i="10"/>
  <c r="BT179" i="10"/>
  <c r="BU179" i="10"/>
  <c r="BW179" i="10"/>
  <c r="BX179" i="10"/>
  <c r="BY179" i="10"/>
  <c r="CA179" i="10"/>
  <c r="CB179" i="10"/>
  <c r="CE179" i="10"/>
  <c r="CF179" i="10"/>
  <c r="CI179" i="10"/>
  <c r="CJ179" i="10"/>
  <c r="CK179" i="10"/>
  <c r="CM179" i="10"/>
  <c r="CN179" i="10"/>
  <c r="CO179" i="10"/>
  <c r="CQ179" i="10"/>
  <c r="CR179" i="10"/>
  <c r="CS179" i="10"/>
  <c r="CU179" i="10"/>
  <c r="CV179" i="10"/>
  <c r="CW179" i="10"/>
  <c r="CY179" i="10"/>
  <c r="CZ179" i="10"/>
  <c r="DA179" i="10"/>
  <c r="DC179" i="10"/>
  <c r="DD179" i="10"/>
  <c r="DE179" i="10"/>
  <c r="DG179" i="10"/>
  <c r="DH179" i="10"/>
  <c r="DI179" i="10"/>
  <c r="DK179" i="10"/>
  <c r="DL179" i="10"/>
  <c r="DO179" i="10"/>
  <c r="DP179" i="10"/>
  <c r="DS179" i="10"/>
  <c r="DT179" i="10"/>
  <c r="DU179" i="10"/>
  <c r="DW179" i="10"/>
  <c r="DX179" i="10"/>
  <c r="DY179" i="10"/>
  <c r="EA179" i="10"/>
  <c r="EB179" i="10"/>
  <c r="EE179" i="10"/>
  <c r="EF179" i="10"/>
  <c r="EG179" i="10"/>
  <c r="EI179" i="10"/>
  <c r="EJ179" i="10"/>
  <c r="EK179" i="10"/>
  <c r="G167" i="10"/>
  <c r="H167" i="10"/>
  <c r="I167" i="10" s="1"/>
  <c r="K167" i="10"/>
  <c r="L167" i="10"/>
  <c r="M167" i="10"/>
  <c r="O167" i="10"/>
  <c r="P167" i="10"/>
  <c r="S167" i="10"/>
  <c r="T167" i="10"/>
  <c r="W167" i="10"/>
  <c r="X167" i="10"/>
  <c r="Y167" i="10"/>
  <c r="AA167" i="10"/>
  <c r="AB167" i="10"/>
  <c r="AE167" i="10"/>
  <c r="AF167" i="10"/>
  <c r="AI167" i="10"/>
  <c r="AJ167" i="10"/>
  <c r="AM167" i="10"/>
  <c r="AN167" i="10"/>
  <c r="AO167" i="10"/>
  <c r="AS167" i="10"/>
  <c r="AU167" i="10"/>
  <c r="AV167" i="10"/>
  <c r="AY167" i="10"/>
  <c r="AZ167" i="10"/>
  <c r="BG167" i="10"/>
  <c r="BH167" i="10"/>
  <c r="BI167" i="10"/>
  <c r="BO167" i="10"/>
  <c r="BP167" i="10"/>
  <c r="BS167" i="10"/>
  <c r="BT167" i="10"/>
  <c r="BU167" i="10"/>
  <c r="BW167" i="10"/>
  <c r="BX167" i="10"/>
  <c r="BY167" i="10"/>
  <c r="CA167" i="10"/>
  <c r="CB167" i="10"/>
  <c r="CE167" i="10"/>
  <c r="CF167" i="10"/>
  <c r="CG167" i="10"/>
  <c r="CI167" i="10"/>
  <c r="CJ167" i="10"/>
  <c r="CK167" i="10"/>
  <c r="CM167" i="10"/>
  <c r="CN167" i="10"/>
  <c r="CO167" i="10"/>
  <c r="CQ167" i="10"/>
  <c r="CR167" i="10"/>
  <c r="CS167" i="10"/>
  <c r="CU167" i="10"/>
  <c r="CV167" i="10"/>
  <c r="CW167" i="10"/>
  <c r="CY167" i="10"/>
  <c r="CZ167" i="10"/>
  <c r="DA167" i="10"/>
  <c r="DC167" i="10"/>
  <c r="DD167" i="10"/>
  <c r="DG167" i="10"/>
  <c r="DH167" i="10"/>
  <c r="DI167" i="10"/>
  <c r="DK167" i="10"/>
  <c r="DL167" i="10"/>
  <c r="DO167" i="10"/>
  <c r="DP167" i="10"/>
  <c r="DS167" i="10"/>
  <c r="DT167" i="10"/>
  <c r="DU167" i="10"/>
  <c r="DW167" i="10"/>
  <c r="DX167" i="10"/>
  <c r="DY167" i="10"/>
  <c r="EA167" i="10"/>
  <c r="EB167" i="10"/>
  <c r="EE167" i="10"/>
  <c r="EF167" i="10"/>
  <c r="EG167" i="10"/>
  <c r="EI167" i="10"/>
  <c r="EJ167" i="10"/>
  <c r="EK167" i="10"/>
  <c r="G155" i="10"/>
  <c r="H155" i="10"/>
  <c r="K155" i="10"/>
  <c r="L155" i="10"/>
  <c r="M155" i="10"/>
  <c r="O155" i="10"/>
  <c r="P155" i="10"/>
  <c r="S155" i="10"/>
  <c r="T155" i="10"/>
  <c r="W155" i="10"/>
  <c r="X155" i="10"/>
  <c r="Y155" i="10"/>
  <c r="AA155" i="10"/>
  <c r="AB155" i="10"/>
  <c r="AC155" i="10"/>
  <c r="AE155" i="10"/>
  <c r="AF155" i="10"/>
  <c r="AI155" i="10"/>
  <c r="AJ155" i="10"/>
  <c r="AK155" i="10"/>
  <c r="AM155" i="10"/>
  <c r="AN155" i="10"/>
  <c r="AO155" i="10"/>
  <c r="AR155" i="10"/>
  <c r="AS155" i="10" s="1"/>
  <c r="AU155" i="10"/>
  <c r="AV155" i="10"/>
  <c r="AY155" i="10"/>
  <c r="AZ155" i="10"/>
  <c r="BG155" i="10"/>
  <c r="BH155" i="10"/>
  <c r="BI155" i="10"/>
  <c r="BO155" i="10"/>
  <c r="BP155" i="10"/>
  <c r="BS155" i="10"/>
  <c r="BT155" i="10"/>
  <c r="BU155" i="10"/>
  <c r="BW155" i="10"/>
  <c r="BX155" i="10"/>
  <c r="BY155" i="10"/>
  <c r="CA155" i="10"/>
  <c r="CB155" i="10"/>
  <c r="CE155" i="10"/>
  <c r="CF155" i="10"/>
  <c r="CI155" i="10"/>
  <c r="CJ155" i="10"/>
  <c r="CK155" i="10"/>
  <c r="CM155" i="10"/>
  <c r="CN155" i="10"/>
  <c r="CQ155" i="10"/>
  <c r="CR155" i="10"/>
  <c r="CS155" i="10"/>
  <c r="CU155" i="10"/>
  <c r="CV155" i="10"/>
  <c r="CW155" i="10"/>
  <c r="CY155" i="10"/>
  <c r="CZ155" i="10"/>
  <c r="DA155" i="10"/>
  <c r="DC155" i="10"/>
  <c r="DD155" i="10"/>
  <c r="DG155" i="10"/>
  <c r="DH155" i="10"/>
  <c r="DI155" i="10"/>
  <c r="DK155" i="10"/>
  <c r="DL155" i="10"/>
  <c r="DO155" i="10"/>
  <c r="DP155" i="10"/>
  <c r="DS155" i="10"/>
  <c r="DT155" i="10"/>
  <c r="DU155" i="10"/>
  <c r="DW155" i="10"/>
  <c r="DX155" i="10"/>
  <c r="DY155" i="10"/>
  <c r="EA155" i="10"/>
  <c r="EB155" i="10"/>
  <c r="EE155" i="10"/>
  <c r="EF155" i="10"/>
  <c r="EG155" i="10"/>
  <c r="EI155" i="10"/>
  <c r="EJ155" i="10"/>
  <c r="EK155" i="10"/>
  <c r="G144" i="10"/>
  <c r="H144" i="10"/>
  <c r="K144" i="10"/>
  <c r="L144" i="10"/>
  <c r="M144" i="10"/>
  <c r="O144" i="10"/>
  <c r="P144" i="10"/>
  <c r="Q144" i="10"/>
  <c r="S144" i="10"/>
  <c r="T144" i="10"/>
  <c r="U144" i="10"/>
  <c r="W144" i="10"/>
  <c r="X144" i="10"/>
  <c r="Y144" i="10"/>
  <c r="AA144" i="10"/>
  <c r="AB144" i="10"/>
  <c r="AE144" i="10"/>
  <c r="AF144" i="10"/>
  <c r="AI144" i="10"/>
  <c r="AJ144" i="10"/>
  <c r="AM144" i="10"/>
  <c r="AN144" i="10"/>
  <c r="AO144" i="10"/>
  <c r="AU144" i="10"/>
  <c r="AV144" i="10"/>
  <c r="AY144" i="10"/>
  <c r="AZ144" i="10"/>
  <c r="BG144" i="10"/>
  <c r="BH144" i="10"/>
  <c r="BI144" i="10"/>
  <c r="BO144" i="10"/>
  <c r="BP144" i="10"/>
  <c r="BS144" i="10"/>
  <c r="BT144" i="10"/>
  <c r="BU144" i="10"/>
  <c r="BW144" i="10"/>
  <c r="BX144" i="10"/>
  <c r="BY144" i="10"/>
  <c r="CA144" i="10"/>
  <c r="CB144" i="10"/>
  <c r="CE144" i="10"/>
  <c r="CF144" i="10"/>
  <c r="CG144" i="10"/>
  <c r="CI144" i="10"/>
  <c r="CJ144" i="10"/>
  <c r="CK144" i="10"/>
  <c r="CM144" i="10"/>
  <c r="CN144" i="10"/>
  <c r="CO144" i="10"/>
  <c r="CQ144" i="10"/>
  <c r="CR144" i="10"/>
  <c r="CS144" i="10"/>
  <c r="CU144" i="10"/>
  <c r="CV144" i="10"/>
  <c r="CW144" i="10"/>
  <c r="CY144" i="10"/>
  <c r="CZ144" i="10"/>
  <c r="DA144" i="10"/>
  <c r="DC144" i="10"/>
  <c r="DD144" i="10"/>
  <c r="DG144" i="10"/>
  <c r="DH144" i="10"/>
  <c r="DI144" i="10"/>
  <c r="DK144" i="10"/>
  <c r="DL144" i="10"/>
  <c r="DO144" i="10"/>
  <c r="DP144" i="10"/>
  <c r="DS144" i="10"/>
  <c r="DT144" i="10"/>
  <c r="DU144" i="10"/>
  <c r="DW144" i="10"/>
  <c r="DX144" i="10"/>
  <c r="DY144" i="10"/>
  <c r="EA144" i="10"/>
  <c r="EB144" i="10"/>
  <c r="EE144" i="10"/>
  <c r="EF144" i="10"/>
  <c r="EG144" i="10"/>
  <c r="EI144" i="10"/>
  <c r="EJ144" i="10"/>
  <c r="EK144" i="10"/>
  <c r="G133" i="10"/>
  <c r="H133" i="10"/>
  <c r="K133" i="10"/>
  <c r="L133" i="10"/>
  <c r="M133" i="10"/>
  <c r="O133" i="10"/>
  <c r="P133" i="10"/>
  <c r="S133" i="10"/>
  <c r="T133" i="10"/>
  <c r="U133" i="10"/>
  <c r="W133" i="10"/>
  <c r="X133" i="10"/>
  <c r="Y133" i="10"/>
  <c r="AA133" i="10"/>
  <c r="AB133" i="10"/>
  <c r="AC133" i="10"/>
  <c r="AE133" i="10"/>
  <c r="AF133" i="10"/>
  <c r="AI133" i="10"/>
  <c r="AJ133" i="10"/>
  <c r="AK133" i="10"/>
  <c r="AM133" i="10"/>
  <c r="AN133" i="10"/>
  <c r="AO133" i="10"/>
  <c r="AR133" i="10"/>
  <c r="AS133" i="10" s="1"/>
  <c r="AU133" i="10"/>
  <c r="AV133" i="10"/>
  <c r="AY133" i="10"/>
  <c r="AZ133" i="10"/>
  <c r="BG133" i="10"/>
  <c r="BH133" i="10"/>
  <c r="BI133" i="10"/>
  <c r="BO133" i="10"/>
  <c r="BP133" i="10"/>
  <c r="BS133" i="10"/>
  <c r="BT133" i="10"/>
  <c r="BU133" i="10"/>
  <c r="BW133" i="10"/>
  <c r="BX133" i="10"/>
  <c r="BY133" i="10"/>
  <c r="CA133" i="10"/>
  <c r="CB133" i="10"/>
  <c r="CE133" i="10"/>
  <c r="CF133" i="10"/>
  <c r="CG133" i="10"/>
  <c r="CI133" i="10"/>
  <c r="CJ133" i="10"/>
  <c r="CK133" i="10"/>
  <c r="CM133" i="10"/>
  <c r="CN133" i="10"/>
  <c r="CO133" i="10"/>
  <c r="CQ133" i="10"/>
  <c r="CR133" i="10"/>
  <c r="CS133" i="10"/>
  <c r="CU133" i="10"/>
  <c r="CV133" i="10"/>
  <c r="CY133" i="10"/>
  <c r="CZ133" i="10"/>
  <c r="DA133" i="10"/>
  <c r="DC133" i="10"/>
  <c r="DD133" i="10"/>
  <c r="DG133" i="10"/>
  <c r="DH133" i="10"/>
  <c r="DI133" i="10"/>
  <c r="DK133" i="10"/>
  <c r="DL133" i="10"/>
  <c r="DO133" i="10"/>
  <c r="DP133" i="10"/>
  <c r="DS133" i="10"/>
  <c r="DT133" i="10"/>
  <c r="DU133" i="10"/>
  <c r="DW133" i="10"/>
  <c r="DX133" i="10"/>
  <c r="DY133" i="10"/>
  <c r="EA133" i="10"/>
  <c r="EB133" i="10"/>
  <c r="EE133" i="10"/>
  <c r="EF133" i="10"/>
  <c r="EG133" i="10"/>
  <c r="EI133" i="10"/>
  <c r="EJ133" i="10"/>
  <c r="EK133" i="10"/>
  <c r="G120" i="10"/>
  <c r="H120" i="10"/>
  <c r="I120" i="10"/>
  <c r="K120" i="10"/>
  <c r="L120" i="10"/>
  <c r="M120" i="10"/>
  <c r="O120" i="10"/>
  <c r="P120" i="10"/>
  <c r="S120" i="10"/>
  <c r="T120" i="10"/>
  <c r="W120" i="10"/>
  <c r="X120" i="10"/>
  <c r="Y120" i="10"/>
  <c r="AA120" i="10"/>
  <c r="AB120" i="10"/>
  <c r="AC120" i="10"/>
  <c r="AE120" i="10"/>
  <c r="AF120" i="10"/>
  <c r="AI120" i="10"/>
  <c r="AJ120" i="10"/>
  <c r="AM120" i="10"/>
  <c r="AN120" i="10"/>
  <c r="AO120" i="10"/>
  <c r="AR120" i="10"/>
  <c r="AS120" i="10" s="1"/>
  <c r="AU120" i="10"/>
  <c r="AV120" i="10"/>
  <c r="AY120" i="10"/>
  <c r="AZ120" i="10"/>
  <c r="BG120" i="10"/>
  <c r="BH120" i="10"/>
  <c r="BI120" i="10"/>
  <c r="BO120" i="10"/>
  <c r="BP120" i="10"/>
  <c r="BQ120" i="10"/>
  <c r="BS120" i="10"/>
  <c r="BT120" i="10"/>
  <c r="BU120" i="10"/>
  <c r="BW120" i="10"/>
  <c r="BX120" i="10"/>
  <c r="BY120" i="10"/>
  <c r="CA120" i="10"/>
  <c r="CB120" i="10"/>
  <c r="CE120" i="10"/>
  <c r="CF120" i="10"/>
  <c r="CG120" i="10"/>
  <c r="CI120" i="10"/>
  <c r="CJ120" i="10"/>
  <c r="CK120" i="10"/>
  <c r="CM120" i="10"/>
  <c r="CN120" i="10"/>
  <c r="CO120" i="10"/>
  <c r="CQ120" i="10"/>
  <c r="CR120" i="10"/>
  <c r="CS120" i="10"/>
  <c r="CU120" i="10"/>
  <c r="CV120" i="10"/>
  <c r="CW120" i="10"/>
  <c r="CY120" i="10"/>
  <c r="CZ120" i="10"/>
  <c r="DA120" i="10"/>
  <c r="DC120" i="10"/>
  <c r="DD120" i="10"/>
  <c r="DG120" i="10"/>
  <c r="DH120" i="10"/>
  <c r="DI120" i="10"/>
  <c r="DK120" i="10"/>
  <c r="DL120" i="10"/>
  <c r="DM120" i="10" s="1"/>
  <c r="DO120" i="10"/>
  <c r="DP120" i="10"/>
  <c r="DS120" i="10"/>
  <c r="DT120" i="10"/>
  <c r="DU120" i="10"/>
  <c r="DW120" i="10"/>
  <c r="DX120" i="10"/>
  <c r="DY120" i="10"/>
  <c r="EA120" i="10"/>
  <c r="EB120" i="10"/>
  <c r="EE120" i="10"/>
  <c r="EF120" i="10"/>
  <c r="EG120" i="10"/>
  <c r="EI120" i="10"/>
  <c r="EJ120" i="10"/>
  <c r="EK120" i="10"/>
  <c r="G111" i="10"/>
  <c r="H111" i="10"/>
  <c r="K111" i="10"/>
  <c r="L111" i="10"/>
  <c r="M111" i="10"/>
  <c r="O111" i="10"/>
  <c r="P111" i="10"/>
  <c r="S111" i="10"/>
  <c r="T111" i="10"/>
  <c r="W111" i="10"/>
  <c r="X111" i="10"/>
  <c r="Y111" i="10"/>
  <c r="AA111" i="10"/>
  <c r="AB111" i="10"/>
  <c r="AE111" i="10"/>
  <c r="AF111" i="10"/>
  <c r="AI111" i="10"/>
  <c r="AJ111" i="10"/>
  <c r="AK111" i="10"/>
  <c r="AM111" i="10"/>
  <c r="AN111" i="10"/>
  <c r="AO111" i="10"/>
  <c r="AR111" i="10"/>
  <c r="AS111" i="10" s="1"/>
  <c r="AU111" i="10"/>
  <c r="AV111" i="10"/>
  <c r="AY111" i="10"/>
  <c r="AZ111" i="10"/>
  <c r="BG111" i="10"/>
  <c r="BH111" i="10"/>
  <c r="BI111" i="10"/>
  <c r="BO111" i="10"/>
  <c r="BP111" i="10"/>
  <c r="BS111" i="10"/>
  <c r="BT111" i="10"/>
  <c r="BU111" i="10"/>
  <c r="BW111" i="10"/>
  <c r="BX111" i="10"/>
  <c r="BY111" i="10"/>
  <c r="CA111" i="10"/>
  <c r="CB111" i="10"/>
  <c r="CE111" i="10"/>
  <c r="CF111" i="10"/>
  <c r="CG111" i="10"/>
  <c r="CI111" i="10"/>
  <c r="CJ111" i="10"/>
  <c r="CK111" i="10"/>
  <c r="CM111" i="10"/>
  <c r="CN111" i="10"/>
  <c r="CO111" i="10"/>
  <c r="CQ111" i="10"/>
  <c r="CR111" i="10"/>
  <c r="CS111" i="10"/>
  <c r="CU111" i="10"/>
  <c r="CV111" i="10"/>
  <c r="CW111" i="10"/>
  <c r="CY111" i="10"/>
  <c r="CZ111" i="10"/>
  <c r="DA111" i="10"/>
  <c r="DC111" i="10"/>
  <c r="DD111" i="10"/>
  <c r="DG111" i="10"/>
  <c r="DH111" i="10"/>
  <c r="DI111" i="10"/>
  <c r="DK111" i="10"/>
  <c r="DL111" i="10"/>
  <c r="DO111" i="10"/>
  <c r="DP111" i="10"/>
  <c r="DS111" i="10"/>
  <c r="DT111" i="10"/>
  <c r="DU111" i="10"/>
  <c r="DW111" i="10"/>
  <c r="DX111" i="10"/>
  <c r="DY111" i="10"/>
  <c r="EA111" i="10"/>
  <c r="EB111" i="10"/>
  <c r="EE111" i="10"/>
  <c r="EF111" i="10"/>
  <c r="EG111" i="10"/>
  <c r="EI111" i="10"/>
  <c r="EJ111" i="10"/>
  <c r="EK111" i="10"/>
  <c r="G99" i="10"/>
  <c r="H99" i="10"/>
  <c r="K99" i="10"/>
  <c r="L99" i="10"/>
  <c r="M99" i="10"/>
  <c r="O99" i="10"/>
  <c r="P99" i="10"/>
  <c r="S99" i="10"/>
  <c r="T99" i="10"/>
  <c r="W99" i="10"/>
  <c r="X99" i="10"/>
  <c r="Y99" i="10"/>
  <c r="AA99" i="10"/>
  <c r="AB99" i="10"/>
  <c r="AC99" i="10"/>
  <c r="AE99" i="10"/>
  <c r="AF99" i="10"/>
  <c r="AG99" i="10"/>
  <c r="AI99" i="10"/>
  <c r="AJ99" i="10"/>
  <c r="AK99" i="10"/>
  <c r="AM99" i="10"/>
  <c r="AN99" i="10"/>
  <c r="AO99" i="10"/>
  <c r="AR99" i="10"/>
  <c r="AS99" i="10" s="1"/>
  <c r="AU99" i="10"/>
  <c r="AV99" i="10"/>
  <c r="AY99" i="10"/>
  <c r="AZ99" i="10"/>
  <c r="BG99" i="10"/>
  <c r="BH99" i="10"/>
  <c r="BI99" i="10"/>
  <c r="BO99" i="10"/>
  <c r="BP99" i="10"/>
  <c r="BS99" i="10"/>
  <c r="BT99" i="10"/>
  <c r="BU99" i="10"/>
  <c r="BW99" i="10"/>
  <c r="BX99" i="10"/>
  <c r="BY99" i="10"/>
  <c r="CA99" i="10"/>
  <c r="CB99" i="10"/>
  <c r="CE99" i="10"/>
  <c r="CF99" i="10"/>
  <c r="CG99" i="10"/>
  <c r="CI99" i="10"/>
  <c r="CJ99" i="10"/>
  <c r="CK99" i="10"/>
  <c r="CM99" i="10"/>
  <c r="CN99" i="10"/>
  <c r="CO99" i="10"/>
  <c r="CQ99" i="10"/>
  <c r="CR99" i="10"/>
  <c r="CS99" i="10"/>
  <c r="CU99" i="10"/>
  <c r="CV99" i="10"/>
  <c r="CW99" i="10"/>
  <c r="CY99" i="10"/>
  <c r="CZ99" i="10"/>
  <c r="DA99" i="10"/>
  <c r="DC99" i="10"/>
  <c r="DD99" i="10"/>
  <c r="DG99" i="10"/>
  <c r="DH99" i="10"/>
  <c r="DI99" i="10"/>
  <c r="DK99" i="10"/>
  <c r="DL99" i="10"/>
  <c r="DO99" i="10"/>
  <c r="DP99" i="10"/>
  <c r="DS99" i="10"/>
  <c r="DT99" i="10"/>
  <c r="DU99" i="10"/>
  <c r="DW99" i="10"/>
  <c r="DX99" i="10"/>
  <c r="DY99" i="10"/>
  <c r="EA99" i="10"/>
  <c r="EB99" i="10"/>
  <c r="EE99" i="10"/>
  <c r="EF99" i="10"/>
  <c r="EG99" i="10"/>
  <c r="EI99" i="10"/>
  <c r="EJ99" i="10"/>
  <c r="EK99" i="10"/>
  <c r="G94" i="10"/>
  <c r="H94" i="10"/>
  <c r="I94" i="10"/>
  <c r="K94" i="10"/>
  <c r="L94" i="10"/>
  <c r="M94" i="10"/>
  <c r="O94" i="10"/>
  <c r="P94" i="10"/>
  <c r="Q94" i="10"/>
  <c r="S94" i="10"/>
  <c r="T94" i="10"/>
  <c r="U94" i="10"/>
  <c r="W94" i="10"/>
  <c r="X94" i="10"/>
  <c r="Y94" i="10"/>
  <c r="AA94" i="10"/>
  <c r="AB94" i="10"/>
  <c r="AC94" i="10"/>
  <c r="AE94" i="10"/>
  <c r="AF94" i="10"/>
  <c r="AG94" i="10"/>
  <c r="AI94" i="10"/>
  <c r="AJ94" i="10"/>
  <c r="AK94" i="10"/>
  <c r="AM94" i="10"/>
  <c r="AN94" i="10"/>
  <c r="AO94" i="10"/>
  <c r="AR94" i="10"/>
  <c r="AS94" i="10" s="1"/>
  <c r="AU94" i="10"/>
  <c r="AV94" i="10"/>
  <c r="AY94" i="10"/>
  <c r="AZ94" i="10"/>
  <c r="BG94" i="10"/>
  <c r="BH94" i="10"/>
  <c r="BI94" i="10"/>
  <c r="BO94" i="10"/>
  <c r="BP94" i="10"/>
  <c r="BQ94" i="10"/>
  <c r="BS94" i="10"/>
  <c r="BT94" i="10"/>
  <c r="BU94" i="10"/>
  <c r="BW94" i="10"/>
  <c r="BX94" i="10"/>
  <c r="BY94" i="10"/>
  <c r="CA94" i="10"/>
  <c r="CB94" i="10"/>
  <c r="CE94" i="10"/>
  <c r="CF94" i="10"/>
  <c r="CG94" i="10"/>
  <c r="CI94" i="10"/>
  <c r="CJ94" i="10"/>
  <c r="CK94" i="10"/>
  <c r="CM94" i="10"/>
  <c r="CN94" i="10"/>
  <c r="CO94" i="10"/>
  <c r="CQ94" i="10"/>
  <c r="CR94" i="10"/>
  <c r="CS94" i="10"/>
  <c r="CU94" i="10"/>
  <c r="CV94" i="10"/>
  <c r="CW94" i="10"/>
  <c r="CY94" i="10"/>
  <c r="CZ94" i="10"/>
  <c r="DA94" i="10"/>
  <c r="DC94" i="10"/>
  <c r="DD94" i="10"/>
  <c r="DG94" i="10"/>
  <c r="DH94" i="10"/>
  <c r="DI94" i="10"/>
  <c r="DK94" i="10"/>
  <c r="DL94" i="10"/>
  <c r="DO94" i="10"/>
  <c r="DP94" i="10"/>
  <c r="DS94" i="10"/>
  <c r="DT94" i="10"/>
  <c r="DU94" i="10"/>
  <c r="DW94" i="10"/>
  <c r="DX94" i="10"/>
  <c r="DY94" i="10"/>
  <c r="EA94" i="10"/>
  <c r="EB94" i="10"/>
  <c r="EE94" i="10"/>
  <c r="EF94" i="10"/>
  <c r="EG94" i="10"/>
  <c r="EI94" i="10"/>
  <c r="EJ94" i="10"/>
  <c r="EK94" i="10"/>
  <c r="G77" i="10"/>
  <c r="H77" i="10"/>
  <c r="I77" i="10"/>
  <c r="K77" i="10"/>
  <c r="L77" i="10"/>
  <c r="M77" i="10"/>
  <c r="O77" i="10"/>
  <c r="P77" i="10"/>
  <c r="S77" i="10"/>
  <c r="T77" i="10"/>
  <c r="W77" i="10"/>
  <c r="X77" i="10"/>
  <c r="Y77" i="10"/>
  <c r="AA77" i="10"/>
  <c r="AB77" i="10"/>
  <c r="AE77" i="10"/>
  <c r="AF77" i="10"/>
  <c r="AI77" i="10"/>
  <c r="AJ77" i="10"/>
  <c r="AM77" i="10"/>
  <c r="AN77" i="10"/>
  <c r="AO77" i="10"/>
  <c r="AR77" i="10"/>
  <c r="AS77" i="10" s="1"/>
  <c r="AU77" i="10"/>
  <c r="AV77" i="10"/>
  <c r="AY77" i="10"/>
  <c r="AZ77" i="10"/>
  <c r="BG77" i="10"/>
  <c r="BH77" i="10"/>
  <c r="BI77" i="10"/>
  <c r="BO77" i="10"/>
  <c r="BP77" i="10"/>
  <c r="BS77" i="10"/>
  <c r="BT77" i="10"/>
  <c r="BW77" i="10"/>
  <c r="BX77" i="10"/>
  <c r="CA77" i="10"/>
  <c r="CB77" i="10"/>
  <c r="CE77" i="10"/>
  <c r="CF77" i="10"/>
  <c r="CI77" i="10"/>
  <c r="CJ77" i="10"/>
  <c r="CK77" i="10"/>
  <c r="CM77" i="10"/>
  <c r="CN77" i="10"/>
  <c r="CO77" i="10"/>
  <c r="CQ77" i="10"/>
  <c r="CR77" i="10"/>
  <c r="CS77" i="10"/>
  <c r="CU77" i="10"/>
  <c r="CV77" i="10"/>
  <c r="CW77" i="10"/>
  <c r="CY77" i="10"/>
  <c r="CZ77" i="10"/>
  <c r="DA77" i="10"/>
  <c r="DC77" i="10"/>
  <c r="DD77" i="10"/>
  <c r="DG77" i="10"/>
  <c r="DH77" i="10"/>
  <c r="DI77" i="10"/>
  <c r="DK77" i="10"/>
  <c r="DL77" i="10"/>
  <c r="DO77" i="10"/>
  <c r="DP77" i="10"/>
  <c r="DS77" i="10"/>
  <c r="DT77" i="10"/>
  <c r="DW77" i="10"/>
  <c r="DX77" i="10"/>
  <c r="DY77" i="10"/>
  <c r="EA77" i="10"/>
  <c r="EB77" i="10"/>
  <c r="EE77" i="10"/>
  <c r="EF77" i="10"/>
  <c r="EI77" i="10"/>
  <c r="EJ77" i="10"/>
  <c r="EK77" i="10"/>
  <c r="G71" i="10"/>
  <c r="H71" i="10"/>
  <c r="I71" i="10"/>
  <c r="K71" i="10"/>
  <c r="L71" i="10"/>
  <c r="M71" i="10"/>
  <c r="O71" i="10"/>
  <c r="P71" i="10"/>
  <c r="Q71" i="10"/>
  <c r="S71" i="10"/>
  <c r="T71" i="10"/>
  <c r="U71" i="10"/>
  <c r="W71" i="10"/>
  <c r="X71" i="10"/>
  <c r="Y71" i="10"/>
  <c r="AA71" i="10"/>
  <c r="AB71" i="10"/>
  <c r="AE71" i="10"/>
  <c r="AF71" i="10"/>
  <c r="AI71" i="10"/>
  <c r="AJ71" i="10"/>
  <c r="AM71" i="10"/>
  <c r="AN71" i="10"/>
  <c r="AO71" i="10"/>
  <c r="AR71" i="10"/>
  <c r="AS71" i="10" s="1"/>
  <c r="AU71" i="10"/>
  <c r="AV71" i="10"/>
  <c r="AY71" i="10"/>
  <c r="AZ71" i="10"/>
  <c r="BG71" i="10"/>
  <c r="BH71" i="10"/>
  <c r="BI71" i="10"/>
  <c r="BO71" i="10"/>
  <c r="BP71" i="10"/>
  <c r="BQ71" i="10"/>
  <c r="BS71" i="10"/>
  <c r="BT71" i="10"/>
  <c r="BU71" i="10"/>
  <c r="BW71" i="10"/>
  <c r="BX71" i="10"/>
  <c r="BY71" i="10"/>
  <c r="CA71" i="10"/>
  <c r="CB71" i="10"/>
  <c r="CE71" i="10"/>
  <c r="CF71" i="10"/>
  <c r="CG71" i="10"/>
  <c r="CI71" i="10"/>
  <c r="CJ71" i="10"/>
  <c r="CK71" i="10"/>
  <c r="CM71" i="10"/>
  <c r="CN71" i="10"/>
  <c r="CO71" i="10"/>
  <c r="CQ71" i="10"/>
  <c r="CR71" i="10"/>
  <c r="CS71" i="10"/>
  <c r="CU71" i="10"/>
  <c r="CV71" i="10"/>
  <c r="CW71" i="10"/>
  <c r="CY71" i="10"/>
  <c r="CZ71" i="10"/>
  <c r="DA71" i="10"/>
  <c r="DC71" i="10"/>
  <c r="DD71" i="10"/>
  <c r="DE71" i="10"/>
  <c r="DG71" i="10"/>
  <c r="DH71" i="10"/>
  <c r="DI71" i="10"/>
  <c r="DK71" i="10"/>
  <c r="DL71" i="10"/>
  <c r="DO71" i="10"/>
  <c r="DP71" i="10"/>
  <c r="DS71" i="10"/>
  <c r="DT71" i="10"/>
  <c r="DU71" i="10"/>
  <c r="DW71" i="10"/>
  <c r="DX71" i="10"/>
  <c r="DY71" i="10"/>
  <c r="EA71" i="10"/>
  <c r="EB71" i="10"/>
  <c r="EE71" i="10"/>
  <c r="EF71" i="10"/>
  <c r="EG71" i="10"/>
  <c r="EI71" i="10"/>
  <c r="EJ71" i="10"/>
  <c r="EK71" i="10"/>
  <c r="G54" i="10"/>
  <c r="H54" i="10"/>
  <c r="I54" i="10"/>
  <c r="K54" i="10"/>
  <c r="L54" i="10"/>
  <c r="M54" i="10"/>
  <c r="O54" i="10"/>
  <c r="P54" i="10"/>
  <c r="S54" i="10"/>
  <c r="T54" i="10"/>
  <c r="W54" i="10"/>
  <c r="X54" i="10"/>
  <c r="AA54" i="10"/>
  <c r="AB54" i="10"/>
  <c r="AC54" i="10"/>
  <c r="AE54" i="10"/>
  <c r="AF54" i="10"/>
  <c r="AI54" i="10"/>
  <c r="AJ54" i="10"/>
  <c r="AM54" i="10"/>
  <c r="AN54" i="10"/>
  <c r="AO54" i="10"/>
  <c r="AR54" i="10"/>
  <c r="AS54" i="10" s="1"/>
  <c r="AU54" i="10"/>
  <c r="AV54" i="10"/>
  <c r="AY54" i="10"/>
  <c r="AZ54" i="10"/>
  <c r="BG54" i="10"/>
  <c r="BH54" i="10"/>
  <c r="BO54" i="10"/>
  <c r="BP54" i="10"/>
  <c r="BQ54" i="10"/>
  <c r="BS54" i="10"/>
  <c r="BT54" i="10"/>
  <c r="BW54" i="10"/>
  <c r="BX54" i="10"/>
  <c r="CA54" i="10"/>
  <c r="CB54" i="10"/>
  <c r="CE54" i="10"/>
  <c r="CF54" i="10"/>
  <c r="CG54" i="10"/>
  <c r="CI54" i="10"/>
  <c r="CJ54" i="10"/>
  <c r="CK54" i="10"/>
  <c r="CM54" i="10"/>
  <c r="CN54" i="10"/>
  <c r="CQ54" i="10"/>
  <c r="CR54" i="10"/>
  <c r="CS54" i="10"/>
  <c r="CU54" i="10"/>
  <c r="CV54" i="10"/>
  <c r="CW54" i="10"/>
  <c r="CY54" i="10"/>
  <c r="CZ54" i="10"/>
  <c r="DA54" i="10"/>
  <c r="DC54" i="10"/>
  <c r="DD54" i="10"/>
  <c r="DG54" i="10"/>
  <c r="DH54" i="10"/>
  <c r="DI54" i="10"/>
  <c r="DK54" i="10"/>
  <c r="DL54" i="10"/>
  <c r="DM54" i="10" s="1"/>
  <c r="DO54" i="10"/>
  <c r="DP54" i="10"/>
  <c r="DQ54" i="10" s="1"/>
  <c r="DS54" i="10"/>
  <c r="DT54" i="10"/>
  <c r="DU54" i="10"/>
  <c r="DW54" i="10"/>
  <c r="DX54" i="10"/>
  <c r="EA54" i="10"/>
  <c r="EB54" i="10"/>
  <c r="EE54" i="10"/>
  <c r="EF54" i="10"/>
  <c r="EG54" i="10"/>
  <c r="EI54" i="10"/>
  <c r="EJ54" i="10"/>
  <c r="EK54" i="10"/>
  <c r="G49" i="10"/>
  <c r="H49" i="10"/>
  <c r="K49" i="10"/>
  <c r="L49" i="10"/>
  <c r="M49" i="10"/>
  <c r="O49" i="10"/>
  <c r="P49" i="10"/>
  <c r="S49" i="10"/>
  <c r="T49" i="10"/>
  <c r="W49" i="10"/>
  <c r="X49" i="10"/>
  <c r="AA49" i="10"/>
  <c r="AB49" i="10"/>
  <c r="AE49" i="10"/>
  <c r="AF49" i="10"/>
  <c r="AG49" i="10"/>
  <c r="AI49" i="10"/>
  <c r="AJ49" i="10"/>
  <c r="AM49" i="10"/>
  <c r="AN49" i="10"/>
  <c r="AR49" i="10"/>
  <c r="AS49" i="10" s="1"/>
  <c r="AU49" i="10"/>
  <c r="AV49" i="10"/>
  <c r="AY49" i="10"/>
  <c r="AZ49" i="10"/>
  <c r="BG49" i="10"/>
  <c r="BH49" i="10"/>
  <c r="BI49" i="10"/>
  <c r="BO49" i="10"/>
  <c r="BP49" i="10"/>
  <c r="BS49" i="10"/>
  <c r="BT49" i="10"/>
  <c r="BW49" i="10"/>
  <c r="BX49" i="10"/>
  <c r="CA49" i="10"/>
  <c r="CB49" i="10"/>
  <c r="CE49" i="10"/>
  <c r="CF49" i="10"/>
  <c r="CI49" i="10"/>
  <c r="CJ49" i="10"/>
  <c r="CK49" i="10"/>
  <c r="CM49" i="10"/>
  <c r="CN49" i="10"/>
  <c r="CO49" i="10"/>
  <c r="CQ49" i="10"/>
  <c r="CR49" i="10"/>
  <c r="CS49" i="10"/>
  <c r="CU49" i="10"/>
  <c r="CV49" i="10"/>
  <c r="CY49" i="10"/>
  <c r="CZ49" i="10"/>
  <c r="DA49" i="10" s="1"/>
  <c r="DC49" i="10"/>
  <c r="DD49" i="10"/>
  <c r="DG49" i="10"/>
  <c r="DH49" i="10"/>
  <c r="DI49" i="10" s="1"/>
  <c r="DK49" i="10"/>
  <c r="DL49" i="10"/>
  <c r="DO49" i="10"/>
  <c r="DP49" i="10"/>
  <c r="DS49" i="10"/>
  <c r="DT49" i="10"/>
  <c r="DU49" i="10"/>
  <c r="DW49" i="10"/>
  <c r="DX49" i="10"/>
  <c r="DY49" i="10"/>
  <c r="EA49" i="10"/>
  <c r="EB49" i="10"/>
  <c r="EE49" i="10"/>
  <c r="EF49" i="10"/>
  <c r="EI49" i="10"/>
  <c r="EJ49" i="10"/>
  <c r="EK49" i="10"/>
  <c r="G24" i="10"/>
  <c r="H24" i="10"/>
  <c r="I24" i="10"/>
  <c r="K24" i="10"/>
  <c r="L24" i="10"/>
  <c r="M24" i="10"/>
  <c r="O24" i="10"/>
  <c r="P24" i="10"/>
  <c r="S24" i="10"/>
  <c r="T24" i="10"/>
  <c r="W24" i="10"/>
  <c r="X24" i="10"/>
  <c r="Y24" i="10"/>
  <c r="AA24" i="10"/>
  <c r="AB24" i="10"/>
  <c r="AC24" i="10"/>
  <c r="AE24" i="10"/>
  <c r="AF24" i="10"/>
  <c r="AI24" i="10"/>
  <c r="AJ24" i="10"/>
  <c r="AM24" i="10"/>
  <c r="AN24" i="10"/>
  <c r="AO24" i="10"/>
  <c r="AR24" i="10"/>
  <c r="AS24" i="10" s="1"/>
  <c r="AU24" i="10"/>
  <c r="AV24" i="10"/>
  <c r="AY24" i="10"/>
  <c r="AZ24" i="10"/>
  <c r="BG24" i="10"/>
  <c r="BH24" i="10"/>
  <c r="BI24" i="10"/>
  <c r="BO24" i="10"/>
  <c r="BP24" i="10"/>
  <c r="BQ24" i="10"/>
  <c r="BS24" i="10"/>
  <c r="BT24" i="10"/>
  <c r="BU24" i="10"/>
  <c r="BW24" i="10"/>
  <c r="BX24" i="10"/>
  <c r="BY24" i="10"/>
  <c r="CA24" i="10"/>
  <c r="CB24" i="10"/>
  <c r="CE24" i="10"/>
  <c r="CF24" i="10"/>
  <c r="CG24" i="10"/>
  <c r="CI24" i="10"/>
  <c r="CJ24" i="10"/>
  <c r="CK24" i="10"/>
  <c r="CM24" i="10"/>
  <c r="CN24" i="10"/>
  <c r="CO24" i="10"/>
  <c r="CQ24" i="10"/>
  <c r="CR24" i="10"/>
  <c r="CS24" i="10"/>
  <c r="CU24" i="10"/>
  <c r="CV24" i="10"/>
  <c r="CW24" i="10"/>
  <c r="CY24" i="10"/>
  <c r="CZ24" i="10"/>
  <c r="DA24" i="10"/>
  <c r="DC24" i="10"/>
  <c r="DD24" i="10"/>
  <c r="DG24" i="10"/>
  <c r="DH24" i="10"/>
  <c r="DI24" i="10"/>
  <c r="DK24" i="10"/>
  <c r="DL24" i="10"/>
  <c r="DM24" i="10" s="1"/>
  <c r="DO24" i="10"/>
  <c r="DP24" i="10"/>
  <c r="DS24" i="10"/>
  <c r="DT24" i="10"/>
  <c r="DU24" i="10"/>
  <c r="DW24" i="10"/>
  <c r="DX24" i="10"/>
  <c r="DY24" i="10"/>
  <c r="EA24" i="10"/>
  <c r="EB24" i="10"/>
  <c r="EE24" i="10"/>
  <c r="EF24" i="10"/>
  <c r="EG24" i="10"/>
  <c r="EI24" i="10"/>
  <c r="EJ24" i="10"/>
  <c r="EK24" i="10"/>
  <c r="G15" i="10"/>
  <c r="H15" i="10"/>
  <c r="K15" i="10"/>
  <c r="L15" i="10"/>
  <c r="M15" i="10"/>
  <c r="O15" i="10"/>
  <c r="P15" i="10"/>
  <c r="Q15" i="10"/>
  <c r="S15" i="10"/>
  <c r="T15" i="10"/>
  <c r="U15" i="10"/>
  <c r="W15" i="10"/>
  <c r="X15" i="10"/>
  <c r="Y15" i="10"/>
  <c r="AA15" i="10"/>
  <c r="AB15" i="10"/>
  <c r="AC15" i="10"/>
  <c r="AE15" i="10"/>
  <c r="AF15" i="10"/>
  <c r="AG15" i="10"/>
  <c r="AI15" i="10"/>
  <c r="AJ15" i="10"/>
  <c r="AM15" i="10"/>
  <c r="AN15" i="10"/>
  <c r="AO15" i="10"/>
  <c r="AR15" i="10"/>
  <c r="AS15" i="10" s="1"/>
  <c r="AU15" i="10"/>
  <c r="AV15" i="10"/>
  <c r="AY15" i="10"/>
  <c r="AZ15" i="10"/>
  <c r="BG15" i="10"/>
  <c r="BH15" i="10"/>
  <c r="BI15" i="10"/>
  <c r="BO15" i="10"/>
  <c r="BP15" i="10"/>
  <c r="BQ15" i="10"/>
  <c r="BS15" i="10"/>
  <c r="BT15" i="10"/>
  <c r="BU15" i="10"/>
  <c r="BW15" i="10"/>
  <c r="BX15" i="10"/>
  <c r="BY15" i="10"/>
  <c r="CA15" i="10"/>
  <c r="CB15" i="10"/>
  <c r="CE15" i="10"/>
  <c r="CF15" i="10"/>
  <c r="CG15" i="10"/>
  <c r="CI15" i="10"/>
  <c r="CJ15" i="10"/>
  <c r="CK15" i="10"/>
  <c r="CM15" i="10"/>
  <c r="CN15" i="10"/>
  <c r="CO15" i="10"/>
  <c r="CQ15" i="10"/>
  <c r="CR15" i="10"/>
  <c r="CS15" i="10"/>
  <c r="CU15" i="10"/>
  <c r="CV15" i="10"/>
  <c r="CW15" i="10"/>
  <c r="CY15" i="10"/>
  <c r="CZ15" i="10"/>
  <c r="DA15" i="10"/>
  <c r="DC15" i="10"/>
  <c r="DD15" i="10"/>
  <c r="DG15" i="10"/>
  <c r="DH15" i="10"/>
  <c r="DI15" i="10"/>
  <c r="DK15" i="10"/>
  <c r="DL15" i="10"/>
  <c r="DO15" i="10"/>
  <c r="DP15" i="10"/>
  <c r="DS15" i="10"/>
  <c r="DT15" i="10"/>
  <c r="DU15" i="10"/>
  <c r="DW15" i="10"/>
  <c r="DX15" i="10"/>
  <c r="DY15" i="10"/>
  <c r="EA15" i="10"/>
  <c r="EB15" i="10"/>
  <c r="EE15" i="10"/>
  <c r="EF15" i="10"/>
  <c r="EG15" i="10"/>
  <c r="EI15" i="10"/>
  <c r="EJ15" i="10"/>
  <c r="EK15" i="10"/>
  <c r="G11" i="10"/>
  <c r="H11" i="10"/>
  <c r="K11" i="10"/>
  <c r="L11" i="10"/>
  <c r="M11" i="10"/>
  <c r="O11" i="10"/>
  <c r="P11" i="10"/>
  <c r="Q11" i="10"/>
  <c r="S11" i="10"/>
  <c r="T11" i="10"/>
  <c r="U11" i="10"/>
  <c r="W11" i="10"/>
  <c r="X11" i="10"/>
  <c r="Y11" i="10"/>
  <c r="AA11" i="10"/>
  <c r="AB11" i="10"/>
  <c r="AC11" i="10"/>
  <c r="AE11" i="10"/>
  <c r="AF11" i="10"/>
  <c r="AI11" i="10"/>
  <c r="AJ11" i="10"/>
  <c r="AM11" i="10"/>
  <c r="AN11" i="10"/>
  <c r="AO11" i="10"/>
  <c r="AR11" i="10"/>
  <c r="AU11" i="10"/>
  <c r="AV11" i="10"/>
  <c r="AY11" i="10"/>
  <c r="AZ11" i="10"/>
  <c r="BG11" i="10"/>
  <c r="BH11" i="10"/>
  <c r="BO11" i="10"/>
  <c r="BP11" i="10"/>
  <c r="BQ11" i="10"/>
  <c r="BS11" i="10"/>
  <c r="BT11" i="10"/>
  <c r="BU11" i="10"/>
  <c r="BW11" i="10"/>
  <c r="BX11" i="10"/>
  <c r="BY11" i="10"/>
  <c r="CE11" i="10"/>
  <c r="CF11" i="10"/>
  <c r="CG11" i="10"/>
  <c r="CI11" i="10"/>
  <c r="CJ11" i="10"/>
  <c r="CK11" i="10"/>
  <c r="CM11" i="10"/>
  <c r="CN11" i="10"/>
  <c r="CO11" i="10"/>
  <c r="CQ11" i="10"/>
  <c r="CR11" i="10"/>
  <c r="CS11" i="10"/>
  <c r="CU11" i="10"/>
  <c r="CV11" i="10"/>
  <c r="CW11" i="10"/>
  <c r="CY11" i="10"/>
  <c r="CZ11" i="10"/>
  <c r="DA11" i="10"/>
  <c r="DC11" i="10"/>
  <c r="DD11" i="10"/>
  <c r="DG11" i="10"/>
  <c r="DH11" i="10"/>
  <c r="DI11" i="10"/>
  <c r="DK11" i="10"/>
  <c r="DL11" i="10"/>
  <c r="DM11" i="10" s="1"/>
  <c r="DO11" i="10"/>
  <c r="DP11" i="10"/>
  <c r="DS11" i="10"/>
  <c r="DT11" i="10"/>
  <c r="DU11" i="10"/>
  <c r="DW11" i="10"/>
  <c r="DX11" i="10"/>
  <c r="DY11" i="10"/>
  <c r="EA11" i="10"/>
  <c r="EB11" i="10"/>
  <c r="EE11" i="10"/>
  <c r="EF11" i="10"/>
  <c r="EG11" i="10"/>
  <c r="EI11" i="10"/>
  <c r="EJ11" i="10"/>
  <c r="EK11" i="10"/>
  <c r="C93" i="9"/>
  <c r="D93" i="9"/>
  <c r="G103" i="8"/>
  <c r="G115" i="8"/>
  <c r="G124" i="8"/>
  <c r="G138" i="8"/>
  <c r="G151" i="8"/>
  <c r="G162" i="8"/>
  <c r="G175" i="8"/>
  <c r="G189" i="8"/>
  <c r="G188" i="8" s="1"/>
  <c r="H189" i="8"/>
  <c r="G203" i="8"/>
  <c r="G202" i="8" s="1"/>
  <c r="H203" i="8"/>
  <c r="Y89" i="9"/>
  <c r="W88" i="9"/>
  <c r="Y86" i="9"/>
  <c r="Y76" i="9"/>
  <c r="Q90" i="9"/>
  <c r="Q91" i="9"/>
  <c r="Q68" i="9"/>
  <c r="Q70" i="9"/>
  <c r="Q72" i="9"/>
  <c r="Q76" i="9"/>
  <c r="Q78" i="9"/>
  <c r="Q80" i="9"/>
  <c r="Q82" i="9"/>
  <c r="Q58" i="9"/>
  <c r="Q27" i="9"/>
  <c r="Q29" i="9"/>
  <c r="Q31" i="9"/>
  <c r="Q33" i="9"/>
  <c r="Q35" i="9"/>
  <c r="Q37" i="9"/>
  <c r="Q40" i="9"/>
  <c r="Q42" i="9"/>
  <c r="Q44" i="9"/>
  <c r="Q46" i="9"/>
  <c r="Q48" i="9"/>
  <c r="H9" i="12"/>
  <c r="I9" i="12"/>
  <c r="K9" i="12"/>
  <c r="L9" i="12"/>
  <c r="O9" i="12"/>
  <c r="P9" i="12"/>
  <c r="S9" i="12"/>
  <c r="T9" i="12"/>
  <c r="W9" i="12"/>
  <c r="X9" i="12"/>
  <c r="AA9" i="12"/>
  <c r="AB9" i="12"/>
  <c r="AE9" i="12"/>
  <c r="AF9" i="12"/>
  <c r="AI9" i="12"/>
  <c r="AJ9" i="12"/>
  <c r="AQ9" i="12"/>
  <c r="AR9" i="12"/>
  <c r="AS9" i="12"/>
  <c r="AU9" i="12"/>
  <c r="AW9" i="12" s="1"/>
  <c r="BC9" i="12"/>
  <c r="BD9" i="12"/>
  <c r="BG9" i="12"/>
  <c r="BH9" i="12"/>
  <c r="BI9" i="12"/>
  <c r="BK9" i="12"/>
  <c r="BL9" i="12"/>
  <c r="BM9" i="12"/>
  <c r="BO9" i="12"/>
  <c r="BP9" i="12"/>
  <c r="BQ9" i="12"/>
  <c r="BS9" i="12"/>
  <c r="BT9" i="12"/>
  <c r="BW9" i="12"/>
  <c r="BX9" i="12"/>
  <c r="BY9" i="12"/>
  <c r="G9" i="12"/>
  <c r="H297" i="12"/>
  <c r="I297" i="12"/>
  <c r="K297" i="12"/>
  <c r="L297" i="12"/>
  <c r="M297" i="12"/>
  <c r="O297" i="12"/>
  <c r="P297" i="12"/>
  <c r="Q297" i="12"/>
  <c r="S297" i="12"/>
  <c r="T297" i="12"/>
  <c r="U297" i="12"/>
  <c r="W297" i="12"/>
  <c r="X297" i="12"/>
  <c r="Y297" i="12"/>
  <c r="AA297" i="12"/>
  <c r="AB297" i="12"/>
  <c r="AC297" i="12"/>
  <c r="AE297" i="12"/>
  <c r="AG297" i="12"/>
  <c r="AI297" i="12"/>
  <c r="AQ297" i="12"/>
  <c r="AR297" i="12"/>
  <c r="AS297" i="12"/>
  <c r="BC297" i="12"/>
  <c r="BG297" i="12"/>
  <c r="BH297" i="12"/>
  <c r="BI297" i="12"/>
  <c r="BK297" i="12"/>
  <c r="BL297" i="12"/>
  <c r="BM297" i="12"/>
  <c r="BO297" i="12"/>
  <c r="BP297" i="12"/>
  <c r="BQ297" i="12"/>
  <c r="BS297" i="12"/>
  <c r="BT297" i="12"/>
  <c r="BU297" i="12"/>
  <c r="BW297" i="12"/>
  <c r="BX297" i="12"/>
  <c r="BY297" i="12"/>
  <c r="G297" i="12"/>
  <c r="H305" i="12"/>
  <c r="I305" i="12"/>
  <c r="K305" i="12"/>
  <c r="L305" i="12"/>
  <c r="M305" i="12"/>
  <c r="O305" i="12"/>
  <c r="P305" i="12"/>
  <c r="Q305" i="12"/>
  <c r="S305" i="12"/>
  <c r="T305" i="12"/>
  <c r="U305" i="12"/>
  <c r="W305" i="12"/>
  <c r="X305" i="12"/>
  <c r="Y305" i="12"/>
  <c r="AA305" i="12"/>
  <c r="AB305" i="12"/>
  <c r="AC305" i="12"/>
  <c r="AE305" i="12"/>
  <c r="AG305" i="12"/>
  <c r="AI305" i="12"/>
  <c r="AQ305" i="12"/>
  <c r="AR305" i="12"/>
  <c r="AS305" i="12"/>
  <c r="BC305" i="12"/>
  <c r="BG305" i="12"/>
  <c r="BH305" i="12"/>
  <c r="BI305" i="12"/>
  <c r="BK305" i="12"/>
  <c r="BL305" i="12"/>
  <c r="BM305" i="12"/>
  <c r="BO305" i="12"/>
  <c r="BP305" i="12"/>
  <c r="BQ305" i="12"/>
  <c r="BS305" i="12"/>
  <c r="BT305" i="12"/>
  <c r="BU305" i="12"/>
  <c r="BW305" i="12"/>
  <c r="BX305" i="12"/>
  <c r="BY305" i="12"/>
  <c r="G305" i="12"/>
  <c r="H342" i="12"/>
  <c r="I342" i="12"/>
  <c r="K342" i="12"/>
  <c r="L342" i="12"/>
  <c r="M342" i="12"/>
  <c r="O342" i="12"/>
  <c r="P342" i="12"/>
  <c r="S342" i="12"/>
  <c r="T342" i="12"/>
  <c r="U342" i="12"/>
  <c r="W342" i="12"/>
  <c r="X342" i="12"/>
  <c r="Y342" i="12"/>
  <c r="AA342" i="12"/>
  <c r="AB342" i="12"/>
  <c r="AC342" i="12"/>
  <c r="AE342" i="12"/>
  <c r="AG342" i="12"/>
  <c r="AI342" i="12"/>
  <c r="AQ342" i="12"/>
  <c r="AR342" i="12"/>
  <c r="AS342" i="12"/>
  <c r="BC342" i="12"/>
  <c r="BE342" i="12"/>
  <c r="BG342" i="12"/>
  <c r="BH342" i="12"/>
  <c r="BI342" i="12"/>
  <c r="BK342" i="12"/>
  <c r="BL342" i="12"/>
  <c r="BM342" i="12"/>
  <c r="BO342" i="12"/>
  <c r="BP342" i="12"/>
  <c r="BQ342" i="12"/>
  <c r="BS342" i="12"/>
  <c r="BT342" i="12"/>
  <c r="BU342" i="12"/>
  <c r="BW342" i="12"/>
  <c r="BX342" i="12"/>
  <c r="BY342" i="12"/>
  <c r="G342" i="12"/>
  <c r="H287" i="12"/>
  <c r="I287" i="12"/>
  <c r="K287" i="12"/>
  <c r="L287" i="12"/>
  <c r="M287" i="12"/>
  <c r="O287" i="12"/>
  <c r="P287" i="12"/>
  <c r="Q287" i="12"/>
  <c r="S287" i="12"/>
  <c r="T287" i="12"/>
  <c r="U287" i="12"/>
  <c r="W287" i="12"/>
  <c r="X287" i="12"/>
  <c r="Y287" i="12"/>
  <c r="AA287" i="12"/>
  <c r="AB287" i="12"/>
  <c r="AC287" i="12"/>
  <c r="AE287" i="12"/>
  <c r="AG287" i="12"/>
  <c r="AI287" i="12"/>
  <c r="AQ287" i="12"/>
  <c r="AR287" i="12"/>
  <c r="AS287" i="12"/>
  <c r="BC287" i="12"/>
  <c r="BG287" i="12"/>
  <c r="BH287" i="12"/>
  <c r="BI287" i="12"/>
  <c r="BK287" i="12"/>
  <c r="BL287" i="12"/>
  <c r="BM287" i="12"/>
  <c r="BO287" i="12"/>
  <c r="BP287" i="12"/>
  <c r="BQ287" i="12"/>
  <c r="BS287" i="12"/>
  <c r="BT287" i="12"/>
  <c r="BU287" i="12"/>
  <c r="BW287" i="12"/>
  <c r="BX287" i="12"/>
  <c r="BY287" i="12"/>
  <c r="G287" i="12"/>
  <c r="H267" i="12"/>
  <c r="I267" i="12"/>
  <c r="K267" i="12"/>
  <c r="L267" i="12"/>
  <c r="M267" i="12"/>
  <c r="O267" i="12"/>
  <c r="P267" i="12"/>
  <c r="S267" i="12"/>
  <c r="T267" i="12"/>
  <c r="U267" i="12"/>
  <c r="W267" i="12"/>
  <c r="X267" i="12"/>
  <c r="Y267" i="12"/>
  <c r="AA267" i="12"/>
  <c r="AB267" i="12"/>
  <c r="AC267" i="12"/>
  <c r="AE267" i="12"/>
  <c r="AG267" i="12"/>
  <c r="AI267" i="12"/>
  <c r="AN267" i="12"/>
  <c r="AQ267" i="12"/>
  <c r="AR267" i="12"/>
  <c r="AS267" i="12"/>
  <c r="BC267" i="12"/>
  <c r="BG267" i="12"/>
  <c r="BH267" i="12"/>
  <c r="BI267" i="12"/>
  <c r="BK267" i="12"/>
  <c r="BL267" i="12"/>
  <c r="BM267" i="12"/>
  <c r="BO267" i="12"/>
  <c r="BP267" i="12"/>
  <c r="BQ267" i="12"/>
  <c r="BS267" i="12"/>
  <c r="BT267" i="12"/>
  <c r="BU267" i="12"/>
  <c r="BW267" i="12"/>
  <c r="BX267" i="12"/>
  <c r="BY267" i="12"/>
  <c r="G267" i="12"/>
  <c r="H314" i="12"/>
  <c r="I314" i="12"/>
  <c r="K314" i="12"/>
  <c r="L314" i="12"/>
  <c r="M314" i="12"/>
  <c r="O314" i="12"/>
  <c r="P314" i="12"/>
  <c r="S314" i="12"/>
  <c r="T314" i="12"/>
  <c r="U314" i="12"/>
  <c r="W314" i="12"/>
  <c r="X314" i="12"/>
  <c r="Y314" i="12"/>
  <c r="AA314" i="12"/>
  <c r="AB314" i="12"/>
  <c r="AC314" i="12"/>
  <c r="AE314" i="12"/>
  <c r="AG314" i="12"/>
  <c r="AI314" i="12"/>
  <c r="AQ314" i="12"/>
  <c r="AR314" i="12"/>
  <c r="AS314" i="12"/>
  <c r="BC314" i="12"/>
  <c r="BG314" i="12"/>
  <c r="BH314" i="12"/>
  <c r="BI314" i="12"/>
  <c r="BK314" i="12"/>
  <c r="BL314" i="12"/>
  <c r="BM314" i="12"/>
  <c r="BO314" i="12"/>
  <c r="BP314" i="12"/>
  <c r="BQ314" i="12"/>
  <c r="BS314" i="12"/>
  <c r="BT314" i="12"/>
  <c r="BU314" i="12"/>
  <c r="BW314" i="12"/>
  <c r="BX314" i="12"/>
  <c r="BY314" i="12"/>
  <c r="G314" i="12"/>
  <c r="H324" i="12"/>
  <c r="I324" i="12"/>
  <c r="K324" i="12"/>
  <c r="L324" i="12"/>
  <c r="M324" i="12"/>
  <c r="O324" i="12"/>
  <c r="P324" i="12"/>
  <c r="Q324" i="12"/>
  <c r="S324" i="12"/>
  <c r="T324" i="12"/>
  <c r="U324" i="12"/>
  <c r="W324" i="12"/>
  <c r="X324" i="12"/>
  <c r="Y324" i="12"/>
  <c r="AA324" i="12"/>
  <c r="AB324" i="12"/>
  <c r="AC324" i="12"/>
  <c r="AE324" i="12"/>
  <c r="AG324" i="12"/>
  <c r="AI324" i="12"/>
  <c r="AQ324" i="12"/>
  <c r="AR324" i="12"/>
  <c r="AS324" i="12"/>
  <c r="BC324" i="12"/>
  <c r="BG324" i="12"/>
  <c r="BH324" i="12"/>
  <c r="BI324" i="12"/>
  <c r="BK324" i="12"/>
  <c r="BL324" i="12"/>
  <c r="BM324" i="12"/>
  <c r="BO324" i="12"/>
  <c r="BP324" i="12"/>
  <c r="BQ324" i="12"/>
  <c r="BS324" i="12"/>
  <c r="BT324" i="12"/>
  <c r="BU324" i="12"/>
  <c r="BW324" i="12"/>
  <c r="BX324" i="12"/>
  <c r="BY324" i="12"/>
  <c r="G324" i="12"/>
  <c r="H333" i="12"/>
  <c r="I333" i="12"/>
  <c r="K333" i="12"/>
  <c r="L333" i="12"/>
  <c r="M333" i="12"/>
  <c r="O333" i="12"/>
  <c r="P333" i="12"/>
  <c r="S333" i="12"/>
  <c r="T333" i="12"/>
  <c r="U333" i="12"/>
  <c r="W333" i="12"/>
  <c r="X333" i="12"/>
  <c r="Y333" i="12"/>
  <c r="AA333" i="12"/>
  <c r="AB333" i="12"/>
  <c r="AC333" i="12"/>
  <c r="AE333" i="12"/>
  <c r="AG333" i="12"/>
  <c r="AI333" i="12"/>
  <c r="AQ333" i="12"/>
  <c r="AR333" i="12"/>
  <c r="AS333" i="12"/>
  <c r="BC333" i="12"/>
  <c r="BG333" i="12"/>
  <c r="BH333" i="12"/>
  <c r="BI333" i="12"/>
  <c r="BK333" i="12"/>
  <c r="BL333" i="12"/>
  <c r="BM333" i="12"/>
  <c r="BO333" i="12"/>
  <c r="BP333" i="12"/>
  <c r="BQ333" i="12"/>
  <c r="BS333" i="12"/>
  <c r="BT333" i="12"/>
  <c r="BU333" i="12"/>
  <c r="BW333" i="12"/>
  <c r="BX333" i="12"/>
  <c r="BY333" i="12"/>
  <c r="G333" i="12"/>
  <c r="H276" i="12"/>
  <c r="I276" i="12"/>
  <c r="K276" i="12"/>
  <c r="L276" i="12"/>
  <c r="M276" i="12"/>
  <c r="O276" i="12"/>
  <c r="P276" i="12"/>
  <c r="S276" i="12"/>
  <c r="T276" i="12"/>
  <c r="U276" i="12"/>
  <c r="W276" i="12"/>
  <c r="X276" i="12"/>
  <c r="Y276" i="12"/>
  <c r="AA276" i="12"/>
  <c r="AB276" i="12"/>
  <c r="AC276" i="12"/>
  <c r="AE276" i="12"/>
  <c r="AI276" i="12"/>
  <c r="AQ276" i="12"/>
  <c r="AR276" i="12"/>
  <c r="AS276" i="12"/>
  <c r="BC276" i="12"/>
  <c r="BG276" i="12"/>
  <c r="BH276" i="12"/>
  <c r="BI276" i="12"/>
  <c r="BK276" i="12"/>
  <c r="BL276" i="12"/>
  <c r="BM276" i="12"/>
  <c r="BO276" i="12"/>
  <c r="BP276" i="12"/>
  <c r="BQ276" i="12"/>
  <c r="BS276" i="12"/>
  <c r="BT276" i="12"/>
  <c r="BU276" i="12"/>
  <c r="BW276" i="12"/>
  <c r="BX276" i="12"/>
  <c r="BY276" i="12"/>
  <c r="G276" i="12"/>
  <c r="H350" i="12"/>
  <c r="I350" i="12"/>
  <c r="K350" i="12"/>
  <c r="L350" i="12"/>
  <c r="M350" i="12"/>
  <c r="O350" i="12"/>
  <c r="P350" i="12"/>
  <c r="Q350" i="12"/>
  <c r="S350" i="12"/>
  <c r="T350" i="12"/>
  <c r="U350" i="12"/>
  <c r="W350" i="12"/>
  <c r="X350" i="12"/>
  <c r="Y350" i="12"/>
  <c r="AA350" i="12"/>
  <c r="AB350" i="12"/>
  <c r="AC350" i="12"/>
  <c r="AE350" i="12"/>
  <c r="AG350" i="12"/>
  <c r="AI350" i="12"/>
  <c r="AQ350" i="12"/>
  <c r="AR350" i="12"/>
  <c r="AS350" i="12"/>
  <c r="BC350" i="12"/>
  <c r="BG350" i="12"/>
  <c r="BH350" i="12"/>
  <c r="BI350" i="12"/>
  <c r="BK350" i="12"/>
  <c r="BL350" i="12"/>
  <c r="BM350" i="12"/>
  <c r="BO350" i="12"/>
  <c r="BP350" i="12"/>
  <c r="BQ350" i="12"/>
  <c r="BS350" i="12"/>
  <c r="BT350" i="12"/>
  <c r="BU350" i="12"/>
  <c r="BW350" i="12"/>
  <c r="BX350" i="12"/>
  <c r="BY350" i="12"/>
  <c r="G350" i="12"/>
  <c r="H356" i="12"/>
  <c r="I356" i="12"/>
  <c r="K356" i="12"/>
  <c r="L356" i="12"/>
  <c r="M356" i="12"/>
  <c r="O356" i="12"/>
  <c r="P356" i="12"/>
  <c r="Q356" i="12"/>
  <c r="S356" i="12"/>
  <c r="T356" i="12"/>
  <c r="U356" i="12"/>
  <c r="W356" i="12"/>
  <c r="X356" i="12"/>
  <c r="Y356" i="12"/>
  <c r="AA356" i="12"/>
  <c r="AB356" i="12"/>
  <c r="AC356" i="12"/>
  <c r="AE356" i="12"/>
  <c r="AG356" i="12"/>
  <c r="AI356" i="12"/>
  <c r="AQ356" i="12"/>
  <c r="AR356" i="12"/>
  <c r="AS356" i="12"/>
  <c r="BC356" i="12"/>
  <c r="BG356" i="12"/>
  <c r="BH356" i="12"/>
  <c r="BI356" i="12"/>
  <c r="BK356" i="12"/>
  <c r="BL356" i="12"/>
  <c r="BM356" i="12"/>
  <c r="BO356" i="12"/>
  <c r="BP356" i="12"/>
  <c r="BQ356" i="12"/>
  <c r="BS356" i="12"/>
  <c r="BT356" i="12"/>
  <c r="BU356" i="12"/>
  <c r="BW356" i="12"/>
  <c r="BX356" i="12"/>
  <c r="BY356" i="12"/>
  <c r="G356" i="12"/>
  <c r="H367" i="12"/>
  <c r="I367" i="12"/>
  <c r="K367" i="12"/>
  <c r="L367" i="12"/>
  <c r="M367" i="12"/>
  <c r="O367" i="12"/>
  <c r="P367" i="12"/>
  <c r="S367" i="12"/>
  <c r="T367" i="12"/>
  <c r="U367" i="12"/>
  <c r="W367" i="12"/>
  <c r="X367" i="12"/>
  <c r="Y367" i="12"/>
  <c r="AA367" i="12"/>
  <c r="AB367" i="12"/>
  <c r="AE367" i="12"/>
  <c r="AG367" i="12"/>
  <c r="AI367" i="12"/>
  <c r="AQ367" i="12"/>
  <c r="AR367" i="12"/>
  <c r="AS367" i="12"/>
  <c r="BC367" i="12"/>
  <c r="BG367" i="12"/>
  <c r="BH367" i="12"/>
  <c r="BI367" i="12"/>
  <c r="BK367" i="12"/>
  <c r="BL367" i="12"/>
  <c r="BM367" i="12"/>
  <c r="BO367" i="12"/>
  <c r="BP367" i="12"/>
  <c r="BQ367" i="12"/>
  <c r="BS367" i="12"/>
  <c r="BT367" i="12"/>
  <c r="BU367" i="12"/>
  <c r="BW367" i="12"/>
  <c r="BX367" i="12"/>
  <c r="BY367" i="12"/>
  <c r="G367" i="12"/>
  <c r="H245" i="12"/>
  <c r="I245" i="12"/>
  <c r="K245" i="12"/>
  <c r="L245" i="12"/>
  <c r="M245" i="12"/>
  <c r="O245" i="12"/>
  <c r="P245" i="12"/>
  <c r="Q245" i="12"/>
  <c r="S245" i="12"/>
  <c r="T245" i="12"/>
  <c r="U245" i="12"/>
  <c r="W245" i="12"/>
  <c r="X245" i="12"/>
  <c r="Y245" i="12"/>
  <c r="AA245" i="12"/>
  <c r="AB245" i="12"/>
  <c r="AE245" i="12"/>
  <c r="AG245" i="12"/>
  <c r="AI245" i="12"/>
  <c r="AN245" i="12"/>
  <c r="AQ245" i="12"/>
  <c r="AR245" i="12"/>
  <c r="AS245" i="12"/>
  <c r="BC245" i="12"/>
  <c r="BG245" i="12"/>
  <c r="BH245" i="12"/>
  <c r="BI245" i="12"/>
  <c r="BK245" i="12"/>
  <c r="BL245" i="12"/>
  <c r="BM245" i="12"/>
  <c r="BO245" i="12"/>
  <c r="BP245" i="12"/>
  <c r="BQ245" i="12"/>
  <c r="BS245" i="12"/>
  <c r="BT245" i="12"/>
  <c r="BU245" i="12"/>
  <c r="BW245" i="12"/>
  <c r="BX245" i="12"/>
  <c r="BY245" i="12"/>
  <c r="G245" i="12"/>
  <c r="H259" i="12"/>
  <c r="I259" i="12"/>
  <c r="K259" i="12"/>
  <c r="L259" i="12"/>
  <c r="M259" i="12"/>
  <c r="O259" i="12"/>
  <c r="P259" i="12"/>
  <c r="S259" i="12"/>
  <c r="T259" i="12"/>
  <c r="U259" i="12"/>
  <c r="W259" i="12"/>
  <c r="X259" i="12"/>
  <c r="Y259" i="12"/>
  <c r="AA259" i="12"/>
  <c r="AB259" i="12"/>
  <c r="AC259" i="12"/>
  <c r="AE259" i="12"/>
  <c r="AI259" i="12"/>
  <c r="AN259" i="12"/>
  <c r="AQ259" i="12"/>
  <c r="AR259" i="12"/>
  <c r="AS259" i="12"/>
  <c r="BC259" i="12"/>
  <c r="BG259" i="12"/>
  <c r="BH259" i="12"/>
  <c r="BI259" i="12"/>
  <c r="BK259" i="12"/>
  <c r="BL259" i="12"/>
  <c r="BM259" i="12"/>
  <c r="BO259" i="12"/>
  <c r="BP259" i="12"/>
  <c r="BQ259" i="12"/>
  <c r="BS259" i="12"/>
  <c r="BT259" i="12"/>
  <c r="BU259" i="12"/>
  <c r="BW259" i="12"/>
  <c r="BX259" i="12"/>
  <c r="BY259" i="12"/>
  <c r="G259" i="12"/>
  <c r="H219" i="12"/>
  <c r="I219" i="12"/>
  <c r="K219" i="12"/>
  <c r="L219" i="12"/>
  <c r="M219" i="12"/>
  <c r="O219" i="12"/>
  <c r="P219" i="12"/>
  <c r="S219" i="12"/>
  <c r="T219" i="12"/>
  <c r="U219" i="12"/>
  <c r="W219" i="12"/>
  <c r="X219" i="12"/>
  <c r="Y219" i="12"/>
  <c r="AA219" i="12"/>
  <c r="AB219" i="12"/>
  <c r="AC219" i="12"/>
  <c r="AE219" i="12"/>
  <c r="AG219" i="12"/>
  <c r="AI219" i="12"/>
  <c r="AN219" i="12"/>
  <c r="AQ219" i="12"/>
  <c r="AR219" i="12"/>
  <c r="AS219" i="12"/>
  <c r="BC219" i="12"/>
  <c r="BG219" i="12"/>
  <c r="BH219" i="12"/>
  <c r="BI219" i="12"/>
  <c r="BK219" i="12"/>
  <c r="BL219" i="12"/>
  <c r="BM219" i="12"/>
  <c r="BO219" i="12"/>
  <c r="BP219" i="12"/>
  <c r="BQ219" i="12"/>
  <c r="BS219" i="12"/>
  <c r="BT219" i="12"/>
  <c r="BU219" i="12"/>
  <c r="BW219" i="12"/>
  <c r="BX219" i="12"/>
  <c r="BY219" i="12"/>
  <c r="G219" i="12"/>
  <c r="H214" i="12"/>
  <c r="I214" i="12"/>
  <c r="K214" i="12"/>
  <c r="L214" i="12"/>
  <c r="M214" i="12"/>
  <c r="O214" i="12"/>
  <c r="P214" i="12"/>
  <c r="S214" i="12"/>
  <c r="T214" i="12"/>
  <c r="U214" i="12"/>
  <c r="W214" i="12"/>
  <c r="X214" i="12"/>
  <c r="Y214" i="12"/>
  <c r="AA214" i="12"/>
  <c r="AB214" i="12"/>
  <c r="AC214" i="12"/>
  <c r="AE214" i="12"/>
  <c r="AG214" i="12"/>
  <c r="AI214" i="12"/>
  <c r="AM214" i="12"/>
  <c r="AN214" i="12"/>
  <c r="AQ214" i="12"/>
  <c r="AR214" i="12"/>
  <c r="AS214" i="12"/>
  <c r="BC214" i="12"/>
  <c r="BG214" i="12"/>
  <c r="BH214" i="12"/>
  <c r="BI214" i="12"/>
  <c r="BK214" i="12"/>
  <c r="BL214" i="12"/>
  <c r="BM214" i="12"/>
  <c r="BO214" i="12"/>
  <c r="BP214" i="12"/>
  <c r="BQ214" i="12"/>
  <c r="BS214" i="12"/>
  <c r="BT214" i="12"/>
  <c r="BU214" i="12"/>
  <c r="BW214" i="12"/>
  <c r="BX214" i="12"/>
  <c r="BY214" i="12"/>
  <c r="G214" i="12"/>
  <c r="H205" i="12"/>
  <c r="I205" i="12"/>
  <c r="K205" i="12"/>
  <c r="L205" i="12"/>
  <c r="M205" i="12"/>
  <c r="O205" i="12"/>
  <c r="P205" i="12"/>
  <c r="S205" i="12"/>
  <c r="T205" i="12"/>
  <c r="U205" i="12"/>
  <c r="W205" i="12"/>
  <c r="X205" i="12"/>
  <c r="Y205" i="12"/>
  <c r="AA205" i="12"/>
  <c r="AB205" i="12"/>
  <c r="AC205" i="12"/>
  <c r="AE205" i="12"/>
  <c r="AI205" i="12"/>
  <c r="AN205" i="12"/>
  <c r="AQ205" i="12"/>
  <c r="AR205" i="12"/>
  <c r="AS205" i="12"/>
  <c r="BC205" i="12"/>
  <c r="BG205" i="12"/>
  <c r="BH205" i="12"/>
  <c r="BI205" i="12"/>
  <c r="BK205" i="12"/>
  <c r="BL205" i="12"/>
  <c r="BM205" i="12"/>
  <c r="BO205" i="12"/>
  <c r="BP205" i="12"/>
  <c r="BQ205" i="12"/>
  <c r="BS205" i="12"/>
  <c r="BT205" i="12"/>
  <c r="BU205" i="12"/>
  <c r="BW205" i="12"/>
  <c r="BX205" i="12"/>
  <c r="BY205" i="12"/>
  <c r="G205" i="12"/>
  <c r="BY193" i="12"/>
  <c r="H193" i="12"/>
  <c r="I193" i="12"/>
  <c r="K193" i="12"/>
  <c r="L193" i="12"/>
  <c r="M193" i="12"/>
  <c r="O193" i="12"/>
  <c r="P193" i="12"/>
  <c r="S193" i="12"/>
  <c r="T193" i="12"/>
  <c r="U193" i="12"/>
  <c r="W193" i="12"/>
  <c r="X193" i="12"/>
  <c r="Y193" i="12"/>
  <c r="AA193" i="12"/>
  <c r="AB193" i="12"/>
  <c r="AC193" i="12"/>
  <c r="AE193" i="12"/>
  <c r="AI193" i="12"/>
  <c r="AM193" i="12"/>
  <c r="AN193" i="12"/>
  <c r="AQ193" i="12"/>
  <c r="AR193" i="12"/>
  <c r="AS193" i="12"/>
  <c r="BC193" i="12"/>
  <c r="BG193" i="12"/>
  <c r="BH193" i="12"/>
  <c r="BI193" i="12"/>
  <c r="BK193" i="12"/>
  <c r="BL193" i="12"/>
  <c r="BM193" i="12"/>
  <c r="BO193" i="12"/>
  <c r="BP193" i="12"/>
  <c r="BQ193" i="12"/>
  <c r="BS193" i="12"/>
  <c r="BT193" i="12"/>
  <c r="BU193" i="12"/>
  <c r="BW193" i="12"/>
  <c r="BX193" i="12"/>
  <c r="G193" i="12"/>
  <c r="H189" i="12"/>
  <c r="I189" i="12"/>
  <c r="K189" i="12"/>
  <c r="L189" i="12"/>
  <c r="M189" i="12"/>
  <c r="O189" i="12"/>
  <c r="P189" i="12"/>
  <c r="S189" i="12"/>
  <c r="T189" i="12"/>
  <c r="U189" i="12"/>
  <c r="W189" i="12"/>
  <c r="X189" i="12"/>
  <c r="Y189" i="12"/>
  <c r="AA189" i="12"/>
  <c r="AB189" i="12"/>
  <c r="AC189" i="12"/>
  <c r="AE189" i="12"/>
  <c r="AI189" i="12"/>
  <c r="AN189" i="12"/>
  <c r="AQ189" i="12"/>
  <c r="AR189" i="12"/>
  <c r="AS189" i="12"/>
  <c r="BC189" i="12"/>
  <c r="BG189" i="12"/>
  <c r="BH189" i="12"/>
  <c r="BI189" i="12"/>
  <c r="BK189" i="12"/>
  <c r="BL189" i="12"/>
  <c r="BM189" i="12"/>
  <c r="BO189" i="12"/>
  <c r="BP189" i="12"/>
  <c r="BQ189" i="12"/>
  <c r="BS189" i="12"/>
  <c r="BT189" i="12"/>
  <c r="BU189" i="12"/>
  <c r="BW189" i="12"/>
  <c r="BX189" i="12"/>
  <c r="BY189" i="12"/>
  <c r="G189" i="12"/>
  <c r="H176" i="12"/>
  <c r="I176" i="12"/>
  <c r="K176" i="12"/>
  <c r="L176" i="12"/>
  <c r="M176" i="12"/>
  <c r="O176" i="12"/>
  <c r="P176" i="12"/>
  <c r="Q176" i="12"/>
  <c r="S176" i="12"/>
  <c r="T176" i="12"/>
  <c r="U176" i="12"/>
  <c r="W176" i="12"/>
  <c r="X176" i="12"/>
  <c r="Y176" i="12"/>
  <c r="AA176" i="12"/>
  <c r="AB176" i="12"/>
  <c r="AC176" i="12"/>
  <c r="AE176" i="12"/>
  <c r="AI176" i="12"/>
  <c r="AN176" i="12"/>
  <c r="AQ176" i="12"/>
  <c r="AR176" i="12"/>
  <c r="AS176" i="12"/>
  <c r="BC176" i="12"/>
  <c r="BG176" i="12"/>
  <c r="BH176" i="12"/>
  <c r="BI176" i="12"/>
  <c r="BK176" i="12"/>
  <c r="BL176" i="12"/>
  <c r="BM176" i="12"/>
  <c r="BO176" i="12"/>
  <c r="BP176" i="12"/>
  <c r="BQ176" i="12"/>
  <c r="BS176" i="12"/>
  <c r="BT176" i="12"/>
  <c r="BU176" i="12"/>
  <c r="BW176" i="12"/>
  <c r="BX176" i="12"/>
  <c r="BY176" i="12"/>
  <c r="G176" i="12"/>
  <c r="BE193" i="12" l="1"/>
  <c r="BE267" i="12"/>
  <c r="BE205" i="12"/>
  <c r="Q219" i="12"/>
  <c r="AC367" i="12"/>
  <c r="BE314" i="12"/>
  <c r="BE367" i="12"/>
  <c r="BE259" i="12"/>
  <c r="AG259" i="12"/>
  <c r="BE276" i="12"/>
  <c r="BE324" i="12"/>
  <c r="Q314" i="12"/>
  <c r="CC24" i="10"/>
  <c r="DE120" i="10"/>
  <c r="DM263" i="10"/>
  <c r="DM49" i="10"/>
  <c r="DQ120" i="10"/>
  <c r="DM167" i="10"/>
  <c r="DM179" i="10"/>
  <c r="DM280" i="10"/>
  <c r="DM15" i="10"/>
  <c r="DM77" i="10"/>
  <c r="DM155" i="10"/>
  <c r="Q167" i="10"/>
  <c r="DM209" i="10"/>
  <c r="DE263" i="10"/>
  <c r="DY54" i="10"/>
  <c r="EG280" i="10"/>
  <c r="EG49" i="10"/>
  <c r="AW167" i="10"/>
  <c r="DQ49" i="10"/>
  <c r="CC49" i="10"/>
  <c r="CC133" i="10"/>
  <c r="DE144" i="10"/>
  <c r="CC179" i="10"/>
  <c r="BQ179" i="10"/>
  <c r="DQ197" i="10"/>
  <c r="DE197" i="10"/>
  <c r="CC238" i="10"/>
  <c r="EC251" i="10"/>
  <c r="DE251" i="10"/>
  <c r="CC271" i="10"/>
  <c r="CO280" i="10"/>
  <c r="CC280" i="10"/>
  <c r="DQ11" i="10"/>
  <c r="CC15" i="10"/>
  <c r="DE94" i="10"/>
  <c r="CC111" i="10"/>
  <c r="BQ111" i="10"/>
  <c r="CC193" i="10"/>
  <c r="DQ209" i="10"/>
  <c r="DE209" i="10"/>
  <c r="CC251" i="10"/>
  <c r="DQ263" i="10"/>
  <c r="CG263" i="10"/>
  <c r="CW280" i="10"/>
  <c r="DQ15" i="10"/>
  <c r="CC77" i="10"/>
  <c r="CC94" i="10"/>
  <c r="CC99" i="10"/>
  <c r="CC167" i="10"/>
  <c r="DQ193" i="10"/>
  <c r="DE193" i="10"/>
  <c r="BU193" i="10"/>
  <c r="CC209" i="10"/>
  <c r="AW209" i="10"/>
  <c r="M218" i="10"/>
  <c r="DQ155" i="10"/>
  <c r="CG155" i="10"/>
  <c r="CC218" i="10"/>
  <c r="CC291" i="10"/>
  <c r="CO54" i="10"/>
  <c r="CC54" i="10"/>
  <c r="DQ77" i="10"/>
  <c r="DE77" i="10"/>
  <c r="CC144" i="10"/>
  <c r="CC155" i="10"/>
  <c r="CG49" i="10"/>
  <c r="CG179" i="10"/>
  <c r="CC225" i="10"/>
  <c r="CO263" i="10"/>
  <c r="DQ280" i="10"/>
  <c r="DE280" i="10"/>
  <c r="DE291" i="10"/>
  <c r="DQ167" i="10"/>
  <c r="BU77" i="10"/>
  <c r="DQ179" i="10"/>
  <c r="CC197" i="10"/>
  <c r="DQ238" i="10"/>
  <c r="DE238" i="10"/>
  <c r="DE301" i="10"/>
  <c r="DQ24" i="10"/>
  <c r="DE24" i="10"/>
  <c r="CC71" i="10"/>
  <c r="CG77" i="10"/>
  <c r="CC120" i="10"/>
  <c r="CO155" i="10"/>
  <c r="BY193" i="10"/>
  <c r="Q54" i="10"/>
  <c r="AK77" i="10"/>
  <c r="AW291" i="10"/>
  <c r="BA11" i="10"/>
  <c r="AW77" i="10"/>
  <c r="AG77" i="10"/>
  <c r="BA99" i="10"/>
  <c r="Q111" i="10"/>
  <c r="AW197" i="10"/>
  <c r="BA280" i="10"/>
  <c r="AK280" i="10"/>
  <c r="Q99" i="10"/>
  <c r="AW111" i="10"/>
  <c r="Q24" i="10"/>
  <c r="BA71" i="10"/>
  <c r="AG111" i="10"/>
  <c r="Q133" i="10"/>
  <c r="AW144" i="10"/>
  <c r="AW155" i="10"/>
  <c r="BA263" i="10"/>
  <c r="Y54" i="10"/>
  <c r="AC77" i="10"/>
  <c r="AW99" i="10"/>
  <c r="Q155" i="10"/>
  <c r="Q225" i="10"/>
  <c r="AW280" i="10"/>
  <c r="BA301" i="10"/>
  <c r="BA24" i="10"/>
  <c r="AC71" i="10"/>
  <c r="BA193" i="10"/>
  <c r="AW94" i="10"/>
  <c r="I155" i="10"/>
  <c r="I263" i="10"/>
  <c r="AW71" i="10"/>
  <c r="BA94" i="10"/>
  <c r="AW120" i="10"/>
  <c r="Q197" i="10"/>
  <c r="I49" i="10"/>
  <c r="AS11" i="10"/>
  <c r="AR8" i="10"/>
  <c r="AO49" i="10"/>
  <c r="I133" i="10"/>
  <c r="I193" i="10"/>
  <c r="Q209" i="10"/>
  <c r="I238" i="10"/>
  <c r="AW271" i="10"/>
  <c r="AW301" i="10"/>
  <c r="AW24" i="10"/>
  <c r="Y49" i="10"/>
  <c r="AW54" i="10"/>
  <c r="I111" i="10"/>
  <c r="BA144" i="10"/>
  <c r="AW193" i="10"/>
  <c r="BA251" i="10"/>
  <c r="BE333" i="12"/>
  <c r="BE176" i="12"/>
  <c r="BE287" i="12"/>
  <c r="BE356" i="12"/>
  <c r="BE350" i="12"/>
  <c r="BE305" i="12"/>
  <c r="BE297" i="12"/>
  <c r="BY77" i="10"/>
  <c r="CG251" i="10"/>
  <c r="DE271" i="10"/>
  <c r="BY280" i="10"/>
  <c r="CC301" i="10"/>
  <c r="BQ167" i="10"/>
  <c r="DE133" i="10"/>
  <c r="BA291" i="10"/>
  <c r="BA225" i="10"/>
  <c r="BA77" i="10"/>
  <c r="I15" i="10"/>
  <c r="BA49" i="10"/>
  <c r="BA179" i="10"/>
  <c r="AK179" i="10"/>
  <c r="BA197" i="10"/>
  <c r="Q271" i="10"/>
  <c r="Q263" i="10"/>
  <c r="BI11" i="10"/>
  <c r="BA15" i="10"/>
  <c r="AK15" i="10"/>
  <c r="BA54" i="10"/>
  <c r="Q77" i="10"/>
  <c r="Q179" i="10"/>
  <c r="BA271" i="10"/>
  <c r="AK271" i="10"/>
  <c r="AW49" i="10"/>
  <c r="Q49" i="10"/>
  <c r="BI54" i="10"/>
  <c r="BA111" i="10"/>
  <c r="AG120" i="10"/>
  <c r="I144" i="10"/>
  <c r="AG179" i="10"/>
  <c r="AW238" i="10"/>
  <c r="BA218" i="10"/>
  <c r="BA120" i="10"/>
  <c r="AK197" i="10"/>
  <c r="BA155" i="10"/>
  <c r="AW218" i="10"/>
  <c r="Q280" i="10"/>
  <c r="Q301" i="10"/>
  <c r="Q9" i="12"/>
  <c r="BE214" i="12"/>
  <c r="BE189" i="12"/>
  <c r="BE219" i="12"/>
  <c r="BE9" i="12"/>
  <c r="BU9" i="12"/>
  <c r="AG205" i="12"/>
  <c r="Q259" i="12"/>
  <c r="Q267" i="12"/>
  <c r="Q205" i="12"/>
  <c r="BA133" i="10"/>
  <c r="BA167" i="10"/>
  <c r="Q238" i="10"/>
  <c r="BA209" i="10"/>
  <c r="BA238" i="10"/>
  <c r="EG77" i="10"/>
  <c r="CC263" i="10"/>
  <c r="H202" i="8"/>
  <c r="I202" i="8" s="1"/>
  <c r="I203" i="8"/>
  <c r="H151" i="8"/>
  <c r="I151" i="8" s="1"/>
  <c r="I152" i="8"/>
  <c r="H103" i="8"/>
  <c r="I103" i="8" s="1"/>
  <c r="I104" i="8"/>
  <c r="H188" i="8"/>
  <c r="I188" i="8" s="1"/>
  <c r="I189" i="8"/>
  <c r="H138" i="8"/>
  <c r="I138" i="8" s="1"/>
  <c r="I139" i="8"/>
  <c r="H175" i="8"/>
  <c r="I175" i="8" s="1"/>
  <c r="I176" i="8"/>
  <c r="H162" i="8"/>
  <c r="I162" i="8" s="1"/>
  <c r="I163" i="8"/>
  <c r="H115" i="8"/>
  <c r="I115" i="8" s="1"/>
  <c r="I116" i="8"/>
  <c r="H124" i="8"/>
  <c r="I124" i="8" s="1"/>
  <c r="I125" i="8"/>
  <c r="Q189" i="12"/>
  <c r="Q367" i="12"/>
  <c r="Q333" i="12"/>
  <c r="AG54" i="10"/>
  <c r="EC218" i="10"/>
  <c r="DE11" i="10"/>
  <c r="EC94" i="10"/>
  <c r="AW179" i="10"/>
  <c r="BU280" i="10"/>
  <c r="AC111" i="10"/>
  <c r="AG291" i="10"/>
  <c r="EC54" i="10"/>
  <c r="EC197" i="10"/>
  <c r="EC280" i="10"/>
  <c r="EC263" i="10"/>
  <c r="AK49" i="10"/>
  <c r="EC144" i="10"/>
  <c r="EC133" i="10"/>
  <c r="AG155" i="10"/>
  <c r="AG167" i="10"/>
  <c r="AG193" i="10"/>
  <c r="EC209" i="10"/>
  <c r="AK209" i="10"/>
  <c r="AG251" i="10"/>
  <c r="EC120" i="10"/>
  <c r="AG263" i="10"/>
  <c r="AW11" i="10"/>
  <c r="BU54" i="10"/>
  <c r="AK54" i="10"/>
  <c r="AK144" i="10"/>
  <c r="EC179" i="10"/>
  <c r="AG218" i="10"/>
  <c r="AG225" i="10"/>
  <c r="AC263" i="10"/>
  <c r="EC301" i="10"/>
  <c r="EC15" i="10"/>
  <c r="BU49" i="10"/>
  <c r="EC111" i="10"/>
  <c r="AW133" i="10"/>
  <c r="AC144" i="10"/>
  <c r="EC167" i="10"/>
  <c r="EC193" i="10"/>
  <c r="EC238" i="10"/>
  <c r="AG11" i="10"/>
  <c r="AC49" i="10"/>
  <c r="EC77" i="10"/>
  <c r="AC193" i="10"/>
  <c r="AK251" i="10"/>
  <c r="EC291" i="10"/>
  <c r="AC291" i="10"/>
  <c r="AK193" i="10"/>
  <c r="AG209" i="10"/>
  <c r="AC251" i="10"/>
  <c r="EC271" i="10"/>
  <c r="CF8" i="10"/>
  <c r="CQ8" i="10"/>
  <c r="CY8" i="10"/>
  <c r="AG24" i="10"/>
  <c r="EC155" i="10"/>
  <c r="AG197" i="10"/>
  <c r="EC225" i="10"/>
  <c r="AK225" i="10"/>
  <c r="DK8" i="10"/>
  <c r="I11" i="10"/>
  <c r="EC99" i="10"/>
  <c r="EC71" i="10"/>
  <c r="EC49" i="10"/>
  <c r="EC24" i="10"/>
  <c r="EC11" i="10"/>
  <c r="EA8" i="10"/>
  <c r="AW15" i="10"/>
  <c r="P8" i="10"/>
  <c r="BT8" i="10"/>
  <c r="AJ8" i="10"/>
  <c r="EJ8" i="10"/>
  <c r="EI8" i="10"/>
  <c r="DW8" i="10"/>
  <c r="DG8" i="10"/>
  <c r="CU8" i="10"/>
  <c r="CM8" i="10"/>
  <c r="CA8" i="10"/>
  <c r="BP8" i="10"/>
  <c r="AY8" i="10"/>
  <c r="AN8" i="10"/>
  <c r="AE8" i="10"/>
  <c r="AE400" i="10" s="1"/>
  <c r="W8" i="10"/>
  <c r="L8" i="10"/>
  <c r="EK8" i="10"/>
  <c r="DH8" i="10"/>
  <c r="X8" i="10"/>
  <c r="X400" i="10" s="1"/>
  <c r="DP8" i="10"/>
  <c r="AV8" i="10"/>
  <c r="EF8" i="10"/>
  <c r="DO8" i="10"/>
  <c r="DC8" i="10"/>
  <c r="CJ8" i="10"/>
  <c r="BX8" i="10"/>
  <c r="AU8" i="10"/>
  <c r="AB8" i="10"/>
  <c r="T8" i="10"/>
  <c r="H8" i="10"/>
  <c r="DT8" i="10"/>
  <c r="CE8" i="10"/>
  <c r="AI8" i="10"/>
  <c r="DX8" i="10"/>
  <c r="CV8" i="10"/>
  <c r="CB8" i="10"/>
  <c r="AF8" i="10"/>
  <c r="EE8" i="10"/>
  <c r="CS8" i="10"/>
  <c r="CI8" i="10"/>
  <c r="BW8" i="10"/>
  <c r="BH8" i="10"/>
  <c r="AA8" i="10"/>
  <c r="AA400" i="10" s="1"/>
  <c r="S8" i="10"/>
  <c r="G8" i="10"/>
  <c r="BS8" i="10"/>
  <c r="O8" i="10"/>
  <c r="DS8" i="10"/>
  <c r="CN8" i="10"/>
  <c r="AZ8" i="10"/>
  <c r="DD8" i="10"/>
  <c r="BO8" i="10"/>
  <c r="AM8" i="10"/>
  <c r="AM400" i="10" s="1"/>
  <c r="K8" i="10"/>
  <c r="EB8" i="10"/>
  <c r="DL8" i="10"/>
  <c r="CZ8" i="10"/>
  <c r="CR8" i="10"/>
  <c r="BG8" i="10"/>
  <c r="AQ8" i="10"/>
  <c r="Y88" i="9"/>
  <c r="X94" i="9"/>
  <c r="F13" i="7" s="1"/>
  <c r="W94" i="9"/>
  <c r="E13" i="7" s="1"/>
  <c r="AK9" i="12"/>
  <c r="AK287" i="12"/>
  <c r="AK342" i="12"/>
  <c r="AK305" i="12"/>
  <c r="AK297" i="12"/>
  <c r="AK267" i="12"/>
  <c r="AK314" i="12"/>
  <c r="AK324" i="12"/>
  <c r="AK333" i="12"/>
  <c r="AK356" i="12"/>
  <c r="AK350" i="12"/>
  <c r="AK367" i="12"/>
  <c r="AK214" i="12"/>
  <c r="AK245" i="12"/>
  <c r="AK259" i="12"/>
  <c r="AK219" i="12"/>
  <c r="AK189" i="12"/>
  <c r="AK176" i="12"/>
  <c r="H232" i="12"/>
  <c r="I232" i="12"/>
  <c r="K232" i="12"/>
  <c r="L232" i="12"/>
  <c r="M232" i="12"/>
  <c r="O232" i="12"/>
  <c r="P232" i="12"/>
  <c r="Q232" i="12"/>
  <c r="S232" i="12"/>
  <c r="T232" i="12"/>
  <c r="U232" i="12"/>
  <c r="W232" i="12"/>
  <c r="X232" i="12"/>
  <c r="Y232" i="12"/>
  <c r="AA232" i="12"/>
  <c r="AB232" i="12"/>
  <c r="AC232" i="12"/>
  <c r="AE232" i="12"/>
  <c r="AG232" i="12"/>
  <c r="AI232" i="12"/>
  <c r="AN232" i="12"/>
  <c r="AQ232" i="12"/>
  <c r="AR232" i="12"/>
  <c r="AS232" i="12"/>
  <c r="BC232" i="12"/>
  <c r="BG232" i="12"/>
  <c r="BH232" i="12"/>
  <c r="BI232" i="12"/>
  <c r="BK232" i="12"/>
  <c r="BL232" i="12"/>
  <c r="BM232" i="12"/>
  <c r="BO232" i="12"/>
  <c r="BP232" i="12"/>
  <c r="BQ232" i="12"/>
  <c r="BS232" i="12"/>
  <c r="BT232" i="12"/>
  <c r="BU232" i="12"/>
  <c r="BW232" i="12"/>
  <c r="BX232" i="12"/>
  <c r="BY232" i="12"/>
  <c r="G232" i="12"/>
  <c r="H376" i="12"/>
  <c r="K376" i="12"/>
  <c r="L376" i="12"/>
  <c r="O376" i="12"/>
  <c r="P376" i="12"/>
  <c r="S376" i="12"/>
  <c r="T376" i="12"/>
  <c r="W376" i="12"/>
  <c r="X376" i="12"/>
  <c r="Y376" i="12"/>
  <c r="AA376" i="12"/>
  <c r="AB376" i="12"/>
  <c r="AE376" i="12"/>
  <c r="AG376" i="12"/>
  <c r="AI376" i="12"/>
  <c r="AN376" i="12"/>
  <c r="AQ376" i="12"/>
  <c r="AR376" i="12"/>
  <c r="AS376" i="12"/>
  <c r="BC376" i="12"/>
  <c r="BG376" i="12"/>
  <c r="BH376" i="12"/>
  <c r="BI376" i="12"/>
  <c r="BK376" i="12"/>
  <c r="BL376" i="12"/>
  <c r="BM376" i="12"/>
  <c r="BO376" i="12"/>
  <c r="BP376" i="12"/>
  <c r="BQ376" i="12"/>
  <c r="BS376" i="12"/>
  <c r="BT376" i="12"/>
  <c r="BW376" i="12"/>
  <c r="BX376" i="12"/>
  <c r="BY376" i="12"/>
  <c r="G376" i="12"/>
  <c r="H163" i="12"/>
  <c r="I163" i="12"/>
  <c r="K163" i="12"/>
  <c r="L163" i="12"/>
  <c r="M163" i="12"/>
  <c r="O163" i="12"/>
  <c r="P163" i="12"/>
  <c r="Q163" i="12"/>
  <c r="S163" i="12"/>
  <c r="T163" i="12"/>
  <c r="U163" i="12"/>
  <c r="W163" i="12"/>
  <c r="X163" i="12"/>
  <c r="Y163" i="12"/>
  <c r="AA163" i="12"/>
  <c r="AB163" i="12"/>
  <c r="AC163" i="12"/>
  <c r="AE163" i="12"/>
  <c r="AI163" i="12"/>
  <c r="AN163" i="12"/>
  <c r="AQ163" i="12"/>
  <c r="AR163" i="12"/>
  <c r="AS163" i="12"/>
  <c r="BC163" i="12"/>
  <c r="BG163" i="12"/>
  <c r="BH163" i="12"/>
  <c r="BI163" i="12"/>
  <c r="BK163" i="12"/>
  <c r="BL163" i="12"/>
  <c r="BM163" i="12"/>
  <c r="BO163" i="12"/>
  <c r="BP163" i="12"/>
  <c r="BQ163" i="12"/>
  <c r="BS163" i="12"/>
  <c r="BT163" i="12"/>
  <c r="BU163" i="12"/>
  <c r="BW163" i="12"/>
  <c r="BX163" i="12"/>
  <c r="BY163" i="12"/>
  <c r="G163" i="12"/>
  <c r="H150" i="12"/>
  <c r="I150" i="12"/>
  <c r="K150" i="12"/>
  <c r="L150" i="12"/>
  <c r="M150" i="12"/>
  <c r="O150" i="12"/>
  <c r="P150" i="12"/>
  <c r="S150" i="12"/>
  <c r="T150" i="12"/>
  <c r="U150" i="12"/>
  <c r="W150" i="12"/>
  <c r="X150" i="12"/>
  <c r="Y150" i="12"/>
  <c r="AA150" i="12"/>
  <c r="AB150" i="12"/>
  <c r="AC150" i="12"/>
  <c r="AE150" i="12"/>
  <c r="AI150" i="12"/>
  <c r="AQ150" i="12"/>
  <c r="AR150" i="12"/>
  <c r="AS150" i="12"/>
  <c r="BC150" i="12"/>
  <c r="BE150" i="12"/>
  <c r="BG150" i="12"/>
  <c r="BH150" i="12"/>
  <c r="BI150" i="12"/>
  <c r="BK150" i="12"/>
  <c r="BL150" i="12"/>
  <c r="BM150" i="12"/>
  <c r="BO150" i="12"/>
  <c r="BP150" i="12"/>
  <c r="BQ150" i="12"/>
  <c r="BS150" i="12"/>
  <c r="BT150" i="12"/>
  <c r="BU150" i="12"/>
  <c r="BW150" i="12"/>
  <c r="BX150" i="12"/>
  <c r="BY150" i="12"/>
  <c r="G150" i="12"/>
  <c r="P139" i="12"/>
  <c r="G139" i="12"/>
  <c r="H139" i="12"/>
  <c r="I139" i="12"/>
  <c r="K139" i="12"/>
  <c r="L139" i="12"/>
  <c r="M139" i="12"/>
  <c r="O139" i="12"/>
  <c r="S139" i="12"/>
  <c r="T139" i="12"/>
  <c r="U139" i="12"/>
  <c r="W139" i="12"/>
  <c r="X139" i="12"/>
  <c r="Y139" i="12"/>
  <c r="AA139" i="12"/>
  <c r="AB139" i="12"/>
  <c r="AC139" i="12"/>
  <c r="AE139" i="12"/>
  <c r="AG139" i="12"/>
  <c r="AI139" i="12"/>
  <c r="AN139" i="12"/>
  <c r="AQ139" i="12"/>
  <c r="AR139" i="12"/>
  <c r="AS139" i="12"/>
  <c r="BC139" i="12"/>
  <c r="BG139" i="12"/>
  <c r="BH139" i="12"/>
  <c r="BI139" i="12"/>
  <c r="BK139" i="12"/>
  <c r="BL139" i="12"/>
  <c r="BM139" i="12"/>
  <c r="BO139" i="12"/>
  <c r="BP139" i="12"/>
  <c r="BQ139" i="12"/>
  <c r="BS139" i="12"/>
  <c r="BT139" i="12"/>
  <c r="BU139" i="12"/>
  <c r="BW139" i="12"/>
  <c r="BX139" i="12"/>
  <c r="BY139" i="12"/>
  <c r="H128" i="12"/>
  <c r="I128" i="12"/>
  <c r="K128" i="12"/>
  <c r="L128" i="12"/>
  <c r="M128" i="12"/>
  <c r="O128" i="12"/>
  <c r="P128" i="12"/>
  <c r="S128" i="12"/>
  <c r="T128" i="12"/>
  <c r="U128" i="12"/>
  <c r="W128" i="12"/>
  <c r="X128" i="12"/>
  <c r="Y128" i="12"/>
  <c r="AA128" i="12"/>
  <c r="AB128" i="12"/>
  <c r="AC128" i="12"/>
  <c r="AE128" i="12"/>
  <c r="AI128" i="12"/>
  <c r="AQ128" i="12"/>
  <c r="AR128" i="12"/>
  <c r="AS128" i="12"/>
  <c r="BC128" i="12"/>
  <c r="BG128" i="12"/>
  <c r="BH128" i="12"/>
  <c r="BI128" i="12"/>
  <c r="BK128" i="12"/>
  <c r="BL128" i="12"/>
  <c r="BM128" i="12"/>
  <c r="BO128" i="12"/>
  <c r="BP128" i="12"/>
  <c r="BQ128" i="12"/>
  <c r="BS128" i="12"/>
  <c r="BT128" i="12"/>
  <c r="BU128" i="12"/>
  <c r="BW128" i="12"/>
  <c r="BX128" i="12"/>
  <c r="BY128" i="12"/>
  <c r="G128" i="12"/>
  <c r="H116" i="12"/>
  <c r="I116" i="12"/>
  <c r="K116" i="12"/>
  <c r="L116" i="12"/>
  <c r="M116" i="12"/>
  <c r="O116" i="12"/>
  <c r="P116" i="12"/>
  <c r="Q116" i="12"/>
  <c r="S116" i="12"/>
  <c r="T116" i="12"/>
  <c r="U116" i="12"/>
  <c r="W116" i="12"/>
  <c r="X116" i="12"/>
  <c r="Y116" i="12"/>
  <c r="AA116" i="12"/>
  <c r="AB116" i="12"/>
  <c r="AC116" i="12"/>
  <c r="AE116" i="12"/>
  <c r="AG116" i="12"/>
  <c r="AI116" i="12"/>
  <c r="AN116" i="12"/>
  <c r="AQ116" i="12"/>
  <c r="AR116" i="12"/>
  <c r="AS116" i="12"/>
  <c r="BC116" i="12"/>
  <c r="BG116" i="12"/>
  <c r="BH116" i="12"/>
  <c r="BI116" i="12"/>
  <c r="BK116" i="12"/>
  <c r="BL116" i="12"/>
  <c r="BM116" i="12"/>
  <c r="BO116" i="12"/>
  <c r="BP116" i="12"/>
  <c r="BQ116" i="12"/>
  <c r="BS116" i="12"/>
  <c r="BT116" i="12"/>
  <c r="BU116" i="12"/>
  <c r="BW116" i="12"/>
  <c r="BX116" i="12"/>
  <c r="BY116" i="12"/>
  <c r="G116" i="12"/>
  <c r="H107" i="12"/>
  <c r="I107" i="12"/>
  <c r="K107" i="12"/>
  <c r="L107" i="12"/>
  <c r="M107" i="12"/>
  <c r="O107" i="12"/>
  <c r="P107" i="12"/>
  <c r="S107" i="12"/>
  <c r="T107" i="12"/>
  <c r="U107" i="12"/>
  <c r="W107" i="12"/>
  <c r="X107" i="12"/>
  <c r="Y107" i="12"/>
  <c r="AA107" i="12"/>
  <c r="AB107" i="12"/>
  <c r="AC107" i="12"/>
  <c r="AE107" i="12"/>
  <c r="AG107" i="12"/>
  <c r="AI107" i="12"/>
  <c r="AN107" i="12"/>
  <c r="AQ107" i="12"/>
  <c r="AR107" i="12"/>
  <c r="AS107" i="12"/>
  <c r="BC107" i="12"/>
  <c r="BG107" i="12"/>
  <c r="BH107" i="12"/>
  <c r="BI107" i="12"/>
  <c r="BK107" i="12"/>
  <c r="BL107" i="12"/>
  <c r="BM107" i="12"/>
  <c r="BO107" i="12"/>
  <c r="BP107" i="12"/>
  <c r="BQ107" i="12"/>
  <c r="BS107" i="12"/>
  <c r="BT107" i="12"/>
  <c r="BU107" i="12"/>
  <c r="BW107" i="12"/>
  <c r="BX107" i="12"/>
  <c r="BY107" i="12"/>
  <c r="G107" i="12"/>
  <c r="H95" i="12"/>
  <c r="I95" i="12"/>
  <c r="K95" i="12"/>
  <c r="L95" i="12"/>
  <c r="M95" i="12"/>
  <c r="O95" i="12"/>
  <c r="P95" i="12"/>
  <c r="S95" i="12"/>
  <c r="T95" i="12"/>
  <c r="U95" i="12"/>
  <c r="W95" i="12"/>
  <c r="X95" i="12"/>
  <c r="Y95" i="12"/>
  <c r="AA95" i="12"/>
  <c r="AB95" i="12"/>
  <c r="AC95" i="12"/>
  <c r="AE95" i="12"/>
  <c r="AG95" i="12"/>
  <c r="AI95" i="12"/>
  <c r="AN95" i="12"/>
  <c r="AQ95" i="12"/>
  <c r="AR95" i="12"/>
  <c r="AS95" i="12"/>
  <c r="BC95" i="12"/>
  <c r="BE95" i="12"/>
  <c r="BG95" i="12"/>
  <c r="BH95" i="12"/>
  <c r="BI95" i="12"/>
  <c r="BK95" i="12"/>
  <c r="BL95" i="12"/>
  <c r="BM95" i="12"/>
  <c r="BO95" i="12"/>
  <c r="BP95" i="12"/>
  <c r="BQ95" i="12"/>
  <c r="BS95" i="12"/>
  <c r="BT95" i="12"/>
  <c r="BU95" i="12"/>
  <c r="BW95" i="12"/>
  <c r="BX95" i="12"/>
  <c r="BY95" i="12"/>
  <c r="G95" i="12"/>
  <c r="H90" i="12"/>
  <c r="I90" i="12"/>
  <c r="K90" i="12"/>
  <c r="L90" i="12"/>
  <c r="M90" i="12"/>
  <c r="O90" i="12"/>
  <c r="P90" i="12"/>
  <c r="Q90" i="12"/>
  <c r="S90" i="12"/>
  <c r="T90" i="12"/>
  <c r="U90" i="12"/>
  <c r="W90" i="12"/>
  <c r="X90" i="12"/>
  <c r="Y90" i="12"/>
  <c r="AA90" i="12"/>
  <c r="AB90" i="12"/>
  <c r="AC90" i="12"/>
  <c r="AE90" i="12"/>
  <c r="AG90" i="12"/>
  <c r="AI90" i="12"/>
  <c r="AN90" i="12"/>
  <c r="AQ90" i="12"/>
  <c r="AR90" i="12"/>
  <c r="AS90" i="12"/>
  <c r="BC90" i="12"/>
  <c r="BG90" i="12"/>
  <c r="BH90" i="12"/>
  <c r="BI90" i="12"/>
  <c r="BK90" i="12"/>
  <c r="BL90" i="12"/>
  <c r="BM90" i="12"/>
  <c r="BO90" i="12"/>
  <c r="BP90" i="12"/>
  <c r="BQ90" i="12"/>
  <c r="BS90" i="12"/>
  <c r="BT90" i="12"/>
  <c r="BU90" i="12"/>
  <c r="BW90" i="12"/>
  <c r="BX90" i="12"/>
  <c r="BY90" i="12"/>
  <c r="G90" i="12"/>
  <c r="H73" i="12"/>
  <c r="I73" i="12"/>
  <c r="K73" i="12"/>
  <c r="L73" i="12"/>
  <c r="M73" i="12"/>
  <c r="O73" i="12"/>
  <c r="P73" i="12"/>
  <c r="S73" i="12"/>
  <c r="T73" i="12"/>
  <c r="U73" i="12"/>
  <c r="W73" i="12"/>
  <c r="X73" i="12"/>
  <c r="Y73" i="12"/>
  <c r="AA73" i="12"/>
  <c r="AB73" i="12"/>
  <c r="AE73" i="12"/>
  <c r="AI73" i="12"/>
  <c r="AN73" i="12"/>
  <c r="AQ73" i="12"/>
  <c r="AR73" i="12"/>
  <c r="AS73" i="12"/>
  <c r="BC73" i="12"/>
  <c r="BG73" i="12"/>
  <c r="BH73" i="12"/>
  <c r="BI73" i="12"/>
  <c r="BK73" i="12"/>
  <c r="BL73" i="12"/>
  <c r="BM73" i="12"/>
  <c r="BO73" i="12"/>
  <c r="BP73" i="12"/>
  <c r="BQ73" i="12"/>
  <c r="BS73" i="12"/>
  <c r="BT73" i="12"/>
  <c r="BU73" i="12"/>
  <c r="BW73" i="12"/>
  <c r="BX73" i="12"/>
  <c r="BY73" i="12"/>
  <c r="G73" i="12"/>
  <c r="H67" i="12"/>
  <c r="I67" i="12"/>
  <c r="K67" i="12"/>
  <c r="L67" i="12"/>
  <c r="M67" i="12"/>
  <c r="O67" i="12"/>
  <c r="P67" i="12"/>
  <c r="S67" i="12"/>
  <c r="T67" i="12"/>
  <c r="U67" i="12"/>
  <c r="W67" i="12"/>
  <c r="X67" i="12"/>
  <c r="Y67" i="12"/>
  <c r="AA67" i="12"/>
  <c r="AB67" i="12"/>
  <c r="AC67" i="12"/>
  <c r="AE67" i="12"/>
  <c r="AG67" i="12"/>
  <c r="AI67" i="12"/>
  <c r="AN67" i="12"/>
  <c r="AQ67" i="12"/>
  <c r="AR67" i="12"/>
  <c r="AS67" i="12"/>
  <c r="BC67" i="12"/>
  <c r="BG67" i="12"/>
  <c r="BH67" i="12"/>
  <c r="BI67" i="12"/>
  <c r="BK67" i="12"/>
  <c r="BL67" i="12"/>
  <c r="BM67" i="12"/>
  <c r="BO67" i="12"/>
  <c r="BP67" i="12"/>
  <c r="BQ67" i="12"/>
  <c r="BS67" i="12"/>
  <c r="BT67" i="12"/>
  <c r="BU67" i="12"/>
  <c r="BW67" i="12"/>
  <c r="BX67" i="12"/>
  <c r="BY67" i="12"/>
  <c r="G67" i="12"/>
  <c r="H49" i="12"/>
  <c r="I49" i="12"/>
  <c r="K49" i="12"/>
  <c r="L49" i="12"/>
  <c r="M49" i="12"/>
  <c r="O49" i="12"/>
  <c r="P49" i="12"/>
  <c r="S49" i="12"/>
  <c r="T49" i="12"/>
  <c r="U49" i="12"/>
  <c r="W49" i="12"/>
  <c r="X49" i="12"/>
  <c r="Y49" i="12"/>
  <c r="AA49" i="12"/>
  <c r="AB49" i="12"/>
  <c r="AC49" i="12"/>
  <c r="AE49" i="12"/>
  <c r="AI49" i="12"/>
  <c r="AN49" i="12"/>
  <c r="AQ49" i="12"/>
  <c r="AR49" i="12"/>
  <c r="AS49" i="12"/>
  <c r="BC49" i="12"/>
  <c r="BG49" i="12"/>
  <c r="BH49" i="12"/>
  <c r="BI49" i="12"/>
  <c r="BK49" i="12"/>
  <c r="BL49" i="12"/>
  <c r="BM49" i="12"/>
  <c r="BO49" i="12"/>
  <c r="BP49" i="12"/>
  <c r="BQ49" i="12"/>
  <c r="BS49" i="12"/>
  <c r="BT49" i="12"/>
  <c r="BU49" i="12"/>
  <c r="BW49" i="12"/>
  <c r="BX49" i="12"/>
  <c r="BY49" i="12"/>
  <c r="G49" i="12"/>
  <c r="H33" i="12"/>
  <c r="I33" i="12"/>
  <c r="K33" i="12"/>
  <c r="L33" i="12"/>
  <c r="M33" i="12"/>
  <c r="O33" i="12"/>
  <c r="P33" i="12"/>
  <c r="Q33" i="12"/>
  <c r="S33" i="12"/>
  <c r="T33" i="12"/>
  <c r="U33" i="12"/>
  <c r="W33" i="12"/>
  <c r="X33" i="12"/>
  <c r="Y33" i="12"/>
  <c r="AA33" i="12"/>
  <c r="AB33" i="12"/>
  <c r="AC33" i="12"/>
  <c r="AE33" i="12"/>
  <c r="AG33" i="12"/>
  <c r="AI33" i="12"/>
  <c r="AN33" i="12"/>
  <c r="AQ33" i="12"/>
  <c r="AR33" i="12"/>
  <c r="AS33" i="12"/>
  <c r="BC33" i="12"/>
  <c r="BG33" i="12"/>
  <c r="BH33" i="12"/>
  <c r="BI33" i="12"/>
  <c r="BK33" i="12"/>
  <c r="BL33" i="12"/>
  <c r="BM33" i="12"/>
  <c r="BO33" i="12"/>
  <c r="BP33" i="12"/>
  <c r="BQ33" i="12"/>
  <c r="BS33" i="12"/>
  <c r="BT33" i="12"/>
  <c r="BU33" i="12"/>
  <c r="BW33" i="12"/>
  <c r="BX33" i="12"/>
  <c r="BY33" i="12"/>
  <c r="G33" i="12"/>
  <c r="H45" i="12"/>
  <c r="I45" i="12"/>
  <c r="K45" i="12"/>
  <c r="L45" i="12"/>
  <c r="M45" i="12"/>
  <c r="O45" i="12"/>
  <c r="P45" i="12"/>
  <c r="Q45" i="12"/>
  <c r="S45" i="12"/>
  <c r="T45" i="12"/>
  <c r="U45" i="12"/>
  <c r="W45" i="12"/>
  <c r="X45" i="12"/>
  <c r="AA45" i="12"/>
  <c r="AB45" i="12"/>
  <c r="AC45" i="12"/>
  <c r="AE45" i="12"/>
  <c r="AG45" i="12"/>
  <c r="AI45" i="12"/>
  <c r="AN45" i="12"/>
  <c r="AQ45" i="12"/>
  <c r="AR45" i="12"/>
  <c r="AS45" i="12"/>
  <c r="BC45" i="12"/>
  <c r="BG45" i="12"/>
  <c r="BH45" i="12"/>
  <c r="BI45" i="12"/>
  <c r="BK45" i="12"/>
  <c r="BL45" i="12"/>
  <c r="BM45" i="12"/>
  <c r="BO45" i="12"/>
  <c r="BP45" i="12"/>
  <c r="BQ45" i="12"/>
  <c r="BS45" i="12"/>
  <c r="BT45" i="12"/>
  <c r="BU45" i="12"/>
  <c r="BW45" i="12"/>
  <c r="BX45" i="12"/>
  <c r="BY45" i="12"/>
  <c r="G45" i="12"/>
  <c r="AK12" i="12"/>
  <c r="AK16" i="12"/>
  <c r="H24" i="12"/>
  <c r="I24" i="12"/>
  <c r="K24" i="12"/>
  <c r="L24" i="12"/>
  <c r="M24" i="12"/>
  <c r="O24" i="12"/>
  <c r="P24" i="12"/>
  <c r="Q24" i="12"/>
  <c r="S24" i="12"/>
  <c r="T24" i="12"/>
  <c r="W24" i="12"/>
  <c r="X24" i="12"/>
  <c r="Y24" i="12"/>
  <c r="AA24" i="12"/>
  <c r="AB24" i="12"/>
  <c r="AC24" i="12"/>
  <c r="AE24" i="12"/>
  <c r="AG24" i="12"/>
  <c r="AI24" i="12"/>
  <c r="AM24" i="12"/>
  <c r="AN24" i="12"/>
  <c r="AQ24" i="12"/>
  <c r="AR24" i="12"/>
  <c r="AS24" i="12"/>
  <c r="AU24" i="12"/>
  <c r="AV24" i="12"/>
  <c r="AV8" i="12" s="1"/>
  <c r="BC24" i="12"/>
  <c r="BG24" i="12"/>
  <c r="BH24" i="12"/>
  <c r="BI24" i="12"/>
  <c r="BK24" i="12"/>
  <c r="BL24" i="12"/>
  <c r="BM24" i="12"/>
  <c r="BO24" i="12"/>
  <c r="BP24" i="12"/>
  <c r="BQ24" i="12"/>
  <c r="BS24" i="12"/>
  <c r="BT24" i="12"/>
  <c r="BU24" i="12"/>
  <c r="BW24" i="12"/>
  <c r="BX24" i="12"/>
  <c r="BY24" i="12"/>
  <c r="G24" i="12"/>
  <c r="H15" i="12"/>
  <c r="I15" i="12"/>
  <c r="K15" i="12"/>
  <c r="L15" i="12"/>
  <c r="M15" i="12"/>
  <c r="O15" i="12"/>
  <c r="P15" i="12"/>
  <c r="Q15" i="12"/>
  <c r="S15" i="12"/>
  <c r="T15" i="12"/>
  <c r="W15" i="12"/>
  <c r="X15" i="12"/>
  <c r="Y15" i="12"/>
  <c r="AA15" i="12"/>
  <c r="AB15" i="12"/>
  <c r="AC15" i="12"/>
  <c r="AE15" i="12"/>
  <c r="AG15" i="12"/>
  <c r="AI15" i="12"/>
  <c r="AM15" i="12"/>
  <c r="AN15" i="12"/>
  <c r="AQ15" i="12"/>
  <c r="AR15" i="12"/>
  <c r="AS15" i="12"/>
  <c r="BC15" i="12"/>
  <c r="BG15" i="12"/>
  <c r="BH15" i="12"/>
  <c r="BI15" i="12"/>
  <c r="BK15" i="12"/>
  <c r="BL15" i="12"/>
  <c r="BM15" i="12"/>
  <c r="BO15" i="12"/>
  <c r="BP15" i="12"/>
  <c r="BQ15" i="12"/>
  <c r="BS15" i="12"/>
  <c r="BT15" i="12"/>
  <c r="BU15" i="12"/>
  <c r="BW15" i="12"/>
  <c r="BX15" i="12"/>
  <c r="BY15" i="12"/>
  <c r="G15" i="12"/>
  <c r="H11" i="12"/>
  <c r="I11" i="12"/>
  <c r="K11" i="12"/>
  <c r="L11" i="12"/>
  <c r="M11" i="12"/>
  <c r="O11" i="12"/>
  <c r="P11" i="12"/>
  <c r="S11" i="12"/>
  <c r="T11" i="12"/>
  <c r="W11" i="12"/>
  <c r="X11" i="12"/>
  <c r="Y11" i="12"/>
  <c r="AA11" i="12"/>
  <c r="AB11" i="12"/>
  <c r="AC11" i="12"/>
  <c r="AE11" i="12"/>
  <c r="AG11" i="12"/>
  <c r="AI11" i="12"/>
  <c r="AN11" i="12"/>
  <c r="AQ11" i="12"/>
  <c r="AR11" i="12"/>
  <c r="AS11" i="12"/>
  <c r="BC11" i="12"/>
  <c r="BG11" i="12"/>
  <c r="BH11" i="12"/>
  <c r="BI11" i="12"/>
  <c r="BK11" i="12"/>
  <c r="BL11" i="12"/>
  <c r="BM11" i="12"/>
  <c r="BO11" i="12"/>
  <c r="BP11" i="12"/>
  <c r="BQ11" i="12"/>
  <c r="BS11" i="12"/>
  <c r="BT11" i="12"/>
  <c r="BU11" i="12"/>
  <c r="BW11" i="12"/>
  <c r="BX11" i="12"/>
  <c r="BY11" i="12"/>
  <c r="G11" i="12"/>
  <c r="C400" i="10" l="1"/>
  <c r="C8" i="10"/>
  <c r="AO24" i="12"/>
  <c r="BE33" i="12"/>
  <c r="BE232" i="12"/>
  <c r="BE376" i="12"/>
  <c r="BE15" i="12"/>
  <c r="BE73" i="12"/>
  <c r="BE128" i="12"/>
  <c r="BE49" i="12"/>
  <c r="BE67" i="12"/>
  <c r="BE90" i="12"/>
  <c r="BE11" i="12"/>
  <c r="BE163" i="12"/>
  <c r="DM8" i="10"/>
  <c r="BE116" i="12"/>
  <c r="BE107" i="12"/>
  <c r="AS8" i="10"/>
  <c r="BE139" i="12"/>
  <c r="BE24" i="12"/>
  <c r="BE45" i="12"/>
  <c r="AG150" i="12"/>
  <c r="AG163" i="12"/>
  <c r="M376" i="12"/>
  <c r="AG49" i="12"/>
  <c r="Q128" i="12"/>
  <c r="Q139" i="12"/>
  <c r="Q150" i="12"/>
  <c r="Q73" i="12"/>
  <c r="Q376" i="12"/>
  <c r="Q11" i="12"/>
  <c r="Q49" i="12"/>
  <c r="U376" i="12"/>
  <c r="G400" i="10"/>
  <c r="Q8" i="10"/>
  <c r="AK8" i="10"/>
  <c r="AK400" i="10" s="1"/>
  <c r="DU8" i="10"/>
  <c r="H400" i="10"/>
  <c r="I8" i="10"/>
  <c r="I400" i="10" s="1"/>
  <c r="M8" i="10"/>
  <c r="AF400" i="10"/>
  <c r="AG8" i="10"/>
  <c r="AG400" i="10" s="1"/>
  <c r="DY8" i="10"/>
  <c r="EG8" i="10"/>
  <c r="EC8" i="10"/>
  <c r="BI8" i="10"/>
  <c r="AW8" i="10"/>
  <c r="DI8" i="10"/>
  <c r="DQ8" i="10"/>
  <c r="CC8" i="10"/>
  <c r="BY8" i="10"/>
  <c r="BU8" i="10"/>
  <c r="AB400" i="10"/>
  <c r="AC8" i="10"/>
  <c r="AC400" i="10" s="1"/>
  <c r="Y8" i="10"/>
  <c r="Y400" i="10" s="1"/>
  <c r="W400" i="10"/>
  <c r="BQ8" i="10"/>
  <c r="BQ400" i="10" s="1"/>
  <c r="CO8" i="10"/>
  <c r="CK8" i="10"/>
  <c r="CK400" i="10" s="1"/>
  <c r="CG8" i="10"/>
  <c r="DE8" i="10"/>
  <c r="DA8" i="10"/>
  <c r="CW8" i="10"/>
  <c r="BA8" i="10"/>
  <c r="AN400" i="10"/>
  <c r="AO8" i="10"/>
  <c r="AO400" i="10" s="1"/>
  <c r="E11" i="10"/>
  <c r="G13" i="7"/>
  <c r="Y94" i="9"/>
  <c r="BT8" i="12"/>
  <c r="BQ8" i="12"/>
  <c r="BX8" i="12"/>
  <c r="BS8" i="12"/>
  <c r="BY8" i="12"/>
  <c r="BW8" i="12"/>
  <c r="BL8" i="12"/>
  <c r="BC8" i="12"/>
  <c r="AJ8" i="12"/>
  <c r="G8" i="12"/>
  <c r="BK8" i="12"/>
  <c r="L8" i="12"/>
  <c r="L388" i="12" s="1"/>
  <c r="AQ8" i="12"/>
  <c r="S8" i="12"/>
  <c r="P8" i="12"/>
  <c r="BM8" i="12"/>
  <c r="BD8" i="12"/>
  <c r="O8" i="12"/>
  <c r="BG8" i="12"/>
  <c r="AR8" i="12"/>
  <c r="AB8" i="12"/>
  <c r="AI8" i="12"/>
  <c r="BP8" i="12"/>
  <c r="AA8" i="12"/>
  <c r="X8" i="12"/>
  <c r="K8" i="12"/>
  <c r="BO8" i="12"/>
  <c r="BI8" i="12"/>
  <c r="AU8" i="12"/>
  <c r="AW8" i="12" s="1"/>
  <c r="AF8" i="12"/>
  <c r="W8" i="12"/>
  <c r="I8" i="12"/>
  <c r="BH8" i="12"/>
  <c r="AS8" i="12"/>
  <c r="AE8" i="12"/>
  <c r="T8" i="12"/>
  <c r="H8" i="12"/>
  <c r="E214" i="12"/>
  <c r="E193" i="12"/>
  <c r="AK376" i="12"/>
  <c r="AK73" i="12"/>
  <c r="AK232" i="12"/>
  <c r="BU376" i="12"/>
  <c r="AK163" i="12"/>
  <c r="AK128" i="12"/>
  <c r="AK150" i="12"/>
  <c r="AK116" i="12"/>
  <c r="AC73" i="12"/>
  <c r="AK107" i="12"/>
  <c r="AK139" i="12"/>
  <c r="AK45" i="12"/>
  <c r="AK67" i="12"/>
  <c r="Q95" i="12"/>
  <c r="AK95" i="12"/>
  <c r="AK90" i="12"/>
  <c r="AK11" i="12"/>
  <c r="AK49" i="12"/>
  <c r="AK33" i="12"/>
  <c r="AK15" i="12"/>
  <c r="AK24" i="12"/>
  <c r="BE8" i="12" l="1"/>
  <c r="K388" i="12"/>
  <c r="E8" i="10"/>
  <c r="BU8" i="12"/>
  <c r="Q8" i="12"/>
  <c r="AC8" i="12"/>
  <c r="U8" i="12"/>
  <c r="AK8" i="12"/>
  <c r="AG8" i="12"/>
  <c r="M8" i="12"/>
  <c r="E24" i="12"/>
  <c r="E15" i="12"/>
  <c r="BQ155" i="10" l="1"/>
  <c r="T190" i="8" l="1"/>
  <c r="S294" i="8"/>
  <c r="T294" i="8"/>
  <c r="S350" i="8"/>
  <c r="S351" i="8"/>
  <c r="S365" i="8"/>
  <c r="T365" i="8"/>
  <c r="S410" i="8"/>
  <c r="T410" i="8"/>
  <c r="T104" i="8"/>
  <c r="T116" i="8"/>
  <c r="T125" i="8"/>
  <c r="T124" i="8" s="1"/>
  <c r="T152" i="8"/>
  <c r="S163" i="8"/>
  <c r="T163" i="8"/>
  <c r="T176" i="8"/>
  <c r="T189" i="8"/>
  <c r="T203" i="8"/>
  <c r="BX382" i="12"/>
  <c r="BW382" i="12"/>
  <c r="BW388" i="12" s="1"/>
  <c r="AN9" i="12"/>
  <c r="U294" i="8" l="1"/>
  <c r="U410" i="8"/>
  <c r="BX388" i="12"/>
  <c r="BY388" i="12" s="1"/>
  <c r="BY382" i="12"/>
  <c r="T188" i="8"/>
  <c r="U163" i="8"/>
  <c r="AM267" i="12"/>
  <c r="AM324" i="12"/>
  <c r="AM333" i="12"/>
  <c r="AM356" i="12"/>
  <c r="AM350" i="12"/>
  <c r="AM367" i="12"/>
  <c r="AM259" i="12"/>
  <c r="AM205" i="12"/>
  <c r="S203" i="8"/>
  <c r="U203" i="8" s="1"/>
  <c r="AM189" i="12"/>
  <c r="S189" i="8"/>
  <c r="U189" i="8" s="1"/>
  <c r="AM176" i="12"/>
  <c r="AM376" i="12"/>
  <c r="T164" i="8"/>
  <c r="AN150" i="12"/>
  <c r="T139" i="8"/>
  <c r="AN128" i="12"/>
  <c r="S139" i="8"/>
  <c r="AM128" i="12"/>
  <c r="S104" i="8"/>
  <c r="U104" i="8" s="1"/>
  <c r="AM95" i="12"/>
  <c r="S116" i="8"/>
  <c r="U116" i="8" s="1"/>
  <c r="AM107" i="12"/>
  <c r="AM45" i="12"/>
  <c r="AM11" i="12"/>
  <c r="T351" i="8"/>
  <c r="T350" i="8"/>
  <c r="E369" i="12"/>
  <c r="BU377" i="12"/>
  <c r="BT382" i="12"/>
  <c r="BT388" i="12" s="1"/>
  <c r="BS382" i="12"/>
  <c r="BS388" i="12" s="1"/>
  <c r="AO367" i="12" l="1"/>
  <c r="AO350" i="12"/>
  <c r="E259" i="12"/>
  <c r="AO259" i="12"/>
  <c r="E205" i="12"/>
  <c r="U139" i="8"/>
  <c r="AN8" i="12"/>
  <c r="E267" i="12"/>
  <c r="E333" i="12"/>
  <c r="E324" i="12"/>
  <c r="E356" i="12"/>
  <c r="E350" i="12"/>
  <c r="E367" i="12"/>
  <c r="E189" i="12"/>
  <c r="E176" i="12"/>
  <c r="E376" i="12"/>
  <c r="E128" i="12"/>
  <c r="E107" i="12"/>
  <c r="E95" i="12"/>
  <c r="E45" i="12"/>
  <c r="E11" i="12"/>
  <c r="L104" i="8"/>
  <c r="L116" i="8"/>
  <c r="L125" i="8"/>
  <c r="L139" i="8"/>
  <c r="L152" i="8"/>
  <c r="L163" i="8"/>
  <c r="L176" i="8"/>
  <c r="L189" i="8"/>
  <c r="L203" i="8"/>
  <c r="K203" i="8"/>
  <c r="K189" i="8"/>
  <c r="K176" i="8"/>
  <c r="K163" i="8"/>
  <c r="K152" i="8"/>
  <c r="K139" i="8"/>
  <c r="K125" i="8"/>
  <c r="K116" i="8"/>
  <c r="K104" i="8"/>
  <c r="M104" i="8" l="1"/>
  <c r="M116" i="8"/>
  <c r="M125" i="8"/>
  <c r="M139" i="8"/>
  <c r="M152" i="8"/>
  <c r="M163" i="8"/>
  <c r="M176" i="8"/>
  <c r="M189" i="8"/>
  <c r="M203" i="8"/>
  <c r="BO402" i="11" l="1"/>
  <c r="BO408" i="11" s="1"/>
  <c r="S418" i="8" l="1"/>
  <c r="S412" i="8"/>
  <c r="M381" i="12"/>
  <c r="S411" i="8"/>
  <c r="U411" i="8" s="1"/>
  <c r="S257" i="8"/>
  <c r="U257" i="8" s="1"/>
  <c r="S405" i="8"/>
  <c r="S386" i="8"/>
  <c r="U386" i="8" s="1"/>
  <c r="S390" i="8"/>
  <c r="U390" i="8" s="1"/>
  <c r="T381" i="8"/>
  <c r="S381" i="8"/>
  <c r="T382" i="8"/>
  <c r="S382" i="8"/>
  <c r="S373" i="8"/>
  <c r="U373" i="8" s="1"/>
  <c r="S354" i="8"/>
  <c r="T338" i="8"/>
  <c r="S338" i="8"/>
  <c r="T324" i="8"/>
  <c r="S320" i="8"/>
  <c r="S311" i="8"/>
  <c r="U311" i="8" s="1"/>
  <c r="S273" i="8"/>
  <c r="U273" i="8" s="1"/>
  <c r="S272" i="8"/>
  <c r="U272" i="8" s="1"/>
  <c r="S271" i="8"/>
  <c r="U271" i="8" s="1"/>
  <c r="S269" i="8"/>
  <c r="U269" i="8" s="1"/>
  <c r="S268" i="8"/>
  <c r="U268" i="8" s="1"/>
  <c r="S267" i="8"/>
  <c r="U267" i="8" s="1"/>
  <c r="S266" i="8"/>
  <c r="U266" i="8" s="1"/>
  <c r="S264" i="8"/>
  <c r="U264" i="8" s="1"/>
  <c r="S263" i="8"/>
  <c r="U263" i="8" s="1"/>
  <c r="S262" i="8"/>
  <c r="U262" i="8" s="1"/>
  <c r="S276" i="8"/>
  <c r="U276" i="8" s="1"/>
  <c r="S250" i="8"/>
  <c r="U250" i="8" s="1"/>
  <c r="S254" i="8"/>
  <c r="U254" i="8" s="1"/>
  <c r="S244" i="8"/>
  <c r="U244" i="8" s="1"/>
  <c r="S242" i="8"/>
  <c r="U242" i="8" s="1"/>
  <c r="S232" i="8"/>
  <c r="U232" i="8" s="1"/>
  <c r="S226" i="8"/>
  <c r="U226" i="8" s="1"/>
  <c r="S225" i="8"/>
  <c r="U225" i="8" s="1"/>
  <c r="S223" i="8"/>
  <c r="U223" i="8" s="1"/>
  <c r="S222" i="8"/>
  <c r="U222" i="8" s="1"/>
  <c r="T220" i="8"/>
  <c r="S220" i="8"/>
  <c r="T213" i="8"/>
  <c r="S213" i="8"/>
  <c r="T202" i="8"/>
  <c r="S204" i="8"/>
  <c r="S181" i="8"/>
  <c r="U181" i="8" s="1"/>
  <c r="S177" i="8"/>
  <c r="U177" i="8" s="1"/>
  <c r="T162" i="8"/>
  <c r="S165" i="8"/>
  <c r="U165" i="8" s="1"/>
  <c r="S161" i="8"/>
  <c r="T156" i="8"/>
  <c r="S156" i="8"/>
  <c r="T140" i="8"/>
  <c r="T138" i="8" s="1"/>
  <c r="S140" i="8"/>
  <c r="S138" i="8" s="1"/>
  <c r="S130" i="8"/>
  <c r="U130" i="8" s="1"/>
  <c r="S119" i="8"/>
  <c r="U119" i="8" s="1"/>
  <c r="T103" i="8"/>
  <c r="S112" i="8"/>
  <c r="U112" i="8" s="1"/>
  <c r="S108" i="8"/>
  <c r="S93" i="8"/>
  <c r="U93" i="8" s="1"/>
  <c r="AC75" i="12"/>
  <c r="S83" i="8"/>
  <c r="U83" i="8" s="1"/>
  <c r="S66" i="8"/>
  <c r="U66" i="8" s="1"/>
  <c r="S59" i="8"/>
  <c r="U59" i="8" s="1"/>
  <c r="S56" i="8"/>
  <c r="S40" i="8"/>
  <c r="U40" i="8" s="1"/>
  <c r="S26" i="8"/>
  <c r="U26" i="8" s="1"/>
  <c r="T25" i="8"/>
  <c r="S25" i="8"/>
  <c r="T16" i="8"/>
  <c r="S16" i="8"/>
  <c r="AK386" i="12"/>
  <c r="AK385" i="12"/>
  <c r="T416" i="8"/>
  <c r="AK384" i="12"/>
  <c r="S415" i="8"/>
  <c r="BQ383" i="12"/>
  <c r="AS383" i="12"/>
  <c r="Y383" i="12"/>
  <c r="I383" i="12"/>
  <c r="T414" i="8"/>
  <c r="BP382" i="12"/>
  <c r="BP388" i="12" s="1"/>
  <c r="BO382" i="12"/>
  <c r="BO388" i="12" s="1"/>
  <c r="BL382" i="12"/>
  <c r="BK382" i="12"/>
  <c r="BK388" i="12" s="1"/>
  <c r="BH382" i="12"/>
  <c r="BG382" i="12"/>
  <c r="BG388" i="12" s="1"/>
  <c r="BD382" i="12"/>
  <c r="BC382" i="12"/>
  <c r="BC388" i="12" s="1"/>
  <c r="AV382" i="12"/>
  <c r="AU382" i="12"/>
  <c r="AU388" i="12" s="1"/>
  <c r="AR382" i="12"/>
  <c r="AR388" i="12" s="1"/>
  <c r="AQ382" i="12"/>
  <c r="AQ388" i="12" s="1"/>
  <c r="AN382" i="12"/>
  <c r="AN388" i="12" s="1"/>
  <c r="AJ382" i="12"/>
  <c r="AJ388" i="12" s="1"/>
  <c r="AI382" i="12"/>
  <c r="AI388" i="12" s="1"/>
  <c r="AF382" i="12"/>
  <c r="AF388" i="12" s="1"/>
  <c r="AE382" i="12"/>
  <c r="AE388" i="12" s="1"/>
  <c r="AB382" i="12"/>
  <c r="AB388" i="12" s="1"/>
  <c r="F93" i="7" s="1"/>
  <c r="AA382" i="12"/>
  <c r="AA388" i="12" s="1"/>
  <c r="X382" i="12"/>
  <c r="W382" i="12"/>
  <c r="T382" i="12"/>
  <c r="T388" i="12" s="1"/>
  <c r="S382" i="12"/>
  <c r="S388" i="12" s="1"/>
  <c r="P382" i="12"/>
  <c r="P388" i="12" s="1"/>
  <c r="O382" i="12"/>
  <c r="O388" i="12" s="1"/>
  <c r="H382" i="12"/>
  <c r="H388" i="12" s="1"/>
  <c r="G382" i="12"/>
  <c r="G388" i="12" s="1"/>
  <c r="AK377" i="12"/>
  <c r="Q377" i="12"/>
  <c r="T407" i="8"/>
  <c r="S398" i="8"/>
  <c r="AK368" i="12"/>
  <c r="T398" i="8"/>
  <c r="AK357" i="12"/>
  <c r="T385" i="8"/>
  <c r="AK351" i="12"/>
  <c r="T376" i="8"/>
  <c r="AM342" i="12"/>
  <c r="AK343" i="12"/>
  <c r="T367" i="8"/>
  <c r="AK334" i="12"/>
  <c r="Q334" i="12"/>
  <c r="T356" i="8"/>
  <c r="AK325" i="12"/>
  <c r="AM314" i="12"/>
  <c r="AK315" i="12"/>
  <c r="T332" i="8"/>
  <c r="AK306" i="12"/>
  <c r="T323" i="8"/>
  <c r="AM297" i="12"/>
  <c r="AK298" i="12"/>
  <c r="T314" i="8"/>
  <c r="AM287" i="12"/>
  <c r="AK288" i="12"/>
  <c r="T304" i="8"/>
  <c r="AM276" i="12"/>
  <c r="AK277" i="12"/>
  <c r="AK276" i="12" s="1"/>
  <c r="T293" i="8"/>
  <c r="T292" i="8" s="1"/>
  <c r="AK268" i="12"/>
  <c r="T283" i="8"/>
  <c r="T282" i="8" s="1"/>
  <c r="S283" i="8"/>
  <c r="S282" i="8" s="1"/>
  <c r="S275" i="8"/>
  <c r="AK260" i="12"/>
  <c r="T275" i="8"/>
  <c r="AM245" i="12"/>
  <c r="AK246" i="12"/>
  <c r="T261" i="8"/>
  <c r="AM232" i="12"/>
  <c r="AK233" i="12"/>
  <c r="T248" i="8"/>
  <c r="AM219" i="12"/>
  <c r="AK220" i="12"/>
  <c r="AK215" i="12"/>
  <c r="T228" i="8"/>
  <c r="S219" i="8"/>
  <c r="AK206" i="12"/>
  <c r="AK205" i="12" s="1"/>
  <c r="Q206" i="12"/>
  <c r="AK194" i="12"/>
  <c r="AK193" i="12" s="1"/>
  <c r="Q194" i="12"/>
  <c r="Q193" i="12" s="1"/>
  <c r="T207" i="8"/>
  <c r="S207" i="8"/>
  <c r="AK190" i="12"/>
  <c r="AK177" i="12"/>
  <c r="AM163" i="12"/>
  <c r="AK164" i="12"/>
  <c r="AK151" i="12"/>
  <c r="AM139" i="12"/>
  <c r="AK140" i="12"/>
  <c r="Q140" i="12"/>
  <c r="AK129" i="12"/>
  <c r="AM116" i="12"/>
  <c r="AK117" i="12"/>
  <c r="AK108" i="12"/>
  <c r="AK96" i="12"/>
  <c r="Q96" i="12"/>
  <c r="AM90" i="12"/>
  <c r="AK91" i="12"/>
  <c r="T99" i="8"/>
  <c r="T98" i="8" s="1"/>
  <c r="AK74" i="12"/>
  <c r="T82" i="8"/>
  <c r="AM67" i="12"/>
  <c r="AK68" i="12"/>
  <c r="T76" i="8"/>
  <c r="T75" i="8" s="1"/>
  <c r="AM49" i="12"/>
  <c r="AK50" i="12"/>
  <c r="Q50" i="12"/>
  <c r="T58" i="8"/>
  <c r="S53" i="8"/>
  <c r="AK46" i="12"/>
  <c r="AK34" i="12"/>
  <c r="T38" i="8"/>
  <c r="AK25" i="12"/>
  <c r="T24" i="8"/>
  <c r="T15" i="8"/>
  <c r="S11" i="8"/>
  <c r="Q12" i="12"/>
  <c r="T11" i="8"/>
  <c r="P418" i="8"/>
  <c r="BU401" i="11"/>
  <c r="P411" i="8"/>
  <c r="BU400" i="11"/>
  <c r="P410" i="8"/>
  <c r="BU399" i="11"/>
  <c r="BU398" i="11"/>
  <c r="P408" i="8"/>
  <c r="BU388" i="11"/>
  <c r="P405" i="8"/>
  <c r="O405" i="8"/>
  <c r="BU394" i="11"/>
  <c r="P404" i="8"/>
  <c r="BU393" i="11"/>
  <c r="O403" i="8"/>
  <c r="C403" i="8" s="1"/>
  <c r="BU392" i="11"/>
  <c r="P402" i="8"/>
  <c r="BU391" i="11"/>
  <c r="P401" i="8"/>
  <c r="BU390" i="11"/>
  <c r="P400" i="8"/>
  <c r="O400" i="8"/>
  <c r="C400" i="8" s="1"/>
  <c r="BU389" i="11"/>
  <c r="BU385" i="11"/>
  <c r="P396" i="8"/>
  <c r="D396" i="8" s="1"/>
  <c r="BU384" i="11"/>
  <c r="P395" i="8"/>
  <c r="O395" i="8"/>
  <c r="BU383" i="11"/>
  <c r="P394" i="8"/>
  <c r="D394" i="8" s="1"/>
  <c r="BU382" i="11"/>
  <c r="P393" i="8"/>
  <c r="O393" i="8"/>
  <c r="BU381" i="11"/>
  <c r="P392" i="8"/>
  <c r="BU380" i="11"/>
  <c r="P391" i="8"/>
  <c r="D391" i="8" s="1"/>
  <c r="BU379" i="11"/>
  <c r="P390" i="8"/>
  <c r="O390" i="8"/>
  <c r="BU378" i="11"/>
  <c r="P389" i="8"/>
  <c r="O389" i="8"/>
  <c r="BU377" i="11"/>
  <c r="P388" i="8"/>
  <c r="O388" i="8"/>
  <c r="BU376" i="11"/>
  <c r="P387" i="8"/>
  <c r="O387" i="8"/>
  <c r="BU375" i="11"/>
  <c r="P386" i="8"/>
  <c r="O386" i="8"/>
  <c r="P383" i="8"/>
  <c r="D383" i="8" s="1"/>
  <c r="O383" i="8"/>
  <c r="C383" i="8" s="1"/>
  <c r="BU371" i="11"/>
  <c r="P382" i="8"/>
  <c r="O382" i="8"/>
  <c r="BU370" i="11"/>
  <c r="O381" i="8"/>
  <c r="BU369" i="11"/>
  <c r="P380" i="8"/>
  <c r="O380" i="8"/>
  <c r="BU368" i="11"/>
  <c r="P379" i="8"/>
  <c r="P378" i="8"/>
  <c r="O378" i="8"/>
  <c r="P377" i="8"/>
  <c r="D377" i="8" s="1"/>
  <c r="O377" i="8"/>
  <c r="C377" i="8" s="1"/>
  <c r="BU363" i="11"/>
  <c r="P374" i="8"/>
  <c r="O374" i="8"/>
  <c r="BU362" i="11"/>
  <c r="O372" i="8"/>
  <c r="BU361" i="11"/>
  <c r="P371" i="8"/>
  <c r="O371" i="8"/>
  <c r="BU360" i="11"/>
  <c r="P370" i="8"/>
  <c r="O370" i="8"/>
  <c r="BU359" i="11"/>
  <c r="P369" i="8"/>
  <c r="O369" i="8"/>
  <c r="BU358" i="11"/>
  <c r="O368" i="8"/>
  <c r="BU355" i="11"/>
  <c r="O365" i="8"/>
  <c r="BU354" i="11"/>
  <c r="P364" i="8"/>
  <c r="O364" i="8"/>
  <c r="BU353" i="11"/>
  <c r="P363" i="8"/>
  <c r="O363" i="8"/>
  <c r="BU352" i="11"/>
  <c r="P362" i="8"/>
  <c r="O362" i="8"/>
  <c r="P361" i="8"/>
  <c r="D361" i="8" s="1"/>
  <c r="O361" i="8"/>
  <c r="C361" i="8" s="1"/>
  <c r="BU350" i="11"/>
  <c r="P360" i="8"/>
  <c r="O360" i="8"/>
  <c r="BU349" i="11"/>
  <c r="P359" i="8"/>
  <c r="P358" i="8"/>
  <c r="D358" i="8" s="1"/>
  <c r="O358" i="8"/>
  <c r="C358" i="8" s="1"/>
  <c r="BU347" i="11"/>
  <c r="P357" i="8"/>
  <c r="D357" i="8" s="1"/>
  <c r="O357" i="8"/>
  <c r="C357" i="8" s="1"/>
  <c r="BU344" i="11"/>
  <c r="O354" i="8"/>
  <c r="BU343" i="11"/>
  <c r="O353" i="8"/>
  <c r="BU342" i="11"/>
  <c r="O352" i="8"/>
  <c r="BU341" i="11"/>
  <c r="P351" i="8"/>
  <c r="O351" i="8"/>
  <c r="BU340" i="11"/>
  <c r="O350" i="8"/>
  <c r="C350" i="8" s="1"/>
  <c r="BU339" i="11"/>
  <c r="O349" i="8"/>
  <c r="O348" i="8"/>
  <c r="BU337" i="11"/>
  <c r="P347" i="8"/>
  <c r="O347" i="8"/>
  <c r="BU336" i="11"/>
  <c r="P346" i="8"/>
  <c r="O346" i="8"/>
  <c r="BU335" i="11"/>
  <c r="P345" i="8"/>
  <c r="O345" i="8"/>
  <c r="O344" i="8"/>
  <c r="BU333" i="11"/>
  <c r="P343" i="8"/>
  <c r="O343" i="8"/>
  <c r="BU330" i="11"/>
  <c r="P340" i="8"/>
  <c r="O340" i="8"/>
  <c r="BU329" i="11"/>
  <c r="P339" i="8"/>
  <c r="O339" i="8"/>
  <c r="BU328" i="11"/>
  <c r="O338" i="8"/>
  <c r="BU327" i="11"/>
  <c r="P337" i="8"/>
  <c r="O337" i="8"/>
  <c r="BU326" i="11"/>
  <c r="O336" i="8"/>
  <c r="BU325" i="11"/>
  <c r="O335" i="8"/>
  <c r="BU324" i="11"/>
  <c r="O334" i="8"/>
  <c r="C334" i="8" s="1"/>
  <c r="BU323" i="11"/>
  <c r="O333" i="8"/>
  <c r="BU320" i="11"/>
  <c r="O330" i="8"/>
  <c r="BU319" i="11"/>
  <c r="O329" i="8"/>
  <c r="BU318" i="11"/>
  <c r="P328" i="8"/>
  <c r="O328" i="8"/>
  <c r="BU317" i="11"/>
  <c r="P327" i="8"/>
  <c r="O327" i="8"/>
  <c r="BU316" i="11"/>
  <c r="P326" i="8"/>
  <c r="O326" i="8"/>
  <c r="BU315" i="11"/>
  <c r="P325" i="8"/>
  <c r="O325" i="8"/>
  <c r="BU312" i="11"/>
  <c r="BU311" i="11"/>
  <c r="O320" i="8"/>
  <c r="BU310" i="11"/>
  <c r="P319" i="8"/>
  <c r="O319" i="8"/>
  <c r="BU309" i="11"/>
  <c r="P318" i="8"/>
  <c r="O318" i="8"/>
  <c r="BU308" i="11"/>
  <c r="O317" i="8"/>
  <c r="BU307" i="11"/>
  <c r="P316" i="8"/>
  <c r="D316" i="8" s="1"/>
  <c r="O316" i="8"/>
  <c r="C316" i="8" s="1"/>
  <c r="O315" i="8"/>
  <c r="C315" i="8" s="1"/>
  <c r="BU303" i="11"/>
  <c r="P312" i="8"/>
  <c r="BU302" i="11"/>
  <c r="P311" i="8"/>
  <c r="BU301" i="11"/>
  <c r="P310" i="8"/>
  <c r="O310" i="8"/>
  <c r="BU300" i="11"/>
  <c r="P309" i="8"/>
  <c r="O309" i="8"/>
  <c r="BU299" i="11"/>
  <c r="P308" i="8"/>
  <c r="O308" i="8"/>
  <c r="BU298" i="11"/>
  <c r="P307" i="8"/>
  <c r="O307" i="8"/>
  <c r="BU297" i="11"/>
  <c r="P306" i="8"/>
  <c r="O306" i="8"/>
  <c r="C306" i="8" s="1"/>
  <c r="BU296" i="11"/>
  <c r="P305" i="8"/>
  <c r="D305" i="8" s="1"/>
  <c r="O305" i="8"/>
  <c r="C305" i="8" s="1"/>
  <c r="BU293" i="11"/>
  <c r="P302" i="8"/>
  <c r="O302" i="8"/>
  <c r="BU292" i="11"/>
  <c r="P301" i="8"/>
  <c r="BU291" i="11"/>
  <c r="P300" i="8"/>
  <c r="BU290" i="11"/>
  <c r="P299" i="8"/>
  <c r="O299" i="8"/>
  <c r="BU289" i="11"/>
  <c r="O298" i="8"/>
  <c r="BU288" i="11"/>
  <c r="P297" i="8"/>
  <c r="O297" i="8"/>
  <c r="BU287" i="11"/>
  <c r="P296" i="8"/>
  <c r="O296" i="8"/>
  <c r="BU286" i="11"/>
  <c r="P295" i="8"/>
  <c r="O295" i="8"/>
  <c r="BU283" i="11"/>
  <c r="P291" i="8"/>
  <c r="O291" i="8"/>
  <c r="BU282" i="11"/>
  <c r="P290" i="8"/>
  <c r="BU281" i="11"/>
  <c r="O289" i="8"/>
  <c r="BU280" i="11"/>
  <c r="P288" i="8"/>
  <c r="D288" i="8" s="1"/>
  <c r="BU279" i="11"/>
  <c r="P287" i="8"/>
  <c r="O287" i="8"/>
  <c r="BU278" i="11"/>
  <c r="P286" i="8"/>
  <c r="BU277" i="11"/>
  <c r="P285" i="8"/>
  <c r="BU276" i="11"/>
  <c r="P284" i="8"/>
  <c r="O284" i="8"/>
  <c r="BU273" i="11"/>
  <c r="P281" i="8"/>
  <c r="BU272" i="11"/>
  <c r="P280" i="8"/>
  <c r="O280" i="8"/>
  <c r="BU271" i="11"/>
  <c r="P279" i="8"/>
  <c r="O279" i="8"/>
  <c r="BU270" i="11"/>
  <c r="P278" i="8"/>
  <c r="BU269" i="11"/>
  <c r="P277" i="8"/>
  <c r="BU266" i="11"/>
  <c r="P273" i="8"/>
  <c r="BU265" i="11"/>
  <c r="P272" i="8"/>
  <c r="O272" i="8"/>
  <c r="BU264" i="11"/>
  <c r="P271" i="8"/>
  <c r="BU263" i="11"/>
  <c r="P270" i="8"/>
  <c r="BU262" i="11"/>
  <c r="P269" i="8"/>
  <c r="O269" i="8"/>
  <c r="BU261" i="11"/>
  <c r="P268" i="8"/>
  <c r="BU260" i="11"/>
  <c r="P267" i="8"/>
  <c r="O267" i="8"/>
  <c r="BU259" i="11"/>
  <c r="P266" i="8"/>
  <c r="BU258" i="11"/>
  <c r="P265" i="8"/>
  <c r="BU257" i="11"/>
  <c r="O264" i="8"/>
  <c r="BU256" i="11"/>
  <c r="P263" i="8"/>
  <c r="BU255" i="11"/>
  <c r="P262" i="8"/>
  <c r="O262" i="8"/>
  <c r="BU252" i="11"/>
  <c r="P259" i="8"/>
  <c r="O259" i="8"/>
  <c r="BU251" i="11"/>
  <c r="P258" i="8"/>
  <c r="BU250" i="11"/>
  <c r="P257" i="8"/>
  <c r="O257" i="8"/>
  <c r="BU249" i="11"/>
  <c r="P256" i="8"/>
  <c r="BU248" i="11"/>
  <c r="P255" i="8"/>
  <c r="O255" i="8"/>
  <c r="BU247" i="11"/>
  <c r="P254" i="8"/>
  <c r="O254" i="8"/>
  <c r="BU246" i="11"/>
  <c r="BU245" i="11"/>
  <c r="P252" i="8"/>
  <c r="O252" i="8"/>
  <c r="BU244" i="11"/>
  <c r="P251" i="8"/>
  <c r="BU243" i="11"/>
  <c r="O250" i="8"/>
  <c r="BU242" i="11"/>
  <c r="P249" i="8"/>
  <c r="O249" i="8"/>
  <c r="BU239" i="11"/>
  <c r="P246" i="8"/>
  <c r="O246" i="8"/>
  <c r="BU238" i="11"/>
  <c r="P245" i="8"/>
  <c r="BU237" i="11"/>
  <c r="O244" i="8"/>
  <c r="BU236" i="11"/>
  <c r="O243" i="8"/>
  <c r="BU235" i="11"/>
  <c r="P242" i="8"/>
  <c r="O242" i="8"/>
  <c r="BU234" i="11"/>
  <c r="P241" i="8"/>
  <c r="O241" i="8"/>
  <c r="BU233" i="11"/>
  <c r="P240" i="8"/>
  <c r="BU232" i="11"/>
  <c r="P239" i="8"/>
  <c r="O239" i="8"/>
  <c r="BU231" i="11"/>
  <c r="P238" i="8"/>
  <c r="O238" i="8"/>
  <c r="BU230" i="11"/>
  <c r="P237" i="8"/>
  <c r="O237" i="8"/>
  <c r="BU227" i="11"/>
  <c r="P233" i="8"/>
  <c r="O233" i="8"/>
  <c r="BU226" i="11"/>
  <c r="P232" i="8"/>
  <c r="O232" i="8"/>
  <c r="P231" i="8"/>
  <c r="O231" i="8"/>
  <c r="P230" i="8"/>
  <c r="O230" i="8"/>
  <c r="BU223" i="11"/>
  <c r="P229" i="8"/>
  <c r="O229" i="8"/>
  <c r="BU220" i="11"/>
  <c r="P226" i="8"/>
  <c r="O226" i="8"/>
  <c r="BU219" i="11"/>
  <c r="P225" i="8"/>
  <c r="O225" i="8"/>
  <c r="BU218" i="11"/>
  <c r="P224" i="8"/>
  <c r="O224" i="8"/>
  <c r="BU217" i="11"/>
  <c r="O223" i="8"/>
  <c r="BU216" i="11"/>
  <c r="P222" i="8"/>
  <c r="O222" i="8"/>
  <c r="BU215" i="11"/>
  <c r="P221" i="8"/>
  <c r="O221" i="8"/>
  <c r="BU212" i="11"/>
  <c r="P217" i="8"/>
  <c r="O217" i="8"/>
  <c r="BU211" i="11"/>
  <c r="P216" i="8"/>
  <c r="O216" i="8"/>
  <c r="BU210" i="11"/>
  <c r="P215" i="8"/>
  <c r="O215" i="8"/>
  <c r="BU209" i="11"/>
  <c r="P214" i="8"/>
  <c r="O214" i="8"/>
  <c r="BU208" i="11"/>
  <c r="P213" i="8"/>
  <c r="O213" i="8"/>
  <c r="BU207" i="11"/>
  <c r="P212" i="8"/>
  <c r="O212" i="8"/>
  <c r="BU206" i="11"/>
  <c r="P211" i="8"/>
  <c r="O211" i="8"/>
  <c r="BU205" i="11"/>
  <c r="P210" i="8"/>
  <c r="O210" i="8"/>
  <c r="BU204" i="11"/>
  <c r="P209" i="8"/>
  <c r="O209" i="8"/>
  <c r="BU203" i="11"/>
  <c r="P208" i="8"/>
  <c r="O208" i="8"/>
  <c r="BU200" i="11"/>
  <c r="P205" i="8"/>
  <c r="O205" i="8"/>
  <c r="BU199" i="11"/>
  <c r="P204" i="8"/>
  <c r="O204" i="8"/>
  <c r="BU196" i="11"/>
  <c r="P201" i="8"/>
  <c r="O201" i="8"/>
  <c r="BU195" i="11"/>
  <c r="O200" i="8"/>
  <c r="BU194" i="11"/>
  <c r="O199" i="8"/>
  <c r="BU193" i="11"/>
  <c r="P198" i="8"/>
  <c r="O198" i="8"/>
  <c r="BU192" i="11"/>
  <c r="P197" i="8"/>
  <c r="O197" i="8"/>
  <c r="BU191" i="11"/>
  <c r="P196" i="8"/>
  <c r="O196" i="8"/>
  <c r="BU190" i="11"/>
  <c r="P195" i="8"/>
  <c r="O195" i="8"/>
  <c r="BU189" i="11"/>
  <c r="P194" i="8"/>
  <c r="O194" i="8"/>
  <c r="BU188" i="11"/>
  <c r="P193" i="8"/>
  <c r="O193" i="8"/>
  <c r="BU187" i="11"/>
  <c r="O192" i="8"/>
  <c r="BU186" i="11"/>
  <c r="O191" i="8"/>
  <c r="BU183" i="11"/>
  <c r="P187" i="8"/>
  <c r="O187" i="8"/>
  <c r="BU182" i="11"/>
  <c r="P186" i="8"/>
  <c r="O186" i="8"/>
  <c r="BU181" i="11"/>
  <c r="P185" i="8"/>
  <c r="BU180" i="11"/>
  <c r="P184" i="8"/>
  <c r="O184" i="8"/>
  <c r="C184" i="8" s="1"/>
  <c r="BU179" i="11"/>
  <c r="P183" i="8"/>
  <c r="O183" i="8"/>
  <c r="BU178" i="11"/>
  <c r="P182" i="8"/>
  <c r="O182" i="8"/>
  <c r="BU177" i="11"/>
  <c r="O181" i="8"/>
  <c r="BU176" i="11"/>
  <c r="P180" i="8"/>
  <c r="O180" i="8"/>
  <c r="BU175" i="11"/>
  <c r="P179" i="8"/>
  <c r="O179" i="8"/>
  <c r="C179" i="8" s="1"/>
  <c r="BU174" i="11"/>
  <c r="O178" i="8"/>
  <c r="BU171" i="11"/>
  <c r="P174" i="8"/>
  <c r="O174" i="8"/>
  <c r="BU170" i="11"/>
  <c r="O173" i="8"/>
  <c r="C173" i="8" s="1"/>
  <c r="BU169" i="11"/>
  <c r="P172" i="8"/>
  <c r="O172" i="8"/>
  <c r="BU168" i="11"/>
  <c r="P171" i="8"/>
  <c r="O171" i="8"/>
  <c r="BU167" i="11"/>
  <c r="O170" i="8"/>
  <c r="BU166" i="11"/>
  <c r="O169" i="8"/>
  <c r="BU165" i="11"/>
  <c r="P168" i="8"/>
  <c r="O168" i="8"/>
  <c r="BU164" i="11"/>
  <c r="O167" i="8"/>
  <c r="BU163" i="11"/>
  <c r="P166" i="8"/>
  <c r="O166" i="8"/>
  <c r="BU162" i="11"/>
  <c r="P165" i="8"/>
  <c r="O165" i="8"/>
  <c r="BU159" i="11"/>
  <c r="P161" i="8"/>
  <c r="O161" i="8"/>
  <c r="BU158" i="11"/>
  <c r="P160" i="8"/>
  <c r="O160" i="8"/>
  <c r="BU157" i="11"/>
  <c r="O159" i="8"/>
  <c r="BU156" i="11"/>
  <c r="O158" i="8"/>
  <c r="BU155" i="11"/>
  <c r="P157" i="8"/>
  <c r="O157" i="8"/>
  <c r="BU154" i="11"/>
  <c r="O156" i="8"/>
  <c r="BU153" i="11"/>
  <c r="P155" i="8"/>
  <c r="O155" i="8"/>
  <c r="BU152" i="11"/>
  <c r="P154" i="8"/>
  <c r="O154" i="8"/>
  <c r="BU151" i="11"/>
  <c r="P153" i="8"/>
  <c r="O153" i="8"/>
  <c r="P150" i="8"/>
  <c r="D150" i="8" s="1"/>
  <c r="O150" i="8"/>
  <c r="C150" i="8" s="1"/>
  <c r="BU147" i="11"/>
  <c r="O149" i="8"/>
  <c r="BU146" i="11"/>
  <c r="P148" i="8"/>
  <c r="O148" i="8"/>
  <c r="BU145" i="11"/>
  <c r="O147" i="8"/>
  <c r="BU144" i="11"/>
  <c r="P146" i="8"/>
  <c r="O146" i="8"/>
  <c r="BU143" i="11"/>
  <c r="P145" i="8"/>
  <c r="O145" i="8"/>
  <c r="C145" i="8" s="1"/>
  <c r="BU142" i="11"/>
  <c r="O144" i="8"/>
  <c r="C144" i="8" s="1"/>
  <c r="P143" i="8"/>
  <c r="D143" i="8" s="1"/>
  <c r="O143" i="8"/>
  <c r="C143" i="8" s="1"/>
  <c r="BU140" i="11"/>
  <c r="P142" i="8"/>
  <c r="O142" i="8"/>
  <c r="BU139" i="11"/>
  <c r="P141" i="8"/>
  <c r="O141" i="8"/>
  <c r="BU136" i="11"/>
  <c r="P137" i="8"/>
  <c r="O137" i="8"/>
  <c r="P136" i="8"/>
  <c r="D136" i="8" s="1"/>
  <c r="O136" i="8"/>
  <c r="C136" i="8" s="1"/>
  <c r="BU134" i="11"/>
  <c r="O135" i="8"/>
  <c r="BU133" i="11"/>
  <c r="P134" i="8"/>
  <c r="D134" i="8" s="1"/>
  <c r="O134" i="8"/>
  <c r="C134" i="8" s="1"/>
  <c r="BU132" i="11"/>
  <c r="O133" i="8"/>
  <c r="BU131" i="11"/>
  <c r="O132" i="8"/>
  <c r="BU130" i="11"/>
  <c r="P131" i="8"/>
  <c r="O131" i="8"/>
  <c r="BU129" i="11"/>
  <c r="O130" i="8"/>
  <c r="BU128" i="11"/>
  <c r="P129" i="8"/>
  <c r="O129" i="8"/>
  <c r="C129" i="8" s="1"/>
  <c r="BU127" i="11"/>
  <c r="P128" i="8"/>
  <c r="O128" i="8"/>
  <c r="BU126" i="11"/>
  <c r="P127" i="8"/>
  <c r="O127" i="8"/>
  <c r="BU125" i="11"/>
  <c r="P126" i="8"/>
  <c r="O126" i="8"/>
  <c r="BU122" i="11"/>
  <c r="P123" i="8"/>
  <c r="O123" i="8"/>
  <c r="BU121" i="11"/>
  <c r="P122" i="8"/>
  <c r="O122" i="8"/>
  <c r="BU120" i="11"/>
  <c r="P121" i="8"/>
  <c r="O121" i="8"/>
  <c r="BU119" i="11"/>
  <c r="O120" i="8"/>
  <c r="BU118" i="11"/>
  <c r="P119" i="8"/>
  <c r="O119" i="8"/>
  <c r="BU117" i="11"/>
  <c r="O118" i="8"/>
  <c r="BU116" i="11"/>
  <c r="O117" i="8"/>
  <c r="P114" i="8"/>
  <c r="O114" i="8"/>
  <c r="O113" i="8"/>
  <c r="O112" i="8"/>
  <c r="P111" i="8"/>
  <c r="O111" i="8"/>
  <c r="P110" i="8"/>
  <c r="O110" i="8"/>
  <c r="P109" i="8"/>
  <c r="O109" i="8"/>
  <c r="O108" i="8"/>
  <c r="P107" i="8"/>
  <c r="O107" i="8"/>
  <c r="P106" i="8"/>
  <c r="O106" i="8"/>
  <c r="P105" i="8"/>
  <c r="O105" i="8"/>
  <c r="BU101" i="11"/>
  <c r="O102" i="8"/>
  <c r="BU100" i="11"/>
  <c r="O101" i="8"/>
  <c r="BU99" i="11"/>
  <c r="P100" i="8"/>
  <c r="O100" i="8"/>
  <c r="BU96" i="11"/>
  <c r="P97" i="8"/>
  <c r="O97" i="8"/>
  <c r="BU95" i="11"/>
  <c r="P96" i="8"/>
  <c r="O96" i="8"/>
  <c r="BU94" i="11"/>
  <c r="O95" i="8"/>
  <c r="BU93" i="11"/>
  <c r="O94" i="8"/>
  <c r="BU92" i="11"/>
  <c r="P93" i="8"/>
  <c r="O93" i="8"/>
  <c r="BU91" i="11"/>
  <c r="O92" i="8"/>
  <c r="BU90" i="11"/>
  <c r="P91" i="8"/>
  <c r="O91" i="8"/>
  <c r="BU89" i="11"/>
  <c r="P90" i="8"/>
  <c r="O90" i="8"/>
  <c r="BU88" i="11"/>
  <c r="P89" i="8"/>
  <c r="O89" i="8"/>
  <c r="BU87" i="11"/>
  <c r="P88" i="8"/>
  <c r="O88" i="8"/>
  <c r="BU86" i="11"/>
  <c r="P87" i="8"/>
  <c r="O87" i="8"/>
  <c r="BU85" i="11"/>
  <c r="O86" i="8"/>
  <c r="BU84" i="11"/>
  <c r="P85" i="8"/>
  <c r="O85" i="8"/>
  <c r="BU83" i="11"/>
  <c r="P84" i="8"/>
  <c r="O84" i="8"/>
  <c r="BU80" i="11"/>
  <c r="O80" i="8"/>
  <c r="BU79" i="11"/>
  <c r="P79" i="8"/>
  <c r="O79" i="8"/>
  <c r="BU78" i="11"/>
  <c r="P78" i="8"/>
  <c r="O78" i="8"/>
  <c r="BU77" i="11"/>
  <c r="O77" i="8"/>
  <c r="BU74" i="11"/>
  <c r="O74" i="8"/>
  <c r="BU73" i="11"/>
  <c r="O73" i="8"/>
  <c r="BU72" i="11"/>
  <c r="O72" i="8"/>
  <c r="BU71" i="11"/>
  <c r="O71" i="8"/>
  <c r="BU70" i="11"/>
  <c r="P70" i="8"/>
  <c r="O70" i="8"/>
  <c r="BU69" i="11"/>
  <c r="P69" i="8"/>
  <c r="O69" i="8"/>
  <c r="BU68" i="11"/>
  <c r="P68" i="8"/>
  <c r="O68" i="8"/>
  <c r="BU66" i="11"/>
  <c r="O67" i="8"/>
  <c r="BU67" i="11"/>
  <c r="P66" i="8"/>
  <c r="O66" i="8"/>
  <c r="BU65" i="11"/>
  <c r="P65" i="8"/>
  <c r="O65" i="8"/>
  <c r="BU64" i="11"/>
  <c r="P64" i="8"/>
  <c r="O64" i="8"/>
  <c r="BU63" i="11"/>
  <c r="P63" i="8"/>
  <c r="D63" i="8" s="1"/>
  <c r="O63" i="8"/>
  <c r="C63" i="8" s="1"/>
  <c r="BU62" i="11"/>
  <c r="P62" i="8"/>
  <c r="O62" i="8"/>
  <c r="BU61" i="11"/>
  <c r="O61" i="8"/>
  <c r="BU60" i="11"/>
  <c r="P60" i="8"/>
  <c r="O60" i="8"/>
  <c r="P56" i="8"/>
  <c r="O56" i="8"/>
  <c r="O55" i="8"/>
  <c r="BU53" i="11"/>
  <c r="O51" i="8"/>
  <c r="BU52" i="11"/>
  <c r="P50" i="8"/>
  <c r="O50" i="8"/>
  <c r="C50" i="8" s="1"/>
  <c r="P49" i="8"/>
  <c r="D49" i="8" s="1"/>
  <c r="O49" i="8"/>
  <c r="C49" i="8" s="1"/>
  <c r="P48" i="8"/>
  <c r="D48" i="8" s="1"/>
  <c r="O48" i="8"/>
  <c r="C48" i="8" s="1"/>
  <c r="BU49" i="11"/>
  <c r="P47" i="8"/>
  <c r="O47" i="8"/>
  <c r="BU48" i="11"/>
  <c r="P46" i="8"/>
  <c r="O46" i="8"/>
  <c r="BU47" i="11"/>
  <c r="P45" i="8"/>
  <c r="O45" i="8"/>
  <c r="BU46" i="11"/>
  <c r="P44" i="8"/>
  <c r="O44" i="8"/>
  <c r="BU45" i="11"/>
  <c r="P43" i="8"/>
  <c r="D43" i="8" s="1"/>
  <c r="O43" i="8"/>
  <c r="C43" i="8" s="1"/>
  <c r="P42" i="8"/>
  <c r="D42" i="8" s="1"/>
  <c r="O42" i="8"/>
  <c r="C42" i="8" s="1"/>
  <c r="BU43" i="11"/>
  <c r="P41" i="8"/>
  <c r="O41" i="8"/>
  <c r="BU42" i="11"/>
  <c r="P39" i="8"/>
  <c r="O39" i="8"/>
  <c r="BU28" i="11"/>
  <c r="O25" i="8"/>
  <c r="P36" i="8"/>
  <c r="O36" i="8"/>
  <c r="P35" i="8"/>
  <c r="O35" i="8"/>
  <c r="P34" i="8"/>
  <c r="O34" i="8"/>
  <c r="P33" i="8"/>
  <c r="O33" i="8"/>
  <c r="BU35" i="11"/>
  <c r="O32" i="8"/>
  <c r="BU34" i="11"/>
  <c r="P31" i="8"/>
  <c r="O31" i="8"/>
  <c r="BU33" i="11"/>
  <c r="P30" i="8"/>
  <c r="O30" i="8"/>
  <c r="BU32" i="11"/>
  <c r="P29" i="8"/>
  <c r="O29" i="8"/>
  <c r="BU31" i="11"/>
  <c r="P28" i="8"/>
  <c r="O28" i="8"/>
  <c r="P27" i="8"/>
  <c r="O27" i="8"/>
  <c r="BU29" i="11"/>
  <c r="P26" i="8"/>
  <c r="O26" i="8"/>
  <c r="BU25" i="11"/>
  <c r="P22" i="8"/>
  <c r="O22" i="8"/>
  <c r="BU24" i="11"/>
  <c r="P21" i="8"/>
  <c r="O21" i="8"/>
  <c r="BU23" i="11"/>
  <c r="P20" i="8"/>
  <c r="O20" i="8"/>
  <c r="BU22" i="11"/>
  <c r="P19" i="8"/>
  <c r="O19" i="8"/>
  <c r="BU21" i="11"/>
  <c r="O18" i="8"/>
  <c r="BU20" i="11"/>
  <c r="O17" i="8"/>
  <c r="BU19" i="11"/>
  <c r="O16" i="8"/>
  <c r="BU16" i="11"/>
  <c r="O13" i="8"/>
  <c r="BU15" i="11"/>
  <c r="P12" i="8"/>
  <c r="O12" i="8"/>
  <c r="BY406" i="11"/>
  <c r="BU406" i="11"/>
  <c r="BI406" i="11"/>
  <c r="BE406" i="11"/>
  <c r="BA406" i="11"/>
  <c r="AW406" i="11"/>
  <c r="AO406" i="11"/>
  <c r="AK406" i="11"/>
  <c r="AG406" i="11"/>
  <c r="AC406" i="11"/>
  <c r="Y406" i="11"/>
  <c r="U406" i="11"/>
  <c r="M406" i="11"/>
  <c r="I406" i="11"/>
  <c r="CC405" i="11"/>
  <c r="BY405" i="11"/>
  <c r="BU405" i="11"/>
  <c r="BI405" i="11"/>
  <c r="BE405" i="11"/>
  <c r="BA405" i="11"/>
  <c r="AW405" i="11"/>
  <c r="AO405" i="11"/>
  <c r="AK405" i="11"/>
  <c r="AG405" i="11"/>
  <c r="AC405" i="11"/>
  <c r="Y405" i="11"/>
  <c r="U405" i="11"/>
  <c r="M405" i="11"/>
  <c r="I405" i="11"/>
  <c r="P416" i="8"/>
  <c r="CG404" i="11"/>
  <c r="CC404" i="11"/>
  <c r="BY404" i="11"/>
  <c r="BU404" i="11"/>
  <c r="BI404" i="11"/>
  <c r="BE404" i="11"/>
  <c r="BA404" i="11"/>
  <c r="AW404" i="11"/>
  <c r="AO404" i="11"/>
  <c r="AK404" i="11"/>
  <c r="AG404" i="11"/>
  <c r="AC404" i="11"/>
  <c r="Y404" i="11"/>
  <c r="U404" i="11"/>
  <c r="M404" i="11"/>
  <c r="I404" i="11"/>
  <c r="CG403" i="11"/>
  <c r="CC403" i="11"/>
  <c r="BY403" i="11"/>
  <c r="BQ403" i="11"/>
  <c r="BI403" i="11"/>
  <c r="BE403" i="11"/>
  <c r="BA403" i="11"/>
  <c r="AW403" i="11"/>
  <c r="AS403" i="11"/>
  <c r="AO403" i="11"/>
  <c r="AK403" i="11"/>
  <c r="AG403" i="11"/>
  <c r="AC403" i="11"/>
  <c r="Y403" i="11"/>
  <c r="U403" i="11"/>
  <c r="M403" i="11"/>
  <c r="I403" i="11"/>
  <c r="CJ402" i="11"/>
  <c r="CI402" i="11"/>
  <c r="CF402" i="11"/>
  <c r="CF408" i="11" s="1"/>
  <c r="CE402" i="11"/>
  <c r="CE408" i="11" s="1"/>
  <c r="CB402" i="11"/>
  <c r="CB408" i="11" s="1"/>
  <c r="CA402" i="11"/>
  <c r="CA408" i="11" s="1"/>
  <c r="BX402" i="11"/>
  <c r="BX408" i="11" s="1"/>
  <c r="D408" i="11" s="1"/>
  <c r="BW402" i="11"/>
  <c r="BW408" i="11" s="1"/>
  <c r="C408" i="11" s="1"/>
  <c r="BT408" i="11"/>
  <c r="BS402" i="11"/>
  <c r="BS408" i="11" s="1"/>
  <c r="BP402" i="11"/>
  <c r="BP408" i="11" s="1"/>
  <c r="BQ408" i="11" s="1"/>
  <c r="BH402" i="11"/>
  <c r="BH408" i="11" s="1"/>
  <c r="BG402" i="11"/>
  <c r="BG408" i="11" s="1"/>
  <c r="BD402" i="11"/>
  <c r="BD408" i="11" s="1"/>
  <c r="BC402" i="11"/>
  <c r="BC408" i="11" s="1"/>
  <c r="AZ402" i="11"/>
  <c r="AZ408" i="11" s="1"/>
  <c r="AY402" i="11"/>
  <c r="AY408" i="11" s="1"/>
  <c r="AV402" i="11"/>
  <c r="AV408" i="11" s="1"/>
  <c r="AU402" i="11"/>
  <c r="AU408" i="11" s="1"/>
  <c r="AR402" i="11"/>
  <c r="AR408" i="11" s="1"/>
  <c r="AQ402" i="11"/>
  <c r="AQ408" i="11" s="1"/>
  <c r="AN402" i="11"/>
  <c r="AN408" i="11" s="1"/>
  <c r="AM402" i="11"/>
  <c r="AM408" i="11" s="1"/>
  <c r="AJ402" i="11"/>
  <c r="AJ408" i="11" s="1"/>
  <c r="AI402" i="11"/>
  <c r="AI408" i="11" s="1"/>
  <c r="AF402" i="11"/>
  <c r="AF408" i="11" s="1"/>
  <c r="AE402" i="11"/>
  <c r="AE408" i="11" s="1"/>
  <c r="AB402" i="11"/>
  <c r="AB408" i="11" s="1"/>
  <c r="AA402" i="11"/>
  <c r="AA408" i="11" s="1"/>
  <c r="X402" i="11"/>
  <c r="X408" i="11" s="1"/>
  <c r="W402" i="11"/>
  <c r="W408" i="11" s="1"/>
  <c r="T402" i="11"/>
  <c r="T408" i="11" s="1"/>
  <c r="S402" i="11"/>
  <c r="S408" i="11" s="1"/>
  <c r="P402" i="11"/>
  <c r="P408" i="11" s="1"/>
  <c r="L402" i="11"/>
  <c r="L408" i="11" s="1"/>
  <c r="K402" i="11"/>
  <c r="K408" i="11" s="1"/>
  <c r="H408" i="11"/>
  <c r="G402" i="11"/>
  <c r="G408" i="11" s="1"/>
  <c r="CG396" i="11"/>
  <c r="CC396" i="11"/>
  <c r="BQ396" i="11"/>
  <c r="BM396" i="11"/>
  <c r="BI396" i="11"/>
  <c r="BE396" i="11"/>
  <c r="BA396" i="11"/>
  <c r="AW396" i="11"/>
  <c r="AS396" i="11"/>
  <c r="AK396" i="11"/>
  <c r="AG396" i="11"/>
  <c r="AC396" i="11"/>
  <c r="Y396" i="11"/>
  <c r="U396" i="11"/>
  <c r="Q396" i="11"/>
  <c r="M396" i="11"/>
  <c r="I396" i="11"/>
  <c r="P407" i="8"/>
  <c r="O407" i="8"/>
  <c r="BI387" i="11"/>
  <c r="P398" i="8"/>
  <c r="O398" i="8"/>
  <c r="CG374" i="11"/>
  <c r="BI374" i="11"/>
  <c r="Y374" i="11"/>
  <c r="P385" i="8"/>
  <c r="O385" i="8"/>
  <c r="P376" i="8"/>
  <c r="O376" i="8"/>
  <c r="O367" i="8"/>
  <c r="CG346" i="11"/>
  <c r="Y346" i="11"/>
  <c r="P356" i="8"/>
  <c r="O356" i="8"/>
  <c r="P342" i="8"/>
  <c r="O342" i="8"/>
  <c r="CG322" i="11"/>
  <c r="Y322" i="11"/>
  <c r="P332" i="8"/>
  <c r="O332" i="8"/>
  <c r="P323" i="8"/>
  <c r="O323" i="8"/>
  <c r="CG305" i="11"/>
  <c r="O314" i="8"/>
  <c r="Y295" i="11"/>
  <c r="O304" i="8"/>
  <c r="CG285" i="11"/>
  <c r="P293" i="8"/>
  <c r="Y275" i="11"/>
  <c r="P283" i="8"/>
  <c r="O283" i="8"/>
  <c r="CG268" i="11"/>
  <c r="BQ268" i="11"/>
  <c r="P275" i="8"/>
  <c r="O275" i="8"/>
  <c r="Y254" i="11"/>
  <c r="P261" i="8"/>
  <c r="O261" i="8"/>
  <c r="CG241" i="11"/>
  <c r="O248" i="8"/>
  <c r="BQ229" i="11"/>
  <c r="Y229" i="11"/>
  <c r="P235" i="8"/>
  <c r="O235" i="8"/>
  <c r="CG222" i="11"/>
  <c r="P228" i="8"/>
  <c r="O228" i="8"/>
  <c r="Y214" i="11"/>
  <c r="P219" i="8"/>
  <c r="O219" i="8"/>
  <c r="CG202" i="11"/>
  <c r="P207" i="8"/>
  <c r="O207" i="8"/>
  <c r="Y198" i="11"/>
  <c r="P203" i="8"/>
  <c r="O203" i="8"/>
  <c r="C203" i="8" s="1"/>
  <c r="CG185" i="11"/>
  <c r="P189" i="8"/>
  <c r="O189" i="8"/>
  <c r="C189" i="8" s="1"/>
  <c r="Y173" i="11"/>
  <c r="P176" i="8"/>
  <c r="O176" i="8"/>
  <c r="CG161" i="11"/>
  <c r="P163" i="8"/>
  <c r="O163" i="8"/>
  <c r="C163" i="8" s="1"/>
  <c r="Y150" i="11"/>
  <c r="P152" i="8"/>
  <c r="O152" i="8"/>
  <c r="CG138" i="11"/>
  <c r="BQ138" i="11"/>
  <c r="P139" i="8"/>
  <c r="O139" i="8"/>
  <c r="C139" i="8" s="1"/>
  <c r="P125" i="8"/>
  <c r="O125" i="8"/>
  <c r="CG115" i="11"/>
  <c r="P116" i="8"/>
  <c r="O116" i="8"/>
  <c r="C116" i="8" s="1"/>
  <c r="CG103" i="11"/>
  <c r="Y103" i="11"/>
  <c r="P104" i="8"/>
  <c r="O104" i="8"/>
  <c r="C104" i="8" s="1"/>
  <c r="O99" i="8"/>
  <c r="CG82" i="11"/>
  <c r="BQ82" i="11"/>
  <c r="Y82" i="11"/>
  <c r="P82" i="8"/>
  <c r="O82" i="8"/>
  <c r="P76" i="8"/>
  <c r="O76" i="8"/>
  <c r="CG59" i="11"/>
  <c r="BQ59" i="11"/>
  <c r="Y59" i="11"/>
  <c r="O58" i="8"/>
  <c r="O53" i="8"/>
  <c r="CG41" i="11"/>
  <c r="Y41" i="11"/>
  <c r="P38" i="8"/>
  <c r="O24" i="8"/>
  <c r="CG18" i="11"/>
  <c r="Y18" i="11"/>
  <c r="O15" i="8"/>
  <c r="Y14" i="11"/>
  <c r="P11" i="8"/>
  <c r="O11" i="8"/>
  <c r="F78" i="7"/>
  <c r="E78" i="7"/>
  <c r="K418" i="8"/>
  <c r="K411" i="8"/>
  <c r="K410" i="8"/>
  <c r="K409" i="8"/>
  <c r="K408" i="8"/>
  <c r="AW389" i="10"/>
  <c r="K412" i="8"/>
  <c r="K404" i="8"/>
  <c r="K402" i="8"/>
  <c r="K399" i="8"/>
  <c r="K405" i="8"/>
  <c r="K395" i="8"/>
  <c r="K393" i="8"/>
  <c r="AW373" i="10"/>
  <c r="K390" i="8"/>
  <c r="K392" i="8"/>
  <c r="K389" i="8"/>
  <c r="M389" i="8" s="1"/>
  <c r="K388" i="8"/>
  <c r="K387" i="8"/>
  <c r="K386" i="8"/>
  <c r="AW365" i="10"/>
  <c r="K382" i="8"/>
  <c r="K381" i="8"/>
  <c r="K380" i="8"/>
  <c r="K379" i="8"/>
  <c r="K378" i="8"/>
  <c r="L371" i="8"/>
  <c r="K371" i="8"/>
  <c r="K370" i="8"/>
  <c r="AW357" i="10"/>
  <c r="K373" i="8"/>
  <c r="L369" i="8"/>
  <c r="K369" i="8"/>
  <c r="L372" i="8"/>
  <c r="K372" i="8"/>
  <c r="K368" i="8"/>
  <c r="K374" i="8"/>
  <c r="AW349" i="10"/>
  <c r="L365" i="8"/>
  <c r="K365" i="8"/>
  <c r="K364" i="8"/>
  <c r="K363" i="8"/>
  <c r="K362" i="8"/>
  <c r="K360" i="8"/>
  <c r="K359" i="8"/>
  <c r="AW339" i="10"/>
  <c r="L353" i="8"/>
  <c r="K353" i="8"/>
  <c r="K352" i="8"/>
  <c r="L351" i="8"/>
  <c r="K351" i="8"/>
  <c r="L349" i="8"/>
  <c r="K349" i="8"/>
  <c r="K348" i="8"/>
  <c r="L347" i="8"/>
  <c r="K347" i="8"/>
  <c r="L346" i="8"/>
  <c r="K346" i="8"/>
  <c r="K345" i="8"/>
  <c r="K344" i="8"/>
  <c r="K343" i="8"/>
  <c r="K340" i="8"/>
  <c r="K339" i="8"/>
  <c r="AW324" i="10"/>
  <c r="K338" i="8"/>
  <c r="K335" i="8"/>
  <c r="K336" i="8"/>
  <c r="L333" i="8"/>
  <c r="K333" i="8"/>
  <c r="L327" i="8"/>
  <c r="K327" i="8"/>
  <c r="L329" i="8"/>
  <c r="K329" i="8"/>
  <c r="L328" i="8"/>
  <c r="K328" i="8"/>
  <c r="K326" i="8"/>
  <c r="L325" i="8"/>
  <c r="K325" i="8"/>
  <c r="AW310" i="10"/>
  <c r="K324" i="8"/>
  <c r="K321" i="8"/>
  <c r="AW306" i="10"/>
  <c r="K320" i="8"/>
  <c r="K319" i="8"/>
  <c r="K312" i="8"/>
  <c r="K308" i="8"/>
  <c r="M308" i="8" s="1"/>
  <c r="K307" i="8"/>
  <c r="M307" i="8" s="1"/>
  <c r="AW293" i="10"/>
  <c r="K311" i="8"/>
  <c r="L302" i="8"/>
  <c r="K302" i="8"/>
  <c r="K301" i="8"/>
  <c r="L300" i="8"/>
  <c r="K300" i="8"/>
  <c r="L299" i="8"/>
  <c r="K299" i="8"/>
  <c r="L298" i="8"/>
  <c r="K298" i="8"/>
  <c r="L297" i="8"/>
  <c r="K297" i="8"/>
  <c r="CW284" i="10"/>
  <c r="L296" i="8"/>
  <c r="K296" i="8"/>
  <c r="L295" i="8"/>
  <c r="K295" i="8"/>
  <c r="L294" i="8"/>
  <c r="D294" i="8" s="1"/>
  <c r="K291" i="8"/>
  <c r="L290" i="8"/>
  <c r="K290" i="8"/>
  <c r="K289" i="8"/>
  <c r="L287" i="8"/>
  <c r="K287" i="8"/>
  <c r="L286" i="8"/>
  <c r="K286" i="8"/>
  <c r="L284" i="8"/>
  <c r="K284" i="8"/>
  <c r="K285" i="8"/>
  <c r="L281" i="8"/>
  <c r="K281" i="8"/>
  <c r="L280" i="8"/>
  <c r="K280" i="8"/>
  <c r="K279" i="8"/>
  <c r="K277" i="8"/>
  <c r="AW265" i="10"/>
  <c r="AW263" i="10" s="1"/>
  <c r="L276" i="8"/>
  <c r="L273" i="8"/>
  <c r="K273" i="8"/>
  <c r="AW261" i="10"/>
  <c r="AW251" i="10" s="1"/>
  <c r="L270" i="8"/>
  <c r="K270" i="8"/>
  <c r="K269" i="8"/>
  <c r="L268" i="8"/>
  <c r="K268" i="8"/>
  <c r="K267" i="8"/>
  <c r="K266" i="8"/>
  <c r="L265" i="8"/>
  <c r="K265" i="8"/>
  <c r="L264" i="8"/>
  <c r="K264" i="8"/>
  <c r="K263" i="8"/>
  <c r="L262" i="8"/>
  <c r="K262" i="8"/>
  <c r="K259" i="8"/>
  <c r="L258" i="8"/>
  <c r="K258" i="8"/>
  <c r="L257" i="8"/>
  <c r="K257" i="8"/>
  <c r="K256" i="8"/>
  <c r="L255" i="8"/>
  <c r="K255" i="8"/>
  <c r="AW245" i="10"/>
  <c r="K254" i="8"/>
  <c r="L253" i="8"/>
  <c r="K253" i="8"/>
  <c r="L252" i="8"/>
  <c r="K252" i="8"/>
  <c r="L251" i="8"/>
  <c r="K250" i="8"/>
  <c r="L249" i="8"/>
  <c r="AW227" i="10"/>
  <c r="K236" i="8"/>
  <c r="C236" i="8" s="1"/>
  <c r="L246" i="8"/>
  <c r="K246" i="8"/>
  <c r="L245" i="8"/>
  <c r="K245" i="8"/>
  <c r="L244" i="8"/>
  <c r="K244" i="8"/>
  <c r="L243" i="8"/>
  <c r="K243" i="8"/>
  <c r="L242" i="8"/>
  <c r="K242" i="8"/>
  <c r="L241" i="8"/>
  <c r="K241" i="8"/>
  <c r="L240" i="8"/>
  <c r="K240" i="8"/>
  <c r="L239" i="8"/>
  <c r="K239" i="8"/>
  <c r="L238" i="8"/>
  <c r="K238" i="8"/>
  <c r="K237" i="8"/>
  <c r="L233" i="8"/>
  <c r="K233" i="8"/>
  <c r="K232" i="8"/>
  <c r="L231" i="8"/>
  <c r="K231" i="8"/>
  <c r="L230" i="8"/>
  <c r="K230" i="8"/>
  <c r="K229" i="8"/>
  <c r="L226" i="8"/>
  <c r="K226" i="8"/>
  <c r="K225" i="8"/>
  <c r="K224" i="8"/>
  <c r="L223" i="8"/>
  <c r="K223" i="8"/>
  <c r="L222" i="8"/>
  <c r="K222" i="8"/>
  <c r="K221" i="8"/>
  <c r="L220" i="8"/>
  <c r="K220" i="8"/>
  <c r="L217" i="8"/>
  <c r="K217" i="8"/>
  <c r="L216" i="8"/>
  <c r="K216" i="8"/>
  <c r="L215" i="8"/>
  <c r="K215" i="8"/>
  <c r="L214" i="8"/>
  <c r="K214" i="8"/>
  <c r="L212" i="8"/>
  <c r="K212" i="8"/>
  <c r="K211" i="8"/>
  <c r="L210" i="8"/>
  <c r="K210" i="8"/>
  <c r="K209" i="8"/>
  <c r="L208" i="8"/>
  <c r="K208" i="8"/>
  <c r="AW199" i="10"/>
  <c r="L213" i="8"/>
  <c r="K213" i="8"/>
  <c r="L205" i="8"/>
  <c r="K205" i="8"/>
  <c r="BY195" i="10"/>
  <c r="AW195" i="10"/>
  <c r="L204" i="8"/>
  <c r="L201" i="8"/>
  <c r="L200" i="8"/>
  <c r="K200" i="8"/>
  <c r="L199" i="8"/>
  <c r="K199" i="8"/>
  <c r="L198" i="8"/>
  <c r="K198" i="8"/>
  <c r="K197" i="8"/>
  <c r="M197" i="8" s="1"/>
  <c r="L196" i="8"/>
  <c r="K196" i="8"/>
  <c r="L195" i="8"/>
  <c r="K195" i="8"/>
  <c r="K194" i="8"/>
  <c r="K193" i="8"/>
  <c r="M193" i="8" s="1"/>
  <c r="L192" i="8"/>
  <c r="K192" i="8"/>
  <c r="L191" i="8"/>
  <c r="K191" i="8"/>
  <c r="AW181" i="10"/>
  <c r="L190" i="8"/>
  <c r="K190" i="8"/>
  <c r="L187" i="8"/>
  <c r="L185" i="8"/>
  <c r="K185" i="8"/>
  <c r="L186" i="8"/>
  <c r="L183" i="8"/>
  <c r="K183" i="8"/>
  <c r="L182" i="8"/>
  <c r="K182" i="8"/>
  <c r="L181" i="8"/>
  <c r="K181" i="8"/>
  <c r="L180" i="8"/>
  <c r="K180" i="8"/>
  <c r="L178" i="8"/>
  <c r="K178" i="8"/>
  <c r="DE167" i="10"/>
  <c r="AW169" i="10"/>
  <c r="K177" i="8"/>
  <c r="L174" i="8"/>
  <c r="K174" i="8"/>
  <c r="L172" i="8"/>
  <c r="K172" i="8"/>
  <c r="L171" i="8"/>
  <c r="K171" i="8"/>
  <c r="K170" i="8"/>
  <c r="L169" i="8"/>
  <c r="K169" i="8"/>
  <c r="L168" i="8"/>
  <c r="K168" i="8"/>
  <c r="L167" i="8"/>
  <c r="K167" i="8"/>
  <c r="L166" i="8"/>
  <c r="K166" i="8"/>
  <c r="L165" i="8"/>
  <c r="K165" i="8"/>
  <c r="CO157" i="10"/>
  <c r="AW157" i="10"/>
  <c r="L164" i="8"/>
  <c r="K164" i="8"/>
  <c r="L161" i="8"/>
  <c r="K161" i="8"/>
  <c r="L160" i="8"/>
  <c r="L159" i="8"/>
  <c r="K159" i="8"/>
  <c r="L158" i="8"/>
  <c r="K158" i="8"/>
  <c r="K157" i="8"/>
  <c r="L155" i="8"/>
  <c r="K155" i="8"/>
  <c r="L154" i="8"/>
  <c r="K154" i="8"/>
  <c r="K153" i="8"/>
  <c r="AW146" i="10"/>
  <c r="L156" i="8"/>
  <c r="K156" i="8"/>
  <c r="L149" i="8"/>
  <c r="K149" i="8"/>
  <c r="L148" i="8"/>
  <c r="L147" i="8"/>
  <c r="K147" i="8"/>
  <c r="L146" i="8"/>
  <c r="K146" i="8"/>
  <c r="K142" i="8"/>
  <c r="CW133" i="10"/>
  <c r="AW135" i="10"/>
  <c r="L140" i="8"/>
  <c r="K140" i="8"/>
  <c r="L137" i="8"/>
  <c r="K137" i="8"/>
  <c r="AW131" i="10"/>
  <c r="L130" i="8"/>
  <c r="K130" i="8"/>
  <c r="L135" i="8"/>
  <c r="L131" i="8"/>
  <c r="K131" i="8"/>
  <c r="L128" i="8"/>
  <c r="K128" i="8"/>
  <c r="L127" i="8"/>
  <c r="K127" i="8"/>
  <c r="L126" i="8"/>
  <c r="L123" i="8"/>
  <c r="K123" i="8"/>
  <c r="L122" i="8"/>
  <c r="K122" i="8"/>
  <c r="AW117" i="10"/>
  <c r="L121" i="8"/>
  <c r="K121" i="8"/>
  <c r="L120" i="8"/>
  <c r="K120" i="8"/>
  <c r="L119" i="8"/>
  <c r="K119" i="8"/>
  <c r="L118" i="8"/>
  <c r="K118" i="8"/>
  <c r="L117" i="8"/>
  <c r="L113" i="8"/>
  <c r="K113" i="8"/>
  <c r="L114" i="8"/>
  <c r="K114" i="8"/>
  <c r="L112" i="8"/>
  <c r="K112" i="8"/>
  <c r="L111" i="8"/>
  <c r="K111" i="8"/>
  <c r="L110" i="8"/>
  <c r="K110" i="8"/>
  <c r="L109" i="8"/>
  <c r="K109" i="8"/>
  <c r="DE99" i="10"/>
  <c r="AW104" i="10"/>
  <c r="L108" i="8"/>
  <c r="K108" i="8"/>
  <c r="L107" i="8"/>
  <c r="K107" i="8"/>
  <c r="L106" i="8"/>
  <c r="K106" i="8"/>
  <c r="L105" i="8"/>
  <c r="K105" i="8"/>
  <c r="L102" i="8"/>
  <c r="K102" i="8"/>
  <c r="K101" i="8"/>
  <c r="AW96" i="10"/>
  <c r="K100" i="8"/>
  <c r="L97" i="8"/>
  <c r="K97" i="8"/>
  <c r="L96" i="8"/>
  <c r="K96" i="8"/>
  <c r="L95" i="8"/>
  <c r="K95" i="8"/>
  <c r="L94" i="8"/>
  <c r="K94" i="8"/>
  <c r="L93" i="8"/>
  <c r="L92" i="8"/>
  <c r="K92" i="8"/>
  <c r="L91" i="8"/>
  <c r="K91" i="8"/>
  <c r="L90" i="8"/>
  <c r="K90" i="8"/>
  <c r="L89" i="8"/>
  <c r="K89" i="8"/>
  <c r="K87" i="8"/>
  <c r="L88" i="8"/>
  <c r="K88" i="8"/>
  <c r="K86" i="8"/>
  <c r="L85" i="8"/>
  <c r="K85" i="8"/>
  <c r="L84" i="8"/>
  <c r="K84" i="8"/>
  <c r="AW79" i="10"/>
  <c r="L83" i="8"/>
  <c r="D83" i="8" s="1"/>
  <c r="K83" i="8"/>
  <c r="L80" i="8"/>
  <c r="K80" i="8"/>
  <c r="L79" i="8"/>
  <c r="K79" i="8"/>
  <c r="L78" i="8"/>
  <c r="K78" i="8"/>
  <c r="L77" i="8"/>
  <c r="K77" i="8"/>
  <c r="L74" i="8"/>
  <c r="K74" i="8"/>
  <c r="L73" i="8"/>
  <c r="K73" i="8"/>
  <c r="L72" i="8"/>
  <c r="K72" i="8"/>
  <c r="L71" i="8"/>
  <c r="K71" i="8"/>
  <c r="L70" i="8"/>
  <c r="K70" i="8"/>
  <c r="L69" i="8"/>
  <c r="K69" i="8"/>
  <c r="L68" i="8"/>
  <c r="K68" i="8"/>
  <c r="L66" i="8"/>
  <c r="K66" i="8"/>
  <c r="DE54" i="10"/>
  <c r="K67" i="8"/>
  <c r="L65" i="8"/>
  <c r="K65" i="8"/>
  <c r="L64" i="8"/>
  <c r="K64" i="8"/>
  <c r="L62" i="8"/>
  <c r="K62" i="8"/>
  <c r="L61" i="8"/>
  <c r="K61" i="8"/>
  <c r="L60" i="8"/>
  <c r="K60" i="8"/>
  <c r="CO56" i="10"/>
  <c r="AW56" i="10"/>
  <c r="K59" i="8"/>
  <c r="DE49" i="10"/>
  <c r="K55" i="8"/>
  <c r="DA52" i="10"/>
  <c r="CW52" i="10"/>
  <c r="K56" i="8"/>
  <c r="L54" i="8"/>
  <c r="K54" i="8"/>
  <c r="K51" i="8"/>
  <c r="L47" i="8"/>
  <c r="K47" i="8"/>
  <c r="L46" i="8"/>
  <c r="K46" i="8"/>
  <c r="L45" i="8"/>
  <c r="K45" i="8"/>
  <c r="L44" i="8"/>
  <c r="K44" i="8"/>
  <c r="K41" i="8"/>
  <c r="L40" i="8"/>
  <c r="K40" i="8"/>
  <c r="L39" i="8"/>
  <c r="K39" i="8"/>
  <c r="L36" i="8"/>
  <c r="K36" i="8"/>
  <c r="K35" i="8"/>
  <c r="L34" i="8"/>
  <c r="K34" i="8"/>
  <c r="L33" i="8"/>
  <c r="K33" i="8"/>
  <c r="L32" i="8"/>
  <c r="K32" i="8"/>
  <c r="L31" i="8"/>
  <c r="K30" i="8"/>
  <c r="L29" i="8"/>
  <c r="K29" i="8"/>
  <c r="L28" i="8"/>
  <c r="K28" i="8"/>
  <c r="L27" i="8"/>
  <c r="K27" i="8"/>
  <c r="L26" i="8"/>
  <c r="K26" i="8"/>
  <c r="AW26" i="10"/>
  <c r="L25" i="8"/>
  <c r="K25" i="8"/>
  <c r="K22" i="8"/>
  <c r="L21" i="8"/>
  <c r="K21" i="8"/>
  <c r="K20" i="8"/>
  <c r="L19" i="8"/>
  <c r="K19" i="8"/>
  <c r="L18" i="8"/>
  <c r="K18" i="8"/>
  <c r="L17" i="8"/>
  <c r="K17" i="8"/>
  <c r="AW17" i="10"/>
  <c r="K16" i="8"/>
  <c r="AW13" i="10"/>
  <c r="EC398" i="10"/>
  <c r="BA398" i="10"/>
  <c r="AW398" i="10"/>
  <c r="L417" i="8"/>
  <c r="K417" i="8"/>
  <c r="EC397" i="10"/>
  <c r="BA397" i="10"/>
  <c r="AW397" i="10"/>
  <c r="K416" i="8"/>
  <c r="EC396" i="10"/>
  <c r="CC396" i="10"/>
  <c r="BA396" i="10"/>
  <c r="AW396" i="10"/>
  <c r="L415" i="8"/>
  <c r="EK395" i="10"/>
  <c r="EC395" i="10"/>
  <c r="CS395" i="10"/>
  <c r="BI395" i="10"/>
  <c r="BA395" i="10"/>
  <c r="AW395" i="10"/>
  <c r="EJ394" i="10"/>
  <c r="EJ400" i="10" s="1"/>
  <c r="EI394" i="10"/>
  <c r="EI400" i="10" s="1"/>
  <c r="EF394" i="10"/>
  <c r="EF400" i="10" s="1"/>
  <c r="EE394" i="10"/>
  <c r="EE400" i="10" s="1"/>
  <c r="EB394" i="10"/>
  <c r="EB400" i="10" s="1"/>
  <c r="EA394" i="10"/>
  <c r="EA400" i="10" s="1"/>
  <c r="DX394" i="10"/>
  <c r="DX400" i="10" s="1"/>
  <c r="DW394" i="10"/>
  <c r="DW400" i="10" s="1"/>
  <c r="DT394" i="10"/>
  <c r="DT400" i="10" s="1"/>
  <c r="DS394" i="10"/>
  <c r="DS400" i="10" s="1"/>
  <c r="DP394" i="10"/>
  <c r="DO394" i="10"/>
  <c r="DO400" i="10" s="1"/>
  <c r="DL394" i="10"/>
  <c r="DK400" i="10"/>
  <c r="DH394" i="10"/>
  <c r="DH400" i="10" s="1"/>
  <c r="DG394" i="10"/>
  <c r="DG400" i="10" s="1"/>
  <c r="DD394" i="10"/>
  <c r="DD400" i="10" s="1"/>
  <c r="DC394" i="10"/>
  <c r="DC400" i="10" s="1"/>
  <c r="CZ394" i="10"/>
  <c r="CZ400" i="10" s="1"/>
  <c r="CY394" i="10"/>
  <c r="CY400" i="10" s="1"/>
  <c r="CV394" i="10"/>
  <c r="CV400" i="10" s="1"/>
  <c r="CU394" i="10"/>
  <c r="CU400" i="10" s="1"/>
  <c r="CR394" i="10"/>
  <c r="CR400" i="10" s="1"/>
  <c r="CQ394" i="10"/>
  <c r="CQ400" i="10" s="1"/>
  <c r="CN394" i="10"/>
  <c r="CN400" i="10" s="1"/>
  <c r="CM394" i="10"/>
  <c r="CM400" i="10" s="1"/>
  <c r="CJ394" i="10"/>
  <c r="CJ400" i="10" s="1"/>
  <c r="CI394" i="10"/>
  <c r="CI400" i="10" s="1"/>
  <c r="CF394" i="10"/>
  <c r="CE394" i="10"/>
  <c r="CE400" i="10" s="1"/>
  <c r="CB394" i="10"/>
  <c r="CB400" i="10" s="1"/>
  <c r="CA394" i="10"/>
  <c r="CA400" i="10" s="1"/>
  <c r="BX394" i="10"/>
  <c r="BX400" i="10" s="1"/>
  <c r="BW394" i="10"/>
  <c r="BW400" i="10" s="1"/>
  <c r="BT394" i="10"/>
  <c r="BT400" i="10" s="1"/>
  <c r="BS394" i="10"/>
  <c r="BS400" i="10" s="1"/>
  <c r="BP394" i="10"/>
  <c r="BP400" i="10" s="1"/>
  <c r="BO394" i="10"/>
  <c r="BO400" i="10" s="1"/>
  <c r="BH394" i="10"/>
  <c r="BH400" i="10" s="1"/>
  <c r="BG394" i="10"/>
  <c r="BG400" i="10" s="1"/>
  <c r="AZ394" i="10"/>
  <c r="AZ400" i="10" s="1"/>
  <c r="AY394" i="10"/>
  <c r="AY400" i="10" s="1"/>
  <c r="AV394" i="10"/>
  <c r="AV400" i="10" s="1"/>
  <c r="AU394" i="10"/>
  <c r="AU400" i="10" s="1"/>
  <c r="AR394" i="10"/>
  <c r="AQ400" i="10"/>
  <c r="T394" i="10"/>
  <c r="T400" i="10" s="1"/>
  <c r="S394" i="10"/>
  <c r="S400" i="10" s="1"/>
  <c r="P394" i="10"/>
  <c r="P400" i="10" s="1"/>
  <c r="O394" i="10"/>
  <c r="O400" i="10" s="1"/>
  <c r="L394" i="10"/>
  <c r="K394" i="10"/>
  <c r="EC388" i="10"/>
  <c r="CC388" i="10"/>
  <c r="BI388" i="10"/>
  <c r="BA388" i="10"/>
  <c r="K407" i="8"/>
  <c r="EC379" i="10"/>
  <c r="CC379" i="10"/>
  <c r="BA379" i="10"/>
  <c r="AC378" i="10"/>
  <c r="I378" i="10"/>
  <c r="EC367" i="10"/>
  <c r="BA367" i="10"/>
  <c r="K385" i="8"/>
  <c r="EC360" i="10"/>
  <c r="CC360" i="10"/>
  <c r="BA360" i="10"/>
  <c r="I360" i="10"/>
  <c r="K376" i="8"/>
  <c r="EC351" i="10"/>
  <c r="BA351" i="10"/>
  <c r="L367" i="8"/>
  <c r="K367" i="8"/>
  <c r="EC342" i="10"/>
  <c r="BA342" i="10"/>
  <c r="L356" i="8"/>
  <c r="K356" i="8"/>
  <c r="EC328" i="10"/>
  <c r="CC328" i="10"/>
  <c r="BA328" i="10"/>
  <c r="L342" i="8"/>
  <c r="K342" i="8"/>
  <c r="EC318" i="10"/>
  <c r="BA318" i="10"/>
  <c r="K332" i="8"/>
  <c r="EC309" i="10"/>
  <c r="CC309" i="10"/>
  <c r="BA309" i="10"/>
  <c r="AG308" i="10"/>
  <c r="AC308" i="10"/>
  <c r="U308" i="10"/>
  <c r="I308" i="10"/>
  <c r="L323" i="8"/>
  <c r="K323" i="8"/>
  <c r="EC302" i="10"/>
  <c r="BA302" i="10"/>
  <c r="U301" i="10"/>
  <c r="I301" i="10"/>
  <c r="L314" i="8"/>
  <c r="K314" i="8"/>
  <c r="EC292" i="10"/>
  <c r="BA292" i="10"/>
  <c r="K304" i="8"/>
  <c r="EC281" i="10"/>
  <c r="CC281" i="10"/>
  <c r="BA281" i="10"/>
  <c r="AG280" i="10"/>
  <c r="U280" i="10"/>
  <c r="L293" i="8"/>
  <c r="K293" i="8"/>
  <c r="AG271" i="10"/>
  <c r="U271" i="10"/>
  <c r="I271" i="10"/>
  <c r="K283" i="8"/>
  <c r="EC264" i="10"/>
  <c r="BA264" i="10"/>
  <c r="U263" i="10"/>
  <c r="K275" i="8"/>
  <c r="EC252" i="10"/>
  <c r="CC252" i="10"/>
  <c r="I251" i="10"/>
  <c r="L261" i="8"/>
  <c r="EC239" i="10"/>
  <c r="BA239" i="10"/>
  <c r="AK238" i="10"/>
  <c r="AC238" i="10"/>
  <c r="I239" i="10"/>
  <c r="L248" i="8"/>
  <c r="K248" i="8"/>
  <c r="EC226" i="10"/>
  <c r="CC226" i="10"/>
  <c r="BA226" i="10"/>
  <c r="AC225" i="10"/>
  <c r="U225" i="10"/>
  <c r="K235" i="8"/>
  <c r="EC219" i="10"/>
  <c r="BA219" i="10"/>
  <c r="AK218" i="10"/>
  <c r="I218" i="10"/>
  <c r="L228" i="8"/>
  <c r="K228" i="8"/>
  <c r="EC210" i="10"/>
  <c r="CC210" i="10"/>
  <c r="BA210" i="10"/>
  <c r="AC209" i="10"/>
  <c r="U209" i="10"/>
  <c r="EC198" i="10"/>
  <c r="AC197" i="10"/>
  <c r="U197" i="10"/>
  <c r="L207" i="8"/>
  <c r="K207" i="8"/>
  <c r="EC194" i="10"/>
  <c r="EC180" i="10"/>
  <c r="CC180" i="10"/>
  <c r="BA180" i="10"/>
  <c r="U179" i="10"/>
  <c r="EC168" i="10"/>
  <c r="AK167" i="10"/>
  <c r="AC167" i="10"/>
  <c r="U167" i="10"/>
  <c r="EC156" i="10"/>
  <c r="CC156" i="10"/>
  <c r="BA156" i="10"/>
  <c r="U155" i="10"/>
  <c r="EC145" i="10"/>
  <c r="BQ144" i="10"/>
  <c r="AG144" i="10"/>
  <c r="I145" i="10"/>
  <c r="EC134" i="10"/>
  <c r="CC134" i="10"/>
  <c r="BQ133" i="10"/>
  <c r="BA134" i="10"/>
  <c r="AG133" i="10"/>
  <c r="EC121" i="10"/>
  <c r="AK120" i="10"/>
  <c r="U120" i="10"/>
  <c r="Q120" i="10"/>
  <c r="EC112" i="10"/>
  <c r="CC112" i="10"/>
  <c r="BA112" i="10"/>
  <c r="U111" i="10"/>
  <c r="EC100" i="10"/>
  <c r="BQ99" i="10"/>
  <c r="BA100" i="10"/>
  <c r="U99" i="10"/>
  <c r="I99" i="10"/>
  <c r="L99" i="8"/>
  <c r="K99" i="8"/>
  <c r="EC78" i="10"/>
  <c r="CC78" i="10"/>
  <c r="BA78" i="10"/>
  <c r="U77" i="10"/>
  <c r="L82" i="8"/>
  <c r="K82" i="8"/>
  <c r="EC72" i="10"/>
  <c r="AK71" i="10"/>
  <c r="AG71" i="10"/>
  <c r="L76" i="8"/>
  <c r="K76" i="8"/>
  <c r="EC55" i="10"/>
  <c r="DY55" i="10"/>
  <c r="CC55" i="10"/>
  <c r="BA55" i="10"/>
  <c r="Y55" i="10"/>
  <c r="U54" i="10"/>
  <c r="K58" i="8"/>
  <c r="EC50" i="10"/>
  <c r="AO50" i="10"/>
  <c r="U49" i="10"/>
  <c r="L53" i="8"/>
  <c r="K53" i="8"/>
  <c r="EC39" i="10"/>
  <c r="CC39" i="10"/>
  <c r="BA39" i="10"/>
  <c r="L38" i="8"/>
  <c r="EC25" i="10"/>
  <c r="CC25" i="10"/>
  <c r="BA25" i="10"/>
  <c r="AK24" i="10"/>
  <c r="L24" i="8"/>
  <c r="K24" i="8"/>
  <c r="EC16" i="10"/>
  <c r="L15" i="8"/>
  <c r="K15" i="8"/>
  <c r="EC12" i="10"/>
  <c r="BA12" i="10"/>
  <c r="I12" i="10"/>
  <c r="E16" i="7"/>
  <c r="H418" i="8"/>
  <c r="G418" i="8"/>
  <c r="M92" i="9"/>
  <c r="H417" i="8"/>
  <c r="M91" i="9"/>
  <c r="I91" i="9"/>
  <c r="G416" i="8"/>
  <c r="M90" i="9"/>
  <c r="H415" i="8"/>
  <c r="H414" i="8"/>
  <c r="G414" i="8"/>
  <c r="T88" i="9"/>
  <c r="S88" i="9"/>
  <c r="P88" i="9"/>
  <c r="O88" i="9"/>
  <c r="L88" i="9"/>
  <c r="K88" i="9"/>
  <c r="H88" i="9"/>
  <c r="H94" i="9" s="1"/>
  <c r="G88" i="9"/>
  <c r="G94" i="9" s="1"/>
  <c r="E9" i="7" s="1"/>
  <c r="M86" i="9"/>
  <c r="H407" i="8"/>
  <c r="H406" i="8" s="1"/>
  <c r="G407" i="8"/>
  <c r="G406" i="8" s="1"/>
  <c r="M84" i="9"/>
  <c r="H398" i="8"/>
  <c r="H397" i="8" s="1"/>
  <c r="G398" i="8"/>
  <c r="G397" i="8" s="1"/>
  <c r="M82" i="9"/>
  <c r="H385" i="8"/>
  <c r="H384" i="8" s="1"/>
  <c r="G385" i="8"/>
  <c r="G384" i="8" s="1"/>
  <c r="M80" i="9"/>
  <c r="H376" i="8"/>
  <c r="H375" i="8" s="1"/>
  <c r="M78" i="9"/>
  <c r="H367" i="8"/>
  <c r="H366" i="8" s="1"/>
  <c r="G367" i="8"/>
  <c r="G366" i="8" s="1"/>
  <c r="M76" i="9"/>
  <c r="H356" i="8"/>
  <c r="H355" i="8" s="1"/>
  <c r="G356" i="8"/>
  <c r="G355" i="8" s="1"/>
  <c r="H342" i="8"/>
  <c r="H341" i="8" s="1"/>
  <c r="H332" i="8"/>
  <c r="H331" i="8" s="1"/>
  <c r="G332" i="8"/>
  <c r="G331" i="8" s="1"/>
  <c r="H323" i="8"/>
  <c r="H322" i="8" s="1"/>
  <c r="G323" i="8"/>
  <c r="G322" i="8" s="1"/>
  <c r="H314" i="8"/>
  <c r="H313" i="8" s="1"/>
  <c r="H304" i="8"/>
  <c r="H303" i="8" s="1"/>
  <c r="G304" i="8"/>
  <c r="G303" i="8" s="1"/>
  <c r="H293" i="8"/>
  <c r="H292" i="8" s="1"/>
  <c r="G293" i="8"/>
  <c r="G292" i="8" s="1"/>
  <c r="Q62" i="9"/>
  <c r="G283" i="8"/>
  <c r="G282" i="8" s="1"/>
  <c r="H275" i="8"/>
  <c r="H274" i="8" s="1"/>
  <c r="H261" i="8"/>
  <c r="H260" i="8" s="1"/>
  <c r="G261" i="8"/>
  <c r="G260" i="8" s="1"/>
  <c r="H248" i="8"/>
  <c r="H247" i="8" s="1"/>
  <c r="G248" i="8"/>
  <c r="G247" i="8" s="1"/>
  <c r="Q54" i="9"/>
  <c r="H235" i="8"/>
  <c r="H234" i="8" s="1"/>
  <c r="Q52" i="9"/>
  <c r="G228" i="8"/>
  <c r="G227" i="8" s="1"/>
  <c r="H219" i="8"/>
  <c r="H218" i="8" s="1"/>
  <c r="H207" i="8"/>
  <c r="H206" i="8" s="1"/>
  <c r="G98" i="8"/>
  <c r="H81" i="8"/>
  <c r="G81" i="8"/>
  <c r="Q23" i="9"/>
  <c r="H75" i="8"/>
  <c r="G75" i="8"/>
  <c r="G57" i="8"/>
  <c r="G52" i="8"/>
  <c r="Q17" i="9"/>
  <c r="M17" i="9"/>
  <c r="H37" i="8"/>
  <c r="G37" i="8"/>
  <c r="M14" i="9"/>
  <c r="H23" i="8"/>
  <c r="G23" i="8"/>
  <c r="Q12" i="9"/>
  <c r="M12" i="9"/>
  <c r="H14" i="8"/>
  <c r="G14" i="8"/>
  <c r="Q10" i="9"/>
  <c r="M10" i="9"/>
  <c r="T418" i="8"/>
  <c r="O418" i="8"/>
  <c r="P409" i="8"/>
  <c r="O409" i="8"/>
  <c r="S408" i="8"/>
  <c r="U408" i="8" s="1"/>
  <c r="O402" i="8"/>
  <c r="P399" i="8"/>
  <c r="O379" i="8"/>
  <c r="P365" i="8"/>
  <c r="S364" i="8"/>
  <c r="U364" i="8" s="1"/>
  <c r="S362" i="8"/>
  <c r="U362" i="8" s="1"/>
  <c r="P354" i="8"/>
  <c r="P349" i="8"/>
  <c r="P329" i="8"/>
  <c r="S324" i="8"/>
  <c r="O321" i="8"/>
  <c r="T320" i="8"/>
  <c r="P315" i="8"/>
  <c r="D315" i="8" s="1"/>
  <c r="O277" i="8"/>
  <c r="S270" i="8"/>
  <c r="U270" i="8" s="1"/>
  <c r="O266" i="8"/>
  <c r="S265" i="8"/>
  <c r="U265" i="8" s="1"/>
  <c r="O256" i="8"/>
  <c r="P253" i="8"/>
  <c r="P243" i="8"/>
  <c r="S221" i="8"/>
  <c r="U221" i="8" s="1"/>
  <c r="S190" i="8"/>
  <c r="U190" i="8" s="1"/>
  <c r="O185" i="8"/>
  <c r="U161" i="8"/>
  <c r="P130" i="8"/>
  <c r="S45" i="8"/>
  <c r="U45" i="8" s="1"/>
  <c r="S28" i="8"/>
  <c r="U28" i="8" s="1"/>
  <c r="T417" i="8"/>
  <c r="K398" i="8"/>
  <c r="S228" i="8"/>
  <c r="K219" i="8"/>
  <c r="S24" i="8"/>
  <c r="AO314" i="12" l="1"/>
  <c r="AO276" i="12"/>
  <c r="AO232" i="12"/>
  <c r="E232" i="12"/>
  <c r="W388" i="12"/>
  <c r="X388" i="12"/>
  <c r="F92" i="7" s="1"/>
  <c r="C11" i="8"/>
  <c r="CK402" i="11"/>
  <c r="BA400" i="10"/>
  <c r="BI400" i="10"/>
  <c r="BY400" i="10"/>
  <c r="AW400" i="10"/>
  <c r="BU400" i="10"/>
  <c r="CC400" i="10"/>
  <c r="DL400" i="10"/>
  <c r="DM400" i="10" s="1"/>
  <c r="DM394" i="10"/>
  <c r="DP400" i="10"/>
  <c r="DQ394" i="10"/>
  <c r="K400" i="10"/>
  <c r="K413" i="8"/>
  <c r="U220" i="8"/>
  <c r="M155" i="8"/>
  <c r="M161" i="8"/>
  <c r="M166" i="8"/>
  <c r="M84" i="8"/>
  <c r="M208" i="8"/>
  <c r="M371" i="8"/>
  <c r="M258" i="8"/>
  <c r="M265" i="8"/>
  <c r="U320" i="8"/>
  <c r="S202" i="8"/>
  <c r="U202" i="8" s="1"/>
  <c r="U204" i="8"/>
  <c r="M90" i="8"/>
  <c r="M290" i="8"/>
  <c r="M327" i="8"/>
  <c r="U213" i="8"/>
  <c r="U324" i="8"/>
  <c r="D402" i="11"/>
  <c r="P413" i="8" s="1"/>
  <c r="M94" i="8"/>
  <c r="M68" i="8"/>
  <c r="M72" i="8"/>
  <c r="M165" i="8"/>
  <c r="M169" i="8"/>
  <c r="M185" i="8"/>
  <c r="M156" i="8"/>
  <c r="M233" i="8"/>
  <c r="M279" i="8"/>
  <c r="M183" i="8"/>
  <c r="M286" i="8"/>
  <c r="M88" i="8"/>
  <c r="M195" i="8"/>
  <c r="M44" i="8"/>
  <c r="M122" i="8"/>
  <c r="M159" i="8"/>
  <c r="M180" i="8"/>
  <c r="M216" i="8"/>
  <c r="M252" i="8"/>
  <c r="M287" i="8"/>
  <c r="M299" i="8"/>
  <c r="M329" i="8"/>
  <c r="M379" i="8"/>
  <c r="M387" i="8"/>
  <c r="M390" i="8"/>
  <c r="M399" i="8"/>
  <c r="M18" i="8"/>
  <c r="M95" i="8"/>
  <c r="M167" i="8"/>
  <c r="M194" i="8"/>
  <c r="M244" i="8"/>
  <c r="M266" i="8"/>
  <c r="M91" i="8"/>
  <c r="M328" i="8"/>
  <c r="M347" i="8"/>
  <c r="M386" i="8"/>
  <c r="M96" i="8"/>
  <c r="M168" i="8"/>
  <c r="M199" i="8"/>
  <c r="M245" i="8"/>
  <c r="M200" i="8"/>
  <c r="M223" i="8"/>
  <c r="M238" i="8"/>
  <c r="M281" i="8"/>
  <c r="M237" i="8"/>
  <c r="M89" i="8"/>
  <c r="M212" i="8"/>
  <c r="M277" i="8"/>
  <c r="M74" i="8"/>
  <c r="M171" i="8"/>
  <c r="M226" i="8"/>
  <c r="M102" i="8"/>
  <c r="M215" i="8"/>
  <c r="M392" i="8"/>
  <c r="M19" i="8"/>
  <c r="M137" i="8"/>
  <c r="M191" i="8"/>
  <c r="M210" i="8"/>
  <c r="M280" i="8"/>
  <c r="M170" i="8"/>
  <c r="Q400" i="10"/>
  <c r="AR400" i="10"/>
  <c r="AS400" i="10" s="1"/>
  <c r="AS394" i="10"/>
  <c r="CF400" i="10"/>
  <c r="CG400" i="10" s="1"/>
  <c r="CG394" i="10"/>
  <c r="M130" i="8"/>
  <c r="M335" i="8"/>
  <c r="M127" i="8"/>
  <c r="C418" i="8"/>
  <c r="K322" i="8"/>
  <c r="U16" i="8"/>
  <c r="BD388" i="12"/>
  <c r="BE382" i="12"/>
  <c r="BH388" i="12"/>
  <c r="BI382" i="12"/>
  <c r="AV388" i="12"/>
  <c r="AW388" i="12" s="1"/>
  <c r="AW382" i="12"/>
  <c r="BL388" i="12"/>
  <c r="BM388" i="12" s="1"/>
  <c r="BM382" i="12"/>
  <c r="AO116" i="12"/>
  <c r="E116" i="12"/>
  <c r="CI408" i="11"/>
  <c r="U400" i="10"/>
  <c r="T331" i="8"/>
  <c r="T227" i="8"/>
  <c r="I388" i="12"/>
  <c r="S397" i="8"/>
  <c r="CJ408" i="11"/>
  <c r="BU408" i="11"/>
  <c r="M408" i="11"/>
  <c r="AC408" i="11"/>
  <c r="AO408" i="11"/>
  <c r="BE408" i="11"/>
  <c r="AG408" i="11"/>
  <c r="BI408" i="11"/>
  <c r="CG408" i="11"/>
  <c r="AS408" i="11"/>
  <c r="U408" i="11"/>
  <c r="AK408" i="11"/>
  <c r="AW408" i="11"/>
  <c r="I408" i="11"/>
  <c r="Y408" i="11"/>
  <c r="BA408" i="11"/>
  <c r="CC408" i="11"/>
  <c r="BY408" i="11"/>
  <c r="E264" i="11"/>
  <c r="E385" i="11"/>
  <c r="E398" i="11"/>
  <c r="E280" i="11"/>
  <c r="E233" i="11"/>
  <c r="Q139" i="8"/>
  <c r="D139" i="8"/>
  <c r="E139" i="8" s="1"/>
  <c r="Q104" i="8"/>
  <c r="D104" i="8"/>
  <c r="E104" i="8" s="1"/>
  <c r="Q176" i="8"/>
  <c r="D176" i="8"/>
  <c r="Q163" i="8"/>
  <c r="D163" i="8"/>
  <c r="E163" i="8" s="1"/>
  <c r="Q189" i="8"/>
  <c r="D189" i="8"/>
  <c r="E189" i="8" s="1"/>
  <c r="Q125" i="8"/>
  <c r="D125" i="8"/>
  <c r="Q116" i="8"/>
  <c r="D116" i="8"/>
  <c r="E116" i="8" s="1"/>
  <c r="Q152" i="8"/>
  <c r="D152" i="8"/>
  <c r="Q203" i="8"/>
  <c r="D203" i="8"/>
  <c r="E203" i="8" s="1"/>
  <c r="P406" i="8"/>
  <c r="I384" i="8"/>
  <c r="DA400" i="10"/>
  <c r="EG400" i="10"/>
  <c r="EK400" i="10"/>
  <c r="CW400" i="10"/>
  <c r="DY400" i="10"/>
  <c r="DQ400" i="10"/>
  <c r="L400" i="10"/>
  <c r="M394" i="10"/>
  <c r="DI400" i="10"/>
  <c r="DE400" i="10"/>
  <c r="DU400" i="10"/>
  <c r="EC400" i="10"/>
  <c r="S227" i="8"/>
  <c r="L406" i="8"/>
  <c r="CS400" i="10"/>
  <c r="D418" i="8"/>
  <c r="T10" i="8"/>
  <c r="S10" i="8"/>
  <c r="H10" i="8"/>
  <c r="I406" i="8"/>
  <c r="K406" i="8"/>
  <c r="T397" i="8"/>
  <c r="I397" i="8"/>
  <c r="T384" i="8"/>
  <c r="L384" i="8"/>
  <c r="P384" i="8"/>
  <c r="K384" i="8"/>
  <c r="L202" i="8"/>
  <c r="K375" i="8"/>
  <c r="T375" i="8"/>
  <c r="O375" i="8"/>
  <c r="K366" i="8"/>
  <c r="T366" i="8"/>
  <c r="O366" i="8"/>
  <c r="I366" i="8"/>
  <c r="I355" i="8"/>
  <c r="T355" i="8"/>
  <c r="L313" i="8"/>
  <c r="P355" i="8"/>
  <c r="K355" i="8"/>
  <c r="T274" i="8"/>
  <c r="K341" i="8"/>
  <c r="O341" i="8"/>
  <c r="O331" i="8"/>
  <c r="I331" i="8"/>
  <c r="I322" i="8"/>
  <c r="T322" i="8"/>
  <c r="O322" i="8"/>
  <c r="O313" i="8"/>
  <c r="T313" i="8"/>
  <c r="K303" i="8"/>
  <c r="I303" i="8"/>
  <c r="T303" i="8"/>
  <c r="I292" i="8"/>
  <c r="K282" i="8"/>
  <c r="U282" i="8"/>
  <c r="S274" i="8"/>
  <c r="P274" i="8"/>
  <c r="I260" i="8"/>
  <c r="T260" i="8"/>
  <c r="T247" i="8"/>
  <c r="I247" i="8"/>
  <c r="K218" i="8"/>
  <c r="O227" i="8"/>
  <c r="K234" i="8"/>
  <c r="K227" i="8"/>
  <c r="P227" i="8"/>
  <c r="S218" i="8"/>
  <c r="O218" i="8"/>
  <c r="O188" i="8"/>
  <c r="O202" i="8"/>
  <c r="P202" i="8"/>
  <c r="T206" i="8"/>
  <c r="S206" i="8"/>
  <c r="P206" i="8"/>
  <c r="K206" i="8"/>
  <c r="O206" i="8"/>
  <c r="L188" i="8"/>
  <c r="S188" i="8"/>
  <c r="U188" i="8" s="1"/>
  <c r="O175" i="8"/>
  <c r="L75" i="8"/>
  <c r="T81" i="8"/>
  <c r="T175" i="8"/>
  <c r="K162" i="8"/>
  <c r="L162" i="8"/>
  <c r="O162" i="8"/>
  <c r="O151" i="8"/>
  <c r="T151" i="8"/>
  <c r="L124" i="8"/>
  <c r="U138" i="8"/>
  <c r="C141" i="8"/>
  <c r="O138" i="8"/>
  <c r="O124" i="8"/>
  <c r="L115" i="8"/>
  <c r="O115" i="8"/>
  <c r="S115" i="8"/>
  <c r="T115" i="8"/>
  <c r="S103" i="8"/>
  <c r="U103" i="8" s="1"/>
  <c r="K103" i="8"/>
  <c r="L103" i="8"/>
  <c r="O103" i="8"/>
  <c r="O98" i="8"/>
  <c r="K98" i="8"/>
  <c r="T14" i="8"/>
  <c r="O52" i="8"/>
  <c r="K52" i="8"/>
  <c r="I81" i="8"/>
  <c r="O81" i="8"/>
  <c r="K75" i="8"/>
  <c r="O75" i="8"/>
  <c r="I75" i="8"/>
  <c r="O23" i="8"/>
  <c r="K57" i="8"/>
  <c r="T57" i="8"/>
  <c r="O57" i="8"/>
  <c r="I37" i="8"/>
  <c r="T37" i="8"/>
  <c r="T23" i="8"/>
  <c r="I23" i="8"/>
  <c r="S23" i="8"/>
  <c r="K14" i="8"/>
  <c r="I14" i="8"/>
  <c r="O14" i="8"/>
  <c r="O10" i="8"/>
  <c r="C365" i="8"/>
  <c r="D365" i="8"/>
  <c r="U24" i="10"/>
  <c r="DU77" i="10"/>
  <c r="BY54" i="10"/>
  <c r="BY49" i="10"/>
  <c r="BQ77" i="10"/>
  <c r="BQ49" i="10"/>
  <c r="DE317" i="10"/>
  <c r="DE111" i="10"/>
  <c r="DE155" i="10"/>
  <c r="CW49" i="10"/>
  <c r="CS394" i="10"/>
  <c r="BY394" i="10"/>
  <c r="L211" i="8"/>
  <c r="M211" i="8" s="1"/>
  <c r="K414" i="8"/>
  <c r="M296" i="8"/>
  <c r="L301" i="8"/>
  <c r="M301" i="8" s="1"/>
  <c r="CO400" i="10"/>
  <c r="EC394" i="10"/>
  <c r="M410" i="8"/>
  <c r="C108" i="8"/>
  <c r="M205" i="8"/>
  <c r="D311" i="8"/>
  <c r="T94" i="9"/>
  <c r="F12" i="7" s="1"/>
  <c r="I94" i="9"/>
  <c r="AM305" i="12"/>
  <c r="E342" i="12"/>
  <c r="AM33" i="12"/>
  <c r="AM9" i="12"/>
  <c r="E297" i="12"/>
  <c r="E287" i="12"/>
  <c r="E276" i="12"/>
  <c r="E314" i="12"/>
  <c r="E245" i="12"/>
  <c r="E219" i="12"/>
  <c r="E163" i="12"/>
  <c r="S164" i="8"/>
  <c r="AM150" i="12"/>
  <c r="E139" i="12"/>
  <c r="U149" i="8" s="1"/>
  <c r="E90" i="12"/>
  <c r="S82" i="8"/>
  <c r="AM73" i="12"/>
  <c r="E67" i="12"/>
  <c r="E49" i="12"/>
  <c r="S38" i="8"/>
  <c r="U405" i="8"/>
  <c r="S367" i="8"/>
  <c r="S417" i="8"/>
  <c r="U417" i="8" s="1"/>
  <c r="S76" i="8"/>
  <c r="S235" i="8"/>
  <c r="S234" i="8" s="1"/>
  <c r="S99" i="8"/>
  <c r="S176" i="8"/>
  <c r="U176" i="8" s="1"/>
  <c r="S125" i="8"/>
  <c r="U125" i="8" s="1"/>
  <c r="S293" i="8"/>
  <c r="S292" i="8" s="1"/>
  <c r="U292" i="8" s="1"/>
  <c r="S58" i="8"/>
  <c r="S416" i="8"/>
  <c r="S261" i="8"/>
  <c r="S152" i="8"/>
  <c r="U152" i="8" s="1"/>
  <c r="E233" i="12"/>
  <c r="S304" i="8"/>
  <c r="S303" i="8" s="1"/>
  <c r="M300" i="8"/>
  <c r="M26" i="8"/>
  <c r="M149" i="8"/>
  <c r="M213" i="8"/>
  <c r="E206" i="12"/>
  <c r="E381" i="12"/>
  <c r="T412" i="8"/>
  <c r="T219" i="8"/>
  <c r="E334" i="12"/>
  <c r="E46" i="12"/>
  <c r="BQ382" i="12"/>
  <c r="S342" i="8"/>
  <c r="S341" i="8" s="1"/>
  <c r="T53" i="8"/>
  <c r="E268" i="12"/>
  <c r="I382" i="12"/>
  <c r="E12" i="12"/>
  <c r="E384" i="12"/>
  <c r="Y382" i="12"/>
  <c r="E75" i="12"/>
  <c r="AK382" i="12"/>
  <c r="T415" i="8"/>
  <c r="U415" i="8" s="1"/>
  <c r="E16" i="12"/>
  <c r="E190" i="12"/>
  <c r="T342" i="8"/>
  <c r="E215" i="12"/>
  <c r="E368" i="12"/>
  <c r="S356" i="8"/>
  <c r="E260" i="12"/>
  <c r="U140" i="8"/>
  <c r="S15" i="8"/>
  <c r="E151" i="12"/>
  <c r="T235" i="8"/>
  <c r="T234" i="8" s="1"/>
  <c r="E96" i="12"/>
  <c r="C373" i="8"/>
  <c r="C412" i="8"/>
  <c r="E292" i="11"/>
  <c r="E302" i="11"/>
  <c r="E251" i="11"/>
  <c r="E378" i="11"/>
  <c r="E77" i="11"/>
  <c r="E257" i="11"/>
  <c r="E66" i="11"/>
  <c r="E258" i="11"/>
  <c r="E266" i="11"/>
  <c r="E380" i="11"/>
  <c r="E391" i="11"/>
  <c r="E401" i="11"/>
  <c r="E85" i="11"/>
  <c r="E164" i="11"/>
  <c r="P264" i="8"/>
  <c r="D264" i="8" s="1"/>
  <c r="O288" i="8"/>
  <c r="C288" i="8" s="1"/>
  <c r="E288" i="8" s="1"/>
  <c r="E241" i="11"/>
  <c r="E91" i="11"/>
  <c r="E111" i="11"/>
  <c r="E131" i="11"/>
  <c r="E53" i="11"/>
  <c r="E256" i="11"/>
  <c r="E261" i="11"/>
  <c r="E291" i="11"/>
  <c r="E375" i="11"/>
  <c r="E383" i="11"/>
  <c r="E394" i="11"/>
  <c r="P67" i="8"/>
  <c r="Q67" i="8" s="1"/>
  <c r="E73" i="11"/>
  <c r="E154" i="11"/>
  <c r="E174" i="11"/>
  <c r="P73" i="8"/>
  <c r="D73" i="8" s="1"/>
  <c r="P112" i="8"/>
  <c r="D112" i="8" s="1"/>
  <c r="E254" i="11"/>
  <c r="E327" i="11"/>
  <c r="E46" i="11"/>
  <c r="E119" i="11"/>
  <c r="E308" i="11"/>
  <c r="P248" i="8"/>
  <c r="P132" i="8"/>
  <c r="D132" i="8" s="1"/>
  <c r="E87" i="11"/>
  <c r="E315" i="11"/>
  <c r="E325" i="11"/>
  <c r="P92" i="8"/>
  <c r="Q92" i="8" s="1"/>
  <c r="E27" i="11"/>
  <c r="E59" i="11"/>
  <c r="E99" i="11"/>
  <c r="P414" i="8"/>
  <c r="P51" i="8"/>
  <c r="Q51" i="8" s="1"/>
  <c r="P178" i="8"/>
  <c r="P156" i="8"/>
  <c r="D156" i="8" s="1"/>
  <c r="P167" i="8"/>
  <c r="D167" i="8" s="1"/>
  <c r="E41" i="11"/>
  <c r="CC402" i="11"/>
  <c r="E244" i="11"/>
  <c r="E252" i="11"/>
  <c r="E259" i="11"/>
  <c r="E319" i="11"/>
  <c r="E339" i="11"/>
  <c r="E381" i="11"/>
  <c r="E278" i="11"/>
  <c r="O286" i="8"/>
  <c r="Q286" i="8" s="1"/>
  <c r="P335" i="8"/>
  <c r="Q335" i="8" s="1"/>
  <c r="E129" i="11"/>
  <c r="E71" i="11"/>
  <c r="E382" i="11"/>
  <c r="E285" i="11"/>
  <c r="O293" i="8"/>
  <c r="E124" i="11"/>
  <c r="E161" i="11"/>
  <c r="P108" i="8"/>
  <c r="Q108" i="8" s="1"/>
  <c r="E107" i="11"/>
  <c r="E21" i="11"/>
  <c r="E56" i="11"/>
  <c r="E142" i="11"/>
  <c r="E311" i="11"/>
  <c r="E343" i="11"/>
  <c r="P353" i="8"/>
  <c r="D353" i="8" s="1"/>
  <c r="E61" i="11"/>
  <c r="E117" i="11"/>
  <c r="E323" i="11"/>
  <c r="E333" i="11"/>
  <c r="E393" i="11"/>
  <c r="P18" i="8"/>
  <c r="Q18" i="8" s="1"/>
  <c r="P118" i="8"/>
  <c r="D118" i="8" s="1"/>
  <c r="O271" i="8"/>
  <c r="C271" i="8" s="1"/>
  <c r="F64" i="7"/>
  <c r="P71" i="8"/>
  <c r="Q71" i="8" s="1"/>
  <c r="P320" i="8"/>
  <c r="D320" i="8" s="1"/>
  <c r="E80" i="11"/>
  <c r="E109" i="11"/>
  <c r="E116" i="11"/>
  <c r="E157" i="11"/>
  <c r="E167" i="11"/>
  <c r="E177" i="11"/>
  <c r="E187" i="11"/>
  <c r="E195" i="11"/>
  <c r="E207" i="11"/>
  <c r="E217" i="11"/>
  <c r="E238" i="11"/>
  <c r="E263" i="11"/>
  <c r="E273" i="11"/>
  <c r="E347" i="11"/>
  <c r="E243" i="11"/>
  <c r="E328" i="11"/>
  <c r="E93" i="11"/>
  <c r="E19" i="11"/>
  <c r="E120" i="11"/>
  <c r="O251" i="8"/>
  <c r="Q251" i="8" s="1"/>
  <c r="E79" i="11"/>
  <c r="E101" i="11"/>
  <c r="E113" i="11"/>
  <c r="E125" i="11"/>
  <c r="E269" i="11"/>
  <c r="E48" i="11"/>
  <c r="E100" i="11"/>
  <c r="E134" i="11"/>
  <c r="E281" i="11"/>
  <c r="P61" i="8"/>
  <c r="D61" i="8" s="1"/>
  <c r="P101" i="8"/>
  <c r="Q101" i="8" s="1"/>
  <c r="E275" i="11"/>
  <c r="E69" i="11"/>
  <c r="E74" i="11"/>
  <c r="E127" i="11"/>
  <c r="E231" i="11"/>
  <c r="E341" i="11"/>
  <c r="P94" i="8"/>
  <c r="D94" i="8" s="1"/>
  <c r="O268" i="8"/>
  <c r="Q268" i="8" s="1"/>
  <c r="P333" i="8"/>
  <c r="D333" i="8" s="1"/>
  <c r="E305" i="11"/>
  <c r="AG402" i="11"/>
  <c r="E15" i="11"/>
  <c r="E62" i="11"/>
  <c r="E89" i="11"/>
  <c r="E94" i="11"/>
  <c r="E227" i="11"/>
  <c r="E242" i="11"/>
  <c r="E277" i="11"/>
  <c r="E307" i="11"/>
  <c r="E368" i="11"/>
  <c r="E399" i="11"/>
  <c r="E353" i="11"/>
  <c r="E363" i="11"/>
  <c r="E392" i="11"/>
  <c r="E84" i="7"/>
  <c r="F82" i="7"/>
  <c r="E317" i="11"/>
  <c r="E337" i="11"/>
  <c r="P58" i="8"/>
  <c r="E18" i="11"/>
  <c r="E63" i="11"/>
  <c r="E265" i="11"/>
  <c r="E279" i="11"/>
  <c r="E324" i="11"/>
  <c r="E335" i="11"/>
  <c r="E20" i="11"/>
  <c r="P417" i="8"/>
  <c r="D417" i="8" s="1"/>
  <c r="P16" i="8"/>
  <c r="Q16" i="8" s="1"/>
  <c r="P77" i="8"/>
  <c r="D77" i="8" s="1"/>
  <c r="P120" i="8"/>
  <c r="D120" i="8" s="1"/>
  <c r="P250" i="8"/>
  <c r="Q250" i="8" s="1"/>
  <c r="O301" i="8"/>
  <c r="C301" i="8" s="1"/>
  <c r="O311" i="8"/>
  <c r="Q311" i="8" s="1"/>
  <c r="E68" i="7"/>
  <c r="E115" i="11"/>
  <c r="I402" i="11"/>
  <c r="Y402" i="11"/>
  <c r="E57" i="11"/>
  <c r="E95" i="11"/>
  <c r="E146" i="11"/>
  <c r="E309" i="11"/>
  <c r="E329" i="11"/>
  <c r="P86" i="8"/>
  <c r="Q86" i="8" s="1"/>
  <c r="E65" i="11"/>
  <c r="E105" i="11"/>
  <c r="P144" i="8"/>
  <c r="D144" i="8" s="1"/>
  <c r="E144" i="8" s="1"/>
  <c r="E83" i="11"/>
  <c r="P15" i="8"/>
  <c r="O245" i="8"/>
  <c r="C245" i="8" s="1"/>
  <c r="O411" i="8"/>
  <c r="C411" i="8" s="1"/>
  <c r="P102" i="8"/>
  <c r="Q102" i="8" s="1"/>
  <c r="O240" i="8"/>
  <c r="Q240" i="8" s="1"/>
  <c r="O392" i="8"/>
  <c r="Q392" i="8" s="1"/>
  <c r="O396" i="8"/>
  <c r="Q396" i="8" s="1"/>
  <c r="E346" i="11"/>
  <c r="E133" i="11"/>
  <c r="E182" i="11"/>
  <c r="E192" i="11"/>
  <c r="E350" i="11"/>
  <c r="E376" i="11"/>
  <c r="E379" i="11"/>
  <c r="E384" i="11"/>
  <c r="E55" i="11"/>
  <c r="P135" i="8"/>
  <c r="D135" i="8" s="1"/>
  <c r="O300" i="8"/>
  <c r="Q300" i="8" s="1"/>
  <c r="E121" i="11"/>
  <c r="E98" i="11"/>
  <c r="E143" i="11"/>
  <c r="O404" i="8"/>
  <c r="Q404" i="8" s="1"/>
  <c r="E237" i="11"/>
  <c r="P314" i="8"/>
  <c r="P289" i="8"/>
  <c r="Q289" i="8" s="1"/>
  <c r="E28" i="11"/>
  <c r="E145" i="11"/>
  <c r="E359" i="11"/>
  <c r="E342" i="11"/>
  <c r="E370" i="11"/>
  <c r="F71" i="7"/>
  <c r="P53" i="8"/>
  <c r="P24" i="8"/>
  <c r="P147" i="8"/>
  <c r="Q147" i="8" s="1"/>
  <c r="E76" i="11"/>
  <c r="E24" i="11"/>
  <c r="E147" i="11"/>
  <c r="E220" i="11"/>
  <c r="E235" i="11"/>
  <c r="E247" i="11"/>
  <c r="E361" i="11"/>
  <c r="E388" i="11"/>
  <c r="E400" i="11"/>
  <c r="U402" i="11"/>
  <c r="C409" i="8"/>
  <c r="Q194" i="8"/>
  <c r="E69" i="7"/>
  <c r="BQ402" i="11"/>
  <c r="AC402" i="11"/>
  <c r="AO402" i="11"/>
  <c r="BY402" i="11"/>
  <c r="C183" i="8"/>
  <c r="Q153" i="8"/>
  <c r="Q172" i="8"/>
  <c r="E76" i="7"/>
  <c r="C172" i="8"/>
  <c r="E81" i="7"/>
  <c r="F76" i="7"/>
  <c r="E73" i="7"/>
  <c r="C153" i="8"/>
  <c r="E72" i="7"/>
  <c r="C360" i="8"/>
  <c r="BE402" i="11"/>
  <c r="F77" i="7"/>
  <c r="BU402" i="11"/>
  <c r="E65" i="7"/>
  <c r="BI402" i="11"/>
  <c r="O285" i="8"/>
  <c r="C285" i="8" s="1"/>
  <c r="E214" i="11"/>
  <c r="E222" i="11"/>
  <c r="E332" i="11"/>
  <c r="E72" i="11"/>
  <c r="E112" i="11"/>
  <c r="E282" i="11"/>
  <c r="O290" i="8"/>
  <c r="Q290" i="8" s="1"/>
  <c r="E320" i="11"/>
  <c r="P55" i="8"/>
  <c r="Q55" i="8" s="1"/>
  <c r="P113" i="8"/>
  <c r="Q113" i="8" s="1"/>
  <c r="P159" i="8"/>
  <c r="Q159" i="8" s="1"/>
  <c r="P381" i="8"/>
  <c r="Q381" i="8" s="1"/>
  <c r="O401" i="8"/>
  <c r="Q401" i="8" s="1"/>
  <c r="P170" i="8"/>
  <c r="Q170" i="8" s="1"/>
  <c r="P223" i="8"/>
  <c r="Q223" i="8" s="1"/>
  <c r="P338" i="8"/>
  <c r="Q338" i="8" s="1"/>
  <c r="E173" i="11"/>
  <c r="E22" i="11"/>
  <c r="E60" i="11"/>
  <c r="E78" i="11"/>
  <c r="E96" i="11"/>
  <c r="E118" i="11"/>
  <c r="E144" i="11"/>
  <c r="E260" i="11"/>
  <c r="E272" i="11"/>
  <c r="E286" i="11"/>
  <c r="E296" i="11"/>
  <c r="E301" i="11"/>
  <c r="E326" i="11"/>
  <c r="P336" i="8"/>
  <c r="D336" i="8" s="1"/>
  <c r="E344" i="11"/>
  <c r="E289" i="11"/>
  <c r="E299" i="11"/>
  <c r="P350" i="8"/>
  <c r="Q350" i="8" s="1"/>
  <c r="E340" i="11"/>
  <c r="P330" i="8"/>
  <c r="D330" i="8" s="1"/>
  <c r="C354" i="8"/>
  <c r="E82" i="11"/>
  <c r="E31" i="11"/>
  <c r="E152" i="11"/>
  <c r="E180" i="11"/>
  <c r="E239" i="11"/>
  <c r="P117" i="8"/>
  <c r="P149" i="8"/>
  <c r="D149" i="8" s="1"/>
  <c r="P244" i="8"/>
  <c r="Q244" i="8" s="1"/>
  <c r="O258" i="8"/>
  <c r="Q258" i="8" s="1"/>
  <c r="O263" i="8"/>
  <c r="C263" i="8" s="1"/>
  <c r="O265" i="8"/>
  <c r="Q265" i="8" s="1"/>
  <c r="P348" i="8"/>
  <c r="Q348" i="8" s="1"/>
  <c r="P403" i="8"/>
  <c r="D403" i="8" s="1"/>
  <c r="E403" i="8" s="1"/>
  <c r="O408" i="8"/>
  <c r="Q408" i="8" s="1"/>
  <c r="O410" i="8"/>
  <c r="Q410" i="8" s="1"/>
  <c r="E23" i="11"/>
  <c r="E34" i="11"/>
  <c r="E47" i="11"/>
  <c r="E68" i="11"/>
  <c r="E88" i="11"/>
  <c r="E108" i="11"/>
  <c r="E128" i="11"/>
  <c r="E155" i="11"/>
  <c r="E165" i="11"/>
  <c r="E175" i="11"/>
  <c r="E183" i="11"/>
  <c r="E193" i="11"/>
  <c r="E205" i="11"/>
  <c r="E215" i="11"/>
  <c r="E232" i="11"/>
  <c r="E249" i="11"/>
  <c r="E287" i="11"/>
  <c r="E316" i="11"/>
  <c r="E336" i="11"/>
  <c r="E360" i="11"/>
  <c r="P74" i="8"/>
  <c r="Q74" i="8" s="1"/>
  <c r="E295" i="11"/>
  <c r="E16" i="11"/>
  <c r="E52" i="11"/>
  <c r="E92" i="11"/>
  <c r="E132" i="11"/>
  <c r="E246" i="11"/>
  <c r="O253" i="8"/>
  <c r="C253" i="8" s="1"/>
  <c r="P99" i="8"/>
  <c r="P200" i="8"/>
  <c r="Q200" i="8" s="1"/>
  <c r="P298" i="8"/>
  <c r="Q298" i="8" s="1"/>
  <c r="E374" i="11"/>
  <c r="E25" i="11"/>
  <c r="E49" i="11"/>
  <c r="E90" i="11"/>
  <c r="E110" i="11"/>
  <c r="E162" i="11"/>
  <c r="E200" i="11"/>
  <c r="E318" i="11"/>
  <c r="P181" i="8"/>
  <c r="Q181" i="8" s="1"/>
  <c r="P352" i="8"/>
  <c r="Q352" i="8" s="1"/>
  <c r="O394" i="8"/>
  <c r="C394" i="8" s="1"/>
  <c r="E394" i="8" s="1"/>
  <c r="C27" i="8"/>
  <c r="E45" i="11"/>
  <c r="E67" i="11"/>
  <c r="E86" i="11"/>
  <c r="E106" i="11"/>
  <c r="E126" i="11"/>
  <c r="E218" i="11"/>
  <c r="E303" i="11"/>
  <c r="O312" i="8"/>
  <c r="C312" i="8" s="1"/>
  <c r="E312" i="11"/>
  <c r="P321" i="8"/>
  <c r="Q321" i="8" s="1"/>
  <c r="P344" i="8"/>
  <c r="Q344" i="8" s="1"/>
  <c r="Q387" i="8"/>
  <c r="O270" i="8"/>
  <c r="C270" i="8" s="1"/>
  <c r="E270" i="11"/>
  <c r="O278" i="8"/>
  <c r="Q278" i="8" s="1"/>
  <c r="E362" i="11"/>
  <c r="P372" i="8"/>
  <c r="D372" i="8" s="1"/>
  <c r="P95" i="8"/>
  <c r="D95" i="8" s="1"/>
  <c r="E202" i="11"/>
  <c r="E70" i="11"/>
  <c r="E130" i="11"/>
  <c r="E170" i="11"/>
  <c r="E190" i="11"/>
  <c r="E210" i="11"/>
  <c r="P17" i="8"/>
  <c r="Q17" i="8" s="1"/>
  <c r="O38" i="8"/>
  <c r="P304" i="8"/>
  <c r="P13" i="8"/>
  <c r="Q13" i="8" s="1"/>
  <c r="P72" i="8"/>
  <c r="Q72" i="8" s="1"/>
  <c r="P80" i="8"/>
  <c r="D80" i="8" s="1"/>
  <c r="P133" i="8"/>
  <c r="D133" i="8" s="1"/>
  <c r="P192" i="8"/>
  <c r="Q192" i="8" s="1"/>
  <c r="P415" i="8"/>
  <c r="P25" i="8"/>
  <c r="D25" i="8" s="1"/>
  <c r="P173" i="8"/>
  <c r="D173" i="8" s="1"/>
  <c r="E173" i="8" s="1"/>
  <c r="O273" i="8"/>
  <c r="Q273" i="8" s="1"/>
  <c r="O281" i="8"/>
  <c r="C281" i="8" s="1"/>
  <c r="P317" i="8"/>
  <c r="D317" i="8" s="1"/>
  <c r="P334" i="8"/>
  <c r="D334" i="8" s="1"/>
  <c r="E334" i="8" s="1"/>
  <c r="O391" i="8"/>
  <c r="C391" i="8" s="1"/>
  <c r="E391" i="8" s="1"/>
  <c r="E185" i="11"/>
  <c r="E314" i="11"/>
  <c r="E29" i="11"/>
  <c r="E64" i="11"/>
  <c r="E84" i="11"/>
  <c r="E104" i="11"/>
  <c r="E122" i="11"/>
  <c r="E136" i="11"/>
  <c r="E298" i="11"/>
  <c r="E310" i="11"/>
  <c r="E330" i="11"/>
  <c r="E358" i="11"/>
  <c r="P368" i="8"/>
  <c r="Q368" i="8" s="1"/>
  <c r="E248" i="11"/>
  <c r="E255" i="11"/>
  <c r="E288" i="11"/>
  <c r="E293" i="11"/>
  <c r="E300" i="11"/>
  <c r="E377" i="11"/>
  <c r="E390" i="11"/>
  <c r="E268" i="11"/>
  <c r="E32" i="11"/>
  <c r="E139" i="11"/>
  <c r="E153" i="11"/>
  <c r="E163" i="11"/>
  <c r="E171" i="11"/>
  <c r="E181" i="11"/>
  <c r="E191" i="11"/>
  <c r="E203" i="11"/>
  <c r="E211" i="11"/>
  <c r="E354" i="11"/>
  <c r="E371" i="11"/>
  <c r="E176" i="11"/>
  <c r="E206" i="11"/>
  <c r="E216" i="11"/>
  <c r="E236" i="11"/>
  <c r="E245" i="11"/>
  <c r="E271" i="11"/>
  <c r="E283" i="11"/>
  <c r="E297" i="11"/>
  <c r="E369" i="11"/>
  <c r="E250" i="11"/>
  <c r="E262" i="11"/>
  <c r="E276" i="11"/>
  <c r="E290" i="11"/>
  <c r="E352" i="11"/>
  <c r="E355" i="11"/>
  <c r="C197" i="8"/>
  <c r="C231" i="8"/>
  <c r="C353" i="8"/>
  <c r="D194" i="8"/>
  <c r="Q241" i="8"/>
  <c r="Q295" i="8"/>
  <c r="C90" i="8"/>
  <c r="D183" i="8"/>
  <c r="D395" i="8"/>
  <c r="C87" i="8"/>
  <c r="C92" i="8"/>
  <c r="D196" i="8"/>
  <c r="C378" i="8"/>
  <c r="D252" i="8"/>
  <c r="D46" i="8"/>
  <c r="G78" i="7"/>
  <c r="K249" i="8"/>
  <c r="M249" i="8" s="1"/>
  <c r="DU394" i="10"/>
  <c r="L177" i="8"/>
  <c r="L285" i="8"/>
  <c r="E18" i="7"/>
  <c r="L51" i="8"/>
  <c r="L291" i="8"/>
  <c r="M291" i="8" s="1"/>
  <c r="E395" i="10"/>
  <c r="BI394" i="10"/>
  <c r="L414" i="8"/>
  <c r="L30" i="8"/>
  <c r="L370" i="8"/>
  <c r="D370" i="8" s="1"/>
  <c r="L374" i="8"/>
  <c r="M374" i="8" s="1"/>
  <c r="L269" i="8"/>
  <c r="L56" i="8"/>
  <c r="D56" i="8" s="1"/>
  <c r="K93" i="8"/>
  <c r="C93" i="8" s="1"/>
  <c r="L289" i="8"/>
  <c r="L221" i="8"/>
  <c r="D221" i="8" s="1"/>
  <c r="L16" i="8"/>
  <c r="M16" i="8" s="1"/>
  <c r="M381" i="8"/>
  <c r="M405" i="8"/>
  <c r="K318" i="8"/>
  <c r="C318" i="8" s="1"/>
  <c r="E396" i="10"/>
  <c r="K415" i="8"/>
  <c r="M415" i="8" s="1"/>
  <c r="L153" i="8"/>
  <c r="E397" i="10"/>
  <c r="K31" i="8"/>
  <c r="C31" i="8" s="1"/>
  <c r="L86" i="8"/>
  <c r="L267" i="8"/>
  <c r="L373" i="8"/>
  <c r="D373" i="8" s="1"/>
  <c r="E19" i="7"/>
  <c r="L20" i="8"/>
  <c r="M20" i="8" s="1"/>
  <c r="L352" i="8"/>
  <c r="BA394" i="10"/>
  <c r="BU394" i="10"/>
  <c r="L235" i="8"/>
  <c r="AW394" i="10"/>
  <c r="C393" i="8"/>
  <c r="D253" i="8"/>
  <c r="K186" i="8"/>
  <c r="C186" i="8" s="1"/>
  <c r="K38" i="8"/>
  <c r="K261" i="8"/>
  <c r="L332" i="8"/>
  <c r="L59" i="8"/>
  <c r="M59" i="8" s="1"/>
  <c r="L67" i="8"/>
  <c r="K201" i="8"/>
  <c r="C201" i="8" s="1"/>
  <c r="L225" i="8"/>
  <c r="M225" i="8" s="1"/>
  <c r="L232" i="8"/>
  <c r="D232" i="8" s="1"/>
  <c r="D345" i="8"/>
  <c r="L363" i="8"/>
  <c r="D363" i="8" s="1"/>
  <c r="E398" i="10"/>
  <c r="L100" i="8"/>
  <c r="D100" i="8" s="1"/>
  <c r="L22" i="8"/>
  <c r="L256" i="8"/>
  <c r="K204" i="8"/>
  <c r="L224" i="8"/>
  <c r="M224" i="8" s="1"/>
  <c r="L229" i="8"/>
  <c r="M229" i="8" s="1"/>
  <c r="L340" i="8"/>
  <c r="L348" i="8"/>
  <c r="L360" i="8"/>
  <c r="L364" i="8"/>
  <c r="D364" i="8" s="1"/>
  <c r="M380" i="8"/>
  <c r="K401" i="8"/>
  <c r="K397" i="8" s="1"/>
  <c r="K135" i="8"/>
  <c r="C135" i="8" s="1"/>
  <c r="L416" i="8"/>
  <c r="M416" i="8" s="1"/>
  <c r="L142" i="8"/>
  <c r="L138" i="8" s="1"/>
  <c r="K187" i="8"/>
  <c r="C187" i="8" s="1"/>
  <c r="K317" i="8"/>
  <c r="C317" i="8" s="1"/>
  <c r="L58" i="8"/>
  <c r="L219" i="8"/>
  <c r="L275" i="8"/>
  <c r="L101" i="8"/>
  <c r="K148" i="8"/>
  <c r="C148" i="8" s="1"/>
  <c r="K251" i="8"/>
  <c r="D382" i="8"/>
  <c r="D378" i="8"/>
  <c r="M367" i="8"/>
  <c r="C20" i="8"/>
  <c r="D96" i="8"/>
  <c r="C127" i="8"/>
  <c r="D131" i="8"/>
  <c r="D137" i="8"/>
  <c r="C169" i="8"/>
  <c r="D171" i="8"/>
  <c r="C68" i="8"/>
  <c r="C78" i="8"/>
  <c r="C89" i="8"/>
  <c r="Q137" i="8"/>
  <c r="C167" i="8"/>
  <c r="U228" i="8"/>
  <c r="D154" i="8"/>
  <c r="C191" i="8"/>
  <c r="D243" i="8"/>
  <c r="C86" i="8"/>
  <c r="D88" i="8"/>
  <c r="C177" i="8"/>
  <c r="C198" i="8"/>
  <c r="C220" i="8"/>
  <c r="C233" i="8"/>
  <c r="C238" i="8"/>
  <c r="D258" i="8"/>
  <c r="D325" i="8"/>
  <c r="Q31" i="8"/>
  <c r="D33" i="8"/>
  <c r="Q146" i="8"/>
  <c r="D226" i="8"/>
  <c r="Q262" i="8"/>
  <c r="C101" i="8"/>
  <c r="D105" i="8"/>
  <c r="D160" i="8"/>
  <c r="C246" i="8"/>
  <c r="D309" i="8"/>
  <c r="D328" i="8"/>
  <c r="D31" i="8"/>
  <c r="Q221" i="8"/>
  <c r="C229" i="8"/>
  <c r="C237" i="8"/>
  <c r="D239" i="8"/>
  <c r="C96" i="8"/>
  <c r="C114" i="8"/>
  <c r="C121" i="8"/>
  <c r="C147" i="8"/>
  <c r="Q171" i="8"/>
  <c r="E43" i="8"/>
  <c r="C84" i="8"/>
  <c r="D111" i="8"/>
  <c r="C128" i="8"/>
  <c r="D347" i="8"/>
  <c r="D255" i="8"/>
  <c r="Q275" i="8"/>
  <c r="Q43" i="8"/>
  <c r="Q45" i="8"/>
  <c r="D215" i="8"/>
  <c r="D217" i="8"/>
  <c r="C255" i="8"/>
  <c r="D295" i="8"/>
  <c r="Q347" i="8"/>
  <c r="C65" i="8"/>
  <c r="Q119" i="8"/>
  <c r="C131" i="8"/>
  <c r="C200" i="8"/>
  <c r="C210" i="8"/>
  <c r="D212" i="8"/>
  <c r="D362" i="8"/>
  <c r="C105" i="8"/>
  <c r="C333" i="8"/>
  <c r="C35" i="8"/>
  <c r="C106" i="8"/>
  <c r="C223" i="8"/>
  <c r="Q287" i="8"/>
  <c r="E357" i="8"/>
  <c r="Q362" i="8"/>
  <c r="Q371" i="8"/>
  <c r="Q44" i="8"/>
  <c r="C77" i="8"/>
  <c r="C88" i="8"/>
  <c r="D91" i="8"/>
  <c r="D97" i="8"/>
  <c r="D114" i="8"/>
  <c r="C178" i="8"/>
  <c r="C309" i="8"/>
  <c r="D337" i="8"/>
  <c r="C372" i="8"/>
  <c r="C149" i="8"/>
  <c r="M76" i="8"/>
  <c r="Q249" i="8"/>
  <c r="Q296" i="8"/>
  <c r="Q329" i="8"/>
  <c r="D70" i="8"/>
  <c r="D78" i="8"/>
  <c r="D185" i="8"/>
  <c r="C230" i="8"/>
  <c r="D238" i="8"/>
  <c r="D240" i="8"/>
  <c r="C296" i="8"/>
  <c r="C298" i="8"/>
  <c r="C381" i="8"/>
  <c r="C382" i="8"/>
  <c r="D392" i="8"/>
  <c r="C17" i="8"/>
  <c r="C19" i="8"/>
  <c r="Q78" i="8"/>
  <c r="D85" i="8"/>
  <c r="D110" i="8"/>
  <c r="C158" i="8"/>
  <c r="D161" i="8"/>
  <c r="C165" i="8"/>
  <c r="C217" i="8"/>
  <c r="Q226" i="8"/>
  <c r="D230" i="8"/>
  <c r="Q238" i="8"/>
  <c r="Q242" i="8"/>
  <c r="C321" i="8"/>
  <c r="C325" i="8"/>
  <c r="C379" i="8"/>
  <c r="C402" i="8"/>
  <c r="Q65" i="8"/>
  <c r="Q332" i="8"/>
  <c r="C36" i="8"/>
  <c r="Q121" i="8"/>
  <c r="D242" i="8"/>
  <c r="C272" i="8"/>
  <c r="C284" i="8"/>
  <c r="Q325" i="8"/>
  <c r="M15" i="8"/>
  <c r="Q76" i="8"/>
  <c r="Q21" i="8"/>
  <c r="C25" i="8"/>
  <c r="Q131" i="8"/>
  <c r="D278" i="8"/>
  <c r="Q346" i="8"/>
  <c r="M353" i="8"/>
  <c r="Q393" i="8"/>
  <c r="C33" i="8"/>
  <c r="D60" i="8"/>
  <c r="D84" i="8"/>
  <c r="D123" i="8"/>
  <c r="C213" i="8"/>
  <c r="D216" i="8"/>
  <c r="Q239" i="8"/>
  <c r="C267" i="8"/>
  <c r="C279" i="8"/>
  <c r="C347" i="8"/>
  <c r="C386" i="8"/>
  <c r="U11" i="8"/>
  <c r="M323" i="8"/>
  <c r="Q388" i="8"/>
  <c r="C30" i="8"/>
  <c r="C40" i="8"/>
  <c r="C348" i="8"/>
  <c r="Q283" i="8"/>
  <c r="M356" i="8"/>
  <c r="Q398" i="8"/>
  <c r="C16" i="8"/>
  <c r="C209" i="8"/>
  <c r="D213" i="8"/>
  <c r="Q299" i="8"/>
  <c r="M54" i="8"/>
  <c r="C112" i="8"/>
  <c r="Q148" i="8"/>
  <c r="Q185" i="8"/>
  <c r="D195" i="8"/>
  <c r="C302" i="8"/>
  <c r="Q328" i="8"/>
  <c r="D323" i="8"/>
  <c r="D237" i="8"/>
  <c r="D312" i="8"/>
  <c r="Q88" i="8"/>
  <c r="Q187" i="8"/>
  <c r="C205" i="8"/>
  <c r="Q213" i="8"/>
  <c r="Q229" i="8"/>
  <c r="Q302" i="8"/>
  <c r="Q337" i="8"/>
  <c r="Q228" i="8"/>
  <c r="M376" i="8"/>
  <c r="M407" i="8"/>
  <c r="Q20" i="8"/>
  <c r="Q22" i="8"/>
  <c r="D26" i="8"/>
  <c r="C41" i="8"/>
  <c r="C97" i="8"/>
  <c r="D121" i="8"/>
  <c r="Q128" i="8"/>
  <c r="D197" i="8"/>
  <c r="C242" i="8"/>
  <c r="Q246" i="8"/>
  <c r="D270" i="8"/>
  <c r="Q345" i="8"/>
  <c r="C212" i="8"/>
  <c r="C28" i="8"/>
  <c r="Q29" i="8"/>
  <c r="D172" i="8"/>
  <c r="C174" i="8"/>
  <c r="C264" i="8"/>
  <c r="C327" i="8"/>
  <c r="Q56" i="8"/>
  <c r="Q96" i="8"/>
  <c r="Q182" i="8"/>
  <c r="Q284" i="8"/>
  <c r="U275" i="8"/>
  <c r="Q356" i="8"/>
  <c r="C110" i="8"/>
  <c r="Q130" i="8"/>
  <c r="Q267" i="8"/>
  <c r="Q326" i="8"/>
  <c r="Q389" i="8"/>
  <c r="D402" i="8"/>
  <c r="C70" i="8"/>
  <c r="C74" i="8"/>
  <c r="Q195" i="8"/>
  <c r="D201" i="8"/>
  <c r="C211" i="8"/>
  <c r="Q376" i="8"/>
  <c r="D28" i="8"/>
  <c r="C32" i="8"/>
  <c r="C44" i="8"/>
  <c r="C56" i="8"/>
  <c r="D69" i="8"/>
  <c r="D79" i="8"/>
  <c r="C91" i="8"/>
  <c r="C94" i="8"/>
  <c r="C113" i="8"/>
  <c r="Q129" i="8"/>
  <c r="M140" i="8"/>
  <c r="C182" i="8"/>
  <c r="C196" i="8"/>
  <c r="D198" i="8"/>
  <c r="Q215" i="8"/>
  <c r="C224" i="8"/>
  <c r="Q233" i="8"/>
  <c r="D245" i="8"/>
  <c r="C262" i="8"/>
  <c r="C299" i="8"/>
  <c r="C308" i="8"/>
  <c r="C340" i="8"/>
  <c r="C363" i="8"/>
  <c r="C387" i="8"/>
  <c r="Q390" i="8"/>
  <c r="D399" i="8"/>
  <c r="Q82" i="8"/>
  <c r="Q19" i="8"/>
  <c r="D54" i="8"/>
  <c r="D109" i="8"/>
  <c r="Q127" i="8"/>
  <c r="C140" i="8"/>
  <c r="C146" i="8"/>
  <c r="C185" i="8"/>
  <c r="D193" i="8"/>
  <c r="C195" i="8"/>
  <c r="Q198" i="8"/>
  <c r="C216" i="8"/>
  <c r="C239" i="8"/>
  <c r="Q252" i="8"/>
  <c r="Q297" i="8"/>
  <c r="D299" i="8"/>
  <c r="C310" i="8"/>
  <c r="C324" i="8"/>
  <c r="C328" i="8"/>
  <c r="Q380" i="8"/>
  <c r="D387" i="8"/>
  <c r="C389" i="8"/>
  <c r="C395" i="8"/>
  <c r="Q201" i="8"/>
  <c r="C85" i="8"/>
  <c r="I367" i="8"/>
  <c r="D27" i="8"/>
  <c r="C29" i="8"/>
  <c r="C289" i="8"/>
  <c r="D302" i="8"/>
  <c r="C338" i="8"/>
  <c r="D410" i="8"/>
  <c r="C53" i="8"/>
  <c r="M24" i="8"/>
  <c r="M304" i="8"/>
  <c r="D356" i="8"/>
  <c r="D19" i="8"/>
  <c r="C21" i="8"/>
  <c r="Q30" i="8"/>
  <c r="C47" i="8"/>
  <c r="C64" i="8"/>
  <c r="C69" i="8"/>
  <c r="C73" i="8"/>
  <c r="D140" i="8"/>
  <c r="Q161" i="8"/>
  <c r="Q174" i="8"/>
  <c r="C190" i="8"/>
  <c r="D241" i="8"/>
  <c r="C256" i="8"/>
  <c r="D273" i="8"/>
  <c r="D284" i="8"/>
  <c r="C307" i="8"/>
  <c r="Q327" i="8"/>
  <c r="Q339" i="8"/>
  <c r="C362" i="8"/>
  <c r="D214" i="8"/>
  <c r="M248" i="8"/>
  <c r="M77" i="8"/>
  <c r="D265" i="8"/>
  <c r="M11" i="8"/>
  <c r="M25" i="8"/>
  <c r="Q97" i="8"/>
  <c r="D371" i="8"/>
  <c r="U398" i="8"/>
  <c r="Q89" i="8"/>
  <c r="C109" i="8"/>
  <c r="Q134" i="8"/>
  <c r="Q193" i="8"/>
  <c r="C193" i="8"/>
  <c r="Q196" i="8"/>
  <c r="Q165" i="8"/>
  <c r="Q26" i="8"/>
  <c r="Q47" i="8"/>
  <c r="D47" i="8"/>
  <c r="E305" i="8"/>
  <c r="Q357" i="8"/>
  <c r="D38" i="8"/>
  <c r="D407" i="8"/>
  <c r="Q11" i="8"/>
  <c r="Q385" i="8"/>
  <c r="C45" i="8"/>
  <c r="C55" i="8"/>
  <c r="Q60" i="8"/>
  <c r="Q62" i="8"/>
  <c r="C95" i="8"/>
  <c r="C111" i="8"/>
  <c r="D208" i="8"/>
  <c r="D281" i="8"/>
  <c r="D308" i="8"/>
  <c r="C329" i="8"/>
  <c r="C339" i="8"/>
  <c r="C388" i="8"/>
  <c r="Q409" i="8"/>
  <c r="Q186" i="8"/>
  <c r="U207" i="8"/>
  <c r="C142" i="8"/>
  <c r="U24" i="8"/>
  <c r="D45" i="8"/>
  <c r="C241" i="8"/>
  <c r="C335" i="8"/>
  <c r="Q207" i="8"/>
  <c r="M314" i="8"/>
  <c r="Q323" i="8"/>
  <c r="M385" i="8"/>
  <c r="C13" i="8"/>
  <c r="C18" i="8"/>
  <c r="D21" i="8"/>
  <c r="C26" i="8"/>
  <c r="D29" i="8"/>
  <c r="D34" i="8"/>
  <c r="Q39" i="8"/>
  <c r="C62" i="8"/>
  <c r="C67" i="8"/>
  <c r="Q68" i="8"/>
  <c r="Q79" i="8"/>
  <c r="Q85" i="8"/>
  <c r="D89" i="8"/>
  <c r="Q105" i="8"/>
  <c r="D107" i="8"/>
  <c r="Q110" i="8"/>
  <c r="C118" i="8"/>
  <c r="C130" i="8"/>
  <c r="C208" i="8"/>
  <c r="D210" i="8"/>
  <c r="D276" i="8"/>
  <c r="Q279" i="8"/>
  <c r="D300" i="8"/>
  <c r="C326" i="8"/>
  <c r="Q351" i="8"/>
  <c r="C368" i="8"/>
  <c r="Q374" i="8"/>
  <c r="C390" i="8"/>
  <c r="D393" i="8"/>
  <c r="D401" i="8"/>
  <c r="U283" i="8"/>
  <c r="Q12" i="8"/>
  <c r="C22" i="8"/>
  <c r="C39" i="8"/>
  <c r="D44" i="8"/>
  <c r="C61" i="8"/>
  <c r="Q93" i="8"/>
  <c r="Q114" i="8"/>
  <c r="C122" i="8"/>
  <c r="Q212" i="8"/>
  <c r="Q216" i="8"/>
  <c r="D220" i="8"/>
  <c r="C244" i="8"/>
  <c r="Q379" i="8"/>
  <c r="Q395" i="8"/>
  <c r="M412" i="8"/>
  <c r="M398" i="8"/>
  <c r="D65" i="8"/>
  <c r="C66" i="8"/>
  <c r="C72" i="8"/>
  <c r="D90" i="8"/>
  <c r="Q91" i="8"/>
  <c r="C107" i="8"/>
  <c r="D122" i="8"/>
  <c r="D126" i="8"/>
  <c r="D128" i="8"/>
  <c r="D130" i="8"/>
  <c r="D148" i="8"/>
  <c r="C159" i="8"/>
  <c r="C171" i="8"/>
  <c r="C199" i="8"/>
  <c r="Q209" i="8"/>
  <c r="M220" i="8"/>
  <c r="C225" i="8"/>
  <c r="C297" i="8"/>
  <c r="Q305" i="8"/>
  <c r="Q310" i="8"/>
  <c r="C344" i="8"/>
  <c r="C346" i="8"/>
  <c r="C351" i="8"/>
  <c r="Q363" i="8"/>
  <c r="Q382" i="8"/>
  <c r="Q402" i="8"/>
  <c r="D411" i="8"/>
  <c r="C283" i="8"/>
  <c r="Q235" i="8"/>
  <c r="Q342" i="8"/>
  <c r="E63" i="8"/>
  <c r="D66" i="8"/>
  <c r="D119" i="8"/>
  <c r="E134" i="8"/>
  <c r="Q154" i="8"/>
  <c r="Q157" i="8"/>
  <c r="Q197" i="8"/>
  <c r="D204" i="8"/>
  <c r="C215" i="8"/>
  <c r="Q237" i="8"/>
  <c r="D262" i="8"/>
  <c r="D296" i="8"/>
  <c r="D297" i="8"/>
  <c r="D327" i="8"/>
  <c r="C374" i="8"/>
  <c r="C380" i="8"/>
  <c r="O94" i="9"/>
  <c r="E11" i="7" s="1"/>
  <c r="P94" i="9"/>
  <c r="F11" i="7" s="1"/>
  <c r="E92" i="9"/>
  <c r="E90" i="9"/>
  <c r="G417" i="8"/>
  <c r="G207" i="8"/>
  <c r="H228" i="8"/>
  <c r="G376" i="8"/>
  <c r="I88" i="9"/>
  <c r="K94" i="9"/>
  <c r="G314" i="8"/>
  <c r="Q88" i="9"/>
  <c r="F9" i="7"/>
  <c r="H98" i="8"/>
  <c r="G415" i="8"/>
  <c r="S94" i="9"/>
  <c r="E12" i="7" s="1"/>
  <c r="I304" i="8"/>
  <c r="I407" i="8"/>
  <c r="I11" i="8"/>
  <c r="I261" i="8"/>
  <c r="I24" i="8"/>
  <c r="C398" i="8"/>
  <c r="I385" i="8"/>
  <c r="H52" i="8"/>
  <c r="I52" i="8" s="1"/>
  <c r="H283" i="8"/>
  <c r="E91" i="9"/>
  <c r="C24" i="8"/>
  <c r="G235" i="8"/>
  <c r="G413" i="8"/>
  <c r="D261" i="8"/>
  <c r="G275" i="8"/>
  <c r="H57" i="8"/>
  <c r="C228" i="8"/>
  <c r="G342" i="8"/>
  <c r="G341" i="8" s="1"/>
  <c r="H416" i="8"/>
  <c r="I416" i="8" s="1"/>
  <c r="D376" i="8"/>
  <c r="C133" i="8"/>
  <c r="M147" i="8"/>
  <c r="D287" i="8"/>
  <c r="M228" i="8"/>
  <c r="C123" i="8"/>
  <c r="Q123" i="8"/>
  <c r="L283" i="8"/>
  <c r="K337" i="8"/>
  <c r="C337" i="8" s="1"/>
  <c r="M99" i="8"/>
  <c r="D146" i="8"/>
  <c r="Q205" i="8"/>
  <c r="D205" i="8"/>
  <c r="Q349" i="8"/>
  <c r="D349" i="8"/>
  <c r="E89" i="9"/>
  <c r="C46" i="8"/>
  <c r="L55" i="8"/>
  <c r="M55" i="8" s="1"/>
  <c r="M83" i="8"/>
  <c r="C83" i="8"/>
  <c r="E83" i="8" s="1"/>
  <c r="L87" i="8"/>
  <c r="M87" i="8" s="1"/>
  <c r="K117" i="8"/>
  <c r="M117" i="8" s="1"/>
  <c r="L157" i="8"/>
  <c r="M157" i="8" s="1"/>
  <c r="K160" i="8"/>
  <c r="C160" i="8" s="1"/>
  <c r="L209" i="8"/>
  <c r="I332" i="8"/>
  <c r="D106" i="8"/>
  <c r="Q106" i="8"/>
  <c r="I414" i="8"/>
  <c r="M164" i="8"/>
  <c r="D164" i="8"/>
  <c r="M40" i="8"/>
  <c r="D40" i="8"/>
  <c r="G219" i="8"/>
  <c r="G218" i="8" s="1"/>
  <c r="I356" i="8"/>
  <c r="D82" i="8"/>
  <c r="C80" i="8"/>
  <c r="C100" i="8"/>
  <c r="Q100" i="8"/>
  <c r="M121" i="8"/>
  <c r="Q155" i="8"/>
  <c r="D155" i="8"/>
  <c r="Q166" i="8"/>
  <c r="D166" i="8"/>
  <c r="Q168" i="8"/>
  <c r="D168" i="8"/>
  <c r="C170" i="8"/>
  <c r="D257" i="8"/>
  <c r="D277" i="8"/>
  <c r="I38" i="8"/>
  <c r="I15" i="8"/>
  <c r="Q259" i="8"/>
  <c r="C259" i="8"/>
  <c r="M346" i="8"/>
  <c r="D346" i="8"/>
  <c r="L35" i="8"/>
  <c r="D35" i="8" s="1"/>
  <c r="K278" i="8"/>
  <c r="M278" i="8" s="1"/>
  <c r="D76" i="8"/>
  <c r="I76" i="8"/>
  <c r="M293" i="8"/>
  <c r="D11" i="8"/>
  <c r="M53" i="8"/>
  <c r="D207" i="8"/>
  <c r="Q261" i="8"/>
  <c r="Q46" i="8"/>
  <c r="Q107" i="8"/>
  <c r="Q204" i="8"/>
  <c r="Q386" i="8"/>
  <c r="D386" i="8"/>
  <c r="C405" i="8"/>
  <c r="Q41" i="8"/>
  <c r="D293" i="8"/>
  <c r="L236" i="8"/>
  <c r="Q219" i="8"/>
  <c r="I293" i="8"/>
  <c r="M342" i="8"/>
  <c r="I248" i="8"/>
  <c r="C59" i="8"/>
  <c r="D64" i="8"/>
  <c r="Q64" i="8"/>
  <c r="M207" i="8"/>
  <c r="I398" i="8"/>
  <c r="D398" i="8"/>
  <c r="C120" i="8"/>
  <c r="Q126" i="8"/>
  <c r="D290" i="8"/>
  <c r="E150" i="11"/>
  <c r="Q407" i="8"/>
  <c r="Q50" i="8"/>
  <c r="D50" i="8"/>
  <c r="E50" i="8" s="1"/>
  <c r="Q111" i="8"/>
  <c r="C137" i="8"/>
  <c r="C157" i="8"/>
  <c r="Q179" i="8"/>
  <c r="D179" i="8"/>
  <c r="E179" i="8" s="1"/>
  <c r="Q222" i="8"/>
  <c r="D222" i="8"/>
  <c r="Q257" i="8"/>
  <c r="C257" i="8"/>
  <c r="C280" i="8"/>
  <c r="D36" i="8"/>
  <c r="C132" i="8"/>
  <c r="D184" i="8"/>
  <c r="E184" i="8" s="1"/>
  <c r="Q184" i="8"/>
  <c r="C291" i="8"/>
  <c r="D306" i="8"/>
  <c r="E306" i="8" s="1"/>
  <c r="Q306" i="8"/>
  <c r="C320" i="8"/>
  <c r="M320" i="8"/>
  <c r="D369" i="8"/>
  <c r="Q369" i="8"/>
  <c r="L41" i="8"/>
  <c r="M41" i="8" s="1"/>
  <c r="L254" i="8"/>
  <c r="M254" i="8" s="1"/>
  <c r="D68" i="8"/>
  <c r="C102" i="8"/>
  <c r="I82" i="8"/>
  <c r="I323" i="8"/>
  <c r="Q63" i="8"/>
  <c r="Q84" i="8"/>
  <c r="Q109" i="8"/>
  <c r="C119" i="8"/>
  <c r="Q122" i="8"/>
  <c r="C168" i="8"/>
  <c r="D359" i="8"/>
  <c r="Q364" i="8"/>
  <c r="Q394" i="10"/>
  <c r="C51" i="8"/>
  <c r="C71" i="8"/>
  <c r="D127" i="8"/>
  <c r="C266" i="8"/>
  <c r="E357" i="11"/>
  <c r="P367" i="8"/>
  <c r="E35" i="11"/>
  <c r="P32" i="8"/>
  <c r="Q32" i="8" s="1"/>
  <c r="M82" i="8"/>
  <c r="D39" i="8"/>
  <c r="D62" i="8"/>
  <c r="Q66" i="8"/>
  <c r="C79" i="8"/>
  <c r="D93" i="8"/>
  <c r="D145" i="8"/>
  <c r="E145" i="8" s="1"/>
  <c r="Q145" i="8"/>
  <c r="Q160" i="8"/>
  <c r="Q180" i="8"/>
  <c r="D180" i="8"/>
  <c r="C194" i="8"/>
  <c r="C221" i="8"/>
  <c r="D231" i="8"/>
  <c r="Q291" i="8"/>
  <c r="D385" i="8"/>
  <c r="Q28" i="8"/>
  <c r="C34" i="8"/>
  <c r="C60" i="8"/>
  <c r="Q90" i="8"/>
  <c r="M108" i="8"/>
  <c r="D129" i="8"/>
  <c r="E129" i="8" s="1"/>
  <c r="D174" i="8"/>
  <c r="D186" i="8"/>
  <c r="Q208" i="8"/>
  <c r="C250" i="8"/>
  <c r="D251" i="8"/>
  <c r="M268" i="8"/>
  <c r="D268" i="8"/>
  <c r="Q277" i="8"/>
  <c r="C277" i="8"/>
  <c r="C287" i="8"/>
  <c r="C295" i="8"/>
  <c r="Q307" i="8"/>
  <c r="D307" i="8"/>
  <c r="D318" i="8"/>
  <c r="Q318" i="8"/>
  <c r="D390" i="8"/>
  <c r="Q70" i="8"/>
  <c r="Q87" i="8"/>
  <c r="Q142" i="8"/>
  <c r="C156" i="8"/>
  <c r="D165" i="8"/>
  <c r="C181" i="8"/>
  <c r="D182" i="8"/>
  <c r="C226" i="8"/>
  <c r="D233" i="8"/>
  <c r="Q269" i="8"/>
  <c r="C269" i="8"/>
  <c r="D354" i="8"/>
  <c r="Q354" i="8"/>
  <c r="M365" i="8"/>
  <c r="M417" i="8"/>
  <c r="Q69" i="8"/>
  <c r="D141" i="8"/>
  <c r="Q141" i="8"/>
  <c r="C155" i="8"/>
  <c r="C180" i="8"/>
  <c r="C192" i="8"/>
  <c r="C214" i="8"/>
  <c r="C222" i="8"/>
  <c r="Q255" i="8"/>
  <c r="Q280" i="8"/>
  <c r="D280" i="8"/>
  <c r="E316" i="8"/>
  <c r="C343" i="8"/>
  <c r="C364" i="8"/>
  <c r="C369" i="8"/>
  <c r="C154" i="8"/>
  <c r="C161" i="8"/>
  <c r="Q254" i="8"/>
  <c r="C254" i="8"/>
  <c r="D272" i="8"/>
  <c r="Q272" i="8"/>
  <c r="L94" i="9"/>
  <c r="M88" i="9"/>
  <c r="K126" i="8"/>
  <c r="M126" i="8" s="1"/>
  <c r="L250" i="8"/>
  <c r="D379" i="8"/>
  <c r="E156" i="11"/>
  <c r="P158" i="8"/>
  <c r="E166" i="11"/>
  <c r="P169" i="8"/>
  <c r="Q169" i="8" s="1"/>
  <c r="E186" i="11"/>
  <c r="P191" i="8"/>
  <c r="K276" i="8"/>
  <c r="K294" i="8"/>
  <c r="K292" i="8" s="1"/>
  <c r="Q217" i="8"/>
  <c r="Q232" i="8"/>
  <c r="Q243" i="8"/>
  <c r="C252" i="8"/>
  <c r="D286" i="8"/>
  <c r="C319" i="8"/>
  <c r="M338" i="8"/>
  <c r="Q340" i="8"/>
  <c r="Q365" i="8"/>
  <c r="D389" i="8"/>
  <c r="U394" i="10"/>
  <c r="L263" i="8"/>
  <c r="Q400" i="8"/>
  <c r="M409" i="8"/>
  <c r="D409" i="8"/>
  <c r="M404" i="8"/>
  <c r="E14" i="11"/>
  <c r="D190" i="8"/>
  <c r="M190" i="8"/>
  <c r="Q211" i="8"/>
  <c r="Q214" i="8"/>
  <c r="Q225" i="8"/>
  <c r="D249" i="8"/>
  <c r="Q256" i="8"/>
  <c r="D266" i="8"/>
  <c r="Q266" i="8"/>
  <c r="Q309" i="8"/>
  <c r="M311" i="8"/>
  <c r="D319" i="8"/>
  <c r="Q319" i="8"/>
  <c r="D388" i="8"/>
  <c r="M408" i="8"/>
  <c r="L303" i="8"/>
  <c r="C166" i="8"/>
  <c r="Q183" i="8"/>
  <c r="D187" i="8"/>
  <c r="Q210" i="8"/>
  <c r="Q224" i="8"/>
  <c r="C232" i="8"/>
  <c r="C243" i="8"/>
  <c r="D246" i="8"/>
  <c r="M270" i="8"/>
  <c r="D271" i="8"/>
  <c r="D279" i="8"/>
  <c r="Q308" i="8"/>
  <c r="Q316" i="8"/>
  <c r="Q360" i="8"/>
  <c r="C370" i="8"/>
  <c r="E10" i="9"/>
  <c r="L324" i="8"/>
  <c r="L326" i="8"/>
  <c r="E349" i="11"/>
  <c r="O359" i="8"/>
  <c r="Q359" i="8" s="1"/>
  <c r="E389" i="11"/>
  <c r="O399" i="8"/>
  <c r="E194" i="11"/>
  <c r="P199" i="8"/>
  <c r="Q199" i="8" s="1"/>
  <c r="D329" i="8"/>
  <c r="C330" i="8"/>
  <c r="C349" i="8"/>
  <c r="D351" i="8"/>
  <c r="C352" i="8"/>
  <c r="D400" i="8"/>
  <c r="E400" i="8" s="1"/>
  <c r="E12" i="10"/>
  <c r="AW402" i="11"/>
  <c r="E74" i="7"/>
  <c r="Q405" i="8"/>
  <c r="EK394" i="10"/>
  <c r="Q343" i="8"/>
  <c r="Q370" i="8"/>
  <c r="CC394" i="10"/>
  <c r="C336" i="8"/>
  <c r="C345" i="8"/>
  <c r="C371" i="8"/>
  <c r="E83" i="7"/>
  <c r="CG402" i="11"/>
  <c r="E71" i="7"/>
  <c r="AK402" i="11"/>
  <c r="AS402" i="11"/>
  <c r="E230" i="11"/>
  <c r="E103" i="11"/>
  <c r="M402" i="11"/>
  <c r="E17" i="7"/>
  <c r="S407" i="8"/>
  <c r="S376" i="8"/>
  <c r="E229" i="11"/>
  <c r="E322" i="11"/>
  <c r="E77" i="7"/>
  <c r="E42" i="11"/>
  <c r="E158" i="11"/>
  <c r="E168" i="11"/>
  <c r="E178" i="11"/>
  <c r="E188" i="11"/>
  <c r="E196" i="11"/>
  <c r="E208" i="11"/>
  <c r="E396" i="11"/>
  <c r="E70" i="7"/>
  <c r="E75" i="7"/>
  <c r="E79" i="7"/>
  <c r="E82" i="7"/>
  <c r="E43" i="11"/>
  <c r="E151" i="11"/>
  <c r="E159" i="11"/>
  <c r="E169" i="11"/>
  <c r="E179" i="11"/>
  <c r="E189" i="11"/>
  <c r="E199" i="11"/>
  <c r="E209" i="11"/>
  <c r="E226" i="11"/>
  <c r="AS382" i="12"/>
  <c r="E138" i="11"/>
  <c r="E387" i="11"/>
  <c r="BA402" i="11"/>
  <c r="E33" i="11"/>
  <c r="E140" i="11"/>
  <c r="E204" i="11"/>
  <c r="E212" i="11"/>
  <c r="E67" i="7"/>
  <c r="AM382" i="12"/>
  <c r="E383" i="12"/>
  <c r="E25" i="12"/>
  <c r="E223" i="11"/>
  <c r="E194" i="12"/>
  <c r="E219" i="11"/>
  <c r="E234" i="11"/>
  <c r="AO33" i="12" l="1"/>
  <c r="E150" i="12"/>
  <c r="AO150" i="12"/>
  <c r="E400" i="10"/>
  <c r="D412" i="8"/>
  <c r="E412" i="8" s="1"/>
  <c r="U412" i="8"/>
  <c r="O8" i="8"/>
  <c r="D256" i="8"/>
  <c r="E256" i="8" s="1"/>
  <c r="M256" i="8"/>
  <c r="D267" i="8"/>
  <c r="E267" i="8" s="1"/>
  <c r="M267" i="8"/>
  <c r="M93" i="8"/>
  <c r="M187" i="8"/>
  <c r="D269" i="8"/>
  <c r="E269" i="8" s="1"/>
  <c r="M269" i="8"/>
  <c r="E10" i="7"/>
  <c r="E8" i="7" s="1"/>
  <c r="CK408" i="11"/>
  <c r="I10" i="8"/>
  <c r="U227" i="8"/>
  <c r="U397" i="8"/>
  <c r="S175" i="8"/>
  <c r="U175" i="8" s="1"/>
  <c r="C176" i="8"/>
  <c r="E176" i="8" s="1"/>
  <c r="C125" i="8"/>
  <c r="E125" i="8" s="1"/>
  <c r="S124" i="8"/>
  <c r="U124" i="8" s="1"/>
  <c r="S151" i="8"/>
  <c r="U151" i="8" s="1"/>
  <c r="C152" i="8"/>
  <c r="E152" i="8" s="1"/>
  <c r="T8" i="8"/>
  <c r="U10" i="8"/>
  <c r="M400" i="10"/>
  <c r="K274" i="8"/>
  <c r="E418" i="8"/>
  <c r="M406" i="8"/>
  <c r="G9" i="7"/>
  <c r="T9" i="8"/>
  <c r="K8" i="8"/>
  <c r="P9" i="8"/>
  <c r="K9" i="8"/>
  <c r="O9" i="8"/>
  <c r="L9" i="8"/>
  <c r="G8" i="8"/>
  <c r="L8" i="8"/>
  <c r="D12" i="8"/>
  <c r="C12" i="8"/>
  <c r="P8" i="8"/>
  <c r="H8" i="8"/>
  <c r="O406" i="8"/>
  <c r="Q406" i="8" s="1"/>
  <c r="T406" i="8"/>
  <c r="C407" i="8"/>
  <c r="E407" i="8" s="1"/>
  <c r="S406" i="8"/>
  <c r="D384" i="8"/>
  <c r="O397" i="8"/>
  <c r="C397" i="8" s="1"/>
  <c r="L375" i="8"/>
  <c r="M375" i="8" s="1"/>
  <c r="P397" i="8"/>
  <c r="L397" i="8"/>
  <c r="O384" i="8"/>
  <c r="Q384" i="8" s="1"/>
  <c r="M384" i="8"/>
  <c r="U376" i="8"/>
  <c r="S375" i="8"/>
  <c r="I376" i="8"/>
  <c r="G375" i="8"/>
  <c r="I375" i="8" s="1"/>
  <c r="P375" i="8"/>
  <c r="Q375" i="8" s="1"/>
  <c r="P366" i="8"/>
  <c r="Q366" i="8" s="1"/>
  <c r="U367" i="8"/>
  <c r="S366" i="8"/>
  <c r="C366" i="8" s="1"/>
  <c r="L366" i="8"/>
  <c r="M366" i="8" s="1"/>
  <c r="C341" i="8"/>
  <c r="L355" i="8"/>
  <c r="D355" i="8" s="1"/>
  <c r="O355" i="8"/>
  <c r="Q355" i="8" s="1"/>
  <c r="U274" i="8"/>
  <c r="C356" i="8"/>
  <c r="E356" i="8" s="1"/>
  <c r="S355" i="8"/>
  <c r="U355" i="8" s="1"/>
  <c r="P341" i="8"/>
  <c r="Q341" i="8" s="1"/>
  <c r="L341" i="8"/>
  <c r="D342" i="8"/>
  <c r="T341" i="8"/>
  <c r="U341" i="8" s="1"/>
  <c r="L322" i="8"/>
  <c r="M322" i="8" s="1"/>
  <c r="D332" i="8"/>
  <c r="L331" i="8"/>
  <c r="K331" i="8"/>
  <c r="P331" i="8"/>
  <c r="Q331" i="8" s="1"/>
  <c r="L206" i="8"/>
  <c r="M206" i="8" s="1"/>
  <c r="P322" i="8"/>
  <c r="Q322" i="8" s="1"/>
  <c r="K313" i="8"/>
  <c r="M313" i="8" s="1"/>
  <c r="I314" i="8"/>
  <c r="G313" i="8"/>
  <c r="I313" i="8" s="1"/>
  <c r="D314" i="8"/>
  <c r="P313" i="8"/>
  <c r="M303" i="8"/>
  <c r="Q304" i="8"/>
  <c r="P303" i="8"/>
  <c r="D303" i="8" s="1"/>
  <c r="O303" i="8"/>
  <c r="C303" i="8" s="1"/>
  <c r="U303" i="8"/>
  <c r="P292" i="8"/>
  <c r="Q293" i="8"/>
  <c r="O292" i="8"/>
  <c r="C292" i="8" s="1"/>
  <c r="L292" i="8"/>
  <c r="O282" i="8"/>
  <c r="C282" i="8" s="1"/>
  <c r="M283" i="8"/>
  <c r="L282" i="8"/>
  <c r="M282" i="8" s="1"/>
  <c r="I283" i="8"/>
  <c r="H282" i="8"/>
  <c r="P282" i="8"/>
  <c r="O274" i="8"/>
  <c r="Q274" i="8" s="1"/>
  <c r="L260" i="8"/>
  <c r="C275" i="8"/>
  <c r="G274" i="8"/>
  <c r="M275" i="8"/>
  <c r="L274" i="8"/>
  <c r="Q227" i="8"/>
  <c r="P260" i="8"/>
  <c r="M261" i="8"/>
  <c r="K260" i="8"/>
  <c r="U261" i="8"/>
  <c r="S260" i="8"/>
  <c r="U260" i="8" s="1"/>
  <c r="O260" i="8"/>
  <c r="L247" i="8"/>
  <c r="C227" i="8"/>
  <c r="K247" i="8"/>
  <c r="O247" i="8"/>
  <c r="D248" i="8"/>
  <c r="P247" i="8"/>
  <c r="U206" i="8"/>
  <c r="M235" i="8"/>
  <c r="L234" i="8"/>
  <c r="M234" i="8" s="1"/>
  <c r="O234" i="8"/>
  <c r="U234" i="8"/>
  <c r="I235" i="8"/>
  <c r="G234" i="8"/>
  <c r="I234" i="8" s="1"/>
  <c r="P234" i="8"/>
  <c r="C218" i="8"/>
  <c r="D228" i="8"/>
  <c r="E228" i="8" s="1"/>
  <c r="H227" i="8"/>
  <c r="L227" i="8"/>
  <c r="M227" i="8" s="1"/>
  <c r="Q202" i="8"/>
  <c r="I218" i="8"/>
  <c r="U219" i="8"/>
  <c r="T218" i="8"/>
  <c r="U218" i="8" s="1"/>
  <c r="D202" i="8"/>
  <c r="P218" i="8"/>
  <c r="Q218" i="8" s="1"/>
  <c r="M219" i="8"/>
  <c r="L218" i="8"/>
  <c r="I207" i="8"/>
  <c r="G206" i="8"/>
  <c r="I206" i="8" s="1"/>
  <c r="Q206" i="8"/>
  <c r="C204" i="8"/>
  <c r="E204" i="8" s="1"/>
  <c r="K202" i="8"/>
  <c r="P188" i="8"/>
  <c r="Q188" i="8" s="1"/>
  <c r="K188" i="8"/>
  <c r="C188" i="8" s="1"/>
  <c r="M75" i="8"/>
  <c r="M103" i="8"/>
  <c r="M177" i="8"/>
  <c r="L175" i="8"/>
  <c r="K175" i="8"/>
  <c r="Q178" i="8"/>
  <c r="P175" i="8"/>
  <c r="Q175" i="8" s="1"/>
  <c r="E141" i="8"/>
  <c r="U164" i="8"/>
  <c r="S162" i="8"/>
  <c r="U162" i="8" s="1"/>
  <c r="M162" i="8"/>
  <c r="P162" i="8"/>
  <c r="Q162" i="8" s="1"/>
  <c r="D153" i="8"/>
  <c r="E153" i="8" s="1"/>
  <c r="L151" i="8"/>
  <c r="K151" i="8"/>
  <c r="P151" i="8"/>
  <c r="Q151" i="8" s="1"/>
  <c r="K138" i="8"/>
  <c r="C138" i="8" s="1"/>
  <c r="P138" i="8"/>
  <c r="Q138" i="8" s="1"/>
  <c r="C126" i="8"/>
  <c r="E126" i="8" s="1"/>
  <c r="K124" i="8"/>
  <c r="M124" i="8" s="1"/>
  <c r="P124" i="8"/>
  <c r="C117" i="8"/>
  <c r="K115" i="8"/>
  <c r="C115" i="8" s="1"/>
  <c r="Q117" i="8"/>
  <c r="P115" i="8"/>
  <c r="Q115" i="8" s="1"/>
  <c r="U115" i="8"/>
  <c r="C103" i="8"/>
  <c r="P103" i="8"/>
  <c r="Q103" i="8" s="1"/>
  <c r="L98" i="8"/>
  <c r="M98" i="8" s="1"/>
  <c r="I98" i="8"/>
  <c r="C99" i="8"/>
  <c r="S98" i="8"/>
  <c r="U98" i="8" s="1"/>
  <c r="Q99" i="8"/>
  <c r="P98" i="8"/>
  <c r="Q98" i="8" s="1"/>
  <c r="L52" i="8"/>
  <c r="M52" i="8" s="1"/>
  <c r="L81" i="8"/>
  <c r="P81" i="8"/>
  <c r="K81" i="8"/>
  <c r="U82" i="8"/>
  <c r="S81" i="8"/>
  <c r="U81" i="8" s="1"/>
  <c r="U76" i="8"/>
  <c r="S75" i="8"/>
  <c r="P75" i="8"/>
  <c r="I57" i="8"/>
  <c r="M58" i="8"/>
  <c r="L57" i="8"/>
  <c r="M57" i="8" s="1"/>
  <c r="Q58" i="8"/>
  <c r="P57" i="8"/>
  <c r="Q57" i="8" s="1"/>
  <c r="C58" i="8"/>
  <c r="S57" i="8"/>
  <c r="C57" i="8" s="1"/>
  <c r="U53" i="8"/>
  <c r="T52" i="8"/>
  <c r="Q53" i="8"/>
  <c r="P52" i="8"/>
  <c r="Q52" i="8" s="1"/>
  <c r="L37" i="8"/>
  <c r="Q38" i="8"/>
  <c r="O37" i="8"/>
  <c r="U38" i="8"/>
  <c r="S37" i="8"/>
  <c r="U37" i="8" s="1"/>
  <c r="P37" i="8"/>
  <c r="M38" i="8"/>
  <c r="K37" i="8"/>
  <c r="L23" i="8"/>
  <c r="K23" i="8"/>
  <c r="C23" i="8" s="1"/>
  <c r="Q24" i="8"/>
  <c r="P23" i="8"/>
  <c r="Q23" i="8" s="1"/>
  <c r="U23" i="8"/>
  <c r="D15" i="8"/>
  <c r="P14" i="8"/>
  <c r="C15" i="8"/>
  <c r="S14" i="8"/>
  <c r="U14" i="8" s="1"/>
  <c r="L14" i="8"/>
  <c r="M14" i="8" s="1"/>
  <c r="E365" i="8"/>
  <c r="L10" i="8"/>
  <c r="P10" i="8"/>
  <c r="Q73" i="8"/>
  <c r="K10" i="8"/>
  <c r="D108" i="8"/>
  <c r="E108" i="8" s="1"/>
  <c r="D211" i="8"/>
  <c r="E211" i="8" s="1"/>
  <c r="D301" i="8"/>
  <c r="E301" i="8" s="1"/>
  <c r="D285" i="8"/>
  <c r="E285" i="8" s="1"/>
  <c r="C249" i="8"/>
  <c r="E249" i="8" s="1"/>
  <c r="C311" i="8"/>
  <c r="E311" i="8" s="1"/>
  <c r="D291" i="8"/>
  <c r="E291" i="8" s="1"/>
  <c r="C286" i="8"/>
  <c r="E286" i="8" s="1"/>
  <c r="U94" i="9"/>
  <c r="G12" i="7"/>
  <c r="Q94" i="9"/>
  <c r="AM8" i="12"/>
  <c r="E10" i="12"/>
  <c r="AO9" i="12"/>
  <c r="E9" i="12"/>
  <c r="E305" i="12"/>
  <c r="E152" i="12"/>
  <c r="C164" i="8"/>
  <c r="E164" i="8" s="1"/>
  <c r="E74" i="12"/>
  <c r="C82" i="8"/>
  <c r="E82" i="8" s="1"/>
  <c r="E73" i="12"/>
  <c r="E33" i="12"/>
  <c r="E385" i="12"/>
  <c r="E288" i="12"/>
  <c r="E140" i="12"/>
  <c r="U150" i="8" s="1"/>
  <c r="E91" i="12"/>
  <c r="U58" i="8"/>
  <c r="U99" i="8"/>
  <c r="E164" i="12"/>
  <c r="C304" i="8"/>
  <c r="U304" i="8"/>
  <c r="U416" i="8"/>
  <c r="S248" i="8"/>
  <c r="S247" i="8" s="1"/>
  <c r="U247" i="8" s="1"/>
  <c r="D408" i="8"/>
  <c r="U235" i="8"/>
  <c r="E220" i="12"/>
  <c r="E50" i="12"/>
  <c r="D209" i="8"/>
  <c r="E209" i="8" s="1"/>
  <c r="D87" i="8"/>
  <c r="E87" i="8" s="1"/>
  <c r="D224" i="8"/>
  <c r="E224" i="8" s="1"/>
  <c r="D157" i="8"/>
  <c r="E157" i="8" s="1"/>
  <c r="D142" i="8"/>
  <c r="E142" i="8" s="1"/>
  <c r="M142" i="8"/>
  <c r="D22" i="8"/>
  <c r="E22" i="8" s="1"/>
  <c r="D310" i="8"/>
  <c r="E310" i="8" s="1"/>
  <c r="D177" i="8"/>
  <c r="E177" i="8" s="1"/>
  <c r="D374" i="8"/>
  <c r="E374" i="8" s="1"/>
  <c r="M148" i="8"/>
  <c r="D326" i="8"/>
  <c r="E326" i="8" s="1"/>
  <c r="M326" i="8"/>
  <c r="D380" i="8"/>
  <c r="E380" i="8" s="1"/>
  <c r="D20" i="8"/>
  <c r="E20" i="8" s="1"/>
  <c r="D225" i="8"/>
  <c r="E225" i="8" s="1"/>
  <c r="D30" i="8"/>
  <c r="E30" i="8" s="1"/>
  <c r="E325" i="12"/>
  <c r="E177" i="12"/>
  <c r="G11" i="7"/>
  <c r="C342" i="8"/>
  <c r="U15" i="8"/>
  <c r="U342" i="8"/>
  <c r="C76" i="8"/>
  <c r="E76" i="8" s="1"/>
  <c r="E68" i="12"/>
  <c r="E386" i="12"/>
  <c r="E377" i="12"/>
  <c r="U356" i="8"/>
  <c r="E373" i="8"/>
  <c r="D67" i="8"/>
  <c r="E67" i="8" s="1"/>
  <c r="D18" i="8"/>
  <c r="E18" i="8" s="1"/>
  <c r="Q264" i="8"/>
  <c r="Q167" i="8"/>
  <c r="Q156" i="8"/>
  <c r="Q333" i="8"/>
  <c r="D335" i="8"/>
  <c r="E335" i="8" s="1"/>
  <c r="D178" i="8"/>
  <c r="E178" i="8" s="1"/>
  <c r="Q248" i="8"/>
  <c r="Q94" i="8"/>
  <c r="Q112" i="8"/>
  <c r="Q118" i="8"/>
  <c r="Q353" i="8"/>
  <c r="Q288" i="8"/>
  <c r="D51" i="8"/>
  <c r="E51" i="8" s="1"/>
  <c r="D414" i="8"/>
  <c r="Q132" i="8"/>
  <c r="Q271" i="8"/>
  <c r="D92" i="8"/>
  <c r="E92" i="8" s="1"/>
  <c r="E132" i="8"/>
  <c r="C251" i="8"/>
  <c r="E251" i="8" s="1"/>
  <c r="D102" i="8"/>
  <c r="E102" i="8" s="1"/>
  <c r="Q320" i="8"/>
  <c r="C268" i="8"/>
  <c r="E268" i="8" s="1"/>
  <c r="Q61" i="8"/>
  <c r="D101" i="8"/>
  <c r="E101" i="8" s="1"/>
  <c r="C293" i="8"/>
  <c r="E293" i="8" s="1"/>
  <c r="D71" i="8"/>
  <c r="E71" i="8" s="1"/>
  <c r="Q120" i="8"/>
  <c r="C404" i="8"/>
  <c r="C396" i="8"/>
  <c r="E396" i="8" s="1"/>
  <c r="Q301" i="8"/>
  <c r="E409" i="8"/>
  <c r="Q245" i="8"/>
  <c r="G82" i="7"/>
  <c r="G71" i="7"/>
  <c r="Q144" i="8"/>
  <c r="C300" i="8"/>
  <c r="E300" i="8" s="1"/>
  <c r="Q411" i="8"/>
  <c r="Q314" i="8"/>
  <c r="Q15" i="8"/>
  <c r="Q135" i="8"/>
  <c r="Q77" i="8"/>
  <c r="D53" i="8"/>
  <c r="E53" i="8" s="1"/>
  <c r="C240" i="8"/>
  <c r="E240" i="8" s="1"/>
  <c r="D86" i="8"/>
  <c r="E86" i="8" s="1"/>
  <c r="C392" i="8"/>
  <c r="E392" i="8" s="1"/>
  <c r="D147" i="8"/>
  <c r="E147" i="8" s="1"/>
  <c r="D24" i="8"/>
  <c r="E24" i="8" s="1"/>
  <c r="Q336" i="8"/>
  <c r="D192" i="8"/>
  <c r="E192" i="8" s="1"/>
  <c r="E172" i="8"/>
  <c r="D338" i="8"/>
  <c r="E338" i="8" s="1"/>
  <c r="D117" i="8"/>
  <c r="G76" i="7"/>
  <c r="Q285" i="8"/>
  <c r="Q270" i="8"/>
  <c r="C258" i="8"/>
  <c r="E258" i="8" s="1"/>
  <c r="D352" i="8"/>
  <c r="E352" i="8" s="1"/>
  <c r="E183" i="8"/>
  <c r="D72" i="8"/>
  <c r="E72" i="8" s="1"/>
  <c r="D381" i="8"/>
  <c r="E381" i="8" s="1"/>
  <c r="Q173" i="8"/>
  <c r="Q263" i="8"/>
  <c r="D304" i="8"/>
  <c r="D350" i="8"/>
  <c r="E350" i="8" s="1"/>
  <c r="D321" i="8"/>
  <c r="E321" i="8" s="1"/>
  <c r="D113" i="8"/>
  <c r="E113" i="8" s="1"/>
  <c r="Q253" i="8"/>
  <c r="Q312" i="8"/>
  <c r="Q394" i="8"/>
  <c r="D13" i="8"/>
  <c r="E13" i="8" s="1"/>
  <c r="E197" i="8"/>
  <c r="D181" i="8"/>
  <c r="E181" i="8" s="1"/>
  <c r="E297" i="8"/>
  <c r="Q95" i="8"/>
  <c r="D200" i="8"/>
  <c r="E200" i="8" s="1"/>
  <c r="D170" i="8"/>
  <c r="E170" i="8" s="1"/>
  <c r="E252" i="8"/>
  <c r="D159" i="8"/>
  <c r="E159" i="8" s="1"/>
  <c r="C410" i="8"/>
  <c r="E410" i="8" s="1"/>
  <c r="Q403" i="8"/>
  <c r="E354" i="8"/>
  <c r="Q317" i="8"/>
  <c r="C265" i="8"/>
  <c r="E265" i="8" s="1"/>
  <c r="Q281" i="8"/>
  <c r="G77" i="7"/>
  <c r="Q334" i="8"/>
  <c r="C273" i="8"/>
  <c r="E273" i="8" s="1"/>
  <c r="D74" i="8"/>
  <c r="E74" i="8" s="1"/>
  <c r="Q133" i="8"/>
  <c r="D99" i="8"/>
  <c r="Q80" i="8"/>
  <c r="E133" i="8"/>
  <c r="E330" i="8"/>
  <c r="Q330" i="8"/>
  <c r="C401" i="8"/>
  <c r="E401" i="8" s="1"/>
  <c r="D17" i="8"/>
  <c r="E17" i="8" s="1"/>
  <c r="Q372" i="8"/>
  <c r="C408" i="8"/>
  <c r="D344" i="8"/>
  <c r="E344" i="8" s="1"/>
  <c r="D298" i="8"/>
  <c r="E298" i="8" s="1"/>
  <c r="D415" i="8"/>
  <c r="Q149" i="8"/>
  <c r="E90" i="8"/>
  <c r="D244" i="8"/>
  <c r="E244" i="8" s="1"/>
  <c r="C290" i="8"/>
  <c r="E290" i="8" s="1"/>
  <c r="E411" i="8"/>
  <c r="D223" i="8"/>
  <c r="E223" i="8" s="1"/>
  <c r="Q391" i="8"/>
  <c r="D368" i="8"/>
  <c r="E368" i="8" s="1"/>
  <c r="E353" i="8"/>
  <c r="E196" i="8"/>
  <c r="E46" i="8"/>
  <c r="E194" i="8"/>
  <c r="E395" i="8"/>
  <c r="D289" i="8"/>
  <c r="E289" i="8" s="1"/>
  <c r="D16" i="8"/>
  <c r="E16" i="8" s="1"/>
  <c r="D235" i="8"/>
  <c r="E77" i="8"/>
  <c r="E393" i="8"/>
  <c r="D405" i="8"/>
  <c r="E405" i="8" s="1"/>
  <c r="M373" i="8"/>
  <c r="M221" i="8"/>
  <c r="M414" i="8"/>
  <c r="M56" i="8"/>
  <c r="D259" i="8"/>
  <c r="E259" i="8" s="1"/>
  <c r="M204" i="8"/>
  <c r="D339" i="8"/>
  <c r="E339" i="8" s="1"/>
  <c r="E121" i="8"/>
  <c r="M101" i="8"/>
  <c r="D348" i="8"/>
  <c r="E348" i="8" s="1"/>
  <c r="M382" i="8"/>
  <c r="D340" i="8"/>
  <c r="E340" i="8" s="1"/>
  <c r="D360" i="8"/>
  <c r="E360" i="8" s="1"/>
  <c r="E253" i="8"/>
  <c r="D59" i="8"/>
  <c r="E59" i="8" s="1"/>
  <c r="D229" i="8"/>
  <c r="E229" i="8" s="1"/>
  <c r="D58" i="8"/>
  <c r="M363" i="8"/>
  <c r="M232" i="8"/>
  <c r="E137" i="8"/>
  <c r="E70" i="8"/>
  <c r="M100" i="8"/>
  <c r="M332" i="8"/>
  <c r="D219" i="8"/>
  <c r="D275" i="8"/>
  <c r="E333" i="8"/>
  <c r="D343" i="8"/>
  <c r="E343" i="8" s="1"/>
  <c r="E337" i="8"/>
  <c r="E171" i="8"/>
  <c r="E242" i="8"/>
  <c r="E309" i="8"/>
  <c r="E96" i="8"/>
  <c r="E336" i="8"/>
  <c r="E127" i="8"/>
  <c r="E233" i="8"/>
  <c r="E89" i="8"/>
  <c r="E238" i="8"/>
  <c r="E226" i="8"/>
  <c r="E320" i="8"/>
  <c r="E78" i="8"/>
  <c r="E220" i="8"/>
  <c r="E264" i="8"/>
  <c r="E165" i="8"/>
  <c r="E31" i="8"/>
  <c r="E88" i="8"/>
  <c r="E105" i="8"/>
  <c r="E386" i="8"/>
  <c r="E19" i="8"/>
  <c r="E328" i="8"/>
  <c r="E201" i="8"/>
  <c r="E167" i="8"/>
  <c r="E26" i="8"/>
  <c r="E281" i="8"/>
  <c r="E114" i="8"/>
  <c r="E279" i="8"/>
  <c r="E243" i="8"/>
  <c r="E120" i="8"/>
  <c r="E217" i="8"/>
  <c r="E239" i="8"/>
  <c r="E362" i="8"/>
  <c r="E325" i="8"/>
  <c r="E91" i="8"/>
  <c r="E131" i="8"/>
  <c r="E135" i="8"/>
  <c r="E154" i="8"/>
  <c r="E65" i="8"/>
  <c r="E198" i="8"/>
  <c r="E84" i="8"/>
  <c r="E255" i="8"/>
  <c r="E296" i="8"/>
  <c r="E85" i="8"/>
  <c r="E270" i="8"/>
  <c r="E187" i="8"/>
  <c r="E272" i="8"/>
  <c r="E156" i="8"/>
  <c r="E68" i="8"/>
  <c r="E80" i="8"/>
  <c r="E118" i="8"/>
  <c r="E111" i="8"/>
  <c r="E185" i="8"/>
  <c r="E308" i="8"/>
  <c r="E110" i="8"/>
  <c r="E312" i="8"/>
  <c r="E271" i="8"/>
  <c r="E382" i="8"/>
  <c r="E119" i="8"/>
  <c r="E100" i="8"/>
  <c r="E237" i="8"/>
  <c r="E212" i="8"/>
  <c r="E215" i="8"/>
  <c r="E40" i="8"/>
  <c r="E160" i="8"/>
  <c r="E327" i="8"/>
  <c r="E128" i="8"/>
  <c r="E246" i="8"/>
  <c r="E232" i="8"/>
  <c r="E379" i="8"/>
  <c r="E284" i="8"/>
  <c r="E193" i="8"/>
  <c r="E25" i="8"/>
  <c r="E195" i="8"/>
  <c r="E372" i="8"/>
  <c r="E347" i="8"/>
  <c r="E106" i="8"/>
  <c r="E109" i="8"/>
  <c r="E190" i="8"/>
  <c r="E60" i="8"/>
  <c r="E122" i="8"/>
  <c r="E79" i="8"/>
  <c r="E390" i="8"/>
  <c r="E174" i="8"/>
  <c r="E112" i="8"/>
  <c r="E69" i="8"/>
  <c r="E216" i="8"/>
  <c r="E97" i="8"/>
  <c r="E149" i="8"/>
  <c r="E295" i="8"/>
  <c r="E210" i="8"/>
  <c r="E402" i="8"/>
  <c r="E213" i="8"/>
  <c r="E345" i="8"/>
  <c r="E245" i="8"/>
  <c r="E28" i="8"/>
  <c r="E370" i="8"/>
  <c r="E387" i="8"/>
  <c r="E161" i="8"/>
  <c r="E299" i="8"/>
  <c r="E123" i="8"/>
  <c r="E62" i="8"/>
  <c r="E61" i="8"/>
  <c r="E64" i="8"/>
  <c r="E148" i="8"/>
  <c r="E29" i="8"/>
  <c r="E241" i="8"/>
  <c r="E73" i="8"/>
  <c r="E388" i="8"/>
  <c r="E364" i="8"/>
  <c r="E182" i="8"/>
  <c r="E221" i="8"/>
  <c r="E21" i="8"/>
  <c r="D32" i="8"/>
  <c r="E32" i="8" s="1"/>
  <c r="E66" i="8"/>
  <c r="E214" i="8"/>
  <c r="E146" i="8"/>
  <c r="E389" i="8"/>
  <c r="E186" i="8"/>
  <c r="E94" i="8"/>
  <c r="E205" i="8"/>
  <c r="E44" i="8"/>
  <c r="E45" i="8"/>
  <c r="E302" i="8"/>
  <c r="E56" i="8"/>
  <c r="E257" i="8"/>
  <c r="E371" i="8"/>
  <c r="E266" i="8"/>
  <c r="E363" i="8"/>
  <c r="E262" i="8"/>
  <c r="E130" i="8"/>
  <c r="E140" i="8"/>
  <c r="E307" i="8"/>
  <c r="E346" i="8"/>
  <c r="E155" i="8"/>
  <c r="E208" i="8"/>
  <c r="E317" i="8"/>
  <c r="E11" i="8"/>
  <c r="E95" i="8"/>
  <c r="C359" i="8"/>
  <c r="E359" i="8" s="1"/>
  <c r="E39" i="8"/>
  <c r="E319" i="8"/>
  <c r="E329" i="8"/>
  <c r="D199" i="8"/>
  <c r="E199" i="8" s="1"/>
  <c r="E166" i="8"/>
  <c r="E351" i="8"/>
  <c r="E318" i="8"/>
  <c r="E222" i="8"/>
  <c r="E107" i="8"/>
  <c r="E47" i="8"/>
  <c r="I417" i="8"/>
  <c r="I275" i="8"/>
  <c r="C207" i="8"/>
  <c r="E207" i="8" s="1"/>
  <c r="I99" i="8"/>
  <c r="I415" i="8"/>
  <c r="I228" i="8"/>
  <c r="I58" i="8"/>
  <c r="C235" i="8"/>
  <c r="D416" i="8"/>
  <c r="E398" i="8"/>
  <c r="Q367" i="8"/>
  <c r="D367" i="8"/>
  <c r="C367" i="8"/>
  <c r="F67" i="7"/>
  <c r="G67" i="7" s="1"/>
  <c r="F90" i="7"/>
  <c r="F70" i="7"/>
  <c r="G70" i="7" s="1"/>
  <c r="G19" i="7"/>
  <c r="C219" i="8"/>
  <c r="I219" i="8"/>
  <c r="F83" i="7"/>
  <c r="G83" i="7" s="1"/>
  <c r="F68" i="7"/>
  <c r="G68" i="7" s="1"/>
  <c r="E108" i="12"/>
  <c r="F66" i="7"/>
  <c r="F74" i="7"/>
  <c r="F73" i="7"/>
  <c r="G73" i="7" s="1"/>
  <c r="E34" i="12"/>
  <c r="D404" i="8"/>
  <c r="D263" i="8"/>
  <c r="E263" i="8" s="1"/>
  <c r="M263" i="8"/>
  <c r="M294" i="8"/>
  <c r="C294" i="8"/>
  <c r="E294" i="8" s="1"/>
  <c r="D158" i="8"/>
  <c r="E158" i="8" s="1"/>
  <c r="Q158" i="8"/>
  <c r="D254" i="8"/>
  <c r="E254" i="8" s="1"/>
  <c r="E369" i="8"/>
  <c r="C261" i="8"/>
  <c r="E261" i="8" s="1"/>
  <c r="D236" i="8"/>
  <c r="E236" i="8" s="1"/>
  <c r="M236" i="8"/>
  <c r="D55" i="8"/>
  <c r="E55" i="8" s="1"/>
  <c r="U293" i="8"/>
  <c r="E129" i="12"/>
  <c r="E24" i="7"/>
  <c r="G24" i="7" s="1"/>
  <c r="E246" i="12"/>
  <c r="F79" i="7"/>
  <c r="G79" i="7" s="1"/>
  <c r="E394" i="10"/>
  <c r="L413" i="8"/>
  <c r="M413" i="8" s="1"/>
  <c r="S413" i="8"/>
  <c r="S414" i="8"/>
  <c r="F75" i="7"/>
  <c r="G75" i="7" s="1"/>
  <c r="F84" i="7"/>
  <c r="G84" i="7" s="1"/>
  <c r="E280" i="8"/>
  <c r="U407" i="8"/>
  <c r="C38" i="8"/>
  <c r="E38" i="8" s="1"/>
  <c r="M12" i="8"/>
  <c r="E168" i="8"/>
  <c r="T413" i="8"/>
  <c r="Q399" i="8"/>
  <c r="C399" i="8"/>
  <c r="E399" i="8" s="1"/>
  <c r="E298" i="12"/>
  <c r="S314" i="8"/>
  <c r="S313" i="8" s="1"/>
  <c r="U313" i="8" s="1"/>
  <c r="G18" i="7"/>
  <c r="E315" i="12"/>
  <c r="S332" i="8"/>
  <c r="S331" i="8" s="1"/>
  <c r="F72" i="7"/>
  <c r="G72" i="7" s="1"/>
  <c r="F69" i="7"/>
  <c r="G69" i="7" s="1"/>
  <c r="E343" i="12"/>
  <c r="F81" i="7"/>
  <c r="G81" i="7" s="1"/>
  <c r="E7" i="9"/>
  <c r="C276" i="8"/>
  <c r="E276" i="8" s="1"/>
  <c r="M276" i="8"/>
  <c r="D41" i="8"/>
  <c r="E41" i="8" s="1"/>
  <c r="D283" i="8"/>
  <c r="E283" i="8" s="1"/>
  <c r="E349" i="8"/>
  <c r="C376" i="8"/>
  <c r="E376" i="8" s="1"/>
  <c r="E287" i="8"/>
  <c r="E351" i="12"/>
  <c r="E64" i="7"/>
  <c r="M324" i="8"/>
  <c r="D324" i="8"/>
  <c r="E324" i="8" s="1"/>
  <c r="D250" i="8"/>
  <c r="E250" i="8" s="1"/>
  <c r="D169" i="8"/>
  <c r="E169" i="8" s="1"/>
  <c r="C278" i="8"/>
  <c r="E278" i="8" s="1"/>
  <c r="E117" i="12"/>
  <c r="E357" i="12"/>
  <c r="S385" i="8"/>
  <c r="S384" i="8" s="1"/>
  <c r="G17" i="7"/>
  <c r="F65" i="7"/>
  <c r="E277" i="12"/>
  <c r="E306" i="12"/>
  <c r="S323" i="8"/>
  <c r="S322" i="8" s="1"/>
  <c r="C322" i="8" s="1"/>
  <c r="S54" i="8"/>
  <c r="Q191" i="8"/>
  <c r="D191" i="8"/>
  <c r="E191" i="8" s="1"/>
  <c r="M94" i="9"/>
  <c r="F10" i="7"/>
  <c r="F8" i="7" s="1"/>
  <c r="E180" i="8"/>
  <c r="E93" i="8"/>
  <c r="E277" i="8"/>
  <c r="E88" i="9"/>
  <c r="H413" i="8"/>
  <c r="S9" i="8" l="1"/>
  <c r="C9" i="8" s="1"/>
  <c r="U54" i="8"/>
  <c r="G10" i="7"/>
  <c r="G16" i="7"/>
  <c r="G8" i="7"/>
  <c r="AM388" i="12"/>
  <c r="E8" i="12"/>
  <c r="H7" i="8"/>
  <c r="H419" i="8" s="1"/>
  <c r="O7" i="8"/>
  <c r="C175" i="8"/>
  <c r="C151" i="8"/>
  <c r="G74" i="7"/>
  <c r="Q8" i="8"/>
  <c r="T7" i="8"/>
  <c r="T419" i="8" s="1"/>
  <c r="E12" i="8"/>
  <c r="M8" i="8"/>
  <c r="M9" i="8"/>
  <c r="Q9" i="8"/>
  <c r="S52" i="8"/>
  <c r="C52" i="8" s="1"/>
  <c r="D8" i="8"/>
  <c r="I8" i="8"/>
  <c r="D9" i="8"/>
  <c r="G7" i="8"/>
  <c r="G419" i="8" s="1"/>
  <c r="K7" i="8"/>
  <c r="Q10" i="8"/>
  <c r="P7" i="8"/>
  <c r="L7" i="8"/>
  <c r="S8" i="8"/>
  <c r="D406" i="8"/>
  <c r="U406" i="8"/>
  <c r="Q397" i="8"/>
  <c r="C406" i="8"/>
  <c r="M397" i="8"/>
  <c r="D397" i="8"/>
  <c r="E397" i="8" s="1"/>
  <c r="C384" i="8"/>
  <c r="E384" i="8" s="1"/>
  <c r="U384" i="8"/>
  <c r="C375" i="8"/>
  <c r="U375" i="8"/>
  <c r="D375" i="8"/>
  <c r="E342" i="8"/>
  <c r="M355" i="8"/>
  <c r="U366" i="8"/>
  <c r="D366" i="8"/>
  <c r="E366" i="8" s="1"/>
  <c r="C355" i="8"/>
  <c r="E355" i="8" s="1"/>
  <c r="E275" i="8"/>
  <c r="M341" i="8"/>
  <c r="D341" i="8"/>
  <c r="E341" i="8" s="1"/>
  <c r="D206" i="8"/>
  <c r="C331" i="8"/>
  <c r="U331" i="8"/>
  <c r="M331" i="8"/>
  <c r="D331" i="8"/>
  <c r="U322" i="8"/>
  <c r="D322" i="8"/>
  <c r="E322" i="8" s="1"/>
  <c r="C313" i="8"/>
  <c r="Q313" i="8"/>
  <c r="D313" i="8"/>
  <c r="Q292" i="8"/>
  <c r="Q303" i="8"/>
  <c r="E303" i="8"/>
  <c r="Q282" i="8"/>
  <c r="M292" i="8"/>
  <c r="D292" i="8"/>
  <c r="E292" i="8" s="1"/>
  <c r="D260" i="8"/>
  <c r="I282" i="8"/>
  <c r="D282" i="8"/>
  <c r="E282" i="8" s="1"/>
  <c r="Q260" i="8"/>
  <c r="M274" i="8"/>
  <c r="D274" i="8"/>
  <c r="I274" i="8"/>
  <c r="C274" i="8"/>
  <c r="M247" i="8"/>
  <c r="C260" i="8"/>
  <c r="M260" i="8"/>
  <c r="C247" i="8"/>
  <c r="Q247" i="8"/>
  <c r="D247" i="8"/>
  <c r="D234" i="8"/>
  <c r="Q234" i="8"/>
  <c r="C234" i="8"/>
  <c r="I227" i="8"/>
  <c r="D227" i="8"/>
  <c r="E227" i="8" s="1"/>
  <c r="M218" i="8"/>
  <c r="D218" i="8"/>
  <c r="E218" i="8" s="1"/>
  <c r="M188" i="8"/>
  <c r="D188" i="8"/>
  <c r="E188" i="8" s="1"/>
  <c r="C206" i="8"/>
  <c r="M202" i="8"/>
  <c r="C202" i="8"/>
  <c r="E202" i="8" s="1"/>
  <c r="D162" i="8"/>
  <c r="M175" i="8"/>
  <c r="D175" i="8"/>
  <c r="C162" i="8"/>
  <c r="M138" i="8"/>
  <c r="M151" i="8"/>
  <c r="D151" i="8"/>
  <c r="D138" i="8"/>
  <c r="E138" i="8" s="1"/>
  <c r="C124" i="8"/>
  <c r="E117" i="8"/>
  <c r="Q124" i="8"/>
  <c r="D124" i="8"/>
  <c r="M115" i="8"/>
  <c r="D115" i="8"/>
  <c r="E115" i="8" s="1"/>
  <c r="D103" i="8"/>
  <c r="E103" i="8" s="1"/>
  <c r="D98" i="8"/>
  <c r="E99" i="8"/>
  <c r="C98" i="8"/>
  <c r="C81" i="8"/>
  <c r="D81" i="8"/>
  <c r="Q81" i="8"/>
  <c r="M81" i="8"/>
  <c r="Q75" i="8"/>
  <c r="D75" i="8"/>
  <c r="C75" i="8"/>
  <c r="U75" i="8"/>
  <c r="E58" i="8"/>
  <c r="U57" i="8"/>
  <c r="D57" i="8"/>
  <c r="E57" i="8" s="1"/>
  <c r="D52" i="8"/>
  <c r="Q37" i="8"/>
  <c r="E15" i="8"/>
  <c r="C37" i="8"/>
  <c r="D37" i="8"/>
  <c r="M37" i="8"/>
  <c r="M23" i="8"/>
  <c r="D23" i="8"/>
  <c r="E23" i="8" s="1"/>
  <c r="D10" i="8"/>
  <c r="M10" i="8"/>
  <c r="C14" i="8"/>
  <c r="D14" i="8"/>
  <c r="Q14" i="8"/>
  <c r="C10" i="8"/>
  <c r="E94" i="9"/>
  <c r="AO8" i="12"/>
  <c r="E304" i="8"/>
  <c r="C248" i="8"/>
  <c r="E248" i="8" s="1"/>
  <c r="U248" i="8"/>
  <c r="E408" i="8"/>
  <c r="E404" i="8"/>
  <c r="E235" i="8"/>
  <c r="E219" i="8"/>
  <c r="U413" i="8"/>
  <c r="G65" i="7"/>
  <c r="C54" i="8"/>
  <c r="E54" i="8" s="1"/>
  <c r="E382" i="12"/>
  <c r="E367" i="8"/>
  <c r="U385" i="8"/>
  <c r="C385" i="8"/>
  <c r="E385" i="8" s="1"/>
  <c r="U314" i="8"/>
  <c r="C314" i="8"/>
  <c r="E314" i="8" s="1"/>
  <c r="U414" i="8"/>
  <c r="U323" i="8"/>
  <c r="C323" i="8"/>
  <c r="E323" i="8" s="1"/>
  <c r="D413" i="8"/>
  <c r="I413" i="8"/>
  <c r="G64" i="7"/>
  <c r="C332" i="8"/>
  <c r="E332" i="8" s="1"/>
  <c r="U332" i="8"/>
  <c r="K427" i="8" l="1"/>
  <c r="U9" i="8"/>
  <c r="E175" i="8"/>
  <c r="I419" i="8"/>
  <c r="E151" i="8"/>
  <c r="I7" i="8"/>
  <c r="U52" i="8"/>
  <c r="Q7" i="8"/>
  <c r="P419" i="8"/>
  <c r="M7" i="8"/>
  <c r="L419" i="8"/>
  <c r="E52" i="8"/>
  <c r="D7" i="8"/>
  <c r="C8" i="8"/>
  <c r="E8" i="8" s="1"/>
  <c r="U8" i="8"/>
  <c r="S7" i="8"/>
  <c r="C7" i="8" s="1"/>
  <c r="E9" i="8"/>
  <c r="E375" i="8"/>
  <c r="E406" i="8"/>
  <c r="E331" i="8"/>
  <c r="E206" i="8"/>
  <c r="E260" i="8"/>
  <c r="E313" i="8"/>
  <c r="E247" i="8"/>
  <c r="E274" i="8"/>
  <c r="E234" i="8"/>
  <c r="E162" i="8"/>
  <c r="E124" i="8"/>
  <c r="E81" i="8"/>
  <c r="E98" i="8"/>
  <c r="E75" i="8"/>
  <c r="E37" i="8"/>
  <c r="E10" i="8"/>
  <c r="E14" i="8"/>
  <c r="F102" i="7"/>
  <c r="E101" i="7"/>
  <c r="E92" i="7"/>
  <c r="E93" i="7"/>
  <c r="E96" i="7"/>
  <c r="F94" i="7"/>
  <c r="F103" i="7"/>
  <c r="E102" i="7"/>
  <c r="Q388" i="12"/>
  <c r="E105" i="7"/>
  <c r="E89" i="7"/>
  <c r="F88" i="7"/>
  <c r="F101" i="7"/>
  <c r="F98" i="7"/>
  <c r="E98" i="7"/>
  <c r="F105" i="7"/>
  <c r="F100" i="7"/>
  <c r="E95" i="7"/>
  <c r="E104" i="7"/>
  <c r="E97" i="7"/>
  <c r="F97" i="7"/>
  <c r="F89" i="7"/>
  <c r="E91" i="7"/>
  <c r="F104" i="7"/>
  <c r="G105" i="7" l="1"/>
  <c r="G102" i="7"/>
  <c r="U7" i="8"/>
  <c r="S419" i="8"/>
  <c r="E7" i="8"/>
  <c r="AO388" i="12"/>
  <c r="G89" i="7"/>
  <c r="AG388" i="12"/>
  <c r="AK388" i="12"/>
  <c r="BI388" i="12"/>
  <c r="F95" i="7"/>
  <c r="G95" i="7" s="1"/>
  <c r="BQ388" i="12"/>
  <c r="G97" i="7"/>
  <c r="G104" i="7"/>
  <c r="E388" i="12"/>
  <c r="BU388" i="12"/>
  <c r="AC388" i="12"/>
  <c r="E88" i="7"/>
  <c r="E94" i="7"/>
  <c r="G94" i="7" s="1"/>
  <c r="E90" i="7"/>
  <c r="G90" i="7" s="1"/>
  <c r="AS388" i="12"/>
  <c r="BE388" i="12"/>
  <c r="E103" i="7"/>
  <c r="G103" i="7" s="1"/>
  <c r="G101" i="7"/>
  <c r="Y388" i="12"/>
  <c r="U388" i="12"/>
  <c r="G92" i="7"/>
  <c r="G98" i="7"/>
  <c r="E100" i="7"/>
  <c r="G100" i="7" s="1"/>
  <c r="F96" i="7"/>
  <c r="G93" i="7"/>
  <c r="M388" i="12"/>
  <c r="F91" i="7"/>
  <c r="G91" i="7" s="1"/>
  <c r="E87" i="7" l="1"/>
  <c r="F87" i="7"/>
  <c r="G96" i="7"/>
  <c r="U419" i="8"/>
  <c r="G88" i="7"/>
  <c r="E26" i="7"/>
  <c r="E34" i="7"/>
  <c r="E32" i="7"/>
  <c r="E22" i="7"/>
  <c r="E44" i="7"/>
  <c r="E47" i="7"/>
  <c r="E39" i="7"/>
  <c r="E49" i="7"/>
  <c r="E46" i="7"/>
  <c r="E33" i="7"/>
  <c r="E41" i="7"/>
  <c r="E29" i="7"/>
  <c r="E38" i="7"/>
  <c r="E42" i="7"/>
  <c r="E35" i="7"/>
  <c r="E23" i="7"/>
  <c r="E31" i="7"/>
  <c r="E43" i="7"/>
  <c r="E21" i="7"/>
  <c r="E37" i="7"/>
  <c r="E48" i="7"/>
  <c r="E27" i="7"/>
  <c r="E45" i="7"/>
  <c r="E20" i="7"/>
  <c r="E25" i="7"/>
  <c r="G87" i="7" l="1"/>
  <c r="G44" i="7"/>
  <c r="G32" i="7"/>
  <c r="G22" i="7"/>
  <c r="G48" i="7"/>
  <c r="G21" i="7"/>
  <c r="E40" i="7"/>
  <c r="G40" i="7" s="1"/>
  <c r="G26" i="7"/>
  <c r="G46" i="7"/>
  <c r="G37" i="7"/>
  <c r="G29" i="7"/>
  <c r="G47" i="7"/>
  <c r="G33" i="7"/>
  <c r="G27" i="7"/>
  <c r="G39" i="7"/>
  <c r="G34" i="7"/>
  <c r="G31" i="7"/>
  <c r="G23" i="7"/>
  <c r="G35" i="7"/>
  <c r="G38" i="7"/>
  <c r="G41" i="7"/>
  <c r="E36" i="7"/>
  <c r="G36" i="7" s="1"/>
  <c r="G42" i="7"/>
  <c r="G49" i="7"/>
  <c r="G45" i="7"/>
  <c r="G43" i="7"/>
  <c r="E15" i="7" l="1"/>
  <c r="G25" i="7"/>
  <c r="G20" i="7"/>
  <c r="D419" i="8"/>
  <c r="G15" i="7" l="1"/>
  <c r="M419" i="8"/>
  <c r="E80" i="7"/>
  <c r="F80" i="7" l="1"/>
  <c r="F63" i="7" s="1"/>
  <c r="G80" i="7" l="1"/>
  <c r="F150" i="7" l="1"/>
  <c r="O402" i="11"/>
  <c r="Q402" i="11" s="1"/>
  <c r="E403" i="11"/>
  <c r="Q403" i="11"/>
  <c r="O415" i="8"/>
  <c r="Q404" i="11"/>
  <c r="E405" i="11"/>
  <c r="Q405" i="11"/>
  <c r="E406" i="11"/>
  <c r="Q406" i="11"/>
  <c r="C402" i="11" l="1"/>
  <c r="E402" i="11" s="1"/>
  <c r="O417" i="8"/>
  <c r="C417" i="8" s="1"/>
  <c r="E417" i="8" s="1"/>
  <c r="E404" i="11"/>
  <c r="O416" i="8"/>
  <c r="Q416" i="8" s="1"/>
  <c r="O408" i="11"/>
  <c r="O414" i="8"/>
  <c r="Q414" i="8" s="1"/>
  <c r="C415" i="8"/>
  <c r="E415" i="8" s="1"/>
  <c r="Q415" i="8"/>
  <c r="O413" i="8"/>
  <c r="Q417" i="8" l="1"/>
  <c r="Q408" i="11"/>
  <c r="E408" i="11"/>
  <c r="E66" i="7"/>
  <c r="C414" i="8"/>
  <c r="E414" i="8" s="1"/>
  <c r="C416" i="8"/>
  <c r="E416" i="8" s="1"/>
  <c r="O419" i="8"/>
  <c r="C413" i="8"/>
  <c r="E413" i="8" s="1"/>
  <c r="Q413" i="8"/>
  <c r="E63" i="7" l="1"/>
  <c r="G66" i="7"/>
  <c r="Q419" i="8"/>
  <c r="C419" i="8"/>
  <c r="E419" i="8" s="1"/>
  <c r="E150" i="7" l="1"/>
  <c r="G63" i="7"/>
  <c r="G150" i="7" l="1"/>
</calcChain>
</file>

<file path=xl/sharedStrings.xml><?xml version="1.0" encoding="utf-8"?>
<sst xmlns="http://schemas.openxmlformats.org/spreadsheetml/2006/main" count="3062" uniqueCount="1235">
  <si>
    <t xml:space="preserve">Сведения о предоставлении из бюджета Саратовской области межбюджетных трансфертов местным бюджетам  </t>
  </si>
  <si>
    <t>тыс. рублей</t>
  </si>
  <si>
    <t>№ п/п</t>
  </si>
  <si>
    <t>Наименование</t>
  </si>
  <si>
    <t>Код бюджетной классификации</t>
  </si>
  <si>
    <t xml:space="preserve">Исполнение </t>
  </si>
  <si>
    <t>% исполнения</t>
  </si>
  <si>
    <t>1.</t>
  </si>
  <si>
    <t>1.1.</t>
  </si>
  <si>
    <t>1.2.</t>
  </si>
  <si>
    <t>1.3.</t>
  </si>
  <si>
    <t>1.4.</t>
  </si>
  <si>
    <t>000 1401 6640170200 511</t>
  </si>
  <si>
    <t>1.5.</t>
  </si>
  <si>
    <t>2.</t>
  </si>
  <si>
    <t>Субсидии - всего</t>
  </si>
  <si>
    <t>2.1.</t>
  </si>
  <si>
    <t>2.2.</t>
  </si>
  <si>
    <t>2.3.</t>
  </si>
  <si>
    <t xml:space="preserve">000 0702 5A2E250970 521 </t>
  </si>
  <si>
    <t>2.4.</t>
  </si>
  <si>
    <t>2.5.</t>
  </si>
  <si>
    <t>2.6.</t>
  </si>
  <si>
    <t>2.7.</t>
  </si>
  <si>
    <t>2.8.</t>
  </si>
  <si>
    <t>2.9.</t>
  </si>
  <si>
    <t>000 0801 55A12R4670 521</t>
  </si>
  <si>
    <t>2.10.</t>
  </si>
  <si>
    <t>2.11.</t>
  </si>
  <si>
    <t>2.12.</t>
  </si>
  <si>
    <t>2.13.</t>
  </si>
  <si>
    <t>2.14.</t>
  </si>
  <si>
    <t>2.15.</t>
  </si>
  <si>
    <t>2.16.</t>
  </si>
  <si>
    <t>2.17.</t>
  </si>
  <si>
    <t>2.18.</t>
  </si>
  <si>
    <t>2.19.</t>
  </si>
  <si>
    <t>2.20.</t>
  </si>
  <si>
    <t>2.21.</t>
  </si>
  <si>
    <t>000 0503 691F255550 523</t>
  </si>
  <si>
    <t>2.22.</t>
  </si>
  <si>
    <t>2.23.</t>
  </si>
  <si>
    <t>2.24.</t>
  </si>
  <si>
    <t>2.25.</t>
  </si>
  <si>
    <t>2.26.</t>
  </si>
  <si>
    <t>2.27.</t>
  </si>
  <si>
    <t>2.28.</t>
  </si>
  <si>
    <t>2.29.</t>
  </si>
  <si>
    <t>2.30.</t>
  </si>
  <si>
    <t>2.31.</t>
  </si>
  <si>
    <t>2.32.</t>
  </si>
  <si>
    <t>2.33.</t>
  </si>
  <si>
    <t>2.34.</t>
  </si>
  <si>
    <t>2.35.</t>
  </si>
  <si>
    <t>2.36.</t>
  </si>
  <si>
    <t>000 0702 5A2E1U1130 521</t>
  </si>
  <si>
    <t>3.</t>
  </si>
  <si>
    <t>Субвенции - всего</t>
  </si>
  <si>
    <t>3.1.</t>
  </si>
  <si>
    <t>000 0701 5A10476900 530</t>
  </si>
  <si>
    <t>3.2.</t>
  </si>
  <si>
    <t>000 0709 5A10477800 530</t>
  </si>
  <si>
    <t>3.3.</t>
  </si>
  <si>
    <t>000 1004 5A10477900 530</t>
  </si>
  <si>
    <t>3.4.</t>
  </si>
  <si>
    <t>000 0701 5A10576700 530</t>
  </si>
  <si>
    <t>3.5.</t>
  </si>
  <si>
    <t>000 0702 5A21277200 530</t>
  </si>
  <si>
    <t>3.6.</t>
  </si>
  <si>
    <t>000 0709 5A21277300 530</t>
  </si>
  <si>
    <t>3.7.</t>
  </si>
  <si>
    <t>000 0702 5A21177000 530</t>
  </si>
  <si>
    <t>3.8.</t>
  </si>
  <si>
    <t>3.9.</t>
  </si>
  <si>
    <t>000 1004 5A50577И00 530</t>
  </si>
  <si>
    <t>3.10.</t>
  </si>
  <si>
    <t xml:space="preserve">000 1003 5212377Б00 530 </t>
  </si>
  <si>
    <t>3.11.</t>
  </si>
  <si>
    <t>3.12.</t>
  </si>
  <si>
    <t xml:space="preserve"> 000 0113 6511076600 530 </t>
  </si>
  <si>
    <t>3.13.</t>
  </si>
  <si>
    <t xml:space="preserve"> 000 0113 6511176500 530 </t>
  </si>
  <si>
    <t>3.14.</t>
  </si>
  <si>
    <t>000 1403 6640176100 530</t>
  </si>
  <si>
    <t>3.15.</t>
  </si>
  <si>
    <t>3.16.</t>
  </si>
  <si>
    <t>000 0203 9020051180 530</t>
  </si>
  <si>
    <t>3.17.</t>
  </si>
  <si>
    <t>000 0401 9610076300 530</t>
  </si>
  <si>
    <t>3.18.</t>
  </si>
  <si>
    <t>3.19.</t>
  </si>
  <si>
    <t>3.20.</t>
  </si>
  <si>
    <t>4.</t>
  </si>
  <si>
    <t>Иные межбюджетные трансферты</t>
  </si>
  <si>
    <t>4.1.</t>
  </si>
  <si>
    <t>000 0409 5Ж2R153930 540</t>
  </si>
  <si>
    <t>4.2.</t>
  </si>
  <si>
    <t>000 1403 6321179Б00 540</t>
  </si>
  <si>
    <t>4.3.</t>
  </si>
  <si>
    <t>4.4.</t>
  </si>
  <si>
    <t>4.5.</t>
  </si>
  <si>
    <t>4.8.</t>
  </si>
  <si>
    <t>4.9.</t>
  </si>
  <si>
    <t>4.10.</t>
  </si>
  <si>
    <t>ВСЕГО межбюджетных трансфертов местным бюджетам</t>
  </si>
  <si>
    <t>тыс.рублей</t>
  </si>
  <si>
    <t>Наименование муниципальных образований</t>
  </si>
  <si>
    <t>Всего</t>
  </si>
  <si>
    <t>Дотации</t>
  </si>
  <si>
    <t>Субсидии</t>
  </si>
  <si>
    <t>Субвенции</t>
  </si>
  <si>
    <t>исполнено</t>
  </si>
  <si>
    <t>Городские округа области:</t>
  </si>
  <si>
    <t>г. Саратов</t>
  </si>
  <si>
    <t>п. Михайловский</t>
  </si>
  <si>
    <t>ЗАТО Светлый</t>
  </si>
  <si>
    <t>г. Шиханы</t>
  </si>
  <si>
    <t>Поселения:</t>
  </si>
  <si>
    <t>ИТОГО</t>
  </si>
  <si>
    <t>Дотации, всего</t>
  </si>
  <si>
    <t>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</si>
  <si>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на выравнивание бюджетной обеспеченности муниципальных районов (городских округов) области</t>
  </si>
  <si>
    <t>на поддержку мер по обеспечению сбалансированности бюджетов</t>
  </si>
  <si>
    <t>Продолжение таблицы</t>
  </si>
  <si>
    <t>Субсидии, всего</t>
  </si>
  <si>
    <t>в том числе</t>
  </si>
  <si>
    <t>бюджетам муниципальных районов и городских округов области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</si>
  <si>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исполнения</t>
  </si>
  <si>
    <t xml:space="preserve">утвержденные бюджетные назначения 2*  </t>
  </si>
  <si>
    <t>Субвенции, всего</t>
  </si>
  <si>
    <t xml:space="preserve">Иные межбюджетные трансферты, всего
</t>
  </si>
  <si>
    <t xml:space="preserve">утвержденные бюджетные назначения 2*   </t>
  </si>
  <si>
    <t xml:space="preserve">утвержденные бюджетные назначения 3*   </t>
  </si>
  <si>
    <t>Исполнено</t>
  </si>
  <si>
    <t>3* заполняется, если в законе о бюджете утверждена общая сумма межбюджетного трансферта, но отсутствует распределение по муниципальным образованиям</t>
  </si>
  <si>
    <t>Остаток средств к распределению 3*</t>
  </si>
  <si>
    <t>000 0501 5EAF367483 523</t>
  </si>
  <si>
    <t>000 0602 5E8G650130 522</t>
  </si>
  <si>
    <t xml:space="preserve">утвержденные бюджетные назначения*  </t>
  </si>
  <si>
    <t>000 1402 6640170300 512</t>
  </si>
  <si>
    <t>000 1402 6640150100 512</t>
  </si>
  <si>
    <t>000 0412 5830171100 521</t>
  </si>
  <si>
    <t>000 1403 6640172500 521</t>
  </si>
  <si>
    <t>бюджетам муниципальных районов и поселений области на поддержку отрасли культуры на государственную поддержку лучших сельских учреждений культуры</t>
  </si>
  <si>
    <t>бюджетам муниципальных районов и поселений области на поддержку отрасли культуры на государственную поддержку лучших работников сельских учреждений культуры</t>
  </si>
  <si>
    <t>000 0801 55206R4660 521</t>
  </si>
  <si>
    <t>000 0701 5A1P252320 523</t>
  </si>
  <si>
    <t>000 0702 5A2E155200 523</t>
  </si>
  <si>
    <t>000 0702 5A2E151690 521</t>
  </si>
  <si>
    <t>бюджетам муниципальных районов и городских округов области на обеспечение жильем молодых семей</t>
  </si>
  <si>
    <t>000 1004 5E301R4970 521</t>
  </si>
  <si>
    <t>000 0801 55AA155197 523</t>
  </si>
  <si>
    <t xml:space="preserve"> бюджетам городских округов и поселений области на поддержку муниципальных программ формирования современной городской среды
</t>
  </si>
  <si>
    <t>000 0503 66105R2990 521</t>
  </si>
  <si>
    <t>000 0502 70301R5765 522</t>
  </si>
  <si>
    <t>бюджетам поселений области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</si>
  <si>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000 0505 70101R5762 522</t>
  </si>
  <si>
    <t>бюджетам муниципальных районов области на реализацию мероприятий по благоустройству сельских территорий</t>
  </si>
  <si>
    <t>000 0503 70302R5766 521</t>
  </si>
  <si>
    <t>000 0702 5A8E452100 521</t>
  </si>
  <si>
    <t>000 0113 6640572100 523</t>
  </si>
  <si>
    <t>бюджетам муниципальных районов и городских округов области на модернизацию (капитальный ремонт, реконструкция) муниципальных детских школ искусств по видам искусств</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</si>
  <si>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t>
  </si>
  <si>
    <t>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</si>
  <si>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t>
  </si>
  <si>
    <t>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t>
  </si>
  <si>
    <t>000 1003 5212477110 530</t>
  </si>
  <si>
    <t>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</si>
  <si>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</si>
  <si>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</si>
  <si>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</si>
  <si>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</si>
  <si>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</si>
  <si>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</si>
  <si>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</si>
  <si>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 xml:space="preserve">000 0709 5A50577120 530 </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</si>
  <si>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</si>
  <si>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</si>
  <si>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Дотация 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</si>
  <si>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Дотация - всего</t>
  </si>
  <si>
    <t>Дотация на выравнивание бюджетной обеспеченности муниципальных районов (городских округов) области</t>
  </si>
  <si>
    <t>Дотация на поддержку мер по обеспечению сбалансированности бюджетов</t>
  </si>
  <si>
    <t>Субсидия бюджетам муниципальных районов области на благоустройство зданий
муниципальных общеобразовательных организаций в целях соблюдения требований к воздушно-тепловому режиму, водоснабжению и канализации</t>
  </si>
  <si>
    <t>Субсидия бюджетам поселений области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</si>
  <si>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Субсидия бюджетам муниципальных районов и городских округов области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</si>
  <si>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Субсидия бюджетам муниципальных районов и поселений области на поддержку отрасли культуры на государственную поддержку лучших работников сельских учреждений культуры</t>
  </si>
  <si>
    <t>Субсидия бюджетам муниципальных районов и поселений области на поддержку отрасли культуры на государственную поддержку лучших сельских учреждений культуры</t>
  </si>
  <si>
    <t>Субсидия бюджетам муниципальных районов и городских округов области на обеспечение жильем молодых семей</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</si>
  <si>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</si>
  <si>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</si>
  <si>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</si>
  <si>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</si>
  <si>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000 0106 6640177150  530</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</si>
  <si>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государственному управлению охраной труда</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</si>
  <si>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государственному управлению охраной труда</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</si>
  <si>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</si>
  <si>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t>
  </si>
  <si>
    <t>Субвенция 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t>
  </si>
  <si>
    <t>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t>
  </si>
  <si>
    <t>Субвенция 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t>
  </si>
  <si>
    <t>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t>
  </si>
  <si>
    <t>Субвенция  бюджетам поселений и городских округов области  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 где отсутствуют военные комиссариаты</t>
  </si>
  <si>
    <t>бюджетам поселений и городских округов области  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 где отсутствуют военные комиссариаты</t>
  </si>
  <si>
    <t>000 0801 55AA354530 540</t>
  </si>
  <si>
    <t>Иные межбюджетные трансферты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«Безопасные и качественные автомобильные дороги» за счет средств областного дорожного фонда</t>
  </si>
  <si>
    <t>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«Безопасные и качественные автомобильные дороги» за счет средств областного дорожного фонда</t>
  </si>
  <si>
    <t>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«Безопасные и качественные автомобильные дороги»  за счет средств областного дорожного фонда</t>
  </si>
  <si>
    <t>4.6.</t>
  </si>
  <si>
    <t>4.7.</t>
  </si>
  <si>
    <t>утвержденные бюджетные назначения</t>
  </si>
  <si>
    <t>Субсидия бюджетам муниципальных районов и городских округов области на модернизацию (капитальный ремонт, реконструкция) муниципальных детских школ искусств по видам искусств</t>
  </si>
  <si>
    <t>Субсидия  бюджетам городских округов и поселений области на поддержку муниципальных программ формирования современной городской среды</t>
  </si>
  <si>
    <t>Субсидия бюджетам муниципальных районов и поселений области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</si>
  <si>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Субсидия  бюджетам муниципальных районов области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</si>
  <si>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Субсидия бюджетам муниципальных районов области на обеспечение функционирования центров цифрового образования детей «IT-куб»</t>
  </si>
  <si>
    <t>бюджетам муниципальных районов области на обеспечение функционирования центров цифрового образования детей «IT-куб»</t>
  </si>
  <si>
    <t>000 0703 5A8E4U1240 521</t>
  </si>
  <si>
    <t>Субсидия бюджетам муниципальных районов и городских округов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</si>
  <si>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бюджетам муниципальных районов и городских округов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</si>
  <si>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000 0702 5A212R3040 521</t>
  </si>
  <si>
    <t>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</si>
  <si>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</si>
  <si>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000 0405 9610077130 530</t>
  </si>
  <si>
    <t>Субвенции 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t>
  </si>
  <si>
    <t>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t>
  </si>
  <si>
    <t>000 0702 5A203R3030 530</t>
  </si>
  <si>
    <t>бюджетам муниципальных районов и поселений области на обеспечение развития и укрепления материально-технической базы домов культуры в населенных пунктах с числом жителей до 50 тысяч человек</t>
  </si>
  <si>
    <t>Иные межбюджетные трансферты 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</si>
  <si>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</si>
  <si>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000 0503 692F254240 540</t>
  </si>
  <si>
    <t>4.11.</t>
  </si>
  <si>
    <t>4.12.</t>
  </si>
  <si>
    <t>Иные межбюджетные трансферты бюджетам муниципальных районов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t>
  </si>
  <si>
    <t>бюджетам муниципальных районов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t>
  </si>
  <si>
    <t>000 1204 6651778600 540</t>
  </si>
  <si>
    <t xml:space="preserve">утвержденные бюджетные назначения 4*   </t>
  </si>
  <si>
    <t>4.13.</t>
  </si>
  <si>
    <t>4.14.</t>
  </si>
  <si>
    <t>3.21.</t>
  </si>
  <si>
    <t>Субсидия бюджетам поселений области на реализацию мероприятий по сокращению доли загрязненных сточных вод</t>
  </si>
  <si>
    <t>бюджетам поселений области на реализацию мероприятий по сокращению доли загрязненных сточных вод</t>
  </si>
  <si>
    <t>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t>
  </si>
  <si>
    <t>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жилищно-коммунального хозяйства)</t>
  </si>
  <si>
    <t>Субсидия 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жилищно-коммунального хозяйства)</t>
  </si>
  <si>
    <t>Субсидия 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t>
  </si>
  <si>
    <t>000 0501 5EAF367484 523</t>
  </si>
  <si>
    <t>4.15.</t>
  </si>
  <si>
    <t>4.16.</t>
  </si>
  <si>
    <t>4.17.</t>
  </si>
  <si>
    <t>4.18.</t>
  </si>
  <si>
    <t>4.19.</t>
  </si>
  <si>
    <t>4.20.</t>
  </si>
  <si>
    <t>4.21.</t>
  </si>
  <si>
    <t>4.22.</t>
  </si>
  <si>
    <t>Иные межбюджетные трансферты бюджетам городских округов области на обеспечение
бесперебойного функционирования городского наземного электрического транспорта</t>
  </si>
  <si>
    <t>бюджетам городских округов области на обеспечение бесперебойного функционирования городского наземного электрического транспорта</t>
  </si>
  <si>
    <t>000 0408 5Ж11178910 540</t>
  </si>
  <si>
    <t>бюджетам муниципальных районов области на благоустройство зданий муниципальных общеобразовательных организаций в целях соблюдения требований к воздушно-тепловому режиму, водоснабжению и канализации</t>
  </si>
  <si>
    <t>Иные межбюджетные трансферты бюджетам муниципальных районов области
на создание условий для ведения здорового образа жизни</t>
  </si>
  <si>
    <t>000 0503 6920478150 540</t>
  </si>
  <si>
    <t>бюджетам городских округов области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</si>
  <si>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Иные межбюджетные трансферты бюджетам городских округов области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</si>
  <si>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бюджетам муниципальных районов, городских округов и поселений области за счет средств, выделяемых из резервного фонда Правительства Саратовской области</t>
  </si>
  <si>
    <t>Александрово-Гайский район (собственный)</t>
  </si>
  <si>
    <t>Александрово-Гайский район (консолидированный)</t>
  </si>
  <si>
    <t>Александрово-Гайское МО</t>
  </si>
  <si>
    <t>Аркадакский район (собственный)</t>
  </si>
  <si>
    <t>Аркадакский район (консолидированный)</t>
  </si>
  <si>
    <t xml:space="preserve">город Аркадак </t>
  </si>
  <si>
    <t>Аткарский район (собственный)</t>
  </si>
  <si>
    <t>Аткарский район (консолидированный)</t>
  </si>
  <si>
    <t xml:space="preserve"> город Аткарск</t>
  </si>
  <si>
    <t>Барановское МО</t>
  </si>
  <si>
    <t>Даниловское МО</t>
  </si>
  <si>
    <t>Муниципальные районы области (собственный):</t>
  </si>
  <si>
    <t>Муниципальные районы области (консолидированный)</t>
  </si>
  <si>
    <t>Базарно-Карабулакское МО</t>
  </si>
  <si>
    <t>Базарно-Карабулакский район (собственный)</t>
  </si>
  <si>
    <t>Базарно-Карабулакский район (консолидированный)</t>
  </si>
  <si>
    <t xml:space="preserve">город Балаково </t>
  </si>
  <si>
    <t>Натальинское МО</t>
  </si>
  <si>
    <t>Балаковский район (собственный)</t>
  </si>
  <si>
    <t>Балаковский  район (консолидированный)</t>
  </si>
  <si>
    <t>Свободинское МО</t>
  </si>
  <si>
    <t xml:space="preserve">город Балашов </t>
  </si>
  <si>
    <t>Репинское МО</t>
  </si>
  <si>
    <t>Пинеровское МО</t>
  </si>
  <si>
    <t>Родничковское МО</t>
  </si>
  <si>
    <t>Терновское МО</t>
  </si>
  <si>
    <t>Октябрьское МО</t>
  </si>
  <si>
    <t>Балашовский район (собственный)</t>
  </si>
  <si>
    <t>Балашовский район (консолидированный)</t>
  </si>
  <si>
    <t>Балтайское МО</t>
  </si>
  <si>
    <t>Царевщинское МО</t>
  </si>
  <si>
    <t>Балтайский район (собственный)</t>
  </si>
  <si>
    <t>Балтайский район (консолидированный)</t>
  </si>
  <si>
    <t>Сенное МО</t>
  </si>
  <si>
    <t>город Вольск</t>
  </si>
  <si>
    <t>Вольский район (собственный)</t>
  </si>
  <si>
    <t>Вольский район (консолидированный)</t>
  </si>
  <si>
    <t>Воскресенское МО</t>
  </si>
  <si>
    <t>Воскресенский район (собственный)</t>
  </si>
  <si>
    <t>Воскресенский район (консолидированный)</t>
  </si>
  <si>
    <t>Орошаемое МО</t>
  </si>
  <si>
    <t>Дергачевский район (собственный)</t>
  </si>
  <si>
    <t>Дергачевский район (консолидированный)</t>
  </si>
  <si>
    <t>Дергачевское МО</t>
  </si>
  <si>
    <t>Березово-Лукское МО</t>
  </si>
  <si>
    <t>Горяиновское МО</t>
  </si>
  <si>
    <t>Духовницкое МО</t>
  </si>
  <si>
    <t>Духовницкий район (собственный)</t>
  </si>
  <si>
    <t>Духовницкий район (консолидированный)</t>
  </si>
  <si>
    <t>Екатериновское МО</t>
  </si>
  <si>
    <t>Екатериновский район (собственный)</t>
  </si>
  <si>
    <t>Екатериновский район (консолидированный)</t>
  </si>
  <si>
    <t xml:space="preserve"> город Ершов</t>
  </si>
  <si>
    <t>Ершовский район (собственный)</t>
  </si>
  <si>
    <t>Ершовский район (консолидированный)</t>
  </si>
  <si>
    <t>Ивантеевское МО</t>
  </si>
  <si>
    <t>Яблоново-Гайское МО</t>
  </si>
  <si>
    <t>Ивантеевский район (собственный)</t>
  </si>
  <si>
    <t>Ивантеевский район (консолидированный)</t>
  </si>
  <si>
    <t>Ахтубинское МО</t>
  </si>
  <si>
    <t>Калининский район (собственный)</t>
  </si>
  <si>
    <t xml:space="preserve">город Калининск </t>
  </si>
  <si>
    <t>Калининский район (консолидированный)</t>
  </si>
  <si>
    <t xml:space="preserve">город Красноармейск </t>
  </si>
  <si>
    <t>Каменское МО</t>
  </si>
  <si>
    <t>Красноармейский район (собственный)</t>
  </si>
  <si>
    <t>Красноармейский район (консолидированный)</t>
  </si>
  <si>
    <t>Безымянское МО</t>
  </si>
  <si>
    <t>Новопушкинское МО</t>
  </si>
  <si>
    <t xml:space="preserve">город Энгельс </t>
  </si>
  <si>
    <t>Энгельсский район (собственный)</t>
  </si>
  <si>
    <t>Энгельсский район (консолидированный)</t>
  </si>
  <si>
    <t>Краснокутский район (собственный)</t>
  </si>
  <si>
    <t>Краснопартизанский район (собственный)</t>
  </si>
  <si>
    <t>Лысогорский район (собственный)</t>
  </si>
  <si>
    <t>Марксовский район (собственный)</t>
  </si>
  <si>
    <t>Новобурасский район (собственный)</t>
  </si>
  <si>
    <t>Хвалынский район (собственный)</t>
  </si>
  <si>
    <t>Федоровский район (собственный)</t>
  </si>
  <si>
    <t>Турковский район (собственный)</t>
  </si>
  <si>
    <t>Татищевский район (собственный)</t>
  </si>
  <si>
    <t>Советский район (собственный)</t>
  </si>
  <si>
    <t>Саратовский район (собственный)</t>
  </si>
  <si>
    <t>Самойловский район (собственный)</t>
  </si>
  <si>
    <t>Ртищевский район (собственный)</t>
  </si>
  <si>
    <t>Романовский район (собственный)</t>
  </si>
  <si>
    <t>Ровенский район (собственный)</t>
  </si>
  <si>
    <t>Пугачевский район (собственный)</t>
  </si>
  <si>
    <t>Питерский район (собственный)</t>
  </si>
  <si>
    <t>Петровский район (собственный)</t>
  </si>
  <si>
    <t>Перелюбский район (собственный)</t>
  </si>
  <si>
    <t>Сланцерудниковское МО</t>
  </si>
  <si>
    <t>Озинское МО</t>
  </si>
  <si>
    <t>ЗаволжскоеМО</t>
  </si>
  <si>
    <t>Озинский район (собственный)</t>
  </si>
  <si>
    <t>Новоузенский район (собственный)</t>
  </si>
  <si>
    <t>Озинский район (консолидированный)</t>
  </si>
  <si>
    <t>город Красный Кут</t>
  </si>
  <si>
    <t>Краснокутский район (консолидированный)</t>
  </si>
  <si>
    <t>Горновское МО</t>
  </si>
  <si>
    <t>Краснопартизанский район (консолидированный)</t>
  </si>
  <si>
    <t>Лысогорское МО</t>
  </si>
  <si>
    <t>Лысогорский район (консолидированный)</t>
  </si>
  <si>
    <t xml:space="preserve">город Маркс </t>
  </si>
  <si>
    <t>Зоркинское МО</t>
  </si>
  <si>
    <t>Кировское МО</t>
  </si>
  <si>
    <t>Липовское МО</t>
  </si>
  <si>
    <t>Подлесновское МО</t>
  </si>
  <si>
    <t>Приволжское МО</t>
  </si>
  <si>
    <t>Марксовский район (консолидированный)</t>
  </si>
  <si>
    <t>Новобурасское МО</t>
  </si>
  <si>
    <t>Новобурасский район (консолидированный)</t>
  </si>
  <si>
    <t xml:space="preserve">город Новоузенск </t>
  </si>
  <si>
    <t>Куриловское МО</t>
  </si>
  <si>
    <t>Петропавловское МО</t>
  </si>
  <si>
    <t>Новоузенский район (консолидированный)</t>
  </si>
  <si>
    <t>город Петровск</t>
  </si>
  <si>
    <t>Петровский район (консолидированный)</t>
  </si>
  <si>
    <t>Грачево-Кустовское МО</t>
  </si>
  <si>
    <t>Иванихинское МО</t>
  </si>
  <si>
    <t>Кучумбетовское МО</t>
  </si>
  <si>
    <t>Молодежное МО</t>
  </si>
  <si>
    <t>Натальиноярское МО</t>
  </si>
  <si>
    <t>Нижнепокровское МО</t>
  </si>
  <si>
    <t>Первомайское МО</t>
  </si>
  <si>
    <t>Перелюбское МО</t>
  </si>
  <si>
    <t>Смородинское МО</t>
  </si>
  <si>
    <t>Тепловское МО</t>
  </si>
  <si>
    <t>Целинное МО</t>
  </si>
  <si>
    <t>Перелюбский район (консолидированный)</t>
  </si>
  <si>
    <t>город Хвалынск</t>
  </si>
  <si>
    <t>Возрожденческое МО</t>
  </si>
  <si>
    <t>Хвалынский район (консолидированный)</t>
  </si>
  <si>
    <t>Мокроусское МО</t>
  </si>
  <si>
    <t>Борисоглебовское МО</t>
  </si>
  <si>
    <t>Федоровский район (консолидированный)</t>
  </si>
  <si>
    <t>Рязанское МО</t>
  </si>
  <si>
    <t>Турковское МО</t>
  </si>
  <si>
    <t>Студеновское МО</t>
  </si>
  <si>
    <t>Татищевский район (консолидированный)</t>
  </si>
  <si>
    <t>Турковский район (консолидированный)</t>
  </si>
  <si>
    <t>город Пугачев</t>
  </si>
  <si>
    <t>Заволжское МО</t>
  </si>
  <si>
    <t>Клинцовское МО</t>
  </si>
  <si>
    <t>Старопорубежское МО</t>
  </si>
  <si>
    <t>Пугачевский район (консолидированный)</t>
  </si>
  <si>
    <t>Розовское МО</t>
  </si>
  <si>
    <t>Пушкинское МО</t>
  </si>
  <si>
    <t>Степновское МО</t>
  </si>
  <si>
    <t>Советское МО</t>
  </si>
  <si>
    <t>Советский район (консолидированный)</t>
  </si>
  <si>
    <t>Расковское МО</t>
  </si>
  <si>
    <t>Рыбушанское МО</t>
  </si>
  <si>
    <t>Усть-Курдюмское МО</t>
  </si>
  <si>
    <t>Саратовский район (консолидированный)</t>
  </si>
  <si>
    <t>Самойловский район (консолидированный)</t>
  </si>
  <si>
    <t>Мироновское МО</t>
  </si>
  <si>
    <t>Питерский район (консолидированный)</t>
  </si>
  <si>
    <t>Ровенское МО</t>
  </si>
  <si>
    <t>Ровенский район (консолидированный)</t>
  </si>
  <si>
    <t>Татищевское МО</t>
  </si>
  <si>
    <t xml:space="preserve">город Ртищево </t>
  </si>
  <si>
    <t>Романовское МО</t>
  </si>
  <si>
    <t>Романовский район (консолидированный)</t>
  </si>
  <si>
    <t>Ртищевский район (консолидированный)</t>
  </si>
  <si>
    <t>Самойловское МО</t>
  </si>
  <si>
    <t>Дотации бюджетам муниципальных районов и городских округов области на компенсацию
дополнительных расходов на повышение оплаты труда некоторых категорий работников муниципальных учреждений в связи с увеличением минимального размера оплаты труда с 1 января 2021 года</t>
  </si>
  <si>
    <t>000 1402 6640170700 512</t>
  </si>
  <si>
    <t>000 1402 664017080К 512</t>
  </si>
  <si>
    <t>Дотации бюджетам муниципальных районов области на обеспечение финансовой устойчивости местных бюджетов в условиях нестабильной ситуации, связанной с пандемией новой коронавирусной инфекции</t>
  </si>
  <si>
    <t>Новоалександровское МО</t>
  </si>
  <si>
    <t>город Аркадак</t>
  </si>
  <si>
    <t>Большежуравское МО</t>
  </si>
  <si>
    <t>Краснознаменское МО</t>
  </si>
  <si>
    <t>Львовское МО</t>
  </si>
  <si>
    <t>Малиновское МО</t>
  </si>
  <si>
    <t>Семеновское МО</t>
  </si>
  <si>
    <t>Росташовское МО</t>
  </si>
  <si>
    <t>Языковское МО</t>
  </si>
  <si>
    <t>Тургеневское МО</t>
  </si>
  <si>
    <t>Петровское МО</t>
  </si>
  <si>
    <t>Песчанское МО</t>
  </si>
  <si>
    <t>Озерное МО</t>
  </si>
  <si>
    <t>Кочетовское МО</t>
  </si>
  <si>
    <t>Ершовское МО</t>
  </si>
  <si>
    <t>Большеекатериновское МО</t>
  </si>
  <si>
    <t>Лопуховское МО</t>
  </si>
  <si>
    <t>город Аткарск</t>
  </si>
  <si>
    <t>Алексеевское МО</t>
  </si>
  <si>
    <t>Большечечуйское МО</t>
  </si>
  <si>
    <t>Максимовское МО</t>
  </si>
  <si>
    <t>Старобурасское МО</t>
  </si>
  <si>
    <t>Старожуковское МО</t>
  </si>
  <si>
    <t>Яковлевское МО</t>
  </si>
  <si>
    <t>Быково-Отрогско МО</t>
  </si>
  <si>
    <t>город Балаково</t>
  </si>
  <si>
    <t>Балаковский район (консолидированный)</t>
  </si>
  <si>
    <t>Барковское МО</t>
  </si>
  <si>
    <t>Большемеликское МО</t>
  </si>
  <si>
    <t>Лесновское  МО</t>
  </si>
  <si>
    <t>Новопокровское МО</t>
  </si>
  <si>
    <t>Соцземледельское МО</t>
  </si>
  <si>
    <t>Хоперское МО</t>
  </si>
  <si>
    <t>Тростянское МО</t>
  </si>
  <si>
    <t>Старохоперское МО</t>
  </si>
  <si>
    <t>город Балашов</t>
  </si>
  <si>
    <t>Большеозерское МО</t>
  </si>
  <si>
    <t>Барнуковское МО</t>
  </si>
  <si>
    <t>Белогорновское МО</t>
  </si>
  <si>
    <t>Верхнечернавское МО</t>
  </si>
  <si>
    <t>Колоярское МО</t>
  </si>
  <si>
    <t>Кряжимское МО</t>
  </si>
  <si>
    <t>Междуреченское МО</t>
  </si>
  <si>
    <t>Нижнечернавское МО</t>
  </si>
  <si>
    <t>Талалихинское МО</t>
  </si>
  <si>
    <t>Терсинское МО</t>
  </si>
  <si>
    <t>Черкасское МО</t>
  </si>
  <si>
    <t>Широкобуеракское МО</t>
  </si>
  <si>
    <t>Покровское МО</t>
  </si>
  <si>
    <t>Вольский район  (консолидированный)</t>
  </si>
  <si>
    <t>Елшанское МО</t>
  </si>
  <si>
    <t>Синодское МО</t>
  </si>
  <si>
    <t>Верхазовское МО</t>
  </si>
  <si>
    <t>Восточное МО</t>
  </si>
  <si>
    <t>Демьясское МО</t>
  </si>
  <si>
    <t>Зерновское МО</t>
  </si>
  <si>
    <t>Камышевское МО</t>
  </si>
  <si>
    <t>Сафаровское МО</t>
  </si>
  <si>
    <t>Брыковское МО</t>
  </si>
  <si>
    <t>Горяйновское  МО</t>
  </si>
  <si>
    <t>Дмитриевское  МО</t>
  </si>
  <si>
    <t>Новозахаркинское МО</t>
  </si>
  <si>
    <t>Альшанское МО</t>
  </si>
  <si>
    <t>Андреевское МО</t>
  </si>
  <si>
    <t>Бакурское МО</t>
  </si>
  <si>
    <t>Галаховское МО</t>
  </si>
  <si>
    <t>Индустриальное МО</t>
  </si>
  <si>
    <t>Коленовское МО</t>
  </si>
  <si>
    <t>Крутоярское МО</t>
  </si>
  <si>
    <t>Новоселовское МО</t>
  </si>
  <si>
    <t>Сластухинское МО</t>
  </si>
  <si>
    <t>город Ершов</t>
  </si>
  <si>
    <t>Антоновское МО</t>
  </si>
  <si>
    <t>Декабристское МО</t>
  </si>
  <si>
    <t>Марьевское МО</t>
  </si>
  <si>
    <t>Миусское МО</t>
  </si>
  <si>
    <t>Новокраснянское МО</t>
  </si>
  <si>
    <t>Новорепинское МО</t>
  </si>
  <si>
    <t>Новосельское МО</t>
  </si>
  <si>
    <t>Перекопновское МО</t>
  </si>
  <si>
    <t>Бартеневское МО</t>
  </si>
  <si>
    <t>Знаменское МО</t>
  </si>
  <si>
    <t>Ивановское МО</t>
  </si>
  <si>
    <t>Канаевское МО</t>
  </si>
  <si>
    <t>Николаевское МО</t>
  </si>
  <si>
    <t>Чернавское МО</t>
  </si>
  <si>
    <t>Раевское МО</t>
  </si>
  <si>
    <t>город Калининск</t>
  </si>
  <si>
    <t>Казачкинское МО</t>
  </si>
  <si>
    <t>Колокольцовское МО</t>
  </si>
  <si>
    <t>Малоекатериновское МО</t>
  </si>
  <si>
    <t>Озерское МО</t>
  </si>
  <si>
    <t>Свердловское МО</t>
  </si>
  <si>
    <t>Сергиевское МО</t>
  </si>
  <si>
    <t>Симоновское МО</t>
  </si>
  <si>
    <t>Широкоуступское МО</t>
  </si>
  <si>
    <t>город Красноармейск</t>
  </si>
  <si>
    <t>Высоковское МО</t>
  </si>
  <si>
    <t>Золотовское МО</t>
  </si>
  <si>
    <t>Карамышское МО</t>
  </si>
  <si>
    <t>Луганское МО</t>
  </si>
  <si>
    <t>Россошанское МО</t>
  </si>
  <si>
    <t>Рогаткинское МО</t>
  </si>
  <si>
    <t>Сплавнухинское МО</t>
  </si>
  <si>
    <t>город Красный кут</t>
  </si>
  <si>
    <t>Дьяковское МО</t>
  </si>
  <si>
    <t>Ждановское МО</t>
  </si>
  <si>
    <t>Журавлевское МО</t>
  </si>
  <si>
    <t>Интернациональное МО</t>
  </si>
  <si>
    <t>Комсомольское МО</t>
  </si>
  <si>
    <t>Лавровское МО</t>
  </si>
  <si>
    <t>Лебедевское МО</t>
  </si>
  <si>
    <t>Логиновское МО</t>
  </si>
  <si>
    <t>Усатовское МО</t>
  </si>
  <si>
    <t>Чкаловское МО</t>
  </si>
  <si>
    <t>Рукопольское МО</t>
  </si>
  <si>
    <t>Большедмитриевское МО</t>
  </si>
  <si>
    <t>Большекопенское МО</t>
  </si>
  <si>
    <t>Большерельненское МО</t>
  </si>
  <si>
    <t>Бутырское МО</t>
  </si>
  <si>
    <t>Гремячинское МО</t>
  </si>
  <si>
    <t>Новокрасавское МО</t>
  </si>
  <si>
    <t>Раздольновское МО</t>
  </si>
  <si>
    <t>Ширококарамышское МО</t>
  </si>
  <si>
    <t>город Маркс</t>
  </si>
  <si>
    <t>Осиновское МО</t>
  </si>
  <si>
    <t>Белоярское МО</t>
  </si>
  <si>
    <t>Лоховское МО</t>
  </si>
  <si>
    <t>Алгайское МО</t>
  </si>
  <si>
    <t>Бессоновское МО</t>
  </si>
  <si>
    <t>Горькореченское МО</t>
  </si>
  <si>
    <t>Дмитриевское МО</t>
  </si>
  <si>
    <t>Дюрское МО</t>
  </si>
  <si>
    <t>Олоновское МО</t>
  </si>
  <si>
    <t>город Новоузенск</t>
  </si>
  <si>
    <t>Радищевское МО</t>
  </si>
  <si>
    <t>Пограниченское МО</t>
  </si>
  <si>
    <t>Балашинское МО</t>
  </si>
  <si>
    <t>Ленинское МО</t>
  </si>
  <si>
    <t>Первоцелинное МО</t>
  </si>
  <si>
    <t>Пигаревское МО</t>
  </si>
  <si>
    <t>Урожайное МО</t>
  </si>
  <si>
    <t>Чалыклинское МО</t>
  </si>
  <si>
    <t>Березовское МО</t>
  </si>
  <si>
    <t>Грачевское МО</t>
  </si>
  <si>
    <t>Пригородное МО</t>
  </si>
  <si>
    <t>Синеньское МО</t>
  </si>
  <si>
    <t>Алексашинское МО</t>
  </si>
  <si>
    <t>Агафоновское МО</t>
  </si>
  <si>
    <t>Новотульское МО</t>
  </si>
  <si>
    <t>Питерское МО</t>
  </si>
  <si>
    <t>Малоузенское МО</t>
  </si>
  <si>
    <t xml:space="preserve">город Пугачев </t>
  </si>
  <si>
    <t>Давыдовское МО</t>
  </si>
  <si>
    <t>Краснореченское  МО</t>
  </si>
  <si>
    <t>Преображенское МО</t>
  </si>
  <si>
    <t>Надеждинское МО</t>
  </si>
  <si>
    <t>Рахмановское МО</t>
  </si>
  <si>
    <t>Кочетновское МО</t>
  </si>
  <si>
    <t>Кривоярское МО</t>
  </si>
  <si>
    <t>Луговское МО</t>
  </si>
  <si>
    <t>Привольненское МО</t>
  </si>
  <si>
    <t>Тарлыковское  МО</t>
  </si>
  <si>
    <t>Большекарайское МО</t>
  </si>
  <si>
    <t>Подгорненское МО</t>
  </si>
  <si>
    <t>Усть-Щербединское МО</t>
  </si>
  <si>
    <t>Мордовокарайское МО</t>
  </si>
  <si>
    <t>город Ртищево</t>
  </si>
  <si>
    <t>Урусовское МО</t>
  </si>
  <si>
    <t>Салтыковское МО</t>
  </si>
  <si>
    <t>Макаровское МО</t>
  </si>
  <si>
    <t>Краснозвездинское МО</t>
  </si>
  <si>
    <t>Шило-Голицынское МО</t>
  </si>
  <si>
    <t>Благовещенское МО</t>
  </si>
  <si>
    <t>Хрущевское  МО</t>
  </si>
  <si>
    <t>Святославское МО</t>
  </si>
  <si>
    <t>Красавское МО</t>
  </si>
  <si>
    <t>Александровское МО</t>
  </si>
  <si>
    <t>Багаевское МО</t>
  </si>
  <si>
    <t>Вольновское МО</t>
  </si>
  <si>
    <t>Дубковское МО</t>
  </si>
  <si>
    <t>Краснооктябрьское МО</t>
  </si>
  <si>
    <t>МО Красный Текстильщик</t>
  </si>
  <si>
    <t>Михайловское МО</t>
  </si>
  <si>
    <t>Соколовское МО</t>
  </si>
  <si>
    <t>Золотостепское МО</t>
  </si>
  <si>
    <t>Любимовское МО</t>
  </si>
  <si>
    <t>Мечетненское МО</t>
  </si>
  <si>
    <t>Пушкинское  МО</t>
  </si>
  <si>
    <t>Розовское  МО</t>
  </si>
  <si>
    <t>Вязовское МО</t>
  </si>
  <si>
    <t>Идолгское МО</t>
  </si>
  <si>
    <t>Сторожевское МО</t>
  </si>
  <si>
    <t>Ягодно-Полянское МО</t>
  </si>
  <si>
    <t>Садовское МО</t>
  </si>
  <si>
    <t>Перевесенское МО</t>
  </si>
  <si>
    <t>Борисоглебское МО</t>
  </si>
  <si>
    <t>Долинское МО</t>
  </si>
  <si>
    <t>Ерусланское МО</t>
  </si>
  <si>
    <t>Калужское МО</t>
  </si>
  <si>
    <t>Федоровское МО</t>
  </si>
  <si>
    <t>Никольское МО</t>
  </si>
  <si>
    <t>Мунинское МО</t>
  </si>
  <si>
    <t>Благодатное МО</t>
  </si>
  <si>
    <t>Северное МО</t>
  </si>
  <si>
    <t>Сосново-Мазинское МО</t>
  </si>
  <si>
    <t>Красноярское МО</t>
  </si>
  <si>
    <t>город Энгельс</t>
  </si>
  <si>
    <t>Хватовское МО</t>
  </si>
  <si>
    <t>Тепляковское МО</t>
  </si>
  <si>
    <t>Шняевское МО</t>
  </si>
  <si>
    <t>Быково-Отрогское МО</t>
  </si>
  <si>
    <t>Лесновское МО</t>
  </si>
  <si>
    <t>Малосеменовское МО</t>
  </si>
  <si>
    <t xml:space="preserve">город Вольск </t>
  </si>
  <si>
    <t>Прудовое МО</t>
  </si>
  <si>
    <t>Кипецкое МО</t>
  </si>
  <si>
    <t>Кушумское МО</t>
  </si>
  <si>
    <t>Чапаевское МО</t>
  </si>
  <si>
    <t>Таловское МО</t>
  </si>
  <si>
    <t>Гвардейское МО</t>
  </si>
  <si>
    <t>Нижнебанновское МО</t>
  </si>
  <si>
    <t>Сплавнухинское  МО</t>
  </si>
  <si>
    <t xml:space="preserve">город Красный кут </t>
  </si>
  <si>
    <t>Большекопенское  МО</t>
  </si>
  <si>
    <t>Ширококарамышское  МО</t>
  </si>
  <si>
    <t>Алексашкинское МО</t>
  </si>
  <si>
    <t>Нивское МО</t>
  </si>
  <si>
    <t>Краснореченское МО</t>
  </si>
  <si>
    <t>Тарлыковское МО</t>
  </si>
  <si>
    <t>Бобылевское МО</t>
  </si>
  <si>
    <t>Еловатское МО</t>
  </si>
  <si>
    <t>Хрущевское МО</t>
  </si>
  <si>
    <t>Красный Текстильщик МО</t>
  </si>
  <si>
    <t>Культурское МО</t>
  </si>
  <si>
    <t>Наливнянское МО</t>
  </si>
  <si>
    <t>Перевесинское МО</t>
  </si>
  <si>
    <t>Бороно-Михайловское МО</t>
  </si>
  <si>
    <t>Морцевское МО</t>
  </si>
  <si>
    <t>Благодатинское МО</t>
  </si>
  <si>
    <t xml:space="preserve"> город Энгельс</t>
  </si>
  <si>
    <t>Субсидия бюджетам муниципальных районов области на обеспечение деятельности муниципальных бизнес-инкубаторов</t>
  </si>
  <si>
    <t>000 0409 5Ж2R1U7190 521</t>
  </si>
  <si>
    <t>Субсидия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достижения соответствующих задач национального проекта «Безопасные и качественные автомобильные дороги» за счет средств областного дорожного фонда</t>
  </si>
  <si>
    <t>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достижения соответствующих задач национального проекта «Безопасные и качественные автомобильные дороги» за счет средств областного дорожного фонда</t>
  </si>
  <si>
    <t>бюджетам муниципальных районов области на обеспечение деятельности муниципальных бизнес-инкубаторов</t>
  </si>
  <si>
    <t>Субсидия бюджетам поселений области на создание, реконструкцию (модернизацию), капитальный ремонт объектов социальной и культурной сферы</t>
  </si>
  <si>
    <t>000 1403 70304R5767 523</t>
  </si>
  <si>
    <t>бюджетам поселений области на создание, реконструкцию (модернизацию), капитальный ремонт объектов социальной и культурной сферы</t>
  </si>
  <si>
    <t>Субсидия бюджетам городских округов и поселений области на реализацию мероприятий по строительству и реконструкции (модернизации) объектов питьевого водоснабжения</t>
  </si>
  <si>
    <t>бюджетам городских округов и поселений области на реализацию мероприятий по строительству и реконструкции (модернизации) объектов питьевого водоснабжения</t>
  </si>
  <si>
    <t>000 0502 5E8F552430 522</t>
  </si>
  <si>
    <t>Субсидия бюджетам городских округов и поселений области на обустройство и восстановление воинских захоронений, находящихся в государственной (муниципальной) собственности</t>
  </si>
  <si>
    <t>бюджетам городских округов и поселений области на обустройство и восстановление воинских захоронений, находящихся в государственной (муниципальной) собственности</t>
  </si>
  <si>
    <t>бюджетам муниципальных районов области на государственную поддержку отрасли культуры (создание и модернизация учреждений культурно-досугового типа в сельской местности)</t>
  </si>
  <si>
    <t>Субсидия бюджетам муниципальных районов и поселений области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</si>
  <si>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бюджетам муниципальных районов и поселений области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</si>
  <si>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0703 55БA255192 523             000 0801 55БA255192 523</t>
  </si>
  <si>
    <t>000 0801 55БA255194 523</t>
  </si>
  <si>
    <t>Субсидия бюджетам городских округов и поселений области на реализацию регионального проекта (программы) в целях выполнения задач федерального проекта «Жилье» (Стимулирование программ развития жилищного строительства)</t>
  </si>
  <si>
    <t>000 1403 5E1F150210 523</t>
  </si>
  <si>
    <t>бюджетам городских округов и поселений области на реализацию регионального проекта (программы) в целях выполнения задач федерального проекта «Жилье» (Стимулирование программ развития жилищного строительства)</t>
  </si>
  <si>
    <t>000 0703 55AA155195 523</t>
  </si>
  <si>
    <t>Субсидия бюджетам муниципальных районов и городских округов области на создание новых мест в общеобразовательных организациях</t>
  </si>
  <si>
    <t>бюджетам муниципальных районов и городских округов области на создание новых мест в общеобразовательных организациях</t>
  </si>
  <si>
    <t>Субсидия бюджетам муниципальных районов и городских округов области на обеспечение условий для функционирования центров образования естественно-научной
и технологической направленностей в общеобразовательных организациях</t>
  </si>
  <si>
    <t>000 0702 5A2E1U1290 521</t>
  </si>
  <si>
    <t>бюджетам муниципальных районов и городских округов области на обеспечение условий для функционирования центров образования естественно-научной
и технологической направленностей в общеобразовательных организациях</t>
  </si>
  <si>
    <t>Субсидия 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t>
  </si>
  <si>
    <t>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t>
  </si>
  <si>
    <t>000 0702 5A8E4U1330 521</t>
  </si>
  <si>
    <t>000 0702 5A220R2550 521</t>
  </si>
  <si>
    <t>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t>
  </si>
  <si>
    <t>бюджетам муниципальных районов и городских округов области на обеспечение условий для создания центров образования цифрового и гуманитарного профиле</t>
  </si>
  <si>
    <t>Субсидии бюджетам муниципальных районов и городских округов области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</si>
  <si>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бюджетам муниципальных районов и городских округов области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</si>
  <si>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Субсидия бюджетам муниципальных районов и городских округов области на обеспечение образовательных организаций материально-технической базой для внедрения цифровой образовательной среды</t>
  </si>
  <si>
    <t>Субсидия бюджетам городских округов области на выполнение мероприятий по ремонту автомобильных дорог общего пользования местного значения в границах городских округов области за счет средств областного дорожного фонда</t>
  </si>
  <si>
    <t>000 0409 5Ж222D7210 521</t>
  </si>
  <si>
    <t>бюджетам городских округов области на выполнение мероприятий по ремонту автомобильных дорог общего пользования местного значения в границах городских округов области за счет средств областного дорожного фонда</t>
  </si>
  <si>
    <t>Субсидия 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t>
  </si>
  <si>
    <t>000 0409 5Ж223D7220  521</t>
  </si>
  <si>
    <t>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t>
  </si>
  <si>
    <t>бюджетам городских округов, городских и сельских поселений области на реализацию инициативных проектов</t>
  </si>
  <si>
    <t xml:space="preserve">город Хвалынск </t>
  </si>
  <si>
    <t>000 1006  9610076400 530</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</si>
  <si>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организацию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 частичное финансирование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</si>
  <si>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 xml:space="preserve">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организацию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 частичное финансирование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</si>
  <si>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области на исполнение государственных полномочий по расчету и предоставлению дотаций бюджетам поселениям</t>
  </si>
  <si>
    <t>бюджетам муниципальных районов области на исполнение государственных полномочий по расчету и предоставлению дотаций бюджетам поселениям</t>
  </si>
  <si>
    <t>Субвенция бюджетам муниципальных районов и городских округов области на проведение Всероссийской переписи населения 2020 года</t>
  </si>
  <si>
    <t>бюджетам муниципальных
районов и городских округов области на проведение Всероссийской переписи населения 2020 года</t>
  </si>
  <si>
    <t>000 0113 5811554690 530</t>
  </si>
  <si>
    <t>Иные межбюджетные трансферты 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t>
  </si>
  <si>
    <t>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t>
  </si>
  <si>
    <t>Иные межбюджетные трансферты бюджетам городских округов области на реализацию мероприятий по строительству объектов физической культуры и спорта</t>
  </si>
  <si>
    <t>бюджетам городских округов области на реализацию мероприятий по строительству объектов физической культуры и спорта</t>
  </si>
  <si>
    <t>000 1102 5641072820 540</t>
  </si>
  <si>
    <t>Иные межбюджетные трансферты бюджетам поселений области на создание виртуальных концертных залов</t>
  </si>
  <si>
    <t>бюджетам поселений области на создание виртуальных концертных залов</t>
  </si>
  <si>
    <t>Иные межбюджетные трансферты бюджетам бюджетам муниципальных районов и поселений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</si>
  <si>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бюджетам бюджетам муниципальных районов и поселений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</si>
  <si>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000 0801 55А2255780 540</t>
  </si>
  <si>
    <t>Иные межбюджетные трансферты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«Безопасные и качественные автомобильные дороги»  за счет средств областного дорожного фонда</t>
  </si>
  <si>
    <t>000 1103 56413R4260 540</t>
  </si>
  <si>
    <t>бюджетам муниципальных районов области на создание условий для ведения здорового образа жизни</t>
  </si>
  <si>
    <t>000 0408 5Ж10878900 540</t>
  </si>
  <si>
    <t>бюджетам муниципальных районов и городских округов области на благоустройство территорий общеобразовательных организаций</t>
  </si>
  <si>
    <t>000 0702 5A22075500 540</t>
  </si>
  <si>
    <t>000 0702 5A22078160 540</t>
  </si>
  <si>
    <t xml:space="preserve">бюджетам городских округов области на оснащение вновь вводимых общеобразовательных организаций средствами обучения и воспитания </t>
  </si>
  <si>
    <t>000 0701 5A10774100 540</t>
  </si>
  <si>
    <t>бюджетам муниципальных районов области на проведение текущего и капитального ремонта муниципальных дошкольных образовательных организаций</t>
  </si>
  <si>
    <t>000 0801 5570778220 540</t>
  </si>
  <si>
    <t>000 0503 6920478141 540</t>
  </si>
  <si>
    <t>000 0105 9020051200 530</t>
  </si>
  <si>
    <t>бюджетам муниципальных районов области на обеспечение финансовой устойчивости местных бюджетов в условиях нестабильной ситуации,
связанной с пандемией новой коронавирусной инфекции</t>
  </si>
  <si>
    <t xml:space="preserve">утвержденные бюджетные назначения 3*  </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</si>
  <si>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</si>
  <si>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</si>
  <si>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Субвенция бюджетам муниципальных районов и городских округов области на осуществление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</si>
  <si>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3.22.</t>
  </si>
  <si>
    <t>Субвенция бюджетам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надзора и лицензионного контроля</t>
  </si>
  <si>
    <t>000 0113 9610076510 530</t>
  </si>
  <si>
    <t xml:space="preserve"> бюджетам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надзора и лицензионного контроля</t>
  </si>
  <si>
    <t>Иные межбюджетные трансферты  бюджетам городских округов области на обновление наземного общественного пассажирского транспорта</t>
  </si>
  <si>
    <t>бюджетам городских округов области на обновление наземного общественного пассажирского транспорта</t>
  </si>
  <si>
    <t>4.23.</t>
  </si>
  <si>
    <t>Иные межбюджетные трансферты бюджетам муниципальных районов, городских округов и поселений области на достижение надлежащего уровня оплаты труда в органах местного самоуправления</t>
  </si>
  <si>
    <t>000 0113 6610678620 540</t>
  </si>
  <si>
    <t xml:space="preserve"> бюджетам муниципальных районов, городских округов и поселений области на достижение надлежащего уровня оплаты труда в органах местного самоуправления</t>
  </si>
  <si>
    <t>РадищевскоеМО</t>
  </si>
  <si>
    <t>4.24.</t>
  </si>
  <si>
    <t>Иные межбюджетные трансферты бюджетам муниципальных районов области на подведение объектов водоснабжения и водоотведения к земельным участкам, расположенным в муниципальных районах, имеющих статус особой экономической зоны технико-внедренческого типа</t>
  </si>
  <si>
    <t>000 1403 5823878920 540</t>
  </si>
  <si>
    <t>бюджетам муниципальных районов области на подведение объектов водоснабжения и водоотведения к земельным участкам, расположенным в муниципальных районах, имеющих статус особой экономической зоны технико-внедренческого типа</t>
  </si>
  <si>
    <t>4.25.</t>
  </si>
  <si>
    <t>4.26.</t>
  </si>
  <si>
    <t>4.27.</t>
  </si>
  <si>
    <t>4.28.</t>
  </si>
  <si>
    <t>бюджетам городских округов области на выполнение строительно-монтажных работ по строительству и ремонту пешеходных зон и тротуаро</t>
  </si>
  <si>
    <t xml:space="preserve">утвержденные бюджетные назначения 5*   </t>
  </si>
  <si>
    <t xml:space="preserve">утвержденные бюджетные назначения 6*   </t>
  </si>
  <si>
    <t>бюджетам городских округов области на оснащение и укрепление материально-технической базы в дошкольных образовательных организациях</t>
  </si>
  <si>
    <t>бюджетам городских округов области на оснащение и укрепление материально-технической базы в образовательных организациях</t>
  </si>
  <si>
    <t>000 0701 5A10779Г41 540          000 0701 5A10779Г42 540        000 0701 5A10779Г43 540</t>
  </si>
  <si>
    <t>000 0702 5A22079Г41 540       000 0702 5A22079Г42 540         000 0702 5A22079Г43 540</t>
  </si>
  <si>
    <t>000 1403 6640379993 540</t>
  </si>
  <si>
    <t xml:space="preserve">утвержденные бюджетные назначения 7*   </t>
  </si>
  <si>
    <t>бюджетам муниципальных районов и городских округов области на оснащение и укрепление материально-технической базы образовательных организаций</t>
  </si>
  <si>
    <t xml:space="preserve">утвержденные бюджетные назначения 8*   </t>
  </si>
  <si>
    <t>бюджетам муниципальных районов области на завершение строительства дошкольных образовательных организаций, включая общестроительные работы, благоустройство, озеленение, приобретение технологического оборудования и мебели, приобретение и установку малых архитектурных форм</t>
  </si>
  <si>
    <t>000 1403 6640379991 540</t>
  </si>
  <si>
    <t xml:space="preserve">утвержденные бюджетные назначения 9*   </t>
  </si>
  <si>
    <t>бюджетам муниципальных районов Саратовской области на завершение строительства бассейна в целях создания дополнительных возможностей для занятия физической культурой и спортом</t>
  </si>
  <si>
    <t xml:space="preserve">утвержденные бюджетные назначения 10*   </t>
  </si>
  <si>
    <t>бюджетам муниципальных районов и городских округов области на разработку проектно-сметной документации в отношении объектов, находящихся в муниципальной собственности, в целях сохранения культурно-исторического облика муниципальных районов и городских округов области</t>
  </si>
  <si>
    <t>4.29.</t>
  </si>
  <si>
    <t>4.30.</t>
  </si>
  <si>
    <t>4.31.</t>
  </si>
  <si>
    <t>4.32.</t>
  </si>
  <si>
    <t>4.33.</t>
  </si>
  <si>
    <t xml:space="preserve">утвержденные бюджетные назначения 11*   </t>
  </si>
  <si>
    <t xml:space="preserve"> бюджетам муниципальных районов и поселений области на выполнение работ по аккумуляции (закачке) воды в пруды и водохранилища </t>
  </si>
  <si>
    <t>000 1403 6640379995 540</t>
  </si>
  <si>
    <t>бюджетам муниципальных районов и городских округов области на укрепление материально-технической базы муниципальных образовательных организаций</t>
  </si>
  <si>
    <t xml:space="preserve">утвержденные бюджетные назначения 12*   </t>
  </si>
  <si>
    <t>000 1403 6640379994 000</t>
  </si>
  <si>
    <t xml:space="preserve">утвержденные бюджетные назначения 13*   </t>
  </si>
  <si>
    <t>бюджетам муниципальных районов и городских округов области на мероприятия по благоустройству дворовых территорий – оборудование детских игровых площадок</t>
  </si>
  <si>
    <t>000 0503 6640379997 540</t>
  </si>
  <si>
    <t xml:space="preserve">утвержденные бюджетные назначения 14*   </t>
  </si>
  <si>
    <t>бюджетам муниципальных районов Саратовской области на реализацию мероприятия по обустройству причального сооружения для пассажирских речных судов</t>
  </si>
  <si>
    <t xml:space="preserve">утвержденные бюджетные назначения 15*   </t>
  </si>
  <si>
    <t>4.34.</t>
  </si>
  <si>
    <t>4.35.</t>
  </si>
  <si>
    <t>4.37.</t>
  </si>
  <si>
    <t>4.36.</t>
  </si>
  <si>
    <t xml:space="preserve"> бюджетам муниципальных районов, городских округов и поселений области на укрепление материально-технической базы муниципальных учреждений и муниципальных унитарных предприятий, осуществляющих деятельность в сфере физической культуры и спорта</t>
  </si>
  <si>
    <t>000 0408 6640379998 540</t>
  </si>
  <si>
    <t>000 1102 664037999Б 540</t>
  </si>
  <si>
    <t xml:space="preserve">утвержденные бюджетные назначения 16*   </t>
  </si>
  <si>
    <t>бюджетам городских поселений области  на приобретение специализированной коммунальной техники для нужд городского поселения</t>
  </si>
  <si>
    <t>000 0503 664037999Г 540</t>
  </si>
  <si>
    <t xml:space="preserve">утвержденные бюджетные назначения 17*   </t>
  </si>
  <si>
    <t>бюджетам муниципальных районов области на оснащение оборудованием, мебелью, средствами обучения и воспитания муниципальных образовательных организаций в целях их ввода в эксплуатацию после проведения капитального ремонта</t>
  </si>
  <si>
    <t>000 1403 664037999Ф 540</t>
  </si>
  <si>
    <t>000 1403 664037999И 540</t>
  </si>
  <si>
    <t xml:space="preserve">утвержденные бюджетные назначения 18*   </t>
  </si>
  <si>
    <t>бюджетам муниципальных районов области на разработку и (или) приобретение проектной и рабочей документации в целях реконструкции образовательных организаций</t>
  </si>
  <si>
    <t>4.38.</t>
  </si>
  <si>
    <t>4.39.</t>
  </si>
  <si>
    <t>4.40.</t>
  </si>
  <si>
    <t>4.41.</t>
  </si>
  <si>
    <t>4.42.</t>
  </si>
  <si>
    <t>000 1403 664037999Д 540</t>
  </si>
  <si>
    <t xml:space="preserve">утвержденные бюджетные назначения 19*   </t>
  </si>
  <si>
    <t>бюджетам городских округов и поселений области на выполнение строительно-монтажных работ по строительству и ремонту тротуаров, пешеходных зон, дворовых территорий</t>
  </si>
  <si>
    <t>000 0503 6920479Г47 540</t>
  </si>
  <si>
    <t xml:space="preserve">утвержденные бюджетные назначения 20*   </t>
  </si>
  <si>
    <t>бюджетам городских поселений области на реализацию мероприятий по благоустройству территори</t>
  </si>
  <si>
    <t>000 0709 5A40179Г48 540</t>
  </si>
  <si>
    <t xml:space="preserve">утвержденные бюджетные назначения 21*   </t>
  </si>
  <si>
    <t>бюджетам муниципальных районов области на реставрацию и приспособление к современному использованию здания, находящегося в муниципальной собственности, под размещение образовательного учреждения</t>
  </si>
  <si>
    <t xml:space="preserve">утвержденные бюджетные назначения 23*   </t>
  </si>
  <si>
    <t xml:space="preserve">утвержденные бюджетные назначения 22*   </t>
  </si>
  <si>
    <t xml:space="preserve"> бюджетам поселений области на капитальный ремонт и (или) ремонт автомобильных дорог общего пользования местного значения городских поселений области за счет средств областного дорожного фонда</t>
  </si>
  <si>
    <t>000 0409 5Ж224D7230 540</t>
  </si>
  <si>
    <t>000 0409 5Ж225D7240 540</t>
  </si>
  <si>
    <t>бюджетам поселений области на развитие и увеличение пропускной способности сети автомобильных дорог общего пользования местного значения городских поселений области за счет средств областного дорожного фонда</t>
  </si>
  <si>
    <t xml:space="preserve">утвержденные бюджетные назначения 24*   </t>
  </si>
  <si>
    <t xml:space="preserve">утвержденные бюджетные назначения 25*   </t>
  </si>
  <si>
    <t xml:space="preserve">утвержденные бюджетные назначения 26*   </t>
  </si>
  <si>
    <t>бюджетам городских поселений области  на проведение работ по восстановлению систем водоснабжения населения и (или) водоотведения</t>
  </si>
  <si>
    <t>000 0502 6640379996 540</t>
  </si>
  <si>
    <t>бюджетам муниципальных районов области на проведение текущего и капитального ремонта муниципальных образовательных организаций</t>
  </si>
  <si>
    <t>000 1403 6640379992 540</t>
  </si>
  <si>
    <t>000 1403 9930079Г49 540</t>
  </si>
  <si>
    <t>000 0409 5Ж226D7250 540</t>
  </si>
  <si>
    <t>бюджетам поселений области  на приведение нормативное состояние автомобильных дорог общего пользования местного значения городских поселений области за счет средств областного дорожного фонда</t>
  </si>
  <si>
    <t xml:space="preserve"> бюджетам муниципальных районов области на реализацию социально значимых проектов отдельных территорий области</t>
  </si>
  <si>
    <t>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 на обеспечение сохранения достигнутых показателей повышения оплаты труда отдельных категорий работников бюджетной сферы</t>
  </si>
  <si>
    <t>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 на повышение оплаты труда отдельным категориям работников бюджетной сферы</t>
  </si>
  <si>
    <t>Субсидия  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 на обеспечение сохранения достигнутых показателей повышения оплаты труда отдельных категорий работников бюджетной сферы</t>
  </si>
  <si>
    <t>Субсидия  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 на повышение оплаты труда отдельным категориям работников бюджетной сферы</t>
  </si>
  <si>
    <t>000 1403 664017251Д 521</t>
  </si>
  <si>
    <t>бюджетам муниципальных районов и поселений области на развитие инженерной инфраструктуры на сельских территориях (развитие водоснабжения (локальные водопроводы) на сельских территориях)</t>
  </si>
  <si>
    <t>Субсидия бюджетам муниципальных районов и поселений области на развитие инженерной инфраструктуры на сельских территориях (развитие водоснабжения (локальные водопроводы) на сельских территориях)</t>
  </si>
  <si>
    <t>Субсидия бюджетам муниципальных районов области на обеспечение условий для создания дополнительных мест в образовательных организациях, осуществляющих образовательную деятельность по образовательным программам дошкольного образования</t>
  </si>
  <si>
    <t>2.37.</t>
  </si>
  <si>
    <t>бюджетам муниципальных районов области на обеспечение условий для создания дополнительных мест в образовательных организациях, осуществляющих образовательную деятельность по образовательным программам дошкольного образования</t>
  </si>
  <si>
    <t>000 0701 5A1P2U1120521</t>
  </si>
  <si>
    <t>2.38.</t>
  </si>
  <si>
    <t>2.39.</t>
  </si>
  <si>
    <t>Субсидия бюджетам муниципальных районов области на обеспечение мероприятий по переселению граждан из аварийного жилищного фонда</t>
  </si>
  <si>
    <t>000 0501 5EA01R8220 523</t>
  </si>
  <si>
    <t>бюджетам муниципальных районов области на обеспечение мероприятий по переселению граждан из аварийного жилищного фонда</t>
  </si>
  <si>
    <t>000 0501 5EA01U8220 523</t>
  </si>
  <si>
    <t xml:space="preserve">
бюджетам городских округов области на создание новых мест в общеобразовательных организациях в связи с ростом числа обучающихся, вызванным демографическим фактором</t>
  </si>
  <si>
    <t>2.40.</t>
  </si>
  <si>
    <t>Субсидия бюджетам городских округов области на создание новых мест в общеобразовательных организациях в связи с ростом числа обучающихся, вызванным демографическим фактором</t>
  </si>
  <si>
    <t>000 0702 5A2E153050 523</t>
  </si>
  <si>
    <t>2.41.</t>
  </si>
  <si>
    <t xml:space="preserve">утвержденные бюджетные назначения 5*  </t>
  </si>
  <si>
    <t xml:space="preserve"> бюджетам городских и сельских поселений области на реализацию мероприятий по благоустройству сельских территорий ведомственного проекта «Благоустройство сельских территорий» за счет средств резервного фонда Правительства Российской Федерации</t>
  </si>
  <si>
    <t>000 0503 70302R576F 521</t>
  </si>
  <si>
    <t xml:space="preserve">утвержденные бюджетные назначения 6*  </t>
  </si>
  <si>
    <t>2.42.</t>
  </si>
  <si>
    <t>бюджетам муниципальных районов области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t>
  </si>
  <si>
    <t>000 1403 70304R6350 523        000 1403 70304W6350 523</t>
  </si>
  <si>
    <t>бюджетам муниципальных районов области на осуществление мероприятий с целью оформления прав собственности на бесхозяйные объекты газораспределения</t>
  </si>
  <si>
    <t>4.43.</t>
  </si>
  <si>
    <t>Иные межбюджетные трансферты бюджетам муниципальных районов области на осуществление мероприятий с целью оформления прав собственности на бесхозяйные объекты газораспределения</t>
  </si>
  <si>
    <t>000 1403 6321378930 540</t>
  </si>
  <si>
    <t>4.44.</t>
  </si>
  <si>
    <t>000 1403 6920478120 540</t>
  </si>
  <si>
    <t>бюджетам городских округов области на развитие системы водоснабжения для обеспечения водой населения</t>
  </si>
  <si>
    <t>4.45.</t>
  </si>
  <si>
    <t>Иные межбюджетные трансферты бюджетам городских округов области на развитие системы водоснабжения для обеспечения водой населения</t>
  </si>
  <si>
    <t>000 0502 5E80178230 540</t>
  </si>
  <si>
    <t>бюджетам муниципальных районов области на осуществление работ по сохранению объектов культурного наследия</t>
  </si>
  <si>
    <t>4.46.</t>
  </si>
  <si>
    <t>Иные межбюджетные трансферты бюджетам муниципальных районов области на осуществление работ по сохранению объектов культурного наследия</t>
  </si>
  <si>
    <t>000 0801 5570878240 540</t>
  </si>
  <si>
    <t xml:space="preserve">000 1403 664037999Э 540              </t>
  </si>
  <si>
    <t>Иные межбюджетные трансферты бюджетам городских округов области на оснащение вновь вводимых общеобразовательных организаций средствами обучения и воспитания 8*</t>
  </si>
  <si>
    <t>Иные межбюджетные трансферты бюджетам городских округов области на оснащение и укрепление материально-технической базы в дошкольных образовательных организациях  9*</t>
  </si>
  <si>
    <t>Иные межбюджетные трансферты бюджетам городских округов области на оснащение и укрепление материально-технической базы в образовательных организациях 9*</t>
  </si>
  <si>
    <t>Иные межбюджетные трансферты бюджетам городских округов области на выполнение строительно-монтажных работ по строительству и ремонту пешеходных зон и тротуаров 10*</t>
  </si>
  <si>
    <t>Иных межбюджетные трансферты бюджетам муниципальных районов области на проведение текущего и капитального ремонта муниципальных дошкольных образовательных организаций 11*</t>
  </si>
  <si>
    <t>Иные межбюджетные трансферте бюджетам муниципальных районов и городских округов области на оснащение и укрепление материально-технической базы образовательных организаций 12*</t>
  </si>
  <si>
    <t>Иные межбюджетные трансферты бюджетам муниципальных районов области на завершение строительства дошкольных образовательных организаций, включая общестроительные работы, благоустройство, озеленение, приобретение технологического оборудования и мебели, приобретение и установку малых архитектурных форм 13*</t>
  </si>
  <si>
    <t>000 0702 664037999Я 540</t>
  </si>
  <si>
    <t>Иные межбюджетные трансферты бюджетам муниципальных районов Саратовской области на завершение строительства бассейна в целях создания дополнительных возможностей для занятия физической культурой и спортом 14*</t>
  </si>
  <si>
    <t>Иные межбюджетные трансферты бюджетам муниципальных районов и городских округов области на разработку проектно-сметной документации в отношении объектов, находящихся в муниципальной собственности, в целях сохранения культурно-исторического облика муниципальных районов и городских округов области 15*</t>
  </si>
  <si>
    <t>Иные межбюджетные трансферты бюджетам муниципальных районов и поселений области на выполнение работ по аккумуляции (закачке) воды в пруды и водохранилища 16*</t>
  </si>
  <si>
    <t>Иные межбюджетные трансферты бюджетам муниципальных районов и городских округов области на укрепление материально-технической базы муниципальных образовательных организаций 17*</t>
  </si>
  <si>
    <t>Иные межбюджетные трансферты бюджетам муниципальных районов и городских округов области на мероприятия по благоустройству дворовых территорий – оборудование детских игровых площадок 18*</t>
  </si>
  <si>
    <t>Иные межбюджетные трансферты бюджетам муниципальных районов Саратовской области на реализацию мероприятия по обустройству причального сооружения для пассажирских речных судов 19*</t>
  </si>
  <si>
    <t>Иные межбюджетные трансферты бюджетам муниципальных районов, городских округов и поселений области на укрепление материально-технической базы муниципальных учреждений и муниципальных унитарных предприятий, осуществляющих деятельность в сфере физической культуры и спорта 20*</t>
  </si>
  <si>
    <t>Иные межбюджетные трансферты бюджетам городских поселений области  на приобретение специализированной коммунальной техники для нужд городского поселения 21*</t>
  </si>
  <si>
    <t>Иные межбюджетные трансферты бюджетам муниципальных районов области на оснащение оборудованием, мебелью, средствами обучения и воспитания муниципальных образовательных организаций в целях их ввода в эксплуатацию после проведения капитального ремонта 22*</t>
  </si>
  <si>
    <t>Иные межбюджетные трансферты бюджетам муниципальных районов области на разработку и (или) приобретение проектной и рабочей документации в целях реконструкции образовательных организаций 23*</t>
  </si>
  <si>
    <t>Иныех межбюджетные трансферты бюджетам городских округов и поселений области на выполнение строительно-монтажных работ по строительству и ремонту тротуаров, пешеходных зон, дворовых территорий 24*</t>
  </si>
  <si>
    <t>Иные межбюджетные трансферты бюджетам городских поселений области на реализацию мероприятий по благоустройству территорий 25*</t>
  </si>
  <si>
    <t>Иные межбюджетные трансферты бюджетам муниципальных районов области на реставрацию и приспособление к современному использованию здания, находящегося в муниципальной собственности, под размещение образовательного учреждения 26*</t>
  </si>
  <si>
    <t>Иные межбюджетные трансферты бюджетам поселений области на капитальный ремонт и (или) ремонт автомобильных дорог общего пользования местного значения городских поселений области за счет средств областного дорожного фонда 27*</t>
  </si>
  <si>
    <t>27*  в соответствии с распределением, утвержденным постановлениями Правительства Саратовской области от 9 июня 2021 года № 441-П «О распределении на 2021 год, методике распределения и порядке предоставления из областного бюджета иных межбюджетных трансфертов бюджетам поселений области на капитальный ремонт и (или) ремонт автомобильных дорог общего пользования местного значения городских поселений области за счет средств областного дорожного фонда» (18 396,74 тыс. руб.)</t>
  </si>
  <si>
    <t>Иные межбюджетные трансферты бюджетам поселений области на развитие и увеличение пропускной способности сети автомобильных дорог общего пользования местного значения городских поселений области за счет средств областного дорожного фонда 28*</t>
  </si>
  <si>
    <t>28*  в соответствии с распределением, утвержденным постановлениями Правительства Саратовской области от 9 июня 2021 года № 440-П «О распределении на 2021 год, методике распределения и порядке предоставления из областного бюджета иных межбюджетных трансфертов бюджетам поселений области на развитие и увеличение пропускной способности сети автомобильных дорог общего пользования местного значения городских поселений области за счет средств областного дорожного фонда» (92 401,82 тыс. руб.)</t>
  </si>
  <si>
    <t>Иные межбюджетные  трансферты бюджетам городских поселений области  на проведение работ по восстановлению систем водоснабжения населения и (или) водоотведения 29*</t>
  </si>
  <si>
    <t>29*  в соответствии с распределением, утвержденным постановлениями Правительства Саратовской области от 31 марта 2021 года № 210-П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поселений области  на проведение работ по восстановлению систем водоснабжения населения и (или) водоотведения» (в ред. от 20 мая 2021 года № 350-П, от 4 июня 2021 года № 432-П)  (15 453,4 тыс. руб.)</t>
  </si>
  <si>
    <t>Иные межбюджетные трансферты бюджетам муниципальных районов области на проведение текущего и капитального ремонта муниципальных образовательных организаций 30*</t>
  </si>
  <si>
    <t>30*  в соответствии с распределением, утвержденным постановлениями Правительства Саратовской области от 24 июня 2021 года № 484-П «О внесении изменений в некоторые постановления Правительства Саратовской области» (35 085,7 тыс. руб.)</t>
  </si>
  <si>
    <t>31*  в соответствии с распределением, утвержденным постановлениями Правительства Саратовской области от 30 марта 2021 года № 205-П «О распределении на 2021 год, методике распределения  и порядке предоставления из областного бюджета иного межбюджетного трансферта бюджетам муниципальных районов и городских округов области на благоустройство территорий общеобразовательных организаций» (48 500,0 тыс. руб.)</t>
  </si>
  <si>
    <t>Иные межбюджетные трансферты бюджетам муниципальных районов и городских округов области на благоустройство территорий общеобразовательных организаций 31*</t>
  </si>
  <si>
    <t>4.47.</t>
  </si>
  <si>
    <t>Иные межбюджетные трансферты бюджетам городских округов и городских поселений области на выполнение строительно-монтажных работ по строительству  и ремонту пешеходных зон и тротуаров 32*</t>
  </si>
  <si>
    <t>бюджетам городских округов и городских поселений области на выполнение строительно-монтажных работ по строительству  и ремонту пешеходных зон и тротуаров</t>
  </si>
  <si>
    <t xml:space="preserve">утвержденные бюджетные назначения 27*   </t>
  </si>
  <si>
    <t>000 0503 6920479Г50 540</t>
  </si>
  <si>
    <t>4.48.</t>
  </si>
  <si>
    <t>Иные межбюджетные трансферты бюджетам муниципальных районов области на подведение коммунальной инфраструктуры (объектов электросетевого хозяйства) к земельным участкам, расположенным в муниципальных районах, имеющих статус особой экономической зоны технико-внедренческого типа 33*</t>
  </si>
  <si>
    <t>33*  в соответствии с распределением, утвержденным постановлениями Правительства Саратовской области от 7 июля 2021 года № 528-П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подведение коммунальной инфраструктуры (объектов электросетевого хозяйства) к земельным участкам, расположенным в муниципальных районах, имеющих статус особой экономической зоны технико-внедренческого типа» (20 000,0 тыс. руб.)</t>
  </si>
  <si>
    <t xml:space="preserve">утвержденные бюджетные назначения 28*   </t>
  </si>
  <si>
    <t>бюджетам муниципальных районов области на подведение коммунальной инфраструктуры (объектов электросетевого хозяйства) к земельным участкам, расположенным в муниципальных районах, имеющих статус особой экономической зоны технико-внедренческого типа</t>
  </si>
  <si>
    <t>000 1403 664037999Ц 540</t>
  </si>
  <si>
    <t>4.49.</t>
  </si>
  <si>
    <t>Иные межбюджетные трансферты бюджетам муниципальных районов области  на возмещение части затрат сельскохозяйственных товаропроизводителей (за исключением граждан, ведущих личное подсобное хозяйство, сельскохозяйственных потребительских кооперативов) по заполнению лиманов  34*</t>
  </si>
  <si>
    <t>000 0405 664037999Ю 540</t>
  </si>
  <si>
    <t xml:space="preserve">утвержденные бюджетные назначения 29*   </t>
  </si>
  <si>
    <t xml:space="preserve">бюджетам муниципальных районов области  на возмещение части затрат сельскохозяйственных товаропроизводителей (за исключением граждан, ведущих личное подсобное хозяйство, сельскохозяйственных потребительских кооперативов) по заполнению лиманов </t>
  </si>
  <si>
    <t>34*  в соответствии с распределением, утвержденным постановлениями Правительства Саратовской области от 12 июля 2021 года № 546-П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возмещение части затрат сельскохозяйственных товаропроизводителей (за исключением граждан, ведущих личное подсобное хозяйство, сельскохозяйственных потребительских кооперативов) по заполнению лиманов» (6 634,6 тыс. руб.)</t>
  </si>
  <si>
    <t>4.50.</t>
  </si>
  <si>
    <t>Иные межбюджетные трансферты бюджетам городских округов и городских поселений Саратовской области на проведение работ по уборке и поддержанию в надлежащем санитарном состоянии территории городских округов и городских поселений Саратовской области для недопущения распространения новой коронавирусной инфекции 35*</t>
  </si>
  <si>
    <t>000 1403 664037999V 540</t>
  </si>
  <si>
    <t xml:space="preserve">утвержденные бюджетные назначения 30*   </t>
  </si>
  <si>
    <t>бюджетам городских округов и городских поселений Саратовской области на проведение работ по уборке и поддержанию в надлежащем санитарном состоянии территории городских округов и городских поселений Саратовской области для недопущения распространения новой коронавирусной инфекции</t>
  </si>
  <si>
    <t>4.51.</t>
  </si>
  <si>
    <t>4.52.</t>
  </si>
  <si>
    <t>4.53.</t>
  </si>
  <si>
    <t>4.54.</t>
  </si>
  <si>
    <t>Иные межбюджетные трансферты бюджетам муниципальных районов области на проведение капитального ремонта муниципальных учреждений культуры 36*</t>
  </si>
  <si>
    <t>36*  в соответствии с распределением, утвержденным постановлениями Правительства Саратовской области от 2 августа 2021 года № 629-П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капитального ремонта муниципальных учреждений культуры» (15 956,97 тыс. руб.)</t>
  </si>
  <si>
    <t xml:space="preserve">утвержденные бюджетные назначения 31*   </t>
  </si>
  <si>
    <t xml:space="preserve">бюджетам муниципальных районов области на проведение капитального ремонта муниципальных учреждений культуры </t>
  </si>
  <si>
    <t>000 1403 664037999Ш 540</t>
  </si>
  <si>
    <t>Иные межбюджетные трансферты бюджетам городских округов области на приведение в нормативное состояние улично-дорожной сети городских округов области, входящих в состав Саратовской агломерации, за счет средств областного дорожного фонда 37*</t>
  </si>
  <si>
    <t>000 0409 5Ж2275390F 540</t>
  </si>
  <si>
    <t xml:space="preserve">бюджетам городских округов области на приведение в нормативное состояние улично-дорожной сети городских округов области, входящих в состав Саратовской агломерации, за счет средств областного дорожного фонда </t>
  </si>
  <si>
    <t xml:space="preserve">утвержденные бюджетные назначения 32*   </t>
  </si>
  <si>
    <t>37*  в соответствии с распределением, утвержденным постановлениями Правительства Саратовской области от 30 июля 2021 года № 613-П «О распределении на 2021 год, методике распределения  и порядке предоставления из областного бюджета иных межбюджетных трансфертов бюджетам городских округов области на приведение в нормативное состояние улично-дорожной сети городских округов области, входящих в состав Саратовской агломерации, за счет средств областного дорожного фонда» (600 000,0 тыс. руб.)</t>
  </si>
  <si>
    <t>Иные межбюджетные трансферты бюджетам поселений области на приведение в нормативное состояние улично-дорожной сети городских поселений области за счет средств областного дорожного фонда 38*</t>
  </si>
  <si>
    <t xml:space="preserve">утвержденные бюджетные назначения 33*   </t>
  </si>
  <si>
    <t xml:space="preserve">бюджетам поселений области на приведение в нормативное состояние улично-дорожной сети городских поселений области за счет средств областного дорожного фонда </t>
  </si>
  <si>
    <t>000 0409 5Ж2285390F 540</t>
  </si>
  <si>
    <t>38*  в соответствии с распределением, утвержденным постановлениями Правительства Саратовской области от 30 июля 2021 года № 614-П «О распределении на 2021 год, методике распределения  и порядке предоставления из областного бюджета иных межбюджетных трансфертов бюджетам поселений области на приведение в нормативное состояние улично-дорожной сети городских поселений области за счет средств областного дорожного фонда» (240 000,0 тыс. руб.)</t>
  </si>
  <si>
    <t>Иные межбюджетные трансферты бюджетам муниципальных районов области на реализацию социально значимых проектов отдельных территорий области 39*</t>
  </si>
  <si>
    <t>39*  в соответствии с распределением, утвержденным постановлениями Правительства Саратовской области от 5 июля 2021 года № 520-П «О методике распределения и порядке предоставления из областного бюджета иного межбюджетного трансферта бюджетам муниципальных районов области на реализацию социально значимых проектов отдельных территорий области» (16 602,756 тыс. руб.)</t>
  </si>
  <si>
    <t xml:space="preserve">утвержденные бюджетные назначения 34*   </t>
  </si>
  <si>
    <t>Иные межбюджетные трансферты бюджетам поселений области  на приведение нормативное состояние автомобильных дорог общего пользования местного значения городских поселений области за счет средств областного дорожного фонда 40*</t>
  </si>
  <si>
    <t>40*  в соответствии с распределением, утвержденным постановлениями Правительства Саратовской области от 3 августа 2021 года № 630-П «О распределении на 2021 год, методике распределения и порядке предоставления из областного бюджета иных межбюджетных трансфертов бюджетам поселений области на приведение в нормативное состояние  автомобильных дорог общего пользования местного значения городских поселений области за счет средств областного дорожного фонда» (20 000,0 тыс. руб.)</t>
  </si>
  <si>
    <t xml:space="preserve">утвержденные бюджетные назначения 35*   </t>
  </si>
  <si>
    <t>000 1403 664037999У 540</t>
  </si>
  <si>
    <t xml:space="preserve">утвержденные бюджетные назначения 36*   </t>
  </si>
  <si>
    <t>Иные межбюджетные трансферты муниципальных районов, городских округов и поселений области на укрепление материально-технической базы муниципальных учреждений культуры  41*</t>
  </si>
  <si>
    <t xml:space="preserve">муниципальных районов, городских округов и поселений области на укрепление материально-технической базы муниципальных учреждений культуры </t>
  </si>
  <si>
    <t xml:space="preserve">утвержденные бюджетные назначения 37*   </t>
  </si>
  <si>
    <t>4.55.</t>
  </si>
  <si>
    <t>4.56.</t>
  </si>
  <si>
    <t>4.57.</t>
  </si>
  <si>
    <t>Иные межбюджетные трансферты бюджетам поселений Саратовской области на финансовое обеспечение мероприятий в области защиты населения и территорий от чрезвычайных ситуаций муниципального характера 42*</t>
  </si>
  <si>
    <t>бюджетам поселений Саратовской области на финансовое обеспечение мероприятий в области защиты населения и территорий от чрезвычайных ситуаций муниципального характера</t>
  </si>
  <si>
    <t>42*  в соответствии с распределением, утвержденным постановлениями Правительства Саратовской области от 25 августа 2021 года № 697-П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Саратовской области на финансовое обеспечение мероприятий в области защиты населения и территорий от чрезвычайных ситуаций муниципального характера» (8 000,0 тыс. руб.)</t>
  </si>
  <si>
    <t>000 0505 664037999В 540</t>
  </si>
  <si>
    <t>000 1403 9930079Г00 540</t>
  </si>
  <si>
    <t>Иные межбюджетные трансферты бюджетам городских округов области в целях проведения комплекса мероприятий, направленных на социально-экономическое развитие отдельных территорий области 43*</t>
  </si>
  <si>
    <t xml:space="preserve">утвержденные бюджетные назначения 38*   </t>
  </si>
  <si>
    <t>бюджетам городских округов области в целях проведения комплекса мероприятий, направленных на социально-экономическое развитие отдельных территорий области</t>
  </si>
  <si>
    <t>43*  в соответствии с распределением, утвержденным постановлениями Правительства Саратовской области от 22 июня 2021 года № 474-П «О распределении на 2021 год иных межбюджетных трансфертов бюджетам городских округов области в целях проведения комплекса мероприятий, направленных на социально-экономическое развитие отдельных территорий области» (6 725,0 тыс. руб.)</t>
  </si>
  <si>
    <t xml:space="preserve">утвержденные бюджетные назначения 39*   </t>
  </si>
  <si>
    <t xml:space="preserve">утвержденные бюджетные назначения 40*   </t>
  </si>
  <si>
    <t>4.58.</t>
  </si>
  <si>
    <t>бюджетам муниципальных районов области  на укрепление материально-технической базы муниципальных организаций, осуществляющих производство и выпуск средств массовой информации</t>
  </si>
  <si>
    <t>44*  в соответствии с распределением, утвержденным постановлениями Правительства Саратовской области от 8 сентября 2021 года № 748-П «О выделении средств из резервного фонда Правительства Саратовской области, методике распределения и порядке предоставления из областного бюджета иного межбюджетного трансферта бюджетам муниципальных районов области  на укрепление материально-технической базы муниципальных организаций, осуществляющих производство и выпуск средств массовой информации» (100,0 тыс. руб.)</t>
  </si>
  <si>
    <t>000 1403 664037999П 540</t>
  </si>
  <si>
    <t>45*  в соответствии с распределением, утвержденным постановлениями Правительства Саратовской области от 30 июня 2021 года № 501-П «О выделении средств из резервного фонда Правительства Саратовской области, методике распределения и порядке предоставления иного межбюджетного трансферта бюджетам поселений Саратовской области на укрепление материально-технической базы муниципальных учреждений, осуществляющих деятельность в сфере молодежной политики» (78,0 тыс. руб.)</t>
  </si>
  <si>
    <t>Иные межбюджетные трансферты бюджетам поселений Саратовской области на укрепление материально-технической базы муниципальных учреждений, осуществляющих деятельность в сфере молодежной политики 44*</t>
  </si>
  <si>
    <t>Иные межбюджетные трансферты бюджетам муниципальных районов области на укрепление материально-технической базы муниципальных организаций, осуществляющих производство и выпуск средств массовой информации 44*</t>
  </si>
  <si>
    <t>бюджетам поселений Саратовской области на укрепление материально-технической базы муниципальных учреждений, осуществляющих деятельность в сфере молодежной политики</t>
  </si>
  <si>
    <t>000 0707 664037999Л 540</t>
  </si>
  <si>
    <t>Иные межбюджетные трансферты бюджетам муниципальных районов, городских округов и поселений области за счет средств, выделяемых из резервного фонда Правительства Саратовской области 7*</t>
  </si>
  <si>
    <t>за 2021 год</t>
  </si>
  <si>
    <t xml:space="preserve">Закон Саратовской области «Об областном бюджете на 2021 год и на плановый период 2022 и 2023 годов» </t>
  </si>
  <si>
    <t>уточненный бюджет           (ред. 154-ЗСО от 23.12.2021)  +  бюджетная роспись</t>
  </si>
  <si>
    <t xml:space="preserve">первоначальный бюджет              (ред. 141-ЗСО         от 01.12.2020) </t>
  </si>
  <si>
    <t xml:space="preserve">первоначаль-ный бюджет*  </t>
  </si>
  <si>
    <t>Сведения о предоставленных из бюджета Саратовской области межбюджетных трансфертах бюджетам муниципальных образований за 2021 год</t>
  </si>
  <si>
    <t>*  в соответствии с Законом Саратовской области «Об областном бюджете на 2021 год и на плановый период 2022 и 2023 годов» в редакции от 01.12.2020 года</t>
  </si>
  <si>
    <t>Остаток средств к распределению 4*</t>
  </si>
  <si>
    <t>4* заполняется, если в законе о бюджете утверждена общая сумма межбюджетного трансферта, но отсутствует распределение по муниципальным образованиям</t>
  </si>
  <si>
    <t>3* в соответствии с Законом Саратовской области «Об областном бюджете на 2021 год и на плановый период 2022 и 2023 годов» в редакции от 23.12.2021 года и бюджетной росписью (распределением, утвержденным правовым актом Правительства области)</t>
  </si>
  <si>
    <t xml:space="preserve">2* в соответствии с Законом Саратовской области «Об областном бюджете на 2021 год и на плановый период 2022 и 2023 годов» в редакции от 23.12.2021 года </t>
  </si>
  <si>
    <t>Сведения о предоставлении из бюджета Саратовской области межбюджетных трансфертов местным бюджетам за 2021 год</t>
  </si>
  <si>
    <t>бюджетам муниципальных районов и городских округов области на компенсацию дополнительных расходов на повышение оплаты труда некоторых категорий работников муниципальных учреждений в связи с увеличением минимального размера оплаты труда с 1 января 2021 года</t>
  </si>
  <si>
    <t>2*  в соответствии с Законом Саратовской области «Об областном бюджете на 2021 год и на плановый период 2022 и 2023 годов» в редакции от 23.12.2021 года</t>
  </si>
  <si>
    <t>1.6.</t>
  </si>
  <si>
    <t>Дотации бюджетам поселений области на премирование победителей Всероссийского конкурса «Лучшая муниципальная практика»</t>
  </si>
  <si>
    <t>000 1402 9610053990 512</t>
  </si>
  <si>
    <t>бюджетам поселений области на премирование победителей Всероссийского конкурса «Лучшая муниципальная практика»</t>
  </si>
  <si>
    <t>Александрово-Гайский (консолидированный)</t>
  </si>
  <si>
    <t>Аркадакский (консолидированный)</t>
  </si>
  <si>
    <t>Балаковский (консолидированный)</t>
  </si>
  <si>
    <t>Базарно-Карабулакский (консолидированный)</t>
  </si>
  <si>
    <t>Энгельсский (консолидированный)</t>
  </si>
  <si>
    <t>Хвалынский (консолидированный)</t>
  </si>
  <si>
    <t>Федоровский (консолидированный)</t>
  </si>
  <si>
    <t>Турковский (консолидированный)</t>
  </si>
  <si>
    <t>Татищевский (консолидированный)</t>
  </si>
  <si>
    <t>Советский (консолидированный)</t>
  </si>
  <si>
    <t>Саратовский (консолидированный)</t>
  </si>
  <si>
    <t>Самойловский (консолидированный)</t>
  </si>
  <si>
    <t>Ртищевский (консолидированный)</t>
  </si>
  <si>
    <t>Романовский (консолидированный)</t>
  </si>
  <si>
    <t>Ровенский (консолидированный)</t>
  </si>
  <si>
    <t>Пугачевский (консолидированный)</t>
  </si>
  <si>
    <t>Питерский (консолидированный)</t>
  </si>
  <si>
    <t>Петровский (консолидированный)</t>
  </si>
  <si>
    <t>Перелюбский (консолидированный)</t>
  </si>
  <si>
    <t>Озинский (консолидированный)</t>
  </si>
  <si>
    <t>Новоузенский (консолидированный)</t>
  </si>
  <si>
    <t>Новобурасский (консолидированный)</t>
  </si>
  <si>
    <t>Марксовский (консолидированный)</t>
  </si>
  <si>
    <t>Лысогорский (консолидированный)</t>
  </si>
  <si>
    <t>Краснопартизанский (консолидированный)</t>
  </si>
  <si>
    <t>Балашовский (консолидированный)</t>
  </si>
  <si>
    <t>Балтайский (консолидированный)</t>
  </si>
  <si>
    <t>Вольский (консолидированный)</t>
  </si>
  <si>
    <t>Воскресенский (консолидированный)</t>
  </si>
  <si>
    <t>Дергачевский (консолидированный)</t>
  </si>
  <si>
    <t>Духовницкий (консолидированный)</t>
  </si>
  <si>
    <t>Екатериновский (консолидированный)</t>
  </si>
  <si>
    <t>Ершовский (консолидированный)</t>
  </si>
  <si>
    <t>Ивантеевский (консолидированный)</t>
  </si>
  <si>
    <t>Калининский (консолидированный)</t>
  </si>
  <si>
    <t>Красноармейский (консолидированный)</t>
  </si>
  <si>
    <t>Краснокутский (консолидированный)</t>
  </si>
  <si>
    <t>Александрово-Гайский (собственный)</t>
  </si>
  <si>
    <t>Аркадакский (собственный)</t>
  </si>
  <si>
    <t>Базарно-Карабулакский (собственный)</t>
  </si>
  <si>
    <t>Балаковский (собственный)</t>
  </si>
  <si>
    <t>Балашовский (собственный)</t>
  </si>
  <si>
    <t>Балтайский (собственный)</t>
  </si>
  <si>
    <t>Вольский (собственный)</t>
  </si>
  <si>
    <t>Духовницкий (собственный)</t>
  </si>
  <si>
    <t>Дергачевский (собственный)</t>
  </si>
  <si>
    <t>Воскресенский (собственный)</t>
  </si>
  <si>
    <t>Екатериновский (собственный)</t>
  </si>
  <si>
    <t>Ершовский (собственный)</t>
  </si>
  <si>
    <t>Ивантеевский (собственный)</t>
  </si>
  <si>
    <t>Калининский (собственный)</t>
  </si>
  <si>
    <t>Красноармейский (собственный)</t>
  </si>
  <si>
    <t>Краснокутский (собственный)</t>
  </si>
  <si>
    <t>Краснопартизанский (собственный)</t>
  </si>
  <si>
    <t>Лысогорский (собственный)</t>
  </si>
  <si>
    <t>Марксовский (собственный)</t>
  </si>
  <si>
    <t>Новобурасский (собственный)</t>
  </si>
  <si>
    <t>Новоузенский (собственный)</t>
  </si>
  <si>
    <t>Энгельсский (собственный)</t>
  </si>
  <si>
    <t>Хвалынский (собственный)</t>
  </si>
  <si>
    <t>Федоровский (собственный)</t>
  </si>
  <si>
    <t>Турковский (собственный)</t>
  </si>
  <si>
    <t>Татищевский (собственный)</t>
  </si>
  <si>
    <t>Советский (собственный)</t>
  </si>
  <si>
    <t>Саратовский (собственный)</t>
  </si>
  <si>
    <t>Самойловский (собственный)</t>
  </si>
  <si>
    <t>Ртищевский (собственный)</t>
  </si>
  <si>
    <t>Романовский (собственный)</t>
  </si>
  <si>
    <t>Ровенский (собственный)</t>
  </si>
  <si>
    <t>Пугачевский (собственный)</t>
  </si>
  <si>
    <t>Питерский (собственный)</t>
  </si>
  <si>
    <t>Петровский (собственный)</t>
  </si>
  <si>
    <t>Перелюбский (собственный)</t>
  </si>
  <si>
    <t>Озинский (собственный)</t>
  </si>
  <si>
    <t xml:space="preserve">бюджетам муниципальных районов
и городских округов области на обеспечение образовательных организаций материально-технической базой для внедрения цифровой образовательной среды
</t>
  </si>
  <si>
    <t xml:space="preserve">утвержденные бюджетные назначения 7*  </t>
  </si>
  <si>
    <t>утвержденные бюджетные назначения 3*</t>
  </si>
  <si>
    <t>2.43.</t>
  </si>
  <si>
    <t>Субсидия бюджетам муниципальных районов и городских округов области на выравнивание возможностей местных бюджетов по обеспечению образовательной деятельности муниципальных общеобразовательных учреждений</t>
  </si>
  <si>
    <t>бюджетам муниципальных районов и городских округов области на выравнивание возможностей местных бюджетов по обеспечению образовательной деятельности муниципальных общеобразовательных учреждений</t>
  </si>
  <si>
    <t>000 0702 5А21171110 521</t>
  </si>
  <si>
    <t>* в соответствии с распределением, утвержденным распоряжением Правительства Саратовской области от 25 января 2021 года № 18-Пр «О внесении изменений в распределение на 2021 год и на плановый период 2022 и 2023 годов субсидии бюджетам муниципальных районов области на реализацию мероприятий по благоустройству сельских территорий»  (в ред. от 8 июля 2021 года № 187-Пр) (24 694,1 тыс. руб.)</t>
  </si>
  <si>
    <t>Субсидия бюджетам муниципальных районов области на реализацию мероприятий по благоустройству сельских территорий *</t>
  </si>
  <si>
    <t>Субсидия бюджетам муниципальных районов области на государственную поддержку отрасли культуры (создание и модернизация учреждений культурно-досугового типа в сельской местности) 2*</t>
  </si>
  <si>
    <t>2* в соответствии с распределением, утвержденным распоряжением Правительства Саратовской области от 21 июля 2021 года № 199-Пр «О внесении изменений в распределение на 2021 год и на плановый период 2022 и 2023 годов субсидии бюджетам муниципальных районов области на государственную поддержку отрасли культуры (создание и модернизация учреждений культурно-досугового типа в сельской местности)»  (30 468,0 тыс. руб.)</t>
  </si>
  <si>
    <t>бюджетам муниципальных районов области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</si>
  <si>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000 0701 5A10772Г00 521</t>
  </si>
  <si>
    <t>бюджетам муниципальных районов и городских округов области на проведение капитального и текущего ремонтов муниципальных образовательных организаций</t>
  </si>
  <si>
    <t>Субсидия бюджетам муниципальных районов и городских округов области на проведение капитального и текущего ремонтов муниципальных образовательных организаций</t>
  </si>
  <si>
    <t>2.44.</t>
  </si>
  <si>
    <t>2.45.</t>
  </si>
  <si>
    <t>000 0605 624G252690 521</t>
  </si>
  <si>
    <t>бюджетам городских поселений и городских округов области на государственную поддержку закупки контейнеров для раздельного накопления твердых коммунальных отходов</t>
  </si>
  <si>
    <t>Субсидия бюджетам городских округов, городских и сельских поселений области на реализацию инициативных проектов 3*</t>
  </si>
  <si>
    <t>3* в соответствии с распределением, утвержденным постановлением Правительства Саратовской области от 2 июня 2021 года № 418-П О распределении на 2021 год субсидии из областного бюджета бюджетам городских округов, городских и сельских поселений области на реализацию инициативных проектов»  (119 799,6 тыс. руб.)</t>
  </si>
  <si>
    <t>Субсидия бюджетам городских и сельских поселений области на реализацию мероприятий по благоустройству сельских территорий ведомственного проекта «Благоустройство сельских территорий» за счет средств резервного фонда Правительства Российской Федерации 4*</t>
  </si>
  <si>
    <t>4*  в соответствии с распределением, утвержденным распоряжением Правительства Саратовской области от 7 сентября 2021 года № 253-Пр «О распределении на 2021 год субсидии бюджетам городских и сельских поселений области на реализацию мероприятий по благоустройству сельских территорий ведомственного проекта «Благоустройство сельских территорий» за счет средств резервного фонда Правительства Российской Федерации»  (в ред. от 11 октября 2021 года № 289-Пр) (21 096,3 тыс. руб.)</t>
  </si>
  <si>
    <t>2.46.</t>
  </si>
  <si>
    <t>2.47.</t>
  </si>
  <si>
    <t>Субсидия бюджетам муниципальных районов области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5*</t>
  </si>
  <si>
    <t>5* в соответствии с распределением, утвержденным распоряжением Правительства Саратовской области от 7 сентября 2021 года № 254-Пр «О распределении на 2021 год субсидии бюджетам муниципальных районов области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(в ред. от 14 сентября  2021 года № 257-Пр) (108 765,92 тыс. руб.)</t>
  </si>
  <si>
    <t>Субсидия бюджетам городских округов области на поддержку творческой деятельности и техническое оснащение детских и кукольных театров за счет средств резервного фонда Правительства Российской Федерации 6*</t>
  </si>
  <si>
    <t>Субсидия бюджетам муниципальных районов и городских округов области на государственную поддержку отрасли культуры (комплектование книжных фондов муниципальных общедоступных библиотек) за счет средств резервного фонда  Правительства Российской Федерации 6*</t>
  </si>
  <si>
    <t>000 0801 55207R517F 521</t>
  </si>
  <si>
    <t>00 0801 55402R519F 523</t>
  </si>
  <si>
    <t xml:space="preserve">утвержденные бюджетные назначения 8*  </t>
  </si>
  <si>
    <t>бюджетам городских округов области на поддержку творческой деятельности и техническое оснащение детских и кукольных театров за счет средств резервного фонда Правительства Российской Федерации</t>
  </si>
  <si>
    <t>бюджетам муниципальных районов и городских округов области на государственную поддержку отрасли культуры (комплектование книжных фондов муниципальных общедоступных библиотек) за счет средств резервного фонда  Правительства Российской Федерации</t>
  </si>
  <si>
    <t>Субсидия бюджетам городских поселений и городских округов области на государственную поддержку закупки контейнеров для раздельного накопления твердых коммунальных отходов</t>
  </si>
  <si>
    <t>утвержденные бюджетные назначения 4*</t>
  </si>
  <si>
    <t xml:space="preserve">утвержденные бюджетные назначения 9*  </t>
  </si>
  <si>
    <t>Остаток средств к распределению 10*</t>
  </si>
  <si>
    <t>10* заполняется, если в законе о бюджете утверждена общая сумма межбюджетного трансферта, но отсутствует распределение по муниципальным образованиям</t>
  </si>
  <si>
    <t>8* в соответствии с распределением, утвержденным распоряжением Правительства Саратовской области от 7 сентября 2021 года № 254-Пр «О распределении на 2021 год субсидии бюджетам муниципальных районов области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(в ред. от 14 сентября  2021 года № 257-Пр) (108 765,92 тыс. руб.)</t>
  </si>
  <si>
    <t>7* в соответствии с распределением, утвержденным распоряжением Правительства Саратовской области от 7 сентября 2021 года № 253-Пр «О распределении на 2021 год субсидии бюджетам городских и сельских поселений области на реализацию мероприятий по благоустройству сельских территорий ведомственного проекта «Благоустройство сельских территорий» за счет средств резервного фонда Правительства Российской Федерации»  (в ред. от 11 октября 2021 года № 289-Пр) (21 096,3 тыс. руб.)</t>
  </si>
  <si>
    <t>6* в соответствии с распределением, утвержденным постановлением Правительства Саратовской области от 2 июня 2021 года № 418-П О распределении на 2021 год субсидии из областного бюджета бюджетам городских округов, городских и сельских поселений области на реализацию инициативных проектов»  (119 799,6 тыс. руб.)</t>
  </si>
  <si>
    <t>5* в соответствии с распределением, утвержденным распоряжением Правительства Саратовской области от 21 июля 2021 года № 199-Пр «О внесении изменений в распределение на 2021 год и на плановый период 2022 и 2023 годов субсидии бюджетам муниципальных районов области на государственную поддержку отрасли культуры (создание и модернизация учреждений культурно-досугового типа в сельской местности)»  (30 468,0 тыс. руб.)</t>
  </si>
  <si>
    <t>4* в соответствии с распределением, утвержденным распоряжением Правительства Саратовской области от 25 января 2021 года № 18-Пр «О внесении изменений в распределение на 2021 год и на плановый период 2022 и 2023 годов субсидии бюджетам муниципальных районов области на реализацию мероприятий по благоустройству сельских территорий»  (в ред. от 8 июля 2021 года № 187-Пр) (24 694,1 тыс. руб.)</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</si>
  <si>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</si>
  <si>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</si>
  <si>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бюджетам муниципальных районов и городских округов области на осуществление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</si>
  <si>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4.59.</t>
  </si>
  <si>
    <t>Иные межбюджетные трансферты бюджетам муниципальных районов области на реализацию мероприятий по строительству крытых ледовых арен (ледовых дворцов)</t>
  </si>
  <si>
    <t xml:space="preserve"> бюджетам муниципальных районов области на реализацию мероприятий по строительству крытых ледовых арен (ледовых дворцов)</t>
  </si>
  <si>
    <t>17*  в соответствии с распределением, утвержденным постановлением Правительства Саратовской области от 4 июня 2021 года № 431-П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поселений области  на приобретение специализированной коммунальной техники для нужд городского поселения» (44100,0 тыс. руб.)</t>
  </si>
  <si>
    <t>3*  в соответствии с распределением, утвержденным постановлением Правительства Саратовской области от 17 марта 2021 года № 167-П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Саратовской области на выполнение аварийно-восстановительных работ, связанных с ликвидацией последствий чрезвычайных ситуаций» (в ред. от 6 июля 2021 года № 521-П, 10 августа 2021 года № 656-П, 7 сентября 2021 года № 745-П, от 27 сентября 2021 года №806-П, от 15 декабря 2021 года № 1094-П) (38 445,398 тыс. руб.)</t>
  </si>
  <si>
    <t>4*  в соответствии с распределением, утвержденным постановлением Правительства Саратовской области от 12 февраля  2021 года № 77-П «О методике распределения и порядке предоставления из областного бюджета иного межбюджетного трансферта бюджетам городских округов области на оснащение вновь вводимых общеобразовательных организаций средствами обучения и воспитания» (70000,0 тыс. руб.)</t>
  </si>
  <si>
    <t>5*  в соответствии с распределением, утвержденным постановлением Правительства Саратовской области от 23 марта 2021 года № 185-П «О методике распределения и порядке предоставления из областного бюджета иного межбюджетного трансферта бюджетам городских округов области на оснащение и укрепление материально-технической базы образовательных организаций» (в ред. от 1 апреля 2021 года № 214-П, от 9 апреля 2021 года № 237-П, от 27 мая 2021 года № 382-П) (341 927,0 тыс. руб.)</t>
  </si>
  <si>
    <t>6*  в соответствии с распределением, утвержденным постановлением Правительства Саратовской области от 5 апреля 2021 года № 220-П «О распределении иных межбюджетных трансфертов бюджетам городских округов области на выполнение строительно-монтажных работ по строительству и ремонту пешеходных зон и тротуаров» (300000,0 тыс. руб.)</t>
  </si>
  <si>
    <t>7*  в соответствии с распределением, утвержденным постановлением Правительства Саратовской области от 9 апреля 2021 года № 230-П «О методике распределения и порядке предоставления из областного бюджета иного межбюджетного трансферта бюджетам городских округов области на проведение капитального и текущего ремонтов муниципальных дошкольных образовательных организаций» (80000,0 тыс. руб.)</t>
  </si>
  <si>
    <t>8*  в соответствии с распределением, утвержденным постановлением Правительства Саратовской области от 26 апреля 2021 года № 294-П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оснащение и укрепление материально-технической базы образовательных организаций» (19 508 тыс. руб.)</t>
  </si>
  <si>
    <t>9*  в соответствии с распределением, утвержденным постановлением Правительства Саратовской области от 26 апреля 2021 года № 295-П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завершение строительства дошкольных образовательных организаций, включая общестроительные работы, благоустройство, озеленение, приобретение технологического оборудования и мебели, приобретение и установку малых архитектурных форм» (9400,0 тыс. руб.)</t>
  </si>
  <si>
    <t>10*  в соответствии с распределением, утвержденным постановлением Правительства Саратовской области от 30 апреля 2021 года № 307-П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Саратовской области на завершение строительства бассейна в целях создания дополнительных возможностей для занятия физической культурой и спортом» (47 900,0 тыс. руб.)</t>
  </si>
  <si>
    <t>11*  в соответствии с распределением, утвержденным постановлением Правительства Саратовской области от 20 мая 2021 года № 348-П «О методике распределения и порядке предоставления из областного бюджета иного межбюджетного трансферта бюджетам муниципальных районов и городских округов области на разработку проектно-сметной документации в отношении объектов, находящихся в муниципальной собственности, в целях сохранения культурно-исторического облика муниципальных районов и городских округов области» (15 000,0 тыс. руб.)</t>
  </si>
  <si>
    <t>12*  в соответствии с распределением, утвержденным постановлением Правительства Саратовской области от 20 мая 2021 года № 352-П «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(закачке) воды в пруды и водохранилища» (в ред. от 10 сентября 2021 года № 751-П) (121 449,062 тыс. руб.)</t>
  </si>
  <si>
    <t>13* в соответствии с распределением, утвержденным постановлением Правительства Саратовской области от 24 мая 2021 года № 364-П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материально-технической базы муниципальных образовательных организаций» ( в ред. от 26 июля 2021 года № 588-П, от 25 октября 2021 года № 908-П) (24 232,5  тыс. руб.)</t>
  </si>
  <si>
    <t>14*  в соответствии с распределением, утвержденным постановлением Правительства Саратовской области от 26 мая 2021 года № 377-П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мероприятия по благоустройству дворовых территорий – оборудование детских игровых площадок» (в ред. от 5 августа 2021 года № 637-П, от 19 ноября 2021 года № 992-П, от 23 декабря 2021 года № 1138-П)  (2 115,0 тыс. руб.)</t>
  </si>
  <si>
    <t>15*  в соответствии с распределением, утвержденным постановлением Правительства Саратовской области от 27 мая 2021 года № 381-П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Саратовской области на реализацию мероприятия по обустройству причального сооружения для пассажирских речных судов» (25000,0 тыс. руб.)</t>
  </si>
  <si>
    <t>16*  в соответствии с распределением, утвержденным постановлением Правительства Саратовской области от 2 июня 2021 года № 415-П «О выделении средств из резервного фонда Правительства Саратовской области, методике распределения и порядке предоставления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и муниципальных унитарных предприятий, осуществляющих деятельность в сфере физической культуры и спорта» (в ред. от 29 июня 2021 года № 497-П)  (1 650,0 тыс. руб.)</t>
  </si>
  <si>
    <t>22*  в соответствии с распределением, утвержденным постановлением Правительства Саратовской области от 22 июня 2021 года № 475-П «О распределении на 2021 год, методике распределения и порядке предоставления из областного бюджета иного межбюджетного трансферта бюджетам муниципальных районов области на реставрацию и приспособление к современному использованию здания, находящегося в муниципальной собственности, под размещение образовательного учреждения» (41400,0 тыс. руб.)</t>
  </si>
  <si>
    <t>7*  в соответствии с распределением, утвержденным постановлением Правительства Саратовской области от 17 марта 2021 года № 167-П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Саратовской области на выполнение аварийно-восстановительных работ, связанных с ликвидацией последствий чрезвычайных ситуаций» (в ред. от 6 июля 2021 года № 521-П, 10 августа 2021 года № 656-П, 7 сентября 2021 года № 745-П, от 27 сентября 2021 года №806-П, от 15 декабря 2021 года № 1094-П) (38 445,398 тыс. руб.)</t>
  </si>
  <si>
    <t>8*  в соответствии с распределением, утвержденным постановлением Правительства Саратовской области от 12 февраля  2021 года № 77-П «О методике распределения и порядке предоставления из областного бюджета иного межбюджетного трансферта бюджетам городских округов области на оснащение вновь вводимых общеобразовательных организаций средствами обучения и воспитания» (70000,0 тыс. руб.)</t>
  </si>
  <si>
    <t>9*  в соответствии с распределением, утвержденным постановлением Правительства Саратовской области от 23 марта 2021 года № 185-П «О методике распределения и порядке предоставления из областного бюджета иного межбюджетного трансферта бюджетам городских округов области на оснащение и укрепление материально-технической базы образовательных организаций» (в ред. от 1 апреля 2021 года № 214-П, от 9 апреля 2021 года № 237-П, от 27 мая 2021 года № 382-П) (341 927,0 тыс. руб.)</t>
  </si>
  <si>
    <t>10*  в соответствии с распределением, утвержденным постановлением Правительства Саратовской области от 5 апреля 2021 года № 220-П «О распределении иных межбюджетных трансфертов бюджетам городских округов области на выполнение строительно-монтажных работ по строительству и ремонту пешеходных зон и тротуаров» (300000,0 тыс. руб.)</t>
  </si>
  <si>
    <t>11*  в соответствии с распределением, утвержденным постановлением Правительства Саратовской области от 9 апреля 2021 года № 230-П «О методике распределения и порядке предоставления из областного бюджета иного межбюджетного трансферта бюджетам городских округов области на проведение капитального и текущего ремонтов муниципальных дошкольных образовательных организаций» (80000,0 тыс. руб.)</t>
  </si>
  <si>
    <t>12*  в соответствии с распределением, утвержденным постановлением Правительства Саратовской области от 26 апреля 2021 года № 294-П-П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оснащение и укрепление материально-технической базы образовательных организаций» (19 508 тыс. руб.)</t>
  </si>
  <si>
    <t>13*  в соответствии с распределением, утвержденным постановлением Правительства Саратовской области от 26 апреля 2021 года № 295-П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завершение строительства дошкольных образовательных организаций, включая общестроительные работы, благоустройство, озеленение, приобретение технологического оборудования и мебели, приобретение и установку малых архитектурных форм» (9400,0 тыс. руб.)</t>
  </si>
  <si>
    <t>14*  в соответствии с распределением, утвержденным постановлением Правительства Саратовской области от 30 апреля 2021 года № 307-П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Саратовской области на завершение строительства бассейна в целях создания дополнительных возможностей для занятия физической культурой и спортом» (47 900,0 тыс. руб.)</t>
  </si>
  <si>
    <t>15*  в соответствии с распределением, утвержденным постановлением Правительства Саратовской области от 20 мая 2021 года № 348-П «О методике распределения и порядке предоставления из областного бюджета иного межбюджетного трансферта бюджетам муниципальных районов и городских округов области на разработку проектно-сметной документации в отношении объектов, находящихся в муниципальной собственности, в целях сохранения культурно-исторического облика муниципальных районов и городских округов области» (15 000,0 тыс. руб.)</t>
  </si>
  <si>
    <t>16*  в соответствии с распределением, утвержденным постановлением Правительства Саратовской области от 20 мая 2021 года № 352-П «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(закачке) воды в пруды и водохранилища» (в ред. от 10 сентября 2021 года № 751-П) (121 449,062 тыс. руб.)</t>
  </si>
  <si>
    <t>17* в соответствии с распределением, утвержденным постановлением Правительства Саратовской области от 24 мая 2021 года № 364-П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материально-технической базы муниципальных образовательных организаций» ( в ред. от 26 июля 2021 года № 588-П, от 25 октября 2021 года № 908-П) (24 232,5  тыс. руб.)</t>
  </si>
  <si>
    <t>18* в соответствии с распределением, утвержденным постановлением Правительства Саратовской области от 26 мая 2021 года № 377-П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мероприятия по благоустройству дворовых территорий – оборудование детских игровых площадок» (в ред. от 5 августа 2021 года № 637-П, от 19 ноября 2021 года № 992-П, от 23 декабря 2021 года № 1138-П)  (2 115,0 тыс. руб.)</t>
  </si>
  <si>
    <t>19*  в соответствии с распределением, утвержденным постановлением Правительства Саратовской области от 27 мая 2021 года № 381-П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Саратовской области на реализацию мероприятия по обустройству причального сооружения для пассажирских речных судов» (25000,0 тыс. руб.)</t>
  </si>
  <si>
    <t>20*  в соответствии с распределением, утвержденным постановлением Правительства Саратовской области от 2 июня 2021 года № 415-П «О выделении средств из резервного фонда Правительства Саратовской области, методике распределения и порядке предоставления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и муниципальных унитарных предприятий, осуществляющих деятельность в сфере физической культуры и спорта» (в ред. от 29 июня 2021 года № 497-П)  (1 650,0 тыс. руб.)</t>
  </si>
  <si>
    <t>21*  в соответствии с распределением, утвержденным постановлением Правительства Саратовской области от 4 июня 2021 года № 431-П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поселений области  на приобретение специализированной коммунальной техники для нужд городского поселения» (44100,0 тыс. руб.)</t>
  </si>
  <si>
    <t>26*  в соответствии с распределением, утвержденным постановлением Правительства Саратовской области от 22 июня 2021 года № 475-П «О распределении на 2021 год, методике распределения и порядке предоставления из областного бюджета иного межбюджетного трансферта бюджетам муниципальных районов области на реставрацию и приспособление к современному использованию здания, находящегося в муниципальной собственности, под размещение образовательного учреждения» (41400,0 тыс. руб.)</t>
  </si>
  <si>
    <t>18*  в соответствии с распределением, утвержденным постановлением Правительства Саратовской области от 24 июня 2021 года № 485-П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оснащение оборудованием, мебелью, средствами обучения и воспитания муниципальных образовательных организаций в целях их ввода в эксплуатацию после проведения капитального ремонта» (22000,0 тыс. руб.)</t>
  </si>
  <si>
    <t>22*  в соответствии с распределением, утвержденным постановлением Правительства Саратовской области от 24 июня 2021 года № 485-П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оснащение оборудованием, мебелью, средствами обучения и воспитания муниципальных образовательных организаций в целях их ввода в эксплуатацию после проведения капитального ремонта» (22000,0 тыс. руб.)</t>
  </si>
  <si>
    <t>19*  в соответствии с распределением, утвержденным постановлением Правительства Саратовской области от 22 июня 2021 года № 479-П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разработку и (или) приобретение проектной и рабочей документации в целях реконструкции образовательных организаций» (5000,0 тыс. руб.)</t>
  </si>
  <si>
    <t>24*  в соответствии с распределением, утвержденным постановлением Правительства Саратовской области от 22 июня 2021 года № 478-П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выполнение строительно-монтажных работ по строительству и ремонту тротуаров, пешеходных зон, дворовых территорий» (в ред. от 2 июля 2021 года № 515-П) (120000,0 тыс. руб.)</t>
  </si>
  <si>
    <t>23*  в соответствии с распределением, утвержденным постановлением Правительства Саратовской области от 22 июня 2021 года № 479-П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разработку и (или) приобретение проектной и рабочей документации в целях реконструкции образовательных организаций» (5000,0 тыс. руб.)</t>
  </si>
  <si>
    <t>25*  в соответствии с распределением, утвержденным постановлением Правительства Саратовской области от 22 июня 2021 года № 476-П «О распределении на 2021 год, методике распределения и порядке предоставления из областного бюджета иного межбюджетного трансферта бюджетам городских поселений области на реализацию мероприятий по благоустройству территорий» (108040,1 тыс. руб.)</t>
  </si>
  <si>
    <t>20*  в соответствии с распределением, утвержденным постановлением Правительства Саратовской области от 22 июня 2021 года № 478-П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выполнение строительно-монтажных работ по строительству и ремонту тротуаров, пешеходных зон, дворовых территорий» (в ред. от 2 июля 2021 года № 515-П) (120000,0 тыс. руб.)</t>
  </si>
  <si>
    <t>21*  в соответствии с распределением, утвержденным постановлением Правительства Саратовской области от 22 июня 2021 года № 476-П «О распределении на 2021 год, методике распределения и порядке предоставления из областного бюджета иного межбюджетного трансферта бюджетам городских поселений области на реализацию мероприятий по благоустройству территорий» (108040,1 тыс. руб.)</t>
  </si>
  <si>
    <t>23*  в соответствии с распределением, утвержденным постановлениями Правительства Саратовской области от 9 июня 2021 года № 441-П «О распределении на 2021 год, методике распределения и порядке предоставления из областного бюджета иных межбюджетных трансфертов бюджетам поселений области на капитальный ремонт и (или) ремонт автомобильных дорог общего пользования местного значения городских поселений области за счет средств областного дорожного фонда» (18 396,74 тыс. руб.)</t>
  </si>
  <si>
    <t>24*  в соответствии с распределением, утвержденным постановлениями Правительства Саратовской области от 9 июня 2021 года № 440-П «О распределении на 2021 год, методике распределения и порядке предоставления из областного бюджета иных межбюджетных трансфертов бюджетам поселений области на развитие и увеличение пропускной способности сети автомобильных дорог общего пользования местного значения городских поселений области за счет средств областного дорожного фонда» (92 401,82 тыс. руб.)</t>
  </si>
  <si>
    <t>25*  в соответствии с распределением, утвержденным постановлениями Правительства Саратовской области от 31 марта 2021 года № 210-П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поселений области  на проведение работ по восстановлению систем водоснабжения населения и (или) водоотведения» (в ред. от 20 мая 2021 года № 350-П, от 4 июня 2021 года № 432-П)  (15 453,4 тыс. руб.)</t>
  </si>
  <si>
    <t>26*  в соответствии с распределением, утвержденным постановлениями Правительства Саратовской области от 24 июня 2021 года № 484-П «О внесении изменений в некоторые постановления Правительства Саратовской области» (35 085,7 тыс. руб.)</t>
  </si>
  <si>
    <t>27*  в соответствии с распределением, утвержденным постановлениями Правительства Саратовской области от 30 марта 2021 года № 205-П «О распределении на 2021 год, методике распределения  и порядке предоставления из областного бюджета иного межбюджетного трансферта бюджетам муниципальных районов и городских округов области на благоустройство территорий общеобразовательных организаций» (48 500,0 тыс. руб.)</t>
  </si>
  <si>
    <t>28*  в соответствии с распределением, утвержденным постановлениями Правительства Саратовской области от 5 июля 2021 года № 517-П «О распределении на 2021 год, методике распределения  и порядке предоставления из областного бюджета иных межбюджетных трансфертов бюджетам городских округов и городских поселений области на выполнение строительно-монтажных работ по строительству  и ремонту пешеходных зон и тротуаров» (в ред. от 27 декабря 2021 года № 1153-П) (193 000,0 тыс. руб.)</t>
  </si>
  <si>
    <t>32*  в соответствии с распределением, утвержденным постановлениями Правительства Саратовской области от 5 июля 2021 года № 517-П «О распределении на 2021 год, методике распределения  и порядке предоставления из областного бюджета иных межбюджетных трансфертов бюджетам городских округов и городских поселений области на выполнение строительно-монтажных работ по строительству  и ремонту пешеходных зон и тротуаров» (в ред. от 27 декабря 2021 года № 1153-П) (193 000,0 тыс. руб.)</t>
  </si>
  <si>
    <t>29*  в соответствии с распределением, утвержденным постановлениями Правительства Саратовской области от 7 июля 2021 года № 528-П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подведение коммунальной инфраструктуры (объектов электросетевого хозяйства) к земельным участкам, расположенным в муниципальных районах, имеющих статус особой экономической зоны технико-внедренческого типа» (20 000,0 тыс. руб.)</t>
  </si>
  <si>
    <t>30*  в соответствии с распределением, утвержденным постановлениями Правительства Саратовской области от 12 июля 2021 года № 546-П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возмещение части затрат сельскохозяйственных товаропроизводителей (за исключением граждан, ведущих личное подсобное хозяйство, сельскохозяйственных потребительских кооперативов) по заполнению лиманов» (6 634,6 тыс. руб.)</t>
  </si>
  <si>
    <t>31*  в соответствии с распределением, утвержденным постановлениями Правительства Саратовской области от 30 июля 2021 года № 616-П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и городских поселений Саратовской области на проведение работ по уборке и поддержанию в надлежащем санитарном состоянии территории городских округов и городских поселений Саратовской области для недопущения распространения новой коронавирусной инфекции» (в ред. от 11 октября 2021 года № 856-П) (2 171,876 тыс. руб.)</t>
  </si>
  <si>
    <t>35*  в соответствии с распределением, утвержденным постановлениями Правительства Саратовской области от 30 июля 2021 года № 616-П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и городских поселений Саратовской области на проведение работ по уборке и поддержанию в надлежащем санитарном состоянии территории городских округов и городских поселений Саратовской области для недопущения распространения новой коронавирусной инфекции» (в ред. от 11 октября 2021 года № 856-П) (2 171,876 тыс. руб.)</t>
  </si>
  <si>
    <t>32*  в соответствии с распределением, утвержденным постановлениями Правительства Саратовской области от 2 августа 2021 года № 629-П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капитального ремонта муниципальных учреждений культуры» (15 956,97 тыс. руб.)</t>
  </si>
  <si>
    <t>33*  в соответствии с распределением, утвержденным постановлениями Правительства Саратовской области от 30 июля 2021 года № 613-П «О распределении на 2021 год, методике распределения  и порядке предоставления из областного бюджета иных межбюджетных трансфертов бюджетам городских округов области на приведение в нормативное состояние улично-дорожной сети городских округов области, входящих в состав Саратовской агломерации, за счет средств областного дорожного фонда» (600 000,0 тыс. руб.)</t>
  </si>
  <si>
    <t>34*  в соответствии с распределением, утвержденным постановлениями Правительства Саратовской области от 30 июля 2021 года № 614-П «О распределении на 2021 год, методике распределения  и порядке предоставления из областного бюджета иных межбюджетных трансфертов бюджетам поселений области на приведение в нормативное состояние улично-дорожной сети городских поселений области за счет средств областного дорожного фонда» (240 000,0 тыс. руб.)</t>
  </si>
  <si>
    <t>35*  в соответствии с распределением, утвержденным постановлениями Правительства Саратовской области от 5 июля 2021 года № 520-П «О методике распределения и порядке предоставления из областного бюджета иного межбюджетного трансферта бюджетам муниципальных районов области на реализацию социально значимых проектов отдельных территорий области» (16 602,756 тыс. руб.)</t>
  </si>
  <si>
    <t>36*  в соответствии с распределением, утвержденным постановлениями Правительства Саратовской области от 3 августа 2021 года № 630-П «О распределении на 2021 год, методике распределения и порядке предоставления из областного бюджета иных межбюджетных трансфертов бюджетам поселений области на приведение в нормативное состояние  автомобильных дорог общего пользования местного значения городских поселений области за счет средств областного дорожного фонда» (20 000,0 тыс. руб.)</t>
  </si>
  <si>
    <t>37*  в соответствии с распределением, утвержденным постановлениями Правительства Саратовской области от 6 июля 2021 года № 523-П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культуры» (в ред. от 16 августа 2021 года № 672-П, от 18 октября 2021 года № 876-П) (6 276,0 тыс. руб.)</t>
  </si>
  <si>
    <t>41*  в соответствии с распределением, утвержденным постановлениями Правительства Саратовской области от 6 июля 2021 года № 523-П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культуры» (в ред. от 16 августа 2021 года № 672-П, от 18 октября 2021 года № 876-П) (6 276,0 тыс. руб.)</t>
  </si>
  <si>
    <t>38*  в соответствии с распределением, утвержденным постановлениями Правительства Саратовской области от 25 августа 2021 года № 697-П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Саратовской области на финансовое обеспечение мероприятий в области защиты населения и территорий от чрезвычайных ситуаций муниципального характера» (8 000,0 тыс. руб.)</t>
  </si>
  <si>
    <t>39*  в соответствии с распределением, утвержденным постановлениями Правительства Саратовской области от 22 июня 2021 года № 474-П «О распределении на 2021 год иных межбюджетных трансфертов бюджетам городских округов области в целях проведения комплекса мероприятий, направленных на социально-экономическое развитие отдельных территорий области» (6 725,0 тыс. руб.)</t>
  </si>
  <si>
    <t>40*  в соответствии с распределением, утвержденным постановлениями Правительства Саратовской области от 8 сентября 2021 года № 748-П «О выделении средств из резервного фонда Правительства Саратовской области, методике распределения и порядке предоставления из областного бюджета иного межбюджетного трансферта бюджетам муниципальных районов области  на укрепление материально-технической базы муниципальных организаций, осуществляющих производство и выпуск средств массовой информации» (100,0 тыс. руб.)</t>
  </si>
  <si>
    <t>41*  в соответствии с распределением, утвержденным постановлениями Правительства Саратовской области от 30 июня 2021 года № 501-П «О выделении средств из резервного фонда Правительства Саратовской области, методике распределения и порядке предоставления иного межбюджетного трансферта бюджетам поселений Саратовской области на укрепление материально-технической базы муниципальных учреждений, осуществляющих деятельность в сфере молодежной политики» (78,0 тыс. руб.)</t>
  </si>
  <si>
    <t xml:space="preserve">утвержденные бюджетные назначения 41*   </t>
  </si>
  <si>
    <t>4.60.</t>
  </si>
  <si>
    <t>4.61.</t>
  </si>
  <si>
    <t>4.62.</t>
  </si>
  <si>
    <t>Иные межбюджетные трансферты бюджетам муниципальных районов и поселений области на выполнение мероприятий по ремонту и содержанию автомобильных дорог общего пользования местного значения за счет средств областного дорожного фонда 46*</t>
  </si>
  <si>
    <t xml:space="preserve">бюджетам муниципальных районов и поселений области на выполнение мероприятий по ремонту и содержанию автомобильных дорог общего пользования местного значения за счет средств областного дорожного фонда </t>
  </si>
  <si>
    <t xml:space="preserve">утвержденные бюджетные назначения 42*   </t>
  </si>
  <si>
    <t>46*  в соответствии с распределением, утвержденным постановлениями Правительства Саратовской области от 1 октября 2021 года № 837-П «О распределении на 2021 год,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мероприятий по ремонту и содержанию автомобильных дорог общего пользования местного значения за счет средств областного дорожного фонда» (19 969,0 тыс. руб.)</t>
  </si>
  <si>
    <t>42*  в соответствии с распределением, утвержденным постановлениями Правительства Саратовской области от 1 октября 2021 года № 837-П «О распределении на 2021 год,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мероприятий по ремонту и содержанию автомобильных дорог общего пользования местного значения за счет средств областного дорожного фонда» (19 969,0 тыс. руб.)</t>
  </si>
  <si>
    <t>000 4009 5Ж231D7510 540</t>
  </si>
  <si>
    <t xml:space="preserve">утвержденные бюджетные назначения 43*   </t>
  </si>
  <si>
    <t>000 1102 5641078950 540</t>
  </si>
  <si>
    <t>Иные межбюджетные трансферты бюджетам городских округов и поселений области в целях реализации социально значимых проектов Саратовской области 47*</t>
  </si>
  <si>
    <t>бюджетам городских округов и поселений области в целях реализации социально значимых проектов Саратовской области</t>
  </si>
  <si>
    <t>47*  в соответствии с распределением, утвержденным постановлениями Правительства Саратовской области от 12 октября 2021 года № 865-П «О распределении на 2021 год, методике распределения и порядке предоставления из областного бюджета иных межбюджетных трансфертов бюджетам городских округов и поселений области в целях реализации социально значимых проектов Саратовской области» (199 000,0 тыс. руб.)</t>
  </si>
  <si>
    <t>43*  в соответствии с распределением, утвержденным постановлениями Правительства Саратовской области от 12 октября 2021 года № 865-П «О распределении на 2021 год, методике распределения и порядке предоставления из областного бюджета иных межбюджетных трансфертов бюджетам городских округов и поселений области в целях реализации социально значимых проектов Саратовской области» (199 000,0 тыс. руб.)</t>
  </si>
  <si>
    <t>000 1403 9930079Г51 540</t>
  </si>
  <si>
    <t xml:space="preserve">утвержденные бюджетные назначения 44*   </t>
  </si>
  <si>
    <t>45* заполняется, если в законе о бюджете утверждена общая сумма межбюджетного трансферта, но отсутствует распределение по муниципальным образованиям</t>
  </si>
  <si>
    <t>Остаток средств к распределению 45*</t>
  </si>
  <si>
    <t>Иные межбюджетные трансферты бюджетам муниципальных районов и городских округов области на создание модельных муниципальных библиотек за счет средств резервного фонда Правительства Российской Федерации 6*</t>
  </si>
  <si>
    <t>бюджетам муниципальных районов и городских округов области на создание модельных муниципальных библиотек за счет средств резервного фонда Правительства Российской Федерации</t>
  </si>
  <si>
    <t>44* в соответствии с распределением, утвержденным распоряжением Правительства Саратовской области от 15 октября 2021 года № 294-Пр «О распределении на 2021 год средств субсидий и иного межбюджетного трансферта на мероприятия в области культуры» (20 000,0 тыс. руб.)</t>
  </si>
  <si>
    <t>6* в соответствии с распределением, утвержденным распоряжением Правительства Саратовской области от 15 октября 2021 года № 294-Пр «О распределении на 2021 год средств субсидий и иного межбюджетного трансферта на мероприятия в области культуры» (20 000,0 тыс. руб., 319,7 тыс. руб. и 11 030,0 тыс. руб.)</t>
  </si>
  <si>
    <t>9* в соответствии с распределением, утвержденным распоряжением Правительства Саратовской области от 15 октября 2021 года № 294-Пр «О распределении на 2021 год средств субсидий и иного межбюджетного трансферта на мероприятия в области культуры (319,7 тыс. руб. и 11 030,0 тыс. руб.)</t>
  </si>
  <si>
    <t>000 0801 55AA15454 540</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</si>
</sst>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0.0_ ;[Red]\-#,##0.0\ "/>
    <numFmt numFmtId="165" formatCode="0000000"/>
    <numFmt numFmtId="166" formatCode="#,##0.0"/>
    <numFmt numFmtId="167" formatCode="0.0"/>
    <numFmt numFmtId="168" formatCode="#,##0.000"/>
  </numFmts>
  <fonts count="58" x14ac:knownFonts="1">
    <font>
      <sz val="11"/>
      <color theme="1"/>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b/>
      <sz val="16"/>
      <name val="Times New Roman"/>
      <family val="1"/>
      <charset val="204"/>
    </font>
    <font>
      <sz val="10"/>
      <color indexed="9"/>
      <name val="Cambria"/>
      <family val="1"/>
      <charset val="204"/>
    </font>
    <font>
      <sz val="10"/>
      <name val="Cambria"/>
      <family val="1"/>
      <charset val="204"/>
    </font>
    <font>
      <sz val="14"/>
      <name val="Times New Roman"/>
      <family val="1"/>
      <charset val="204"/>
    </font>
    <font>
      <b/>
      <sz val="12"/>
      <name val="Times New Roman"/>
      <family val="1"/>
      <charset val="204"/>
    </font>
    <font>
      <b/>
      <sz val="12"/>
      <color theme="0"/>
      <name val="Times New Roman"/>
      <family val="1"/>
      <charset val="204"/>
    </font>
    <font>
      <sz val="12"/>
      <name val="Times New Roman"/>
      <family val="1"/>
      <charset val="204"/>
    </font>
    <font>
      <sz val="12"/>
      <color rgb="FFFF0000"/>
      <name val="Times New Roman"/>
      <family val="1"/>
      <charset val="204"/>
    </font>
    <font>
      <sz val="11"/>
      <color theme="1"/>
      <name val="Arial"/>
      <family val="2"/>
      <charset val="204"/>
    </font>
    <font>
      <sz val="10"/>
      <color rgb="FFFF0000"/>
      <name val="Cambria"/>
      <family val="1"/>
      <charset val="204"/>
    </font>
    <font>
      <sz val="11"/>
      <name val="Arial"/>
      <family val="2"/>
      <charset val="204"/>
    </font>
    <font>
      <sz val="11"/>
      <color rgb="FFFF0000"/>
      <name val="Arial"/>
      <family val="2"/>
      <charset val="204"/>
    </font>
    <font>
      <sz val="11"/>
      <name val="Times New Roman"/>
      <family val="1"/>
      <charset val="204"/>
    </font>
    <font>
      <b/>
      <sz val="18"/>
      <name val="Times New Roman"/>
      <family val="1"/>
      <charset val="204"/>
    </font>
    <font>
      <b/>
      <sz val="11"/>
      <color rgb="FFFF0000"/>
      <name val="Arial"/>
      <family val="2"/>
      <charset val="204"/>
    </font>
    <font>
      <sz val="10"/>
      <name val="Arial Cyr"/>
      <charset val="204"/>
    </font>
    <font>
      <sz val="8"/>
      <name val="Arial Cyr"/>
      <charset val="204"/>
    </font>
    <font>
      <sz val="10"/>
      <name val="Arial"/>
      <family val="2"/>
      <charset val="204"/>
    </font>
    <font>
      <sz val="10"/>
      <name val="Times New Roman Cyr"/>
      <charset val="204"/>
    </font>
    <font>
      <sz val="12"/>
      <color rgb="FFFF0000"/>
      <name val="Cambria"/>
      <family val="1"/>
      <charset val="204"/>
    </font>
    <font>
      <sz val="11"/>
      <color rgb="FFFF0000"/>
      <name val="Times New Roman"/>
      <family val="1"/>
      <charset val="204"/>
    </font>
    <font>
      <b/>
      <sz val="12"/>
      <color rgb="FFFF0000"/>
      <name val="Cambria"/>
      <family val="1"/>
      <charset val="204"/>
    </font>
    <font>
      <sz val="10"/>
      <name val="Arial"/>
      <family val="2"/>
      <charset val="204"/>
    </font>
    <font>
      <sz val="16"/>
      <name val="Cambria"/>
      <family val="1"/>
      <charset val="204"/>
    </font>
    <font>
      <sz val="10"/>
      <name val="Arial"/>
      <family val="2"/>
      <charset val="204"/>
    </font>
    <font>
      <b/>
      <sz val="18"/>
      <color rgb="FFFF0000"/>
      <name val="Times New Roman"/>
      <family val="1"/>
      <charset val="204"/>
    </font>
    <font>
      <b/>
      <sz val="11"/>
      <color rgb="FFFF0000"/>
      <name val="Times New Roman"/>
      <family val="1"/>
      <charset val="204"/>
    </font>
    <font>
      <sz val="12"/>
      <name val="Arial"/>
      <family val="2"/>
      <charset val="204"/>
    </font>
    <font>
      <sz val="14"/>
      <name val="Times New Roman"/>
      <family val="2"/>
      <charset val="204"/>
    </font>
    <font>
      <sz val="11"/>
      <name val="Times New Roman"/>
      <family val="2"/>
      <charset val="204"/>
    </font>
    <font>
      <b/>
      <sz val="11"/>
      <name val="Arial"/>
      <family val="2"/>
      <charset val="204"/>
    </font>
    <font>
      <sz val="18"/>
      <name val="Cambria"/>
      <family val="1"/>
      <charset val="204"/>
    </font>
    <font>
      <b/>
      <sz val="12"/>
      <color rgb="FFFF0000"/>
      <name val="Times New Roman"/>
      <family val="1"/>
      <charset val="204"/>
    </font>
    <font>
      <sz val="16"/>
      <color rgb="FFFF0000"/>
      <name val="Cambria"/>
      <family val="1"/>
      <charset val="204"/>
    </font>
  </fonts>
  <fills count="18">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E4DCF8"/>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0000"/>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499">
    <xf numFmtId="0" fontId="0" fillId="0" borderId="0"/>
    <xf numFmtId="0" fontId="23" fillId="0" borderId="0"/>
    <xf numFmtId="0" fontId="23" fillId="0" borderId="0"/>
    <xf numFmtId="0" fontId="32" fillId="0" borderId="0"/>
    <xf numFmtId="0" fontId="3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2" fillId="0" borderId="0"/>
    <xf numFmtId="0" fontId="3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2" fillId="0" borderId="0"/>
    <xf numFmtId="0" fontId="32" fillId="0" borderId="0"/>
    <xf numFmtId="0" fontId="32" fillId="0" borderId="0"/>
    <xf numFmtId="0" fontId="3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46"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48" fillId="0" borderId="0"/>
    <xf numFmtId="0" fontId="23" fillId="0" borderId="0"/>
  </cellStyleXfs>
  <cellXfs count="428">
    <xf numFmtId="0" fontId="0" fillId="0" borderId="0" xfId="0"/>
    <xf numFmtId="0" fontId="25" fillId="0" borderId="0" xfId="1" applyFont="1" applyFill="1"/>
    <xf numFmtId="0" fontId="26" fillId="0" borderId="0" xfId="1" applyFont="1" applyFill="1"/>
    <xf numFmtId="0" fontId="26" fillId="0" borderId="0" xfId="1" applyFont="1" applyFill="1" applyAlignment="1">
      <alignment horizontal="center" vertical="center" wrapText="1"/>
    </xf>
    <xf numFmtId="166" fontId="30" fillId="0" borderId="0" xfId="1" applyNumberFormat="1" applyFont="1" applyFill="1" applyBorder="1" applyAlignment="1" applyProtection="1">
      <alignment horizontal="right" wrapText="1"/>
      <protection hidden="1"/>
    </xf>
    <xf numFmtId="166" fontId="26" fillId="0" borderId="0" xfId="1" applyNumberFormat="1" applyFont="1" applyFill="1"/>
    <xf numFmtId="0" fontId="26" fillId="0" borderId="0" xfId="1" applyFont="1" applyFill="1" applyBorder="1"/>
    <xf numFmtId="166" fontId="26" fillId="0" borderId="0" xfId="1" applyNumberFormat="1" applyFont="1" applyFill="1" applyBorder="1"/>
    <xf numFmtId="167" fontId="26" fillId="0" borderId="0" xfId="1" applyNumberFormat="1" applyFont="1" applyFill="1" applyBorder="1"/>
    <xf numFmtId="0" fontId="33" fillId="0" borderId="0" xfId="1" applyFont="1" applyFill="1" applyBorder="1"/>
    <xf numFmtId="0" fontId="34" fillId="0" borderId="0" xfId="0" applyFont="1"/>
    <xf numFmtId="0" fontId="28" fillId="3" borderId="1" xfId="0" applyFont="1" applyFill="1" applyBorder="1" applyAlignment="1">
      <alignment horizontal="center" vertical="center"/>
    </xf>
    <xf numFmtId="0" fontId="35" fillId="0" borderId="0" xfId="0" applyFont="1"/>
    <xf numFmtId="0" fontId="30" fillId="0" borderId="1" xfId="0" applyFont="1" applyBorder="1" applyAlignment="1">
      <alignment wrapText="1"/>
    </xf>
    <xf numFmtId="166" fontId="30" fillId="5" borderId="1" xfId="0" applyNumberFormat="1" applyFont="1" applyFill="1" applyBorder="1"/>
    <xf numFmtId="166" fontId="30" fillId="0" borderId="1" xfId="0" applyNumberFormat="1" applyFont="1" applyBorder="1"/>
    <xf numFmtId="166" fontId="34" fillId="0" borderId="0" xfId="0" applyNumberFormat="1" applyFont="1"/>
    <xf numFmtId="0" fontId="30" fillId="3" borderId="1" xfId="0" applyFont="1" applyFill="1" applyBorder="1" applyAlignment="1">
      <alignment horizontal="center" vertical="center"/>
    </xf>
    <xf numFmtId="0" fontId="28" fillId="11" borderId="1" xfId="0" applyFont="1" applyFill="1" applyBorder="1" applyAlignment="1">
      <alignment vertical="center" wrapText="1"/>
    </xf>
    <xf numFmtId="166" fontId="28" fillId="11" borderId="1" xfId="0" applyNumberFormat="1" applyFont="1" applyFill="1" applyBorder="1" applyAlignment="1">
      <alignment vertical="center"/>
    </xf>
    <xf numFmtId="0" fontId="35" fillId="0" borderId="0" xfId="0" applyFont="1" applyAlignment="1">
      <alignment vertical="center"/>
    </xf>
    <xf numFmtId="166" fontId="28" fillId="11" borderId="1" xfId="0" applyNumberFormat="1" applyFont="1" applyFill="1" applyBorder="1"/>
    <xf numFmtId="166" fontId="30" fillId="11" borderId="1" xfId="0" applyNumberFormat="1" applyFont="1" applyFill="1" applyBorder="1"/>
    <xf numFmtId="166" fontId="28" fillId="5" borderId="0" xfId="0" applyNumberFormat="1" applyFont="1" applyFill="1" applyBorder="1"/>
    <xf numFmtId="167" fontId="28" fillId="5" borderId="0" xfId="0" applyNumberFormat="1" applyFont="1" applyFill="1" applyBorder="1"/>
    <xf numFmtId="0" fontId="34" fillId="0" borderId="0" xfId="0" applyFont="1" applyBorder="1"/>
    <xf numFmtId="0" fontId="38" fillId="0" borderId="0" xfId="0" applyFont="1"/>
    <xf numFmtId="0" fontId="28" fillId="5" borderId="0" xfId="0" applyFont="1" applyFill="1" applyBorder="1" applyAlignment="1">
      <alignment vertical="center" wrapText="1"/>
    </xf>
    <xf numFmtId="166" fontId="30" fillId="16" borderId="0" xfId="1" applyNumberFormat="1" applyFont="1" applyFill="1" applyBorder="1" applyAlignment="1" applyProtection="1">
      <alignment horizontal="right" wrapText="1"/>
      <protection hidden="1"/>
    </xf>
    <xf numFmtId="165" fontId="31" fillId="0" borderId="0" xfId="1" applyNumberFormat="1" applyFont="1" applyFill="1" applyBorder="1" applyAlignment="1" applyProtection="1">
      <alignment horizontal="left" vertical="top" wrapText="1"/>
      <protection hidden="1"/>
    </xf>
    <xf numFmtId="0" fontId="43" fillId="0" borderId="0" xfId="1" applyFont="1" applyFill="1" applyBorder="1"/>
    <xf numFmtId="4" fontId="34" fillId="0" borderId="0" xfId="0" applyNumberFormat="1" applyFont="1" applyBorder="1"/>
    <xf numFmtId="0" fontId="36" fillId="0" borderId="0" xfId="0" applyFont="1"/>
    <xf numFmtId="0" fontId="44" fillId="0" borderId="0" xfId="0" applyFont="1"/>
    <xf numFmtId="0" fontId="27" fillId="0" borderId="0" xfId="1" applyFont="1" applyFill="1" applyBorder="1"/>
    <xf numFmtId="0" fontId="45" fillId="0" borderId="0" xfId="1" applyFont="1" applyFill="1" applyAlignment="1">
      <alignment horizontal="left"/>
    </xf>
    <xf numFmtId="0" fontId="33" fillId="0" borderId="0" xfId="1" applyFont="1" applyFill="1"/>
    <xf numFmtId="0" fontId="43" fillId="0" borderId="0" xfId="1" applyFont="1" applyFill="1"/>
    <xf numFmtId="0" fontId="26" fillId="5" borderId="0" xfId="1" applyFont="1" applyFill="1" applyBorder="1"/>
    <xf numFmtId="167" fontId="26" fillId="5" borderId="0" xfId="1" applyNumberFormat="1" applyFont="1" applyFill="1" applyBorder="1"/>
    <xf numFmtId="0" fontId="26" fillId="5" borderId="0" xfId="1" applyFont="1" applyFill="1"/>
    <xf numFmtId="166" fontId="30" fillId="0" borderId="0" xfId="0" applyNumberFormat="1" applyFont="1" applyAlignment="1">
      <alignment wrapText="1"/>
    </xf>
    <xf numFmtId="166" fontId="30" fillId="0" borderId="0" xfId="0" applyNumberFormat="1" applyFont="1"/>
    <xf numFmtId="0" fontId="47" fillId="0" borderId="0" xfId="1" applyFont="1" applyFill="1"/>
    <xf numFmtId="166" fontId="28" fillId="9" borderId="1" xfId="0" applyNumberFormat="1" applyFont="1" applyFill="1" applyBorder="1"/>
    <xf numFmtId="167" fontId="30" fillId="5" borderId="1" xfId="0" applyNumberFormat="1" applyFont="1" applyFill="1" applyBorder="1"/>
    <xf numFmtId="166" fontId="28" fillId="8" borderId="1" xfId="0" applyNumberFormat="1" applyFont="1" applyFill="1" applyBorder="1"/>
    <xf numFmtId="167" fontId="28" fillId="8" borderId="1" xfId="0" applyNumberFormat="1" applyFont="1" applyFill="1" applyBorder="1"/>
    <xf numFmtId="166" fontId="30" fillId="0" borderId="1" xfId="0" applyNumberFormat="1" applyFont="1" applyFill="1" applyBorder="1"/>
    <xf numFmtId="166" fontId="33" fillId="0" borderId="0" xfId="1" applyNumberFormat="1" applyFont="1" applyFill="1" applyBorder="1"/>
    <xf numFmtId="0" fontId="36" fillId="0" borderId="1" xfId="0" applyFont="1" applyBorder="1"/>
    <xf numFmtId="166" fontId="26" fillId="5" borderId="0" xfId="1" applyNumberFormat="1" applyFont="1" applyFill="1" applyBorder="1"/>
    <xf numFmtId="167" fontId="30" fillId="0" borderId="1" xfId="0" applyNumberFormat="1" applyFont="1" applyFill="1" applyBorder="1"/>
    <xf numFmtId="0" fontId="35" fillId="0" borderId="0" xfId="0" applyFont="1" applyFill="1"/>
    <xf numFmtId="0" fontId="37" fillId="0" borderId="0" xfId="0" applyFont="1" applyAlignment="1">
      <alignment horizontal="center"/>
    </xf>
    <xf numFmtId="0" fontId="30" fillId="3" borderId="1" xfId="0" applyFont="1" applyFill="1" applyBorder="1" applyAlignment="1">
      <alignment horizontal="center" vertical="center" wrapText="1"/>
    </xf>
    <xf numFmtId="0" fontId="30" fillId="5" borderId="1" xfId="0" applyFont="1" applyFill="1" applyBorder="1" applyAlignment="1">
      <alignment horizontal="left" wrapText="1" indent="1"/>
    </xf>
    <xf numFmtId="0" fontId="30" fillId="0" borderId="1" xfId="0" applyFont="1" applyFill="1" applyBorder="1" applyAlignment="1">
      <alignment horizontal="left" wrapText="1" indent="1"/>
    </xf>
    <xf numFmtId="166" fontId="30" fillId="5" borderId="1" xfId="1" applyNumberFormat="1" applyFont="1" applyFill="1" applyBorder="1" applyAlignment="1" applyProtection="1">
      <alignment horizontal="center" vertical="center" wrapText="1"/>
      <protection hidden="1"/>
    </xf>
    <xf numFmtId="165" fontId="30" fillId="5" borderId="1" xfId="1" applyNumberFormat="1" applyFont="1" applyFill="1" applyBorder="1" applyAlignment="1" applyProtection="1">
      <alignment horizontal="center" vertical="center"/>
      <protection hidden="1"/>
    </xf>
    <xf numFmtId="165" fontId="30" fillId="5" borderId="1" xfId="1" applyNumberFormat="1" applyFont="1" applyFill="1" applyBorder="1" applyAlignment="1" applyProtection="1">
      <alignment horizontal="justify" vertical="center" wrapText="1"/>
      <protection hidden="1"/>
    </xf>
    <xf numFmtId="49" fontId="30" fillId="5" borderId="1" xfId="2" applyNumberFormat="1" applyFont="1" applyFill="1" applyBorder="1" applyAlignment="1" applyProtection="1">
      <alignment horizontal="center" vertical="center"/>
      <protection hidden="1"/>
    </xf>
    <xf numFmtId="165" fontId="30" fillId="0" borderId="1" xfId="1" applyNumberFormat="1" applyFont="1" applyFill="1" applyBorder="1" applyAlignment="1" applyProtection="1">
      <alignment horizontal="center" vertical="center"/>
      <protection hidden="1"/>
    </xf>
    <xf numFmtId="165" fontId="30" fillId="0" borderId="1" xfId="1" applyNumberFormat="1" applyFont="1" applyFill="1" applyBorder="1" applyAlignment="1" applyProtection="1">
      <alignment horizontal="justify" vertical="center" wrapText="1"/>
      <protection hidden="1"/>
    </xf>
    <xf numFmtId="49" fontId="30" fillId="0" borderId="1" xfId="2" applyNumberFormat="1" applyFont="1" applyFill="1" applyBorder="1" applyAlignment="1" applyProtection="1">
      <alignment horizontal="center" vertical="center"/>
      <protection hidden="1"/>
    </xf>
    <xf numFmtId="166" fontId="30" fillId="0" borderId="1" xfId="1" applyNumberFormat="1" applyFont="1" applyFill="1" applyBorder="1" applyAlignment="1" applyProtection="1">
      <alignment horizontal="center" vertical="center" wrapText="1"/>
      <protection hidden="1"/>
    </xf>
    <xf numFmtId="166" fontId="28" fillId="11" borderId="1" xfId="0" applyNumberFormat="1" applyFont="1" applyFill="1" applyBorder="1" applyAlignment="1"/>
    <xf numFmtId="0" fontId="30" fillId="0" borderId="0" xfId="0" applyFont="1" applyBorder="1" applyAlignment="1">
      <alignment horizontal="right"/>
    </xf>
    <xf numFmtId="0" fontId="28" fillId="0" borderId="1" xfId="1" applyFont="1" applyFill="1" applyBorder="1" applyAlignment="1">
      <alignment horizontal="center"/>
    </xf>
    <xf numFmtId="165" fontId="28" fillId="3" borderId="1" xfId="1" applyNumberFormat="1" applyFont="1" applyFill="1" applyBorder="1" applyAlignment="1" applyProtection="1">
      <alignment horizontal="center" vertical="center"/>
      <protection hidden="1"/>
    </xf>
    <xf numFmtId="165" fontId="28" fillId="3" borderId="1" xfId="1" applyNumberFormat="1" applyFont="1" applyFill="1" applyBorder="1" applyAlignment="1" applyProtection="1">
      <alignment horizontal="left" vertical="top" wrapText="1"/>
      <protection hidden="1"/>
    </xf>
    <xf numFmtId="165" fontId="30" fillId="3" borderId="1" xfId="1" applyNumberFormat="1" applyFont="1" applyFill="1" applyBorder="1" applyAlignment="1" applyProtection="1">
      <alignment horizontal="left" vertical="top" wrapText="1"/>
      <protection hidden="1"/>
    </xf>
    <xf numFmtId="166" fontId="28" fillId="3" borderId="1" xfId="1" applyNumberFormat="1" applyFont="1" applyFill="1" applyBorder="1" applyAlignment="1" applyProtection="1">
      <alignment horizontal="center" wrapText="1"/>
      <protection hidden="1"/>
    </xf>
    <xf numFmtId="166" fontId="28" fillId="3" borderId="1" xfId="1" applyNumberFormat="1" applyFont="1" applyFill="1" applyBorder="1" applyAlignment="1">
      <alignment horizontal="center"/>
    </xf>
    <xf numFmtId="0" fontId="50" fillId="0" borderId="0" xfId="0" applyFont="1"/>
    <xf numFmtId="0" fontId="28" fillId="5" borderId="1" xfId="0" applyFont="1" applyFill="1" applyBorder="1" applyAlignment="1">
      <alignment wrapText="1"/>
    </xf>
    <xf numFmtId="0" fontId="28" fillId="5" borderId="1" xfId="0" applyFont="1" applyFill="1" applyBorder="1" applyAlignment="1">
      <alignment horizontal="left" wrapText="1"/>
    </xf>
    <xf numFmtId="0" fontId="30" fillId="5" borderId="1" xfId="0" applyFont="1" applyFill="1" applyBorder="1" applyAlignment="1">
      <alignment horizontal="left" vertical="top" wrapText="1" indent="1"/>
    </xf>
    <xf numFmtId="166" fontId="28" fillId="0" borderId="1" xfId="0" applyNumberFormat="1" applyFont="1" applyFill="1" applyBorder="1"/>
    <xf numFmtId="166" fontId="28" fillId="5" borderId="1" xfId="0" applyNumberFormat="1" applyFont="1" applyFill="1" applyBorder="1"/>
    <xf numFmtId="0" fontId="30" fillId="5" borderId="1" xfId="0" applyFont="1" applyFill="1" applyBorder="1" applyAlignment="1">
      <alignment wrapText="1"/>
    </xf>
    <xf numFmtId="166" fontId="28" fillId="0" borderId="1" xfId="0" applyNumberFormat="1" applyFont="1" applyBorder="1"/>
    <xf numFmtId="0" fontId="38" fillId="5" borderId="0" xfId="0" applyFont="1" applyFill="1"/>
    <xf numFmtId="0" fontId="30" fillId="5" borderId="1" xfId="0" applyFont="1" applyFill="1" applyBorder="1" applyAlignment="1">
      <alignment horizontal="left" vertical="center" wrapText="1" indent="1"/>
    </xf>
    <xf numFmtId="0" fontId="28" fillId="12" borderId="1" xfId="0" applyFont="1" applyFill="1" applyBorder="1" applyAlignment="1">
      <alignment horizontal="left" vertical="center" wrapText="1"/>
    </xf>
    <xf numFmtId="166" fontId="28" fillId="12" borderId="1" xfId="0" applyNumberFormat="1" applyFont="1" applyFill="1" applyBorder="1" applyAlignment="1">
      <alignment horizontal="right" wrapText="1"/>
    </xf>
    <xf numFmtId="166" fontId="28" fillId="5" borderId="1" xfId="3" applyNumberFormat="1" applyFont="1" applyFill="1" applyBorder="1"/>
    <xf numFmtId="0" fontId="51" fillId="0" borderId="0" xfId="0" applyFont="1"/>
    <xf numFmtId="0" fontId="30" fillId="0" borderId="0" xfId="0" applyFont="1"/>
    <xf numFmtId="0" fontId="30" fillId="4" borderId="1" xfId="0" applyFont="1" applyFill="1" applyBorder="1" applyAlignment="1">
      <alignment horizontal="center" vertical="center" wrapText="1"/>
    </xf>
    <xf numFmtId="166" fontId="28" fillId="12" borderId="1" xfId="0" applyNumberFormat="1" applyFont="1" applyFill="1" applyBorder="1" applyAlignment="1">
      <alignment horizontal="right"/>
    </xf>
    <xf numFmtId="166" fontId="28" fillId="12" borderId="1" xfId="0" applyNumberFormat="1" applyFont="1" applyFill="1" applyBorder="1"/>
    <xf numFmtId="166" fontId="30" fillId="12" borderId="1" xfId="0" applyNumberFormat="1" applyFont="1" applyFill="1" applyBorder="1"/>
    <xf numFmtId="166" fontId="28" fillId="13" borderId="1" xfId="0" applyNumberFormat="1" applyFont="1" applyFill="1" applyBorder="1"/>
    <xf numFmtId="0" fontId="30" fillId="0" borderId="1" xfId="0" applyFont="1" applyBorder="1"/>
    <xf numFmtId="0" fontId="30" fillId="5" borderId="1" xfId="0" applyFont="1" applyFill="1" applyBorder="1"/>
    <xf numFmtId="0" fontId="36" fillId="5" borderId="0" xfId="0" applyFont="1" applyFill="1"/>
    <xf numFmtId="0" fontId="37" fillId="5" borderId="0" xfId="0" applyFont="1" applyFill="1" applyAlignment="1">
      <alignment vertical="center"/>
    </xf>
    <xf numFmtId="0" fontId="37" fillId="5" borderId="0" xfId="0" applyFont="1" applyFill="1" applyAlignment="1"/>
    <xf numFmtId="0" fontId="28" fillId="12" borderId="1" xfId="0" applyFont="1" applyFill="1" applyBorder="1" applyAlignment="1">
      <alignment vertical="center" wrapText="1"/>
    </xf>
    <xf numFmtId="0" fontId="34" fillId="5" borderId="0" xfId="0" applyFont="1" applyFill="1"/>
    <xf numFmtId="166" fontId="23" fillId="0" borderId="1" xfId="304" applyNumberFormat="1" applyFont="1" applyBorder="1"/>
    <xf numFmtId="166" fontId="36" fillId="0" borderId="0" xfId="0" applyNumberFormat="1" applyFont="1"/>
    <xf numFmtId="166" fontId="36" fillId="0" borderId="0" xfId="0" applyNumberFormat="1" applyFont="1" applyBorder="1"/>
    <xf numFmtId="0" fontId="36" fillId="0" borderId="0" xfId="0" applyFont="1" applyBorder="1"/>
    <xf numFmtId="164" fontId="34" fillId="0" borderId="0" xfId="0" applyNumberFormat="1" applyFont="1"/>
    <xf numFmtId="166" fontId="34" fillId="5" borderId="0" xfId="0" applyNumberFormat="1" applyFont="1" applyFill="1"/>
    <xf numFmtId="0" fontId="30" fillId="0" borderId="1" xfId="0" applyFont="1" applyFill="1" applyBorder="1"/>
    <xf numFmtId="0" fontId="44" fillId="0" borderId="0" xfId="0" applyFont="1" applyFill="1"/>
    <xf numFmtId="166" fontId="28" fillId="9" borderId="1" xfId="0" applyNumberFormat="1" applyFont="1" applyFill="1" applyBorder="1" applyAlignment="1">
      <alignment horizontal="right" wrapText="1"/>
    </xf>
    <xf numFmtId="166" fontId="28" fillId="9" borderId="1" xfId="0" applyNumberFormat="1" applyFont="1" applyFill="1" applyBorder="1" applyAlignment="1"/>
    <xf numFmtId="164" fontId="27" fillId="0" borderId="0" xfId="1" applyNumberFormat="1" applyFont="1" applyFill="1" applyBorder="1" applyAlignment="1">
      <alignment horizontal="center"/>
    </xf>
    <xf numFmtId="0" fontId="38" fillId="0" borderId="0" xfId="0" applyFont="1" applyFill="1"/>
    <xf numFmtId="0" fontId="24" fillId="0" borderId="0" xfId="0" applyFont="1" applyAlignment="1">
      <alignment vertical="center"/>
    </xf>
    <xf numFmtId="0" fontId="52" fillId="0" borderId="0" xfId="0" applyFont="1" applyAlignment="1"/>
    <xf numFmtId="0" fontId="34" fillId="0" borderId="0" xfId="0" applyFont="1" applyAlignment="1">
      <alignment horizontal="right"/>
    </xf>
    <xf numFmtId="166" fontId="28" fillId="10" borderId="0" xfId="0" applyNumberFormat="1" applyFont="1" applyFill="1" applyBorder="1"/>
    <xf numFmtId="0" fontId="28" fillId="14" borderId="1" xfId="0" applyFont="1" applyFill="1" applyBorder="1" applyAlignment="1">
      <alignment horizontal="left" vertical="center" wrapText="1"/>
    </xf>
    <xf numFmtId="0" fontId="28" fillId="0" borderId="1" xfId="0" applyFont="1" applyFill="1" applyBorder="1" applyAlignment="1">
      <alignment wrapText="1"/>
    </xf>
    <xf numFmtId="0" fontId="30" fillId="0" borderId="1" xfId="0" applyFont="1" applyBorder="1" applyAlignment="1">
      <alignment horizontal="left" wrapText="1" indent="1"/>
    </xf>
    <xf numFmtId="0" fontId="30" fillId="0" borderId="1" xfId="0" applyFont="1" applyBorder="1" applyAlignment="1">
      <alignment horizontal="left" vertical="center" wrapText="1" indent="1"/>
    </xf>
    <xf numFmtId="0" fontId="28" fillId="0" borderId="1" xfId="0" applyFont="1" applyBorder="1" applyAlignment="1">
      <alignment wrapText="1"/>
    </xf>
    <xf numFmtId="0" fontId="28" fillId="14" borderId="1" xfId="0" applyFont="1" applyFill="1" applyBorder="1" applyAlignment="1">
      <alignment wrapText="1"/>
    </xf>
    <xf numFmtId="0" fontId="28" fillId="14" borderId="1" xfId="0" applyFont="1" applyFill="1" applyBorder="1" applyAlignment="1">
      <alignment vertical="center" wrapText="1"/>
    </xf>
    <xf numFmtId="0" fontId="28" fillId="0" borderId="0" xfId="0" applyFont="1" applyAlignment="1">
      <alignment vertical="center"/>
    </xf>
    <xf numFmtId="0" fontId="34" fillId="0" borderId="0" xfId="0" applyFont="1" applyBorder="1" applyAlignment="1"/>
    <xf numFmtId="0" fontId="53" fillId="0" borderId="0" xfId="0" applyFont="1" applyBorder="1" applyAlignment="1"/>
    <xf numFmtId="166" fontId="55" fillId="0" borderId="0" xfId="1" applyNumberFormat="1" applyFont="1" applyFill="1" applyBorder="1"/>
    <xf numFmtId="0" fontId="54" fillId="5" borderId="0" xfId="0" applyFont="1" applyFill="1"/>
    <xf numFmtId="0" fontId="54" fillId="0" borderId="0" xfId="0" applyFont="1"/>
    <xf numFmtId="0" fontId="28" fillId="0" borderId="1" xfId="0" applyFont="1" applyBorder="1" applyAlignment="1">
      <alignment vertical="center" wrapText="1"/>
    </xf>
    <xf numFmtId="0" fontId="36" fillId="0" borderId="0" xfId="0" applyFont="1" applyAlignment="1">
      <alignment horizontal="center" vertical="center"/>
    </xf>
    <xf numFmtId="0" fontId="57" fillId="0" borderId="0" xfId="1" applyFont="1" applyFill="1"/>
    <xf numFmtId="166" fontId="30" fillId="0" borderId="1" xfId="304" applyNumberFormat="1" applyFont="1" applyBorder="1"/>
    <xf numFmtId="166" fontId="30" fillId="0" borderId="0" xfId="0" applyNumberFormat="1" applyFont="1" applyBorder="1"/>
    <xf numFmtId="0" fontId="30" fillId="0" borderId="0" xfId="304" applyFont="1"/>
    <xf numFmtId="166" fontId="30" fillId="0" borderId="0" xfId="304" applyNumberFormat="1" applyFont="1"/>
    <xf numFmtId="166" fontId="28" fillId="0" borderId="1" xfId="0" applyNumberFormat="1" applyFont="1" applyBorder="1" applyAlignment="1">
      <alignment wrapText="1"/>
    </xf>
    <xf numFmtId="166" fontId="30" fillId="0" borderId="1" xfId="0" applyNumberFormat="1" applyFont="1" applyBorder="1" applyAlignment="1">
      <alignment wrapText="1"/>
    </xf>
    <xf numFmtId="0" fontId="30" fillId="6" borderId="1" xfId="0" applyFont="1" applyFill="1" applyBorder="1" applyAlignment="1">
      <alignment horizontal="center" vertical="center" wrapText="1"/>
    </xf>
    <xf numFmtId="166" fontId="28" fillId="14" borderId="1" xfId="0" applyNumberFormat="1" applyFont="1" applyFill="1" applyBorder="1"/>
    <xf numFmtId="166" fontId="30" fillId="14" borderId="1" xfId="0" applyNumberFormat="1" applyFont="1" applyFill="1" applyBorder="1"/>
    <xf numFmtId="166" fontId="34" fillId="14" borderId="1" xfId="0" applyNumberFormat="1" applyFont="1" applyFill="1" applyBorder="1"/>
    <xf numFmtId="0" fontId="30" fillId="0" borderId="0" xfId="1" applyFont="1" applyFill="1" applyBorder="1" applyAlignment="1">
      <alignment vertical="center" wrapText="1"/>
    </xf>
    <xf numFmtId="166" fontId="28" fillId="0" borderId="1" xfId="0" applyNumberFormat="1" applyFont="1" applyFill="1" applyBorder="1" applyAlignment="1">
      <alignment horizontal="right"/>
    </xf>
    <xf numFmtId="166" fontId="30" fillId="0" borderId="1" xfId="0" applyNumberFormat="1" applyFont="1" applyFill="1" applyBorder="1" applyAlignment="1">
      <alignment horizontal="right"/>
    </xf>
    <xf numFmtId="166" fontId="30" fillId="5" borderId="1" xfId="0" applyNumberFormat="1" applyFont="1" applyFill="1" applyBorder="1" applyAlignment="1">
      <alignment wrapText="1"/>
    </xf>
    <xf numFmtId="166" fontId="30" fillId="0" borderId="1" xfId="0" applyNumberFormat="1" applyFont="1" applyFill="1" applyBorder="1" applyAlignment="1">
      <alignment wrapText="1"/>
    </xf>
    <xf numFmtId="0" fontId="30" fillId="0" borderId="0" xfId="1" applyFont="1" applyFill="1" applyBorder="1" applyAlignment="1">
      <alignment horizontal="left" vertical="top" wrapText="1"/>
    </xf>
    <xf numFmtId="0" fontId="28" fillId="3" borderId="1" xfId="0" applyFont="1" applyFill="1" applyBorder="1" applyAlignment="1">
      <alignment horizontal="center" vertical="center" wrapText="1"/>
    </xf>
    <xf numFmtId="0" fontId="30" fillId="0" borderId="0" xfId="1" applyFont="1" applyFill="1" applyBorder="1" applyAlignment="1">
      <alignment horizontal="left" vertical="center" wrapText="1"/>
    </xf>
    <xf numFmtId="0" fontId="36" fillId="0" borderId="0" xfId="0" applyFont="1" applyBorder="1" applyAlignment="1">
      <alignment horizontal="right"/>
    </xf>
    <xf numFmtId="0" fontId="27" fillId="0" borderId="0" xfId="0" applyFont="1" applyAlignment="1">
      <alignment horizontal="center" vertical="top"/>
    </xf>
    <xf numFmtId="166" fontId="56" fillId="5" borderId="1" xfId="0" applyNumberFormat="1" applyFont="1" applyFill="1" applyBorder="1"/>
    <xf numFmtId="166" fontId="56" fillId="0" borderId="1" xfId="0" applyNumberFormat="1" applyFont="1" applyBorder="1"/>
    <xf numFmtId="166" fontId="31" fillId="5" borderId="1" xfId="0" applyNumberFormat="1" applyFont="1" applyFill="1" applyBorder="1"/>
    <xf numFmtId="166" fontId="31" fillId="0" borderId="1" xfId="0" applyNumberFormat="1" applyFont="1" applyBorder="1"/>
    <xf numFmtId="166" fontId="31" fillId="0" borderId="1" xfId="0" applyNumberFormat="1" applyFont="1" applyFill="1" applyBorder="1"/>
    <xf numFmtId="0" fontId="31" fillId="0" borderId="0" xfId="0" applyFont="1"/>
    <xf numFmtId="166" fontId="31" fillId="0" borderId="0" xfId="0" applyNumberFormat="1" applyFont="1"/>
    <xf numFmtId="166" fontId="30" fillId="5" borderId="1" xfId="0" applyNumberFormat="1" applyFont="1" applyFill="1" applyBorder="1" applyAlignment="1"/>
    <xf numFmtId="0" fontId="30" fillId="0" borderId="1" xfId="0" applyFont="1" applyBorder="1" applyAlignment="1">
      <alignment vertical="center" wrapText="1"/>
    </xf>
    <xf numFmtId="166" fontId="28" fillId="5" borderId="1" xfId="0" applyNumberFormat="1" applyFont="1" applyFill="1" applyBorder="1" applyAlignment="1"/>
    <xf numFmtId="167" fontId="28" fillId="11" borderId="1" xfId="0" applyNumberFormat="1" applyFont="1" applyFill="1" applyBorder="1" applyAlignment="1"/>
    <xf numFmtId="166" fontId="28" fillId="0" borderId="1" xfId="0" applyNumberFormat="1" applyFont="1" applyBorder="1" applyAlignment="1"/>
    <xf numFmtId="166" fontId="30" fillId="0" borderId="1" xfId="0" applyNumberFormat="1" applyFont="1" applyBorder="1" applyAlignment="1"/>
    <xf numFmtId="166" fontId="30" fillId="11" borderId="1" xfId="0" applyNumberFormat="1" applyFont="1" applyFill="1" applyBorder="1" applyAlignment="1"/>
    <xf numFmtId="167" fontId="30" fillId="11" borderId="1" xfId="0" applyNumberFormat="1" applyFont="1" applyFill="1" applyBorder="1" applyAlignment="1"/>
    <xf numFmtId="0" fontId="38" fillId="0" borderId="0" xfId="0" applyFont="1" applyAlignment="1">
      <alignment vertical="center"/>
    </xf>
    <xf numFmtId="0" fontId="27" fillId="0" borderId="0" xfId="0" applyFont="1" applyAlignment="1">
      <alignment horizontal="center" vertical="top"/>
    </xf>
    <xf numFmtId="0" fontId="36" fillId="0" borderId="0" xfId="0" applyFont="1" applyBorder="1" applyAlignment="1">
      <alignment horizontal="right"/>
    </xf>
    <xf numFmtId="166" fontId="56" fillId="12" borderId="1" xfId="0" applyNumberFormat="1" applyFont="1" applyFill="1" applyBorder="1" applyAlignment="1">
      <alignment horizontal="right"/>
    </xf>
    <xf numFmtId="166" fontId="56" fillId="0" borderId="1" xfId="0" applyNumberFormat="1" applyFont="1" applyFill="1" applyBorder="1"/>
    <xf numFmtId="166" fontId="56" fillId="12" borderId="1" xfId="0" applyNumberFormat="1" applyFont="1" applyFill="1" applyBorder="1"/>
    <xf numFmtId="166" fontId="56" fillId="13" borderId="1" xfId="0" applyNumberFormat="1" applyFont="1" applyFill="1" applyBorder="1"/>
    <xf numFmtId="166" fontId="31" fillId="12" borderId="1" xfId="0" applyNumberFormat="1" applyFont="1" applyFill="1" applyBorder="1"/>
    <xf numFmtId="49" fontId="30" fillId="0" borderId="1" xfId="2" applyNumberFormat="1" applyFont="1" applyFill="1" applyBorder="1" applyAlignment="1" applyProtection="1">
      <alignment horizontal="center" vertical="center" wrapText="1"/>
      <protection hidden="1"/>
    </xf>
    <xf numFmtId="0" fontId="36" fillId="0" borderId="0" xfId="0" applyFont="1" applyBorder="1" applyAlignment="1">
      <alignment horizontal="right"/>
    </xf>
    <xf numFmtId="0" fontId="27" fillId="0" borderId="0" xfId="0" applyFont="1" applyAlignment="1">
      <alignment horizontal="center" vertical="top"/>
    </xf>
    <xf numFmtId="49" fontId="30" fillId="5" borderId="1" xfId="1" applyNumberFormat="1" applyFont="1" applyFill="1" applyBorder="1" applyAlignment="1" applyProtection="1">
      <alignment horizontal="center" vertical="center"/>
      <protection hidden="1"/>
    </xf>
    <xf numFmtId="49" fontId="30" fillId="5" borderId="1" xfId="2" applyNumberFormat="1" applyFont="1" applyFill="1" applyBorder="1" applyAlignment="1" applyProtection="1">
      <alignment horizontal="center" vertical="center" wrapText="1"/>
      <protection hidden="1"/>
    </xf>
    <xf numFmtId="166" fontId="23" fillId="0" borderId="0" xfId="304" applyNumberFormat="1" applyFont="1"/>
    <xf numFmtId="166" fontId="30" fillId="0" borderId="0" xfId="304" applyNumberFormat="1" applyFont="1"/>
    <xf numFmtId="166" fontId="30" fillId="0" borderId="0" xfId="304" applyNumberFormat="1" applyFont="1"/>
    <xf numFmtId="166" fontId="30" fillId="0" borderId="0" xfId="304" applyNumberFormat="1" applyFont="1"/>
    <xf numFmtId="166" fontId="30" fillId="0" borderId="0" xfId="304" applyNumberFormat="1" applyFont="1"/>
    <xf numFmtId="166" fontId="30" fillId="0" borderId="0" xfId="304" applyNumberFormat="1" applyFont="1"/>
    <xf numFmtId="166" fontId="30" fillId="0" borderId="0" xfId="304" applyNumberFormat="1" applyFont="1"/>
    <xf numFmtId="166" fontId="30" fillId="0" borderId="0" xfId="304" applyNumberFormat="1" applyFont="1"/>
    <xf numFmtId="0" fontId="30" fillId="0" borderId="0" xfId="1" applyFont="1" applyFill="1" applyBorder="1" applyAlignment="1">
      <alignment horizontal="left" vertical="center" wrapText="1"/>
    </xf>
    <xf numFmtId="0" fontId="28" fillId="4" borderId="1" xfId="0" applyFont="1" applyFill="1" applyBorder="1" applyAlignment="1">
      <alignment horizontal="center" vertical="center" wrapText="1"/>
    </xf>
    <xf numFmtId="0" fontId="36" fillId="0" borderId="0" xfId="0" applyFont="1" applyBorder="1" applyAlignment="1">
      <alignment horizontal="right"/>
    </xf>
    <xf numFmtId="0" fontId="36" fillId="0" borderId="0" xfId="0" applyFont="1" applyAlignment="1">
      <alignment horizontal="right" vertical="center"/>
    </xf>
    <xf numFmtId="0" fontId="24" fillId="0" borderId="0" xfId="0" applyFont="1" applyAlignment="1">
      <alignment horizontal="center" vertical="center"/>
    </xf>
    <xf numFmtId="0" fontId="31" fillId="0" borderId="0" xfId="1" applyFont="1" applyFill="1" applyBorder="1" applyAlignment="1">
      <alignment vertical="center" wrapText="1"/>
    </xf>
    <xf numFmtId="0" fontId="30" fillId="0" borderId="0" xfId="1" applyFont="1" applyFill="1" applyBorder="1" applyAlignment="1">
      <alignment horizontal="left" vertical="top" wrapText="1"/>
    </xf>
    <xf numFmtId="0" fontId="34" fillId="0" borderId="0" xfId="0" applyFont="1" applyAlignment="1">
      <alignment horizontal="center"/>
    </xf>
    <xf numFmtId="166" fontId="30" fillId="0" borderId="0" xfId="304" applyNumberFormat="1" applyFont="1"/>
    <xf numFmtId="166" fontId="30" fillId="0" borderId="0" xfId="304" applyNumberFormat="1" applyFont="1"/>
    <xf numFmtId="166" fontId="30" fillId="0" borderId="0" xfId="304" applyNumberFormat="1" applyFont="1"/>
    <xf numFmtId="0" fontId="24" fillId="0" borderId="0" xfId="0" applyFont="1" applyAlignment="1">
      <alignment horizontal="center" vertical="center"/>
    </xf>
    <xf numFmtId="0" fontId="34" fillId="0" borderId="0" xfId="0" applyFont="1" applyBorder="1" applyAlignment="1">
      <alignment horizontal="right"/>
    </xf>
    <xf numFmtId="0" fontId="34" fillId="0" borderId="0" xfId="0" applyFont="1" applyAlignment="1">
      <alignment horizontal="center"/>
    </xf>
    <xf numFmtId="166" fontId="28" fillId="12" borderId="10" xfId="0" applyNumberFormat="1" applyFont="1" applyFill="1" applyBorder="1" applyAlignment="1">
      <alignment horizontal="right" wrapText="1"/>
    </xf>
    <xf numFmtId="166" fontId="28" fillId="12" borderId="10" xfId="0" applyNumberFormat="1" applyFont="1" applyFill="1" applyBorder="1" applyAlignment="1">
      <alignment horizontal="right"/>
    </xf>
    <xf numFmtId="166" fontId="28" fillId="0" borderId="10" xfId="0" applyNumberFormat="1" applyFont="1" applyFill="1" applyBorder="1"/>
    <xf numFmtId="166" fontId="30" fillId="0" borderId="10" xfId="0" applyNumberFormat="1" applyFont="1" applyBorder="1"/>
    <xf numFmtId="0" fontId="30" fillId="5" borderId="10" xfId="0" applyFont="1" applyFill="1" applyBorder="1"/>
    <xf numFmtId="166" fontId="28" fillId="5" borderId="10" xfId="0" applyNumberFormat="1" applyFont="1" applyFill="1" applyBorder="1"/>
    <xf numFmtId="166" fontId="28" fillId="0" borderId="10" xfId="0" applyNumberFormat="1" applyFont="1" applyBorder="1"/>
    <xf numFmtId="0" fontId="30" fillId="0" borderId="10" xfId="0" applyFont="1" applyFill="1" applyBorder="1"/>
    <xf numFmtId="0" fontId="30" fillId="0" borderId="10" xfId="0" applyFont="1" applyBorder="1"/>
    <xf numFmtId="166" fontId="30" fillId="5" borderId="10" xfId="0" applyNumberFormat="1" applyFont="1" applyFill="1" applyBorder="1"/>
    <xf numFmtId="166" fontId="28" fillId="12" borderId="10" xfId="0" applyNumberFormat="1" applyFont="1" applyFill="1" applyBorder="1"/>
    <xf numFmtId="166" fontId="30" fillId="12" borderId="10" xfId="0" applyNumberFormat="1" applyFont="1" applyFill="1" applyBorder="1"/>
    <xf numFmtId="166" fontId="28" fillId="13" borderId="10" xfId="0" applyNumberFormat="1" applyFont="1" applyFill="1" applyBorder="1"/>
    <xf numFmtId="0" fontId="26" fillId="17" borderId="0" xfId="1" applyFont="1" applyFill="1" applyBorder="1"/>
    <xf numFmtId="167" fontId="26" fillId="17" borderId="0" xfId="1" applyNumberFormat="1" applyFont="1" applyFill="1" applyBorder="1"/>
    <xf numFmtId="0" fontId="26" fillId="17" borderId="0" xfId="1" applyFont="1" applyFill="1"/>
    <xf numFmtId="166" fontId="28" fillId="4" borderId="1" xfId="1" applyNumberFormat="1" applyFont="1" applyFill="1" applyBorder="1" applyAlignment="1" applyProtection="1">
      <alignment horizontal="center" wrapText="1"/>
      <protection hidden="1"/>
    </xf>
    <xf numFmtId="166" fontId="28" fillId="0" borderId="12" xfId="0" applyNumberFormat="1" applyFont="1" applyBorder="1"/>
    <xf numFmtId="166" fontId="30" fillId="0" borderId="12" xfId="0" applyNumberFormat="1" applyFont="1" applyBorder="1"/>
    <xf numFmtId="166" fontId="28" fillId="12" borderId="12" xfId="0" applyNumberFormat="1" applyFont="1" applyFill="1" applyBorder="1" applyAlignment="1">
      <alignment horizontal="right"/>
    </xf>
    <xf numFmtId="166" fontId="28" fillId="12" borderId="12" xfId="0" applyNumberFormat="1" applyFont="1" applyFill="1" applyBorder="1" applyAlignment="1">
      <alignment horizontal="right" wrapText="1"/>
    </xf>
    <xf numFmtId="166" fontId="28" fillId="0" borderId="12" xfId="0" applyNumberFormat="1" applyFont="1" applyFill="1" applyBorder="1"/>
    <xf numFmtId="166" fontId="30" fillId="5" borderId="12" xfId="0" applyNumberFormat="1" applyFont="1" applyFill="1" applyBorder="1"/>
    <xf numFmtId="166" fontId="28" fillId="5" borderId="12" xfId="0" applyNumberFormat="1" applyFont="1" applyFill="1" applyBorder="1"/>
    <xf numFmtId="166" fontId="30" fillId="0" borderId="12" xfId="0" applyNumberFormat="1" applyFont="1" applyFill="1" applyBorder="1"/>
    <xf numFmtId="166" fontId="28" fillId="12" borderId="12" xfId="0" applyNumberFormat="1" applyFont="1" applyFill="1" applyBorder="1"/>
    <xf numFmtId="166" fontId="30" fillId="12" borderId="12" xfId="0" applyNumberFormat="1" applyFont="1" applyFill="1" applyBorder="1"/>
    <xf numFmtId="166" fontId="28" fillId="13" borderId="12" xfId="0" applyNumberFormat="1" applyFont="1" applyFill="1" applyBorder="1"/>
    <xf numFmtId="0" fontId="30" fillId="0" borderId="1" xfId="304" applyFont="1" applyBorder="1"/>
    <xf numFmtId="0" fontId="23" fillId="0" borderId="0" xfId="304" applyFont="1"/>
    <xf numFmtId="166" fontId="26" fillId="17" borderId="0" xfId="1" applyNumberFormat="1" applyFont="1" applyFill="1" applyBorder="1"/>
    <xf numFmtId="49" fontId="30" fillId="0" borderId="1" xfId="1" applyNumberFormat="1" applyFont="1" applyFill="1" applyBorder="1" applyAlignment="1" applyProtection="1">
      <alignment horizontal="center" vertical="center"/>
      <protection hidden="1"/>
    </xf>
    <xf numFmtId="166" fontId="30" fillId="0" borderId="0" xfId="1" applyNumberFormat="1" applyFont="1" applyFill="1" applyBorder="1" applyAlignment="1">
      <alignment vertical="center" wrapText="1"/>
    </xf>
    <xf numFmtId="166" fontId="36" fillId="5" borderId="0" xfId="0" applyNumberFormat="1" applyFont="1" applyFill="1"/>
    <xf numFmtId="166" fontId="30" fillId="5" borderId="1" xfId="3" applyNumberFormat="1" applyFont="1" applyFill="1" applyBorder="1"/>
    <xf numFmtId="166" fontId="30" fillId="0" borderId="1" xfId="3" applyNumberFormat="1" applyFont="1" applyFill="1" applyBorder="1"/>
    <xf numFmtId="166" fontId="56" fillId="14" borderId="1" xfId="0" applyNumberFormat="1" applyFont="1" applyFill="1" applyBorder="1"/>
    <xf numFmtId="166" fontId="31" fillId="14" borderId="1" xfId="0" applyNumberFormat="1" applyFont="1" applyFill="1" applyBorder="1"/>
    <xf numFmtId="0" fontId="30" fillId="0" borderId="1" xfId="0" applyFont="1" applyFill="1" applyBorder="1" applyAlignment="1">
      <alignment horizontal="justify" vertical="center" wrapText="1"/>
    </xf>
    <xf numFmtId="0" fontId="30" fillId="0" borderId="0" xfId="1" applyFont="1" applyFill="1" applyBorder="1" applyAlignment="1">
      <alignment horizontal="left" vertical="top" wrapText="1"/>
    </xf>
    <xf numFmtId="0" fontId="34" fillId="0" borderId="0" xfId="0" applyFont="1" applyAlignment="1">
      <alignment horizontal="center"/>
    </xf>
    <xf numFmtId="0" fontId="34" fillId="0" borderId="0" xfId="0" applyFont="1" applyBorder="1" applyAlignment="1">
      <alignment horizontal="right"/>
    </xf>
    <xf numFmtId="0" fontId="24" fillId="0" borderId="0" xfId="0" applyFont="1" applyAlignment="1">
      <alignment horizontal="center" vertical="center"/>
    </xf>
    <xf numFmtId="0" fontId="30" fillId="5" borderId="1" xfId="0" applyFont="1" applyFill="1" applyBorder="1" applyAlignment="1">
      <alignment horizontal="justify" vertical="center" wrapText="1"/>
    </xf>
    <xf numFmtId="166" fontId="30" fillId="0" borderId="1" xfId="304" applyNumberFormat="1" applyFont="1" applyFill="1" applyBorder="1" applyAlignment="1" applyProtection="1">
      <protection hidden="1"/>
    </xf>
    <xf numFmtId="0" fontId="30" fillId="0" borderId="0" xfId="1" applyFont="1" applyFill="1" applyBorder="1" applyAlignment="1">
      <alignment vertical="top" wrapText="1"/>
    </xf>
    <xf numFmtId="0" fontId="34" fillId="0" borderId="0" xfId="0" applyFont="1" applyBorder="1" applyAlignment="1">
      <alignment horizontal="right"/>
    </xf>
    <xf numFmtId="0" fontId="28" fillId="6" borderId="1" xfId="0" applyFont="1" applyFill="1" applyBorder="1" applyAlignment="1">
      <alignment horizontal="center" vertical="center" wrapText="1"/>
    </xf>
    <xf numFmtId="0" fontId="24" fillId="0" borderId="0" xfId="0" applyFont="1" applyAlignment="1">
      <alignment horizontal="center" vertical="center"/>
    </xf>
    <xf numFmtId="0" fontId="34" fillId="0" borderId="0" xfId="0" applyFont="1" applyAlignment="1">
      <alignment horizontal="center"/>
    </xf>
    <xf numFmtId="4" fontId="28" fillId="14" borderId="1" xfId="0" applyNumberFormat="1" applyFont="1" applyFill="1" applyBorder="1"/>
    <xf numFmtId="4" fontId="30" fillId="14" borderId="1" xfId="0" applyNumberFormat="1" applyFont="1" applyFill="1" applyBorder="1"/>
    <xf numFmtId="0" fontId="30" fillId="6" borderId="1" xfId="0" applyFont="1" applyFill="1" applyBorder="1" applyAlignment="1">
      <alignment horizontal="center" vertical="center" wrapText="1"/>
    </xf>
    <xf numFmtId="166" fontId="54" fillId="14" borderId="1" xfId="0" applyNumberFormat="1" applyFont="1" applyFill="1" applyBorder="1"/>
    <xf numFmtId="0" fontId="30" fillId="0" borderId="0" xfId="1" applyFont="1" applyFill="1" applyBorder="1" applyAlignment="1">
      <alignment horizontal="left" vertical="center" wrapText="1"/>
    </xf>
    <xf numFmtId="0" fontId="30" fillId="0" borderId="0" xfId="1" applyFont="1" applyFill="1" applyBorder="1" applyAlignment="1">
      <alignment horizontal="left" vertical="top" wrapText="1"/>
    </xf>
    <xf numFmtId="0" fontId="30" fillId="7" borderId="1" xfId="0" applyFont="1" applyFill="1" applyBorder="1" applyAlignment="1">
      <alignment horizontal="center" vertical="center" wrapText="1"/>
    </xf>
    <xf numFmtId="0" fontId="36" fillId="0" borderId="0" xfId="0" applyFont="1" applyAlignment="1">
      <alignment horizontal="right"/>
    </xf>
    <xf numFmtId="0" fontId="53" fillId="0" borderId="0" xfId="0" applyFont="1" applyBorder="1" applyAlignment="1">
      <alignment horizontal="right"/>
    </xf>
    <xf numFmtId="166" fontId="30" fillId="5" borderId="0" xfId="0" applyNumberFormat="1" applyFont="1" applyFill="1" applyBorder="1"/>
    <xf numFmtId="168" fontId="23" fillId="0" borderId="0" xfId="304" applyNumberFormat="1"/>
    <xf numFmtId="166" fontId="51" fillId="0" borderId="0" xfId="0" applyNumberFormat="1" applyFont="1"/>
    <xf numFmtId="0" fontId="37" fillId="0" borderId="0" xfId="0" applyFont="1" applyAlignment="1"/>
    <xf numFmtId="0" fontId="28" fillId="6" borderId="10" xfId="0" applyFont="1" applyFill="1" applyBorder="1" applyAlignment="1">
      <alignment vertical="center" wrapText="1"/>
    </xf>
    <xf numFmtId="0" fontId="28" fillId="6" borderId="11" xfId="0" applyFont="1" applyFill="1" applyBorder="1" applyAlignment="1">
      <alignment vertical="center" wrapText="1"/>
    </xf>
    <xf numFmtId="0" fontId="28" fillId="6" borderId="12" xfId="0" applyFont="1" applyFill="1" applyBorder="1" applyAlignment="1">
      <alignment vertical="center" wrapText="1"/>
    </xf>
    <xf numFmtId="165" fontId="28" fillId="6" borderId="1" xfId="1" applyNumberFormat="1" applyFont="1" applyFill="1" applyBorder="1" applyAlignment="1" applyProtection="1">
      <alignment horizontal="center" vertical="center"/>
      <protection hidden="1"/>
    </xf>
    <xf numFmtId="165" fontId="28" fillId="6" borderId="1" xfId="1" applyNumberFormat="1" applyFont="1" applyFill="1" applyBorder="1" applyAlignment="1" applyProtection="1">
      <alignment horizontal="left" vertical="center" wrapText="1"/>
      <protection hidden="1"/>
    </xf>
    <xf numFmtId="165" fontId="28" fillId="6" borderId="1" xfId="1" applyNumberFormat="1" applyFont="1" applyFill="1" applyBorder="1" applyAlignment="1" applyProtection="1">
      <alignment horizontal="left" vertical="top" wrapText="1"/>
      <protection hidden="1"/>
    </xf>
    <xf numFmtId="166" fontId="28" fillId="6" borderId="1" xfId="1" applyNumberFormat="1" applyFont="1" applyFill="1" applyBorder="1" applyAlignment="1" applyProtection="1">
      <alignment horizontal="center" wrapText="1"/>
      <protection hidden="1"/>
    </xf>
    <xf numFmtId="166" fontId="56" fillId="15" borderId="1" xfId="0" applyNumberFormat="1" applyFont="1" applyFill="1" applyBorder="1"/>
    <xf numFmtId="166" fontId="56" fillId="15" borderId="1" xfId="0" applyNumberFormat="1" applyFont="1" applyFill="1" applyBorder="1" applyAlignment="1">
      <alignment horizontal="right"/>
    </xf>
    <xf numFmtId="0" fontId="35" fillId="0" borderId="1" xfId="0" applyFont="1" applyFill="1" applyBorder="1"/>
    <xf numFmtId="166" fontId="31" fillId="15" borderId="1" xfId="0" applyNumberFormat="1" applyFont="1" applyFill="1" applyBorder="1"/>
    <xf numFmtId="0" fontId="30" fillId="0" borderId="0" xfId="1" applyFont="1" applyFill="1" applyBorder="1" applyAlignment="1">
      <alignment horizontal="left" vertical="center" wrapText="1"/>
    </xf>
    <xf numFmtId="0" fontId="36" fillId="0" borderId="0" xfId="0" applyFont="1" applyAlignment="1">
      <alignment horizontal="right"/>
    </xf>
    <xf numFmtId="0" fontId="53" fillId="0" borderId="0" xfId="0" applyFont="1" applyBorder="1" applyAlignment="1">
      <alignment horizontal="right"/>
    </xf>
    <xf numFmtId="0" fontId="30" fillId="0" borderId="0" xfId="1" applyFont="1" applyFill="1" applyBorder="1" applyAlignment="1">
      <alignment horizontal="left" vertical="top" wrapText="1"/>
    </xf>
    <xf numFmtId="166" fontId="28" fillId="15" borderId="1" xfId="0" applyNumberFormat="1" applyFont="1" applyFill="1" applyBorder="1" applyAlignment="1">
      <alignment horizontal="right" wrapText="1"/>
    </xf>
    <xf numFmtId="166" fontId="28" fillId="15" borderId="1" xfId="0" applyNumberFormat="1" applyFont="1" applyFill="1" applyBorder="1" applyAlignment="1">
      <alignment horizontal="right"/>
    </xf>
    <xf numFmtId="166" fontId="28" fillId="15" borderId="1" xfId="0" applyNumberFormat="1" applyFont="1" applyFill="1" applyBorder="1"/>
    <xf numFmtId="166" fontId="30" fillId="15" borderId="1" xfId="0" applyNumberFormat="1" applyFont="1" applyFill="1" applyBorder="1"/>
    <xf numFmtId="166" fontId="28" fillId="15" borderId="1" xfId="0" applyNumberFormat="1" applyFont="1" applyFill="1" applyBorder="1" applyAlignment="1">
      <alignment wrapText="1"/>
    </xf>
    <xf numFmtId="166" fontId="30" fillId="0" borderId="1" xfId="1" applyNumberFormat="1" applyFont="1" applyFill="1" applyBorder="1" applyAlignment="1">
      <alignment horizontal="center" vertical="center"/>
    </xf>
    <xf numFmtId="0" fontId="34" fillId="0" borderId="1" xfId="0" applyFont="1" applyFill="1" applyBorder="1"/>
    <xf numFmtId="0" fontId="34" fillId="0" borderId="0" xfId="0" applyFont="1" applyFill="1"/>
    <xf numFmtId="0" fontId="30" fillId="0" borderId="0" xfId="0" applyFont="1" applyAlignment="1">
      <alignment horizontal="left" vertical="center"/>
    </xf>
    <xf numFmtId="166" fontId="34" fillId="0" borderId="0" xfId="0" applyNumberFormat="1" applyFont="1" applyFill="1"/>
    <xf numFmtId="0" fontId="28" fillId="15" borderId="1" xfId="0" applyFont="1" applyFill="1" applyBorder="1" applyAlignment="1">
      <alignment vertical="center" wrapText="1"/>
    </xf>
    <xf numFmtId="0" fontId="28" fillId="0" borderId="1" xfId="0" applyFont="1" applyFill="1" applyBorder="1" applyAlignment="1">
      <alignment horizontal="left" wrapText="1"/>
    </xf>
    <xf numFmtId="0" fontId="30" fillId="0" borderId="0" xfId="1" applyFont="1" applyFill="1" applyBorder="1" applyAlignment="1">
      <alignment horizontal="left" vertical="center" wrapText="1"/>
    </xf>
    <xf numFmtId="0" fontId="36" fillId="0" borderId="0" xfId="0" applyFont="1" applyAlignment="1">
      <alignment horizontal="right"/>
    </xf>
    <xf numFmtId="0" fontId="53" fillId="0" borderId="0" xfId="0" applyFont="1" applyBorder="1" applyAlignment="1">
      <alignment horizontal="right"/>
    </xf>
    <xf numFmtId="166" fontId="55" fillId="0" borderId="0" xfId="1" applyNumberFormat="1" applyFont="1" applyFill="1"/>
    <xf numFmtId="0" fontId="36" fillId="0" borderId="0" xfId="0" applyFont="1" applyAlignment="1">
      <alignment horizontal="right"/>
    </xf>
    <xf numFmtId="0" fontId="53" fillId="0" borderId="0" xfId="0" applyFont="1" applyBorder="1" applyAlignment="1">
      <alignment horizontal="right"/>
    </xf>
    <xf numFmtId="0" fontId="28" fillId="7" borderId="1" xfId="0" applyFont="1" applyFill="1" applyBorder="1" applyAlignment="1">
      <alignment horizontal="center" vertical="center" wrapText="1"/>
    </xf>
    <xf numFmtId="0" fontId="30" fillId="0" borderId="0" xfId="1" applyFont="1" applyFill="1" applyBorder="1" applyAlignment="1">
      <alignment horizontal="left" vertical="center" wrapText="1"/>
    </xf>
    <xf numFmtId="0" fontId="30" fillId="0" borderId="0" xfId="1" applyFont="1" applyFill="1" applyBorder="1" applyAlignment="1">
      <alignment horizontal="left" wrapText="1"/>
    </xf>
    <xf numFmtId="0" fontId="29" fillId="0" borderId="0" xfId="1" applyFont="1" applyFill="1" applyAlignment="1">
      <alignment horizontal="left" vertical="top" wrapText="1"/>
    </xf>
    <xf numFmtId="0" fontId="28" fillId="2" borderId="1" xfId="1" applyFont="1" applyFill="1" applyBorder="1" applyAlignment="1">
      <alignment horizontal="center" vertical="center" wrapText="1"/>
    </xf>
    <xf numFmtId="0" fontId="24" fillId="0" borderId="0" xfId="1" applyFont="1" applyFill="1" applyAlignment="1">
      <alignment horizontal="center" vertical="center" wrapText="1"/>
    </xf>
    <xf numFmtId="0" fontId="28" fillId="2" borderId="1" xfId="1" applyFont="1" applyFill="1" applyBorder="1" applyAlignment="1">
      <alignment horizontal="center" vertical="center"/>
    </xf>
    <xf numFmtId="0" fontId="28" fillId="2" borderId="10" xfId="1" applyFont="1" applyFill="1" applyBorder="1" applyAlignment="1">
      <alignment horizontal="center" vertical="center" wrapText="1"/>
    </xf>
    <xf numFmtId="0" fontId="28" fillId="2" borderId="12" xfId="1" applyFont="1" applyFill="1" applyBorder="1" applyAlignment="1">
      <alignment horizontal="center" vertical="center" wrapText="1"/>
    </xf>
    <xf numFmtId="0" fontId="28" fillId="2" borderId="13" xfId="1" applyFont="1" applyFill="1" applyBorder="1" applyAlignment="1">
      <alignment horizontal="center" vertical="center" wrapText="1"/>
    </xf>
    <xf numFmtId="0" fontId="28" fillId="2" borderId="14" xfId="1" applyFont="1" applyFill="1" applyBorder="1" applyAlignment="1">
      <alignment horizontal="center" vertical="center" wrapText="1"/>
    </xf>
    <xf numFmtId="0" fontId="36" fillId="0" borderId="0" xfId="0" applyFont="1" applyAlignment="1">
      <alignment horizontal="right"/>
    </xf>
    <xf numFmtId="0" fontId="24" fillId="0" borderId="0" xfId="0" applyFont="1" applyAlignment="1">
      <alignment horizontal="center" vertical="center" wrapText="1"/>
    </xf>
    <xf numFmtId="0" fontId="28" fillId="7" borderId="11" xfId="0" applyFont="1" applyFill="1" applyBorder="1" applyAlignment="1">
      <alignment horizontal="center" vertical="center"/>
    </xf>
    <xf numFmtId="0" fontId="28" fillId="7" borderId="1" xfId="0" applyFont="1" applyFill="1" applyBorder="1" applyAlignment="1">
      <alignment horizontal="center" vertical="center"/>
    </xf>
    <xf numFmtId="0" fontId="53" fillId="0" borderId="0" xfId="0" applyFont="1" applyBorder="1" applyAlignment="1">
      <alignment horizontal="right"/>
    </xf>
    <xf numFmtId="0" fontId="28" fillId="7" borderId="1" xfId="0" applyFont="1" applyFill="1" applyBorder="1" applyAlignment="1">
      <alignment horizontal="center" vertical="center" wrapText="1"/>
    </xf>
    <xf numFmtId="0" fontId="30" fillId="7" borderId="10" xfId="0" applyFont="1" applyFill="1" applyBorder="1" applyAlignment="1">
      <alignment horizontal="center" vertical="center" wrapText="1"/>
    </xf>
    <xf numFmtId="0" fontId="30" fillId="7" borderId="11" xfId="0" applyFont="1" applyFill="1" applyBorder="1" applyAlignment="1">
      <alignment horizontal="center" vertical="center" wrapText="1"/>
    </xf>
    <xf numFmtId="0" fontId="30" fillId="7" borderId="12" xfId="0" applyFont="1" applyFill="1" applyBorder="1" applyAlignment="1">
      <alignment horizontal="center" vertical="center" wrapText="1"/>
    </xf>
    <xf numFmtId="0" fontId="30" fillId="7" borderId="8" xfId="0" applyFont="1" applyFill="1" applyBorder="1" applyAlignment="1">
      <alignment horizontal="center" vertical="center" wrapText="1"/>
    </xf>
    <xf numFmtId="0" fontId="30" fillId="7" borderId="2" xfId="0" applyFont="1" applyFill="1" applyBorder="1" applyAlignment="1">
      <alignment horizontal="center" vertical="center" wrapText="1"/>
    </xf>
    <xf numFmtId="0" fontId="30" fillId="7" borderId="9" xfId="0" applyFont="1" applyFill="1" applyBorder="1" applyAlignment="1">
      <alignment horizontal="center" vertical="center" wrapText="1"/>
    </xf>
    <xf numFmtId="0" fontId="30" fillId="7" borderId="1" xfId="0" applyFont="1" applyFill="1" applyBorder="1" applyAlignment="1">
      <alignment horizontal="center"/>
    </xf>
    <xf numFmtId="0" fontId="24" fillId="0" borderId="0" xfId="0" applyFont="1" applyAlignment="1">
      <alignment horizontal="center" vertical="center"/>
    </xf>
    <xf numFmtId="0" fontId="28" fillId="7" borderId="10" xfId="0" applyFont="1" applyFill="1" applyBorder="1" applyAlignment="1">
      <alignment horizontal="center"/>
    </xf>
    <xf numFmtId="0" fontId="28" fillId="7" borderId="11" xfId="0" applyFont="1" applyFill="1" applyBorder="1" applyAlignment="1">
      <alignment horizontal="center"/>
    </xf>
    <xf numFmtId="0" fontId="30" fillId="0" borderId="0" xfId="0" applyFont="1" applyAlignment="1">
      <alignment horizontal="left" vertical="center"/>
    </xf>
    <xf numFmtId="0" fontId="30" fillId="0" borderId="0" xfId="1" applyFont="1" applyFill="1" applyBorder="1" applyAlignment="1">
      <alignment horizontal="left" vertical="top" wrapText="1"/>
    </xf>
    <xf numFmtId="0" fontId="31" fillId="0" borderId="4" xfId="1" applyFont="1" applyFill="1" applyBorder="1" applyAlignment="1">
      <alignment horizontal="left" vertical="top" wrapText="1"/>
    </xf>
    <xf numFmtId="0" fontId="31" fillId="0" borderId="0" xfId="0" applyFont="1" applyAlignment="1">
      <alignment horizontal="left" wrapText="1"/>
    </xf>
    <xf numFmtId="0" fontId="30" fillId="0" borderId="2" xfId="0" applyFont="1" applyBorder="1" applyAlignment="1">
      <alignment horizontal="right"/>
    </xf>
    <xf numFmtId="0" fontId="28" fillId="6" borderId="3" xfId="0" applyFont="1" applyFill="1" applyBorder="1" applyAlignment="1">
      <alignment horizontal="center" vertical="center" wrapText="1"/>
    </xf>
    <xf numFmtId="0" fontId="28" fillId="6" borderId="4" xfId="0" applyFont="1" applyFill="1" applyBorder="1" applyAlignment="1">
      <alignment horizontal="center" vertical="center" wrapText="1"/>
    </xf>
    <xf numFmtId="0" fontId="28" fillId="6" borderId="5" xfId="0" applyFont="1" applyFill="1" applyBorder="1" applyAlignment="1">
      <alignment horizontal="center" vertical="center" wrapText="1"/>
    </xf>
    <xf numFmtId="0" fontId="28" fillId="6" borderId="8" xfId="0" applyFont="1" applyFill="1" applyBorder="1" applyAlignment="1">
      <alignment horizontal="center" vertical="center" wrapText="1"/>
    </xf>
    <xf numFmtId="0" fontId="28" fillId="6" borderId="2" xfId="0" applyFont="1" applyFill="1" applyBorder="1" applyAlignment="1">
      <alignment horizontal="center" vertical="center" wrapText="1"/>
    </xf>
    <xf numFmtId="0" fontId="28" fillId="6" borderId="9" xfId="0" applyFont="1" applyFill="1" applyBorder="1" applyAlignment="1">
      <alignment horizontal="center" vertical="center" wrapText="1"/>
    </xf>
    <xf numFmtId="0" fontId="56" fillId="8" borderId="3" xfId="0" applyFont="1" applyFill="1" applyBorder="1" applyAlignment="1">
      <alignment horizontal="center" vertical="center"/>
    </xf>
    <xf numFmtId="0" fontId="56" fillId="8" borderId="4" xfId="0" applyFont="1" applyFill="1" applyBorder="1" applyAlignment="1">
      <alignment horizontal="center" vertical="center"/>
    </xf>
    <xf numFmtId="0" fontId="56" fillId="8" borderId="5" xfId="0" applyFont="1" applyFill="1" applyBorder="1" applyAlignment="1">
      <alignment horizontal="center" vertical="center"/>
    </xf>
    <xf numFmtId="0" fontId="28" fillId="4" borderId="3" xfId="0" applyFont="1" applyFill="1" applyBorder="1" applyAlignment="1">
      <alignment horizontal="center" vertical="center" wrapText="1"/>
    </xf>
    <xf numFmtId="0" fontId="28" fillId="4" borderId="4" xfId="0" applyFont="1" applyFill="1" applyBorder="1" applyAlignment="1">
      <alignment horizontal="center" vertical="center" wrapText="1"/>
    </xf>
    <xf numFmtId="0" fontId="28" fillId="4" borderId="5" xfId="0" applyFont="1" applyFill="1" applyBorder="1" applyAlignment="1">
      <alignment horizontal="center" vertical="center" wrapText="1"/>
    </xf>
    <xf numFmtId="0" fontId="28" fillId="4" borderId="8" xfId="0" applyFont="1" applyFill="1" applyBorder="1" applyAlignment="1">
      <alignment horizontal="center" vertical="center" wrapText="1"/>
    </xf>
    <xf numFmtId="0" fontId="28" fillId="4" borderId="2" xfId="0" applyFont="1" applyFill="1" applyBorder="1" applyAlignment="1">
      <alignment horizontal="center" vertical="center" wrapText="1"/>
    </xf>
    <xf numFmtId="0" fontId="28" fillId="4" borderId="9" xfId="0" applyFont="1" applyFill="1" applyBorder="1" applyAlignment="1">
      <alignment horizontal="center" vertical="center" wrapText="1"/>
    </xf>
    <xf numFmtId="0" fontId="28" fillId="3" borderId="6" xfId="0" applyFont="1" applyFill="1" applyBorder="1" applyAlignment="1">
      <alignment horizontal="center" vertical="center" wrapText="1"/>
    </xf>
    <xf numFmtId="0" fontId="28" fillId="3" borderId="0" xfId="0" applyFont="1" applyFill="1" applyBorder="1" applyAlignment="1">
      <alignment horizontal="center" vertical="center" wrapText="1"/>
    </xf>
    <xf numFmtId="0" fontId="28" fillId="3" borderId="7" xfId="0" applyFont="1" applyFill="1" applyBorder="1" applyAlignment="1">
      <alignment horizontal="center" vertical="center" wrapText="1"/>
    </xf>
    <xf numFmtId="0" fontId="28" fillId="3" borderId="8" xfId="0" applyFont="1" applyFill="1" applyBorder="1" applyAlignment="1">
      <alignment horizontal="center" vertical="center" wrapText="1"/>
    </xf>
    <xf numFmtId="0" fontId="28" fillId="3" borderId="2" xfId="0" applyFont="1" applyFill="1" applyBorder="1" applyAlignment="1">
      <alignment horizontal="center" vertical="center" wrapText="1"/>
    </xf>
    <xf numFmtId="0" fontId="28" fillId="3" borderId="9" xfId="0" applyFont="1" applyFill="1" applyBorder="1" applyAlignment="1">
      <alignment horizontal="center" vertical="center" wrapText="1"/>
    </xf>
    <xf numFmtId="0" fontId="28" fillId="3" borderId="1"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2" xfId="0" applyFont="1" applyFill="1" applyBorder="1" applyAlignment="1">
      <alignment horizontal="center" vertical="center" wrapText="1"/>
    </xf>
    <xf numFmtId="0" fontId="30" fillId="3" borderId="9" xfId="0" applyFont="1" applyFill="1" applyBorder="1" applyAlignment="1">
      <alignment horizontal="center" vertical="center" wrapText="1"/>
    </xf>
    <xf numFmtId="0" fontId="30" fillId="5" borderId="0" xfId="0" applyFont="1" applyFill="1" applyBorder="1" applyAlignment="1">
      <alignment horizontal="left" vertical="center" wrapText="1"/>
    </xf>
    <xf numFmtId="0" fontId="30" fillId="4" borderId="10" xfId="0" applyFont="1" applyFill="1" applyBorder="1" applyAlignment="1">
      <alignment horizontal="center" vertical="center" wrapText="1"/>
    </xf>
    <xf numFmtId="0" fontId="30" fillId="4" borderId="11" xfId="0" applyFont="1" applyFill="1" applyBorder="1" applyAlignment="1">
      <alignment horizontal="center" vertical="center" wrapText="1"/>
    </xf>
    <xf numFmtId="0" fontId="30" fillId="4" borderId="12" xfId="0" applyFont="1" applyFill="1" applyBorder="1" applyAlignment="1">
      <alignment horizontal="center" vertical="center" wrapText="1"/>
    </xf>
    <xf numFmtId="0" fontId="30" fillId="4" borderId="8" xfId="0" applyFont="1" applyFill="1" applyBorder="1" applyAlignment="1">
      <alignment horizontal="center" vertical="center" wrapText="1"/>
    </xf>
    <xf numFmtId="0" fontId="30" fillId="4" borderId="2" xfId="0" applyFont="1" applyFill="1" applyBorder="1" applyAlignment="1">
      <alignment horizontal="center" vertical="center" wrapText="1"/>
    </xf>
    <xf numFmtId="0" fontId="30" fillId="4" borderId="9" xfId="0" applyFont="1" applyFill="1" applyBorder="1" applyAlignment="1">
      <alignment horizontal="center" vertical="center" wrapText="1"/>
    </xf>
    <xf numFmtId="0" fontId="28" fillId="4" borderId="10" xfId="0" applyFont="1" applyFill="1" applyBorder="1" applyAlignment="1">
      <alignment horizontal="center" vertical="center" wrapText="1"/>
    </xf>
    <xf numFmtId="0" fontId="28" fillId="4" borderId="11" xfId="0" applyFont="1" applyFill="1" applyBorder="1" applyAlignment="1">
      <alignment horizontal="center" vertical="center" wrapText="1"/>
    </xf>
    <xf numFmtId="0" fontId="28" fillId="4" borderId="1" xfId="0" applyFont="1" applyFill="1" applyBorder="1" applyAlignment="1">
      <alignment horizontal="center" vertical="center" wrapText="1"/>
    </xf>
    <xf numFmtId="0" fontId="36" fillId="0" borderId="0" xfId="0" applyFont="1" applyAlignment="1">
      <alignment horizontal="right" vertical="center"/>
    </xf>
    <xf numFmtId="0" fontId="36" fillId="0" borderId="0" xfId="0" applyFont="1" applyBorder="1" applyAlignment="1">
      <alignment horizontal="right"/>
    </xf>
    <xf numFmtId="0" fontId="27" fillId="0" borderId="0" xfId="0" applyFont="1" applyAlignment="1">
      <alignment horizontal="center" vertical="top"/>
    </xf>
    <xf numFmtId="0" fontId="27" fillId="0" borderId="0" xfId="0" applyFont="1" applyAlignment="1">
      <alignment horizontal="right" vertical="top"/>
    </xf>
    <xf numFmtId="0" fontId="30" fillId="4" borderId="1" xfId="0" applyFont="1" applyFill="1" applyBorder="1" applyAlignment="1">
      <alignment horizontal="center"/>
    </xf>
    <xf numFmtId="0" fontId="30" fillId="4" borderId="10" xfId="0" applyFont="1" applyFill="1" applyBorder="1" applyAlignment="1">
      <alignment horizontal="center"/>
    </xf>
    <xf numFmtId="0" fontId="30" fillId="4" borderId="11" xfId="0" applyFont="1" applyFill="1" applyBorder="1" applyAlignment="1">
      <alignment horizontal="center"/>
    </xf>
    <xf numFmtId="0" fontId="30" fillId="4" borderId="12" xfId="0" applyFont="1" applyFill="1" applyBorder="1" applyAlignment="1">
      <alignment horizontal="center"/>
    </xf>
    <xf numFmtId="166" fontId="30" fillId="0" borderId="0" xfId="1" applyNumberFormat="1" applyFont="1" applyFill="1" applyBorder="1" applyAlignment="1">
      <alignment vertical="center" wrapText="1"/>
    </xf>
    <xf numFmtId="166" fontId="30" fillId="0" borderId="0" xfId="1" applyNumberFormat="1" applyFont="1" applyFill="1" applyBorder="1" applyAlignment="1">
      <alignment horizontal="left" vertical="center" wrapText="1"/>
    </xf>
    <xf numFmtId="0" fontId="34" fillId="0" borderId="0" xfId="0" applyFont="1" applyBorder="1" applyAlignment="1">
      <alignment horizontal="right"/>
    </xf>
    <xf numFmtId="0" fontId="28" fillId="6" borderId="1" xfId="0" applyFont="1" applyFill="1" applyBorder="1" applyAlignment="1">
      <alignment horizontal="center" vertical="center" wrapText="1"/>
    </xf>
    <xf numFmtId="0" fontId="30" fillId="6" borderId="1" xfId="0" applyFont="1" applyFill="1" applyBorder="1" applyAlignment="1">
      <alignment horizontal="center" vertical="center" wrapText="1"/>
    </xf>
    <xf numFmtId="0" fontId="34" fillId="0" borderId="0" xfId="0" applyFont="1" applyAlignment="1">
      <alignment horizontal="center"/>
    </xf>
    <xf numFmtId="0" fontId="30" fillId="6" borderId="10" xfId="0" applyFont="1" applyFill="1" applyBorder="1" applyAlignment="1">
      <alignment horizontal="center" vertical="center" wrapText="1"/>
    </xf>
    <xf numFmtId="0" fontId="30" fillId="6" borderId="11" xfId="0" applyFont="1" applyFill="1" applyBorder="1" applyAlignment="1">
      <alignment horizontal="center" vertical="center" wrapText="1"/>
    </xf>
    <xf numFmtId="0" fontId="30" fillId="6" borderId="12" xfId="0" applyFont="1" applyFill="1" applyBorder="1" applyAlignment="1">
      <alignment horizontal="center" vertical="center" wrapText="1"/>
    </xf>
    <xf numFmtId="0" fontId="52" fillId="0" borderId="0" xfId="0" applyFont="1" applyAlignment="1">
      <alignment horizontal="center"/>
    </xf>
    <xf numFmtId="165" fontId="28" fillId="7" borderId="1" xfId="1" applyNumberFormat="1" applyFont="1" applyFill="1" applyBorder="1" applyAlignment="1" applyProtection="1">
      <alignment horizontal="center" vertical="center"/>
      <protection hidden="1"/>
    </xf>
    <xf numFmtId="165" fontId="28" fillId="7" borderId="1" xfId="1" applyNumberFormat="1" applyFont="1" applyFill="1" applyBorder="1" applyAlignment="1" applyProtection="1">
      <alignment horizontal="left" vertical="center" wrapText="1"/>
      <protection hidden="1"/>
    </xf>
    <xf numFmtId="166" fontId="28" fillId="7" borderId="1" xfId="1" applyNumberFormat="1" applyFont="1" applyFill="1" applyBorder="1" applyAlignment="1" applyProtection="1">
      <alignment horizontal="right" wrapText="1"/>
      <protection hidden="1"/>
    </xf>
    <xf numFmtId="166" fontId="28" fillId="7" borderId="1" xfId="1" applyNumberFormat="1" applyFont="1" applyFill="1" applyBorder="1" applyAlignment="1" applyProtection="1">
      <alignment horizontal="center" wrapText="1"/>
      <protection hidden="1"/>
    </xf>
    <xf numFmtId="0" fontId="28" fillId="5" borderId="1" xfId="0" applyFont="1" applyFill="1" applyBorder="1"/>
    <xf numFmtId="49" fontId="30" fillId="5" borderId="1" xfId="2" applyNumberFormat="1" applyFont="1" applyFill="1" applyBorder="1" applyAlignment="1" applyProtection="1">
      <alignment horizontal="center"/>
      <protection hidden="1"/>
    </xf>
    <xf numFmtId="166" fontId="28" fillId="5" borderId="1" xfId="1" applyNumberFormat="1" applyFont="1" applyFill="1" applyBorder="1" applyAlignment="1" applyProtection="1">
      <alignment horizontal="center" wrapText="1"/>
      <protection hidden="1"/>
    </xf>
    <xf numFmtId="166" fontId="28" fillId="5" borderId="1" xfId="1" applyNumberFormat="1" applyFont="1" applyFill="1" applyBorder="1" applyAlignment="1">
      <alignment horizontal="center"/>
    </xf>
    <xf numFmtId="165" fontId="28" fillId="4" borderId="1" xfId="1" applyNumberFormat="1" applyFont="1" applyFill="1" applyBorder="1" applyAlignment="1" applyProtection="1">
      <alignment horizontal="center" vertical="center"/>
      <protection hidden="1"/>
    </xf>
    <xf numFmtId="165" fontId="28" fillId="4" borderId="1" xfId="1" applyNumberFormat="1" applyFont="1" applyFill="1" applyBorder="1" applyAlignment="1" applyProtection="1">
      <alignment horizontal="left" vertical="top" wrapText="1"/>
      <protection hidden="1"/>
    </xf>
    <xf numFmtId="49" fontId="30" fillId="4" borderId="1" xfId="1" applyNumberFormat="1" applyFont="1" applyFill="1" applyBorder="1" applyAlignment="1" applyProtection="1">
      <alignment horizontal="left" vertical="top" wrapText="1"/>
      <protection hidden="1"/>
    </xf>
    <xf numFmtId="0" fontId="28" fillId="7" borderId="3" xfId="0" applyFont="1" applyFill="1" applyBorder="1" applyAlignment="1">
      <alignment horizontal="center" vertical="center" wrapText="1"/>
    </xf>
    <xf numFmtId="0" fontId="28" fillId="7" borderId="4" xfId="0" applyFont="1" applyFill="1" applyBorder="1" applyAlignment="1">
      <alignment horizontal="center" vertical="center" wrapText="1"/>
    </xf>
    <xf numFmtId="0" fontId="28" fillId="7" borderId="5" xfId="0" applyFont="1" applyFill="1" applyBorder="1" applyAlignment="1">
      <alignment horizontal="center" vertical="center" wrapText="1"/>
    </xf>
    <xf numFmtId="0" fontId="28" fillId="7" borderId="8" xfId="0" applyFont="1" applyFill="1" applyBorder="1" applyAlignment="1">
      <alignment horizontal="center" vertical="center" wrapText="1"/>
    </xf>
    <xf numFmtId="0" fontId="28" fillId="7" borderId="2" xfId="0" applyFont="1" applyFill="1" applyBorder="1" applyAlignment="1">
      <alignment horizontal="center" vertical="center" wrapText="1"/>
    </xf>
    <xf numFmtId="0" fontId="28" fillId="7" borderId="9" xfId="0" applyFont="1" applyFill="1" applyBorder="1" applyAlignment="1">
      <alignment horizontal="center" vertical="center" wrapText="1"/>
    </xf>
    <xf numFmtId="0" fontId="49" fillId="0" borderId="0" xfId="0" applyFont="1" applyAlignment="1"/>
    <xf numFmtId="166" fontId="49" fillId="0" borderId="0" xfId="0" applyNumberFormat="1" applyFont="1" applyAlignment="1"/>
    <xf numFmtId="0" fontId="30" fillId="0" borderId="0" xfId="0" applyFont="1" applyAlignment="1">
      <alignment vertical="center"/>
    </xf>
    <xf numFmtId="0" fontId="30" fillId="7" borderId="1" xfId="0" applyFont="1" applyFill="1" applyBorder="1" applyAlignment="1">
      <alignment horizontal="center" vertical="center" wrapText="1"/>
    </xf>
    <xf numFmtId="0" fontId="28" fillId="7" borderId="10" xfId="0" applyFont="1" applyFill="1" applyBorder="1" applyAlignment="1">
      <alignment horizontal="center" vertical="center"/>
    </xf>
    <xf numFmtId="0" fontId="28" fillId="7" borderId="12" xfId="0" applyFont="1" applyFill="1" applyBorder="1" applyAlignment="1">
      <alignment horizontal="center" vertical="center"/>
    </xf>
    <xf numFmtId="0" fontId="30" fillId="7" borderId="11" xfId="0" applyFont="1" applyFill="1" applyBorder="1" applyAlignment="1">
      <alignment horizontal="center"/>
    </xf>
    <xf numFmtId="0" fontId="30" fillId="7" borderId="12" xfId="0" applyFont="1" applyFill="1" applyBorder="1" applyAlignment="1">
      <alignment horizontal="center"/>
    </xf>
    <xf numFmtId="0" fontId="30" fillId="7" borderId="8" xfId="0" applyFont="1" applyFill="1" applyBorder="1" applyAlignment="1">
      <alignment horizontal="center"/>
    </xf>
    <xf numFmtId="0" fontId="30" fillId="7" borderId="2" xfId="0" applyFont="1" applyFill="1" applyBorder="1" applyAlignment="1">
      <alignment horizontal="center"/>
    </xf>
    <xf numFmtId="0" fontId="24" fillId="0" borderId="0" xfId="0" applyFont="1" applyAlignment="1">
      <alignment horizontal="center" wrapText="1"/>
    </xf>
    <xf numFmtId="0" fontId="28" fillId="8" borderId="1" xfId="0" applyFont="1" applyFill="1" applyBorder="1" applyAlignment="1">
      <alignment horizontal="center" vertical="center" wrapText="1"/>
    </xf>
    <xf numFmtId="0" fontId="28" fillId="8" borderId="3" xfId="0" applyFont="1" applyFill="1" applyBorder="1" applyAlignment="1">
      <alignment horizontal="center" vertical="center"/>
    </xf>
    <xf numFmtId="0" fontId="28" fillId="8" borderId="4" xfId="0" applyFont="1" applyFill="1" applyBorder="1" applyAlignment="1">
      <alignment horizontal="center" vertical="center"/>
    </xf>
    <xf numFmtId="0" fontId="28" fillId="8" borderId="5" xfId="0" applyFont="1" applyFill="1" applyBorder="1" applyAlignment="1">
      <alignment horizontal="center" vertical="center"/>
    </xf>
    <xf numFmtId="0" fontId="28" fillId="8" borderId="6" xfId="0" applyFont="1" applyFill="1" applyBorder="1" applyAlignment="1">
      <alignment horizontal="center" vertical="center"/>
    </xf>
    <xf numFmtId="0" fontId="28" fillId="8" borderId="0" xfId="0" applyFont="1" applyFill="1" applyBorder="1" applyAlignment="1">
      <alignment horizontal="center" vertical="center"/>
    </xf>
    <xf numFmtId="0" fontId="28" fillId="8" borderId="7" xfId="0" applyFont="1" applyFill="1" applyBorder="1" applyAlignment="1">
      <alignment horizontal="center" vertical="center"/>
    </xf>
    <xf numFmtId="0" fontId="28" fillId="8" borderId="8" xfId="0" applyFont="1" applyFill="1" applyBorder="1" applyAlignment="1">
      <alignment horizontal="center" vertical="center"/>
    </xf>
    <xf numFmtId="0" fontId="28" fillId="8" borderId="2" xfId="0" applyFont="1" applyFill="1" applyBorder="1" applyAlignment="1">
      <alignment horizontal="center" vertical="center"/>
    </xf>
    <xf numFmtId="0" fontId="28" fillId="8" borderId="9" xfId="0" applyFont="1" applyFill="1" applyBorder="1" applyAlignment="1">
      <alignment horizontal="center" vertical="center"/>
    </xf>
    <xf numFmtId="0" fontId="28" fillId="8" borderId="1" xfId="0" applyFont="1" applyFill="1" applyBorder="1" applyAlignment="1">
      <alignment horizontal="center" vertical="center" wrapText="1"/>
    </xf>
    <xf numFmtId="0" fontId="28" fillId="9" borderId="1" xfId="0" applyFont="1" applyFill="1" applyBorder="1" applyAlignment="1">
      <alignment horizontal="left" vertical="center" wrapText="1"/>
    </xf>
    <xf numFmtId="0" fontId="30" fillId="0" borderId="1" xfId="0" applyFont="1" applyFill="1" applyBorder="1" applyAlignment="1">
      <alignment horizontal="left" vertical="center" wrapText="1" indent="1"/>
    </xf>
    <xf numFmtId="0" fontId="28" fillId="9" borderId="1" xfId="0" applyFont="1" applyFill="1" applyBorder="1" applyAlignment="1">
      <alignment wrapText="1"/>
    </xf>
    <xf numFmtId="0" fontId="28" fillId="8" borderId="1" xfId="0" applyFont="1" applyFill="1" applyBorder="1" applyAlignment="1">
      <alignment wrapText="1"/>
    </xf>
    <xf numFmtId="0" fontId="30" fillId="0" borderId="0" xfId="0" applyFont="1" applyAlignment="1">
      <alignment wrapText="1"/>
    </xf>
  </cellXfs>
  <cellStyles count="1499">
    <cellStyle name="Normal_Regional Data for IGR" xfId="4"/>
    <cellStyle name="Обычный" xfId="0" builtinId="0"/>
    <cellStyle name="Обычный 10" xfId="5"/>
    <cellStyle name="Обычный 10 2" xfId="6"/>
    <cellStyle name="Обычный 10 2 2" xfId="7"/>
    <cellStyle name="Обычный 10 2 2 2" xfId="8"/>
    <cellStyle name="Обычный 10 2 2 2 2" xfId="9"/>
    <cellStyle name="Обычный 10 2 2 2 2 2" xfId="10"/>
    <cellStyle name="Обычный 10 2 2 2 3" xfId="11"/>
    <cellStyle name="Обычный 10 2 2 3" xfId="12"/>
    <cellStyle name="Обычный 10 2 2 3 2" xfId="13"/>
    <cellStyle name="Обычный 10 2 2 4" xfId="14"/>
    <cellStyle name="Обычный 10 2 3" xfId="15"/>
    <cellStyle name="Обычный 10 2 3 2" xfId="16"/>
    <cellStyle name="Обычный 10 2 3 2 2" xfId="17"/>
    <cellStyle name="Обычный 10 2 3 3" xfId="18"/>
    <cellStyle name="Обычный 10 2 4" xfId="19"/>
    <cellStyle name="Обычный 10 2 4 2" xfId="20"/>
    <cellStyle name="Обычный 10 2 5" xfId="21"/>
    <cellStyle name="Обычный 10 3" xfId="22"/>
    <cellStyle name="Обычный 10 3 2" xfId="23"/>
    <cellStyle name="Обычный 10 3 2 2" xfId="24"/>
    <cellStyle name="Обычный 10 3 2 2 2" xfId="25"/>
    <cellStyle name="Обычный 10 3 2 3" xfId="26"/>
    <cellStyle name="Обычный 10 3 3" xfId="27"/>
    <cellStyle name="Обычный 10 3 3 2" xfId="28"/>
    <cellStyle name="Обычный 10 3 4" xfId="29"/>
    <cellStyle name="Обычный 10 4" xfId="30"/>
    <cellStyle name="Обычный 10 4 2" xfId="31"/>
    <cellStyle name="Обычный 10 4 2 2" xfId="32"/>
    <cellStyle name="Обычный 10 4 3" xfId="33"/>
    <cellStyle name="Обычный 10 5" xfId="34"/>
    <cellStyle name="Обычный 10 5 2" xfId="35"/>
    <cellStyle name="Обычный 10 6" xfId="36"/>
    <cellStyle name="Обычный 100" xfId="37"/>
    <cellStyle name="Обычный 100 2" xfId="38"/>
    <cellStyle name="Обычный 100 2 2" xfId="39"/>
    <cellStyle name="Обычный 100 2 2 2" xfId="40"/>
    <cellStyle name="Обычный 100 2 3" xfId="41"/>
    <cellStyle name="Обычный 100 3" xfId="42"/>
    <cellStyle name="Обычный 100 3 2" xfId="43"/>
    <cellStyle name="Обычный 100 4" xfId="44"/>
    <cellStyle name="Обычный 101" xfId="45"/>
    <cellStyle name="Обычный 101 2" xfId="46"/>
    <cellStyle name="Обычный 101 2 2" xfId="47"/>
    <cellStyle name="Обычный 101 2 2 2" xfId="48"/>
    <cellStyle name="Обычный 101 2 3" xfId="49"/>
    <cellStyle name="Обычный 101 3" xfId="50"/>
    <cellStyle name="Обычный 101 3 2" xfId="51"/>
    <cellStyle name="Обычный 101 4" xfId="52"/>
    <cellStyle name="Обычный 102" xfId="53"/>
    <cellStyle name="Обычный 102 2" xfId="54"/>
    <cellStyle name="Обычный 102 2 2" xfId="55"/>
    <cellStyle name="Обычный 102 2 2 2" xfId="56"/>
    <cellStyle name="Обычный 102 2 3" xfId="57"/>
    <cellStyle name="Обычный 102 3" xfId="58"/>
    <cellStyle name="Обычный 102 3 2" xfId="59"/>
    <cellStyle name="Обычный 102 4" xfId="60"/>
    <cellStyle name="Обычный 103" xfId="61"/>
    <cellStyle name="Обычный 103 2" xfId="62"/>
    <cellStyle name="Обычный 103 2 2" xfId="63"/>
    <cellStyle name="Обычный 103 2 2 2" xfId="64"/>
    <cellStyle name="Обычный 103 2 3" xfId="65"/>
    <cellStyle name="Обычный 103 3" xfId="66"/>
    <cellStyle name="Обычный 103 3 2" xfId="67"/>
    <cellStyle name="Обычный 103 4" xfId="68"/>
    <cellStyle name="Обычный 104" xfId="69"/>
    <cellStyle name="Обычный 104 2" xfId="70"/>
    <cellStyle name="Обычный 104 2 2" xfId="71"/>
    <cellStyle name="Обычный 104 2 2 2" xfId="72"/>
    <cellStyle name="Обычный 104 2 3" xfId="73"/>
    <cellStyle name="Обычный 104 3" xfId="74"/>
    <cellStyle name="Обычный 104 3 2" xfId="75"/>
    <cellStyle name="Обычный 104 4" xfId="76"/>
    <cellStyle name="Обычный 105" xfId="77"/>
    <cellStyle name="Обычный 105 2" xfId="78"/>
    <cellStyle name="Обычный 105 2 2" xfId="79"/>
    <cellStyle name="Обычный 105 2 2 2" xfId="80"/>
    <cellStyle name="Обычный 105 2 3" xfId="81"/>
    <cellStyle name="Обычный 105 3" xfId="82"/>
    <cellStyle name="Обычный 105 3 2" xfId="83"/>
    <cellStyle name="Обычный 105 4" xfId="84"/>
    <cellStyle name="Обычный 106" xfId="85"/>
    <cellStyle name="Обычный 106 2" xfId="86"/>
    <cellStyle name="Обычный 106 2 2" xfId="87"/>
    <cellStyle name="Обычный 106 2 2 2" xfId="88"/>
    <cellStyle name="Обычный 106 2 3" xfId="89"/>
    <cellStyle name="Обычный 106 3" xfId="90"/>
    <cellStyle name="Обычный 106 3 2" xfId="91"/>
    <cellStyle name="Обычный 106 4" xfId="92"/>
    <cellStyle name="Обычный 107" xfId="93"/>
    <cellStyle name="Обычный 107 2" xfId="94"/>
    <cellStyle name="Обычный 107 2 2" xfId="95"/>
    <cellStyle name="Обычный 107 2 2 2" xfId="96"/>
    <cellStyle name="Обычный 107 2 3" xfId="97"/>
    <cellStyle name="Обычный 107 3" xfId="98"/>
    <cellStyle name="Обычный 107 3 2" xfId="99"/>
    <cellStyle name="Обычный 107 4" xfId="100"/>
    <cellStyle name="Обычный 108" xfId="101"/>
    <cellStyle name="Обычный 108 2" xfId="102"/>
    <cellStyle name="Обычный 108 2 2" xfId="103"/>
    <cellStyle name="Обычный 108 2 2 2" xfId="104"/>
    <cellStyle name="Обычный 108 2 3" xfId="105"/>
    <cellStyle name="Обычный 108 3" xfId="106"/>
    <cellStyle name="Обычный 108 3 2" xfId="107"/>
    <cellStyle name="Обычный 108 4" xfId="108"/>
    <cellStyle name="Обычный 109" xfId="109"/>
    <cellStyle name="Обычный 109 2" xfId="110"/>
    <cellStyle name="Обычный 109 2 2" xfId="111"/>
    <cellStyle name="Обычный 109 2 2 2" xfId="112"/>
    <cellStyle name="Обычный 109 2 3" xfId="113"/>
    <cellStyle name="Обычный 109 3" xfId="114"/>
    <cellStyle name="Обычный 109 3 2" xfId="115"/>
    <cellStyle name="Обычный 109 4" xfId="116"/>
    <cellStyle name="Обычный 11" xfId="117"/>
    <cellStyle name="Обычный 110" xfId="118"/>
    <cellStyle name="Обычный 110 2" xfId="119"/>
    <cellStyle name="Обычный 110 2 2" xfId="120"/>
    <cellStyle name="Обычный 110 2 2 2" xfId="121"/>
    <cellStyle name="Обычный 110 2 3" xfId="122"/>
    <cellStyle name="Обычный 110 3" xfId="123"/>
    <cellStyle name="Обычный 110 3 2" xfId="124"/>
    <cellStyle name="Обычный 110 4" xfId="125"/>
    <cellStyle name="Обычный 111" xfId="126"/>
    <cellStyle name="Обычный 111 2" xfId="127"/>
    <cellStyle name="Обычный 111 2 2" xfId="128"/>
    <cellStyle name="Обычный 111 2 2 2" xfId="129"/>
    <cellStyle name="Обычный 111 2 3" xfId="130"/>
    <cellStyle name="Обычный 111 3" xfId="131"/>
    <cellStyle name="Обычный 111 3 2" xfId="132"/>
    <cellStyle name="Обычный 111 4" xfId="133"/>
    <cellStyle name="Обычный 112" xfId="3"/>
    <cellStyle name="Обычный 113" xfId="134"/>
    <cellStyle name="Обычный 113 2" xfId="135"/>
    <cellStyle name="Обычный 113 2 2" xfId="136"/>
    <cellStyle name="Обычный 113 3" xfId="137"/>
    <cellStyle name="Обычный 114" xfId="138"/>
    <cellStyle name="Обычный 114 2" xfId="139"/>
    <cellStyle name="Обычный 114 2 2" xfId="140"/>
    <cellStyle name="Обычный 114 3" xfId="141"/>
    <cellStyle name="Обычный 115" xfId="142"/>
    <cellStyle name="Обычный 115 2" xfId="143"/>
    <cellStyle name="Обычный 115 2 2" xfId="144"/>
    <cellStyle name="Обычный 115 3" xfId="145"/>
    <cellStyle name="Обычный 116" xfId="146"/>
    <cellStyle name="Обычный 116 2" xfId="147"/>
    <cellStyle name="Обычный 116 2 2" xfId="148"/>
    <cellStyle name="Обычный 116 3" xfId="149"/>
    <cellStyle name="Обычный 117" xfId="150"/>
    <cellStyle name="Обычный 117 2" xfId="151"/>
    <cellStyle name="Обычный 118" xfId="152"/>
    <cellStyle name="Обычный 119" xfId="153"/>
    <cellStyle name="Обычный 12" xfId="154"/>
    <cellStyle name="Обычный 12 2" xfId="155"/>
    <cellStyle name="Обычный 12 2 2" xfId="156"/>
    <cellStyle name="Обычный 12 2 2 2" xfId="157"/>
    <cellStyle name="Обычный 12 2 2 2 2" xfId="158"/>
    <cellStyle name="Обычный 12 2 2 3" xfId="159"/>
    <cellStyle name="Обычный 12 2 3" xfId="160"/>
    <cellStyle name="Обычный 12 2 3 2" xfId="161"/>
    <cellStyle name="Обычный 12 2 4" xfId="162"/>
    <cellStyle name="Обычный 12 3" xfId="163"/>
    <cellStyle name="Обычный 12 3 2" xfId="164"/>
    <cellStyle name="Обычный 12 3 2 2" xfId="165"/>
    <cellStyle name="Обычный 12 3 3" xfId="166"/>
    <cellStyle name="Обычный 12 4" xfId="167"/>
    <cellStyle name="Обычный 12 4 2" xfId="168"/>
    <cellStyle name="Обычный 12 5" xfId="169"/>
    <cellStyle name="Обычный 120" xfId="170"/>
    <cellStyle name="Обычный 121" xfId="171"/>
    <cellStyle name="Обычный 122" xfId="172"/>
    <cellStyle name="Обычный 123" xfId="173"/>
    <cellStyle name="Обычный 124" xfId="174"/>
    <cellStyle name="Обычный 124 2" xfId="175"/>
    <cellStyle name="Обычный 125" xfId="176"/>
    <cellStyle name="Обычный 125 2" xfId="177"/>
    <cellStyle name="Обычный 126" xfId="178"/>
    <cellStyle name="Обычный 126 2" xfId="179"/>
    <cellStyle name="Обычный 127" xfId="180"/>
    <cellStyle name="Обычный 127 2" xfId="181"/>
    <cellStyle name="Обычный 128" xfId="182"/>
    <cellStyle name="Обычный 128 2" xfId="183"/>
    <cellStyle name="Обычный 129" xfId="184"/>
    <cellStyle name="Обычный 129 2" xfId="185"/>
    <cellStyle name="Обычный 13" xfId="186"/>
    <cellStyle name="Обычный 130" xfId="187"/>
    <cellStyle name="Обычный 130 2" xfId="188"/>
    <cellStyle name="Обычный 131" xfId="189"/>
    <cellStyle name="Обычный 131 2" xfId="190"/>
    <cellStyle name="Обычный 132" xfId="191"/>
    <cellStyle name="Обычный 132 2" xfId="192"/>
    <cellStyle name="Обычный 133" xfId="193"/>
    <cellStyle name="Обычный 133 2" xfId="194"/>
    <cellStyle name="Обычный 134" xfId="195"/>
    <cellStyle name="Обычный 135" xfId="196"/>
    <cellStyle name="Обычный 136" xfId="197"/>
    <cellStyle name="Обычный 137" xfId="198"/>
    <cellStyle name="Обычный 138" xfId="199"/>
    <cellStyle name="Обычный 139" xfId="200"/>
    <cellStyle name="Обычный 14" xfId="201"/>
    <cellStyle name="Обычный 14 2" xfId="202"/>
    <cellStyle name="Обычный 14 2 2" xfId="203"/>
    <cellStyle name="Обычный 14 2 2 2" xfId="204"/>
    <cellStyle name="Обычный 14 2 2 2 2" xfId="205"/>
    <cellStyle name="Обычный 14 2 2 3" xfId="206"/>
    <cellStyle name="Обычный 14 2 3" xfId="207"/>
    <cellStyle name="Обычный 14 2 3 2" xfId="208"/>
    <cellStyle name="Обычный 14 2 4" xfId="209"/>
    <cellStyle name="Обычный 14 3" xfId="210"/>
    <cellStyle name="Обычный 14 3 2" xfId="211"/>
    <cellStyle name="Обычный 14 3 2 2" xfId="212"/>
    <cellStyle name="Обычный 14 3 3" xfId="213"/>
    <cellStyle name="Обычный 14 4" xfId="214"/>
    <cellStyle name="Обычный 14 4 2" xfId="215"/>
    <cellStyle name="Обычный 14 5" xfId="216"/>
    <cellStyle name="Обычный 140" xfId="217"/>
    <cellStyle name="Обычный 141" xfId="218"/>
    <cellStyle name="Обычный 142" xfId="219"/>
    <cellStyle name="Обычный 143" xfId="220"/>
    <cellStyle name="Обычный 144" xfId="221"/>
    <cellStyle name="Обычный 145" xfId="222"/>
    <cellStyle name="Обычный 146" xfId="223"/>
    <cellStyle name="Обычный 147" xfId="1475"/>
    <cellStyle name="Обычный 148" xfId="1476"/>
    <cellStyle name="Обычный 149" xfId="1477"/>
    <cellStyle name="Обычный 15" xfId="224"/>
    <cellStyle name="Обычный 15 2" xfId="225"/>
    <cellStyle name="Обычный 15 2 2" xfId="226"/>
    <cellStyle name="Обычный 15 2 2 2" xfId="227"/>
    <cellStyle name="Обычный 15 2 2 2 2" xfId="228"/>
    <cellStyle name="Обычный 15 2 2 3" xfId="229"/>
    <cellStyle name="Обычный 15 2 3" xfId="230"/>
    <cellStyle name="Обычный 15 2 3 2" xfId="231"/>
    <cellStyle name="Обычный 15 2 4" xfId="232"/>
    <cellStyle name="Обычный 15 3" xfId="233"/>
    <cellStyle name="Обычный 15 3 2" xfId="234"/>
    <cellStyle name="Обычный 15 3 2 2" xfId="235"/>
    <cellStyle name="Обычный 15 3 3" xfId="236"/>
    <cellStyle name="Обычный 15 4" xfId="237"/>
    <cellStyle name="Обычный 15 4 2" xfId="238"/>
    <cellStyle name="Обычный 15 5" xfId="239"/>
    <cellStyle name="Обычный 150" xfId="1478"/>
    <cellStyle name="Обычный 151" xfId="1479"/>
    <cellStyle name="Обычный 152" xfId="1480"/>
    <cellStyle name="Обычный 153" xfId="1481"/>
    <cellStyle name="Обычный 154" xfId="1482"/>
    <cellStyle name="Обычный 155" xfId="1483"/>
    <cellStyle name="Обычный 156" xfId="1484"/>
    <cellStyle name="Обычный 157" xfId="1485"/>
    <cellStyle name="Обычный 158" xfId="1486"/>
    <cellStyle name="Обычный 159" xfId="1488"/>
    <cellStyle name="Обычный 16" xfId="240"/>
    <cellStyle name="Обычный 16 2" xfId="241"/>
    <cellStyle name="Обычный 16 2 2" xfId="242"/>
    <cellStyle name="Обычный 16 2 2 2" xfId="243"/>
    <cellStyle name="Обычный 16 2 2 2 2" xfId="244"/>
    <cellStyle name="Обычный 16 2 2 3" xfId="245"/>
    <cellStyle name="Обычный 16 2 3" xfId="246"/>
    <cellStyle name="Обычный 16 2 3 2" xfId="247"/>
    <cellStyle name="Обычный 16 2 4" xfId="248"/>
    <cellStyle name="Обычный 16 3" xfId="249"/>
    <cellStyle name="Обычный 16 3 2" xfId="250"/>
    <cellStyle name="Обычный 16 3 2 2" xfId="251"/>
    <cellStyle name="Обычный 16 3 3" xfId="252"/>
    <cellStyle name="Обычный 16 4" xfId="253"/>
    <cellStyle name="Обычный 16 4 2" xfId="254"/>
    <cellStyle name="Обычный 16 5" xfId="255"/>
    <cellStyle name="Обычный 160" xfId="1489"/>
    <cellStyle name="Обычный 161" xfId="1490"/>
    <cellStyle name="Обычный 162" xfId="1491"/>
    <cellStyle name="Обычный 163" xfId="1492"/>
    <cellStyle name="Обычный 164" xfId="1493"/>
    <cellStyle name="Обычный 165" xfId="1494"/>
    <cellStyle name="Обычный 166" xfId="1495"/>
    <cellStyle name="Обычный 167" xfId="1496"/>
    <cellStyle name="Обычный 168" xfId="1497"/>
    <cellStyle name="Обычный 17" xfId="256"/>
    <cellStyle name="Обычный 17 2" xfId="257"/>
    <cellStyle name="Обычный 17 2 2" xfId="258"/>
    <cellStyle name="Обычный 17 2 2 2" xfId="259"/>
    <cellStyle name="Обычный 17 2 2 2 2" xfId="260"/>
    <cellStyle name="Обычный 17 2 2 3" xfId="261"/>
    <cellStyle name="Обычный 17 2 3" xfId="262"/>
    <cellStyle name="Обычный 17 2 3 2" xfId="263"/>
    <cellStyle name="Обычный 17 2 4" xfId="264"/>
    <cellStyle name="Обычный 17 3" xfId="265"/>
    <cellStyle name="Обычный 17 3 2" xfId="266"/>
    <cellStyle name="Обычный 17 3 2 2" xfId="267"/>
    <cellStyle name="Обычный 17 3 3" xfId="268"/>
    <cellStyle name="Обычный 17 4" xfId="269"/>
    <cellStyle name="Обычный 17 4 2" xfId="270"/>
    <cellStyle name="Обычный 17 5" xfId="271"/>
    <cellStyle name="Обычный 18" xfId="272"/>
    <cellStyle name="Обычный 18 2" xfId="273"/>
    <cellStyle name="Обычный 18 2 2" xfId="274"/>
    <cellStyle name="Обычный 18 2 2 2" xfId="275"/>
    <cellStyle name="Обычный 18 2 2 2 2" xfId="276"/>
    <cellStyle name="Обычный 18 2 2 3" xfId="277"/>
    <cellStyle name="Обычный 18 2 3" xfId="278"/>
    <cellStyle name="Обычный 18 2 3 2" xfId="279"/>
    <cellStyle name="Обычный 18 2 4" xfId="280"/>
    <cellStyle name="Обычный 18 3" xfId="281"/>
    <cellStyle name="Обычный 18 3 2" xfId="282"/>
    <cellStyle name="Обычный 18 3 2 2" xfId="283"/>
    <cellStyle name="Обычный 18 3 3" xfId="284"/>
    <cellStyle name="Обычный 18 4" xfId="285"/>
    <cellStyle name="Обычный 18 4 2" xfId="286"/>
    <cellStyle name="Обычный 18 5" xfId="287"/>
    <cellStyle name="Обычный 19" xfId="288"/>
    <cellStyle name="Обычный 19 2" xfId="289"/>
    <cellStyle name="Обычный 19 2 2" xfId="290"/>
    <cellStyle name="Обычный 19 2 2 2" xfId="291"/>
    <cellStyle name="Обычный 19 2 2 2 2" xfId="292"/>
    <cellStyle name="Обычный 19 2 2 3" xfId="293"/>
    <cellStyle name="Обычный 19 2 3" xfId="294"/>
    <cellStyle name="Обычный 19 2 3 2" xfId="295"/>
    <cellStyle name="Обычный 19 2 4" xfId="296"/>
    <cellStyle name="Обычный 19 3" xfId="297"/>
    <cellStyle name="Обычный 19 3 2" xfId="298"/>
    <cellStyle name="Обычный 19 3 2 2" xfId="299"/>
    <cellStyle name="Обычный 19 3 3" xfId="300"/>
    <cellStyle name="Обычный 19 4" xfId="301"/>
    <cellStyle name="Обычный 19 4 2" xfId="302"/>
    <cellStyle name="Обычный 19 5" xfId="303"/>
    <cellStyle name="Обычный 2" xfId="304"/>
    <cellStyle name="Обычный 2 10" xfId="305"/>
    <cellStyle name="Обычный 2 10 2" xfId="306"/>
    <cellStyle name="Обычный 2 11" xfId="307"/>
    <cellStyle name="Обычный 2 11 2" xfId="2"/>
    <cellStyle name="Обычный 2 12" xfId="308"/>
    <cellStyle name="Обычный 2 12 2" xfId="309"/>
    <cellStyle name="Обычный 2 13" xfId="310"/>
    <cellStyle name="Обычный 2 13 2" xfId="311"/>
    <cellStyle name="Обычный 2 14" xfId="312"/>
    <cellStyle name="Обычный 2 14 2" xfId="313"/>
    <cellStyle name="Обычный 2 15" xfId="314"/>
    <cellStyle name="Обычный 2 15 2" xfId="315"/>
    <cellStyle name="Обычный 2 16" xfId="316"/>
    <cellStyle name="Обычный 2 16 2" xfId="317"/>
    <cellStyle name="Обычный 2 17" xfId="318"/>
    <cellStyle name="Обычный 2 18" xfId="319"/>
    <cellStyle name="Обычный 2 18 2" xfId="320"/>
    <cellStyle name="Обычный 2 19" xfId="321"/>
    <cellStyle name="Обычный 2 19 2" xfId="322"/>
    <cellStyle name="Обычный 2 2" xfId="323"/>
    <cellStyle name="Обычный 2 2 2" xfId="324"/>
    <cellStyle name="Обычный 2 20" xfId="325"/>
    <cellStyle name="Обычный 2 20 2" xfId="326"/>
    <cellStyle name="Обычный 2 21" xfId="327"/>
    <cellStyle name="Обычный 2 21 2" xfId="328"/>
    <cellStyle name="Обычный 2 22" xfId="329"/>
    <cellStyle name="Обычный 2 22 2" xfId="330"/>
    <cellStyle name="Обычный 2 23" xfId="331"/>
    <cellStyle name="Обычный 2 23 2" xfId="332"/>
    <cellStyle name="Обычный 2 24" xfId="333"/>
    <cellStyle name="Обычный 2 24 2" xfId="334"/>
    <cellStyle name="Обычный 2 25" xfId="335"/>
    <cellStyle name="Обычный 2 25 2" xfId="336"/>
    <cellStyle name="Обычный 2 26" xfId="337"/>
    <cellStyle name="Обычный 2 26 2" xfId="338"/>
    <cellStyle name="Обычный 2 27" xfId="339"/>
    <cellStyle name="Обычный 2 27 2" xfId="340"/>
    <cellStyle name="Обычный 2 28" xfId="341"/>
    <cellStyle name="Обычный 2 28 2" xfId="342"/>
    <cellStyle name="Обычный 2 29" xfId="343"/>
    <cellStyle name="Обычный 2 29 2" xfId="344"/>
    <cellStyle name="Обычный 2 3" xfId="345"/>
    <cellStyle name="Обычный 2 30" xfId="346"/>
    <cellStyle name="Обычный 2 30 2" xfId="347"/>
    <cellStyle name="Обычный 2 31" xfId="348"/>
    <cellStyle name="Обычный 2 31 2" xfId="349"/>
    <cellStyle name="Обычный 2 32" xfId="350"/>
    <cellStyle name="Обычный 2 32 2" xfId="351"/>
    <cellStyle name="Обычный 2 33" xfId="352"/>
    <cellStyle name="Обычный 2 33 2" xfId="353"/>
    <cellStyle name="Обычный 2 34" xfId="354"/>
    <cellStyle name="Обычный 2 34 2" xfId="355"/>
    <cellStyle name="Обычный 2 35" xfId="356"/>
    <cellStyle name="Обычный 2 35 2" xfId="357"/>
    <cellStyle name="Обычный 2 36" xfId="358"/>
    <cellStyle name="Обычный 2 36 2" xfId="359"/>
    <cellStyle name="Обычный 2 37" xfId="360"/>
    <cellStyle name="Обычный 2 37 2" xfId="361"/>
    <cellStyle name="Обычный 2 38" xfId="362"/>
    <cellStyle name="Обычный 2 39" xfId="363"/>
    <cellStyle name="Обычный 2 39 2" xfId="364"/>
    <cellStyle name="Обычный 2 4" xfId="365"/>
    <cellStyle name="Обычный 2 40" xfId="366"/>
    <cellStyle name="Обычный 2 40 2" xfId="367"/>
    <cellStyle name="Обычный 2 41" xfId="368"/>
    <cellStyle name="Обычный 2 42" xfId="369"/>
    <cellStyle name="Обычный 2 43" xfId="370"/>
    <cellStyle name="Обычный 2 44" xfId="371"/>
    <cellStyle name="Обычный 2 45" xfId="372"/>
    <cellStyle name="Обычный 2 46" xfId="373"/>
    <cellStyle name="Обычный 2 47" xfId="374"/>
    <cellStyle name="Обычный 2 47 2" xfId="375"/>
    <cellStyle name="Обычный 2 48" xfId="376"/>
    <cellStyle name="Обычный 2 48 2" xfId="377"/>
    <cellStyle name="Обычный 2 49" xfId="378"/>
    <cellStyle name="Обычный 2 49 2" xfId="379"/>
    <cellStyle name="Обычный 2 5" xfId="380"/>
    <cellStyle name="Обычный 2 5 2" xfId="381"/>
    <cellStyle name="Обычный 2 50" xfId="382"/>
    <cellStyle name="Обычный 2 51" xfId="383"/>
    <cellStyle name="Обычный 2 52" xfId="1487"/>
    <cellStyle name="Обычный 2 52 2" xfId="1498"/>
    <cellStyle name="Обычный 2 6" xfId="384"/>
    <cellStyle name="Обычный 2 6 2" xfId="385"/>
    <cellStyle name="Обычный 2 7" xfId="386"/>
    <cellStyle name="Обычный 2 7 2" xfId="387"/>
    <cellStyle name="Обычный 2 8" xfId="388"/>
    <cellStyle name="Обычный 2 9" xfId="389"/>
    <cellStyle name="Обычный 2 9 2" xfId="390"/>
    <cellStyle name="Обычный 20" xfId="391"/>
    <cellStyle name="Обычный 20 2" xfId="392"/>
    <cellStyle name="Обычный 20 2 2" xfId="393"/>
    <cellStyle name="Обычный 20 2 2 2" xfId="394"/>
    <cellStyle name="Обычный 20 2 2 2 2" xfId="395"/>
    <cellStyle name="Обычный 20 2 2 3" xfId="396"/>
    <cellStyle name="Обычный 20 2 3" xfId="397"/>
    <cellStyle name="Обычный 20 2 3 2" xfId="398"/>
    <cellStyle name="Обычный 20 2 4" xfId="399"/>
    <cellStyle name="Обычный 20 3" xfId="400"/>
    <cellStyle name="Обычный 20 3 2" xfId="401"/>
    <cellStyle name="Обычный 20 3 2 2" xfId="402"/>
    <cellStyle name="Обычный 20 3 3" xfId="403"/>
    <cellStyle name="Обычный 20 4" xfId="404"/>
    <cellStyle name="Обычный 20 4 2" xfId="405"/>
    <cellStyle name="Обычный 20 5" xfId="406"/>
    <cellStyle name="Обычный 21" xfId="407"/>
    <cellStyle name="Обычный 21 2" xfId="408"/>
    <cellStyle name="Обычный 21 2 2" xfId="409"/>
    <cellStyle name="Обычный 21 2 2 2" xfId="410"/>
    <cellStyle name="Обычный 21 2 2 2 2" xfId="411"/>
    <cellStyle name="Обычный 21 2 2 3" xfId="412"/>
    <cellStyle name="Обычный 21 2 3" xfId="413"/>
    <cellStyle name="Обычный 21 2 3 2" xfId="414"/>
    <cellStyle name="Обычный 21 2 4" xfId="415"/>
    <cellStyle name="Обычный 21 3" xfId="416"/>
    <cellStyle name="Обычный 21 3 2" xfId="417"/>
    <cellStyle name="Обычный 21 3 2 2" xfId="418"/>
    <cellStyle name="Обычный 21 3 3" xfId="419"/>
    <cellStyle name="Обычный 21 4" xfId="420"/>
    <cellStyle name="Обычный 21 4 2" xfId="421"/>
    <cellStyle name="Обычный 21 5" xfId="422"/>
    <cellStyle name="Обычный 22" xfId="423"/>
    <cellStyle name="Обычный 22 2" xfId="424"/>
    <cellStyle name="Обычный 22 2 2" xfId="425"/>
    <cellStyle name="Обычный 22 2 2 2" xfId="426"/>
    <cellStyle name="Обычный 22 2 2 2 2" xfId="427"/>
    <cellStyle name="Обычный 22 2 2 3" xfId="428"/>
    <cellStyle name="Обычный 22 2 3" xfId="429"/>
    <cellStyle name="Обычный 22 2 3 2" xfId="430"/>
    <cellStyle name="Обычный 22 2 4" xfId="431"/>
    <cellStyle name="Обычный 22 3" xfId="432"/>
    <cellStyle name="Обычный 22 3 2" xfId="433"/>
    <cellStyle name="Обычный 22 3 2 2" xfId="434"/>
    <cellStyle name="Обычный 22 3 3" xfId="435"/>
    <cellStyle name="Обычный 22 4" xfId="436"/>
    <cellStyle name="Обычный 22 4 2" xfId="437"/>
    <cellStyle name="Обычный 22 5" xfId="438"/>
    <cellStyle name="Обычный 23" xfId="439"/>
    <cellStyle name="Обычный 23 2" xfId="440"/>
    <cellStyle name="Обычный 23 2 2" xfId="441"/>
    <cellStyle name="Обычный 23 2 2 2" xfId="442"/>
    <cellStyle name="Обычный 23 2 2 2 2" xfId="443"/>
    <cellStyle name="Обычный 23 2 2 3" xfId="444"/>
    <cellStyle name="Обычный 23 2 3" xfId="445"/>
    <cellStyle name="Обычный 23 2 3 2" xfId="446"/>
    <cellStyle name="Обычный 23 2 4" xfId="447"/>
    <cellStyle name="Обычный 23 3" xfId="448"/>
    <cellStyle name="Обычный 23 3 2" xfId="449"/>
    <cellStyle name="Обычный 23 3 2 2" xfId="450"/>
    <cellStyle name="Обычный 23 3 3" xfId="451"/>
    <cellStyle name="Обычный 23 4" xfId="452"/>
    <cellStyle name="Обычный 23 4 2" xfId="453"/>
    <cellStyle name="Обычный 23 5" xfId="454"/>
    <cellStyle name="Обычный 24" xfId="455"/>
    <cellStyle name="Обычный 24 2" xfId="456"/>
    <cellStyle name="Обычный 24 2 2" xfId="457"/>
    <cellStyle name="Обычный 24 2 2 2" xfId="458"/>
    <cellStyle name="Обычный 24 2 2 2 2" xfId="459"/>
    <cellStyle name="Обычный 24 2 2 3" xfId="460"/>
    <cellStyle name="Обычный 24 2 3" xfId="461"/>
    <cellStyle name="Обычный 24 2 3 2" xfId="462"/>
    <cellStyle name="Обычный 24 2 4" xfId="463"/>
    <cellStyle name="Обычный 24 3" xfId="464"/>
    <cellStyle name="Обычный 24 3 2" xfId="465"/>
    <cellStyle name="Обычный 24 3 2 2" xfId="466"/>
    <cellStyle name="Обычный 24 3 3" xfId="467"/>
    <cellStyle name="Обычный 24 4" xfId="468"/>
    <cellStyle name="Обычный 24 4 2" xfId="469"/>
    <cellStyle name="Обычный 24 5" xfId="470"/>
    <cellStyle name="Обычный 25" xfId="471"/>
    <cellStyle name="Обычный 25 2" xfId="472"/>
    <cellStyle name="Обычный 25 2 2" xfId="473"/>
    <cellStyle name="Обычный 25 2 2 2" xfId="474"/>
    <cellStyle name="Обычный 25 2 2 2 2" xfId="475"/>
    <cellStyle name="Обычный 25 2 2 3" xfId="476"/>
    <cellStyle name="Обычный 25 2 3" xfId="477"/>
    <cellStyle name="Обычный 25 2 3 2" xfId="478"/>
    <cellStyle name="Обычный 25 2 4" xfId="479"/>
    <cellStyle name="Обычный 25 3" xfId="480"/>
    <cellStyle name="Обычный 25 3 2" xfId="481"/>
    <cellStyle name="Обычный 25 3 2 2" xfId="482"/>
    <cellStyle name="Обычный 25 3 3" xfId="483"/>
    <cellStyle name="Обычный 25 4" xfId="484"/>
    <cellStyle name="Обычный 25 4 2" xfId="485"/>
    <cellStyle name="Обычный 25 5" xfId="486"/>
    <cellStyle name="Обычный 26" xfId="487"/>
    <cellStyle name="Обычный 26 2" xfId="488"/>
    <cellStyle name="Обычный 26 2 2" xfId="489"/>
    <cellStyle name="Обычный 26 2 2 2" xfId="490"/>
    <cellStyle name="Обычный 26 2 2 2 2" xfId="491"/>
    <cellStyle name="Обычный 26 2 2 3" xfId="492"/>
    <cellStyle name="Обычный 26 2 3" xfId="493"/>
    <cellStyle name="Обычный 26 2 3 2" xfId="494"/>
    <cellStyle name="Обычный 26 2 4" xfId="495"/>
    <cellStyle name="Обычный 26 3" xfId="496"/>
    <cellStyle name="Обычный 26 3 2" xfId="497"/>
    <cellStyle name="Обычный 26 3 2 2" xfId="498"/>
    <cellStyle name="Обычный 26 3 3" xfId="499"/>
    <cellStyle name="Обычный 26 4" xfId="500"/>
    <cellStyle name="Обычный 26 4 2" xfId="501"/>
    <cellStyle name="Обычный 26 5" xfId="502"/>
    <cellStyle name="Обычный 27" xfId="503"/>
    <cellStyle name="Обычный 27 2" xfId="504"/>
    <cellStyle name="Обычный 27 2 2" xfId="505"/>
    <cellStyle name="Обычный 27 2 2 2" xfId="506"/>
    <cellStyle name="Обычный 27 2 2 2 2" xfId="507"/>
    <cellStyle name="Обычный 27 2 2 3" xfId="508"/>
    <cellStyle name="Обычный 27 2 3" xfId="509"/>
    <cellStyle name="Обычный 27 2 3 2" xfId="510"/>
    <cellStyle name="Обычный 27 2 4" xfId="511"/>
    <cellStyle name="Обычный 27 3" xfId="512"/>
    <cellStyle name="Обычный 27 3 2" xfId="513"/>
    <cellStyle name="Обычный 27 3 2 2" xfId="514"/>
    <cellStyle name="Обычный 27 3 3" xfId="515"/>
    <cellStyle name="Обычный 27 4" xfId="516"/>
    <cellStyle name="Обычный 27 4 2" xfId="517"/>
    <cellStyle name="Обычный 27 5" xfId="518"/>
    <cellStyle name="Обычный 28" xfId="519"/>
    <cellStyle name="Обычный 28 2" xfId="520"/>
    <cellStyle name="Обычный 28 2 2" xfId="521"/>
    <cellStyle name="Обычный 28 2 2 2" xfId="522"/>
    <cellStyle name="Обычный 28 2 2 2 2" xfId="523"/>
    <cellStyle name="Обычный 28 2 2 3" xfId="524"/>
    <cellStyle name="Обычный 28 2 3" xfId="525"/>
    <cellStyle name="Обычный 28 2 3 2" xfId="526"/>
    <cellStyle name="Обычный 28 2 4" xfId="527"/>
    <cellStyle name="Обычный 28 3" xfId="528"/>
    <cellStyle name="Обычный 28 3 2" xfId="529"/>
    <cellStyle name="Обычный 28 3 2 2" xfId="530"/>
    <cellStyle name="Обычный 28 3 3" xfId="531"/>
    <cellStyle name="Обычный 28 4" xfId="532"/>
    <cellStyle name="Обычный 28 4 2" xfId="533"/>
    <cellStyle name="Обычный 28 5" xfId="534"/>
    <cellStyle name="Обычный 29" xfId="535"/>
    <cellStyle name="Обычный 29 2" xfId="536"/>
    <cellStyle name="Обычный 29 2 2" xfId="537"/>
    <cellStyle name="Обычный 29 2 2 2" xfId="538"/>
    <cellStyle name="Обычный 29 2 2 2 2" xfId="539"/>
    <cellStyle name="Обычный 29 2 2 3" xfId="540"/>
    <cellStyle name="Обычный 29 2 3" xfId="541"/>
    <cellStyle name="Обычный 29 2 3 2" xfId="542"/>
    <cellStyle name="Обычный 29 2 4" xfId="543"/>
    <cellStyle name="Обычный 29 3" xfId="544"/>
    <cellStyle name="Обычный 29 3 2" xfId="545"/>
    <cellStyle name="Обычный 29 3 2 2" xfId="546"/>
    <cellStyle name="Обычный 29 3 3" xfId="547"/>
    <cellStyle name="Обычный 29 4" xfId="548"/>
    <cellStyle name="Обычный 29 4 2" xfId="549"/>
    <cellStyle name="Обычный 29 5" xfId="550"/>
    <cellStyle name="Обычный 3" xfId="551"/>
    <cellStyle name="Обычный 3 2" xfId="552"/>
    <cellStyle name="Обычный 3 2 2" xfId="553"/>
    <cellStyle name="Обычный 3 2 2 2" xfId="554"/>
    <cellStyle name="Обычный 3 2 2 2 2" xfId="555"/>
    <cellStyle name="Обычный 3 2 2 2 2 2" xfId="556"/>
    <cellStyle name="Обычный 3 2 2 2 3" xfId="557"/>
    <cellStyle name="Обычный 3 2 2 3" xfId="558"/>
    <cellStyle name="Обычный 3 2 2 3 2" xfId="559"/>
    <cellStyle name="Обычный 3 2 2 4" xfId="560"/>
    <cellStyle name="Обычный 3 2 3" xfId="561"/>
    <cellStyle name="Обычный 3 2 3 2" xfId="562"/>
    <cellStyle name="Обычный 3 2 3 2 2" xfId="563"/>
    <cellStyle name="Обычный 3 2 3 3" xfId="564"/>
    <cellStyle name="Обычный 3 2 4" xfId="565"/>
    <cellStyle name="Обычный 3 2 4 2" xfId="566"/>
    <cellStyle name="Обычный 3 2 5" xfId="567"/>
    <cellStyle name="Обычный 3 3" xfId="568"/>
    <cellStyle name="Обычный 3 3 2" xfId="569"/>
    <cellStyle name="Обычный 3 3 2 2" xfId="570"/>
    <cellStyle name="Обычный 3 3 2 2 2" xfId="571"/>
    <cellStyle name="Обычный 3 3 2 3" xfId="572"/>
    <cellStyle name="Обычный 3 3 3" xfId="573"/>
    <cellStyle name="Обычный 3 3 3 2" xfId="574"/>
    <cellStyle name="Обычный 3 3 4" xfId="575"/>
    <cellStyle name="Обычный 3 4" xfId="576"/>
    <cellStyle name="Обычный 3 4 2" xfId="577"/>
    <cellStyle name="Обычный 3 4 2 2" xfId="578"/>
    <cellStyle name="Обычный 3 4 3" xfId="579"/>
    <cellStyle name="Обычный 3 5" xfId="580"/>
    <cellStyle name="Обычный 3 5 2" xfId="581"/>
    <cellStyle name="Обычный 3 6" xfId="582"/>
    <cellStyle name="Обычный 30" xfId="583"/>
    <cellStyle name="Обычный 30 2" xfId="584"/>
    <cellStyle name="Обычный 30 2 2" xfId="585"/>
    <cellStyle name="Обычный 30 2 2 2" xfId="586"/>
    <cellStyle name="Обычный 30 2 2 2 2" xfId="587"/>
    <cellStyle name="Обычный 30 2 2 3" xfId="588"/>
    <cellStyle name="Обычный 30 2 3" xfId="589"/>
    <cellStyle name="Обычный 30 2 3 2" xfId="590"/>
    <cellStyle name="Обычный 30 2 4" xfId="591"/>
    <cellStyle name="Обычный 30 3" xfId="592"/>
    <cellStyle name="Обычный 30 3 2" xfId="593"/>
    <cellStyle name="Обычный 30 3 2 2" xfId="594"/>
    <cellStyle name="Обычный 30 3 3" xfId="595"/>
    <cellStyle name="Обычный 30 4" xfId="596"/>
    <cellStyle name="Обычный 30 4 2" xfId="597"/>
    <cellStyle name="Обычный 30 5" xfId="598"/>
    <cellStyle name="Обычный 31" xfId="599"/>
    <cellStyle name="Обычный 31 2" xfId="600"/>
    <cellStyle name="Обычный 31 2 2" xfId="601"/>
    <cellStyle name="Обычный 31 2 2 2" xfId="602"/>
    <cellStyle name="Обычный 31 2 2 2 2" xfId="603"/>
    <cellStyle name="Обычный 31 2 2 3" xfId="604"/>
    <cellStyle name="Обычный 31 2 3" xfId="605"/>
    <cellStyle name="Обычный 31 2 3 2" xfId="606"/>
    <cellStyle name="Обычный 31 2 4" xfId="607"/>
    <cellStyle name="Обычный 31 3" xfId="608"/>
    <cellStyle name="Обычный 31 3 2" xfId="609"/>
    <cellStyle name="Обычный 31 3 2 2" xfId="610"/>
    <cellStyle name="Обычный 31 3 3" xfId="611"/>
    <cellStyle name="Обычный 31 4" xfId="612"/>
    <cellStyle name="Обычный 31 4 2" xfId="613"/>
    <cellStyle name="Обычный 31 5" xfId="614"/>
    <cellStyle name="Обычный 32" xfId="615"/>
    <cellStyle name="Обычный 32 2" xfId="616"/>
    <cellStyle name="Обычный 32 2 2" xfId="617"/>
    <cellStyle name="Обычный 32 2 2 2" xfId="618"/>
    <cellStyle name="Обычный 32 2 2 2 2" xfId="619"/>
    <cellStyle name="Обычный 32 2 2 3" xfId="620"/>
    <cellStyle name="Обычный 32 2 3" xfId="621"/>
    <cellStyle name="Обычный 32 2 3 2" xfId="622"/>
    <cellStyle name="Обычный 32 2 4" xfId="623"/>
    <cellStyle name="Обычный 32 3" xfId="624"/>
    <cellStyle name="Обычный 32 3 2" xfId="625"/>
    <cellStyle name="Обычный 32 3 2 2" xfId="626"/>
    <cellStyle name="Обычный 32 3 3" xfId="627"/>
    <cellStyle name="Обычный 32 4" xfId="628"/>
    <cellStyle name="Обычный 32 4 2" xfId="629"/>
    <cellStyle name="Обычный 32 5" xfId="630"/>
    <cellStyle name="Обычный 33" xfId="631"/>
    <cellStyle name="Обычный 33 2" xfId="632"/>
    <cellStyle name="Обычный 33 2 2" xfId="633"/>
    <cellStyle name="Обычный 33 2 2 2" xfId="634"/>
    <cellStyle name="Обычный 33 2 2 2 2" xfId="635"/>
    <cellStyle name="Обычный 33 2 2 3" xfId="636"/>
    <cellStyle name="Обычный 33 2 3" xfId="637"/>
    <cellStyle name="Обычный 33 2 3 2" xfId="638"/>
    <cellStyle name="Обычный 33 2 4" xfId="639"/>
    <cellStyle name="Обычный 33 3" xfId="640"/>
    <cellStyle name="Обычный 33 3 2" xfId="641"/>
    <cellStyle name="Обычный 33 3 2 2" xfId="642"/>
    <cellStyle name="Обычный 33 3 3" xfId="643"/>
    <cellStyle name="Обычный 33 4" xfId="644"/>
    <cellStyle name="Обычный 33 4 2" xfId="645"/>
    <cellStyle name="Обычный 33 5" xfId="646"/>
    <cellStyle name="Обычный 34" xfId="647"/>
    <cellStyle name="Обычный 34 2" xfId="648"/>
    <cellStyle name="Обычный 34 2 2" xfId="649"/>
    <cellStyle name="Обычный 34 2 2 2" xfId="650"/>
    <cellStyle name="Обычный 34 2 2 2 2" xfId="651"/>
    <cellStyle name="Обычный 34 2 2 3" xfId="652"/>
    <cellStyle name="Обычный 34 2 3" xfId="653"/>
    <cellStyle name="Обычный 34 2 3 2" xfId="654"/>
    <cellStyle name="Обычный 34 2 4" xfId="655"/>
    <cellStyle name="Обычный 34 3" xfId="656"/>
    <cellStyle name="Обычный 34 3 2" xfId="657"/>
    <cellStyle name="Обычный 34 3 2 2" xfId="658"/>
    <cellStyle name="Обычный 34 3 3" xfId="659"/>
    <cellStyle name="Обычный 34 4" xfId="660"/>
    <cellStyle name="Обычный 34 4 2" xfId="661"/>
    <cellStyle name="Обычный 34 5" xfId="662"/>
    <cellStyle name="Обычный 35" xfId="663"/>
    <cellStyle name="Обычный 35 2" xfId="664"/>
    <cellStyle name="Обычный 35 2 2" xfId="665"/>
    <cellStyle name="Обычный 35 2 2 2" xfId="666"/>
    <cellStyle name="Обычный 35 2 2 2 2" xfId="667"/>
    <cellStyle name="Обычный 35 2 2 3" xfId="668"/>
    <cellStyle name="Обычный 35 2 3" xfId="669"/>
    <cellStyle name="Обычный 35 2 3 2" xfId="670"/>
    <cellStyle name="Обычный 35 2 4" xfId="671"/>
    <cellStyle name="Обычный 35 3" xfId="672"/>
    <cellStyle name="Обычный 35 3 2" xfId="673"/>
    <cellStyle name="Обычный 35 3 2 2" xfId="674"/>
    <cellStyle name="Обычный 35 3 3" xfId="675"/>
    <cellStyle name="Обычный 35 4" xfId="676"/>
    <cellStyle name="Обычный 35 4 2" xfId="677"/>
    <cellStyle name="Обычный 35 5" xfId="678"/>
    <cellStyle name="Обычный 36" xfId="679"/>
    <cellStyle name="Обычный 36 2" xfId="680"/>
    <cellStyle name="Обычный 36 2 2" xfId="681"/>
    <cellStyle name="Обычный 36 2 2 2" xfId="682"/>
    <cellStyle name="Обычный 36 2 2 2 2" xfId="683"/>
    <cellStyle name="Обычный 36 2 2 3" xfId="684"/>
    <cellStyle name="Обычный 36 2 3" xfId="685"/>
    <cellStyle name="Обычный 36 2 3 2" xfId="686"/>
    <cellStyle name="Обычный 36 2 4" xfId="687"/>
    <cellStyle name="Обычный 36 3" xfId="688"/>
    <cellStyle name="Обычный 36 3 2" xfId="689"/>
    <cellStyle name="Обычный 36 3 2 2" xfId="690"/>
    <cellStyle name="Обычный 36 3 3" xfId="691"/>
    <cellStyle name="Обычный 36 4" xfId="692"/>
    <cellStyle name="Обычный 36 4 2" xfId="693"/>
    <cellStyle name="Обычный 36 5" xfId="694"/>
    <cellStyle name="Обычный 37" xfId="695"/>
    <cellStyle name="Обычный 37 2" xfId="696"/>
    <cellStyle name="Обычный 37 2 2" xfId="697"/>
    <cellStyle name="Обычный 37 2 2 2" xfId="698"/>
    <cellStyle name="Обычный 37 2 2 2 2" xfId="699"/>
    <cellStyle name="Обычный 37 2 2 3" xfId="700"/>
    <cellStyle name="Обычный 37 2 3" xfId="701"/>
    <cellStyle name="Обычный 37 2 3 2" xfId="702"/>
    <cellStyle name="Обычный 37 2 4" xfId="703"/>
    <cellStyle name="Обычный 37 3" xfId="704"/>
    <cellStyle name="Обычный 37 3 2" xfId="705"/>
    <cellStyle name="Обычный 37 3 2 2" xfId="706"/>
    <cellStyle name="Обычный 37 3 3" xfId="707"/>
    <cellStyle name="Обычный 37 4" xfId="708"/>
    <cellStyle name="Обычный 37 4 2" xfId="709"/>
    <cellStyle name="Обычный 37 5" xfId="710"/>
    <cellStyle name="Обычный 38" xfId="711"/>
    <cellStyle name="Обычный 38 2" xfId="712"/>
    <cellStyle name="Обычный 38 2 2" xfId="713"/>
    <cellStyle name="Обычный 38 2 2 2" xfId="714"/>
    <cellStyle name="Обычный 38 2 2 2 2" xfId="715"/>
    <cellStyle name="Обычный 38 2 2 3" xfId="716"/>
    <cellStyle name="Обычный 38 2 3" xfId="717"/>
    <cellStyle name="Обычный 38 2 3 2" xfId="718"/>
    <cellStyle name="Обычный 38 2 4" xfId="719"/>
    <cellStyle name="Обычный 38 3" xfId="720"/>
    <cellStyle name="Обычный 38 3 2" xfId="721"/>
    <cellStyle name="Обычный 38 3 2 2" xfId="722"/>
    <cellStyle name="Обычный 38 3 3" xfId="723"/>
    <cellStyle name="Обычный 38 4" xfId="724"/>
    <cellStyle name="Обычный 38 4 2" xfId="725"/>
    <cellStyle name="Обычный 38 5" xfId="726"/>
    <cellStyle name="Обычный 39" xfId="727"/>
    <cellStyle name="Обычный 39 2" xfId="728"/>
    <cellStyle name="Обычный 39 2 2" xfId="729"/>
    <cellStyle name="Обычный 39 2 2 2" xfId="730"/>
    <cellStyle name="Обычный 39 2 2 2 2" xfId="731"/>
    <cellStyle name="Обычный 39 2 2 3" xfId="732"/>
    <cellStyle name="Обычный 39 2 3" xfId="733"/>
    <cellStyle name="Обычный 39 2 3 2" xfId="734"/>
    <cellStyle name="Обычный 39 2 4" xfId="735"/>
    <cellStyle name="Обычный 39 3" xfId="736"/>
    <cellStyle name="Обычный 39 3 2" xfId="737"/>
    <cellStyle name="Обычный 39 3 2 2" xfId="738"/>
    <cellStyle name="Обычный 39 3 3" xfId="739"/>
    <cellStyle name="Обычный 39 4" xfId="740"/>
    <cellStyle name="Обычный 39 4 2" xfId="741"/>
    <cellStyle name="Обычный 39 5" xfId="742"/>
    <cellStyle name="Обычный 4" xfId="743"/>
    <cellStyle name="Обычный 4 2" xfId="744"/>
    <cellStyle name="Обычный 4 2 2" xfId="745"/>
    <cellStyle name="Обычный 4 2 2 2" xfId="746"/>
    <cellStyle name="Обычный 4 2 2 2 2" xfId="747"/>
    <cellStyle name="Обычный 4 2 2 2 2 2" xfId="748"/>
    <cellStyle name="Обычный 4 2 2 2 3" xfId="749"/>
    <cellStyle name="Обычный 4 2 2 3" xfId="750"/>
    <cellStyle name="Обычный 4 2 2 3 2" xfId="751"/>
    <cellStyle name="Обычный 4 2 2 4" xfId="752"/>
    <cellStyle name="Обычный 4 2 3" xfId="753"/>
    <cellStyle name="Обычный 4 2 3 2" xfId="754"/>
    <cellStyle name="Обычный 4 2 3 2 2" xfId="755"/>
    <cellStyle name="Обычный 4 2 3 3" xfId="756"/>
    <cellStyle name="Обычный 4 2 4" xfId="757"/>
    <cellStyle name="Обычный 4 2 4 2" xfId="758"/>
    <cellStyle name="Обычный 4 2 5" xfId="759"/>
    <cellStyle name="Обычный 4 3" xfId="760"/>
    <cellStyle name="Обычный 4 3 2" xfId="761"/>
    <cellStyle name="Обычный 4 3 2 2" xfId="762"/>
    <cellStyle name="Обычный 4 3 2 2 2" xfId="763"/>
    <cellStyle name="Обычный 4 3 2 3" xfId="764"/>
    <cellStyle name="Обычный 4 3 3" xfId="765"/>
    <cellStyle name="Обычный 4 3 3 2" xfId="766"/>
    <cellStyle name="Обычный 4 3 4" xfId="767"/>
    <cellStyle name="Обычный 4 4" xfId="768"/>
    <cellStyle name="Обычный 4 4 2" xfId="769"/>
    <cellStyle name="Обычный 4 4 2 2" xfId="770"/>
    <cellStyle name="Обычный 4 4 3" xfId="771"/>
    <cellStyle name="Обычный 4 5" xfId="772"/>
    <cellStyle name="Обычный 4 5 2" xfId="773"/>
    <cellStyle name="Обычный 4 6" xfId="774"/>
    <cellStyle name="Обычный 40" xfId="775"/>
    <cellStyle name="Обычный 40 2" xfId="776"/>
    <cellStyle name="Обычный 40 2 2" xfId="777"/>
    <cellStyle name="Обычный 40 2 2 2" xfId="778"/>
    <cellStyle name="Обычный 40 2 2 2 2" xfId="779"/>
    <cellStyle name="Обычный 40 2 2 3" xfId="780"/>
    <cellStyle name="Обычный 40 2 3" xfId="781"/>
    <cellStyle name="Обычный 40 2 3 2" xfId="782"/>
    <cellStyle name="Обычный 40 2 4" xfId="783"/>
    <cellStyle name="Обычный 40 3" xfId="784"/>
    <cellStyle name="Обычный 40 3 2" xfId="785"/>
    <cellStyle name="Обычный 40 3 2 2" xfId="786"/>
    <cellStyle name="Обычный 40 3 3" xfId="787"/>
    <cellStyle name="Обычный 40 4" xfId="788"/>
    <cellStyle name="Обычный 40 4 2" xfId="789"/>
    <cellStyle name="Обычный 40 5" xfId="790"/>
    <cellStyle name="Обычный 41" xfId="791"/>
    <cellStyle name="Обычный 41 2" xfId="792"/>
    <cellStyle name="Обычный 41 2 2" xfId="793"/>
    <cellStyle name="Обычный 41 2 2 2" xfId="794"/>
    <cellStyle name="Обычный 41 2 2 2 2" xfId="795"/>
    <cellStyle name="Обычный 41 2 2 3" xfId="796"/>
    <cellStyle name="Обычный 41 2 3" xfId="797"/>
    <cellStyle name="Обычный 41 2 3 2" xfId="798"/>
    <cellStyle name="Обычный 41 2 4" xfId="799"/>
    <cellStyle name="Обычный 41 3" xfId="800"/>
    <cellStyle name="Обычный 41 3 2" xfId="801"/>
    <cellStyle name="Обычный 41 3 2 2" xfId="802"/>
    <cellStyle name="Обычный 41 3 3" xfId="803"/>
    <cellStyle name="Обычный 41 4" xfId="804"/>
    <cellStyle name="Обычный 41 4 2" xfId="805"/>
    <cellStyle name="Обычный 41 5" xfId="806"/>
    <cellStyle name="Обычный 42" xfId="807"/>
    <cellStyle name="Обычный 42 2" xfId="808"/>
    <cellStyle name="Обычный 42 2 2" xfId="809"/>
    <cellStyle name="Обычный 42 2 2 2" xfId="810"/>
    <cellStyle name="Обычный 42 2 2 2 2" xfId="811"/>
    <cellStyle name="Обычный 42 2 2 3" xfId="812"/>
    <cellStyle name="Обычный 42 2 3" xfId="813"/>
    <cellStyle name="Обычный 42 2 3 2" xfId="814"/>
    <cellStyle name="Обычный 42 2 4" xfId="815"/>
    <cellStyle name="Обычный 42 3" xfId="816"/>
    <cellStyle name="Обычный 42 3 2" xfId="817"/>
    <cellStyle name="Обычный 42 3 2 2" xfId="818"/>
    <cellStyle name="Обычный 42 3 3" xfId="819"/>
    <cellStyle name="Обычный 42 4" xfId="820"/>
    <cellStyle name="Обычный 42 4 2" xfId="821"/>
    <cellStyle name="Обычный 42 5" xfId="822"/>
    <cellStyle name="Обычный 43" xfId="823"/>
    <cellStyle name="Обычный 43 2" xfId="824"/>
    <cellStyle name="Обычный 43 2 2" xfId="825"/>
    <cellStyle name="Обычный 43 2 2 2" xfId="826"/>
    <cellStyle name="Обычный 43 2 2 2 2" xfId="827"/>
    <cellStyle name="Обычный 43 2 2 3" xfId="828"/>
    <cellStyle name="Обычный 43 2 3" xfId="829"/>
    <cellStyle name="Обычный 43 2 3 2" xfId="830"/>
    <cellStyle name="Обычный 43 2 4" xfId="831"/>
    <cellStyle name="Обычный 43 3" xfId="832"/>
    <cellStyle name="Обычный 43 3 2" xfId="833"/>
    <cellStyle name="Обычный 43 3 2 2" xfId="834"/>
    <cellStyle name="Обычный 43 3 3" xfId="835"/>
    <cellStyle name="Обычный 43 4" xfId="836"/>
    <cellStyle name="Обычный 43 4 2" xfId="837"/>
    <cellStyle name="Обычный 43 5" xfId="838"/>
    <cellStyle name="Обычный 44" xfId="839"/>
    <cellStyle name="Обычный 44 2" xfId="840"/>
    <cellStyle name="Обычный 44 2 2" xfId="841"/>
    <cellStyle name="Обычный 44 2 2 2" xfId="842"/>
    <cellStyle name="Обычный 44 2 2 2 2" xfId="843"/>
    <cellStyle name="Обычный 44 2 2 3" xfId="844"/>
    <cellStyle name="Обычный 44 2 3" xfId="845"/>
    <cellStyle name="Обычный 44 2 3 2" xfId="846"/>
    <cellStyle name="Обычный 44 2 4" xfId="847"/>
    <cellStyle name="Обычный 44 3" xfId="848"/>
    <cellStyle name="Обычный 44 3 2" xfId="849"/>
    <cellStyle name="Обычный 44 3 2 2" xfId="850"/>
    <cellStyle name="Обычный 44 3 3" xfId="851"/>
    <cellStyle name="Обычный 44 4" xfId="852"/>
    <cellStyle name="Обычный 44 4 2" xfId="853"/>
    <cellStyle name="Обычный 44 5" xfId="854"/>
    <cellStyle name="Обычный 45" xfId="855"/>
    <cellStyle name="Обычный 45 2" xfId="856"/>
    <cellStyle name="Обычный 45 2 2" xfId="857"/>
    <cellStyle name="Обычный 45 2 2 2" xfId="858"/>
    <cellStyle name="Обычный 45 2 2 2 2" xfId="859"/>
    <cellStyle name="Обычный 45 2 2 3" xfId="860"/>
    <cellStyle name="Обычный 45 2 3" xfId="861"/>
    <cellStyle name="Обычный 45 2 3 2" xfId="862"/>
    <cellStyle name="Обычный 45 2 4" xfId="863"/>
    <cellStyle name="Обычный 45 3" xfId="864"/>
    <cellStyle name="Обычный 45 3 2" xfId="865"/>
    <cellStyle name="Обычный 45 3 2 2" xfId="866"/>
    <cellStyle name="Обычный 45 3 3" xfId="867"/>
    <cellStyle name="Обычный 45 4" xfId="868"/>
    <cellStyle name="Обычный 45 4 2" xfId="869"/>
    <cellStyle name="Обычный 45 5" xfId="870"/>
    <cellStyle name="Обычный 46" xfId="871"/>
    <cellStyle name="Обычный 46 2" xfId="872"/>
    <cellStyle name="Обычный 46 2 2" xfId="873"/>
    <cellStyle name="Обычный 46 2 2 2" xfId="874"/>
    <cellStyle name="Обычный 46 2 2 2 2" xfId="875"/>
    <cellStyle name="Обычный 46 2 2 3" xfId="876"/>
    <cellStyle name="Обычный 46 2 3" xfId="877"/>
    <cellStyle name="Обычный 46 2 3 2" xfId="878"/>
    <cellStyle name="Обычный 46 2 4" xfId="879"/>
    <cellStyle name="Обычный 46 3" xfId="880"/>
    <cellStyle name="Обычный 46 3 2" xfId="881"/>
    <cellStyle name="Обычный 46 3 2 2" xfId="882"/>
    <cellStyle name="Обычный 46 3 3" xfId="883"/>
    <cellStyle name="Обычный 46 4" xfId="884"/>
    <cellStyle name="Обычный 46 4 2" xfId="885"/>
    <cellStyle name="Обычный 46 5" xfId="886"/>
    <cellStyle name="Обычный 47" xfId="887"/>
    <cellStyle name="Обычный 47 2" xfId="888"/>
    <cellStyle name="Обычный 47 2 2" xfId="889"/>
    <cellStyle name="Обычный 47 2 2 2" xfId="890"/>
    <cellStyle name="Обычный 47 2 2 2 2" xfId="891"/>
    <cellStyle name="Обычный 47 2 2 3" xfId="892"/>
    <cellStyle name="Обычный 47 2 3" xfId="893"/>
    <cellStyle name="Обычный 47 2 3 2" xfId="894"/>
    <cellStyle name="Обычный 47 2 4" xfId="895"/>
    <cellStyle name="Обычный 47 3" xfId="896"/>
    <cellStyle name="Обычный 47 3 2" xfId="897"/>
    <cellStyle name="Обычный 47 3 2 2" xfId="898"/>
    <cellStyle name="Обычный 47 3 3" xfId="899"/>
    <cellStyle name="Обычный 47 4" xfId="900"/>
    <cellStyle name="Обычный 47 4 2" xfId="901"/>
    <cellStyle name="Обычный 47 5" xfId="902"/>
    <cellStyle name="Обычный 48" xfId="903"/>
    <cellStyle name="Обычный 48 2" xfId="904"/>
    <cellStyle name="Обычный 48 2 2" xfId="905"/>
    <cellStyle name="Обычный 48 2 2 2" xfId="906"/>
    <cellStyle name="Обычный 48 2 3" xfId="907"/>
    <cellStyle name="Обычный 48 3" xfId="908"/>
    <cellStyle name="Обычный 48 3 2" xfId="909"/>
    <cellStyle name="Обычный 48 4" xfId="910"/>
    <cellStyle name="Обычный 49" xfId="911"/>
    <cellStyle name="Обычный 5" xfId="912"/>
    <cellStyle name="Обычный 5 2" xfId="913"/>
    <cellStyle name="Обычный 5 2 2" xfId="914"/>
    <cellStyle name="Обычный 5 2 2 2" xfId="915"/>
    <cellStyle name="Обычный 5 2 2 2 2" xfId="916"/>
    <cellStyle name="Обычный 5 2 2 2 2 2" xfId="917"/>
    <cellStyle name="Обычный 5 2 2 2 3" xfId="918"/>
    <cellStyle name="Обычный 5 2 2 3" xfId="919"/>
    <cellStyle name="Обычный 5 2 2 3 2" xfId="920"/>
    <cellStyle name="Обычный 5 2 2 4" xfId="921"/>
    <cellStyle name="Обычный 5 2 3" xfId="922"/>
    <cellStyle name="Обычный 5 2 3 2" xfId="923"/>
    <cellStyle name="Обычный 5 2 3 2 2" xfId="924"/>
    <cellStyle name="Обычный 5 2 3 3" xfId="925"/>
    <cellStyle name="Обычный 5 2 4" xfId="926"/>
    <cellStyle name="Обычный 5 2 4 2" xfId="927"/>
    <cellStyle name="Обычный 5 2 5" xfId="928"/>
    <cellStyle name="Обычный 5 3" xfId="929"/>
    <cellStyle name="Обычный 5 3 2" xfId="930"/>
    <cellStyle name="Обычный 5 3 2 2" xfId="931"/>
    <cellStyle name="Обычный 5 3 2 2 2" xfId="932"/>
    <cellStyle name="Обычный 5 3 2 3" xfId="933"/>
    <cellStyle name="Обычный 5 3 3" xfId="934"/>
    <cellStyle name="Обычный 5 3 3 2" xfId="935"/>
    <cellStyle name="Обычный 5 3 4" xfId="936"/>
    <cellStyle name="Обычный 5 4" xfId="937"/>
    <cellStyle name="Обычный 5 4 2" xfId="938"/>
    <cellStyle name="Обычный 5 4 2 2" xfId="939"/>
    <cellStyle name="Обычный 5 4 3" xfId="940"/>
    <cellStyle name="Обычный 5 5" xfId="941"/>
    <cellStyle name="Обычный 5 5 2" xfId="942"/>
    <cellStyle name="Обычный 5 6" xfId="943"/>
    <cellStyle name="Обычный 50" xfId="944"/>
    <cellStyle name="Обычный 50 2" xfId="945"/>
    <cellStyle name="Обычный 50 2 2" xfId="946"/>
    <cellStyle name="Обычный 50 2 2 2" xfId="947"/>
    <cellStyle name="Обычный 50 2 3" xfId="948"/>
    <cellStyle name="Обычный 50 3" xfId="949"/>
    <cellStyle name="Обычный 50 3 2" xfId="950"/>
    <cellStyle name="Обычный 50 4" xfId="951"/>
    <cellStyle name="Обычный 51" xfId="952"/>
    <cellStyle name="Обычный 51 2" xfId="953"/>
    <cellStyle name="Обычный 51 2 2" xfId="954"/>
    <cellStyle name="Обычный 51 2 2 2" xfId="955"/>
    <cellStyle name="Обычный 51 2 3" xfId="956"/>
    <cellStyle name="Обычный 51 3" xfId="957"/>
    <cellStyle name="Обычный 51 3 2" xfId="958"/>
    <cellStyle name="Обычный 51 4" xfId="959"/>
    <cellStyle name="Обычный 52" xfId="960"/>
    <cellStyle name="Обычный 52 2" xfId="961"/>
    <cellStyle name="Обычный 52 2 2" xfId="962"/>
    <cellStyle name="Обычный 52 2 2 2" xfId="963"/>
    <cellStyle name="Обычный 52 2 3" xfId="964"/>
    <cellStyle name="Обычный 52 3" xfId="965"/>
    <cellStyle name="Обычный 52 3 2" xfId="966"/>
    <cellStyle name="Обычный 52 4" xfId="967"/>
    <cellStyle name="Обычный 53" xfId="968"/>
    <cellStyle name="Обычный 53 2" xfId="969"/>
    <cellStyle name="Обычный 53 2 2" xfId="970"/>
    <cellStyle name="Обычный 53 2 2 2" xfId="971"/>
    <cellStyle name="Обычный 53 2 3" xfId="972"/>
    <cellStyle name="Обычный 53 3" xfId="973"/>
    <cellStyle name="Обычный 53 3 2" xfId="974"/>
    <cellStyle name="Обычный 53 4" xfId="975"/>
    <cellStyle name="Обычный 54" xfId="976"/>
    <cellStyle name="Обычный 54 2" xfId="977"/>
    <cellStyle name="Обычный 54 2 2" xfId="978"/>
    <cellStyle name="Обычный 54 2 2 2" xfId="979"/>
    <cellStyle name="Обычный 54 2 3" xfId="980"/>
    <cellStyle name="Обычный 54 3" xfId="981"/>
    <cellStyle name="Обычный 54 3 2" xfId="982"/>
    <cellStyle name="Обычный 54 4" xfId="983"/>
    <cellStyle name="Обычный 55" xfId="984"/>
    <cellStyle name="Обычный 55 2" xfId="985"/>
    <cellStyle name="Обычный 55 2 2" xfId="986"/>
    <cellStyle name="Обычный 55 2 2 2" xfId="987"/>
    <cellStyle name="Обычный 55 2 3" xfId="988"/>
    <cellStyle name="Обычный 55 3" xfId="989"/>
    <cellStyle name="Обычный 55 3 2" xfId="990"/>
    <cellStyle name="Обычный 55 4" xfId="991"/>
    <cellStyle name="Обычный 56" xfId="992"/>
    <cellStyle name="Обычный 56 2" xfId="993"/>
    <cellStyle name="Обычный 56 2 2" xfId="994"/>
    <cellStyle name="Обычный 56 2 2 2" xfId="995"/>
    <cellStyle name="Обычный 56 2 3" xfId="996"/>
    <cellStyle name="Обычный 56 3" xfId="997"/>
    <cellStyle name="Обычный 56 3 2" xfId="998"/>
    <cellStyle name="Обычный 56 4" xfId="999"/>
    <cellStyle name="Обычный 57" xfId="1000"/>
    <cellStyle name="Обычный 57 2" xfId="1001"/>
    <cellStyle name="Обычный 57 2 2" xfId="1002"/>
    <cellStyle name="Обычный 57 2 2 2" xfId="1003"/>
    <cellStyle name="Обычный 57 2 3" xfId="1004"/>
    <cellStyle name="Обычный 57 3" xfId="1005"/>
    <cellStyle name="Обычный 57 3 2" xfId="1006"/>
    <cellStyle name="Обычный 57 4" xfId="1007"/>
    <cellStyle name="Обычный 58" xfId="1008"/>
    <cellStyle name="Обычный 58 2" xfId="1009"/>
    <cellStyle name="Обычный 58 2 2" xfId="1010"/>
    <cellStyle name="Обычный 58 2 2 2" xfId="1011"/>
    <cellStyle name="Обычный 58 2 3" xfId="1012"/>
    <cellStyle name="Обычный 58 3" xfId="1013"/>
    <cellStyle name="Обычный 58 3 2" xfId="1014"/>
    <cellStyle name="Обычный 58 4" xfId="1015"/>
    <cellStyle name="Обычный 59" xfId="1016"/>
    <cellStyle name="Обычный 59 2" xfId="1017"/>
    <cellStyle name="Обычный 59 2 2" xfId="1018"/>
    <cellStyle name="Обычный 59 2 2 2" xfId="1019"/>
    <cellStyle name="Обычный 59 2 3" xfId="1020"/>
    <cellStyle name="Обычный 59 3" xfId="1021"/>
    <cellStyle name="Обычный 59 3 2" xfId="1022"/>
    <cellStyle name="Обычный 59 4" xfId="1023"/>
    <cellStyle name="Обычный 6" xfId="1024"/>
    <cellStyle name="Обычный 6 2" xfId="1025"/>
    <cellStyle name="Обычный 6 2 2" xfId="1026"/>
    <cellStyle name="Обычный 6 2 2 2" xfId="1027"/>
    <cellStyle name="Обычный 6 2 2 2 2" xfId="1028"/>
    <cellStyle name="Обычный 6 2 2 2 2 2" xfId="1029"/>
    <cellStyle name="Обычный 6 2 2 2 3" xfId="1030"/>
    <cellStyle name="Обычный 6 2 2 3" xfId="1031"/>
    <cellStyle name="Обычный 6 2 2 3 2" xfId="1032"/>
    <cellStyle name="Обычный 6 2 2 4" xfId="1033"/>
    <cellStyle name="Обычный 6 2 3" xfId="1034"/>
    <cellStyle name="Обычный 6 2 3 2" xfId="1035"/>
    <cellStyle name="Обычный 6 2 3 2 2" xfId="1036"/>
    <cellStyle name="Обычный 6 2 3 3" xfId="1037"/>
    <cellStyle name="Обычный 6 2 4" xfId="1038"/>
    <cellStyle name="Обычный 6 2 4 2" xfId="1039"/>
    <cellStyle name="Обычный 6 2 5" xfId="1040"/>
    <cellStyle name="Обычный 6 3" xfId="1041"/>
    <cellStyle name="Обычный 6 3 2" xfId="1042"/>
    <cellStyle name="Обычный 6 3 2 2" xfId="1043"/>
    <cellStyle name="Обычный 6 3 2 2 2" xfId="1044"/>
    <cellStyle name="Обычный 6 3 2 3" xfId="1045"/>
    <cellStyle name="Обычный 6 3 3" xfId="1046"/>
    <cellStyle name="Обычный 6 3 3 2" xfId="1047"/>
    <cellStyle name="Обычный 6 3 4" xfId="1048"/>
    <cellStyle name="Обычный 6 4" xfId="1049"/>
    <cellStyle name="Обычный 6 4 2" xfId="1050"/>
    <cellStyle name="Обычный 6 4 2 2" xfId="1051"/>
    <cellStyle name="Обычный 6 4 3" xfId="1052"/>
    <cellStyle name="Обычный 6 5" xfId="1053"/>
    <cellStyle name="Обычный 6 5 2" xfId="1054"/>
    <cellStyle name="Обычный 6 6" xfId="1055"/>
    <cellStyle name="Обычный 60" xfId="1056"/>
    <cellStyle name="Обычный 60 2" xfId="1057"/>
    <cellStyle name="Обычный 60 2 2" xfId="1058"/>
    <cellStyle name="Обычный 60 2 2 2" xfId="1059"/>
    <cellStyle name="Обычный 60 2 3" xfId="1060"/>
    <cellStyle name="Обычный 60 3" xfId="1061"/>
    <cellStyle name="Обычный 60 3 2" xfId="1062"/>
    <cellStyle name="Обычный 60 4" xfId="1063"/>
    <cellStyle name="Обычный 61" xfId="1064"/>
    <cellStyle name="Обычный 62" xfId="1065"/>
    <cellStyle name="Обычный 62 2" xfId="1066"/>
    <cellStyle name="Обычный 62 2 2" xfId="1067"/>
    <cellStyle name="Обычный 62 2 2 2" xfId="1068"/>
    <cellStyle name="Обычный 62 2 3" xfId="1069"/>
    <cellStyle name="Обычный 62 3" xfId="1070"/>
    <cellStyle name="Обычный 62 3 2" xfId="1071"/>
    <cellStyle name="Обычный 62 4" xfId="1072"/>
    <cellStyle name="Обычный 63" xfId="1073"/>
    <cellStyle name="Обычный 63 2" xfId="1074"/>
    <cellStyle name="Обычный 63 2 2" xfId="1075"/>
    <cellStyle name="Обычный 63 2 2 2" xfId="1076"/>
    <cellStyle name="Обычный 63 2 3" xfId="1077"/>
    <cellStyle name="Обычный 63 3" xfId="1078"/>
    <cellStyle name="Обычный 63 3 2" xfId="1079"/>
    <cellStyle name="Обычный 63 4" xfId="1080"/>
    <cellStyle name="Обычный 64" xfId="1081"/>
    <cellStyle name="Обычный 64 2" xfId="1082"/>
    <cellStyle name="Обычный 64 2 2" xfId="1083"/>
    <cellStyle name="Обычный 64 2 2 2" xfId="1084"/>
    <cellStyle name="Обычный 64 2 3" xfId="1085"/>
    <cellStyle name="Обычный 64 3" xfId="1086"/>
    <cellStyle name="Обычный 64 3 2" xfId="1087"/>
    <cellStyle name="Обычный 64 4" xfId="1088"/>
    <cellStyle name="Обычный 65" xfId="1089"/>
    <cellStyle name="Обычный 65 2" xfId="1090"/>
    <cellStyle name="Обычный 65 2 2" xfId="1091"/>
    <cellStyle name="Обычный 65 2 2 2" xfId="1092"/>
    <cellStyle name="Обычный 65 2 3" xfId="1093"/>
    <cellStyle name="Обычный 65 3" xfId="1094"/>
    <cellStyle name="Обычный 65 3 2" xfId="1095"/>
    <cellStyle name="Обычный 65 4" xfId="1096"/>
    <cellStyle name="Обычный 66" xfId="1097"/>
    <cellStyle name="Обычный 66 2" xfId="1098"/>
    <cellStyle name="Обычный 66 2 2" xfId="1099"/>
    <cellStyle name="Обычный 66 2 2 2" xfId="1100"/>
    <cellStyle name="Обычный 66 2 3" xfId="1101"/>
    <cellStyle name="Обычный 66 3" xfId="1102"/>
    <cellStyle name="Обычный 66 3 2" xfId="1103"/>
    <cellStyle name="Обычный 66 4" xfId="1104"/>
    <cellStyle name="Обычный 67" xfId="1105"/>
    <cellStyle name="Обычный 67 2" xfId="1106"/>
    <cellStyle name="Обычный 67 2 2" xfId="1107"/>
    <cellStyle name="Обычный 67 2 2 2" xfId="1108"/>
    <cellStyle name="Обычный 67 2 3" xfId="1109"/>
    <cellStyle name="Обычный 67 3" xfId="1110"/>
    <cellStyle name="Обычный 67 3 2" xfId="1111"/>
    <cellStyle name="Обычный 67 4" xfId="1112"/>
    <cellStyle name="Обычный 68" xfId="1113"/>
    <cellStyle name="Обычный 68 2" xfId="1114"/>
    <cellStyle name="Обычный 68 2 2" xfId="1115"/>
    <cellStyle name="Обычный 68 2 2 2" xfId="1116"/>
    <cellStyle name="Обычный 68 2 3" xfId="1117"/>
    <cellStyle name="Обычный 68 3" xfId="1118"/>
    <cellStyle name="Обычный 68 3 2" xfId="1119"/>
    <cellStyle name="Обычный 68 4" xfId="1120"/>
    <cellStyle name="Обычный 69" xfId="1121"/>
    <cellStyle name="Обычный 69 2" xfId="1122"/>
    <cellStyle name="Обычный 69 2 2" xfId="1123"/>
    <cellStyle name="Обычный 69 2 2 2" xfId="1124"/>
    <cellStyle name="Обычный 69 2 3" xfId="1125"/>
    <cellStyle name="Обычный 69 3" xfId="1126"/>
    <cellStyle name="Обычный 69 3 2" xfId="1127"/>
    <cellStyle name="Обычный 69 4" xfId="1128"/>
    <cellStyle name="Обычный 7" xfId="1129"/>
    <cellStyle name="Обычный 7 2" xfId="1130"/>
    <cellStyle name="Обычный 7 2 2" xfId="1131"/>
    <cellStyle name="Обычный 7 2 2 2" xfId="1132"/>
    <cellStyle name="Обычный 7 2 2 2 2" xfId="1133"/>
    <cellStyle name="Обычный 7 2 2 2 2 2" xfId="1134"/>
    <cellStyle name="Обычный 7 2 2 2 3" xfId="1135"/>
    <cellStyle name="Обычный 7 2 2 3" xfId="1136"/>
    <cellStyle name="Обычный 7 2 2 3 2" xfId="1137"/>
    <cellStyle name="Обычный 7 2 2 4" xfId="1138"/>
    <cellStyle name="Обычный 7 2 3" xfId="1139"/>
    <cellStyle name="Обычный 7 2 3 2" xfId="1140"/>
    <cellStyle name="Обычный 7 2 3 2 2" xfId="1141"/>
    <cellStyle name="Обычный 7 2 3 3" xfId="1142"/>
    <cellStyle name="Обычный 7 2 4" xfId="1143"/>
    <cellStyle name="Обычный 7 2 4 2" xfId="1144"/>
    <cellStyle name="Обычный 7 2 5" xfId="1145"/>
    <cellStyle name="Обычный 7 3" xfId="1146"/>
    <cellStyle name="Обычный 7 3 2" xfId="1147"/>
    <cellStyle name="Обычный 7 3 2 2" xfId="1148"/>
    <cellStyle name="Обычный 7 3 2 2 2" xfId="1149"/>
    <cellStyle name="Обычный 7 3 2 3" xfId="1150"/>
    <cellStyle name="Обычный 7 3 3" xfId="1151"/>
    <cellStyle name="Обычный 7 3 3 2" xfId="1152"/>
    <cellStyle name="Обычный 7 3 4" xfId="1153"/>
    <cellStyle name="Обычный 7 4" xfId="1154"/>
    <cellStyle name="Обычный 7 4 2" xfId="1155"/>
    <cellStyle name="Обычный 7 4 2 2" xfId="1156"/>
    <cellStyle name="Обычный 7 4 3" xfId="1157"/>
    <cellStyle name="Обычный 7 5" xfId="1158"/>
    <cellStyle name="Обычный 7 5 2" xfId="1159"/>
    <cellStyle name="Обычный 7 6" xfId="1160"/>
    <cellStyle name="Обычный 70" xfId="1161"/>
    <cellStyle name="Обычный 70 2" xfId="1162"/>
    <cellStyle name="Обычный 70 2 2" xfId="1163"/>
    <cellStyle name="Обычный 70 2 2 2" xfId="1164"/>
    <cellStyle name="Обычный 70 2 3" xfId="1165"/>
    <cellStyle name="Обычный 70 3" xfId="1166"/>
    <cellStyle name="Обычный 70 3 2" xfId="1167"/>
    <cellStyle name="Обычный 70 4" xfId="1168"/>
    <cellStyle name="Обычный 71" xfId="1169"/>
    <cellStyle name="Обычный 71 2" xfId="1170"/>
    <cellStyle name="Обычный 71 2 2" xfId="1171"/>
    <cellStyle name="Обычный 71 2 2 2" xfId="1172"/>
    <cellStyle name="Обычный 71 2 3" xfId="1173"/>
    <cellStyle name="Обычный 71 3" xfId="1174"/>
    <cellStyle name="Обычный 71 3 2" xfId="1175"/>
    <cellStyle name="Обычный 71 4" xfId="1176"/>
    <cellStyle name="Обычный 72" xfId="1177"/>
    <cellStyle name="Обычный 72 2" xfId="1178"/>
    <cellStyle name="Обычный 72 2 2" xfId="1179"/>
    <cellStyle name="Обычный 72 2 2 2" xfId="1180"/>
    <cellStyle name="Обычный 72 2 3" xfId="1181"/>
    <cellStyle name="Обычный 72 3" xfId="1182"/>
    <cellStyle name="Обычный 72 3 2" xfId="1183"/>
    <cellStyle name="Обычный 72 4" xfId="1184"/>
    <cellStyle name="Обычный 73" xfId="1185"/>
    <cellStyle name="Обычный 73 2" xfId="1186"/>
    <cellStyle name="Обычный 73 2 2" xfId="1187"/>
    <cellStyle name="Обычный 73 2 2 2" xfId="1188"/>
    <cellStyle name="Обычный 73 2 3" xfId="1189"/>
    <cellStyle name="Обычный 73 3" xfId="1190"/>
    <cellStyle name="Обычный 73 3 2" xfId="1191"/>
    <cellStyle name="Обычный 73 4" xfId="1192"/>
    <cellStyle name="Обычный 74" xfId="1193"/>
    <cellStyle name="Обычный 74 2" xfId="1194"/>
    <cellStyle name="Обычный 74 2 2" xfId="1195"/>
    <cellStyle name="Обычный 74 2 2 2" xfId="1196"/>
    <cellStyle name="Обычный 74 2 3" xfId="1197"/>
    <cellStyle name="Обычный 74 3" xfId="1198"/>
    <cellStyle name="Обычный 74 3 2" xfId="1199"/>
    <cellStyle name="Обычный 74 4" xfId="1200"/>
    <cellStyle name="Обычный 75" xfId="1201"/>
    <cellStyle name="Обычный 75 2" xfId="1202"/>
    <cellStyle name="Обычный 75 2 2" xfId="1203"/>
    <cellStyle name="Обычный 75 2 2 2" xfId="1204"/>
    <cellStyle name="Обычный 75 2 3" xfId="1205"/>
    <cellStyle name="Обычный 75 3" xfId="1206"/>
    <cellStyle name="Обычный 75 3 2" xfId="1207"/>
    <cellStyle name="Обычный 75 4" xfId="1208"/>
    <cellStyle name="Обычный 76" xfId="1209"/>
    <cellStyle name="Обычный 76 2" xfId="1210"/>
    <cellStyle name="Обычный 76 2 2" xfId="1211"/>
    <cellStyle name="Обычный 76 2 2 2" xfId="1212"/>
    <cellStyle name="Обычный 76 2 3" xfId="1213"/>
    <cellStyle name="Обычный 76 3" xfId="1214"/>
    <cellStyle name="Обычный 76 3 2" xfId="1215"/>
    <cellStyle name="Обычный 76 4" xfId="1216"/>
    <cellStyle name="Обычный 77" xfId="1217"/>
    <cellStyle name="Обычный 77 2" xfId="1218"/>
    <cellStyle name="Обычный 77 2 2" xfId="1219"/>
    <cellStyle name="Обычный 77 2 2 2" xfId="1220"/>
    <cellStyle name="Обычный 77 2 3" xfId="1221"/>
    <cellStyle name="Обычный 77 3" xfId="1222"/>
    <cellStyle name="Обычный 77 3 2" xfId="1223"/>
    <cellStyle name="Обычный 77 4" xfId="1224"/>
    <cellStyle name="Обычный 78" xfId="1225"/>
    <cellStyle name="Обычный 78 2" xfId="1226"/>
    <cellStyle name="Обычный 78 2 2" xfId="1227"/>
    <cellStyle name="Обычный 78 2 2 2" xfId="1228"/>
    <cellStyle name="Обычный 78 2 3" xfId="1229"/>
    <cellStyle name="Обычный 78 3" xfId="1230"/>
    <cellStyle name="Обычный 78 3 2" xfId="1231"/>
    <cellStyle name="Обычный 78 4" xfId="1232"/>
    <cellStyle name="Обычный 79" xfId="1233"/>
    <cellStyle name="Обычный 79 2" xfId="1234"/>
    <cellStyle name="Обычный 79 2 2" xfId="1235"/>
    <cellStyle name="Обычный 79 2 2 2" xfId="1236"/>
    <cellStyle name="Обычный 79 2 3" xfId="1237"/>
    <cellStyle name="Обычный 79 3" xfId="1238"/>
    <cellStyle name="Обычный 79 3 2" xfId="1239"/>
    <cellStyle name="Обычный 79 4" xfId="1240"/>
    <cellStyle name="Обычный 8" xfId="1241"/>
    <cellStyle name="Обычный 8 2" xfId="1242"/>
    <cellStyle name="Обычный 8 2 2" xfId="1243"/>
    <cellStyle name="Обычный 8 2 2 2" xfId="1244"/>
    <cellStyle name="Обычный 8 2 2 2 2" xfId="1245"/>
    <cellStyle name="Обычный 8 2 2 2 2 2" xfId="1246"/>
    <cellStyle name="Обычный 8 2 2 2 3" xfId="1247"/>
    <cellStyle name="Обычный 8 2 2 3" xfId="1248"/>
    <cellStyle name="Обычный 8 2 2 3 2" xfId="1249"/>
    <cellStyle name="Обычный 8 2 2 4" xfId="1250"/>
    <cellStyle name="Обычный 8 2 3" xfId="1251"/>
    <cellStyle name="Обычный 8 2 3 2" xfId="1252"/>
    <cellStyle name="Обычный 8 2 3 2 2" xfId="1253"/>
    <cellStyle name="Обычный 8 2 3 3" xfId="1254"/>
    <cellStyle name="Обычный 8 2 4" xfId="1255"/>
    <cellStyle name="Обычный 8 2 4 2" xfId="1256"/>
    <cellStyle name="Обычный 8 2 5" xfId="1257"/>
    <cellStyle name="Обычный 8 3" xfId="1258"/>
    <cellStyle name="Обычный 8 3 2" xfId="1259"/>
    <cellStyle name="Обычный 8 3 2 2" xfId="1260"/>
    <cellStyle name="Обычный 8 3 2 2 2" xfId="1261"/>
    <cellStyle name="Обычный 8 3 2 3" xfId="1262"/>
    <cellStyle name="Обычный 8 3 3" xfId="1263"/>
    <cellStyle name="Обычный 8 3 3 2" xfId="1264"/>
    <cellStyle name="Обычный 8 3 4" xfId="1265"/>
    <cellStyle name="Обычный 8 4" xfId="1266"/>
    <cellStyle name="Обычный 8 4 2" xfId="1267"/>
    <cellStyle name="Обычный 8 4 2 2" xfId="1268"/>
    <cellStyle name="Обычный 8 4 3" xfId="1269"/>
    <cellStyle name="Обычный 8 5" xfId="1270"/>
    <cellStyle name="Обычный 8 5 2" xfId="1271"/>
    <cellStyle name="Обычный 8 6" xfId="1272"/>
    <cellStyle name="Обычный 80" xfId="1273"/>
    <cellStyle name="Обычный 80 2" xfId="1274"/>
    <cellStyle name="Обычный 80 2 2" xfId="1275"/>
    <cellStyle name="Обычный 80 2 2 2" xfId="1276"/>
    <cellStyle name="Обычный 80 2 3" xfId="1277"/>
    <cellStyle name="Обычный 80 3" xfId="1278"/>
    <cellStyle name="Обычный 80 3 2" xfId="1279"/>
    <cellStyle name="Обычный 80 4" xfId="1280"/>
    <cellStyle name="Обычный 81" xfId="1281"/>
    <cellStyle name="Обычный 81 2" xfId="1282"/>
    <cellStyle name="Обычный 81 2 2" xfId="1283"/>
    <cellStyle name="Обычный 81 2 2 2" xfId="1284"/>
    <cellStyle name="Обычный 81 2 3" xfId="1285"/>
    <cellStyle name="Обычный 81 3" xfId="1286"/>
    <cellStyle name="Обычный 81 3 2" xfId="1287"/>
    <cellStyle name="Обычный 81 4" xfId="1288"/>
    <cellStyle name="Обычный 82" xfId="1289"/>
    <cellStyle name="Обычный 82 2" xfId="1290"/>
    <cellStyle name="Обычный 82 2 2" xfId="1291"/>
    <cellStyle name="Обычный 82 2 2 2" xfId="1292"/>
    <cellStyle name="Обычный 82 2 3" xfId="1293"/>
    <cellStyle name="Обычный 82 3" xfId="1294"/>
    <cellStyle name="Обычный 82 3 2" xfId="1295"/>
    <cellStyle name="Обычный 82 4" xfId="1296"/>
    <cellStyle name="Обычный 83" xfId="1297"/>
    <cellStyle name="Обычный 83 2" xfId="1298"/>
    <cellStyle name="Обычный 83 2 2" xfId="1299"/>
    <cellStyle name="Обычный 83 2 2 2" xfId="1300"/>
    <cellStyle name="Обычный 83 2 3" xfId="1301"/>
    <cellStyle name="Обычный 83 3" xfId="1302"/>
    <cellStyle name="Обычный 83 3 2" xfId="1303"/>
    <cellStyle name="Обычный 83 4" xfId="1304"/>
    <cellStyle name="Обычный 84" xfId="1305"/>
    <cellStyle name="Обычный 84 2" xfId="1306"/>
    <cellStyle name="Обычный 84 2 2" xfId="1307"/>
    <cellStyle name="Обычный 84 2 2 2" xfId="1308"/>
    <cellStyle name="Обычный 84 2 3" xfId="1309"/>
    <cellStyle name="Обычный 84 3" xfId="1310"/>
    <cellStyle name="Обычный 84 3 2" xfId="1311"/>
    <cellStyle name="Обычный 84 4" xfId="1312"/>
    <cellStyle name="Обычный 85" xfId="1313"/>
    <cellStyle name="Обычный 85 2" xfId="1314"/>
    <cellStyle name="Обычный 85 2 2" xfId="1315"/>
    <cellStyle name="Обычный 85 2 2 2" xfId="1316"/>
    <cellStyle name="Обычный 85 2 3" xfId="1317"/>
    <cellStyle name="Обычный 85 3" xfId="1318"/>
    <cellStyle name="Обычный 85 3 2" xfId="1319"/>
    <cellStyle name="Обычный 85 4" xfId="1320"/>
    <cellStyle name="Обычный 86" xfId="1321"/>
    <cellStyle name="Обычный 86 2" xfId="1322"/>
    <cellStyle name="Обычный 86 2 2" xfId="1323"/>
    <cellStyle name="Обычный 86 2 2 2" xfId="1324"/>
    <cellStyle name="Обычный 86 2 3" xfId="1325"/>
    <cellStyle name="Обычный 86 3" xfId="1326"/>
    <cellStyle name="Обычный 86 3 2" xfId="1327"/>
    <cellStyle name="Обычный 86 4" xfId="1328"/>
    <cellStyle name="Обычный 87" xfId="1329"/>
    <cellStyle name="Обычный 87 2" xfId="1330"/>
    <cellStyle name="Обычный 87 2 2" xfId="1331"/>
    <cellStyle name="Обычный 87 2 2 2" xfId="1332"/>
    <cellStyle name="Обычный 87 2 3" xfId="1333"/>
    <cellStyle name="Обычный 87 3" xfId="1334"/>
    <cellStyle name="Обычный 87 3 2" xfId="1335"/>
    <cellStyle name="Обычный 87 4" xfId="1336"/>
    <cellStyle name="Обычный 88" xfId="1337"/>
    <cellStyle name="Обычный 88 2" xfId="1338"/>
    <cellStyle name="Обычный 88 2 2" xfId="1339"/>
    <cellStyle name="Обычный 88 2 2 2" xfId="1340"/>
    <cellStyle name="Обычный 88 2 3" xfId="1341"/>
    <cellStyle name="Обычный 88 3" xfId="1342"/>
    <cellStyle name="Обычный 88 3 2" xfId="1343"/>
    <cellStyle name="Обычный 88 4" xfId="1344"/>
    <cellStyle name="Обычный 89" xfId="1345"/>
    <cellStyle name="Обычный 89 2" xfId="1346"/>
    <cellStyle name="Обычный 89 2 2" xfId="1347"/>
    <cellStyle name="Обычный 89 2 2 2" xfId="1348"/>
    <cellStyle name="Обычный 89 2 3" xfId="1349"/>
    <cellStyle name="Обычный 89 3" xfId="1350"/>
    <cellStyle name="Обычный 89 3 2" xfId="1351"/>
    <cellStyle name="Обычный 89 4" xfId="1352"/>
    <cellStyle name="Обычный 9" xfId="1353"/>
    <cellStyle name="Обычный 9 2" xfId="1354"/>
    <cellStyle name="Обычный 9 2 2" xfId="1355"/>
    <cellStyle name="Обычный 9 2 2 2" xfId="1356"/>
    <cellStyle name="Обычный 9 2 2 2 2" xfId="1357"/>
    <cellStyle name="Обычный 9 2 2 2 2 2" xfId="1358"/>
    <cellStyle name="Обычный 9 2 2 2 3" xfId="1359"/>
    <cellStyle name="Обычный 9 2 2 3" xfId="1360"/>
    <cellStyle name="Обычный 9 2 2 3 2" xfId="1361"/>
    <cellStyle name="Обычный 9 2 2 4" xfId="1362"/>
    <cellStyle name="Обычный 9 2 3" xfId="1363"/>
    <cellStyle name="Обычный 9 2 3 2" xfId="1364"/>
    <cellStyle name="Обычный 9 2 3 2 2" xfId="1365"/>
    <cellStyle name="Обычный 9 2 3 3" xfId="1366"/>
    <cellStyle name="Обычный 9 2 4" xfId="1367"/>
    <cellStyle name="Обычный 9 2 4 2" xfId="1368"/>
    <cellStyle name="Обычный 9 2 5" xfId="1369"/>
    <cellStyle name="Обычный 9 3" xfId="1370"/>
    <cellStyle name="Обычный 9 3 2" xfId="1371"/>
    <cellStyle name="Обычный 9 3 2 2" xfId="1372"/>
    <cellStyle name="Обычный 9 3 2 2 2" xfId="1373"/>
    <cellStyle name="Обычный 9 3 2 3" xfId="1374"/>
    <cellStyle name="Обычный 9 3 3" xfId="1375"/>
    <cellStyle name="Обычный 9 3 3 2" xfId="1376"/>
    <cellStyle name="Обычный 9 3 4" xfId="1377"/>
    <cellStyle name="Обычный 9 4" xfId="1378"/>
    <cellStyle name="Обычный 9 4 2" xfId="1379"/>
    <cellStyle name="Обычный 9 4 2 2" xfId="1380"/>
    <cellStyle name="Обычный 9 4 3" xfId="1381"/>
    <cellStyle name="Обычный 9 5" xfId="1382"/>
    <cellStyle name="Обычный 9 5 2" xfId="1383"/>
    <cellStyle name="Обычный 9 6" xfId="1384"/>
    <cellStyle name="Обычный 90" xfId="1385"/>
    <cellStyle name="Обычный 90 2" xfId="1386"/>
    <cellStyle name="Обычный 90 2 2" xfId="1387"/>
    <cellStyle name="Обычный 90 2 2 2" xfId="1388"/>
    <cellStyle name="Обычный 90 2 3" xfId="1389"/>
    <cellStyle name="Обычный 90 3" xfId="1390"/>
    <cellStyle name="Обычный 90 3 2" xfId="1391"/>
    <cellStyle name="Обычный 90 4" xfId="1392"/>
    <cellStyle name="Обычный 91" xfId="1393"/>
    <cellStyle name="Обычный 91 2" xfId="1394"/>
    <cellStyle name="Обычный 91 2 2" xfId="1395"/>
    <cellStyle name="Обычный 91 2 2 2" xfId="1396"/>
    <cellStyle name="Обычный 91 2 3" xfId="1397"/>
    <cellStyle name="Обычный 91 3" xfId="1398"/>
    <cellStyle name="Обычный 91 3 2" xfId="1399"/>
    <cellStyle name="Обычный 91 4" xfId="1400"/>
    <cellStyle name="Обычный 92" xfId="1401"/>
    <cellStyle name="Обычный 92 2" xfId="1402"/>
    <cellStyle name="Обычный 92 2 2" xfId="1403"/>
    <cellStyle name="Обычный 92 2 2 2" xfId="1404"/>
    <cellStyle name="Обычный 92 2 3" xfId="1405"/>
    <cellStyle name="Обычный 92 3" xfId="1406"/>
    <cellStyle name="Обычный 92 3 2" xfId="1407"/>
    <cellStyle name="Обычный 92 4" xfId="1408"/>
    <cellStyle name="Обычный 93" xfId="1409"/>
    <cellStyle name="Обычный 93 2" xfId="1410"/>
    <cellStyle name="Обычный 93 2 2" xfId="1411"/>
    <cellStyle name="Обычный 93 2 2 2" xfId="1412"/>
    <cellStyle name="Обычный 93 2 3" xfId="1413"/>
    <cellStyle name="Обычный 93 3" xfId="1414"/>
    <cellStyle name="Обычный 93 3 2" xfId="1415"/>
    <cellStyle name="Обычный 93 4" xfId="1416"/>
    <cellStyle name="Обычный 94" xfId="1417"/>
    <cellStyle name="Обычный 94 2" xfId="1418"/>
    <cellStyle name="Обычный 94 2 2" xfId="1419"/>
    <cellStyle name="Обычный 94 2 2 2" xfId="1420"/>
    <cellStyle name="Обычный 94 2 3" xfId="1421"/>
    <cellStyle name="Обычный 94 3" xfId="1422"/>
    <cellStyle name="Обычный 94 3 2" xfId="1423"/>
    <cellStyle name="Обычный 94 4" xfId="1424"/>
    <cellStyle name="Обычный 95" xfId="1425"/>
    <cellStyle name="Обычный 95 2" xfId="1426"/>
    <cellStyle name="Обычный 95 2 2" xfId="1427"/>
    <cellStyle name="Обычный 95 2 2 2" xfId="1428"/>
    <cellStyle name="Обычный 95 2 3" xfId="1429"/>
    <cellStyle name="Обычный 95 3" xfId="1430"/>
    <cellStyle name="Обычный 95 3 2" xfId="1431"/>
    <cellStyle name="Обычный 95 4" xfId="1432"/>
    <cellStyle name="Обычный 96" xfId="1433"/>
    <cellStyle name="Обычный 96 2" xfId="1434"/>
    <cellStyle name="Обычный 96 2 2" xfId="1435"/>
    <cellStyle name="Обычный 96 2 2 2" xfId="1436"/>
    <cellStyle name="Обычный 96 2 3" xfId="1437"/>
    <cellStyle name="Обычный 96 3" xfId="1438"/>
    <cellStyle name="Обычный 96 3 2" xfId="1439"/>
    <cellStyle name="Обычный 96 4" xfId="1440"/>
    <cellStyle name="Обычный 97" xfId="1441"/>
    <cellStyle name="Обычный 97 2" xfId="1442"/>
    <cellStyle name="Обычный 97 2 2" xfId="1443"/>
    <cellStyle name="Обычный 97 2 2 2" xfId="1444"/>
    <cellStyle name="Обычный 97 2 3" xfId="1445"/>
    <cellStyle name="Обычный 97 3" xfId="1446"/>
    <cellStyle name="Обычный 97 3 2" xfId="1447"/>
    <cellStyle name="Обычный 97 4" xfId="1448"/>
    <cellStyle name="Обычный 98" xfId="1449"/>
    <cellStyle name="Обычный 98 2" xfId="1450"/>
    <cellStyle name="Обычный 98 2 2" xfId="1451"/>
    <cellStyle name="Обычный 98 2 2 2" xfId="1452"/>
    <cellStyle name="Обычный 98 2 3" xfId="1453"/>
    <cellStyle name="Обычный 98 3" xfId="1454"/>
    <cellStyle name="Обычный 98 3 2" xfId="1455"/>
    <cellStyle name="Обычный 98 4" xfId="1456"/>
    <cellStyle name="Обычный 99" xfId="1457"/>
    <cellStyle name="Обычный 99 2" xfId="1458"/>
    <cellStyle name="Обычный 99 2 2" xfId="1459"/>
    <cellStyle name="Обычный 99 2 2 2" xfId="1460"/>
    <cellStyle name="Обычный 99 2 3" xfId="1461"/>
    <cellStyle name="Обычный 99 3" xfId="1462"/>
    <cellStyle name="Обычный 99 3 2" xfId="1463"/>
    <cellStyle name="Обычный 99 4" xfId="1464"/>
    <cellStyle name="Обычный_tmp" xfId="1"/>
    <cellStyle name="Процентный 10" xfId="1465"/>
    <cellStyle name="Процентный 2" xfId="1466"/>
    <cellStyle name="Процентный 3" xfId="1467"/>
    <cellStyle name="Процентный 4" xfId="1468"/>
    <cellStyle name="Процентный 5" xfId="1469"/>
    <cellStyle name="Процентный 6" xfId="1470"/>
    <cellStyle name="Процентный 7" xfId="1471"/>
    <cellStyle name="Процентный 8" xfId="1472"/>
    <cellStyle name="Процентный 9" xfId="1473"/>
    <cellStyle name="Финансовый 2" xfId="14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O199"/>
  <sheetViews>
    <sheetView showZeros="0" tabSelected="1" view="pageBreakPreview" zoomScale="55" zoomScaleNormal="70" zoomScaleSheetLayoutView="55" workbookViewId="0">
      <pane xSplit="2" ySplit="7" topLeftCell="C8" activePane="bottomRight" state="frozen"/>
      <selection activeCell="M133" sqref="M133"/>
      <selection pane="topRight" activeCell="M133" sqref="M133"/>
      <selection pane="bottomLeft" activeCell="M133" sqref="M133"/>
      <selection pane="bottomRight" activeCell="I133" sqref="I133"/>
    </sheetView>
  </sheetViews>
  <sheetFormatPr defaultRowHeight="15.75" x14ac:dyDescent="0.25"/>
  <cols>
    <col min="1" max="1" width="9" style="36" customWidth="1"/>
    <col min="2" max="2" width="81.875" style="37" customWidth="1"/>
    <col min="3" max="3" width="31.125" style="37" customWidth="1"/>
    <col min="4" max="4" width="17.5" style="37" customWidth="1"/>
    <col min="5" max="5" width="17.625" style="37" customWidth="1"/>
    <col min="6" max="6" width="16" style="36" customWidth="1"/>
    <col min="7" max="7" width="15.125" style="36" customWidth="1"/>
    <col min="8" max="8" width="17.125" style="2" customWidth="1"/>
    <col min="9" max="9" width="17" style="2" customWidth="1"/>
    <col min="10" max="10" width="18.75" style="2" customWidth="1"/>
    <col min="11" max="11" width="17.25" style="2" customWidth="1"/>
    <col min="12" max="256" width="9" style="2"/>
    <col min="257" max="257" width="9" style="2" customWidth="1"/>
    <col min="258" max="258" width="71.625" style="2" customWidth="1"/>
    <col min="259" max="259" width="20.5" style="2" customWidth="1"/>
    <col min="260" max="260" width="18.125" style="2" customWidth="1"/>
    <col min="261" max="261" width="15" style="2" customWidth="1"/>
    <col min="262" max="262" width="17.25" style="2" customWidth="1"/>
    <col min="263" max="512" width="9" style="2"/>
    <col min="513" max="513" width="9" style="2" customWidth="1"/>
    <col min="514" max="514" width="71.625" style="2" customWidth="1"/>
    <col min="515" max="515" width="20.5" style="2" customWidth="1"/>
    <col min="516" max="516" width="18.125" style="2" customWidth="1"/>
    <col min="517" max="517" width="15" style="2" customWidth="1"/>
    <col min="518" max="518" width="17.25" style="2" customWidth="1"/>
    <col min="519" max="768" width="9" style="2"/>
    <col min="769" max="769" width="9" style="2" customWidth="1"/>
    <col min="770" max="770" width="71.625" style="2" customWidth="1"/>
    <col min="771" max="771" width="20.5" style="2" customWidth="1"/>
    <col min="772" max="772" width="18.125" style="2" customWidth="1"/>
    <col min="773" max="773" width="15" style="2" customWidth="1"/>
    <col min="774" max="774" width="17.25" style="2" customWidth="1"/>
    <col min="775" max="1024" width="9" style="2"/>
    <col min="1025" max="1025" width="9" style="2" customWidth="1"/>
    <col min="1026" max="1026" width="71.625" style="2" customWidth="1"/>
    <col min="1027" max="1027" width="20.5" style="2" customWidth="1"/>
    <col min="1028" max="1028" width="18.125" style="2" customWidth="1"/>
    <col min="1029" max="1029" width="15" style="2" customWidth="1"/>
    <col min="1030" max="1030" width="17.25" style="2" customWidth="1"/>
    <col min="1031" max="1280" width="9" style="2"/>
    <col min="1281" max="1281" width="9" style="2" customWidth="1"/>
    <col min="1282" max="1282" width="71.625" style="2" customWidth="1"/>
    <col min="1283" max="1283" width="20.5" style="2" customWidth="1"/>
    <col min="1284" max="1284" width="18.125" style="2" customWidth="1"/>
    <col min="1285" max="1285" width="15" style="2" customWidth="1"/>
    <col min="1286" max="1286" width="17.25" style="2" customWidth="1"/>
    <col min="1287" max="1536" width="9" style="2"/>
    <col min="1537" max="1537" width="9" style="2" customWidth="1"/>
    <col min="1538" max="1538" width="71.625" style="2" customWidth="1"/>
    <col min="1539" max="1539" width="20.5" style="2" customWidth="1"/>
    <col min="1540" max="1540" width="18.125" style="2" customWidth="1"/>
    <col min="1541" max="1541" width="15" style="2" customWidth="1"/>
    <col min="1542" max="1542" width="17.25" style="2" customWidth="1"/>
    <col min="1543" max="1792" width="9" style="2"/>
    <col min="1793" max="1793" width="9" style="2" customWidth="1"/>
    <col min="1794" max="1794" width="71.625" style="2" customWidth="1"/>
    <col min="1795" max="1795" width="20.5" style="2" customWidth="1"/>
    <col min="1796" max="1796" width="18.125" style="2" customWidth="1"/>
    <col min="1797" max="1797" width="15" style="2" customWidth="1"/>
    <col min="1798" max="1798" width="17.25" style="2" customWidth="1"/>
    <col min="1799" max="2048" width="9" style="2"/>
    <col min="2049" max="2049" width="9" style="2" customWidth="1"/>
    <col min="2050" max="2050" width="71.625" style="2" customWidth="1"/>
    <col min="2051" max="2051" width="20.5" style="2" customWidth="1"/>
    <col min="2052" max="2052" width="18.125" style="2" customWidth="1"/>
    <col min="2053" max="2053" width="15" style="2" customWidth="1"/>
    <col min="2054" max="2054" width="17.25" style="2" customWidth="1"/>
    <col min="2055" max="2304" width="9" style="2"/>
    <col min="2305" max="2305" width="9" style="2" customWidth="1"/>
    <col min="2306" max="2306" width="71.625" style="2" customWidth="1"/>
    <col min="2307" max="2307" width="20.5" style="2" customWidth="1"/>
    <col min="2308" max="2308" width="18.125" style="2" customWidth="1"/>
    <col min="2309" max="2309" width="15" style="2" customWidth="1"/>
    <col min="2310" max="2310" width="17.25" style="2" customWidth="1"/>
    <col min="2311" max="2560" width="9" style="2"/>
    <col min="2561" max="2561" width="9" style="2" customWidth="1"/>
    <col min="2562" max="2562" width="71.625" style="2" customWidth="1"/>
    <col min="2563" max="2563" width="20.5" style="2" customWidth="1"/>
    <col min="2564" max="2564" width="18.125" style="2" customWidth="1"/>
    <col min="2565" max="2565" width="15" style="2" customWidth="1"/>
    <col min="2566" max="2566" width="17.25" style="2" customWidth="1"/>
    <col min="2567" max="2816" width="9" style="2"/>
    <col min="2817" max="2817" width="9" style="2" customWidth="1"/>
    <col min="2818" max="2818" width="71.625" style="2" customWidth="1"/>
    <col min="2819" max="2819" width="20.5" style="2" customWidth="1"/>
    <col min="2820" max="2820" width="18.125" style="2" customWidth="1"/>
    <col min="2821" max="2821" width="15" style="2" customWidth="1"/>
    <col min="2822" max="2822" width="17.25" style="2" customWidth="1"/>
    <col min="2823" max="3072" width="9" style="2"/>
    <col min="3073" max="3073" width="9" style="2" customWidth="1"/>
    <col min="3074" max="3074" width="71.625" style="2" customWidth="1"/>
    <col min="3075" max="3075" width="20.5" style="2" customWidth="1"/>
    <col min="3076" max="3076" width="18.125" style="2" customWidth="1"/>
    <col min="3077" max="3077" width="15" style="2" customWidth="1"/>
    <col min="3078" max="3078" width="17.25" style="2" customWidth="1"/>
    <col min="3079" max="3328" width="9" style="2"/>
    <col min="3329" max="3329" width="9" style="2" customWidth="1"/>
    <col min="3330" max="3330" width="71.625" style="2" customWidth="1"/>
    <col min="3331" max="3331" width="20.5" style="2" customWidth="1"/>
    <col min="3332" max="3332" width="18.125" style="2" customWidth="1"/>
    <col min="3333" max="3333" width="15" style="2" customWidth="1"/>
    <col min="3334" max="3334" width="17.25" style="2" customWidth="1"/>
    <col min="3335" max="3584" width="9" style="2"/>
    <col min="3585" max="3585" width="9" style="2" customWidth="1"/>
    <col min="3586" max="3586" width="71.625" style="2" customWidth="1"/>
    <col min="3587" max="3587" width="20.5" style="2" customWidth="1"/>
    <col min="3588" max="3588" width="18.125" style="2" customWidth="1"/>
    <col min="3589" max="3589" width="15" style="2" customWidth="1"/>
    <col min="3590" max="3590" width="17.25" style="2" customWidth="1"/>
    <col min="3591" max="3840" width="9" style="2"/>
    <col min="3841" max="3841" width="9" style="2" customWidth="1"/>
    <col min="3842" max="3842" width="71.625" style="2" customWidth="1"/>
    <col min="3843" max="3843" width="20.5" style="2" customWidth="1"/>
    <col min="3844" max="3844" width="18.125" style="2" customWidth="1"/>
    <col min="3845" max="3845" width="15" style="2" customWidth="1"/>
    <col min="3846" max="3846" width="17.25" style="2" customWidth="1"/>
    <col min="3847" max="4096" width="9" style="2"/>
    <col min="4097" max="4097" width="9" style="2" customWidth="1"/>
    <col min="4098" max="4098" width="71.625" style="2" customWidth="1"/>
    <col min="4099" max="4099" width="20.5" style="2" customWidth="1"/>
    <col min="4100" max="4100" width="18.125" style="2" customWidth="1"/>
    <col min="4101" max="4101" width="15" style="2" customWidth="1"/>
    <col min="4102" max="4102" width="17.25" style="2" customWidth="1"/>
    <col min="4103" max="4352" width="9" style="2"/>
    <col min="4353" max="4353" width="9" style="2" customWidth="1"/>
    <col min="4354" max="4354" width="71.625" style="2" customWidth="1"/>
    <col min="4355" max="4355" width="20.5" style="2" customWidth="1"/>
    <col min="4356" max="4356" width="18.125" style="2" customWidth="1"/>
    <col min="4357" max="4357" width="15" style="2" customWidth="1"/>
    <col min="4358" max="4358" width="17.25" style="2" customWidth="1"/>
    <col min="4359" max="4608" width="9" style="2"/>
    <col min="4609" max="4609" width="9" style="2" customWidth="1"/>
    <col min="4610" max="4610" width="71.625" style="2" customWidth="1"/>
    <col min="4611" max="4611" width="20.5" style="2" customWidth="1"/>
    <col min="4612" max="4612" width="18.125" style="2" customWidth="1"/>
    <col min="4613" max="4613" width="15" style="2" customWidth="1"/>
    <col min="4614" max="4614" width="17.25" style="2" customWidth="1"/>
    <col min="4615" max="4864" width="9" style="2"/>
    <col min="4865" max="4865" width="9" style="2" customWidth="1"/>
    <col min="4866" max="4866" width="71.625" style="2" customWidth="1"/>
    <col min="4867" max="4867" width="20.5" style="2" customWidth="1"/>
    <col min="4868" max="4868" width="18.125" style="2" customWidth="1"/>
    <col min="4869" max="4869" width="15" style="2" customWidth="1"/>
    <col min="4870" max="4870" width="17.25" style="2" customWidth="1"/>
    <col min="4871" max="5120" width="9" style="2"/>
    <col min="5121" max="5121" width="9" style="2" customWidth="1"/>
    <col min="5122" max="5122" width="71.625" style="2" customWidth="1"/>
    <col min="5123" max="5123" width="20.5" style="2" customWidth="1"/>
    <col min="5124" max="5124" width="18.125" style="2" customWidth="1"/>
    <col min="5125" max="5125" width="15" style="2" customWidth="1"/>
    <col min="5126" max="5126" width="17.25" style="2" customWidth="1"/>
    <col min="5127" max="5376" width="9" style="2"/>
    <col min="5377" max="5377" width="9" style="2" customWidth="1"/>
    <col min="5378" max="5378" width="71.625" style="2" customWidth="1"/>
    <col min="5379" max="5379" width="20.5" style="2" customWidth="1"/>
    <col min="5380" max="5380" width="18.125" style="2" customWidth="1"/>
    <col min="5381" max="5381" width="15" style="2" customWidth="1"/>
    <col min="5382" max="5382" width="17.25" style="2" customWidth="1"/>
    <col min="5383" max="5632" width="9" style="2"/>
    <col min="5633" max="5633" width="9" style="2" customWidth="1"/>
    <col min="5634" max="5634" width="71.625" style="2" customWidth="1"/>
    <col min="5635" max="5635" width="20.5" style="2" customWidth="1"/>
    <col min="5636" max="5636" width="18.125" style="2" customWidth="1"/>
    <col min="5637" max="5637" width="15" style="2" customWidth="1"/>
    <col min="5638" max="5638" width="17.25" style="2" customWidth="1"/>
    <col min="5639" max="5888" width="9" style="2"/>
    <col min="5889" max="5889" width="9" style="2" customWidth="1"/>
    <col min="5890" max="5890" width="71.625" style="2" customWidth="1"/>
    <col min="5891" max="5891" width="20.5" style="2" customWidth="1"/>
    <col min="5892" max="5892" width="18.125" style="2" customWidth="1"/>
    <col min="5893" max="5893" width="15" style="2" customWidth="1"/>
    <col min="5894" max="5894" width="17.25" style="2" customWidth="1"/>
    <col min="5895" max="6144" width="9" style="2"/>
    <col min="6145" max="6145" width="9" style="2" customWidth="1"/>
    <col min="6146" max="6146" width="71.625" style="2" customWidth="1"/>
    <col min="6147" max="6147" width="20.5" style="2" customWidth="1"/>
    <col min="6148" max="6148" width="18.125" style="2" customWidth="1"/>
    <col min="6149" max="6149" width="15" style="2" customWidth="1"/>
    <col min="6150" max="6150" width="17.25" style="2" customWidth="1"/>
    <col min="6151" max="6400" width="9" style="2"/>
    <col min="6401" max="6401" width="9" style="2" customWidth="1"/>
    <col min="6402" max="6402" width="71.625" style="2" customWidth="1"/>
    <col min="6403" max="6403" width="20.5" style="2" customWidth="1"/>
    <col min="6404" max="6404" width="18.125" style="2" customWidth="1"/>
    <col min="6405" max="6405" width="15" style="2" customWidth="1"/>
    <col min="6406" max="6406" width="17.25" style="2" customWidth="1"/>
    <col min="6407" max="6656" width="9" style="2"/>
    <col min="6657" max="6657" width="9" style="2" customWidth="1"/>
    <col min="6658" max="6658" width="71.625" style="2" customWidth="1"/>
    <col min="6659" max="6659" width="20.5" style="2" customWidth="1"/>
    <col min="6660" max="6660" width="18.125" style="2" customWidth="1"/>
    <col min="6661" max="6661" width="15" style="2" customWidth="1"/>
    <col min="6662" max="6662" width="17.25" style="2" customWidth="1"/>
    <col min="6663" max="6912" width="9" style="2"/>
    <col min="6913" max="6913" width="9" style="2" customWidth="1"/>
    <col min="6914" max="6914" width="71.625" style="2" customWidth="1"/>
    <col min="6915" max="6915" width="20.5" style="2" customWidth="1"/>
    <col min="6916" max="6916" width="18.125" style="2" customWidth="1"/>
    <col min="6917" max="6917" width="15" style="2" customWidth="1"/>
    <col min="6918" max="6918" width="17.25" style="2" customWidth="1"/>
    <col min="6919" max="7168" width="9" style="2"/>
    <col min="7169" max="7169" width="9" style="2" customWidth="1"/>
    <col min="7170" max="7170" width="71.625" style="2" customWidth="1"/>
    <col min="7171" max="7171" width="20.5" style="2" customWidth="1"/>
    <col min="7172" max="7172" width="18.125" style="2" customWidth="1"/>
    <col min="7173" max="7173" width="15" style="2" customWidth="1"/>
    <col min="7174" max="7174" width="17.25" style="2" customWidth="1"/>
    <col min="7175" max="7424" width="9" style="2"/>
    <col min="7425" max="7425" width="9" style="2" customWidth="1"/>
    <col min="7426" max="7426" width="71.625" style="2" customWidth="1"/>
    <col min="7427" max="7427" width="20.5" style="2" customWidth="1"/>
    <col min="7428" max="7428" width="18.125" style="2" customWidth="1"/>
    <col min="7429" max="7429" width="15" style="2" customWidth="1"/>
    <col min="7430" max="7430" width="17.25" style="2" customWidth="1"/>
    <col min="7431" max="7680" width="9" style="2"/>
    <col min="7681" max="7681" width="9" style="2" customWidth="1"/>
    <col min="7682" max="7682" width="71.625" style="2" customWidth="1"/>
    <col min="7683" max="7683" width="20.5" style="2" customWidth="1"/>
    <col min="7684" max="7684" width="18.125" style="2" customWidth="1"/>
    <col min="7685" max="7685" width="15" style="2" customWidth="1"/>
    <col min="7686" max="7686" width="17.25" style="2" customWidth="1"/>
    <col min="7687" max="7936" width="9" style="2"/>
    <col min="7937" max="7937" width="9" style="2" customWidth="1"/>
    <col min="7938" max="7938" width="71.625" style="2" customWidth="1"/>
    <col min="7939" max="7939" width="20.5" style="2" customWidth="1"/>
    <col min="7940" max="7940" width="18.125" style="2" customWidth="1"/>
    <col min="7941" max="7941" width="15" style="2" customWidth="1"/>
    <col min="7942" max="7942" width="17.25" style="2" customWidth="1"/>
    <col min="7943" max="8192" width="9" style="2"/>
    <col min="8193" max="8193" width="9" style="2" customWidth="1"/>
    <col min="8194" max="8194" width="71.625" style="2" customWidth="1"/>
    <col min="8195" max="8195" width="20.5" style="2" customWidth="1"/>
    <col min="8196" max="8196" width="18.125" style="2" customWidth="1"/>
    <col min="8197" max="8197" width="15" style="2" customWidth="1"/>
    <col min="8198" max="8198" width="17.25" style="2" customWidth="1"/>
    <col min="8199" max="8448" width="9" style="2"/>
    <col min="8449" max="8449" width="9" style="2" customWidth="1"/>
    <col min="8450" max="8450" width="71.625" style="2" customWidth="1"/>
    <col min="8451" max="8451" width="20.5" style="2" customWidth="1"/>
    <col min="8452" max="8452" width="18.125" style="2" customWidth="1"/>
    <col min="8453" max="8453" width="15" style="2" customWidth="1"/>
    <col min="8454" max="8454" width="17.25" style="2" customWidth="1"/>
    <col min="8455" max="8704" width="9" style="2"/>
    <col min="8705" max="8705" width="9" style="2" customWidth="1"/>
    <col min="8706" max="8706" width="71.625" style="2" customWidth="1"/>
    <col min="8707" max="8707" width="20.5" style="2" customWidth="1"/>
    <col min="8708" max="8708" width="18.125" style="2" customWidth="1"/>
    <col min="8709" max="8709" width="15" style="2" customWidth="1"/>
    <col min="8710" max="8710" width="17.25" style="2" customWidth="1"/>
    <col min="8711" max="8960" width="9" style="2"/>
    <col min="8961" max="8961" width="9" style="2" customWidth="1"/>
    <col min="8962" max="8962" width="71.625" style="2" customWidth="1"/>
    <col min="8963" max="8963" width="20.5" style="2" customWidth="1"/>
    <col min="8964" max="8964" width="18.125" style="2" customWidth="1"/>
    <col min="8965" max="8965" width="15" style="2" customWidth="1"/>
    <col min="8966" max="8966" width="17.25" style="2" customWidth="1"/>
    <col min="8967" max="9216" width="9" style="2"/>
    <col min="9217" max="9217" width="9" style="2" customWidth="1"/>
    <col min="9218" max="9218" width="71.625" style="2" customWidth="1"/>
    <col min="9219" max="9219" width="20.5" style="2" customWidth="1"/>
    <col min="9220" max="9220" width="18.125" style="2" customWidth="1"/>
    <col min="9221" max="9221" width="15" style="2" customWidth="1"/>
    <col min="9222" max="9222" width="17.25" style="2" customWidth="1"/>
    <col min="9223" max="9472" width="9" style="2"/>
    <col min="9473" max="9473" width="9" style="2" customWidth="1"/>
    <col min="9474" max="9474" width="71.625" style="2" customWidth="1"/>
    <col min="9475" max="9475" width="20.5" style="2" customWidth="1"/>
    <col min="9476" max="9476" width="18.125" style="2" customWidth="1"/>
    <col min="9477" max="9477" width="15" style="2" customWidth="1"/>
    <col min="9478" max="9478" width="17.25" style="2" customWidth="1"/>
    <col min="9479" max="9728" width="9" style="2"/>
    <col min="9729" max="9729" width="9" style="2" customWidth="1"/>
    <col min="9730" max="9730" width="71.625" style="2" customWidth="1"/>
    <col min="9731" max="9731" width="20.5" style="2" customWidth="1"/>
    <col min="9732" max="9732" width="18.125" style="2" customWidth="1"/>
    <col min="9733" max="9733" width="15" style="2" customWidth="1"/>
    <col min="9734" max="9734" width="17.25" style="2" customWidth="1"/>
    <col min="9735" max="9984" width="9" style="2"/>
    <col min="9985" max="9985" width="9" style="2" customWidth="1"/>
    <col min="9986" max="9986" width="71.625" style="2" customWidth="1"/>
    <col min="9987" max="9987" width="20.5" style="2" customWidth="1"/>
    <col min="9988" max="9988" width="18.125" style="2" customWidth="1"/>
    <col min="9989" max="9989" width="15" style="2" customWidth="1"/>
    <col min="9990" max="9990" width="17.25" style="2" customWidth="1"/>
    <col min="9991" max="10240" width="9" style="2"/>
    <col min="10241" max="10241" width="9" style="2" customWidth="1"/>
    <col min="10242" max="10242" width="71.625" style="2" customWidth="1"/>
    <col min="10243" max="10243" width="20.5" style="2" customWidth="1"/>
    <col min="10244" max="10244" width="18.125" style="2" customWidth="1"/>
    <col min="10245" max="10245" width="15" style="2" customWidth="1"/>
    <col min="10246" max="10246" width="17.25" style="2" customWidth="1"/>
    <col min="10247" max="10496" width="9" style="2"/>
    <col min="10497" max="10497" width="9" style="2" customWidth="1"/>
    <col min="10498" max="10498" width="71.625" style="2" customWidth="1"/>
    <col min="10499" max="10499" width="20.5" style="2" customWidth="1"/>
    <col min="10500" max="10500" width="18.125" style="2" customWidth="1"/>
    <col min="10501" max="10501" width="15" style="2" customWidth="1"/>
    <col min="10502" max="10502" width="17.25" style="2" customWidth="1"/>
    <col min="10503" max="10752" width="9" style="2"/>
    <col min="10753" max="10753" width="9" style="2" customWidth="1"/>
    <col min="10754" max="10754" width="71.625" style="2" customWidth="1"/>
    <col min="10755" max="10755" width="20.5" style="2" customWidth="1"/>
    <col min="10756" max="10756" width="18.125" style="2" customWidth="1"/>
    <col min="10757" max="10757" width="15" style="2" customWidth="1"/>
    <col min="10758" max="10758" width="17.25" style="2" customWidth="1"/>
    <col min="10759" max="11008" width="9" style="2"/>
    <col min="11009" max="11009" width="9" style="2" customWidth="1"/>
    <col min="11010" max="11010" width="71.625" style="2" customWidth="1"/>
    <col min="11011" max="11011" width="20.5" style="2" customWidth="1"/>
    <col min="11012" max="11012" width="18.125" style="2" customWidth="1"/>
    <col min="11013" max="11013" width="15" style="2" customWidth="1"/>
    <col min="11014" max="11014" width="17.25" style="2" customWidth="1"/>
    <col min="11015" max="11264" width="9" style="2"/>
    <col min="11265" max="11265" width="9" style="2" customWidth="1"/>
    <col min="11266" max="11266" width="71.625" style="2" customWidth="1"/>
    <col min="11267" max="11267" width="20.5" style="2" customWidth="1"/>
    <col min="11268" max="11268" width="18.125" style="2" customWidth="1"/>
    <col min="11269" max="11269" width="15" style="2" customWidth="1"/>
    <col min="11270" max="11270" width="17.25" style="2" customWidth="1"/>
    <col min="11271" max="11520" width="9" style="2"/>
    <col min="11521" max="11521" width="9" style="2" customWidth="1"/>
    <col min="11522" max="11522" width="71.625" style="2" customWidth="1"/>
    <col min="11523" max="11523" width="20.5" style="2" customWidth="1"/>
    <col min="11524" max="11524" width="18.125" style="2" customWidth="1"/>
    <col min="11525" max="11525" width="15" style="2" customWidth="1"/>
    <col min="11526" max="11526" width="17.25" style="2" customWidth="1"/>
    <col min="11527" max="11776" width="9" style="2"/>
    <col min="11777" max="11777" width="9" style="2" customWidth="1"/>
    <col min="11778" max="11778" width="71.625" style="2" customWidth="1"/>
    <col min="11779" max="11779" width="20.5" style="2" customWidth="1"/>
    <col min="11780" max="11780" width="18.125" style="2" customWidth="1"/>
    <col min="11781" max="11781" width="15" style="2" customWidth="1"/>
    <col min="11782" max="11782" width="17.25" style="2" customWidth="1"/>
    <col min="11783" max="12032" width="9" style="2"/>
    <col min="12033" max="12033" width="9" style="2" customWidth="1"/>
    <col min="12034" max="12034" width="71.625" style="2" customWidth="1"/>
    <col min="12035" max="12035" width="20.5" style="2" customWidth="1"/>
    <col min="12036" max="12036" width="18.125" style="2" customWidth="1"/>
    <col min="12037" max="12037" width="15" style="2" customWidth="1"/>
    <col min="12038" max="12038" width="17.25" style="2" customWidth="1"/>
    <col min="12039" max="12288" width="9" style="2"/>
    <col min="12289" max="12289" width="9" style="2" customWidth="1"/>
    <col min="12290" max="12290" width="71.625" style="2" customWidth="1"/>
    <col min="12291" max="12291" width="20.5" style="2" customWidth="1"/>
    <col min="12292" max="12292" width="18.125" style="2" customWidth="1"/>
    <col min="12293" max="12293" width="15" style="2" customWidth="1"/>
    <col min="12294" max="12294" width="17.25" style="2" customWidth="1"/>
    <col min="12295" max="12544" width="9" style="2"/>
    <col min="12545" max="12545" width="9" style="2" customWidth="1"/>
    <col min="12546" max="12546" width="71.625" style="2" customWidth="1"/>
    <col min="12547" max="12547" width="20.5" style="2" customWidth="1"/>
    <col min="12548" max="12548" width="18.125" style="2" customWidth="1"/>
    <col min="12549" max="12549" width="15" style="2" customWidth="1"/>
    <col min="12550" max="12550" width="17.25" style="2" customWidth="1"/>
    <col min="12551" max="12800" width="9" style="2"/>
    <col min="12801" max="12801" width="9" style="2" customWidth="1"/>
    <col min="12802" max="12802" width="71.625" style="2" customWidth="1"/>
    <col min="12803" max="12803" width="20.5" style="2" customWidth="1"/>
    <col min="12804" max="12804" width="18.125" style="2" customWidth="1"/>
    <col min="12805" max="12805" width="15" style="2" customWidth="1"/>
    <col min="12806" max="12806" width="17.25" style="2" customWidth="1"/>
    <col min="12807" max="13056" width="9" style="2"/>
    <col min="13057" max="13057" width="9" style="2" customWidth="1"/>
    <col min="13058" max="13058" width="71.625" style="2" customWidth="1"/>
    <col min="13059" max="13059" width="20.5" style="2" customWidth="1"/>
    <col min="13060" max="13060" width="18.125" style="2" customWidth="1"/>
    <col min="13061" max="13061" width="15" style="2" customWidth="1"/>
    <col min="13062" max="13062" width="17.25" style="2" customWidth="1"/>
    <col min="13063" max="13312" width="9" style="2"/>
    <col min="13313" max="13313" width="9" style="2" customWidth="1"/>
    <col min="13314" max="13314" width="71.625" style="2" customWidth="1"/>
    <col min="13315" max="13315" width="20.5" style="2" customWidth="1"/>
    <col min="13316" max="13316" width="18.125" style="2" customWidth="1"/>
    <col min="13317" max="13317" width="15" style="2" customWidth="1"/>
    <col min="13318" max="13318" width="17.25" style="2" customWidth="1"/>
    <col min="13319" max="13568" width="9" style="2"/>
    <col min="13569" max="13569" width="9" style="2" customWidth="1"/>
    <col min="13570" max="13570" width="71.625" style="2" customWidth="1"/>
    <col min="13571" max="13571" width="20.5" style="2" customWidth="1"/>
    <col min="13572" max="13572" width="18.125" style="2" customWidth="1"/>
    <col min="13573" max="13573" width="15" style="2" customWidth="1"/>
    <col min="13574" max="13574" width="17.25" style="2" customWidth="1"/>
    <col min="13575" max="13824" width="9" style="2"/>
    <col min="13825" max="13825" width="9" style="2" customWidth="1"/>
    <col min="13826" max="13826" width="71.625" style="2" customWidth="1"/>
    <col min="13827" max="13827" width="20.5" style="2" customWidth="1"/>
    <col min="13828" max="13828" width="18.125" style="2" customWidth="1"/>
    <col min="13829" max="13829" width="15" style="2" customWidth="1"/>
    <col min="13830" max="13830" width="17.25" style="2" customWidth="1"/>
    <col min="13831" max="14080" width="9" style="2"/>
    <col min="14081" max="14081" width="9" style="2" customWidth="1"/>
    <col min="14082" max="14082" width="71.625" style="2" customWidth="1"/>
    <col min="14083" max="14083" width="20.5" style="2" customWidth="1"/>
    <col min="14084" max="14084" width="18.125" style="2" customWidth="1"/>
    <col min="14085" max="14085" width="15" style="2" customWidth="1"/>
    <col min="14086" max="14086" width="17.25" style="2" customWidth="1"/>
    <col min="14087" max="14336" width="9" style="2"/>
    <col min="14337" max="14337" width="9" style="2" customWidth="1"/>
    <col min="14338" max="14338" width="71.625" style="2" customWidth="1"/>
    <col min="14339" max="14339" width="20.5" style="2" customWidth="1"/>
    <col min="14340" max="14340" width="18.125" style="2" customWidth="1"/>
    <col min="14341" max="14341" width="15" style="2" customWidth="1"/>
    <col min="14342" max="14342" width="17.25" style="2" customWidth="1"/>
    <col min="14343" max="14592" width="9" style="2"/>
    <col min="14593" max="14593" width="9" style="2" customWidth="1"/>
    <col min="14594" max="14594" width="71.625" style="2" customWidth="1"/>
    <col min="14595" max="14595" width="20.5" style="2" customWidth="1"/>
    <col min="14596" max="14596" width="18.125" style="2" customWidth="1"/>
    <col min="14597" max="14597" width="15" style="2" customWidth="1"/>
    <col min="14598" max="14598" width="17.25" style="2" customWidth="1"/>
    <col min="14599" max="14848" width="9" style="2"/>
    <col min="14849" max="14849" width="9" style="2" customWidth="1"/>
    <col min="14850" max="14850" width="71.625" style="2" customWidth="1"/>
    <col min="14851" max="14851" width="20.5" style="2" customWidth="1"/>
    <col min="14852" max="14852" width="18.125" style="2" customWidth="1"/>
    <col min="14853" max="14853" width="15" style="2" customWidth="1"/>
    <col min="14854" max="14854" width="17.25" style="2" customWidth="1"/>
    <col min="14855" max="15104" width="9" style="2"/>
    <col min="15105" max="15105" width="9" style="2" customWidth="1"/>
    <col min="15106" max="15106" width="71.625" style="2" customWidth="1"/>
    <col min="15107" max="15107" width="20.5" style="2" customWidth="1"/>
    <col min="15108" max="15108" width="18.125" style="2" customWidth="1"/>
    <col min="15109" max="15109" width="15" style="2" customWidth="1"/>
    <col min="15110" max="15110" width="17.25" style="2" customWidth="1"/>
    <col min="15111" max="15360" width="9" style="2"/>
    <col min="15361" max="15361" width="9" style="2" customWidth="1"/>
    <col min="15362" max="15362" width="71.625" style="2" customWidth="1"/>
    <col min="15363" max="15363" width="20.5" style="2" customWidth="1"/>
    <col min="15364" max="15364" width="18.125" style="2" customWidth="1"/>
    <col min="15365" max="15365" width="15" style="2" customWidth="1"/>
    <col min="15366" max="15366" width="17.25" style="2" customWidth="1"/>
    <col min="15367" max="15616" width="9" style="2"/>
    <col min="15617" max="15617" width="9" style="2" customWidth="1"/>
    <col min="15618" max="15618" width="71.625" style="2" customWidth="1"/>
    <col min="15619" max="15619" width="20.5" style="2" customWidth="1"/>
    <col min="15620" max="15620" width="18.125" style="2" customWidth="1"/>
    <col min="15621" max="15621" width="15" style="2" customWidth="1"/>
    <col min="15622" max="15622" width="17.25" style="2" customWidth="1"/>
    <col min="15623" max="15872" width="9" style="2"/>
    <col min="15873" max="15873" width="9" style="2" customWidth="1"/>
    <col min="15874" max="15874" width="71.625" style="2" customWidth="1"/>
    <col min="15875" max="15875" width="20.5" style="2" customWidth="1"/>
    <col min="15876" max="15876" width="18.125" style="2" customWidth="1"/>
    <col min="15877" max="15877" width="15" style="2" customWidth="1"/>
    <col min="15878" max="15878" width="17.25" style="2" customWidth="1"/>
    <col min="15879" max="16128" width="9" style="2"/>
    <col min="16129" max="16129" width="9" style="2" customWidth="1"/>
    <col min="16130" max="16130" width="71.625" style="2" customWidth="1"/>
    <col min="16131" max="16131" width="20.5" style="2" customWidth="1"/>
    <col min="16132" max="16132" width="18.125" style="2" customWidth="1"/>
    <col min="16133" max="16133" width="15" style="2" customWidth="1"/>
    <col min="16134" max="16134" width="17.25" style="2" customWidth="1"/>
    <col min="16135" max="16384" width="9" style="2"/>
  </cols>
  <sheetData>
    <row r="1" spans="1:15" s="1" customFormat="1" ht="31.5" customHeight="1" x14ac:dyDescent="0.2">
      <c r="A1" s="304" t="s">
        <v>0</v>
      </c>
      <c r="B1" s="304"/>
      <c r="C1" s="304"/>
      <c r="D1" s="304"/>
      <c r="E1" s="304"/>
      <c r="F1" s="304"/>
      <c r="G1" s="304"/>
    </row>
    <row r="2" spans="1:15" s="1" customFormat="1" ht="23.25" customHeight="1" x14ac:dyDescent="0.2">
      <c r="A2" s="304" t="s">
        <v>1005</v>
      </c>
      <c r="B2" s="304"/>
      <c r="C2" s="304"/>
      <c r="D2" s="304"/>
      <c r="E2" s="304"/>
      <c r="F2" s="304"/>
      <c r="G2" s="304"/>
    </row>
    <row r="3" spans="1:15" ht="13.5" customHeight="1" x14ac:dyDescent="0.3">
      <c r="A3" s="2"/>
      <c r="B3" s="35"/>
      <c r="C3" s="35"/>
      <c r="D3" s="35"/>
      <c r="E3" s="35"/>
      <c r="G3" s="111" t="s">
        <v>1</v>
      </c>
    </row>
    <row r="4" spans="1:15" ht="72" customHeight="1" x14ac:dyDescent="0.2">
      <c r="A4" s="303" t="s">
        <v>2</v>
      </c>
      <c r="B4" s="305" t="s">
        <v>3</v>
      </c>
      <c r="C4" s="303" t="s">
        <v>4</v>
      </c>
      <c r="D4" s="306" t="s">
        <v>1006</v>
      </c>
      <c r="E4" s="307"/>
      <c r="F4" s="303" t="s">
        <v>5</v>
      </c>
      <c r="G4" s="303" t="s">
        <v>6</v>
      </c>
    </row>
    <row r="5" spans="1:15" ht="81" customHeight="1" x14ac:dyDescent="0.2">
      <c r="A5" s="303"/>
      <c r="B5" s="305"/>
      <c r="C5" s="303"/>
      <c r="D5" s="308" t="s">
        <v>1008</v>
      </c>
      <c r="E5" s="303" t="s">
        <v>1007</v>
      </c>
      <c r="F5" s="303"/>
      <c r="G5" s="303"/>
    </row>
    <row r="6" spans="1:15" s="3" customFormat="1" ht="12.75" customHeight="1" x14ac:dyDescent="0.2">
      <c r="A6" s="303"/>
      <c r="B6" s="305"/>
      <c r="C6" s="303"/>
      <c r="D6" s="309"/>
      <c r="E6" s="303"/>
      <c r="F6" s="303"/>
      <c r="G6" s="303"/>
      <c r="H6" s="302"/>
      <c r="I6" s="302"/>
      <c r="J6" s="302"/>
      <c r="K6" s="302"/>
      <c r="L6" s="302"/>
      <c r="M6" s="302"/>
      <c r="N6" s="302"/>
      <c r="O6" s="302"/>
    </row>
    <row r="7" spans="1:15" x14ac:dyDescent="0.25">
      <c r="A7" s="68">
        <v>1</v>
      </c>
      <c r="B7" s="68">
        <v>2</v>
      </c>
      <c r="C7" s="68">
        <v>3</v>
      </c>
      <c r="D7" s="68">
        <v>4</v>
      </c>
      <c r="E7" s="68">
        <v>5</v>
      </c>
      <c r="F7" s="68">
        <v>6</v>
      </c>
      <c r="G7" s="68">
        <v>7</v>
      </c>
      <c r="H7" s="302"/>
      <c r="I7" s="302"/>
      <c r="J7" s="302"/>
      <c r="K7" s="302"/>
      <c r="L7" s="302"/>
      <c r="M7" s="302"/>
      <c r="N7" s="302"/>
      <c r="O7" s="302"/>
    </row>
    <row r="8" spans="1:15" x14ac:dyDescent="0.25">
      <c r="A8" s="69" t="s">
        <v>7</v>
      </c>
      <c r="B8" s="70" t="s">
        <v>179</v>
      </c>
      <c r="C8" s="71"/>
      <c r="D8" s="72">
        <f>SUM(D9:D14)</f>
        <v>4288219.6000000006</v>
      </c>
      <c r="E8" s="72">
        <f t="shared" ref="E8:F8" si="0">SUM(E9:E14)</f>
        <v>4343391.8609999996</v>
      </c>
      <c r="F8" s="72">
        <f t="shared" si="0"/>
        <v>4343391.8609999996</v>
      </c>
      <c r="G8" s="73">
        <f>F8/E8*100</f>
        <v>100</v>
      </c>
      <c r="H8" s="4"/>
    </row>
    <row r="9" spans="1:15" ht="53.25" customHeight="1" x14ac:dyDescent="0.2">
      <c r="A9" s="62" t="s">
        <v>8</v>
      </c>
      <c r="B9" s="63" t="s">
        <v>178</v>
      </c>
      <c r="C9" s="64" t="s">
        <v>140</v>
      </c>
      <c r="D9" s="65">
        <f>Дотации!F94</f>
        <v>41928</v>
      </c>
      <c r="E9" s="65">
        <f>Дотации!G94</f>
        <v>41928</v>
      </c>
      <c r="F9" s="65">
        <f>Дотации!H94</f>
        <v>41928</v>
      </c>
      <c r="G9" s="65">
        <f t="shared" ref="G9:G81" si="1">F9/E9*100</f>
        <v>100</v>
      </c>
      <c r="H9" s="5"/>
    </row>
    <row r="10" spans="1:15" s="40" customFormat="1" ht="35.25" customHeight="1" x14ac:dyDescent="0.2">
      <c r="A10" s="59" t="s">
        <v>9</v>
      </c>
      <c r="B10" s="60" t="s">
        <v>180</v>
      </c>
      <c r="C10" s="61" t="s">
        <v>12</v>
      </c>
      <c r="D10" s="58">
        <f>Дотации!J94</f>
        <v>3430574.3000000003</v>
      </c>
      <c r="E10" s="58">
        <f>Дотации!K94</f>
        <v>3427282.1</v>
      </c>
      <c r="F10" s="58">
        <f>Дотации!L94</f>
        <v>3427282.1</v>
      </c>
      <c r="G10" s="58">
        <f t="shared" si="1"/>
        <v>100</v>
      </c>
    </row>
    <row r="11" spans="1:15" ht="29.25" customHeight="1" x14ac:dyDescent="0.2">
      <c r="A11" s="62" t="s">
        <v>10</v>
      </c>
      <c r="B11" s="63" t="s">
        <v>181</v>
      </c>
      <c r="C11" s="64" t="s">
        <v>139</v>
      </c>
      <c r="D11" s="65">
        <f>Дотации!N94</f>
        <v>815717.29999999993</v>
      </c>
      <c r="E11" s="65">
        <f>Дотации!O94</f>
        <v>382237.90000000008</v>
      </c>
      <c r="F11" s="65">
        <f>Дотации!P94</f>
        <v>382237.90000000008</v>
      </c>
      <c r="G11" s="65">
        <f t="shared" si="1"/>
        <v>100</v>
      </c>
      <c r="H11" s="6"/>
      <c r="I11" s="6"/>
    </row>
    <row r="12" spans="1:15" ht="54" customHeight="1" x14ac:dyDescent="0.2">
      <c r="A12" s="62" t="s">
        <v>11</v>
      </c>
      <c r="B12" s="63" t="s">
        <v>432</v>
      </c>
      <c r="C12" s="64" t="s">
        <v>431</v>
      </c>
      <c r="D12" s="65">
        <f>Дотации!R94</f>
        <v>0</v>
      </c>
      <c r="E12" s="65">
        <f>Дотации!S94</f>
        <v>375856.86099999998</v>
      </c>
      <c r="F12" s="65">
        <f>Дотации!T94</f>
        <v>375856.86099999998</v>
      </c>
      <c r="G12" s="65">
        <f t="shared" si="1"/>
        <v>100</v>
      </c>
      <c r="H12" s="6"/>
      <c r="I12" s="6"/>
    </row>
    <row r="13" spans="1:15" ht="65.25" customHeight="1" x14ac:dyDescent="0.2">
      <c r="A13" s="62" t="s">
        <v>13</v>
      </c>
      <c r="B13" s="63" t="s">
        <v>429</v>
      </c>
      <c r="C13" s="64" t="s">
        <v>430</v>
      </c>
      <c r="D13" s="65">
        <f>Дотации!V94</f>
        <v>0</v>
      </c>
      <c r="E13" s="65">
        <f>Дотации!W94</f>
        <v>103087</v>
      </c>
      <c r="F13" s="65">
        <f>Дотации!X94</f>
        <v>103087</v>
      </c>
      <c r="G13" s="65">
        <f t="shared" si="1"/>
        <v>100</v>
      </c>
      <c r="H13" s="6"/>
      <c r="I13" s="6"/>
    </row>
    <row r="14" spans="1:15" ht="48" customHeight="1" x14ac:dyDescent="0.2">
      <c r="A14" s="62" t="s">
        <v>1019</v>
      </c>
      <c r="B14" s="63" t="s">
        <v>1020</v>
      </c>
      <c r="C14" s="64" t="s">
        <v>1021</v>
      </c>
      <c r="D14" s="65">
        <f>Дотации!Z94</f>
        <v>0</v>
      </c>
      <c r="E14" s="65">
        <f>Дотации!AA94</f>
        <v>13000</v>
      </c>
      <c r="F14" s="65">
        <f>Дотации!AB94</f>
        <v>13000</v>
      </c>
      <c r="G14" s="65">
        <f t="shared" si="1"/>
        <v>100</v>
      </c>
      <c r="H14" s="6"/>
      <c r="I14" s="6"/>
    </row>
    <row r="15" spans="1:15" x14ac:dyDescent="0.25">
      <c r="A15" s="392" t="s">
        <v>14</v>
      </c>
      <c r="B15" s="393" t="s">
        <v>15</v>
      </c>
      <c r="C15" s="394"/>
      <c r="D15" s="219">
        <f>SUM(D16:D62)</f>
        <v>7174871.4419999989</v>
      </c>
      <c r="E15" s="219">
        <f t="shared" ref="E15:F15" si="2">SUM(E16:E62)</f>
        <v>11121007.364779999</v>
      </c>
      <c r="F15" s="219">
        <f t="shared" si="2"/>
        <v>10503428.315650001</v>
      </c>
      <c r="G15" s="219">
        <f>F15/E15*100</f>
        <v>94.446734644868073</v>
      </c>
      <c r="H15" s="4"/>
      <c r="I15" s="4"/>
      <c r="K15" s="28"/>
    </row>
    <row r="16" spans="1:15" ht="53.25" customHeight="1" x14ac:dyDescent="0.2">
      <c r="A16" s="62" t="s">
        <v>16</v>
      </c>
      <c r="B16" s="63" t="s">
        <v>213</v>
      </c>
      <c r="C16" s="64" t="s">
        <v>19</v>
      </c>
      <c r="D16" s="65">
        <f>Субсидии!F400</f>
        <v>14916.7</v>
      </c>
      <c r="E16" s="65">
        <f>Субсидии!G400</f>
        <v>16624.900000000001</v>
      </c>
      <c r="F16" s="65">
        <f>Субсидии!H400</f>
        <v>16624.860399999998</v>
      </c>
      <c r="G16" s="65">
        <f t="shared" si="1"/>
        <v>99.999761803078485</v>
      </c>
      <c r="H16" s="7"/>
      <c r="I16" s="6"/>
    </row>
    <row r="17" spans="1:9" ht="35.25" customHeight="1" x14ac:dyDescent="0.2">
      <c r="A17" s="62" t="s">
        <v>17</v>
      </c>
      <c r="B17" s="63" t="s">
        <v>696</v>
      </c>
      <c r="C17" s="64" t="s">
        <v>147</v>
      </c>
      <c r="D17" s="65">
        <f>Субсидии!J400</f>
        <v>366279.5</v>
      </c>
      <c r="E17" s="65">
        <f>Субсидии!K400</f>
        <v>340474.30000000005</v>
      </c>
      <c r="F17" s="65">
        <f>Субсидии!L400</f>
        <v>243059.81614000001</v>
      </c>
      <c r="G17" s="65">
        <f t="shared" si="1"/>
        <v>71.388594128837326</v>
      </c>
      <c r="H17" s="6"/>
      <c r="I17" s="6"/>
    </row>
    <row r="18" spans="1:9" ht="37.5" customHeight="1" x14ac:dyDescent="0.2">
      <c r="A18" s="62" t="s">
        <v>18</v>
      </c>
      <c r="B18" s="63" t="s">
        <v>187</v>
      </c>
      <c r="C18" s="64" t="s">
        <v>150</v>
      </c>
      <c r="D18" s="65">
        <f>Субсидии!N400</f>
        <v>62391.500000000007</v>
      </c>
      <c r="E18" s="65">
        <f>Субсидии!O400</f>
        <v>62391.499999999993</v>
      </c>
      <c r="F18" s="65">
        <f>Субсидии!P400</f>
        <v>61247.930960000012</v>
      </c>
      <c r="G18" s="65">
        <f t="shared" si="1"/>
        <v>98.167107634854133</v>
      </c>
      <c r="H18" s="6"/>
      <c r="I18" s="6"/>
    </row>
    <row r="19" spans="1:9" ht="53.25" customHeight="1" x14ac:dyDescent="0.2">
      <c r="A19" s="62" t="s">
        <v>20</v>
      </c>
      <c r="B19" s="63" t="s">
        <v>692</v>
      </c>
      <c r="C19" s="64" t="s">
        <v>693</v>
      </c>
      <c r="D19" s="65">
        <f>Субсидии!R400</f>
        <v>86883.7</v>
      </c>
      <c r="E19" s="65">
        <f>Субсидии!S400</f>
        <v>86883.7</v>
      </c>
      <c r="F19" s="65">
        <f>Субсидии!T400</f>
        <v>86883.663260000001</v>
      </c>
      <c r="G19" s="65">
        <f t="shared" si="1"/>
        <v>99.99995771358725</v>
      </c>
      <c r="H19" s="6"/>
      <c r="I19" s="6"/>
    </row>
    <row r="20" spans="1:9" ht="51" customHeight="1" x14ac:dyDescent="0.2">
      <c r="A20" s="62" t="s">
        <v>21</v>
      </c>
      <c r="B20" s="63" t="s">
        <v>688</v>
      </c>
      <c r="C20" s="64" t="s">
        <v>145</v>
      </c>
      <c r="D20" s="65">
        <f>Субсидии!V400</f>
        <v>10058.4</v>
      </c>
      <c r="E20" s="65">
        <f>Субсидии!W400</f>
        <v>10058.4</v>
      </c>
      <c r="F20" s="65">
        <f>Субсидии!X400</f>
        <v>10058.4</v>
      </c>
      <c r="G20" s="65">
        <f t="shared" si="1"/>
        <v>100</v>
      </c>
      <c r="H20" s="6"/>
      <c r="I20" s="6"/>
    </row>
    <row r="21" spans="1:9" ht="49.5" customHeight="1" x14ac:dyDescent="0.2">
      <c r="A21" s="62" t="s">
        <v>22</v>
      </c>
      <c r="B21" s="63" t="s">
        <v>212</v>
      </c>
      <c r="C21" s="64" t="s">
        <v>26</v>
      </c>
      <c r="D21" s="65">
        <f>Субсидии!Z400</f>
        <v>40836.1</v>
      </c>
      <c r="E21" s="65">
        <f>Субсидии!AA400</f>
        <v>40836.1</v>
      </c>
      <c r="F21" s="65">
        <f>Субсидии!AB400</f>
        <v>40836.1</v>
      </c>
      <c r="G21" s="65">
        <f t="shared" si="1"/>
        <v>100</v>
      </c>
      <c r="H21" s="6"/>
      <c r="I21" s="6"/>
    </row>
    <row r="22" spans="1:9" ht="42.75" customHeight="1" x14ac:dyDescent="0.2">
      <c r="A22" s="62" t="s">
        <v>23</v>
      </c>
      <c r="B22" s="63" t="s">
        <v>186</v>
      </c>
      <c r="C22" s="176" t="s">
        <v>690</v>
      </c>
      <c r="D22" s="65">
        <f>Субсидии!AD400</f>
        <v>2689.39</v>
      </c>
      <c r="E22" s="65">
        <f>Субсидии!AE400</f>
        <v>2346.9388599999997</v>
      </c>
      <c r="F22" s="65">
        <f>Субсидии!AF400</f>
        <v>2346.9389999999994</v>
      </c>
      <c r="G22" s="65">
        <f t="shared" si="1"/>
        <v>100.00000596521717</v>
      </c>
      <c r="H22" s="6"/>
      <c r="I22" s="6"/>
    </row>
    <row r="23" spans="1:9" ht="41.25" customHeight="1" x14ac:dyDescent="0.2">
      <c r="A23" s="62" t="s">
        <v>24</v>
      </c>
      <c r="B23" s="63" t="s">
        <v>185</v>
      </c>
      <c r="C23" s="64" t="s">
        <v>691</v>
      </c>
      <c r="D23" s="65">
        <f>Субсидии!AH400</f>
        <v>850</v>
      </c>
      <c r="E23" s="65">
        <f>Субсидии!AI400</f>
        <v>867.4</v>
      </c>
      <c r="F23" s="65">
        <f>Субсидии!AJ400</f>
        <v>867.4</v>
      </c>
      <c r="G23" s="65">
        <f t="shared" si="1"/>
        <v>100</v>
      </c>
      <c r="H23" s="6"/>
      <c r="I23" s="6"/>
    </row>
    <row r="24" spans="1:9" ht="36" customHeight="1" x14ac:dyDescent="0.2">
      <c r="A24" s="62" t="s">
        <v>25</v>
      </c>
      <c r="B24" s="63" t="s">
        <v>674</v>
      </c>
      <c r="C24" s="64" t="s">
        <v>141</v>
      </c>
      <c r="D24" s="65">
        <f>Субсидии!AL400</f>
        <v>5300</v>
      </c>
      <c r="E24" s="65">
        <f>Субсидии!AM400</f>
        <v>5300</v>
      </c>
      <c r="F24" s="65">
        <f>Субсидии!AN400</f>
        <v>5300</v>
      </c>
      <c r="G24" s="65">
        <f t="shared" si="1"/>
        <v>100</v>
      </c>
      <c r="H24" s="6"/>
      <c r="I24" s="6"/>
    </row>
    <row r="25" spans="1:9" ht="42.75" customHeight="1" x14ac:dyDescent="0.2">
      <c r="A25" s="62" t="s">
        <v>27</v>
      </c>
      <c r="B25" s="63" t="s">
        <v>1116</v>
      </c>
      <c r="C25" s="64" t="s">
        <v>160</v>
      </c>
      <c r="D25" s="65">
        <f>Субсидии!AP400</f>
        <v>120000</v>
      </c>
      <c r="E25" s="65">
        <f>Субсидии!AQ400</f>
        <v>119999.99999999999</v>
      </c>
      <c r="F25" s="65">
        <f>Субсидии!AR400</f>
        <v>118799.56382999998</v>
      </c>
      <c r="G25" s="65">
        <f t="shared" si="1"/>
        <v>98.999636525</v>
      </c>
      <c r="H25" s="6"/>
      <c r="I25" s="6"/>
    </row>
    <row r="26" spans="1:9" ht="36" customHeight="1" x14ac:dyDescent="0.2">
      <c r="A26" s="62" t="s">
        <v>28</v>
      </c>
      <c r="B26" s="63" t="s">
        <v>211</v>
      </c>
      <c r="C26" s="64" t="s">
        <v>39</v>
      </c>
      <c r="D26" s="65">
        <f>Субсидии!AT400</f>
        <v>668801.69999999995</v>
      </c>
      <c r="E26" s="65">
        <f>Субсидии!AU400</f>
        <v>707405</v>
      </c>
      <c r="F26" s="65">
        <f>Субсидии!AV400</f>
        <v>707405.03824999998</v>
      </c>
      <c r="G26" s="65">
        <f t="shared" si="1"/>
        <v>100.00000540708646</v>
      </c>
      <c r="H26" s="6"/>
      <c r="I26" s="6"/>
    </row>
    <row r="27" spans="1:9" ht="67.5" customHeight="1" x14ac:dyDescent="0.2">
      <c r="A27" s="62" t="s">
        <v>29</v>
      </c>
      <c r="B27" s="63" t="s">
        <v>856</v>
      </c>
      <c r="C27" s="64" t="s">
        <v>142</v>
      </c>
      <c r="D27" s="65">
        <f>Субсидии!AX400</f>
        <v>1052020.6000000001</v>
      </c>
      <c r="E27" s="65">
        <f>Субсидии!AY400</f>
        <v>1052020.6000000001</v>
      </c>
      <c r="F27" s="65">
        <f>Субсидии!AZ400</f>
        <v>1013317.2033700001</v>
      </c>
      <c r="G27" s="65">
        <f t="shared" si="1"/>
        <v>96.321041942524701</v>
      </c>
      <c r="H27" s="6"/>
      <c r="I27" s="8"/>
    </row>
    <row r="28" spans="1:9" ht="66.75" customHeight="1" x14ac:dyDescent="0.2">
      <c r="A28" s="62" t="s">
        <v>30</v>
      </c>
      <c r="B28" s="63" t="s">
        <v>857</v>
      </c>
      <c r="C28" s="64" t="s">
        <v>858</v>
      </c>
      <c r="D28" s="65">
        <f>Субсидии!BB400</f>
        <v>0</v>
      </c>
      <c r="E28" s="65">
        <f>Субсидии!BC400</f>
        <v>157762.50000000006</v>
      </c>
      <c r="F28" s="65">
        <f>Субсидии!BD400</f>
        <v>130511.24871000001</v>
      </c>
      <c r="G28" s="65">
        <f t="shared" si="1"/>
        <v>82.726407549322531</v>
      </c>
      <c r="H28" s="6"/>
      <c r="I28" s="8"/>
    </row>
    <row r="29" spans="1:9" ht="69.75" customHeight="1" x14ac:dyDescent="0.2">
      <c r="A29" s="62" t="s">
        <v>31</v>
      </c>
      <c r="B29" s="63" t="s">
        <v>184</v>
      </c>
      <c r="C29" s="64" t="s">
        <v>146</v>
      </c>
      <c r="D29" s="65">
        <f>Субсидии!BF400</f>
        <v>1014150.5</v>
      </c>
      <c r="E29" s="65">
        <f>Субсидии!BG400</f>
        <v>1014156.1000000001</v>
      </c>
      <c r="F29" s="65">
        <f>Субсидии!BH400</f>
        <v>957879.62140999991</v>
      </c>
      <c r="G29" s="65">
        <f t="shared" si="1"/>
        <v>94.450905675171683</v>
      </c>
      <c r="H29" s="6"/>
      <c r="I29" s="8"/>
    </row>
    <row r="30" spans="1:9" ht="54.75" customHeight="1" x14ac:dyDescent="0.2">
      <c r="A30" s="62" t="s">
        <v>32</v>
      </c>
      <c r="B30" s="63" t="s">
        <v>1111</v>
      </c>
      <c r="C30" s="64" t="s">
        <v>1109</v>
      </c>
      <c r="D30" s="65">
        <f>Субсидии!BJ400</f>
        <v>80000</v>
      </c>
      <c r="E30" s="65">
        <f>Субсидии!BK400</f>
        <v>0</v>
      </c>
      <c r="F30" s="65">
        <f>Субсидии!BL400</f>
        <v>0</v>
      </c>
      <c r="G30" s="65"/>
      <c r="H30" s="6"/>
      <c r="I30" s="8"/>
    </row>
    <row r="31" spans="1:9" ht="51.75" customHeight="1" x14ac:dyDescent="0.2">
      <c r="A31" s="62" t="s">
        <v>33</v>
      </c>
      <c r="B31" s="60" t="s">
        <v>1106</v>
      </c>
      <c r="C31" s="64" t="s">
        <v>151</v>
      </c>
      <c r="D31" s="65">
        <f>Субсидии!BN400</f>
        <v>30468</v>
      </c>
      <c r="E31" s="65">
        <f>Субсидии!BO400</f>
        <v>30468</v>
      </c>
      <c r="F31" s="65">
        <f>Субсидии!BP400</f>
        <v>30468</v>
      </c>
      <c r="G31" s="65">
        <f t="shared" si="1"/>
        <v>100</v>
      </c>
      <c r="H31" s="6"/>
      <c r="I31" s="8"/>
    </row>
    <row r="32" spans="1:9" ht="84.75" customHeight="1" x14ac:dyDescent="0.2">
      <c r="A32" s="62" t="s">
        <v>34</v>
      </c>
      <c r="B32" s="63" t="s">
        <v>243</v>
      </c>
      <c r="C32" s="64" t="s">
        <v>136</v>
      </c>
      <c r="D32" s="65">
        <f>Субсидии!BR400</f>
        <v>391347.60000000003</v>
      </c>
      <c r="E32" s="65">
        <f>Субсидии!BS400</f>
        <v>2808406</v>
      </c>
      <c r="F32" s="65">
        <f>Субсидии!BT400</f>
        <v>2610707.7011199999</v>
      </c>
      <c r="G32" s="65">
        <f t="shared" si="1"/>
        <v>92.960480112918148</v>
      </c>
      <c r="H32" s="6"/>
      <c r="I32" s="8"/>
    </row>
    <row r="33" spans="1:9" ht="72" customHeight="1" x14ac:dyDescent="0.2">
      <c r="A33" s="62" t="s">
        <v>35</v>
      </c>
      <c r="B33" s="63" t="s">
        <v>244</v>
      </c>
      <c r="C33" s="64" t="s">
        <v>245</v>
      </c>
      <c r="D33" s="65">
        <f>Субсидии!BV400</f>
        <v>7973.2999999999993</v>
      </c>
      <c r="E33" s="65">
        <f>Субсидии!BW400</f>
        <v>59092.6</v>
      </c>
      <c r="F33" s="65">
        <f>Субсидии!BX400</f>
        <v>54674.006549999991</v>
      </c>
      <c r="G33" s="65">
        <f t="shared" si="1"/>
        <v>92.522594284225079</v>
      </c>
      <c r="H33" s="6"/>
      <c r="I33" s="8"/>
    </row>
    <row r="34" spans="1:9" ht="47.25" customHeight="1" x14ac:dyDescent="0.2">
      <c r="A34" s="62" t="s">
        <v>36</v>
      </c>
      <c r="B34" s="63" t="s">
        <v>705</v>
      </c>
      <c r="C34" s="64" t="s">
        <v>55</v>
      </c>
      <c r="D34" s="65">
        <f>Субсидии!BZ400</f>
        <v>181511.59999999992</v>
      </c>
      <c r="E34" s="65">
        <f>Субсидии!CA400</f>
        <v>149771.89999999997</v>
      </c>
      <c r="F34" s="65">
        <f>Субсидии!CB400</f>
        <v>143214.73399999997</v>
      </c>
      <c r="G34" s="65">
        <f t="shared" si="1"/>
        <v>95.621898366783086</v>
      </c>
      <c r="H34" s="6"/>
      <c r="I34" s="8"/>
    </row>
    <row r="35" spans="1:9" ht="41.25" customHeight="1" x14ac:dyDescent="0.2">
      <c r="A35" s="62" t="s">
        <v>37</v>
      </c>
      <c r="B35" s="63" t="s">
        <v>682</v>
      </c>
      <c r="C35" s="176" t="s">
        <v>684</v>
      </c>
      <c r="D35" s="65">
        <f>Субсидии!CD400</f>
        <v>427354.35199999996</v>
      </c>
      <c r="E35" s="65">
        <f>Субсидии!CE400</f>
        <v>378150.5</v>
      </c>
      <c r="F35" s="65">
        <f>Субсидии!CF400</f>
        <v>373834.20863999997</v>
      </c>
      <c r="G35" s="65">
        <f t="shared" si="1"/>
        <v>98.858578433718847</v>
      </c>
      <c r="H35" s="6"/>
      <c r="I35" s="8"/>
    </row>
    <row r="36" spans="1:9" ht="38.25" customHeight="1" x14ac:dyDescent="0.2">
      <c r="A36" s="62" t="s">
        <v>38</v>
      </c>
      <c r="B36" s="63" t="s">
        <v>239</v>
      </c>
      <c r="C36" s="176" t="s">
        <v>137</v>
      </c>
      <c r="D36" s="65">
        <f>Субсидии!CH400</f>
        <v>34078.699999999997</v>
      </c>
      <c r="E36" s="65">
        <f>Субсидии!CI400</f>
        <v>34078.699999999997</v>
      </c>
      <c r="F36" s="65">
        <f>Субсидии!CJ400</f>
        <v>34078.699999999997</v>
      </c>
      <c r="G36" s="65">
        <f t="shared" si="1"/>
        <v>100</v>
      </c>
      <c r="H36" s="6"/>
      <c r="I36" s="8"/>
    </row>
    <row r="37" spans="1:9" ht="47.25" customHeight="1" x14ac:dyDescent="0.2">
      <c r="A37" s="62" t="s">
        <v>40</v>
      </c>
      <c r="B37" s="63" t="s">
        <v>685</v>
      </c>
      <c r="C37" s="176" t="s">
        <v>153</v>
      </c>
      <c r="D37" s="65">
        <f>Субсидии!CL400</f>
        <v>16769.400000000001</v>
      </c>
      <c r="E37" s="65">
        <f>Субсидии!CM400</f>
        <v>16769.400000000001</v>
      </c>
      <c r="F37" s="65">
        <f>Субсидии!CN400</f>
        <v>16769.399169999997</v>
      </c>
      <c r="G37" s="65">
        <f t="shared" si="1"/>
        <v>99.999995050508645</v>
      </c>
      <c r="H37" s="6"/>
      <c r="I37" s="8"/>
    </row>
    <row r="38" spans="1:9" ht="85.5" customHeight="1" x14ac:dyDescent="0.2">
      <c r="A38" s="62" t="s">
        <v>41</v>
      </c>
      <c r="B38" s="63" t="s">
        <v>676</v>
      </c>
      <c r="C38" s="176" t="s">
        <v>675</v>
      </c>
      <c r="D38" s="65">
        <f>Субсидии!CP400</f>
        <v>592800</v>
      </c>
      <c r="E38" s="65">
        <f>Субсидии!CQ400</f>
        <v>592800</v>
      </c>
      <c r="F38" s="65">
        <f>Субсидии!CR400</f>
        <v>471596.84839</v>
      </c>
      <c r="G38" s="65">
        <f t="shared" si="1"/>
        <v>79.554124222334693</v>
      </c>
      <c r="H38" s="6"/>
      <c r="I38" s="8"/>
    </row>
    <row r="39" spans="1:9" ht="52.5" customHeight="1" x14ac:dyDescent="0.2">
      <c r="A39" s="62" t="s">
        <v>42</v>
      </c>
      <c r="B39" s="63" t="s">
        <v>860</v>
      </c>
      <c r="C39" s="176" t="s">
        <v>154</v>
      </c>
      <c r="D39" s="65">
        <f>Субсидии!CT400</f>
        <v>82719.799999999988</v>
      </c>
      <c r="E39" s="65">
        <f>Субсидии!CU400</f>
        <v>73743.199999999997</v>
      </c>
      <c r="F39" s="65">
        <f>Субсидии!CV400</f>
        <v>73743.115610000008</v>
      </c>
      <c r="G39" s="65">
        <f t="shared" si="1"/>
        <v>99.999885562329823</v>
      </c>
      <c r="H39" s="6"/>
      <c r="I39" s="8"/>
    </row>
    <row r="40" spans="1:9" ht="52.5" customHeight="1" x14ac:dyDescent="0.2">
      <c r="A40" s="62" t="s">
        <v>43</v>
      </c>
      <c r="B40" s="63" t="s">
        <v>183</v>
      </c>
      <c r="C40" s="176" t="s">
        <v>156</v>
      </c>
      <c r="D40" s="65">
        <f>Субсидии!CX400</f>
        <v>65541.5</v>
      </c>
      <c r="E40" s="65">
        <f>Субсидии!CY400</f>
        <v>65541.5</v>
      </c>
      <c r="F40" s="65">
        <f>Субсидии!CZ400</f>
        <v>65541.53061999999</v>
      </c>
      <c r="G40" s="65">
        <f t="shared" si="1"/>
        <v>100.00004671849132</v>
      </c>
      <c r="H40" s="6"/>
      <c r="I40" s="8"/>
    </row>
    <row r="41" spans="1:9" ht="39.75" customHeight="1" x14ac:dyDescent="0.2">
      <c r="A41" s="59" t="s">
        <v>44</v>
      </c>
      <c r="B41" s="63" t="s">
        <v>1105</v>
      </c>
      <c r="C41" s="176" t="s">
        <v>158</v>
      </c>
      <c r="D41" s="65">
        <f>Субсидии!DB400</f>
        <v>24694.100000000002</v>
      </c>
      <c r="E41" s="65">
        <f>Субсидии!DC400</f>
        <v>24694.1</v>
      </c>
      <c r="F41" s="65">
        <f>Субсидии!DD400</f>
        <v>24651.263199999998</v>
      </c>
      <c r="G41" s="65">
        <f t="shared" si="1"/>
        <v>99.826530223818651</v>
      </c>
      <c r="H41" s="6"/>
      <c r="I41" s="8"/>
    </row>
    <row r="42" spans="1:9" ht="54.75" customHeight="1" x14ac:dyDescent="0.2">
      <c r="A42" s="59" t="s">
        <v>45</v>
      </c>
      <c r="B42" s="63" t="s">
        <v>182</v>
      </c>
      <c r="C42" s="176" t="s">
        <v>704</v>
      </c>
      <c r="D42" s="65">
        <f>Субсидии!DF400</f>
        <v>85505.600000000006</v>
      </c>
      <c r="E42" s="65">
        <f>Субсидии!DG400</f>
        <v>85511.9</v>
      </c>
      <c r="F42" s="65">
        <f>Субсидии!DH400</f>
        <v>85511.9</v>
      </c>
      <c r="G42" s="65">
        <f t="shared" si="1"/>
        <v>100</v>
      </c>
      <c r="H42" s="6"/>
      <c r="I42" s="8"/>
    </row>
    <row r="43" spans="1:9" ht="48" customHeight="1" x14ac:dyDescent="0.2">
      <c r="A43" s="59" t="s">
        <v>46</v>
      </c>
      <c r="B43" s="60" t="s">
        <v>701</v>
      </c>
      <c r="C43" s="176" t="s">
        <v>703</v>
      </c>
      <c r="D43" s="58">
        <f>Субсидии!DJ400</f>
        <v>16585</v>
      </c>
      <c r="E43" s="58">
        <f>Субсидии!DK400</f>
        <v>15370.2</v>
      </c>
      <c r="F43" s="58">
        <f>Субсидии!DL400</f>
        <v>14633.043000000001</v>
      </c>
      <c r="G43" s="58">
        <f t="shared" si="1"/>
        <v>95.203985634539563</v>
      </c>
      <c r="H43" s="6"/>
      <c r="I43" s="8"/>
    </row>
    <row r="44" spans="1:9" ht="54.75" customHeight="1" x14ac:dyDescent="0.2">
      <c r="A44" s="59" t="s">
        <v>47</v>
      </c>
      <c r="B44" s="60" t="s">
        <v>709</v>
      </c>
      <c r="C44" s="176" t="s">
        <v>159</v>
      </c>
      <c r="D44" s="58">
        <f>Субсидии!DN400</f>
        <v>250017</v>
      </c>
      <c r="E44" s="58">
        <f>Субсидии!DO400</f>
        <v>250017</v>
      </c>
      <c r="F44" s="58">
        <f>Субсидии!DP400</f>
        <v>247730.85826999994</v>
      </c>
      <c r="G44" s="58">
        <f t="shared" si="1"/>
        <v>99.085605486826864</v>
      </c>
      <c r="H44" s="6"/>
      <c r="I44" s="8"/>
    </row>
    <row r="45" spans="1:9" s="40" customFormat="1" ht="48" customHeight="1" x14ac:dyDescent="0.2">
      <c r="A45" s="59" t="s">
        <v>48</v>
      </c>
      <c r="B45" s="60" t="s">
        <v>210</v>
      </c>
      <c r="C45" s="180" t="s">
        <v>695</v>
      </c>
      <c r="D45" s="58">
        <f>Субсидии!DR400</f>
        <v>39582</v>
      </c>
      <c r="E45" s="58">
        <f>Субсидии!DS400</f>
        <v>39582</v>
      </c>
      <c r="F45" s="58">
        <f>Субсидии!DT400</f>
        <v>39582</v>
      </c>
      <c r="G45" s="58">
        <f t="shared" si="1"/>
        <v>100</v>
      </c>
      <c r="H45" s="38"/>
      <c r="I45" s="39"/>
    </row>
    <row r="46" spans="1:9" s="40" customFormat="1" ht="45" customHeight="1" x14ac:dyDescent="0.2">
      <c r="A46" s="59" t="s">
        <v>49</v>
      </c>
      <c r="B46" s="60" t="s">
        <v>214</v>
      </c>
      <c r="C46" s="180" t="s">
        <v>216</v>
      </c>
      <c r="D46" s="58">
        <f>Субсидии!DV400</f>
        <v>16618.3</v>
      </c>
      <c r="E46" s="58">
        <f>Субсидии!DW400</f>
        <v>11343.7</v>
      </c>
      <c r="F46" s="58">
        <f>Субсидии!DX400</f>
        <v>11082.95</v>
      </c>
      <c r="G46" s="58">
        <f t="shared" si="1"/>
        <v>97.70136727875385</v>
      </c>
      <c r="H46" s="38"/>
      <c r="I46" s="39"/>
    </row>
    <row r="47" spans="1:9" s="40" customFormat="1" ht="57" customHeight="1" x14ac:dyDescent="0.2">
      <c r="A47" s="59" t="s">
        <v>50</v>
      </c>
      <c r="B47" s="60" t="s">
        <v>217</v>
      </c>
      <c r="C47" s="180" t="s">
        <v>219</v>
      </c>
      <c r="D47" s="58">
        <f>Субсидии!DZ400</f>
        <v>941870.2</v>
      </c>
      <c r="E47" s="58">
        <f>Субсидии!EA400</f>
        <v>940806</v>
      </c>
      <c r="F47" s="58">
        <f>Субсидии!EB400</f>
        <v>936270.3547100001</v>
      </c>
      <c r="G47" s="58">
        <f t="shared" si="1"/>
        <v>99.517897920506471</v>
      </c>
      <c r="H47" s="38"/>
      <c r="I47" s="39"/>
    </row>
    <row r="48" spans="1:9" s="40" customFormat="1" ht="53.25" customHeight="1" x14ac:dyDescent="0.2">
      <c r="A48" s="59" t="s">
        <v>51</v>
      </c>
      <c r="B48" s="60" t="s">
        <v>713</v>
      </c>
      <c r="C48" s="180" t="s">
        <v>714</v>
      </c>
      <c r="D48" s="58">
        <f>Субсидии!ED400</f>
        <v>0</v>
      </c>
      <c r="E48" s="58">
        <f>Субсидии!EE400</f>
        <v>200000</v>
      </c>
      <c r="F48" s="58">
        <f>Субсидии!EF400</f>
        <v>199009.59980000003</v>
      </c>
      <c r="G48" s="58">
        <f t="shared" si="1"/>
        <v>99.504799900000009</v>
      </c>
      <c r="H48" s="38"/>
      <c r="I48" s="39"/>
    </row>
    <row r="49" spans="1:11" s="40" customFormat="1" ht="60" customHeight="1" x14ac:dyDescent="0.2">
      <c r="A49" s="59" t="s">
        <v>52</v>
      </c>
      <c r="B49" s="60" t="s">
        <v>710</v>
      </c>
      <c r="C49" s="180" t="s">
        <v>711</v>
      </c>
      <c r="D49" s="58">
        <f>Субсидии!EH400</f>
        <v>0</v>
      </c>
      <c r="E49" s="58">
        <f>Субсидии!EI400</f>
        <v>500000</v>
      </c>
      <c r="F49" s="58">
        <f>Субсидии!EJ400</f>
        <v>481602.3</v>
      </c>
      <c r="G49" s="58">
        <f t="shared" si="1"/>
        <v>96.320459999999997</v>
      </c>
      <c r="H49" s="38"/>
      <c r="I49" s="39"/>
    </row>
    <row r="50" spans="1:11" s="40" customFormat="1" ht="55.5" customHeight="1" x14ac:dyDescent="0.2">
      <c r="A50" s="59" t="s">
        <v>53</v>
      </c>
      <c r="B50" s="60" t="s">
        <v>861</v>
      </c>
      <c r="C50" s="180" t="s">
        <v>864</v>
      </c>
      <c r="D50" s="58">
        <f>Субсидии!EL400</f>
        <v>0</v>
      </c>
      <c r="E50" s="58">
        <f>Субсидии!EM400</f>
        <v>36685.4</v>
      </c>
      <c r="F50" s="58">
        <f>Субсидии!EN400</f>
        <v>36619.400999999998</v>
      </c>
      <c r="G50" s="58">
        <f t="shared" si="1"/>
        <v>99.820094642555333</v>
      </c>
      <c r="H50" s="38"/>
      <c r="I50" s="39"/>
    </row>
    <row r="51" spans="1:11" s="40" customFormat="1" ht="43.5" customHeight="1" x14ac:dyDescent="0.2">
      <c r="A51" s="59" t="s">
        <v>54</v>
      </c>
      <c r="B51" s="60" t="s">
        <v>679</v>
      </c>
      <c r="C51" s="180" t="s">
        <v>680</v>
      </c>
      <c r="D51" s="58">
        <f>Субсидии!EP400</f>
        <v>48844.4</v>
      </c>
      <c r="E51" s="58">
        <f>Субсидии!EQ400</f>
        <v>48007.1</v>
      </c>
      <c r="F51" s="58">
        <f>Субсидии!ER400</f>
        <v>48007.14286</v>
      </c>
      <c r="G51" s="58">
        <f t="shared" si="1"/>
        <v>100.00008927846089</v>
      </c>
      <c r="H51" s="38"/>
      <c r="I51" s="39"/>
    </row>
    <row r="52" spans="1:11" s="40" customFormat="1" ht="53.25" customHeight="1" x14ac:dyDescent="0.2">
      <c r="A52" s="179" t="s">
        <v>862</v>
      </c>
      <c r="B52" s="60" t="s">
        <v>698</v>
      </c>
      <c r="C52" s="180" t="s">
        <v>699</v>
      </c>
      <c r="D52" s="58">
        <f>Субсидии!ET400</f>
        <v>42920.100000000006</v>
      </c>
      <c r="E52" s="58">
        <f>Субсидии!EU400</f>
        <v>31908.2</v>
      </c>
      <c r="F52" s="58">
        <f>Субсидии!EV400</f>
        <v>30422.452050000007</v>
      </c>
      <c r="G52" s="58">
        <f t="shared" si="1"/>
        <v>95.343679837784663</v>
      </c>
      <c r="H52" s="38"/>
      <c r="I52" s="39"/>
    </row>
    <row r="53" spans="1:11" s="40" customFormat="1" ht="65.25" customHeight="1" x14ac:dyDescent="0.2">
      <c r="A53" s="179" t="s">
        <v>865</v>
      </c>
      <c r="B53" s="60" t="s">
        <v>707</v>
      </c>
      <c r="C53" s="180" t="s">
        <v>148</v>
      </c>
      <c r="D53" s="58">
        <f>Субсидии!EX400</f>
        <v>106673.29999999993</v>
      </c>
      <c r="E53" s="58">
        <f>Субсидии!EY400</f>
        <v>106673.99999999996</v>
      </c>
      <c r="F53" s="58">
        <f>Субсидии!EZ400</f>
        <v>106673.97996000001</v>
      </c>
      <c r="G53" s="58">
        <f t="shared" si="1"/>
        <v>99.9999812137916</v>
      </c>
      <c r="H53" s="38"/>
      <c r="I53" s="39"/>
    </row>
    <row r="54" spans="1:11" s="40" customFormat="1" ht="40.5" customHeight="1" x14ac:dyDescent="0.2">
      <c r="A54" s="179" t="s">
        <v>866</v>
      </c>
      <c r="B54" s="60" t="s">
        <v>867</v>
      </c>
      <c r="C54" s="180" t="s">
        <v>868</v>
      </c>
      <c r="D54" s="58">
        <f>Субсидии!FB400</f>
        <v>0</v>
      </c>
      <c r="E54" s="58">
        <f>Субсидии!FC400</f>
        <v>381434.7</v>
      </c>
      <c r="F54" s="58">
        <f>Субсидии!FD400</f>
        <v>381434.7</v>
      </c>
      <c r="G54" s="58">
        <f t="shared" si="1"/>
        <v>100</v>
      </c>
      <c r="H54" s="38"/>
      <c r="I54" s="39"/>
    </row>
    <row r="55" spans="1:11" s="40" customFormat="1" ht="36.75" customHeight="1" x14ac:dyDescent="0.2">
      <c r="A55" s="179" t="s">
        <v>872</v>
      </c>
      <c r="B55" s="60" t="s">
        <v>867</v>
      </c>
      <c r="C55" s="180" t="s">
        <v>870</v>
      </c>
      <c r="D55" s="58">
        <f>Субсидии!FF400</f>
        <v>0</v>
      </c>
      <c r="E55" s="58">
        <f>Субсидии!FG400</f>
        <v>108988.2</v>
      </c>
      <c r="F55" s="58">
        <f>Субсидии!FH400</f>
        <v>106474.64766</v>
      </c>
      <c r="G55" s="58">
        <f t="shared" si="1"/>
        <v>97.693739010278179</v>
      </c>
      <c r="H55" s="38"/>
      <c r="I55" s="39"/>
    </row>
    <row r="56" spans="1:11" s="40" customFormat="1" ht="53.25" customHeight="1" x14ac:dyDescent="0.2">
      <c r="A56" s="179" t="s">
        <v>875</v>
      </c>
      <c r="B56" s="60" t="s">
        <v>873</v>
      </c>
      <c r="C56" s="180" t="s">
        <v>874</v>
      </c>
      <c r="D56" s="58">
        <f>Субсидии!FJ400</f>
        <v>0</v>
      </c>
      <c r="E56" s="58">
        <f>Субсидии!FK400</f>
        <v>341517.14299999998</v>
      </c>
      <c r="F56" s="58">
        <f>Субсидии!FL400</f>
        <v>312683.49511999998</v>
      </c>
      <c r="G56" s="58">
        <f t="shared" si="1"/>
        <v>91.557188717756404</v>
      </c>
      <c r="H56" s="38"/>
      <c r="I56" s="39"/>
    </row>
    <row r="57" spans="1:11" s="40" customFormat="1" ht="68.25" customHeight="1" x14ac:dyDescent="0.2">
      <c r="A57" s="179" t="s">
        <v>880</v>
      </c>
      <c r="B57" s="60" t="s">
        <v>1118</v>
      </c>
      <c r="C57" s="180" t="s">
        <v>878</v>
      </c>
      <c r="D57" s="58">
        <f>Субсидии!FN400</f>
        <v>0</v>
      </c>
      <c r="E57" s="58">
        <f>Субсидии!FO400</f>
        <v>21096.3</v>
      </c>
      <c r="F57" s="58">
        <f>Субсидии!FP400</f>
        <v>21028.440119999999</v>
      </c>
      <c r="G57" s="58">
        <f t="shared" si="1"/>
        <v>99.67833278821405</v>
      </c>
      <c r="H57" s="38"/>
      <c r="I57" s="39"/>
    </row>
    <row r="58" spans="1:11" s="40" customFormat="1" ht="69.75" customHeight="1" x14ac:dyDescent="0.2">
      <c r="A58" s="179" t="s">
        <v>1100</v>
      </c>
      <c r="B58" s="60" t="s">
        <v>1122</v>
      </c>
      <c r="C58" s="180" t="s">
        <v>882</v>
      </c>
      <c r="D58" s="58">
        <f>Субсидии!FR400</f>
        <v>0</v>
      </c>
      <c r="E58" s="58">
        <f>Субсидии!FS400</f>
        <v>108765.92000000001</v>
      </c>
      <c r="F58" s="58">
        <f>Субсидии!FT400</f>
        <v>107587.51183</v>
      </c>
      <c r="G58" s="58">
        <f t="shared" si="1"/>
        <v>98.916564885397918</v>
      </c>
      <c r="H58" s="38"/>
      <c r="I58" s="39"/>
    </row>
    <row r="59" spans="1:11" s="40" customFormat="1" ht="50.25" customHeight="1" x14ac:dyDescent="0.2">
      <c r="A59" s="179" t="s">
        <v>1112</v>
      </c>
      <c r="B59" s="60" t="s">
        <v>1101</v>
      </c>
      <c r="C59" s="180" t="s">
        <v>1103</v>
      </c>
      <c r="D59" s="58">
        <f>Субсидии!FV400</f>
        <v>245819.09999999998</v>
      </c>
      <c r="E59" s="58">
        <f>Субсидии!FW400</f>
        <v>0</v>
      </c>
      <c r="F59" s="58">
        <f>Субсидии!FX400</f>
        <v>0</v>
      </c>
      <c r="G59" s="58"/>
      <c r="H59" s="38"/>
      <c r="I59" s="39"/>
    </row>
    <row r="60" spans="1:11" s="218" customFormat="1" ht="52.5" customHeight="1" x14ac:dyDescent="0.2">
      <c r="A60" s="234" t="s">
        <v>1113</v>
      </c>
      <c r="B60" s="63" t="s">
        <v>1131</v>
      </c>
      <c r="C60" s="176" t="s">
        <v>1114</v>
      </c>
      <c r="D60" s="65"/>
      <c r="E60" s="65">
        <f>Субсидии!GA400</f>
        <v>31306.6</v>
      </c>
      <c r="F60" s="65">
        <f>Субсидии!GB400</f>
        <v>31306.583719999999</v>
      </c>
      <c r="G60" s="65">
        <f t="shared" si="1"/>
        <v>99.999947998185689</v>
      </c>
      <c r="H60" s="216"/>
      <c r="I60" s="217"/>
    </row>
    <row r="61" spans="1:11" s="218" customFormat="1" ht="53.25" customHeight="1" x14ac:dyDescent="0.2">
      <c r="A61" s="234" t="s">
        <v>1120</v>
      </c>
      <c r="B61" s="63" t="s">
        <v>1124</v>
      </c>
      <c r="C61" s="176" t="s">
        <v>1126</v>
      </c>
      <c r="D61" s="65">
        <f>Субсидии!GD400</f>
        <v>0</v>
      </c>
      <c r="E61" s="65">
        <f>Субсидии!GE400</f>
        <v>319.66291999999999</v>
      </c>
      <c r="F61" s="65">
        <f>Субсидии!GF400</f>
        <v>319.66291999999999</v>
      </c>
      <c r="G61" s="65">
        <f t="shared" si="1"/>
        <v>100</v>
      </c>
      <c r="H61" s="233"/>
      <c r="I61" s="217"/>
    </row>
    <row r="62" spans="1:11" s="218" customFormat="1" ht="73.5" customHeight="1" x14ac:dyDescent="0.2">
      <c r="A62" s="234" t="s">
        <v>1121</v>
      </c>
      <c r="B62" s="63" t="s">
        <v>1125</v>
      </c>
      <c r="C62" s="176" t="s">
        <v>1127</v>
      </c>
      <c r="D62" s="65">
        <f>Субсидии!GH400</f>
        <v>0</v>
      </c>
      <c r="E62" s="65">
        <f>Субсидии!GI400</f>
        <v>11029.999999999998</v>
      </c>
      <c r="F62" s="65">
        <f>Субсидии!GJ400</f>
        <v>11029.999999999998</v>
      </c>
      <c r="G62" s="65">
        <f t="shared" si="1"/>
        <v>100</v>
      </c>
      <c r="H62" s="216"/>
      <c r="I62" s="217"/>
    </row>
    <row r="63" spans="1:11" x14ac:dyDescent="0.25">
      <c r="A63" s="269" t="s">
        <v>56</v>
      </c>
      <c r="B63" s="270" t="s">
        <v>57</v>
      </c>
      <c r="C63" s="271"/>
      <c r="D63" s="272">
        <f>SUM(D64:D86)</f>
        <v>21568162.799999997</v>
      </c>
      <c r="E63" s="272">
        <f>SUM(E64:E86)</f>
        <v>23073180.579999998</v>
      </c>
      <c r="F63" s="272">
        <f>SUM(F64:F86)</f>
        <v>22931970.012189995</v>
      </c>
      <c r="G63" s="272">
        <f t="shared" si="1"/>
        <v>99.387988286571954</v>
      </c>
      <c r="H63" s="4"/>
      <c r="I63" s="4"/>
      <c r="J63" s="5"/>
      <c r="K63" s="5"/>
    </row>
    <row r="64" spans="1:11" s="40" customFormat="1" ht="91.5" customHeight="1" x14ac:dyDescent="0.2">
      <c r="A64" s="59" t="s">
        <v>58</v>
      </c>
      <c r="B64" s="246" t="s">
        <v>171</v>
      </c>
      <c r="C64" s="61" t="s">
        <v>59</v>
      </c>
      <c r="D64" s="58">
        <f>'Субвенции '!F408</f>
        <v>82819.7</v>
      </c>
      <c r="E64" s="58">
        <f>'Субвенции '!G408</f>
        <v>72356.599999999991</v>
      </c>
      <c r="F64" s="58">
        <f>'Субвенции '!H408</f>
        <v>71339.931799999991</v>
      </c>
      <c r="G64" s="58">
        <f t="shared" si="1"/>
        <v>98.594919882913231</v>
      </c>
      <c r="H64" s="51"/>
      <c r="I64" s="38"/>
    </row>
    <row r="65" spans="1:10" s="40" customFormat="1" ht="105.75" customHeight="1" x14ac:dyDescent="0.2">
      <c r="A65" s="59" t="s">
        <v>60</v>
      </c>
      <c r="B65" s="246" t="s">
        <v>168</v>
      </c>
      <c r="C65" s="61" t="s">
        <v>61</v>
      </c>
      <c r="D65" s="58">
        <f>'Субвенции '!J408</f>
        <v>22624.200000000004</v>
      </c>
      <c r="E65" s="58">
        <f>'Субвенции '!K408</f>
        <v>26333.300000000003</v>
      </c>
      <c r="F65" s="58">
        <f>'Субвенции '!L408</f>
        <v>25598.072340000002</v>
      </c>
      <c r="G65" s="58">
        <f t="shared" si="1"/>
        <v>97.207992693661637</v>
      </c>
      <c r="H65" s="38"/>
      <c r="I65" s="38"/>
    </row>
    <row r="66" spans="1:10" s="40" customFormat="1" ht="95.25" customHeight="1" x14ac:dyDescent="0.2">
      <c r="A66" s="59" t="s">
        <v>62</v>
      </c>
      <c r="B66" s="246" t="s">
        <v>1142</v>
      </c>
      <c r="C66" s="61" t="s">
        <v>63</v>
      </c>
      <c r="D66" s="58">
        <f>'Субвенции '!N408</f>
        <v>584284.1</v>
      </c>
      <c r="E66" s="58">
        <f>'Субвенции '!O408</f>
        <v>474011.69999999995</v>
      </c>
      <c r="F66" s="58">
        <f>'Субвенции '!P408</f>
        <v>473088.34418999997</v>
      </c>
      <c r="G66" s="58">
        <f t="shared" si="1"/>
        <v>99.805204004458119</v>
      </c>
      <c r="H66" s="38"/>
      <c r="I66" s="38"/>
    </row>
    <row r="67" spans="1:10" s="40" customFormat="1" ht="55.5" customHeight="1" x14ac:dyDescent="0.2">
      <c r="A67" s="59" t="s">
        <v>64</v>
      </c>
      <c r="B67" s="246" t="s">
        <v>197</v>
      </c>
      <c r="C67" s="61" t="s">
        <v>65</v>
      </c>
      <c r="D67" s="58">
        <f>'Субвенции '!R408</f>
        <v>6090245.2999999998</v>
      </c>
      <c r="E67" s="58">
        <f>'Субвенции '!S408</f>
        <v>5724578.8000000007</v>
      </c>
      <c r="F67" s="58">
        <f>'Субвенции '!T408</f>
        <v>5716822.5380000006</v>
      </c>
      <c r="G67" s="58">
        <f t="shared" si="1"/>
        <v>99.864509472731868</v>
      </c>
      <c r="H67" s="38"/>
      <c r="I67" s="38"/>
    </row>
    <row r="68" spans="1:10" s="40" customFormat="1" ht="69" customHeight="1" x14ac:dyDescent="0.2">
      <c r="A68" s="59" t="s">
        <v>66</v>
      </c>
      <c r="B68" s="246" t="s">
        <v>723</v>
      </c>
      <c r="C68" s="61" t="s">
        <v>725</v>
      </c>
      <c r="D68" s="58">
        <f>'Субвенции '!V408</f>
        <v>0</v>
      </c>
      <c r="E68" s="58">
        <f>'Субвенции '!W408</f>
        <v>24162.2</v>
      </c>
      <c r="F68" s="58">
        <f>'Субвенции '!X408</f>
        <v>21507.593059999999</v>
      </c>
      <c r="G68" s="58">
        <f t="shared" si="1"/>
        <v>89.013388929815989</v>
      </c>
      <c r="H68" s="38"/>
      <c r="I68" s="38"/>
    </row>
    <row r="69" spans="1:10" s="40" customFormat="1" ht="88.5" customHeight="1" x14ac:dyDescent="0.2">
      <c r="A69" s="59" t="s">
        <v>68</v>
      </c>
      <c r="B69" s="246" t="s">
        <v>169</v>
      </c>
      <c r="C69" s="61" t="s">
        <v>67</v>
      </c>
      <c r="D69" s="58">
        <f>'Субвенции '!Z408</f>
        <v>333126.09999999998</v>
      </c>
      <c r="E69" s="58">
        <f>'Субвенции '!AA408</f>
        <v>268802</v>
      </c>
      <c r="F69" s="58">
        <f>'Субвенции '!AB408</f>
        <v>258086.0674</v>
      </c>
      <c r="G69" s="58">
        <f t="shared" si="1"/>
        <v>96.013447593395881</v>
      </c>
      <c r="H69" s="38"/>
      <c r="I69" s="38"/>
    </row>
    <row r="70" spans="1:10" ht="142.5" customHeight="1" x14ac:dyDescent="0.2">
      <c r="A70" s="62" t="s">
        <v>70</v>
      </c>
      <c r="B70" s="241" t="s">
        <v>719</v>
      </c>
      <c r="C70" s="64" t="s">
        <v>69</v>
      </c>
      <c r="D70" s="65">
        <f>'Субвенции '!AD408</f>
        <v>16428.299999999996</v>
      </c>
      <c r="E70" s="65">
        <f>'Субвенции '!AE408</f>
        <v>18508.699999999997</v>
      </c>
      <c r="F70" s="65">
        <f>'Субвенции '!AF408</f>
        <v>18302.456199999997</v>
      </c>
      <c r="G70" s="65">
        <f t="shared" si="1"/>
        <v>98.885692674255893</v>
      </c>
      <c r="H70" s="6"/>
      <c r="I70" s="6"/>
    </row>
    <row r="71" spans="1:10" s="40" customFormat="1" ht="51.75" customHeight="1" x14ac:dyDescent="0.2">
      <c r="A71" s="59" t="s">
        <v>72</v>
      </c>
      <c r="B71" s="246" t="s">
        <v>199</v>
      </c>
      <c r="C71" s="61" t="s">
        <v>71</v>
      </c>
      <c r="D71" s="58">
        <f>'Субвенции '!AH408</f>
        <v>12320448.200000001</v>
      </c>
      <c r="E71" s="58">
        <f>'Субвенции '!AI408</f>
        <v>14431513.399999999</v>
      </c>
      <c r="F71" s="58">
        <f>'Субвенции '!AJ408</f>
        <v>14418801.215679999</v>
      </c>
      <c r="G71" s="58">
        <f t="shared" si="1"/>
        <v>99.91191371294434</v>
      </c>
      <c r="H71" s="38"/>
      <c r="I71" s="38"/>
    </row>
    <row r="72" spans="1:10" s="40" customFormat="1" ht="111" customHeight="1" x14ac:dyDescent="0.2">
      <c r="A72" s="59" t="s">
        <v>73</v>
      </c>
      <c r="B72" s="246" t="s">
        <v>173</v>
      </c>
      <c r="C72" s="180" t="s">
        <v>175</v>
      </c>
      <c r="D72" s="58">
        <f>'Субвенции '!AL408</f>
        <v>70628.699999999983</v>
      </c>
      <c r="E72" s="58">
        <f>'Субвенции '!AM408</f>
        <v>70358.299999999988</v>
      </c>
      <c r="F72" s="58">
        <f>'Субвенции '!AN408</f>
        <v>69150.452250000002</v>
      </c>
      <c r="G72" s="58">
        <f t="shared" si="1"/>
        <v>98.283290315428331</v>
      </c>
      <c r="H72" s="38"/>
      <c r="I72" s="38"/>
    </row>
    <row r="73" spans="1:10" s="40" customFormat="1" ht="102.75" customHeight="1" x14ac:dyDescent="0.2">
      <c r="A73" s="59" t="s">
        <v>75</v>
      </c>
      <c r="B73" s="246" t="s">
        <v>176</v>
      </c>
      <c r="C73" s="61" t="s">
        <v>74</v>
      </c>
      <c r="D73" s="58">
        <f>'Субвенции '!AP408</f>
        <v>1486.7</v>
      </c>
      <c r="E73" s="58">
        <f>'Субвенции '!AQ408</f>
        <v>1387.3</v>
      </c>
      <c r="F73" s="58">
        <f>'Субвенции '!AR408</f>
        <v>1277.0209399999999</v>
      </c>
      <c r="G73" s="58">
        <f t="shared" si="1"/>
        <v>92.05081381099977</v>
      </c>
      <c r="H73" s="38"/>
      <c r="I73" s="38"/>
    </row>
    <row r="74" spans="1:10" ht="78" customHeight="1" x14ac:dyDescent="0.2">
      <c r="A74" s="62" t="s">
        <v>77</v>
      </c>
      <c r="B74" s="241" t="s">
        <v>162</v>
      </c>
      <c r="C74" s="64" t="s">
        <v>76</v>
      </c>
      <c r="D74" s="65">
        <f>'Субвенции '!AT408</f>
        <v>56274.699999999983</v>
      </c>
      <c r="E74" s="65">
        <f>'Субвенции '!AU408</f>
        <v>58091.199999999983</v>
      </c>
      <c r="F74" s="65">
        <f>'Субвенции '!AV408</f>
        <v>57811.904639999986</v>
      </c>
      <c r="G74" s="65">
        <f t="shared" si="1"/>
        <v>99.519212273115386</v>
      </c>
      <c r="H74" s="6"/>
      <c r="I74" s="6"/>
    </row>
    <row r="75" spans="1:10" s="40" customFormat="1" ht="67.5" customHeight="1" x14ac:dyDescent="0.2">
      <c r="A75" s="59" t="s">
        <v>80</v>
      </c>
      <c r="B75" s="246" t="s">
        <v>164</v>
      </c>
      <c r="C75" s="61" t="s">
        <v>166</v>
      </c>
      <c r="D75" s="58">
        <f>'Субвенции '!AX408</f>
        <v>666602</v>
      </c>
      <c r="E75" s="58">
        <f>'Субвенции '!AY408</f>
        <v>572747.4</v>
      </c>
      <c r="F75" s="58">
        <f>'Субвенции '!AZ408</f>
        <v>561716.51032999996</v>
      </c>
      <c r="G75" s="58">
        <f t="shared" si="1"/>
        <v>98.074039328681366</v>
      </c>
      <c r="H75" s="38"/>
      <c r="I75" s="38"/>
    </row>
    <row r="76" spans="1:10" s="40" customFormat="1" ht="72.75" customHeight="1" x14ac:dyDescent="0.2">
      <c r="A76" s="59" t="s">
        <v>78</v>
      </c>
      <c r="B76" s="246" t="s">
        <v>188</v>
      </c>
      <c r="C76" s="180" t="s">
        <v>79</v>
      </c>
      <c r="D76" s="58">
        <f>'Субвенции '!BB408</f>
        <v>28563.300000000003</v>
      </c>
      <c r="E76" s="58">
        <f>'Субвенции '!BC408</f>
        <v>29484.299999999992</v>
      </c>
      <c r="F76" s="58">
        <f>'Субвенции '!BD408</f>
        <v>28997.87554999999</v>
      </c>
      <c r="G76" s="58">
        <f t="shared" si="1"/>
        <v>98.350225543763955</v>
      </c>
      <c r="H76" s="38"/>
      <c r="I76" s="38"/>
    </row>
    <row r="77" spans="1:10" s="40" customFormat="1" ht="87" customHeight="1" x14ac:dyDescent="0.2">
      <c r="A77" s="59" t="s">
        <v>80</v>
      </c>
      <c r="B77" s="246" t="s">
        <v>190</v>
      </c>
      <c r="C77" s="180" t="s">
        <v>81</v>
      </c>
      <c r="D77" s="58">
        <f>'Субвенции '!BF408</f>
        <v>16876.100000000006</v>
      </c>
      <c r="E77" s="58">
        <f>'Субвенции '!BG408</f>
        <v>17420.699999999997</v>
      </c>
      <c r="F77" s="58">
        <f>'Субвенции '!BH408</f>
        <v>16151.609109999998</v>
      </c>
      <c r="G77" s="58">
        <f t="shared" si="1"/>
        <v>92.715040784813468</v>
      </c>
      <c r="H77" s="38"/>
      <c r="I77" s="38"/>
    </row>
    <row r="78" spans="1:10" s="40" customFormat="1" ht="42.75" customHeight="1" x14ac:dyDescent="0.2">
      <c r="A78" s="59" t="s">
        <v>82</v>
      </c>
      <c r="B78" s="246" t="s">
        <v>721</v>
      </c>
      <c r="C78" s="61" t="s">
        <v>83</v>
      </c>
      <c r="D78" s="58">
        <f>'Субвенции '!BJ408</f>
        <v>81572.099999999991</v>
      </c>
      <c r="E78" s="58">
        <f>'Субвенции '!BK408</f>
        <v>79820.680000000008</v>
      </c>
      <c r="F78" s="58">
        <f>'Субвенции '!BL408</f>
        <v>79323.570000000007</v>
      </c>
      <c r="G78" s="58">
        <f t="shared" si="1"/>
        <v>99.3772165308539</v>
      </c>
      <c r="H78" s="38"/>
      <c r="I78" s="38"/>
    </row>
    <row r="79" spans="1:10" s="40" customFormat="1" ht="122.25" customHeight="1" x14ac:dyDescent="0.2">
      <c r="A79" s="59" t="s">
        <v>84</v>
      </c>
      <c r="B79" s="246" t="s">
        <v>751</v>
      </c>
      <c r="C79" s="61" t="s">
        <v>192</v>
      </c>
      <c r="D79" s="58">
        <f>'Субвенции '!BN408</f>
        <v>14837.5</v>
      </c>
      <c r="E79" s="58">
        <f>'Субвенции '!BO408</f>
        <v>15316.7</v>
      </c>
      <c r="F79" s="58">
        <f>'Субвенции '!BP408</f>
        <v>15247.28746</v>
      </c>
      <c r="G79" s="58">
        <f t="shared" si="1"/>
        <v>99.546817917697666</v>
      </c>
      <c r="H79" s="38"/>
      <c r="I79" s="38"/>
    </row>
    <row r="80" spans="1:10" ht="72.75" customHeight="1" x14ac:dyDescent="0.25">
      <c r="A80" s="62" t="s">
        <v>85</v>
      </c>
      <c r="B80" s="63" t="s">
        <v>201</v>
      </c>
      <c r="C80" s="64" t="s">
        <v>86</v>
      </c>
      <c r="D80" s="65">
        <f>'Субвенции '!BR408</f>
        <v>51627</v>
      </c>
      <c r="E80" s="65">
        <f>'Субвенции '!BS408</f>
        <v>51627</v>
      </c>
      <c r="F80" s="65">
        <f>'Субвенции '!BT408</f>
        <v>51492.56136</v>
      </c>
      <c r="G80" s="65">
        <f t="shared" si="1"/>
        <v>99.739596257772106</v>
      </c>
      <c r="H80" s="4"/>
      <c r="I80" s="7"/>
      <c r="J80" s="5"/>
    </row>
    <row r="81" spans="1:11" s="40" customFormat="1" ht="59.25" customHeight="1" x14ac:dyDescent="0.2">
      <c r="A81" s="59" t="s">
        <v>87</v>
      </c>
      <c r="B81" s="246" t="s">
        <v>193</v>
      </c>
      <c r="C81" s="61" t="s">
        <v>88</v>
      </c>
      <c r="D81" s="58">
        <f>'Субвенции '!BV408</f>
        <v>14765.200000000004</v>
      </c>
      <c r="E81" s="58">
        <f>'Субвенции '!BW408</f>
        <v>15241.999999999998</v>
      </c>
      <c r="F81" s="58">
        <f>'Субвенции '!BX408</f>
        <v>15020.129469999996</v>
      </c>
      <c r="G81" s="58">
        <f t="shared" si="1"/>
        <v>98.544347657787682</v>
      </c>
      <c r="H81" s="38"/>
      <c r="I81" s="38"/>
    </row>
    <row r="82" spans="1:11" s="40" customFormat="1" ht="66.75" customHeight="1" x14ac:dyDescent="0.2">
      <c r="A82" s="59" t="s">
        <v>89</v>
      </c>
      <c r="B82" s="246" t="s">
        <v>195</v>
      </c>
      <c r="C82" s="61" t="s">
        <v>718</v>
      </c>
      <c r="D82" s="58">
        <f>'Субвенции '!BZ408</f>
        <v>21128.80000000001</v>
      </c>
      <c r="E82" s="58">
        <f>'Субвенции '!CA408</f>
        <v>21810.299999999988</v>
      </c>
      <c r="F82" s="58">
        <f>'Субвенции '!CB408</f>
        <v>20891.661129999993</v>
      </c>
      <c r="G82" s="58">
        <f t="shared" ref="G82:G146" si="3">F82/E82*100</f>
        <v>95.788050278996636</v>
      </c>
      <c r="H82" s="38"/>
      <c r="I82" s="38"/>
    </row>
    <row r="83" spans="1:11" ht="57.75" customHeight="1" x14ac:dyDescent="0.2">
      <c r="A83" s="62" t="s">
        <v>90</v>
      </c>
      <c r="B83" s="241" t="s">
        <v>223</v>
      </c>
      <c r="C83" s="64" t="s">
        <v>225</v>
      </c>
      <c r="D83" s="65">
        <f>'Субвенции '!CD408</f>
        <v>1086259.4000000001</v>
      </c>
      <c r="E83" s="65">
        <f>'Субвенции '!CE408</f>
        <v>1086259.4000000001</v>
      </c>
      <c r="F83" s="65">
        <f>'Субвенции '!CF408</f>
        <v>1000149.88446</v>
      </c>
      <c r="G83" s="65">
        <f t="shared" si="3"/>
        <v>92.07284047070155</v>
      </c>
      <c r="H83" s="6"/>
      <c r="I83" s="6"/>
    </row>
    <row r="84" spans="1:11" ht="81" customHeight="1" x14ac:dyDescent="0.2">
      <c r="A84" s="62" t="s">
        <v>91</v>
      </c>
      <c r="B84" s="241" t="s">
        <v>221</v>
      </c>
      <c r="C84" s="64" t="s">
        <v>222</v>
      </c>
      <c r="D84" s="65">
        <f>'Субвенции '!CH408</f>
        <v>7565.4</v>
      </c>
      <c r="E84" s="65">
        <f>'Субвенции '!CI408</f>
        <v>11168.8</v>
      </c>
      <c r="F84" s="65">
        <f>'Субвенции '!CJ408</f>
        <v>9292.0913199999995</v>
      </c>
      <c r="G84" s="65">
        <f t="shared" si="3"/>
        <v>83.19686376334073</v>
      </c>
      <c r="H84" s="6"/>
      <c r="I84" s="6"/>
    </row>
    <row r="85" spans="1:11" ht="81" customHeight="1" x14ac:dyDescent="0.2">
      <c r="A85" s="62" t="s">
        <v>238</v>
      </c>
      <c r="B85" s="241" t="s">
        <v>753</v>
      </c>
      <c r="C85" s="64" t="s">
        <v>748</v>
      </c>
      <c r="D85" s="65">
        <f>'Субвенции '!CL408</f>
        <v>0</v>
      </c>
      <c r="E85" s="65">
        <f>'Субвенции '!CM408</f>
        <v>668.69999999999993</v>
      </c>
      <c r="F85" s="65">
        <f>'Субвенции '!CN408</f>
        <v>390.33639000000005</v>
      </c>
      <c r="G85" s="65">
        <f t="shared" si="3"/>
        <v>58.372422611036356</v>
      </c>
      <c r="H85" s="6"/>
      <c r="I85" s="6"/>
    </row>
    <row r="86" spans="1:11" ht="81" customHeight="1" x14ac:dyDescent="0.2">
      <c r="A86" s="62" t="s">
        <v>754</v>
      </c>
      <c r="B86" s="241" t="s">
        <v>755</v>
      </c>
      <c r="C86" s="64" t="s">
        <v>756</v>
      </c>
      <c r="D86" s="65">
        <f>'Субвенции '!CP408</f>
        <v>0</v>
      </c>
      <c r="E86" s="65">
        <f>'Субвенции '!CQ408</f>
        <v>1511.1</v>
      </c>
      <c r="F86" s="65">
        <f>'Субвенции '!CR408</f>
        <v>1510.8991100000001</v>
      </c>
      <c r="G86" s="65">
        <f t="shared" si="3"/>
        <v>99.986705711071409</v>
      </c>
      <c r="H86" s="6"/>
      <c r="I86" s="6"/>
    </row>
    <row r="87" spans="1:11" x14ac:dyDescent="0.25">
      <c r="A87" s="384" t="s">
        <v>92</v>
      </c>
      <c r="B87" s="385" t="s">
        <v>93</v>
      </c>
      <c r="C87" s="386"/>
      <c r="D87" s="387">
        <f>SUM(D88:D149)</f>
        <v>1330634.6000000001</v>
      </c>
      <c r="E87" s="387">
        <f t="shared" ref="E87:F87" si="4">SUM(E88:E149)</f>
        <v>6980305.44936</v>
      </c>
      <c r="F87" s="387">
        <f t="shared" si="4"/>
        <v>6604498.7557899989</v>
      </c>
      <c r="G87" s="387">
        <f t="shared" si="3"/>
        <v>94.616185548091494</v>
      </c>
      <c r="H87" s="4"/>
      <c r="I87" s="4"/>
    </row>
    <row r="88" spans="1:11" ht="92.25" customHeight="1" x14ac:dyDescent="0.3">
      <c r="A88" s="62" t="s">
        <v>94</v>
      </c>
      <c r="B88" s="60" t="s">
        <v>204</v>
      </c>
      <c r="C88" s="180" t="s">
        <v>95</v>
      </c>
      <c r="D88" s="65">
        <f>Иные!F388</f>
        <v>407100</v>
      </c>
      <c r="E88" s="65">
        <f>Иные!G388</f>
        <v>1114100</v>
      </c>
      <c r="F88" s="65">
        <f>Иные!H388</f>
        <v>1114100</v>
      </c>
      <c r="G88" s="65">
        <f t="shared" si="3"/>
        <v>100</v>
      </c>
      <c r="H88" s="7"/>
      <c r="I88" s="127"/>
      <c r="J88" s="127"/>
      <c r="K88" s="127"/>
    </row>
    <row r="89" spans="1:11" ht="90.75" customHeight="1" x14ac:dyDescent="0.3">
      <c r="A89" s="62" t="s">
        <v>96</v>
      </c>
      <c r="B89" s="60" t="s">
        <v>736</v>
      </c>
      <c r="C89" s="180" t="s">
        <v>95</v>
      </c>
      <c r="D89" s="65">
        <f>Иные!J388</f>
        <v>299900</v>
      </c>
      <c r="E89" s="65">
        <f>Иные!K388</f>
        <v>299900</v>
      </c>
      <c r="F89" s="65">
        <f>Иные!L388</f>
        <v>299900</v>
      </c>
      <c r="G89" s="65">
        <f t="shared" si="3"/>
        <v>100</v>
      </c>
      <c r="H89" s="6"/>
      <c r="I89" s="127"/>
      <c r="J89" s="127"/>
    </row>
    <row r="90" spans="1:11" s="40" customFormat="1" ht="59.25" customHeight="1" x14ac:dyDescent="0.3">
      <c r="A90" s="59" t="s">
        <v>98</v>
      </c>
      <c r="B90" s="60" t="s">
        <v>726</v>
      </c>
      <c r="C90" s="61" t="s">
        <v>97</v>
      </c>
      <c r="D90" s="65">
        <f>Иные!N388</f>
        <v>100000</v>
      </c>
      <c r="E90" s="65">
        <f>Иные!O388</f>
        <v>120000</v>
      </c>
      <c r="F90" s="65">
        <f>Иные!P388</f>
        <v>119982.24</v>
      </c>
      <c r="G90" s="65">
        <f t="shared" si="3"/>
        <v>99.985200000000006</v>
      </c>
      <c r="H90" s="38"/>
      <c r="I90" s="127"/>
    </row>
    <row r="91" spans="1:11" ht="46.5" customHeight="1" x14ac:dyDescent="0.2">
      <c r="A91" s="62" t="s">
        <v>99</v>
      </c>
      <c r="B91" s="63" t="s">
        <v>731</v>
      </c>
      <c r="C91" s="176" t="s">
        <v>203</v>
      </c>
      <c r="D91" s="286">
        <f>Иные!R388</f>
        <v>2500</v>
      </c>
      <c r="E91" s="286">
        <f>Иные!S388</f>
        <v>2500</v>
      </c>
      <c r="F91" s="286">
        <f>Иные!T388</f>
        <v>2500</v>
      </c>
      <c r="G91" s="65">
        <f t="shared" si="3"/>
        <v>100</v>
      </c>
      <c r="H91" s="6"/>
      <c r="I91" s="6"/>
    </row>
    <row r="92" spans="1:11" ht="54" customHeight="1" x14ac:dyDescent="0.3">
      <c r="A92" s="62" t="s">
        <v>100</v>
      </c>
      <c r="B92" s="63" t="s">
        <v>758</v>
      </c>
      <c r="C92" s="176" t="s">
        <v>739</v>
      </c>
      <c r="D92" s="286">
        <f>Иные!V388</f>
        <v>0</v>
      </c>
      <c r="E92" s="286">
        <f>Иные!W388</f>
        <v>42180.6</v>
      </c>
      <c r="F92" s="286">
        <f>Иные!X388</f>
        <v>42180.523000000001</v>
      </c>
      <c r="G92" s="65">
        <f t="shared" si="3"/>
        <v>99.999817451624679</v>
      </c>
      <c r="H92" s="6"/>
      <c r="I92" s="6"/>
      <c r="J92" s="296"/>
    </row>
    <row r="93" spans="1:11" ht="63" customHeight="1" x14ac:dyDescent="0.2">
      <c r="A93" s="62" t="s">
        <v>207</v>
      </c>
      <c r="B93" s="63" t="s">
        <v>733</v>
      </c>
      <c r="C93" s="176" t="s">
        <v>735</v>
      </c>
      <c r="D93" s="286">
        <f>Иные!Z388</f>
        <v>70234.600000000006</v>
      </c>
      <c r="E93" s="286">
        <f>Иные!AA388</f>
        <v>70234.600000000006</v>
      </c>
      <c r="F93" s="286">
        <f>Иные!AB388</f>
        <v>70234.600000000006</v>
      </c>
      <c r="G93" s="65">
        <f t="shared" si="3"/>
        <v>100</v>
      </c>
      <c r="H93" s="6"/>
      <c r="I93" s="6"/>
      <c r="J93" s="5"/>
    </row>
    <row r="94" spans="1:11" ht="83.25" customHeight="1" x14ac:dyDescent="0.2">
      <c r="A94" s="62" t="s">
        <v>208</v>
      </c>
      <c r="B94" s="63" t="s">
        <v>227</v>
      </c>
      <c r="C94" s="176" t="s">
        <v>229</v>
      </c>
      <c r="D94" s="286">
        <f>Иные!AD388</f>
        <v>340000</v>
      </c>
      <c r="E94" s="286">
        <f>Иные!AE388</f>
        <v>340000</v>
      </c>
      <c r="F94" s="286">
        <f>Иные!AF388</f>
        <v>339250.31253</v>
      </c>
      <c r="G94" s="65">
        <f t="shared" si="3"/>
        <v>99.779503685294117</v>
      </c>
      <c r="H94" s="6"/>
      <c r="I94" s="6"/>
    </row>
    <row r="95" spans="1:11" ht="60.75" customHeight="1" x14ac:dyDescent="0.2">
      <c r="A95" s="62" t="s">
        <v>101</v>
      </c>
      <c r="B95" s="63" t="s">
        <v>232</v>
      </c>
      <c r="C95" s="176" t="s">
        <v>234</v>
      </c>
      <c r="D95" s="286">
        <f>Иные!AH388</f>
        <v>19999.999999999993</v>
      </c>
      <c r="E95" s="286">
        <f>Иные!AI388</f>
        <v>19696.699999999993</v>
      </c>
      <c r="F95" s="286">
        <f>Иные!AJ388</f>
        <v>19693.993999999992</v>
      </c>
      <c r="G95" s="65">
        <f t="shared" si="3"/>
        <v>99.986261658044228</v>
      </c>
      <c r="H95" s="6"/>
      <c r="I95" s="6"/>
    </row>
    <row r="96" spans="1:11" ht="60.75" customHeight="1" x14ac:dyDescent="0.2">
      <c r="A96" s="62" t="s">
        <v>102</v>
      </c>
      <c r="B96" s="63" t="s">
        <v>1004</v>
      </c>
      <c r="C96" s="176" t="s">
        <v>897</v>
      </c>
      <c r="D96" s="176"/>
      <c r="E96" s="286">
        <f>Иные!AM388</f>
        <v>38445.397999999994</v>
      </c>
      <c r="F96" s="286">
        <f>Иные!AN388</f>
        <v>38445.397999999994</v>
      </c>
      <c r="G96" s="65">
        <f t="shared" si="3"/>
        <v>100</v>
      </c>
      <c r="H96" s="6"/>
      <c r="I96" s="6"/>
    </row>
    <row r="97" spans="1:9" ht="55.5" customHeight="1" x14ac:dyDescent="0.2">
      <c r="A97" s="62" t="s">
        <v>103</v>
      </c>
      <c r="B97" s="63" t="s">
        <v>898</v>
      </c>
      <c r="C97" s="176" t="s">
        <v>742</v>
      </c>
      <c r="D97" s="286">
        <f>Иные!AP388</f>
        <v>0</v>
      </c>
      <c r="E97" s="286">
        <f>Иные!AQ388</f>
        <v>70000</v>
      </c>
      <c r="F97" s="286">
        <f>Иные!AR388</f>
        <v>70000</v>
      </c>
      <c r="G97" s="65">
        <f t="shared" si="3"/>
        <v>100</v>
      </c>
      <c r="H97" s="6"/>
      <c r="I97" s="6"/>
    </row>
    <row r="98" spans="1:9" ht="54" customHeight="1" x14ac:dyDescent="0.2">
      <c r="A98" s="62" t="s">
        <v>230</v>
      </c>
      <c r="B98" s="63" t="s">
        <v>899</v>
      </c>
      <c r="C98" s="176" t="s">
        <v>778</v>
      </c>
      <c r="D98" s="176"/>
      <c r="E98" s="286">
        <f>Иные!AU388</f>
        <v>90538</v>
      </c>
      <c r="F98" s="286">
        <f>Иные!AV388</f>
        <v>90538</v>
      </c>
      <c r="G98" s="65">
        <f t="shared" si="3"/>
        <v>100</v>
      </c>
      <c r="H98" s="6"/>
      <c r="I98" s="6"/>
    </row>
    <row r="99" spans="1:9" ht="57.75" customHeight="1" x14ac:dyDescent="0.2">
      <c r="A99" s="62" t="s">
        <v>231</v>
      </c>
      <c r="B99" s="63" t="s">
        <v>900</v>
      </c>
      <c r="C99" s="176" t="s">
        <v>779</v>
      </c>
      <c r="D99" s="176"/>
      <c r="E99" s="286">
        <f>Иные!AY388</f>
        <v>251389</v>
      </c>
      <c r="F99" s="286">
        <f>Иные!AZ388</f>
        <v>251389</v>
      </c>
      <c r="G99" s="65">
        <f t="shared" si="3"/>
        <v>100</v>
      </c>
      <c r="H99" s="6"/>
      <c r="I99" s="6"/>
    </row>
    <row r="100" spans="1:9" ht="57.75" customHeight="1" x14ac:dyDescent="0.2">
      <c r="A100" s="62" t="s">
        <v>236</v>
      </c>
      <c r="B100" s="63" t="s">
        <v>928</v>
      </c>
      <c r="C100" s="176" t="s">
        <v>741</v>
      </c>
      <c r="D100" s="286">
        <f>Иные!BB388</f>
        <v>0</v>
      </c>
      <c r="E100" s="286">
        <f>Иные!BC388</f>
        <v>48500</v>
      </c>
      <c r="F100" s="286">
        <f>Иные!BD388</f>
        <v>48040.307379999998</v>
      </c>
      <c r="G100" s="65">
        <f t="shared" si="3"/>
        <v>99.052180164948453</v>
      </c>
      <c r="H100" s="6"/>
      <c r="I100" s="6"/>
    </row>
    <row r="101" spans="1:9" ht="57.75" customHeight="1" x14ac:dyDescent="0.2">
      <c r="A101" s="62" t="s">
        <v>237</v>
      </c>
      <c r="B101" s="63" t="s">
        <v>902</v>
      </c>
      <c r="C101" s="176" t="s">
        <v>744</v>
      </c>
      <c r="D101" s="286">
        <f>Иные!BF388</f>
        <v>0</v>
      </c>
      <c r="E101" s="286">
        <f>Иные!BG388</f>
        <v>80000</v>
      </c>
      <c r="F101" s="286">
        <f>Иные!BH388</f>
        <v>79999.940879999995</v>
      </c>
      <c r="G101" s="65">
        <f t="shared" si="3"/>
        <v>99.999926099999996</v>
      </c>
      <c r="H101" s="6"/>
      <c r="I101" s="6"/>
    </row>
    <row r="102" spans="1:9" ht="67.5" customHeight="1" x14ac:dyDescent="0.2">
      <c r="A102" s="62" t="s">
        <v>246</v>
      </c>
      <c r="B102" s="63" t="s">
        <v>261</v>
      </c>
      <c r="C102" s="176" t="s">
        <v>737</v>
      </c>
      <c r="D102" s="286">
        <f>Иные!BJ388</f>
        <v>26200</v>
      </c>
      <c r="E102" s="286">
        <f>Иные!BK388</f>
        <v>26200</v>
      </c>
      <c r="F102" s="286">
        <f>Иные!BL388</f>
        <v>26200</v>
      </c>
      <c r="G102" s="65">
        <f t="shared" si="3"/>
        <v>100</v>
      </c>
      <c r="H102" s="6"/>
      <c r="I102" s="6"/>
    </row>
    <row r="103" spans="1:9" ht="57.75" customHeight="1" x14ac:dyDescent="0.2">
      <c r="A103" s="62" t="s">
        <v>247</v>
      </c>
      <c r="B103" s="63" t="s">
        <v>254</v>
      </c>
      <c r="C103" s="176" t="s">
        <v>256</v>
      </c>
      <c r="D103" s="286">
        <f>Иные!BN388</f>
        <v>0</v>
      </c>
      <c r="E103" s="286">
        <f>Иные!BO388</f>
        <v>200000</v>
      </c>
      <c r="F103" s="286">
        <f>Иные!BP388</f>
        <v>200000</v>
      </c>
      <c r="G103" s="65">
        <f t="shared" si="3"/>
        <v>100</v>
      </c>
      <c r="H103" s="6"/>
      <c r="I103" s="6"/>
    </row>
    <row r="104" spans="1:9" ht="44.25" customHeight="1" x14ac:dyDescent="0.2">
      <c r="A104" s="62" t="s">
        <v>248</v>
      </c>
      <c r="B104" s="63" t="s">
        <v>258</v>
      </c>
      <c r="C104" s="176" t="s">
        <v>259</v>
      </c>
      <c r="D104" s="286">
        <f>Иные!BR388</f>
        <v>0</v>
      </c>
      <c r="E104" s="286">
        <f>Иные!BS388</f>
        <v>136364.4</v>
      </c>
      <c r="F104" s="286">
        <f>Иные!BT388</f>
        <v>136044.03294999999</v>
      </c>
      <c r="G104" s="65">
        <f t="shared" si="3"/>
        <v>99.765065478966648</v>
      </c>
      <c r="H104" s="6"/>
      <c r="I104" s="6"/>
    </row>
    <row r="105" spans="1:9" ht="52.5" customHeight="1" x14ac:dyDescent="0.2">
      <c r="A105" s="62" t="s">
        <v>249</v>
      </c>
      <c r="B105" s="63" t="s">
        <v>728</v>
      </c>
      <c r="C105" s="176" t="s">
        <v>730</v>
      </c>
      <c r="D105" s="286">
        <f>Иные!BV388</f>
        <v>64700</v>
      </c>
      <c r="E105" s="286">
        <f>Иные!BW388</f>
        <v>64700</v>
      </c>
      <c r="F105" s="286">
        <f>Иные!BX388</f>
        <v>64700</v>
      </c>
      <c r="G105" s="65">
        <f t="shared" si="3"/>
        <v>100</v>
      </c>
      <c r="H105" s="6"/>
      <c r="I105" s="6"/>
    </row>
    <row r="106" spans="1:9" ht="52.5" customHeight="1" x14ac:dyDescent="0.2">
      <c r="A106" s="62" t="s">
        <v>250</v>
      </c>
      <c r="B106" s="63" t="s">
        <v>761</v>
      </c>
      <c r="C106" s="176" t="s">
        <v>762</v>
      </c>
      <c r="D106" s="286">
        <f>Иные!BZ388</f>
        <v>0</v>
      </c>
      <c r="E106" s="286">
        <f>Иные!CA388</f>
        <v>81205.5</v>
      </c>
      <c r="F106" s="286">
        <f>Иные!CB388</f>
        <v>76928.586569999999</v>
      </c>
      <c r="G106" s="65">
        <f t="shared" si="3"/>
        <v>94.733221973881072</v>
      </c>
      <c r="H106" s="6"/>
      <c r="I106" s="6"/>
    </row>
    <row r="107" spans="1:9" ht="78.75" customHeight="1" x14ac:dyDescent="0.2">
      <c r="A107" s="62" t="s">
        <v>251</v>
      </c>
      <c r="B107" s="63" t="s">
        <v>766</v>
      </c>
      <c r="C107" s="176" t="s">
        <v>767</v>
      </c>
      <c r="D107" s="286">
        <f>Иные!CD388</f>
        <v>0</v>
      </c>
      <c r="E107" s="286">
        <f>Иные!CE388</f>
        <v>832.5</v>
      </c>
      <c r="F107" s="286">
        <f>Иные!CF388</f>
        <v>832.5</v>
      </c>
      <c r="G107" s="65">
        <f t="shared" si="3"/>
        <v>100</v>
      </c>
      <c r="H107" s="6"/>
      <c r="I107" s="6"/>
    </row>
    <row r="108" spans="1:9" ht="48" customHeight="1" x14ac:dyDescent="0.2">
      <c r="A108" s="62" t="s">
        <v>252</v>
      </c>
      <c r="B108" s="63" t="s">
        <v>901</v>
      </c>
      <c r="C108" s="176" t="s">
        <v>747</v>
      </c>
      <c r="D108" s="286">
        <f>Иные!CH388</f>
        <v>0</v>
      </c>
      <c r="E108" s="286">
        <f>Иные!CI388</f>
        <v>300000</v>
      </c>
      <c r="F108" s="286">
        <f>Иные!CJ388</f>
        <v>290406.80226000003</v>
      </c>
      <c r="G108" s="65">
        <f t="shared" si="3"/>
        <v>96.802267420000007</v>
      </c>
      <c r="H108" s="6"/>
      <c r="I108" s="6"/>
    </row>
    <row r="109" spans="1:9" ht="54" customHeight="1" x14ac:dyDescent="0.2">
      <c r="A109" s="62" t="s">
        <v>253</v>
      </c>
      <c r="B109" s="63" t="s">
        <v>903</v>
      </c>
      <c r="C109" s="176" t="s">
        <v>780</v>
      </c>
      <c r="D109" s="286">
        <f>Иные!CL388</f>
        <v>0</v>
      </c>
      <c r="E109" s="286">
        <f>Иные!CM388</f>
        <v>19508</v>
      </c>
      <c r="F109" s="286">
        <f>Иные!CN388</f>
        <v>19508</v>
      </c>
      <c r="G109" s="65">
        <f t="shared" si="3"/>
        <v>100</v>
      </c>
      <c r="H109" s="6"/>
      <c r="I109" s="6"/>
    </row>
    <row r="110" spans="1:9" ht="87" customHeight="1" x14ac:dyDescent="0.2">
      <c r="A110" s="62" t="s">
        <v>760</v>
      </c>
      <c r="B110" s="63" t="s">
        <v>904</v>
      </c>
      <c r="C110" s="176" t="s">
        <v>785</v>
      </c>
      <c r="D110" s="286">
        <f>Иные!CP388</f>
        <v>0</v>
      </c>
      <c r="E110" s="286">
        <f>Иные!CQ388</f>
        <v>9400</v>
      </c>
      <c r="F110" s="286">
        <f>Иные!CR388</f>
        <v>9400</v>
      </c>
      <c r="G110" s="65">
        <f t="shared" si="3"/>
        <v>100</v>
      </c>
      <c r="H110" s="6"/>
      <c r="I110" s="6"/>
    </row>
    <row r="111" spans="1:9" ht="62.25" customHeight="1" x14ac:dyDescent="0.2">
      <c r="A111" s="62" t="s">
        <v>765</v>
      </c>
      <c r="B111" s="63" t="s">
        <v>906</v>
      </c>
      <c r="C111" s="176" t="s">
        <v>905</v>
      </c>
      <c r="D111" s="286">
        <f>Иные!CT388</f>
        <v>0</v>
      </c>
      <c r="E111" s="286">
        <f>Иные!CU388</f>
        <v>47900</v>
      </c>
      <c r="F111" s="286">
        <f>Иные!CV388</f>
        <v>47900</v>
      </c>
      <c r="G111" s="65">
        <f t="shared" si="3"/>
        <v>100</v>
      </c>
      <c r="H111" s="6"/>
      <c r="I111" s="6"/>
    </row>
    <row r="112" spans="1:9" ht="67.5" customHeight="1" x14ac:dyDescent="0.2">
      <c r="A112" s="62" t="s">
        <v>769</v>
      </c>
      <c r="B112" s="63" t="s">
        <v>907</v>
      </c>
      <c r="C112" s="176" t="s">
        <v>746</v>
      </c>
      <c r="D112" s="176"/>
      <c r="E112" s="286">
        <f>Иные!CY388</f>
        <v>15000</v>
      </c>
      <c r="F112" s="286">
        <f>Иные!CZ388</f>
        <v>7084.9989999999998</v>
      </c>
      <c r="G112" s="65">
        <f t="shared" si="3"/>
        <v>47.233326666666663</v>
      </c>
      <c r="H112" s="6"/>
      <c r="I112" s="6"/>
    </row>
    <row r="113" spans="1:9" ht="62.25" customHeight="1" x14ac:dyDescent="0.2">
      <c r="A113" s="62" t="s">
        <v>770</v>
      </c>
      <c r="B113" s="63" t="s">
        <v>908</v>
      </c>
      <c r="C113" s="176" t="s">
        <v>797</v>
      </c>
      <c r="D113" s="286">
        <f>Иные!DB388</f>
        <v>0</v>
      </c>
      <c r="E113" s="286">
        <f>Иные!DC388</f>
        <v>121449.06199999999</v>
      </c>
      <c r="F113" s="286">
        <f>Иные!DD388</f>
        <v>121449.06199999999</v>
      </c>
      <c r="G113" s="65">
        <f t="shared" si="3"/>
        <v>100</v>
      </c>
      <c r="H113" s="6"/>
      <c r="I113" s="6"/>
    </row>
    <row r="114" spans="1:9" ht="62.25" customHeight="1" x14ac:dyDescent="0.2">
      <c r="A114" s="62" t="s">
        <v>771</v>
      </c>
      <c r="B114" s="63" t="s">
        <v>909</v>
      </c>
      <c r="C114" s="176" t="s">
        <v>800</v>
      </c>
      <c r="D114" s="286">
        <f>Иные!DF388</f>
        <v>0</v>
      </c>
      <c r="E114" s="286">
        <f>Иные!DG388</f>
        <v>24232.5</v>
      </c>
      <c r="F114" s="286">
        <f>Иные!DH388</f>
        <v>24232.5</v>
      </c>
      <c r="G114" s="65">
        <f t="shared" si="3"/>
        <v>100</v>
      </c>
      <c r="H114" s="6"/>
      <c r="I114" s="6"/>
    </row>
    <row r="115" spans="1:9" ht="62.25" customHeight="1" x14ac:dyDescent="0.2">
      <c r="A115" s="62" t="s">
        <v>772</v>
      </c>
      <c r="B115" s="63" t="s">
        <v>910</v>
      </c>
      <c r="C115" s="176" t="s">
        <v>803</v>
      </c>
      <c r="D115" s="286">
        <f>Иные!DJ388</f>
        <v>0</v>
      </c>
      <c r="E115" s="286">
        <f>Иные!DK388</f>
        <v>2115</v>
      </c>
      <c r="F115" s="286">
        <f>Иные!DL388</f>
        <v>2115</v>
      </c>
      <c r="G115" s="65">
        <f t="shared" si="3"/>
        <v>100</v>
      </c>
      <c r="H115" s="6"/>
      <c r="I115" s="6"/>
    </row>
    <row r="116" spans="1:9" ht="62.25" customHeight="1" x14ac:dyDescent="0.2">
      <c r="A116" s="62" t="s">
        <v>790</v>
      </c>
      <c r="B116" s="63" t="s">
        <v>911</v>
      </c>
      <c r="C116" s="176" t="s">
        <v>812</v>
      </c>
      <c r="D116" s="286">
        <f>Иные!DN388</f>
        <v>0</v>
      </c>
      <c r="E116" s="286">
        <f>Иные!DO388</f>
        <v>25000</v>
      </c>
      <c r="F116" s="286">
        <f>Иные!DP388</f>
        <v>25000</v>
      </c>
      <c r="G116" s="65">
        <f t="shared" si="3"/>
        <v>100</v>
      </c>
      <c r="H116" s="6"/>
      <c r="I116" s="6"/>
    </row>
    <row r="117" spans="1:9" ht="72" customHeight="1" x14ac:dyDescent="0.2">
      <c r="A117" s="62" t="s">
        <v>791</v>
      </c>
      <c r="B117" s="63" t="s">
        <v>912</v>
      </c>
      <c r="C117" s="176" t="s">
        <v>813</v>
      </c>
      <c r="D117" s="286">
        <f>Иные!DR388</f>
        <v>0</v>
      </c>
      <c r="E117" s="286">
        <f>Иные!DS388</f>
        <v>1650</v>
      </c>
      <c r="F117" s="286">
        <f>Иные!DT388</f>
        <v>1650</v>
      </c>
      <c r="G117" s="65">
        <f t="shared" si="3"/>
        <v>100</v>
      </c>
      <c r="H117" s="6"/>
      <c r="I117" s="6"/>
    </row>
    <row r="118" spans="1:9" ht="62.25" customHeight="1" x14ac:dyDescent="0.2">
      <c r="A118" s="62" t="s">
        <v>792</v>
      </c>
      <c r="B118" s="63" t="s">
        <v>913</v>
      </c>
      <c r="C118" s="176" t="s">
        <v>816</v>
      </c>
      <c r="D118" s="176"/>
      <c r="E118" s="286">
        <f>Иные!DW388</f>
        <v>44100</v>
      </c>
      <c r="F118" s="286">
        <f>Иные!DX388</f>
        <v>44100</v>
      </c>
      <c r="G118" s="65">
        <f t="shared" si="3"/>
        <v>100</v>
      </c>
      <c r="H118" s="6"/>
      <c r="I118" s="6"/>
    </row>
    <row r="119" spans="1:9" ht="69" customHeight="1" x14ac:dyDescent="0.2">
      <c r="A119" s="62" t="s">
        <v>793</v>
      </c>
      <c r="B119" s="63" t="s">
        <v>914</v>
      </c>
      <c r="C119" s="176" t="s">
        <v>819</v>
      </c>
      <c r="D119" s="176"/>
      <c r="E119" s="286">
        <f>Иные!EA388</f>
        <v>22000</v>
      </c>
      <c r="F119" s="286">
        <f>Иные!EB388</f>
        <v>22000</v>
      </c>
      <c r="G119" s="65">
        <f t="shared" si="3"/>
        <v>100</v>
      </c>
      <c r="H119" s="6"/>
      <c r="I119" s="6"/>
    </row>
    <row r="120" spans="1:9" ht="62.25" customHeight="1" x14ac:dyDescent="0.2">
      <c r="A120" s="62" t="s">
        <v>794</v>
      </c>
      <c r="B120" s="63" t="s">
        <v>915</v>
      </c>
      <c r="C120" s="176" t="s">
        <v>820</v>
      </c>
      <c r="D120" s="176"/>
      <c r="E120" s="286">
        <f>Иные!EE388</f>
        <v>5000</v>
      </c>
      <c r="F120" s="286">
        <f>Иные!EF388</f>
        <v>5000</v>
      </c>
      <c r="G120" s="65">
        <f t="shared" si="3"/>
        <v>100</v>
      </c>
      <c r="H120" s="6"/>
      <c r="I120" s="6"/>
    </row>
    <row r="121" spans="1:9" ht="62.25" customHeight="1" x14ac:dyDescent="0.2">
      <c r="A121" s="62" t="s">
        <v>807</v>
      </c>
      <c r="B121" s="63" t="s">
        <v>916</v>
      </c>
      <c r="C121" s="176" t="s">
        <v>828</v>
      </c>
      <c r="D121" s="176"/>
      <c r="E121" s="286">
        <f>Иные!EI388</f>
        <v>120000</v>
      </c>
      <c r="F121" s="286">
        <f>Иные!EJ388</f>
        <v>120000</v>
      </c>
      <c r="G121" s="65">
        <f t="shared" si="3"/>
        <v>100</v>
      </c>
      <c r="H121" s="6"/>
      <c r="I121" s="6"/>
    </row>
    <row r="122" spans="1:9" ht="62.25" customHeight="1" x14ac:dyDescent="0.2">
      <c r="A122" s="62" t="s">
        <v>808</v>
      </c>
      <c r="B122" s="63" t="s">
        <v>917</v>
      </c>
      <c r="C122" s="176" t="s">
        <v>831</v>
      </c>
      <c r="D122" s="176"/>
      <c r="E122" s="286">
        <f>Иные!EM388</f>
        <v>108040.09</v>
      </c>
      <c r="F122" s="286">
        <f>Иные!EN388</f>
        <v>108040.09</v>
      </c>
      <c r="G122" s="65">
        <f t="shared" si="3"/>
        <v>100</v>
      </c>
      <c r="H122" s="6"/>
      <c r="I122" s="6"/>
    </row>
    <row r="123" spans="1:9" ht="62.25" customHeight="1" x14ac:dyDescent="0.2">
      <c r="A123" s="62" t="s">
        <v>810</v>
      </c>
      <c r="B123" s="63" t="s">
        <v>918</v>
      </c>
      <c r="C123" s="176" t="s">
        <v>834</v>
      </c>
      <c r="D123" s="286">
        <f>Иные!EP388</f>
        <v>0</v>
      </c>
      <c r="E123" s="286">
        <f>Иные!EQ388</f>
        <v>41400</v>
      </c>
      <c r="F123" s="286">
        <f>Иные!ER388</f>
        <v>40354.805520000002</v>
      </c>
      <c r="G123" s="65">
        <f t="shared" si="3"/>
        <v>97.475375652173909</v>
      </c>
      <c r="H123" s="6"/>
      <c r="I123" s="6"/>
    </row>
    <row r="124" spans="1:9" ht="62.25" customHeight="1" x14ac:dyDescent="0.2">
      <c r="A124" s="62" t="s">
        <v>809</v>
      </c>
      <c r="B124" s="63" t="s">
        <v>919</v>
      </c>
      <c r="C124" s="176" t="s">
        <v>840</v>
      </c>
      <c r="D124" s="286">
        <f>Иные!ET388</f>
        <v>0</v>
      </c>
      <c r="E124" s="286">
        <f>Иные!EU388</f>
        <v>18396.740000000002</v>
      </c>
      <c r="F124" s="286">
        <f>Иные!EV388</f>
        <v>15088.6548</v>
      </c>
      <c r="G124" s="65">
        <f t="shared" si="3"/>
        <v>82.018090161626461</v>
      </c>
      <c r="H124" s="6"/>
      <c r="I124" s="6"/>
    </row>
    <row r="125" spans="1:9" ht="69" customHeight="1" x14ac:dyDescent="0.2">
      <c r="A125" s="62" t="s">
        <v>823</v>
      </c>
      <c r="B125" s="63" t="s">
        <v>921</v>
      </c>
      <c r="C125" s="176" t="s">
        <v>841</v>
      </c>
      <c r="D125" s="286">
        <f>Иные!EX388</f>
        <v>0</v>
      </c>
      <c r="E125" s="286">
        <f>Иные!EY388</f>
        <v>92401.82</v>
      </c>
      <c r="F125" s="286">
        <f>Иные!EZ388</f>
        <v>92401.82</v>
      </c>
      <c r="G125" s="65">
        <f t="shared" si="3"/>
        <v>100</v>
      </c>
      <c r="H125" s="6"/>
      <c r="I125" s="6"/>
    </row>
    <row r="126" spans="1:9" ht="62.25" customHeight="1" x14ac:dyDescent="0.2">
      <c r="A126" s="62" t="s">
        <v>824</v>
      </c>
      <c r="B126" s="63" t="s">
        <v>923</v>
      </c>
      <c r="C126" s="176" t="s">
        <v>847</v>
      </c>
      <c r="D126" s="176"/>
      <c r="E126" s="286">
        <f>Иные!FC388</f>
        <v>15453.394800000002</v>
      </c>
      <c r="F126" s="286">
        <f>Иные!FD388</f>
        <v>15453.394800000002</v>
      </c>
      <c r="G126" s="65">
        <f t="shared" si="3"/>
        <v>100</v>
      </c>
      <c r="H126" s="6"/>
      <c r="I126" s="6"/>
    </row>
    <row r="127" spans="1:9" ht="62.25" customHeight="1" x14ac:dyDescent="0.2">
      <c r="A127" s="62" t="s">
        <v>825</v>
      </c>
      <c r="B127" s="63" t="s">
        <v>925</v>
      </c>
      <c r="C127" s="176" t="s">
        <v>849</v>
      </c>
      <c r="D127" s="176"/>
      <c r="E127" s="286">
        <f>Иные!FG388</f>
        <v>35085.699999999997</v>
      </c>
      <c r="F127" s="286">
        <f>Иные!FH388</f>
        <v>35085.699999999997</v>
      </c>
      <c r="G127" s="65">
        <f t="shared" si="3"/>
        <v>100</v>
      </c>
      <c r="H127" s="6"/>
      <c r="I127" s="6"/>
    </row>
    <row r="128" spans="1:9" ht="55.5" customHeight="1" x14ac:dyDescent="0.2">
      <c r="A128" s="62" t="s">
        <v>826</v>
      </c>
      <c r="B128" s="63" t="s">
        <v>970</v>
      </c>
      <c r="C128" s="176" t="s">
        <v>850</v>
      </c>
      <c r="D128" s="286">
        <f>Иные!FJ388</f>
        <v>0</v>
      </c>
      <c r="E128" s="286">
        <f>Иные!FK388</f>
        <v>16602.756000000001</v>
      </c>
      <c r="F128" s="286">
        <f>Иные!FL388</f>
        <v>16590.72363</v>
      </c>
      <c r="G128" s="65">
        <f t="shared" si="3"/>
        <v>99.927527875492473</v>
      </c>
      <c r="H128" s="6"/>
      <c r="I128" s="6"/>
    </row>
    <row r="129" spans="1:9" ht="55.5" customHeight="1" x14ac:dyDescent="0.2">
      <c r="A129" s="62" t="s">
        <v>827</v>
      </c>
      <c r="B129" s="63" t="s">
        <v>973</v>
      </c>
      <c r="C129" s="176" t="s">
        <v>851</v>
      </c>
      <c r="D129" s="286">
        <f>Иные!FN388</f>
        <v>0</v>
      </c>
      <c r="E129" s="286">
        <f>Иные!FO388</f>
        <v>20000</v>
      </c>
      <c r="F129" s="286">
        <f>Иные!FP388</f>
        <v>19982.036</v>
      </c>
      <c r="G129" s="65">
        <f t="shared" si="3"/>
        <v>99.910179999999997</v>
      </c>
      <c r="H129" s="6"/>
      <c r="I129" s="6"/>
    </row>
    <row r="130" spans="1:9" ht="55.5" customHeight="1" x14ac:dyDescent="0.2">
      <c r="A130" s="62" t="s">
        <v>884</v>
      </c>
      <c r="B130" s="63" t="s">
        <v>885</v>
      </c>
      <c r="C130" s="176" t="s">
        <v>886</v>
      </c>
      <c r="D130" s="286">
        <f>Иные!FR388</f>
        <v>0</v>
      </c>
      <c r="E130" s="286">
        <f>Иные!FS388</f>
        <v>19873.400000000001</v>
      </c>
      <c r="F130" s="286">
        <f>Иные!FT388</f>
        <v>8573.4249400000008</v>
      </c>
      <c r="G130" s="65">
        <f t="shared" si="3"/>
        <v>43.140202179798123</v>
      </c>
      <c r="H130" s="6"/>
      <c r="I130" s="6"/>
    </row>
    <row r="131" spans="1:9" ht="55.5" customHeight="1" x14ac:dyDescent="0.2">
      <c r="A131" s="62" t="s">
        <v>887</v>
      </c>
      <c r="B131" s="63" t="s">
        <v>885</v>
      </c>
      <c r="C131" s="176" t="s">
        <v>888</v>
      </c>
      <c r="D131" s="286">
        <f>Иные!FV388</f>
        <v>0</v>
      </c>
      <c r="E131" s="286">
        <f>Иные!FW388</f>
        <v>901873.8</v>
      </c>
      <c r="F131" s="286">
        <f>Иные!FX388</f>
        <v>897822.93310000002</v>
      </c>
      <c r="G131" s="65">
        <f t="shared" si="3"/>
        <v>99.55083883133095</v>
      </c>
      <c r="H131" s="6"/>
      <c r="I131" s="6"/>
    </row>
    <row r="132" spans="1:9" ht="55.5" customHeight="1" x14ac:dyDescent="0.2">
      <c r="A132" s="62" t="s">
        <v>890</v>
      </c>
      <c r="B132" s="63" t="s">
        <v>891</v>
      </c>
      <c r="C132" s="176" t="s">
        <v>892</v>
      </c>
      <c r="D132" s="286">
        <f>Иные!FZ388</f>
        <v>0</v>
      </c>
      <c r="E132" s="286">
        <f>Иные!GA388</f>
        <v>67000</v>
      </c>
      <c r="F132" s="286">
        <f>Иные!GB388</f>
        <v>66761.451799999995</v>
      </c>
      <c r="G132" s="65">
        <f t="shared" si="3"/>
        <v>99.643957910447753</v>
      </c>
      <c r="H132" s="6"/>
      <c r="I132" s="6"/>
    </row>
    <row r="133" spans="1:9" ht="55.5" customHeight="1" x14ac:dyDescent="0.2">
      <c r="A133" s="62" t="s">
        <v>894</v>
      </c>
      <c r="B133" s="63" t="s">
        <v>895</v>
      </c>
      <c r="C133" s="176" t="s">
        <v>896</v>
      </c>
      <c r="D133" s="286">
        <f>Иные!GD388</f>
        <v>0</v>
      </c>
      <c r="E133" s="286">
        <f>Иные!GE388</f>
        <v>165000</v>
      </c>
      <c r="F133" s="286">
        <f>Иные!GF388</f>
        <v>165000</v>
      </c>
      <c r="G133" s="65">
        <f t="shared" si="3"/>
        <v>100</v>
      </c>
      <c r="H133" s="6"/>
      <c r="I133" s="6"/>
    </row>
    <row r="134" spans="1:9" ht="55.5" customHeight="1" x14ac:dyDescent="0.2">
      <c r="A134" s="62" t="s">
        <v>929</v>
      </c>
      <c r="B134" s="63" t="s">
        <v>930</v>
      </c>
      <c r="C134" s="176" t="s">
        <v>933</v>
      </c>
      <c r="D134" s="286">
        <f>Иные!GH388</f>
        <v>0</v>
      </c>
      <c r="E134" s="286">
        <f>Иные!GI388</f>
        <v>193000</v>
      </c>
      <c r="F134" s="286">
        <f>Иные!GJ388</f>
        <v>188566.50846999997</v>
      </c>
      <c r="G134" s="65">
        <f t="shared" si="3"/>
        <v>97.702854129533662</v>
      </c>
      <c r="H134" s="6"/>
      <c r="I134" s="6"/>
    </row>
    <row r="135" spans="1:9" ht="63.75" customHeight="1" x14ac:dyDescent="0.2">
      <c r="A135" s="62" t="s">
        <v>934</v>
      </c>
      <c r="B135" s="63" t="s">
        <v>935</v>
      </c>
      <c r="C135" s="176" t="s">
        <v>939</v>
      </c>
      <c r="D135" s="176"/>
      <c r="E135" s="286">
        <f>Иные!GM388</f>
        <v>20000</v>
      </c>
      <c r="F135" s="286">
        <f>Иные!GN388</f>
        <v>20000</v>
      </c>
      <c r="G135" s="65">
        <f t="shared" si="3"/>
        <v>100</v>
      </c>
      <c r="H135" s="6"/>
      <c r="I135" s="6"/>
    </row>
    <row r="136" spans="1:9" ht="73.5" customHeight="1" x14ac:dyDescent="0.2">
      <c r="A136" s="62" t="s">
        <v>940</v>
      </c>
      <c r="B136" s="63" t="s">
        <v>941</v>
      </c>
      <c r="C136" s="176" t="s">
        <v>942</v>
      </c>
      <c r="D136" s="176"/>
      <c r="E136" s="286">
        <f>Иные!GQ388</f>
        <v>6634.6</v>
      </c>
      <c r="F136" s="286">
        <f>Иные!GR388</f>
        <v>6634.6</v>
      </c>
      <c r="G136" s="65">
        <f t="shared" si="3"/>
        <v>100</v>
      </c>
      <c r="H136" s="6"/>
      <c r="I136" s="6"/>
    </row>
    <row r="137" spans="1:9" ht="63.75" customHeight="1" x14ac:dyDescent="0.2">
      <c r="A137" s="62" t="s">
        <v>946</v>
      </c>
      <c r="B137" s="63" t="s">
        <v>947</v>
      </c>
      <c r="C137" s="176" t="s">
        <v>948</v>
      </c>
      <c r="D137" s="286">
        <f>Иные!GT388</f>
        <v>0</v>
      </c>
      <c r="E137" s="286">
        <f>Иные!GU388</f>
        <v>2171.8760000000002</v>
      </c>
      <c r="F137" s="286">
        <f>Иные!GV388</f>
        <v>2171.8760000000002</v>
      </c>
      <c r="G137" s="65">
        <f t="shared" si="3"/>
        <v>100</v>
      </c>
      <c r="H137" s="6"/>
      <c r="I137" s="6"/>
    </row>
    <row r="138" spans="1:9" ht="44.25" customHeight="1" x14ac:dyDescent="0.2">
      <c r="A138" s="62" t="s">
        <v>951</v>
      </c>
      <c r="B138" s="63" t="s">
        <v>955</v>
      </c>
      <c r="C138" s="176" t="s">
        <v>959</v>
      </c>
      <c r="D138" s="286">
        <f>Иные!GX388</f>
        <v>0</v>
      </c>
      <c r="E138" s="286">
        <f>Иные!GY388</f>
        <v>15956.97</v>
      </c>
      <c r="F138" s="286">
        <f>Иные!GZ388</f>
        <v>15956.97</v>
      </c>
      <c r="G138" s="65">
        <f t="shared" si="3"/>
        <v>100</v>
      </c>
      <c r="H138" s="6"/>
      <c r="I138" s="6"/>
    </row>
    <row r="139" spans="1:9" ht="58.5" customHeight="1" x14ac:dyDescent="0.2">
      <c r="A139" s="62" t="s">
        <v>952</v>
      </c>
      <c r="B139" s="63" t="s">
        <v>960</v>
      </c>
      <c r="C139" s="176" t="s">
        <v>961</v>
      </c>
      <c r="D139" s="176"/>
      <c r="E139" s="286">
        <f>Иные!HC388</f>
        <v>600000</v>
      </c>
      <c r="F139" s="286">
        <f>Иные!HD388</f>
        <v>600000</v>
      </c>
      <c r="G139" s="65">
        <f t="shared" si="3"/>
        <v>100</v>
      </c>
      <c r="H139" s="6"/>
      <c r="I139" s="6"/>
    </row>
    <row r="140" spans="1:9" ht="63.75" customHeight="1" x14ac:dyDescent="0.2">
      <c r="A140" s="62" t="s">
        <v>953</v>
      </c>
      <c r="B140" s="63" t="s">
        <v>965</v>
      </c>
      <c r="C140" s="176" t="s">
        <v>968</v>
      </c>
      <c r="D140" s="176"/>
      <c r="E140" s="286">
        <f>Иные!HG388</f>
        <v>240000</v>
      </c>
      <c r="F140" s="286">
        <f>Иные!HH388</f>
        <v>239999.91999999998</v>
      </c>
      <c r="G140" s="65">
        <f t="shared" si="3"/>
        <v>99.999966666666666</v>
      </c>
      <c r="H140" s="6"/>
      <c r="I140" s="6"/>
    </row>
    <row r="141" spans="1:9" ht="63.75" customHeight="1" x14ac:dyDescent="0.2">
      <c r="A141" s="62" t="s">
        <v>954</v>
      </c>
      <c r="B141" s="63" t="s">
        <v>978</v>
      </c>
      <c r="C141" s="176" t="s">
        <v>976</v>
      </c>
      <c r="D141" s="286">
        <f>Иные!HJ388</f>
        <v>0</v>
      </c>
      <c r="E141" s="286">
        <f>Иные!HK388</f>
        <v>6276</v>
      </c>
      <c r="F141" s="286">
        <f>Иные!HL388</f>
        <v>6276</v>
      </c>
      <c r="G141" s="65">
        <f t="shared" si="3"/>
        <v>100</v>
      </c>
      <c r="H141" s="6"/>
      <c r="I141" s="6"/>
    </row>
    <row r="142" spans="1:9" ht="63.75" customHeight="1" x14ac:dyDescent="0.2">
      <c r="A142" s="62" t="s">
        <v>981</v>
      </c>
      <c r="B142" s="63" t="s">
        <v>984</v>
      </c>
      <c r="C142" s="176" t="s">
        <v>987</v>
      </c>
      <c r="D142" s="286">
        <f>Иные!HN388</f>
        <v>0</v>
      </c>
      <c r="E142" s="286">
        <f>Иные!HO388</f>
        <v>8000</v>
      </c>
      <c r="F142" s="286">
        <f>Иные!HP388</f>
        <v>8000</v>
      </c>
      <c r="G142" s="65">
        <f t="shared" si="3"/>
        <v>100</v>
      </c>
      <c r="H142" s="6"/>
      <c r="I142" s="6"/>
    </row>
    <row r="143" spans="1:9" ht="63.75" customHeight="1" x14ac:dyDescent="0.2">
      <c r="A143" s="62" t="s">
        <v>982</v>
      </c>
      <c r="B143" s="63" t="s">
        <v>989</v>
      </c>
      <c r="C143" s="176" t="s">
        <v>988</v>
      </c>
      <c r="D143" s="286">
        <f>Иные!HR388</f>
        <v>0</v>
      </c>
      <c r="E143" s="286">
        <f>Иные!HS388</f>
        <v>6725.0425599999999</v>
      </c>
      <c r="F143" s="286">
        <f>Иные!HT388</f>
        <v>6725.0425599999999</v>
      </c>
      <c r="G143" s="65">
        <f t="shared" si="3"/>
        <v>100</v>
      </c>
      <c r="H143" s="6"/>
      <c r="I143" s="6"/>
    </row>
    <row r="144" spans="1:9" ht="63.75" customHeight="1" x14ac:dyDescent="0.2">
      <c r="A144" s="62" t="s">
        <v>983</v>
      </c>
      <c r="B144" s="63" t="s">
        <v>1001</v>
      </c>
      <c r="C144" s="176" t="s">
        <v>998</v>
      </c>
      <c r="D144" s="286">
        <f>Иные!HV388</f>
        <v>0</v>
      </c>
      <c r="E144" s="286">
        <f>Иные!HW388</f>
        <v>100</v>
      </c>
      <c r="F144" s="286">
        <f>Иные!HX388</f>
        <v>100</v>
      </c>
      <c r="G144" s="65">
        <f t="shared" si="3"/>
        <v>100</v>
      </c>
      <c r="H144" s="6"/>
      <c r="I144" s="6"/>
    </row>
    <row r="145" spans="1:11" ht="63.75" customHeight="1" x14ac:dyDescent="0.2">
      <c r="A145" s="62" t="s">
        <v>995</v>
      </c>
      <c r="B145" s="63" t="s">
        <v>1000</v>
      </c>
      <c r="C145" s="176" t="s">
        <v>1003</v>
      </c>
      <c r="D145" s="176"/>
      <c r="E145" s="286">
        <f>Иные!IA388</f>
        <v>78</v>
      </c>
      <c r="F145" s="286">
        <f>Иные!IB388</f>
        <v>78</v>
      </c>
      <c r="G145" s="65">
        <f t="shared" si="3"/>
        <v>100</v>
      </c>
      <c r="H145" s="6"/>
      <c r="I145" s="6"/>
    </row>
    <row r="146" spans="1:11" ht="57" customHeight="1" x14ac:dyDescent="0.2">
      <c r="A146" s="62" t="s">
        <v>1144</v>
      </c>
      <c r="B146" s="63" t="s">
        <v>1145</v>
      </c>
      <c r="C146" s="176" t="s">
        <v>1220</v>
      </c>
      <c r="D146" s="286">
        <f>Иные!ID388</f>
        <v>0</v>
      </c>
      <c r="E146" s="286">
        <f>Иные!IE388</f>
        <v>287125</v>
      </c>
      <c r="F146" s="286">
        <f>Иные!IF388</f>
        <v>0</v>
      </c>
      <c r="G146" s="65">
        <f t="shared" si="3"/>
        <v>0</v>
      </c>
      <c r="H146" s="6"/>
      <c r="I146" s="6"/>
    </row>
    <row r="147" spans="1:11" ht="72" customHeight="1" x14ac:dyDescent="0.2">
      <c r="A147" s="62" t="s">
        <v>1210</v>
      </c>
      <c r="B147" s="63" t="s">
        <v>1213</v>
      </c>
      <c r="C147" s="176" t="s">
        <v>1218</v>
      </c>
      <c r="D147" s="286">
        <f>Иные!IH388</f>
        <v>0</v>
      </c>
      <c r="E147" s="286">
        <f>Иные!II388</f>
        <v>19969</v>
      </c>
      <c r="F147" s="286">
        <f>Иные!IJ388</f>
        <v>19583.917600000001</v>
      </c>
      <c r="G147" s="65">
        <f t="shared" ref="G147:G149" si="5">F147/E147*100</f>
        <v>98.071598978416546</v>
      </c>
      <c r="H147" s="6"/>
      <c r="I147" s="6"/>
    </row>
    <row r="148" spans="1:11" ht="57" customHeight="1" x14ac:dyDescent="0.2">
      <c r="A148" s="62" t="s">
        <v>1211</v>
      </c>
      <c r="B148" s="63" t="s">
        <v>1221</v>
      </c>
      <c r="C148" s="176" t="s">
        <v>1225</v>
      </c>
      <c r="D148" s="286"/>
      <c r="E148" s="286">
        <f>Иные!IM388</f>
        <v>199000</v>
      </c>
      <c r="F148" s="286">
        <f>Иные!IN388</f>
        <v>158445.08799999999</v>
      </c>
      <c r="G148" s="65">
        <f t="shared" si="5"/>
        <v>79.620647236180901</v>
      </c>
      <c r="H148" s="6"/>
      <c r="I148" s="6"/>
    </row>
    <row r="149" spans="1:11" ht="57" customHeight="1" x14ac:dyDescent="0.2">
      <c r="A149" s="62" t="s">
        <v>1212</v>
      </c>
      <c r="B149" s="63" t="s">
        <v>1229</v>
      </c>
      <c r="C149" s="176" t="s">
        <v>1234</v>
      </c>
      <c r="D149" s="286"/>
      <c r="E149" s="286">
        <f>Иные!IQ388</f>
        <v>20000</v>
      </c>
      <c r="F149" s="286">
        <f>Иные!IR388</f>
        <v>20000</v>
      </c>
      <c r="G149" s="65">
        <f t="shared" si="5"/>
        <v>100</v>
      </c>
      <c r="H149" s="6"/>
      <c r="I149" s="6"/>
    </row>
    <row r="150" spans="1:11" x14ac:dyDescent="0.25">
      <c r="A150" s="62"/>
      <c r="B150" s="388" t="s">
        <v>104</v>
      </c>
      <c r="C150" s="389"/>
      <c r="D150" s="390">
        <f>D8+D15+D63+D87</f>
        <v>34361888.441999994</v>
      </c>
      <c r="E150" s="390">
        <f>E8+E15+E63+E87</f>
        <v>45517885.255139992</v>
      </c>
      <c r="F150" s="391">
        <f>F8+F15+F63+F87</f>
        <v>44383288.944629997</v>
      </c>
      <c r="G150" s="391">
        <f>F150/E150*100</f>
        <v>97.507361547773414</v>
      </c>
      <c r="H150" s="4"/>
      <c r="I150" s="6"/>
    </row>
    <row r="151" spans="1:11" ht="10.5" customHeight="1" x14ac:dyDescent="0.3">
      <c r="A151" s="9"/>
      <c r="B151" s="29"/>
      <c r="C151" s="30"/>
      <c r="D151" s="30"/>
      <c r="E151" s="30"/>
      <c r="F151" s="9"/>
      <c r="G151" s="49"/>
      <c r="H151" s="7"/>
      <c r="I151" s="34"/>
      <c r="K151" s="5"/>
    </row>
    <row r="152" spans="1:11" ht="49.5" customHeight="1" x14ac:dyDescent="0.3">
      <c r="A152" s="300" t="s">
        <v>1104</v>
      </c>
      <c r="B152" s="300"/>
      <c r="C152" s="300"/>
      <c r="D152" s="300"/>
      <c r="E152" s="300"/>
      <c r="F152" s="300"/>
      <c r="G152" s="300"/>
      <c r="H152" s="7"/>
      <c r="I152" s="6"/>
      <c r="K152" s="43"/>
    </row>
    <row r="153" spans="1:11" ht="49.5" customHeight="1" x14ac:dyDescent="0.3">
      <c r="A153" s="300" t="s">
        <v>1107</v>
      </c>
      <c r="B153" s="300"/>
      <c r="C153" s="300"/>
      <c r="D153" s="300"/>
      <c r="E153" s="300"/>
      <c r="F153" s="300"/>
      <c r="G153" s="300"/>
      <c r="H153" s="7"/>
      <c r="I153" s="6"/>
      <c r="K153" s="43"/>
    </row>
    <row r="154" spans="1:11" s="36" customFormat="1" ht="49.5" customHeight="1" x14ac:dyDescent="0.3">
      <c r="A154" s="300" t="s">
        <v>1117</v>
      </c>
      <c r="B154" s="300"/>
      <c r="C154" s="300"/>
      <c r="D154" s="300"/>
      <c r="E154" s="300"/>
      <c r="F154" s="300"/>
      <c r="G154" s="300"/>
      <c r="H154" s="49"/>
      <c r="I154" s="9"/>
      <c r="K154" s="132"/>
    </row>
    <row r="155" spans="1:11" s="36" customFormat="1" ht="49.5" customHeight="1" x14ac:dyDescent="0.3">
      <c r="A155" s="300" t="s">
        <v>1119</v>
      </c>
      <c r="B155" s="300"/>
      <c r="C155" s="300"/>
      <c r="D155" s="300"/>
      <c r="E155" s="300"/>
      <c r="F155" s="300"/>
      <c r="G155" s="300"/>
      <c r="H155" s="49"/>
      <c r="I155" s="9"/>
      <c r="K155" s="132"/>
    </row>
    <row r="156" spans="1:11" ht="57.75" customHeight="1" x14ac:dyDescent="0.3">
      <c r="A156" s="300" t="s">
        <v>1123</v>
      </c>
      <c r="B156" s="300"/>
      <c r="C156" s="300"/>
      <c r="D156" s="300"/>
      <c r="E156" s="300"/>
      <c r="F156" s="300"/>
      <c r="G156" s="300"/>
      <c r="H156" s="7"/>
      <c r="I156" s="6"/>
      <c r="K156" s="43"/>
    </row>
    <row r="157" spans="1:11" ht="45" customHeight="1" x14ac:dyDescent="0.3">
      <c r="A157" s="300" t="s">
        <v>1232</v>
      </c>
      <c r="B157" s="300"/>
      <c r="C157" s="300"/>
      <c r="D157" s="300"/>
      <c r="E157" s="300"/>
      <c r="F157" s="300"/>
      <c r="G157" s="300"/>
      <c r="H157" s="7"/>
      <c r="I157" s="6"/>
      <c r="K157" s="43"/>
    </row>
    <row r="158" spans="1:11" ht="71.25" customHeight="1" x14ac:dyDescent="0.2">
      <c r="A158" s="300" t="s">
        <v>1163</v>
      </c>
      <c r="B158" s="300"/>
      <c r="C158" s="300"/>
      <c r="D158" s="300"/>
      <c r="E158" s="300"/>
      <c r="F158" s="300"/>
      <c r="G158" s="300"/>
    </row>
    <row r="159" spans="1:11" ht="54" customHeight="1" x14ac:dyDescent="0.2">
      <c r="A159" s="300" t="s">
        <v>1164</v>
      </c>
      <c r="B159" s="300"/>
      <c r="C159" s="300"/>
      <c r="D159" s="300"/>
      <c r="E159" s="300"/>
      <c r="F159" s="300"/>
      <c r="G159" s="300"/>
    </row>
    <row r="160" spans="1:11" ht="57" customHeight="1" x14ac:dyDescent="0.2">
      <c r="A160" s="300" t="s">
        <v>1165</v>
      </c>
      <c r="B160" s="300"/>
      <c r="C160" s="300"/>
      <c r="D160" s="300"/>
      <c r="E160" s="300"/>
      <c r="F160" s="300"/>
      <c r="G160" s="300"/>
    </row>
    <row r="161" spans="1:7" ht="39.75" customHeight="1" x14ac:dyDescent="0.2">
      <c r="A161" s="300" t="s">
        <v>1166</v>
      </c>
      <c r="B161" s="300"/>
      <c r="C161" s="300"/>
      <c r="D161" s="300"/>
      <c r="E161" s="300"/>
      <c r="F161" s="300"/>
      <c r="G161" s="300"/>
    </row>
    <row r="162" spans="1:7" ht="58.5" customHeight="1" x14ac:dyDescent="0.2">
      <c r="A162" s="300" t="s">
        <v>1167</v>
      </c>
      <c r="B162" s="300"/>
      <c r="C162" s="300"/>
      <c r="D162" s="300"/>
      <c r="E162" s="300"/>
      <c r="F162" s="300"/>
      <c r="G162" s="300"/>
    </row>
    <row r="163" spans="1:7" ht="59.25" customHeight="1" x14ac:dyDescent="0.2">
      <c r="A163" s="300" t="s">
        <v>1168</v>
      </c>
      <c r="B163" s="300"/>
      <c r="C163" s="300"/>
      <c r="D163" s="300"/>
      <c r="E163" s="300"/>
      <c r="F163" s="300"/>
      <c r="G163" s="300"/>
    </row>
    <row r="164" spans="1:7" ht="65.25" customHeight="1" x14ac:dyDescent="0.25">
      <c r="A164" s="301" t="s">
        <v>1169</v>
      </c>
      <c r="B164" s="301"/>
      <c r="C164" s="301"/>
      <c r="D164" s="301"/>
      <c r="E164" s="301"/>
      <c r="F164" s="301"/>
      <c r="G164" s="301"/>
    </row>
    <row r="165" spans="1:7" ht="59.25" customHeight="1" x14ac:dyDescent="0.25">
      <c r="A165" s="301" t="s">
        <v>1170</v>
      </c>
      <c r="B165" s="301"/>
      <c r="C165" s="301"/>
      <c r="D165" s="301"/>
      <c r="E165" s="301"/>
      <c r="F165" s="301"/>
      <c r="G165" s="301"/>
    </row>
    <row r="166" spans="1:7" ht="56.25" customHeight="1" x14ac:dyDescent="0.25">
      <c r="A166" s="301" t="s">
        <v>1171</v>
      </c>
      <c r="B166" s="301"/>
      <c r="C166" s="301"/>
      <c r="D166" s="301"/>
      <c r="E166" s="301"/>
      <c r="F166" s="301"/>
      <c r="G166" s="301"/>
    </row>
    <row r="167" spans="1:7" ht="57" customHeight="1" x14ac:dyDescent="0.2">
      <c r="A167" s="300" t="s">
        <v>1172</v>
      </c>
      <c r="B167" s="300"/>
      <c r="C167" s="300"/>
      <c r="D167" s="300"/>
      <c r="E167" s="300"/>
      <c r="F167" s="300"/>
      <c r="G167" s="300"/>
    </row>
    <row r="168" spans="1:7" s="36" customFormat="1" ht="60.75" customHeight="1" x14ac:dyDescent="0.2">
      <c r="A168" s="300" t="s">
        <v>1173</v>
      </c>
      <c r="B168" s="300"/>
      <c r="C168" s="300"/>
      <c r="D168" s="300"/>
      <c r="E168" s="300"/>
      <c r="F168" s="300"/>
      <c r="G168" s="300"/>
    </row>
    <row r="169" spans="1:7" ht="67.5" customHeight="1" x14ac:dyDescent="0.2">
      <c r="A169" s="300" t="s">
        <v>1174</v>
      </c>
      <c r="B169" s="300"/>
      <c r="C169" s="300"/>
      <c r="D169" s="300"/>
      <c r="E169" s="300"/>
      <c r="F169" s="300"/>
      <c r="G169" s="300"/>
    </row>
    <row r="170" spans="1:7" s="36" customFormat="1" ht="60.75" customHeight="1" x14ac:dyDescent="0.2">
      <c r="A170" s="300" t="s">
        <v>1175</v>
      </c>
      <c r="B170" s="300"/>
      <c r="C170" s="300"/>
      <c r="D170" s="300"/>
      <c r="E170" s="300"/>
      <c r="F170" s="300"/>
      <c r="G170" s="300"/>
    </row>
    <row r="171" spans="1:7" ht="70.5" customHeight="1" x14ac:dyDescent="0.2">
      <c r="A171" s="300" t="s">
        <v>1176</v>
      </c>
      <c r="B171" s="300"/>
      <c r="C171" s="300"/>
      <c r="D171" s="300"/>
      <c r="E171" s="300"/>
      <c r="F171" s="300"/>
      <c r="G171" s="300"/>
    </row>
    <row r="172" spans="1:7" ht="55.5" customHeight="1" x14ac:dyDescent="0.2">
      <c r="A172" s="300" t="s">
        <v>1177</v>
      </c>
      <c r="B172" s="300"/>
      <c r="C172" s="300"/>
      <c r="D172" s="300"/>
      <c r="E172" s="300"/>
      <c r="F172" s="300"/>
      <c r="G172" s="300"/>
    </row>
    <row r="173" spans="1:7" ht="60.75" customHeight="1" x14ac:dyDescent="0.2">
      <c r="A173" s="300" t="s">
        <v>1180</v>
      </c>
      <c r="B173" s="300"/>
      <c r="C173" s="300"/>
      <c r="D173" s="300"/>
      <c r="E173" s="300"/>
      <c r="F173" s="300"/>
      <c r="G173" s="300"/>
    </row>
    <row r="174" spans="1:7" ht="60" customHeight="1" x14ac:dyDescent="0.2">
      <c r="A174" s="300" t="s">
        <v>1183</v>
      </c>
      <c r="B174" s="300"/>
      <c r="C174" s="300"/>
      <c r="D174" s="300"/>
      <c r="E174" s="300"/>
      <c r="F174" s="300"/>
      <c r="G174" s="300"/>
    </row>
    <row r="175" spans="1:7" ht="58.5" customHeight="1" x14ac:dyDescent="0.2">
      <c r="A175" s="300" t="s">
        <v>1182</v>
      </c>
      <c r="B175" s="300"/>
      <c r="C175" s="300"/>
      <c r="D175" s="300"/>
      <c r="E175" s="300"/>
      <c r="F175" s="300"/>
      <c r="G175" s="300"/>
    </row>
    <row r="176" spans="1:7" s="36" customFormat="1" ht="44.25" customHeight="1" x14ac:dyDescent="0.2">
      <c r="A176" s="300" t="s">
        <v>1184</v>
      </c>
      <c r="B176" s="300"/>
      <c r="C176" s="300"/>
      <c r="D176" s="300"/>
      <c r="E176" s="300"/>
      <c r="F176" s="300"/>
      <c r="G176" s="300"/>
    </row>
    <row r="177" spans="1:7" ht="51" customHeight="1" x14ac:dyDescent="0.2">
      <c r="A177" s="300" t="s">
        <v>1178</v>
      </c>
      <c r="B177" s="300"/>
      <c r="C177" s="300"/>
      <c r="D177" s="300"/>
      <c r="E177" s="300"/>
      <c r="F177" s="300"/>
      <c r="G177" s="300"/>
    </row>
    <row r="178" spans="1:7" s="36" customFormat="1" ht="55.5" customHeight="1" x14ac:dyDescent="0.2">
      <c r="A178" s="300" t="s">
        <v>920</v>
      </c>
      <c r="B178" s="300"/>
      <c r="C178" s="300"/>
      <c r="D178" s="300"/>
      <c r="E178" s="300"/>
      <c r="F178" s="300"/>
      <c r="G178" s="300"/>
    </row>
    <row r="179" spans="1:7" s="36" customFormat="1" ht="55.5" customHeight="1" x14ac:dyDescent="0.2">
      <c r="A179" s="300" t="s">
        <v>922</v>
      </c>
      <c r="B179" s="300"/>
      <c r="C179" s="300"/>
      <c r="D179" s="300"/>
      <c r="E179" s="300"/>
      <c r="F179" s="300"/>
      <c r="G179" s="300"/>
    </row>
    <row r="180" spans="1:7" s="36" customFormat="1" ht="55.5" customHeight="1" x14ac:dyDescent="0.2">
      <c r="A180" s="300" t="s">
        <v>924</v>
      </c>
      <c r="B180" s="300"/>
      <c r="C180" s="300"/>
      <c r="D180" s="300"/>
      <c r="E180" s="300"/>
      <c r="F180" s="300"/>
      <c r="G180" s="300"/>
    </row>
    <row r="181" spans="1:7" s="36" customFormat="1" ht="39" customHeight="1" x14ac:dyDescent="0.2">
      <c r="A181" s="300" t="s">
        <v>926</v>
      </c>
      <c r="B181" s="300"/>
      <c r="C181" s="300"/>
      <c r="D181" s="300"/>
      <c r="E181" s="300"/>
      <c r="F181" s="300"/>
      <c r="G181" s="300"/>
    </row>
    <row r="182" spans="1:7" s="36" customFormat="1" ht="48.75" customHeight="1" x14ac:dyDescent="0.2">
      <c r="A182" s="300" t="s">
        <v>927</v>
      </c>
      <c r="B182" s="300"/>
      <c r="C182" s="300"/>
      <c r="D182" s="300"/>
      <c r="E182" s="300"/>
      <c r="F182" s="300"/>
      <c r="G182" s="300"/>
    </row>
    <row r="183" spans="1:7" ht="57.75" customHeight="1" x14ac:dyDescent="0.2">
      <c r="A183" s="300" t="s">
        <v>1193</v>
      </c>
      <c r="B183" s="300"/>
      <c r="C183" s="300"/>
      <c r="D183" s="300"/>
      <c r="E183" s="300"/>
      <c r="F183" s="300"/>
      <c r="G183" s="300"/>
    </row>
    <row r="184" spans="1:7" ht="66.75" customHeight="1" x14ac:dyDescent="0.2">
      <c r="A184" s="300" t="s">
        <v>936</v>
      </c>
      <c r="B184" s="300"/>
      <c r="C184" s="300"/>
      <c r="D184" s="300"/>
      <c r="E184" s="300"/>
      <c r="F184" s="300"/>
      <c r="G184" s="300"/>
    </row>
    <row r="185" spans="1:7" ht="72" customHeight="1" x14ac:dyDescent="0.2">
      <c r="A185" s="300" t="s">
        <v>945</v>
      </c>
      <c r="B185" s="300"/>
      <c r="C185" s="300"/>
      <c r="D185" s="300"/>
      <c r="E185" s="300"/>
      <c r="F185" s="300"/>
      <c r="G185" s="300"/>
    </row>
    <row r="186" spans="1:7" ht="67.5" customHeight="1" x14ac:dyDescent="0.2">
      <c r="A186" s="300" t="s">
        <v>1197</v>
      </c>
      <c r="B186" s="300"/>
      <c r="C186" s="300"/>
      <c r="D186" s="300"/>
      <c r="E186" s="300"/>
      <c r="F186" s="300"/>
      <c r="G186" s="300"/>
    </row>
    <row r="187" spans="1:7" ht="51.75" customHeight="1" x14ac:dyDescent="0.2">
      <c r="A187" s="300" t="s">
        <v>956</v>
      </c>
      <c r="B187" s="300"/>
      <c r="C187" s="300"/>
      <c r="D187" s="300"/>
      <c r="E187" s="300"/>
      <c r="F187" s="300"/>
      <c r="G187" s="300"/>
    </row>
    <row r="188" spans="1:7" ht="56.25" customHeight="1" x14ac:dyDescent="0.2">
      <c r="A188" s="300" t="s">
        <v>964</v>
      </c>
      <c r="B188" s="300"/>
      <c r="C188" s="300"/>
      <c r="D188" s="300"/>
      <c r="E188" s="300"/>
      <c r="F188" s="300"/>
      <c r="G188" s="300"/>
    </row>
    <row r="189" spans="1:7" ht="55.5" customHeight="1" x14ac:dyDescent="0.2">
      <c r="A189" s="300" t="s">
        <v>969</v>
      </c>
      <c r="B189" s="300"/>
      <c r="C189" s="300"/>
      <c r="D189" s="300"/>
      <c r="E189" s="300"/>
      <c r="F189" s="300"/>
      <c r="G189" s="300"/>
    </row>
    <row r="190" spans="1:7" ht="54" customHeight="1" x14ac:dyDescent="0.2">
      <c r="A190" s="300" t="s">
        <v>971</v>
      </c>
      <c r="B190" s="300"/>
      <c r="C190" s="300"/>
      <c r="D190" s="300"/>
      <c r="E190" s="300"/>
      <c r="F190" s="300"/>
      <c r="G190" s="300"/>
    </row>
    <row r="191" spans="1:7" ht="58.5" customHeight="1" x14ac:dyDescent="0.2">
      <c r="A191" s="300" t="s">
        <v>974</v>
      </c>
      <c r="B191" s="300"/>
      <c r="C191" s="300"/>
      <c r="D191" s="300"/>
      <c r="E191" s="300"/>
      <c r="F191" s="300"/>
      <c r="G191" s="300"/>
    </row>
    <row r="192" spans="1:7" ht="55.5" customHeight="1" x14ac:dyDescent="0.2">
      <c r="A192" s="300" t="s">
        <v>1204</v>
      </c>
      <c r="B192" s="300"/>
      <c r="C192" s="300"/>
      <c r="D192" s="300"/>
      <c r="E192" s="300"/>
      <c r="F192" s="300"/>
      <c r="G192" s="300"/>
    </row>
    <row r="193" spans="1:7" ht="57.75" customHeight="1" x14ac:dyDescent="0.2">
      <c r="A193" s="300" t="s">
        <v>986</v>
      </c>
      <c r="B193" s="300"/>
      <c r="C193" s="300"/>
      <c r="D193" s="300"/>
      <c r="E193" s="300"/>
      <c r="F193" s="300"/>
      <c r="G193" s="300"/>
    </row>
    <row r="194" spans="1:7" ht="49.5" customHeight="1" x14ac:dyDescent="0.2">
      <c r="A194" s="300" t="s">
        <v>992</v>
      </c>
      <c r="B194" s="300"/>
      <c r="C194" s="300"/>
      <c r="D194" s="300"/>
      <c r="E194" s="300"/>
      <c r="F194" s="300"/>
      <c r="G194" s="300"/>
    </row>
    <row r="195" spans="1:7" ht="53.25" customHeight="1" x14ac:dyDescent="0.2">
      <c r="A195" s="300" t="s">
        <v>997</v>
      </c>
      <c r="B195" s="300"/>
      <c r="C195" s="300"/>
      <c r="D195" s="300"/>
      <c r="E195" s="300"/>
      <c r="F195" s="300"/>
      <c r="G195" s="300"/>
    </row>
    <row r="196" spans="1:7" ht="53.25" customHeight="1" x14ac:dyDescent="0.2">
      <c r="A196" s="300" t="s">
        <v>999</v>
      </c>
      <c r="B196" s="300"/>
      <c r="C196" s="300"/>
      <c r="D196" s="300"/>
      <c r="E196" s="300"/>
      <c r="F196" s="300"/>
      <c r="G196" s="300"/>
    </row>
    <row r="197" spans="1:7" ht="52.5" customHeight="1" x14ac:dyDescent="0.2">
      <c r="A197" s="300" t="s">
        <v>1216</v>
      </c>
      <c r="B197" s="300"/>
      <c r="C197" s="300"/>
      <c r="D197" s="300"/>
      <c r="E197" s="300"/>
      <c r="F197" s="300"/>
      <c r="G197" s="300"/>
    </row>
    <row r="198" spans="1:7" ht="52.5" customHeight="1" x14ac:dyDescent="0.2">
      <c r="A198" s="300" t="s">
        <v>1223</v>
      </c>
      <c r="B198" s="300"/>
      <c r="C198" s="300"/>
      <c r="D198" s="300"/>
      <c r="E198" s="300"/>
      <c r="F198" s="300"/>
      <c r="G198" s="300"/>
    </row>
    <row r="199" spans="1:7" x14ac:dyDescent="0.2">
      <c r="A199" s="300"/>
      <c r="B199" s="300"/>
      <c r="C199" s="300"/>
      <c r="D199" s="300"/>
      <c r="E199" s="300"/>
      <c r="F199" s="300"/>
      <c r="G199" s="300"/>
    </row>
  </sheetData>
  <mergeCells count="59">
    <mergeCell ref="A197:G197"/>
    <mergeCell ref="A198:G198"/>
    <mergeCell ref="A199:G199"/>
    <mergeCell ref="A192:G192"/>
    <mergeCell ref="A193:G193"/>
    <mergeCell ref="A194:G194"/>
    <mergeCell ref="A195:G195"/>
    <mergeCell ref="A196:G196"/>
    <mergeCell ref="A174:G174"/>
    <mergeCell ref="A175:G175"/>
    <mergeCell ref="A169:G169"/>
    <mergeCell ref="A170:G170"/>
    <mergeCell ref="A171:G171"/>
    <mergeCell ref="A172:G172"/>
    <mergeCell ref="A173:G173"/>
    <mergeCell ref="A1:G1"/>
    <mergeCell ref="A2:G2"/>
    <mergeCell ref="C4:C6"/>
    <mergeCell ref="B4:B6"/>
    <mergeCell ref="A4:A6"/>
    <mergeCell ref="D4:E4"/>
    <mergeCell ref="F4:F6"/>
    <mergeCell ref="G4:G6"/>
    <mergeCell ref="D5:D6"/>
    <mergeCell ref="A160:G160"/>
    <mergeCell ref="H6:O7"/>
    <mergeCell ref="A152:G152"/>
    <mergeCell ref="A158:G158"/>
    <mergeCell ref="A159:G159"/>
    <mergeCell ref="E5:E6"/>
    <mergeCell ref="A154:G154"/>
    <mergeCell ref="A153:G153"/>
    <mergeCell ref="A155:G155"/>
    <mergeCell ref="A156:G156"/>
    <mergeCell ref="A157:G157"/>
    <mergeCell ref="A168:G168"/>
    <mergeCell ref="A161:G161"/>
    <mergeCell ref="A162:G162"/>
    <mergeCell ref="A163:G163"/>
    <mergeCell ref="A164:G164"/>
    <mergeCell ref="A165:G165"/>
    <mergeCell ref="A166:G166"/>
    <mergeCell ref="A167:G167"/>
    <mergeCell ref="A181:G181"/>
    <mergeCell ref="A182:G182"/>
    <mergeCell ref="A183:G183"/>
    <mergeCell ref="A176:G176"/>
    <mergeCell ref="A177:G177"/>
    <mergeCell ref="A178:G178"/>
    <mergeCell ref="A179:G179"/>
    <mergeCell ref="A180:G180"/>
    <mergeCell ref="A189:G189"/>
    <mergeCell ref="A190:G190"/>
    <mergeCell ref="A191:G191"/>
    <mergeCell ref="A184:G184"/>
    <mergeCell ref="A185:G185"/>
    <mergeCell ref="A186:G186"/>
    <mergeCell ref="A187:G187"/>
    <mergeCell ref="A188:G188"/>
  </mergeCells>
  <pageMargins left="0.31496062992125984" right="0.31496062992125984" top="0.35433070866141736" bottom="0.15748031496062992" header="0" footer="0"/>
  <pageSetup paperSize="9" scale="47" fitToHeight="0" orientation="portrait" r:id="rId1"/>
  <rowBreaks count="4" manualBreakCount="4">
    <brk id="37" max="6" man="1"/>
    <brk id="65" max="6" man="1"/>
    <brk id="85" max="6" man="1"/>
    <brk id="112"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AJ430"/>
  <sheetViews>
    <sheetView showZeros="0" view="pageBreakPreview" zoomScale="70" zoomScaleNormal="70" zoomScaleSheetLayoutView="70" workbookViewId="0">
      <pane xSplit="1" ySplit="6" topLeftCell="B7" activePane="bottomRight" state="frozen"/>
      <selection activeCell="M133" sqref="M133"/>
      <selection pane="topRight" activeCell="M133" sqref="M133"/>
      <selection pane="bottomLeft" activeCell="M133" sqref="M133"/>
      <selection pane="bottomRight" activeCell="P20" sqref="P20"/>
    </sheetView>
  </sheetViews>
  <sheetFormatPr defaultRowHeight="15" x14ac:dyDescent="0.2"/>
  <cols>
    <col min="1" max="1" width="29.125" style="87" customWidth="1"/>
    <col min="2" max="2" width="14.125" style="87" customWidth="1"/>
    <col min="3" max="3" width="17.625" style="10" customWidth="1"/>
    <col min="4" max="4" width="16.75" style="10" customWidth="1"/>
    <col min="5" max="5" width="12.375" style="10" customWidth="1"/>
    <col min="6" max="6" width="13.5" style="10" customWidth="1"/>
    <col min="7" max="7" width="15" style="10" customWidth="1"/>
    <col min="8" max="8" width="15.125" style="10" customWidth="1"/>
    <col min="9" max="9" width="12" style="10" customWidth="1"/>
    <col min="10" max="10" width="13.75" style="10" customWidth="1"/>
    <col min="11" max="11" width="15.75" style="10" customWidth="1"/>
    <col min="12" max="12" width="15.25" style="10" customWidth="1"/>
    <col min="13" max="13" width="12.75" style="10" customWidth="1"/>
    <col min="14" max="14" width="14.875" style="10" customWidth="1"/>
    <col min="15" max="15" width="16.25" style="10" customWidth="1"/>
    <col min="16" max="16" width="16.375" style="10" customWidth="1"/>
    <col min="17" max="17" width="13.125" style="10" customWidth="1"/>
    <col min="18" max="18" width="14.5" style="10" customWidth="1"/>
    <col min="19" max="19" width="16.375" style="10" customWidth="1"/>
    <col min="20" max="20" width="13.625" style="10" customWidth="1"/>
    <col min="21" max="21" width="12.625" style="10" customWidth="1"/>
    <col min="22" max="22" width="9" style="10"/>
    <col min="23" max="23" width="12.875" style="10" customWidth="1"/>
    <col min="24" max="24" width="14.75" style="10" customWidth="1"/>
    <col min="25" max="25" width="9" style="10"/>
    <col min="26" max="26" width="15.625" style="10" customWidth="1"/>
    <col min="27" max="36" width="9" style="10"/>
  </cols>
  <sheetData>
    <row r="1" spans="1:36" ht="20.25" x14ac:dyDescent="0.2">
      <c r="A1" s="323" t="s">
        <v>1010</v>
      </c>
      <c r="B1" s="323"/>
      <c r="C1" s="323"/>
      <c r="D1" s="323"/>
      <c r="E1" s="323"/>
      <c r="F1" s="323"/>
      <c r="G1" s="323"/>
      <c r="H1" s="323"/>
      <c r="I1" s="323"/>
      <c r="J1" s="323"/>
      <c r="K1" s="323"/>
      <c r="L1" s="323"/>
      <c r="M1" s="323"/>
      <c r="N1" s="323"/>
      <c r="O1" s="323"/>
      <c r="P1" s="323"/>
      <c r="Q1" s="323"/>
      <c r="R1" s="323"/>
      <c r="S1" s="323"/>
      <c r="T1" s="323"/>
      <c r="U1" s="323"/>
    </row>
    <row r="2" spans="1:36" s="10" customFormat="1" ht="16.5" customHeight="1" x14ac:dyDescent="0.25">
      <c r="A2" s="87"/>
      <c r="B2" s="87"/>
      <c r="T2" s="330" t="s">
        <v>105</v>
      </c>
      <c r="U2" s="330"/>
    </row>
    <row r="3" spans="1:36" s="10" customFormat="1" ht="15.75" customHeight="1" x14ac:dyDescent="0.2">
      <c r="A3" s="412" t="s">
        <v>106</v>
      </c>
      <c r="B3" s="413" t="s">
        <v>107</v>
      </c>
      <c r="C3" s="414"/>
      <c r="D3" s="414"/>
      <c r="E3" s="415"/>
      <c r="F3" s="337"/>
      <c r="G3" s="338"/>
      <c r="H3" s="338"/>
      <c r="I3" s="338"/>
      <c r="J3" s="338"/>
      <c r="K3" s="338"/>
      <c r="L3" s="338"/>
      <c r="M3" s="338"/>
      <c r="N3" s="338"/>
      <c r="O3" s="338"/>
      <c r="P3" s="338"/>
      <c r="Q3" s="338"/>
      <c r="R3" s="338"/>
      <c r="S3" s="338"/>
      <c r="T3" s="338"/>
      <c r="U3" s="339"/>
    </row>
    <row r="4" spans="1:36" ht="17.25" customHeight="1" x14ac:dyDescent="0.2">
      <c r="A4" s="412"/>
      <c r="B4" s="416"/>
      <c r="C4" s="417"/>
      <c r="D4" s="417"/>
      <c r="E4" s="418"/>
      <c r="F4" s="346" t="s">
        <v>108</v>
      </c>
      <c r="G4" s="347"/>
      <c r="H4" s="347"/>
      <c r="I4" s="348"/>
      <c r="J4" s="340" t="s">
        <v>109</v>
      </c>
      <c r="K4" s="341"/>
      <c r="L4" s="341"/>
      <c r="M4" s="342"/>
      <c r="N4" s="331" t="s">
        <v>110</v>
      </c>
      <c r="O4" s="332"/>
      <c r="P4" s="332"/>
      <c r="Q4" s="333"/>
      <c r="R4" s="395" t="s">
        <v>93</v>
      </c>
      <c r="S4" s="396"/>
      <c r="T4" s="396"/>
      <c r="U4" s="397"/>
    </row>
    <row r="5" spans="1:36" ht="9.75" customHeight="1" x14ac:dyDescent="0.2">
      <c r="A5" s="412"/>
      <c r="B5" s="419"/>
      <c r="C5" s="420"/>
      <c r="D5" s="420"/>
      <c r="E5" s="421"/>
      <c r="F5" s="349"/>
      <c r="G5" s="350"/>
      <c r="H5" s="350"/>
      <c r="I5" s="351"/>
      <c r="J5" s="343"/>
      <c r="K5" s="344"/>
      <c r="L5" s="344"/>
      <c r="M5" s="345"/>
      <c r="N5" s="334"/>
      <c r="O5" s="335"/>
      <c r="P5" s="335"/>
      <c r="Q5" s="336"/>
      <c r="R5" s="398"/>
      <c r="S5" s="399"/>
      <c r="T5" s="399"/>
      <c r="U5" s="400"/>
    </row>
    <row r="6" spans="1:36" ht="64.5" customHeight="1" x14ac:dyDescent="0.2">
      <c r="A6" s="412"/>
      <c r="B6" s="422" t="s">
        <v>1009</v>
      </c>
      <c r="C6" s="422" t="s">
        <v>750</v>
      </c>
      <c r="D6" s="422" t="s">
        <v>111</v>
      </c>
      <c r="E6" s="422" t="s">
        <v>6</v>
      </c>
      <c r="F6" s="149" t="s">
        <v>1009</v>
      </c>
      <c r="G6" s="149" t="s">
        <v>128</v>
      </c>
      <c r="H6" s="11" t="s">
        <v>111</v>
      </c>
      <c r="I6" s="149" t="s">
        <v>6</v>
      </c>
      <c r="J6" s="190" t="s">
        <v>1009</v>
      </c>
      <c r="K6" s="190" t="s">
        <v>750</v>
      </c>
      <c r="L6" s="190" t="s">
        <v>111</v>
      </c>
      <c r="M6" s="190" t="s">
        <v>6</v>
      </c>
      <c r="N6" s="250" t="s">
        <v>1009</v>
      </c>
      <c r="O6" s="250" t="s">
        <v>128</v>
      </c>
      <c r="P6" s="250" t="s">
        <v>111</v>
      </c>
      <c r="Q6" s="250" t="s">
        <v>6</v>
      </c>
      <c r="R6" s="299" t="s">
        <v>1009</v>
      </c>
      <c r="S6" s="299" t="s">
        <v>750</v>
      </c>
      <c r="T6" s="299" t="s">
        <v>111</v>
      </c>
      <c r="U6" s="299" t="s">
        <v>6</v>
      </c>
    </row>
    <row r="7" spans="1:36" ht="47.25" x14ac:dyDescent="0.25">
      <c r="A7" s="423" t="s">
        <v>275</v>
      </c>
      <c r="B7" s="44">
        <f>F7+J7+N7+R7</f>
        <v>23456692.682</v>
      </c>
      <c r="C7" s="44">
        <f>G7+K7+O7+S7</f>
        <v>28473921.410719991</v>
      </c>
      <c r="D7" s="44">
        <f t="shared" ref="D7:D9" si="0">H7+L7+P7+T7</f>
        <v>27919165.158470001</v>
      </c>
      <c r="E7" s="44">
        <f t="shared" ref="E7:E9" si="1">D7/C7*100</f>
        <v>98.051704068969116</v>
      </c>
      <c r="F7" s="109">
        <f>F10+F14+F23+F37+F52+F57+F75+F81+F98+F103+F115+F124+F138+F151+F162+F175+F188+F202+F206+F218+F227+F234+F247+F260+F274+F282+F292+F303+F313+F322+F331+F341+F355+F366+F375+F384+F397+F406</f>
        <v>4088568.1000000006</v>
      </c>
      <c r="G7" s="109">
        <f>G10+G14+G23+G37+G52+G57+G75+G81+G98+G103+G115+G124+G138+G151+G162+G175+G188+G202+G206+G218+G227+G234+G247+G260+G274+G282+G292+G303+G313+G322+G331+G341+G355+G366+G375+G384+G397+G406</f>
        <v>4095728.5609999998</v>
      </c>
      <c r="H7" s="109">
        <f t="shared" ref="H7:T7" si="2">H10+H14+H23+H37+H52+H57+H75+H81+H98+H103+H115+H124+H138+H151+H162+H175+H188+H202+H206+H218+H227+H234+H247+H260+H274+H282+H292+H303+H313+H322+H331+H341+H355+H366+H375+H384+H397+H406</f>
        <v>4095728.5609999998</v>
      </c>
      <c r="I7" s="110">
        <f t="shared" ref="I7:I9" si="3">H7/G7*100</f>
        <v>100</v>
      </c>
      <c r="J7" s="109">
        <f t="shared" ref="J7" si="4">J10+J14+J23+J37+J52+J57+J75+J81+J98+J103+J115+J124+J138+J151+J162+J175+J188+J202+J206+J218+J227+J234+J247+J260+J274+J282+J292+J303+J313+J322+J331+J341+J355+J366+J375+J384+J397+J406</f>
        <v>3925981.8819999988</v>
      </c>
      <c r="K7" s="109">
        <f t="shared" si="2"/>
        <v>4745242.5669199992</v>
      </c>
      <c r="L7" s="109">
        <f t="shared" si="2"/>
        <v>4654703.8091400005</v>
      </c>
      <c r="M7" s="110">
        <f t="shared" ref="M7:M9" si="5">L7/K7*100</f>
        <v>98.092009913019794</v>
      </c>
      <c r="N7" s="109">
        <f>N10+N14+N23+N37+N52+N57+N75+N81+N98+N103+N115+N124+N138+N151+N162+N175+N188+N202+N206+N218+N227+N234+N247+N260+N274+N282+N292+N303+N313+N322+N331+N341+N355+N366+N375+N384+N397+N406</f>
        <v>14610586.399999999</v>
      </c>
      <c r="O7" s="109">
        <f>O10+O14+O23+O37+O52+O57+O75+O81+O98+O103+O115+O124+O138+O151+O162+O175+O188+O202+O206+O218+O227+O234+O247+O260+O274+O282+O292+O303+O313+O322+O331+O341+O355+O366+O375+O384+O397+O406</f>
        <v>15947566.579999996</v>
      </c>
      <c r="P7" s="109">
        <f t="shared" si="2"/>
        <v>15818412.82309</v>
      </c>
      <c r="Q7" s="110">
        <f t="shared" ref="Q7:Q9" si="6">P7/O7*100</f>
        <v>99.190135019897212</v>
      </c>
      <c r="R7" s="109">
        <f t="shared" ref="R7" si="7">R10+R14+R23+R37+R52+R57+R75+R81+R98+R103+R115+R124+R138+R151+R162+R175+R188+R202+R206+R218+R227+R234+R247+R260+R274+R282+R292+R303+R313+R322+R331+R341+R355+R366+R375+R384+R397+R406</f>
        <v>831556.3</v>
      </c>
      <c r="S7" s="109">
        <f t="shared" si="2"/>
        <v>3685383.7027999987</v>
      </c>
      <c r="T7" s="109">
        <f t="shared" si="2"/>
        <v>3350319.9652399989</v>
      </c>
      <c r="U7" s="110">
        <f t="shared" ref="U7:U9" si="8">T7/S7*100</f>
        <v>90.908307938046391</v>
      </c>
    </row>
    <row r="8" spans="1:36" s="12" customFormat="1" ht="30.75" customHeight="1" x14ac:dyDescent="0.25">
      <c r="A8" s="423" t="s">
        <v>274</v>
      </c>
      <c r="B8" s="44">
        <f t="shared" ref="B8:C9" si="9">F8+J8+N8+R8</f>
        <v>21875209.850000001</v>
      </c>
      <c r="C8" s="44">
        <f t="shared" si="9"/>
        <v>25274045.664849993</v>
      </c>
      <c r="D8" s="44">
        <f t="shared" si="0"/>
        <v>24753820.934459995</v>
      </c>
      <c r="E8" s="44">
        <f t="shared" si="1"/>
        <v>97.941664198567537</v>
      </c>
      <c r="F8" s="109">
        <f>F11+F15+F24+F38+F53+F58+F76+F82+F99+F104+F116+F125+F139+F152+F163+F176+F189+F203+F207+F219+F228+F235+F248+F261+F275+F283+F293+F304+F314+F323+F332+F342+F356+F367+F376+F385+F398+F407</f>
        <v>4088568.1000000006</v>
      </c>
      <c r="G8" s="109">
        <f>G11+G15+G24+G38+G53+G58+G76+G82+G99+G104+G116+G125+G139+G152+G163+G176+G189+G203+G207+G219+G228+G235+G248+G261+G275+G283+G293+G304+G314+G323+G332+G342+G356+G367+G376+G385+G398+G407</f>
        <v>4082728.5609999998</v>
      </c>
      <c r="H8" s="109">
        <f t="shared" ref="H8:T8" si="10">H11+H15+H24+H38+H53+H58+H76+H82+H99+H104+H116+H125+H139+H152+H163+H176+H189+H203+H207+H219+H228+H235+H248+H261+H275+H283+H293+H304+H314+H323+H332+H342+H356+H367+H376+H385+H398+H407</f>
        <v>4082728.5609999998</v>
      </c>
      <c r="I8" s="110">
        <f t="shared" si="3"/>
        <v>100</v>
      </c>
      <c r="J8" s="109">
        <f t="shared" ref="J8" si="11">J11+J15+J24+J38+J53+J58+J76+J82+J99+J104+J116+J125+J139+J152+J163+J176+J189+J203+J207+J219+J228+J235+J248+J261+J275+J283+J293+J304+J314+J323+J332+J342+J356+J367+J376+J385+J398+J407</f>
        <v>3086993.7499999995</v>
      </c>
      <c r="K8" s="109">
        <f t="shared" si="10"/>
        <v>3574282.7154499996</v>
      </c>
      <c r="L8" s="109">
        <f t="shared" si="10"/>
        <v>3493589.5255199997</v>
      </c>
      <c r="M8" s="110">
        <f t="shared" si="5"/>
        <v>97.742394870411346</v>
      </c>
      <c r="N8" s="109">
        <f>N11+N15+N24+N38+N53+N58+N76+N82+N99+N104+N116+N125+N139+N152+N163+N176+N189+N203+N207+N219+N228+N235+N248+N261+N275+N283+N293+N304+N314+N323+N332+N342+N356+N367+N376+N385+N398+N407</f>
        <v>14559521.5</v>
      </c>
      <c r="O8" s="109">
        <f>O11+O15+O24+O38+O53+O58+O76+O82+O99+O104+O116+O125+O139+O152+O163+O176+O189+O203+O207+O219+O228+O235+O248+O261+O275+O283+O293+O304+O314+O323+O332+O342+O356+O367+O376+O385+O398+O407</f>
        <v>15896501.679999996</v>
      </c>
      <c r="P8" s="109">
        <f t="shared" si="10"/>
        <v>15767482.361729998</v>
      </c>
      <c r="Q8" s="110">
        <f t="shared" si="6"/>
        <v>99.188379173813303</v>
      </c>
      <c r="R8" s="109">
        <f t="shared" ref="R8" si="12">R11+R15+R24+R38+R53+R58+R76+R82+R99+R104+R116+R125+R139+R152+R163+R176+R189+R203+R207+R219+R228+R235+R248+R261+R275+R283+R293+R304+R314+R323+R332+R342+R356+R367+R376+R385+R398+R407</f>
        <v>140126.5</v>
      </c>
      <c r="S8" s="109">
        <f t="shared" si="10"/>
        <v>1720532.7083999999</v>
      </c>
      <c r="T8" s="109">
        <f t="shared" si="10"/>
        <v>1410020.4862100005</v>
      </c>
      <c r="U8" s="110">
        <f t="shared" si="8"/>
        <v>81.952553376404069</v>
      </c>
      <c r="V8" s="10"/>
      <c r="W8" s="10"/>
      <c r="X8" s="10"/>
      <c r="Y8" s="10"/>
      <c r="Z8" s="10"/>
      <c r="AA8" s="10"/>
      <c r="AB8" s="10"/>
      <c r="AC8" s="10"/>
      <c r="AD8" s="10"/>
      <c r="AE8" s="10"/>
      <c r="AF8" s="10"/>
      <c r="AG8" s="10"/>
      <c r="AH8" s="10"/>
      <c r="AI8" s="10"/>
      <c r="AJ8" s="10"/>
    </row>
    <row r="9" spans="1:36" s="12" customFormat="1" ht="18" customHeight="1" x14ac:dyDescent="0.25">
      <c r="A9" s="423" t="s">
        <v>117</v>
      </c>
      <c r="B9" s="44">
        <f t="shared" si="9"/>
        <v>1581482.8320000002</v>
      </c>
      <c r="C9" s="44">
        <f t="shared" si="9"/>
        <v>3199875.7458700007</v>
      </c>
      <c r="D9" s="44">
        <f t="shared" si="0"/>
        <v>3165344.22401</v>
      </c>
      <c r="E9" s="44">
        <f t="shared" si="1"/>
        <v>98.920848039034965</v>
      </c>
      <c r="F9" s="44"/>
      <c r="G9" s="110">
        <f t="shared" ref="G9:L9" si="13">SUM(G12:G13)+SUM(G16:G22)+SUM(G25:G36)+SUM(G39:G51)+SUM(G54:G56)+SUM(G59:G74)+SUM(G77:G80)+SUM(G83:G97)+SUM(G100:G102)+SUM(G105:G114)+SUM(G117:G123)+SUM(G126:G137)+SUM(G140:G150)+SUM(G153:G161)+SUM(G164:G174)+SUM(G177:G187)+SUM(G190:G201)+SUM(G204:G205)+SUM(G208:G217)+SUM(G220:G226)+SUM(G229:G233)+SUM(G236:G246)+SUM(G249:G259)+SUM(G262:G273)+SUM(G276:G281)+SUM(G284:G291)+SUM(G294:G302)+SUM(G305:G312)+SUM(G315:G321)+SUM(G324:G330)+SUM(G333:G340)+SUM(G343:G354)+SUM(G357:G365)+SUM(G368:G374)+SUM(G377:G383)+SUM(G386:G396)+SUM(G399:G405)+SUM(G408:G412)</f>
        <v>13000</v>
      </c>
      <c r="H9" s="110">
        <f t="shared" si="13"/>
        <v>13000</v>
      </c>
      <c r="I9" s="110">
        <f t="shared" si="3"/>
        <v>100</v>
      </c>
      <c r="J9" s="110">
        <f t="shared" ref="J9" si="14">SUM(J12:J13)+SUM(J16:J22)+SUM(J25:J36)+SUM(J39:J51)+SUM(J54:J56)+SUM(J59:J74)+SUM(J77:J80)+SUM(J83:J97)+SUM(J100:J102)+SUM(J105:J114)+SUM(J117:J123)+SUM(J126:J137)+SUM(J140:J150)+SUM(J153:J161)+SUM(J164:J174)+SUM(J177:J187)+SUM(J190:J201)+SUM(J204:J205)+SUM(J208:J217)+SUM(J220:J226)+SUM(J229:J233)+SUM(J236:J246)+SUM(J249:J259)+SUM(J262:J273)+SUM(J276:J281)+SUM(J284:J291)+SUM(J294:J302)+SUM(J305:J312)+SUM(J315:J321)+SUM(J324:J330)+SUM(J333:J340)+SUM(J343:J354)+SUM(J357:J365)+SUM(J368:J374)+SUM(J377:J383)+SUM(J386:J396)+SUM(J399:J405)+SUM(J408:J412)</f>
        <v>838988.1320000001</v>
      </c>
      <c r="K9" s="110">
        <f t="shared" si="13"/>
        <v>1170959.8514700001</v>
      </c>
      <c r="L9" s="110">
        <f t="shared" si="13"/>
        <v>1161114.2836200001</v>
      </c>
      <c r="M9" s="110">
        <f t="shared" si="5"/>
        <v>99.159188264427684</v>
      </c>
      <c r="N9" s="110">
        <f>SUM(N12:N13)+SUM(N16:N22)+SUM(N25:N36)+SUM(N39:N51)+SUM(N54:N56)+SUM(N59:N74)+SUM(N77:N80)+SUM(N83:N97)+SUM(N100:N102)+SUM(N105:N114)+SUM(N117:N123)+SUM(N126:N137)+SUM(N140:N150)+SUM(N153:N161)+SUM(N164:N174)+SUM(N177:N187)+SUM(N190:N201)+SUM(N204:N205)+SUM(N208:N217)+SUM(N220:N226)+SUM(N229:N233)+SUM(N236:N246)+SUM(N249:N259)+SUM(N262:N273)+SUM(N276:N281)+SUM(N284:N291)+SUM(N294:N302)+SUM(N305:N312)+SUM(N315:N321)+SUM(N324:N330)+SUM(N333:N340)+SUM(N343:N354)+SUM(N357:N365)+SUM(N368:N374)+SUM(N377:N383)+SUM(N386:N396)+SUM(N399:N405)+SUM(N408:N412)</f>
        <v>51064.9</v>
      </c>
      <c r="O9" s="110">
        <f>SUM(O12:O13)+SUM(O16:O22)+SUM(O25:O36)+SUM(O39:O51)+SUM(O54:O56)+SUM(O59:O74)+SUM(O77:O80)+SUM(O83:O97)+SUM(O100:O102)+SUM(O105:O114)+SUM(O117:O123)+SUM(O126:O137)+SUM(O140:O150)+SUM(O153:O161)+SUM(O164:O174)+SUM(O177:O187)+SUM(O190:O201)+SUM(O204:O205)+SUM(O208:O217)+SUM(O220:O226)+SUM(O229:O233)+SUM(O236:O246)+SUM(O249:O259)+SUM(O262:O273)+SUM(O276:O281)+SUM(O284:O291)+SUM(O294:O302)+SUM(O305:O312)+SUM(O315:O321)+SUM(O324:O330)+SUM(O333:O340)+SUM(O343:O354)+SUM(O357:O365)+SUM(O368:O374)+SUM(O377:O383)+SUM(O386:O396)+SUM(O399:O405)+SUM(O408:O412)</f>
        <v>51064.9</v>
      </c>
      <c r="P9" s="110">
        <f t="shared" ref="P9:T9" si="15">SUM(P12:P13)+SUM(P16:P22)+SUM(P25:P36)+SUM(P39:P51)+SUM(P54:P56)+SUM(P59:P74)+SUM(P77:P80)+SUM(P83:P97)+SUM(P100:P102)+SUM(P105:P114)+SUM(P117:P123)+SUM(P126:P137)+SUM(P140:P150)+SUM(P153:P161)+SUM(P164:P174)+SUM(P177:P187)+SUM(P190:P201)+SUM(P204:P205)+SUM(P208:P217)+SUM(P220:P226)+SUM(P229:P233)+SUM(P236:P246)+SUM(P249:P259)+SUM(P262:P273)+SUM(P276:P281)+SUM(P284:P291)+SUM(P294:P302)+SUM(P305:P312)+SUM(P315:P321)+SUM(P324:P330)+SUM(P333:P340)+SUM(P343:P354)+SUM(P357:P365)+SUM(P368:P374)+SUM(P377:P383)+SUM(P386:P396)+SUM(P399:P405)+SUM(P408:P412)</f>
        <v>50930.461360000001</v>
      </c>
      <c r="Q9" s="110">
        <f t="shared" si="6"/>
        <v>99.736729847703614</v>
      </c>
      <c r="R9" s="110">
        <f t="shared" ref="R9" si="16">SUM(R12:R13)+SUM(R16:R22)+SUM(R25:R36)+SUM(R39:R51)+SUM(R54:R56)+SUM(R59:R74)+SUM(R77:R80)+SUM(R83:R97)+SUM(R100:R102)+SUM(R105:R114)+SUM(R117:R123)+SUM(R126:R137)+SUM(R140:R150)+SUM(R153:R161)+SUM(R164:R174)+SUM(R177:R187)+SUM(R190:R201)+SUM(R204:R205)+SUM(R208:R217)+SUM(R220:R226)+SUM(R229:R233)+SUM(R236:R246)+SUM(R249:R259)+SUM(R262:R273)+SUM(R276:R281)+SUM(R284:R291)+SUM(R294:R302)+SUM(R305:R312)+SUM(R315:R321)+SUM(R324:R330)+SUM(R333:R340)+SUM(R343:R354)+SUM(R357:R365)+SUM(R368:R374)+SUM(R377:R383)+SUM(R386:R396)+SUM(R399:R405)+SUM(R408:R412)</f>
        <v>691429.8</v>
      </c>
      <c r="S9" s="110">
        <f t="shared" si="15"/>
        <v>1964850.9944000004</v>
      </c>
      <c r="T9" s="110">
        <f t="shared" si="15"/>
        <v>1940299.4790299998</v>
      </c>
      <c r="U9" s="110">
        <f t="shared" si="8"/>
        <v>98.750464262176891</v>
      </c>
      <c r="V9" s="10"/>
      <c r="W9" s="10"/>
      <c r="X9" s="10"/>
      <c r="Y9" s="10"/>
      <c r="Z9" s="10"/>
      <c r="AA9" s="10"/>
      <c r="AB9" s="10"/>
      <c r="AC9" s="10"/>
      <c r="AD9" s="10"/>
      <c r="AE9" s="10"/>
      <c r="AF9" s="10"/>
      <c r="AG9" s="10"/>
      <c r="AH9" s="10"/>
      <c r="AI9" s="10"/>
      <c r="AJ9" s="10"/>
    </row>
    <row r="10" spans="1:36" s="82" customFormat="1" ht="31.5" x14ac:dyDescent="0.25">
      <c r="A10" s="75" t="s">
        <v>264</v>
      </c>
      <c r="B10" s="79">
        <f t="shared" ref="B10:C73" si="17">F10+J10+N10+R10</f>
        <v>439797.33</v>
      </c>
      <c r="C10" s="79">
        <f t="shared" si="17"/>
        <v>528097.89882</v>
      </c>
      <c r="D10" s="79">
        <f t="shared" ref="D10:D73" si="18">H10+L10+P10+T10</f>
        <v>523050.02892999997</v>
      </c>
      <c r="E10" s="79">
        <f t="shared" ref="E10" si="19">D10/C10*100</f>
        <v>99.044141265988912</v>
      </c>
      <c r="F10" s="79">
        <f>F11+F12+F13</f>
        <v>133386.29999999999</v>
      </c>
      <c r="G10" s="79">
        <f>G11+G12+G13</f>
        <v>118907.46999999999</v>
      </c>
      <c r="H10" s="79">
        <f t="shared" ref="H10:T10" si="20">H11+H12+H13</f>
        <v>118907.46999999999</v>
      </c>
      <c r="I10" s="81">
        <f>H10/G10*100</f>
        <v>100</v>
      </c>
      <c r="J10" s="79">
        <f t="shared" ref="J10" si="21">J11+J12+J13</f>
        <v>136198.43</v>
      </c>
      <c r="K10" s="79">
        <f t="shared" si="20"/>
        <v>164690.74682000003</v>
      </c>
      <c r="L10" s="79">
        <f t="shared" si="20"/>
        <v>163455.26796</v>
      </c>
      <c r="M10" s="79">
        <f>L10/K10*100</f>
        <v>99.24981889762735</v>
      </c>
      <c r="N10" s="79">
        <f t="shared" ref="N10" si="22">N11+N12+N13</f>
        <v>165713.80000000008</v>
      </c>
      <c r="O10" s="79">
        <f t="shared" si="20"/>
        <v>214245.39999999994</v>
      </c>
      <c r="P10" s="79">
        <f t="shared" si="20"/>
        <v>211358.05398999996</v>
      </c>
      <c r="Q10" s="79">
        <f>P10/O10*100</f>
        <v>98.652318318152936</v>
      </c>
      <c r="R10" s="79">
        <f t="shared" ref="R10" si="23">R11+R12+R13</f>
        <v>4498.8</v>
      </c>
      <c r="S10" s="79">
        <f t="shared" si="20"/>
        <v>30254.282000000003</v>
      </c>
      <c r="T10" s="79">
        <f t="shared" si="20"/>
        <v>29329.236980000005</v>
      </c>
      <c r="U10" s="79">
        <f>T10/S10*100</f>
        <v>96.942432743900525</v>
      </c>
      <c r="V10" s="128"/>
      <c r="W10" s="128"/>
      <c r="X10" s="128"/>
      <c r="Y10" s="128"/>
      <c r="Z10" s="128"/>
      <c r="AA10" s="128"/>
      <c r="AB10" s="128"/>
      <c r="AC10" s="128"/>
      <c r="AD10" s="128"/>
      <c r="AE10" s="128"/>
      <c r="AF10" s="128"/>
      <c r="AG10" s="128"/>
      <c r="AH10" s="128"/>
      <c r="AI10" s="128"/>
      <c r="AJ10" s="128"/>
    </row>
    <row r="11" spans="1:36" s="12" customFormat="1" ht="31.5" x14ac:dyDescent="0.25">
      <c r="A11" s="119" t="s">
        <v>263</v>
      </c>
      <c r="B11" s="14">
        <f>F11+J11+N11+R11</f>
        <v>437859.73000000004</v>
      </c>
      <c r="C11" s="14">
        <f>G11+K11+O11+S11</f>
        <v>521956.48181999999</v>
      </c>
      <c r="D11" s="14">
        <f t="shared" si="18"/>
        <v>516985.40364999999</v>
      </c>
      <c r="E11" s="14">
        <f t="shared" ref="E11:E417" si="24">D11/C11*100</f>
        <v>99.047606775057872</v>
      </c>
      <c r="F11" s="14">
        <f>Дотации!B11</f>
        <v>133386.29999999999</v>
      </c>
      <c r="G11" s="14">
        <f>Дотации!C11</f>
        <v>118907.46999999999</v>
      </c>
      <c r="H11" s="14">
        <f>Дотации!D11</f>
        <v>118907.46999999999</v>
      </c>
      <c r="I11" s="15">
        <f>H11/G11*100</f>
        <v>100</v>
      </c>
      <c r="J11" s="14">
        <f>Субсидии!B12</f>
        <v>135156.53</v>
      </c>
      <c r="K11" s="14">
        <f>Субсидии!C12</f>
        <v>159625.82982000001</v>
      </c>
      <c r="L11" s="14">
        <f>Субсидии!D12</f>
        <v>158390.34766</v>
      </c>
      <c r="M11" s="14">
        <f>L11/K11*100</f>
        <v>99.226013633637365</v>
      </c>
      <c r="N11" s="14">
        <f>'Субвенции '!B14</f>
        <v>164818.10000000009</v>
      </c>
      <c r="O11" s="14">
        <f>'Субвенции '!C14</f>
        <v>213349.69999999995</v>
      </c>
      <c r="P11" s="14">
        <f>'Субвенции '!D14</f>
        <v>210462.35398999997</v>
      </c>
      <c r="Q11" s="14">
        <f>P11/O11*100</f>
        <v>98.646660384336144</v>
      </c>
      <c r="R11" s="14">
        <f>Иные!B12</f>
        <v>4498.8</v>
      </c>
      <c r="S11" s="14">
        <f>Иные!C12</f>
        <v>30073.482000000004</v>
      </c>
      <c r="T11" s="14">
        <f>Иные!D12</f>
        <v>29225.232000000004</v>
      </c>
      <c r="U11" s="14">
        <f>T11/S11*100</f>
        <v>97.179408756192586</v>
      </c>
      <c r="V11" s="10"/>
      <c r="W11" s="10"/>
      <c r="X11" s="10"/>
      <c r="Y11" s="10"/>
      <c r="Z11" s="10"/>
      <c r="AA11" s="10"/>
      <c r="AB11" s="10"/>
      <c r="AC11" s="10"/>
      <c r="AD11" s="10"/>
      <c r="AE11" s="10"/>
      <c r="AF11" s="10"/>
      <c r="AG11" s="10"/>
      <c r="AH11" s="10"/>
      <c r="AI11" s="10"/>
      <c r="AJ11" s="10"/>
    </row>
    <row r="12" spans="1:36" s="12" customFormat="1" ht="19.5" customHeight="1" x14ac:dyDescent="0.25">
      <c r="A12" s="120" t="s">
        <v>265</v>
      </c>
      <c r="B12" s="146">
        <f t="shared" si="17"/>
        <v>1832.2</v>
      </c>
      <c r="C12" s="146">
        <f t="shared" si="17"/>
        <v>3879.0870000000004</v>
      </c>
      <c r="D12" s="146">
        <f t="shared" si="18"/>
        <v>3879.0902999999998</v>
      </c>
      <c r="E12" s="146">
        <f>D12/C12*100</f>
        <v>100.0000850715645</v>
      </c>
      <c r="F12" s="146"/>
      <c r="G12" s="14"/>
      <c r="H12" s="14"/>
      <c r="I12" s="45"/>
      <c r="J12" s="14">
        <f>Субсидии!B13</f>
        <v>1041.9000000000001</v>
      </c>
      <c r="K12" s="14">
        <f>Субсидии!C13</f>
        <v>3088.7870000000003</v>
      </c>
      <c r="L12" s="14">
        <f>Субсидии!D13</f>
        <v>3088.7902999999997</v>
      </c>
      <c r="M12" s="14">
        <f>L12/K12*100</f>
        <v>100.00010683805647</v>
      </c>
      <c r="N12" s="14">
        <f>'Субвенции '!B15</f>
        <v>790.3</v>
      </c>
      <c r="O12" s="14">
        <f>'Субвенции '!C15</f>
        <v>790.3</v>
      </c>
      <c r="P12" s="14">
        <f>'Субвенции '!D15</f>
        <v>790.3</v>
      </c>
      <c r="Q12" s="14">
        <f>P12/O12*100</f>
        <v>100</v>
      </c>
      <c r="R12" s="14"/>
      <c r="S12" s="14"/>
      <c r="T12" s="14"/>
      <c r="U12" s="14"/>
      <c r="V12" s="10"/>
      <c r="W12" s="10"/>
      <c r="X12" s="10"/>
      <c r="Y12" s="10"/>
      <c r="Z12" s="10"/>
      <c r="AA12" s="10"/>
      <c r="AB12" s="10"/>
      <c r="AC12" s="10"/>
      <c r="AD12" s="10"/>
      <c r="AE12" s="10"/>
      <c r="AF12" s="10"/>
      <c r="AG12" s="10"/>
      <c r="AH12" s="10"/>
      <c r="AI12" s="10"/>
      <c r="AJ12" s="10"/>
    </row>
    <row r="13" spans="1:36" s="12" customFormat="1" ht="16.5" customHeight="1" x14ac:dyDescent="0.25">
      <c r="A13" s="120" t="s">
        <v>433</v>
      </c>
      <c r="B13" s="146">
        <f t="shared" si="17"/>
        <v>105.4</v>
      </c>
      <c r="C13" s="146">
        <f t="shared" si="17"/>
        <v>2262.3300000000004</v>
      </c>
      <c r="D13" s="146">
        <f t="shared" si="18"/>
        <v>2185.5349800000004</v>
      </c>
      <c r="E13" s="146">
        <f>D13/C13*100</f>
        <v>96.605489915264357</v>
      </c>
      <c r="F13" s="146"/>
      <c r="G13" s="14"/>
      <c r="H13" s="14"/>
      <c r="I13" s="45"/>
      <c r="J13" s="14">
        <f>Субсидии!B14</f>
        <v>0</v>
      </c>
      <c r="K13" s="14">
        <f>Субсидии!C14</f>
        <v>1976.13</v>
      </c>
      <c r="L13" s="14">
        <f>Субсидии!D14</f>
        <v>1976.13</v>
      </c>
      <c r="M13" s="14">
        <f>L13/K13*100</f>
        <v>100</v>
      </c>
      <c r="N13" s="14">
        <f>'Субвенции '!B16</f>
        <v>105.4</v>
      </c>
      <c r="O13" s="14">
        <f>'Субвенции '!C16</f>
        <v>105.4</v>
      </c>
      <c r="P13" s="14">
        <f>'Субвенции '!D16</f>
        <v>105.4</v>
      </c>
      <c r="Q13" s="14">
        <f>P13/O13*100</f>
        <v>100</v>
      </c>
      <c r="R13" s="14">
        <f>Иные!B14</f>
        <v>0</v>
      </c>
      <c r="S13" s="14">
        <f>Иные!C14</f>
        <v>180.8</v>
      </c>
      <c r="T13" s="14">
        <f>Иные!D14</f>
        <v>104.00498</v>
      </c>
      <c r="U13" s="14">
        <f t="shared" ref="U13" si="25">T13/S13*100</f>
        <v>57.524878318584072</v>
      </c>
      <c r="V13" s="10"/>
      <c r="W13" s="10"/>
      <c r="X13" s="10"/>
      <c r="Y13" s="10"/>
      <c r="Z13" s="10"/>
      <c r="AA13" s="10"/>
      <c r="AB13" s="10"/>
      <c r="AC13" s="10"/>
      <c r="AD13" s="10"/>
      <c r="AE13" s="10"/>
      <c r="AF13" s="10"/>
      <c r="AG13" s="10"/>
      <c r="AH13" s="10"/>
      <c r="AI13" s="10"/>
      <c r="AJ13" s="10"/>
    </row>
    <row r="14" spans="1:36" s="26" customFormat="1" ht="31.5" x14ac:dyDescent="0.25">
      <c r="A14" s="76" t="s">
        <v>267</v>
      </c>
      <c r="B14" s="79">
        <f t="shared" si="17"/>
        <v>336448.50000000012</v>
      </c>
      <c r="C14" s="79">
        <f t="shared" si="17"/>
        <v>614769.48440999992</v>
      </c>
      <c r="D14" s="79">
        <f t="shared" si="18"/>
        <v>610918.14587000001</v>
      </c>
      <c r="E14" s="79">
        <f t="shared" ref="E14" si="26">D14/C14*100</f>
        <v>99.373531276736017</v>
      </c>
      <c r="F14" s="81">
        <f>SUM(F15:F22)</f>
        <v>81918.299999999988</v>
      </c>
      <c r="G14" s="81">
        <f>SUM(G15:G22)</f>
        <v>83149.099999999991</v>
      </c>
      <c r="H14" s="81">
        <f t="shared" ref="H14:T14" si="27">SUM(H15:H22)</f>
        <v>83149.099999999991</v>
      </c>
      <c r="I14" s="81">
        <f t="shared" ref="I14:I407" si="28">H14/G14*100</f>
        <v>100</v>
      </c>
      <c r="J14" s="81">
        <f t="shared" ref="J14" si="29">SUM(J15:J22)</f>
        <v>40140.5</v>
      </c>
      <c r="K14" s="81">
        <f t="shared" si="27"/>
        <v>38343.684410000002</v>
      </c>
      <c r="L14" s="81">
        <f t="shared" si="27"/>
        <v>37946.039879999997</v>
      </c>
      <c r="M14" s="79">
        <f t="shared" ref="M14:M416" si="30">L14/K14*100</f>
        <v>98.96294647705713</v>
      </c>
      <c r="N14" s="81">
        <f t="shared" ref="N14" si="31">SUM(N15:N22)</f>
        <v>213808.3000000001</v>
      </c>
      <c r="O14" s="81">
        <f t="shared" si="27"/>
        <v>287009.99999999994</v>
      </c>
      <c r="P14" s="81">
        <f t="shared" si="27"/>
        <v>283824.01324000006</v>
      </c>
      <c r="Q14" s="79">
        <f t="shared" ref="Q14:Q416" si="32">P14/O14*100</f>
        <v>98.889938761715655</v>
      </c>
      <c r="R14" s="81">
        <f t="shared" ref="R14" si="33">SUM(R15:R22)</f>
        <v>581.4</v>
      </c>
      <c r="S14" s="81">
        <f t="shared" si="27"/>
        <v>206266.69999999995</v>
      </c>
      <c r="T14" s="81">
        <f t="shared" si="27"/>
        <v>205998.99274999995</v>
      </c>
      <c r="U14" s="79">
        <f t="shared" ref="U14:U407" si="34">T14/S14*100</f>
        <v>99.870213054264212</v>
      </c>
      <c r="V14" s="129"/>
      <c r="W14" s="129"/>
      <c r="X14" s="129"/>
      <c r="Y14" s="129"/>
      <c r="Z14" s="129"/>
      <c r="AA14" s="129"/>
      <c r="AB14" s="129"/>
      <c r="AC14" s="129"/>
      <c r="AD14" s="129"/>
      <c r="AE14" s="129"/>
      <c r="AF14" s="129"/>
      <c r="AG14" s="129"/>
      <c r="AH14" s="129"/>
      <c r="AI14" s="129"/>
      <c r="AJ14" s="129"/>
    </row>
    <row r="15" spans="1:36" s="12" customFormat="1" ht="31.5" x14ac:dyDescent="0.25">
      <c r="A15" s="119" t="s">
        <v>266</v>
      </c>
      <c r="B15" s="14">
        <f t="shared" si="17"/>
        <v>332800.50000000006</v>
      </c>
      <c r="C15" s="14">
        <f t="shared" si="17"/>
        <v>575313.78440999985</v>
      </c>
      <c r="D15" s="14">
        <f t="shared" si="18"/>
        <v>571632.62497</v>
      </c>
      <c r="E15" s="14">
        <f t="shared" si="24"/>
        <v>99.36014753344125</v>
      </c>
      <c r="F15" s="14">
        <f>Дотации!B13</f>
        <v>81918.299999999988</v>
      </c>
      <c r="G15" s="14">
        <f>Дотации!C13</f>
        <v>83149.099999999991</v>
      </c>
      <c r="H15" s="14">
        <f>Дотации!D13</f>
        <v>83149.099999999991</v>
      </c>
      <c r="I15" s="15">
        <f t="shared" si="28"/>
        <v>100</v>
      </c>
      <c r="J15" s="14">
        <f>Субсидии!B16</f>
        <v>37757.300000000003</v>
      </c>
      <c r="K15" s="14">
        <f>Субсидии!C16</f>
        <v>34901.484410000005</v>
      </c>
      <c r="L15" s="14">
        <f>Субсидии!D16</f>
        <v>34503.83988</v>
      </c>
      <c r="M15" s="14">
        <f t="shared" si="30"/>
        <v>98.860665852120405</v>
      </c>
      <c r="N15" s="14">
        <f>'Субвенции '!B18</f>
        <v>212543.50000000003</v>
      </c>
      <c r="O15" s="14">
        <f>'Субвенции '!C18</f>
        <v>285745.1999999999</v>
      </c>
      <c r="P15" s="14">
        <f>'Субвенции '!D18</f>
        <v>282559.21324000001</v>
      </c>
      <c r="Q15" s="14">
        <f t="shared" si="32"/>
        <v>98.885025274265374</v>
      </c>
      <c r="R15" s="14">
        <f>Иные!B16</f>
        <v>581.4</v>
      </c>
      <c r="S15" s="14">
        <f>Иные!C16</f>
        <v>171518</v>
      </c>
      <c r="T15" s="14">
        <f>Иные!D16</f>
        <v>171420.47185</v>
      </c>
      <c r="U15" s="14">
        <f t="shared" si="34"/>
        <v>99.943138242050395</v>
      </c>
      <c r="V15" s="10"/>
      <c r="W15" s="10"/>
      <c r="X15" s="10"/>
      <c r="Y15" s="10"/>
      <c r="Z15" s="10"/>
      <c r="AA15" s="10"/>
      <c r="AB15" s="10"/>
      <c r="AC15" s="10"/>
      <c r="AD15" s="10"/>
      <c r="AE15" s="10"/>
      <c r="AF15" s="10"/>
      <c r="AG15" s="10"/>
      <c r="AH15" s="10"/>
      <c r="AI15" s="10"/>
      <c r="AJ15" s="10"/>
    </row>
    <row r="16" spans="1:36" s="12" customFormat="1" ht="15.75" x14ac:dyDescent="0.25">
      <c r="A16" s="120" t="s">
        <v>434</v>
      </c>
      <c r="B16" s="146">
        <f t="shared" si="17"/>
        <v>3085.7999999999997</v>
      </c>
      <c r="C16" s="146">
        <f t="shared" si="17"/>
        <v>37085.800000000003</v>
      </c>
      <c r="D16" s="146">
        <f t="shared" si="18"/>
        <v>36915.620900000002</v>
      </c>
      <c r="E16" s="146">
        <f t="shared" ref="E16:E22" si="35">D16/C16*100</f>
        <v>99.541120590630371</v>
      </c>
      <c r="F16" s="146"/>
      <c r="G16" s="14"/>
      <c r="H16" s="14"/>
      <c r="I16" s="45"/>
      <c r="J16" s="237">
        <f>Субсидии!B17</f>
        <v>2383.1999999999998</v>
      </c>
      <c r="K16" s="237">
        <f>Субсидии!C17</f>
        <v>2383.1999999999998</v>
      </c>
      <c r="L16" s="237">
        <f>Субсидии!D17</f>
        <v>2383.1999999999998</v>
      </c>
      <c r="M16" s="14">
        <f>L16/K16*100</f>
        <v>100</v>
      </c>
      <c r="N16" s="14">
        <f>'Субвенции '!B19</f>
        <v>702.6</v>
      </c>
      <c r="O16" s="14">
        <f>'Субвенции '!C19</f>
        <v>702.6</v>
      </c>
      <c r="P16" s="14">
        <f>'Субвенции '!D19</f>
        <v>702.6</v>
      </c>
      <c r="Q16" s="14">
        <f t="shared" ref="Q16:Q22" si="36">P16/O16*100</f>
        <v>100</v>
      </c>
      <c r="R16" s="14">
        <f>Иные!B17</f>
        <v>0</v>
      </c>
      <c r="S16" s="14">
        <f>Иные!C17</f>
        <v>34000</v>
      </c>
      <c r="T16" s="14">
        <f>Иные!D17</f>
        <v>33829.820899999999</v>
      </c>
      <c r="U16" s="14">
        <f t="shared" si="34"/>
        <v>99.499473235294118</v>
      </c>
      <c r="V16" s="10"/>
      <c r="W16" s="10"/>
      <c r="X16" s="10"/>
      <c r="Y16" s="10"/>
      <c r="Z16" s="10"/>
      <c r="AA16" s="10"/>
      <c r="AB16" s="10"/>
      <c r="AC16" s="10"/>
      <c r="AD16" s="10"/>
      <c r="AE16" s="10"/>
      <c r="AF16" s="10"/>
      <c r="AG16" s="10"/>
      <c r="AH16" s="10"/>
      <c r="AI16" s="10"/>
      <c r="AJ16" s="10"/>
    </row>
    <row r="17" spans="1:36" s="12" customFormat="1" ht="15.75" x14ac:dyDescent="0.25">
      <c r="A17" s="120" t="s">
        <v>435</v>
      </c>
      <c r="B17" s="146">
        <f t="shared" si="17"/>
        <v>93.7</v>
      </c>
      <c r="C17" s="146">
        <f t="shared" si="17"/>
        <v>166.10000000000002</v>
      </c>
      <c r="D17" s="146">
        <f t="shared" si="18"/>
        <v>166.10000000000002</v>
      </c>
      <c r="E17" s="146">
        <f t="shared" si="35"/>
        <v>100</v>
      </c>
      <c r="F17" s="146"/>
      <c r="G17" s="14"/>
      <c r="H17" s="14"/>
      <c r="I17" s="45"/>
      <c r="J17" s="237">
        <f>Субсидии!B18</f>
        <v>0</v>
      </c>
      <c r="K17" s="237">
        <f>Субсидии!C18</f>
        <v>0</v>
      </c>
      <c r="L17" s="237">
        <f>Субсидии!D18</f>
        <v>0</v>
      </c>
      <c r="M17" s="14"/>
      <c r="N17" s="14">
        <f>'Субвенции '!B20</f>
        <v>93.7</v>
      </c>
      <c r="O17" s="14">
        <f>'Субвенции '!C20</f>
        <v>93.7</v>
      </c>
      <c r="P17" s="14">
        <f>'Субвенции '!D20</f>
        <v>93.7</v>
      </c>
      <c r="Q17" s="14">
        <f t="shared" si="36"/>
        <v>100</v>
      </c>
      <c r="R17" s="14">
        <f>Иные!B18</f>
        <v>0</v>
      </c>
      <c r="S17" s="14">
        <f>Иные!C18</f>
        <v>72.400000000000006</v>
      </c>
      <c r="T17" s="14">
        <f>Иные!D18</f>
        <v>72.400000000000006</v>
      </c>
      <c r="U17" s="14">
        <f t="shared" si="34"/>
        <v>100</v>
      </c>
      <c r="V17" s="10"/>
      <c r="W17" s="10"/>
      <c r="X17" s="10"/>
      <c r="Y17" s="10"/>
      <c r="Z17" s="10"/>
      <c r="AA17" s="10"/>
      <c r="AB17" s="10"/>
      <c r="AC17" s="10"/>
      <c r="AD17" s="10"/>
      <c r="AE17" s="10"/>
      <c r="AF17" s="10"/>
      <c r="AG17" s="10"/>
      <c r="AH17" s="10"/>
      <c r="AI17" s="10"/>
      <c r="AJ17" s="10"/>
    </row>
    <row r="18" spans="1:36" s="12" customFormat="1" ht="15.75" x14ac:dyDescent="0.25">
      <c r="A18" s="120" t="s">
        <v>436</v>
      </c>
      <c r="B18" s="146">
        <f t="shared" si="17"/>
        <v>93.7</v>
      </c>
      <c r="C18" s="146">
        <f t="shared" si="17"/>
        <v>911</v>
      </c>
      <c r="D18" s="146">
        <f t="shared" si="18"/>
        <v>911</v>
      </c>
      <c r="E18" s="146">
        <f t="shared" si="35"/>
        <v>100</v>
      </c>
      <c r="F18" s="146"/>
      <c r="G18" s="14"/>
      <c r="H18" s="14"/>
      <c r="I18" s="45"/>
      <c r="J18" s="237">
        <f>Субсидии!B19</f>
        <v>0</v>
      </c>
      <c r="K18" s="237">
        <f>Субсидии!C19</f>
        <v>700</v>
      </c>
      <c r="L18" s="237">
        <f>Субсидии!D19</f>
        <v>700</v>
      </c>
      <c r="M18" s="14">
        <f t="shared" ref="M18:M20" si="37">L18/K18*100</f>
        <v>100</v>
      </c>
      <c r="N18" s="14">
        <f>'Субвенции '!B21</f>
        <v>93.7</v>
      </c>
      <c r="O18" s="14">
        <f>'Субвенции '!C21</f>
        <v>93.7</v>
      </c>
      <c r="P18" s="14">
        <f>'Субвенции '!D21</f>
        <v>93.7</v>
      </c>
      <c r="Q18" s="14">
        <f t="shared" si="36"/>
        <v>100</v>
      </c>
      <c r="R18" s="14">
        <f>Иные!B19</f>
        <v>0</v>
      </c>
      <c r="S18" s="14">
        <f>Иные!C19</f>
        <v>117.3</v>
      </c>
      <c r="T18" s="14">
        <f>Иные!D19</f>
        <v>117.3</v>
      </c>
      <c r="U18" s="14">
        <f t="shared" si="34"/>
        <v>100</v>
      </c>
      <c r="V18" s="10"/>
      <c r="W18" s="10"/>
      <c r="X18" s="10"/>
      <c r="Y18" s="10"/>
      <c r="Z18" s="10"/>
      <c r="AA18" s="10"/>
      <c r="AB18" s="10"/>
      <c r="AC18" s="10"/>
      <c r="AD18" s="10"/>
      <c r="AE18" s="10"/>
      <c r="AF18" s="10"/>
      <c r="AG18" s="10"/>
      <c r="AH18" s="10"/>
      <c r="AI18" s="10"/>
      <c r="AJ18" s="10"/>
    </row>
    <row r="19" spans="1:36" s="12" customFormat="1" ht="15.75" x14ac:dyDescent="0.25">
      <c r="A19" s="120" t="s">
        <v>437</v>
      </c>
      <c r="B19" s="146">
        <f t="shared" si="17"/>
        <v>93.7</v>
      </c>
      <c r="C19" s="146">
        <f t="shared" si="17"/>
        <v>411</v>
      </c>
      <c r="D19" s="146">
        <f t="shared" si="18"/>
        <v>411</v>
      </c>
      <c r="E19" s="146">
        <f t="shared" si="35"/>
        <v>100</v>
      </c>
      <c r="F19" s="146"/>
      <c r="G19" s="14"/>
      <c r="H19" s="14"/>
      <c r="I19" s="45"/>
      <c r="J19" s="237">
        <f>Субсидии!B20</f>
        <v>0</v>
      </c>
      <c r="K19" s="237">
        <f>Субсидии!C20</f>
        <v>200</v>
      </c>
      <c r="L19" s="237">
        <f>Субсидии!D20</f>
        <v>200</v>
      </c>
      <c r="M19" s="14">
        <f t="shared" si="37"/>
        <v>100</v>
      </c>
      <c r="N19" s="14">
        <f>'Субвенции '!B22</f>
        <v>93.7</v>
      </c>
      <c r="O19" s="14">
        <f>'Субвенции '!C22</f>
        <v>93.7</v>
      </c>
      <c r="P19" s="14">
        <f>'Субвенции '!D22</f>
        <v>93.7</v>
      </c>
      <c r="Q19" s="14">
        <f t="shared" si="36"/>
        <v>100</v>
      </c>
      <c r="R19" s="14">
        <f>Иные!B20</f>
        <v>0</v>
      </c>
      <c r="S19" s="14">
        <f>Иные!C20</f>
        <v>117.3</v>
      </c>
      <c r="T19" s="14">
        <f>Иные!D20</f>
        <v>117.3</v>
      </c>
      <c r="U19" s="14">
        <f t="shared" si="34"/>
        <v>100</v>
      </c>
      <c r="V19" s="10"/>
      <c r="W19" s="10"/>
      <c r="X19" s="10"/>
      <c r="Y19" s="10"/>
      <c r="Z19" s="10"/>
      <c r="AA19" s="10"/>
      <c r="AB19" s="10"/>
      <c r="AC19" s="10"/>
      <c r="AD19" s="10"/>
      <c r="AE19" s="10"/>
      <c r="AF19" s="10"/>
      <c r="AG19" s="10"/>
      <c r="AH19" s="10"/>
      <c r="AI19" s="10"/>
      <c r="AJ19" s="10"/>
    </row>
    <row r="20" spans="1:36" s="12" customFormat="1" ht="15.75" x14ac:dyDescent="0.25">
      <c r="A20" s="120" t="s">
        <v>438</v>
      </c>
      <c r="B20" s="146">
        <f t="shared" si="17"/>
        <v>93.7</v>
      </c>
      <c r="C20" s="146">
        <f t="shared" si="17"/>
        <v>370</v>
      </c>
      <c r="D20" s="146">
        <f t="shared" si="18"/>
        <v>370</v>
      </c>
      <c r="E20" s="146">
        <f t="shared" si="35"/>
        <v>100</v>
      </c>
      <c r="F20" s="146"/>
      <c r="G20" s="14"/>
      <c r="H20" s="14"/>
      <c r="I20" s="45"/>
      <c r="J20" s="237">
        <f>Субсидии!B21</f>
        <v>0</v>
      </c>
      <c r="K20" s="237">
        <f>Субсидии!C21</f>
        <v>159</v>
      </c>
      <c r="L20" s="237">
        <f>Субсидии!D21</f>
        <v>159</v>
      </c>
      <c r="M20" s="14">
        <f t="shared" si="37"/>
        <v>100</v>
      </c>
      <c r="N20" s="14">
        <f>'Субвенции '!B23</f>
        <v>93.7</v>
      </c>
      <c r="O20" s="14">
        <f>'Субвенции '!C23</f>
        <v>93.7</v>
      </c>
      <c r="P20" s="14">
        <f>'Субвенции '!D23</f>
        <v>93.7</v>
      </c>
      <c r="Q20" s="14">
        <f t="shared" si="36"/>
        <v>100</v>
      </c>
      <c r="R20" s="14">
        <f>Иные!B21</f>
        <v>0</v>
      </c>
      <c r="S20" s="14">
        <f>Иные!C21</f>
        <v>117.3</v>
      </c>
      <c r="T20" s="14">
        <f>Иные!D21</f>
        <v>117.3</v>
      </c>
      <c r="U20" s="14">
        <f t="shared" si="34"/>
        <v>100</v>
      </c>
      <c r="V20" s="10"/>
      <c r="W20" s="10"/>
      <c r="X20" s="10"/>
      <c r="Y20" s="10"/>
      <c r="Z20" s="10"/>
      <c r="AA20" s="10"/>
      <c r="AB20" s="10"/>
      <c r="AC20" s="10"/>
      <c r="AD20" s="10"/>
      <c r="AE20" s="10"/>
      <c r="AF20" s="10"/>
      <c r="AG20" s="10"/>
      <c r="AH20" s="10"/>
      <c r="AI20" s="10"/>
      <c r="AJ20" s="10"/>
    </row>
    <row r="21" spans="1:36" s="12" customFormat="1" ht="15.75" x14ac:dyDescent="0.25">
      <c r="A21" s="120" t="s">
        <v>440</v>
      </c>
      <c r="B21" s="146">
        <f t="shared" si="17"/>
        <v>93.7</v>
      </c>
      <c r="C21" s="146">
        <f t="shared" si="17"/>
        <v>300.8</v>
      </c>
      <c r="D21" s="146">
        <f t="shared" si="18"/>
        <v>300.8</v>
      </c>
      <c r="E21" s="146">
        <f t="shared" si="35"/>
        <v>100</v>
      </c>
      <c r="F21" s="146"/>
      <c r="G21" s="14"/>
      <c r="H21" s="14"/>
      <c r="I21" s="45"/>
      <c r="J21" s="237">
        <f>Субсидии!B22</f>
        <v>0</v>
      </c>
      <c r="K21" s="237">
        <f>Субсидии!C22</f>
        <v>0</v>
      </c>
      <c r="L21" s="237">
        <f>Субсидии!D22</f>
        <v>0</v>
      </c>
      <c r="M21" s="14"/>
      <c r="N21" s="14">
        <f>'Субвенции '!B24</f>
        <v>93.7</v>
      </c>
      <c r="O21" s="14">
        <f>'Субвенции '!C24</f>
        <v>93.7</v>
      </c>
      <c r="P21" s="14">
        <f>'Субвенции '!D24</f>
        <v>93.7</v>
      </c>
      <c r="Q21" s="14">
        <f t="shared" si="36"/>
        <v>100</v>
      </c>
      <c r="R21" s="14">
        <f>Иные!B22</f>
        <v>0</v>
      </c>
      <c r="S21" s="14">
        <f>Иные!C22</f>
        <v>207.1</v>
      </c>
      <c r="T21" s="14">
        <f>Иные!D22</f>
        <v>207.1</v>
      </c>
      <c r="U21" s="14">
        <f t="shared" si="34"/>
        <v>100</v>
      </c>
      <c r="V21" s="10"/>
      <c r="W21" s="10"/>
      <c r="X21" s="10"/>
      <c r="Y21" s="10"/>
      <c r="Z21" s="10"/>
      <c r="AA21" s="10"/>
      <c r="AB21" s="10"/>
      <c r="AC21" s="10"/>
      <c r="AD21" s="10"/>
      <c r="AE21" s="10"/>
      <c r="AF21" s="10"/>
      <c r="AG21" s="10"/>
      <c r="AH21" s="10"/>
      <c r="AI21" s="10"/>
      <c r="AJ21" s="10"/>
    </row>
    <row r="22" spans="1:36" s="12" customFormat="1" ht="15.75" x14ac:dyDescent="0.25">
      <c r="A22" s="120" t="s">
        <v>439</v>
      </c>
      <c r="B22" s="146">
        <f t="shared" si="17"/>
        <v>93.7</v>
      </c>
      <c r="C22" s="146">
        <f t="shared" si="17"/>
        <v>211</v>
      </c>
      <c r="D22" s="146">
        <f t="shared" si="18"/>
        <v>211</v>
      </c>
      <c r="E22" s="146">
        <f t="shared" si="35"/>
        <v>100</v>
      </c>
      <c r="F22" s="146"/>
      <c r="G22" s="14"/>
      <c r="H22" s="14"/>
      <c r="I22" s="45"/>
      <c r="J22" s="237">
        <f>Субсидии!B23</f>
        <v>0</v>
      </c>
      <c r="K22" s="237">
        <f>Субсидии!C23</f>
        <v>0</v>
      </c>
      <c r="L22" s="237">
        <f>Субсидии!D23</f>
        <v>0</v>
      </c>
      <c r="M22" s="14"/>
      <c r="N22" s="14">
        <f>'Субвенции '!B25</f>
        <v>93.7</v>
      </c>
      <c r="O22" s="14">
        <f>'Субвенции '!C25</f>
        <v>93.7</v>
      </c>
      <c r="P22" s="14">
        <f>'Субвенции '!D25</f>
        <v>93.7</v>
      </c>
      <c r="Q22" s="14">
        <f t="shared" si="36"/>
        <v>100</v>
      </c>
      <c r="R22" s="14">
        <f>Иные!B23</f>
        <v>0</v>
      </c>
      <c r="S22" s="14">
        <f>Иные!C23</f>
        <v>117.3</v>
      </c>
      <c r="T22" s="14">
        <f>Иные!D23</f>
        <v>117.3</v>
      </c>
      <c r="U22" s="14">
        <f t="shared" si="34"/>
        <v>100</v>
      </c>
      <c r="V22" s="10"/>
      <c r="W22" s="10"/>
      <c r="X22" s="10"/>
      <c r="Y22" s="10"/>
      <c r="Z22" s="10"/>
      <c r="AA22" s="10"/>
      <c r="AB22" s="10"/>
      <c r="AC22" s="10"/>
      <c r="AD22" s="10"/>
      <c r="AE22" s="10"/>
      <c r="AF22" s="10"/>
      <c r="AG22" s="10"/>
      <c r="AH22" s="10"/>
      <c r="AI22" s="10"/>
      <c r="AJ22" s="10"/>
    </row>
    <row r="23" spans="1:36" s="26" customFormat="1" ht="31.5" x14ac:dyDescent="0.25">
      <c r="A23" s="75" t="s">
        <v>270</v>
      </c>
      <c r="B23" s="79">
        <f t="shared" si="17"/>
        <v>587617.33000000007</v>
      </c>
      <c r="C23" s="79">
        <f t="shared" si="17"/>
        <v>680296.12022000004</v>
      </c>
      <c r="D23" s="79">
        <f t="shared" si="18"/>
        <v>676728.52207000006</v>
      </c>
      <c r="E23" s="79">
        <f t="shared" ref="E23" si="38">D23/C23*100</f>
        <v>99.475581582201841</v>
      </c>
      <c r="F23" s="79">
        <f t="shared" ref="F23:H23" si="39">SUM(F24:F36)</f>
        <v>126936</v>
      </c>
      <c r="G23" s="79">
        <f t="shared" si="39"/>
        <v>138177.20000000001</v>
      </c>
      <c r="H23" s="79">
        <f t="shared" si="39"/>
        <v>138177.20000000001</v>
      </c>
      <c r="I23" s="81">
        <f t="shared" si="28"/>
        <v>100</v>
      </c>
      <c r="J23" s="79">
        <f>SUM(J24:J36)</f>
        <v>66067.430000000008</v>
      </c>
      <c r="K23" s="79">
        <f>SUM(K24:K36)</f>
        <v>55343.267819999994</v>
      </c>
      <c r="L23" s="79">
        <f t="shared" ref="L23:T23" si="40">SUM(L24:L36)</f>
        <v>54813.091959999991</v>
      </c>
      <c r="M23" s="79">
        <f t="shared" si="30"/>
        <v>99.0420228496005</v>
      </c>
      <c r="N23" s="79">
        <f t="shared" ref="N23" si="41">SUM(N24:N36)</f>
        <v>393898.4</v>
      </c>
      <c r="O23" s="79">
        <f t="shared" si="40"/>
        <v>421165.89999999997</v>
      </c>
      <c r="P23" s="79">
        <f t="shared" si="40"/>
        <v>418128.47771000001</v>
      </c>
      <c r="Q23" s="79">
        <f t="shared" si="32"/>
        <v>99.278806216267753</v>
      </c>
      <c r="R23" s="79">
        <f t="shared" ref="R23" si="42">SUM(R24:R36)</f>
        <v>715.5</v>
      </c>
      <c r="S23" s="79">
        <f t="shared" si="40"/>
        <v>65609.752399999998</v>
      </c>
      <c r="T23" s="79">
        <f t="shared" si="40"/>
        <v>65609.752399999998</v>
      </c>
      <c r="U23" s="79">
        <f t="shared" si="34"/>
        <v>100</v>
      </c>
      <c r="V23" s="129"/>
      <c r="W23" s="129"/>
      <c r="X23" s="129"/>
      <c r="Y23" s="129"/>
      <c r="Z23" s="129"/>
      <c r="AA23" s="129"/>
      <c r="AB23" s="129"/>
      <c r="AC23" s="129"/>
      <c r="AD23" s="129"/>
      <c r="AE23" s="129"/>
      <c r="AF23" s="129"/>
      <c r="AG23" s="129"/>
      <c r="AH23" s="129"/>
      <c r="AI23" s="129"/>
      <c r="AJ23" s="129"/>
    </row>
    <row r="24" spans="1:36" s="12" customFormat="1" ht="31.5" x14ac:dyDescent="0.25">
      <c r="A24" s="119" t="s">
        <v>269</v>
      </c>
      <c r="B24" s="14">
        <f t="shared" si="17"/>
        <v>582257.32999999996</v>
      </c>
      <c r="C24" s="14">
        <f t="shared" si="17"/>
        <v>607866.87781999994</v>
      </c>
      <c r="D24" s="14">
        <f t="shared" si="18"/>
        <v>604299.32966999989</v>
      </c>
      <c r="E24" s="14">
        <f t="shared" si="24"/>
        <v>99.413103710668622</v>
      </c>
      <c r="F24" s="14">
        <f>Дотации!B15</f>
        <v>126936</v>
      </c>
      <c r="G24" s="14">
        <f>Дотации!C15</f>
        <v>128177.2</v>
      </c>
      <c r="H24" s="14">
        <f>Дотации!D15</f>
        <v>128177.2</v>
      </c>
      <c r="I24" s="15">
        <f t="shared" si="28"/>
        <v>100</v>
      </c>
      <c r="J24" s="14">
        <f>Субсидии!B25</f>
        <v>62721.73000000001</v>
      </c>
      <c r="K24" s="14">
        <f>Субсидии!C25</f>
        <v>48048.317819999997</v>
      </c>
      <c r="L24" s="14">
        <f>Субсидии!D25</f>
        <v>47518.191959999996</v>
      </c>
      <c r="M24" s="14">
        <f t="shared" si="30"/>
        <v>98.896681748597373</v>
      </c>
      <c r="N24" s="14">
        <f>'Субвенции '!B27</f>
        <v>391884.1</v>
      </c>
      <c r="O24" s="14">
        <f>'Субвенции '!C27</f>
        <v>419151.59999999992</v>
      </c>
      <c r="P24" s="14">
        <f>'Субвенции '!D27</f>
        <v>416114.17770999996</v>
      </c>
      <c r="Q24" s="14">
        <f t="shared" si="32"/>
        <v>99.275340404283327</v>
      </c>
      <c r="R24" s="14">
        <f>Иные!B25</f>
        <v>715.5</v>
      </c>
      <c r="S24" s="14">
        <f>Иные!C25</f>
        <v>12489.76</v>
      </c>
      <c r="T24" s="14">
        <f>Иные!D25</f>
        <v>12489.76</v>
      </c>
      <c r="U24" s="14">
        <f t="shared" si="34"/>
        <v>100</v>
      </c>
      <c r="V24" s="10"/>
      <c r="W24" s="10"/>
      <c r="X24" s="10"/>
      <c r="Y24" s="10"/>
      <c r="Z24" s="10"/>
      <c r="AA24" s="10"/>
      <c r="AB24" s="10"/>
      <c r="AC24" s="10"/>
      <c r="AD24" s="10"/>
      <c r="AE24" s="10"/>
      <c r="AF24" s="10"/>
      <c r="AG24" s="10"/>
      <c r="AH24" s="10"/>
      <c r="AI24" s="10"/>
      <c r="AJ24" s="10"/>
    </row>
    <row r="25" spans="1:36" s="12" customFormat="1" ht="15.75" x14ac:dyDescent="0.25">
      <c r="A25" s="120" t="s">
        <v>271</v>
      </c>
      <c r="B25" s="146">
        <f t="shared" si="17"/>
        <v>4516.7999999999993</v>
      </c>
      <c r="C25" s="146">
        <f t="shared" si="17"/>
        <v>66670.1924</v>
      </c>
      <c r="D25" s="146">
        <f t="shared" si="18"/>
        <v>66670.142399999997</v>
      </c>
      <c r="E25" s="146">
        <f>D25/C25*100</f>
        <v>99.99992500396624</v>
      </c>
      <c r="F25" s="146">
        <f>Дотации!B16</f>
        <v>0</v>
      </c>
      <c r="G25" s="146">
        <f>Дотации!C16</f>
        <v>10000</v>
      </c>
      <c r="H25" s="146">
        <f>Дотации!D16</f>
        <v>10000</v>
      </c>
      <c r="I25" s="15">
        <f t="shared" si="28"/>
        <v>100</v>
      </c>
      <c r="J25" s="237">
        <f>Субсидии!B26</f>
        <v>3345.7</v>
      </c>
      <c r="K25" s="237">
        <f>Субсидии!C26</f>
        <v>3345.7</v>
      </c>
      <c r="L25" s="237">
        <f>Субсидии!D26</f>
        <v>3345.65</v>
      </c>
      <c r="M25" s="14">
        <f>L25/K25*100</f>
        <v>99.998505544430174</v>
      </c>
      <c r="N25" s="14">
        <f>'Субвенции '!B28</f>
        <v>1171.0999999999999</v>
      </c>
      <c r="O25" s="14">
        <f>'Субвенции '!C28</f>
        <v>1171.0999999999999</v>
      </c>
      <c r="P25" s="14">
        <f>'Субвенции '!D28</f>
        <v>1171.0999999999999</v>
      </c>
      <c r="Q25" s="14"/>
      <c r="R25" s="14">
        <f>Иные!B26</f>
        <v>0</v>
      </c>
      <c r="S25" s="14">
        <f>Иные!C26</f>
        <v>52153.392399999997</v>
      </c>
      <c r="T25" s="14">
        <f>Иные!D26</f>
        <v>52153.392399999997</v>
      </c>
      <c r="U25" s="14"/>
      <c r="V25" s="10"/>
      <c r="W25" s="10"/>
      <c r="X25" s="10"/>
      <c r="Y25" s="10"/>
      <c r="Z25" s="10"/>
      <c r="AA25" s="10"/>
      <c r="AB25" s="10"/>
      <c r="AC25" s="10"/>
      <c r="AD25" s="10"/>
      <c r="AE25" s="10"/>
      <c r="AF25" s="10"/>
      <c r="AG25" s="10"/>
      <c r="AH25" s="10"/>
      <c r="AI25" s="10"/>
      <c r="AJ25" s="10"/>
    </row>
    <row r="26" spans="1:36" s="12" customFormat="1" ht="15.75" x14ac:dyDescent="0.25">
      <c r="A26" s="120" t="s">
        <v>272</v>
      </c>
      <c r="B26" s="146">
        <f t="shared" si="17"/>
        <v>93.7</v>
      </c>
      <c r="C26" s="146">
        <f t="shared" si="17"/>
        <v>586.19999999999993</v>
      </c>
      <c r="D26" s="146">
        <f t="shared" si="18"/>
        <v>586.2192</v>
      </c>
      <c r="E26" s="146">
        <f>D26/C26*100</f>
        <v>100.00327533265099</v>
      </c>
      <c r="F26" s="146"/>
      <c r="G26" s="14"/>
      <c r="H26" s="14"/>
      <c r="I26" s="45"/>
      <c r="J26" s="237">
        <f>Субсидии!B27</f>
        <v>0</v>
      </c>
      <c r="K26" s="237">
        <f>Субсидии!C27</f>
        <v>331.4</v>
      </c>
      <c r="L26" s="237">
        <f>Субсидии!D27</f>
        <v>331.41919999999999</v>
      </c>
      <c r="M26" s="14">
        <f>L26/K26*100</f>
        <v>100.0057936028968</v>
      </c>
      <c r="N26" s="14">
        <f>'Субвенции '!B29</f>
        <v>93.7</v>
      </c>
      <c r="O26" s="14">
        <f>'Субвенции '!C29</f>
        <v>93.7</v>
      </c>
      <c r="P26" s="14">
        <f>'Субвенции '!D29</f>
        <v>93.7</v>
      </c>
      <c r="Q26" s="14">
        <f>P26/O26*100</f>
        <v>100</v>
      </c>
      <c r="R26" s="14">
        <f>Иные!B27</f>
        <v>0</v>
      </c>
      <c r="S26" s="14">
        <f>Иные!C27</f>
        <v>161.1</v>
      </c>
      <c r="T26" s="14">
        <f>Иные!D27</f>
        <v>161.1</v>
      </c>
      <c r="U26" s="14">
        <f t="shared" si="34"/>
        <v>100</v>
      </c>
      <c r="V26" s="10"/>
      <c r="W26" s="10"/>
      <c r="X26" s="10"/>
      <c r="Y26" s="10"/>
      <c r="Z26" s="10"/>
      <c r="AA26" s="10"/>
      <c r="AB26" s="10"/>
      <c r="AC26" s="10"/>
      <c r="AD26" s="10"/>
      <c r="AE26" s="10"/>
      <c r="AF26" s="10"/>
      <c r="AG26" s="10"/>
      <c r="AH26" s="10"/>
      <c r="AI26" s="10"/>
      <c r="AJ26" s="10"/>
    </row>
    <row r="27" spans="1:36" s="12" customFormat="1" ht="15.75" x14ac:dyDescent="0.25">
      <c r="A27" s="120" t="s">
        <v>448</v>
      </c>
      <c r="B27" s="146">
        <f t="shared" si="17"/>
        <v>0</v>
      </c>
      <c r="C27" s="146">
        <f t="shared" si="17"/>
        <v>0</v>
      </c>
      <c r="D27" s="146">
        <f t="shared" si="18"/>
        <v>0</v>
      </c>
      <c r="E27" s="146"/>
      <c r="F27" s="146"/>
      <c r="G27" s="14"/>
      <c r="H27" s="14"/>
      <c r="I27" s="45"/>
      <c r="J27" s="237">
        <f>Субсидии!B28</f>
        <v>0</v>
      </c>
      <c r="K27" s="237">
        <f>Субсидии!C28</f>
        <v>0</v>
      </c>
      <c r="L27" s="237">
        <f>Субсидии!D28</f>
        <v>0</v>
      </c>
      <c r="M27" s="14"/>
      <c r="N27" s="14">
        <f>'Субвенции '!B30</f>
        <v>0</v>
      </c>
      <c r="O27" s="14">
        <f>'Субвенции '!C30</f>
        <v>0</v>
      </c>
      <c r="P27" s="14">
        <f>'Субвенции '!D30</f>
        <v>0</v>
      </c>
      <c r="Q27" s="14"/>
      <c r="R27" s="14"/>
      <c r="S27" s="14"/>
      <c r="T27" s="14"/>
      <c r="U27" s="14"/>
      <c r="V27" s="10"/>
      <c r="W27" s="10"/>
      <c r="X27" s="10"/>
      <c r="Y27" s="10"/>
      <c r="Z27" s="10"/>
      <c r="AA27" s="10"/>
      <c r="AB27" s="10"/>
      <c r="AC27" s="10"/>
      <c r="AD27" s="10"/>
      <c r="AE27" s="10"/>
      <c r="AF27" s="10"/>
      <c r="AG27" s="10"/>
      <c r="AH27" s="10"/>
      <c r="AI27" s="10"/>
      <c r="AJ27" s="10"/>
    </row>
    <row r="28" spans="1:36" s="12" customFormat="1" ht="15.75" x14ac:dyDescent="0.25">
      <c r="A28" s="120" t="s">
        <v>273</v>
      </c>
      <c r="B28" s="146">
        <f t="shared" si="17"/>
        <v>234.2</v>
      </c>
      <c r="C28" s="146">
        <f t="shared" si="17"/>
        <v>1395.3</v>
      </c>
      <c r="D28" s="146">
        <f t="shared" si="18"/>
        <v>1395.3</v>
      </c>
      <c r="E28" s="146">
        <f>D28/C28*100</f>
        <v>100</v>
      </c>
      <c r="F28" s="146"/>
      <c r="G28" s="14"/>
      <c r="H28" s="14"/>
      <c r="I28" s="45"/>
      <c r="J28" s="237">
        <f>Субсидии!B29</f>
        <v>0</v>
      </c>
      <c r="K28" s="237">
        <f>Субсидии!C29</f>
        <v>1000</v>
      </c>
      <c r="L28" s="237">
        <f>Субсидии!D29</f>
        <v>1000</v>
      </c>
      <c r="M28" s="14">
        <f t="shared" ref="M28:M32" si="43">L28/K28*100</f>
        <v>100</v>
      </c>
      <c r="N28" s="14">
        <f>'Субвенции '!B31</f>
        <v>234.2</v>
      </c>
      <c r="O28" s="14">
        <f>'Субвенции '!C31</f>
        <v>234.2</v>
      </c>
      <c r="P28" s="14">
        <f>'Субвенции '!D31</f>
        <v>234.2</v>
      </c>
      <c r="Q28" s="14">
        <f>P28/O28*100</f>
        <v>100</v>
      </c>
      <c r="R28" s="14">
        <f>Иные!B28</f>
        <v>0</v>
      </c>
      <c r="S28" s="14">
        <f>Иные!C28</f>
        <v>161.1</v>
      </c>
      <c r="T28" s="14">
        <f>Иные!D28</f>
        <v>161.1</v>
      </c>
      <c r="U28" s="14">
        <f t="shared" si="34"/>
        <v>100</v>
      </c>
      <c r="V28" s="10"/>
      <c r="W28" s="10"/>
      <c r="X28" s="10"/>
      <c r="Y28" s="10"/>
      <c r="Z28" s="10"/>
      <c r="AA28" s="10"/>
      <c r="AB28" s="10"/>
      <c r="AC28" s="10"/>
      <c r="AD28" s="10"/>
      <c r="AE28" s="10"/>
      <c r="AF28" s="10"/>
      <c r="AG28" s="10"/>
      <c r="AH28" s="10"/>
      <c r="AI28" s="10"/>
      <c r="AJ28" s="10"/>
    </row>
    <row r="29" spans="1:36" s="12" customFormat="1" ht="15.75" x14ac:dyDescent="0.25">
      <c r="A29" s="120" t="s">
        <v>447</v>
      </c>
      <c r="B29" s="146">
        <f t="shared" si="17"/>
        <v>93.7</v>
      </c>
      <c r="C29" s="146">
        <f t="shared" si="17"/>
        <v>1131.7</v>
      </c>
      <c r="D29" s="146">
        <f t="shared" si="18"/>
        <v>1131.6808000000001</v>
      </c>
      <c r="E29" s="146">
        <f>D29/C29*100</f>
        <v>99.998303437306717</v>
      </c>
      <c r="F29" s="146"/>
      <c r="G29" s="14"/>
      <c r="H29" s="14"/>
      <c r="I29" s="45"/>
      <c r="J29" s="237">
        <f>Субсидии!B30</f>
        <v>0</v>
      </c>
      <c r="K29" s="237">
        <f>Субсидии!C30</f>
        <v>876.9</v>
      </c>
      <c r="L29" s="237">
        <f>Субсидии!D30</f>
        <v>876.88080000000002</v>
      </c>
      <c r="M29" s="14">
        <f t="shared" si="43"/>
        <v>99.997810468696542</v>
      </c>
      <c r="N29" s="14">
        <f>'Субвенции '!B32</f>
        <v>93.7</v>
      </c>
      <c r="O29" s="14">
        <f>'Субвенции '!C32</f>
        <v>93.7</v>
      </c>
      <c r="P29" s="14">
        <f>'Субвенции '!D32</f>
        <v>93.7</v>
      </c>
      <c r="Q29" s="14">
        <f>P29/O29*100</f>
        <v>100</v>
      </c>
      <c r="R29" s="14">
        <f>Иные!B29</f>
        <v>0</v>
      </c>
      <c r="S29" s="14">
        <f>Иные!C29</f>
        <v>161.1</v>
      </c>
      <c r="T29" s="14">
        <f>Иные!D29</f>
        <v>161.1</v>
      </c>
      <c r="U29" s="14">
        <f t="shared" si="34"/>
        <v>100</v>
      </c>
      <c r="V29" s="10"/>
      <c r="W29" s="10"/>
      <c r="X29" s="10"/>
      <c r="Y29" s="10"/>
      <c r="Z29" s="10"/>
      <c r="AA29" s="10"/>
      <c r="AB29" s="10"/>
      <c r="AC29" s="10"/>
      <c r="AD29" s="10"/>
      <c r="AE29" s="10"/>
      <c r="AF29" s="10"/>
      <c r="AG29" s="10"/>
      <c r="AH29" s="10"/>
      <c r="AI29" s="10"/>
      <c r="AJ29" s="10"/>
    </row>
    <row r="30" spans="1:36" s="12" customFormat="1" ht="15.75" x14ac:dyDescent="0.25">
      <c r="A30" s="120" t="s">
        <v>446</v>
      </c>
      <c r="B30" s="146">
        <f t="shared" si="17"/>
        <v>234.2</v>
      </c>
      <c r="C30" s="146">
        <f t="shared" si="17"/>
        <v>1338.8239999999998</v>
      </c>
      <c r="D30" s="146">
        <f t="shared" si="18"/>
        <v>1338.8239999999998</v>
      </c>
      <c r="E30" s="146">
        <f>D30/C30*100</f>
        <v>100</v>
      </c>
      <c r="F30" s="146"/>
      <c r="G30" s="14"/>
      <c r="H30" s="14"/>
      <c r="I30" s="45"/>
      <c r="J30" s="237">
        <f>Субсидии!B31</f>
        <v>0</v>
      </c>
      <c r="K30" s="237">
        <f>Субсидии!C31</f>
        <v>943.524</v>
      </c>
      <c r="L30" s="237">
        <f>Субсидии!D31</f>
        <v>943.524</v>
      </c>
      <c r="M30" s="14">
        <f t="shared" si="43"/>
        <v>100</v>
      </c>
      <c r="N30" s="14">
        <f>'Субвенции '!B33</f>
        <v>234.2</v>
      </c>
      <c r="O30" s="14">
        <f>'Субвенции '!C33</f>
        <v>234.2</v>
      </c>
      <c r="P30" s="14">
        <f>'Субвенции '!D33</f>
        <v>234.2</v>
      </c>
      <c r="Q30" s="14">
        <f>P30/O30*100</f>
        <v>100</v>
      </c>
      <c r="R30" s="14">
        <f>Иные!B30</f>
        <v>0</v>
      </c>
      <c r="S30" s="14">
        <f>Иные!C30</f>
        <v>161.1</v>
      </c>
      <c r="T30" s="14">
        <f>Иные!D30</f>
        <v>161.1</v>
      </c>
      <c r="U30" s="14">
        <f t="shared" si="34"/>
        <v>100</v>
      </c>
      <c r="V30" s="10"/>
      <c r="W30" s="10"/>
      <c r="X30" s="10"/>
      <c r="Y30" s="10"/>
      <c r="Z30" s="10"/>
      <c r="AA30" s="10"/>
      <c r="AB30" s="10"/>
      <c r="AC30" s="10"/>
      <c r="AD30" s="10"/>
      <c r="AE30" s="10"/>
      <c r="AF30" s="10"/>
      <c r="AG30" s="10"/>
      <c r="AH30" s="10"/>
      <c r="AI30" s="10"/>
      <c r="AJ30" s="10"/>
    </row>
    <row r="31" spans="1:36" s="12" customFormat="1" ht="15.75" x14ac:dyDescent="0.25">
      <c r="A31" s="120" t="s">
        <v>449</v>
      </c>
      <c r="B31" s="146">
        <f t="shared" si="17"/>
        <v>93.7</v>
      </c>
      <c r="C31" s="146">
        <f t="shared" si="17"/>
        <v>254.8</v>
      </c>
      <c r="D31" s="146">
        <f t="shared" si="18"/>
        <v>254.8</v>
      </c>
      <c r="E31" s="146">
        <f>D31/C31*100</f>
        <v>100</v>
      </c>
      <c r="F31" s="146"/>
      <c r="G31" s="14"/>
      <c r="H31" s="14"/>
      <c r="I31" s="45"/>
      <c r="J31" s="237">
        <f>Субсидии!B32</f>
        <v>0</v>
      </c>
      <c r="K31" s="237">
        <f>Субсидии!C32</f>
        <v>0</v>
      </c>
      <c r="L31" s="237">
        <f>Субсидии!D32</f>
        <v>0</v>
      </c>
      <c r="M31" s="14"/>
      <c r="N31" s="14">
        <f>'Субвенции '!B34</f>
        <v>93.7</v>
      </c>
      <c r="O31" s="14">
        <f>'Субвенции '!C34</f>
        <v>93.7</v>
      </c>
      <c r="P31" s="14">
        <f>'Субвенции '!D34</f>
        <v>93.7</v>
      </c>
      <c r="Q31" s="14">
        <f>P31/O31*100</f>
        <v>100</v>
      </c>
      <c r="R31" s="14">
        <f>Иные!B31</f>
        <v>0</v>
      </c>
      <c r="S31" s="14">
        <f>Иные!C31</f>
        <v>161.1</v>
      </c>
      <c r="T31" s="14">
        <f>Иные!D31</f>
        <v>161.1</v>
      </c>
      <c r="U31" s="14">
        <f t="shared" si="34"/>
        <v>100</v>
      </c>
      <c r="V31" s="10"/>
      <c r="W31" s="10"/>
      <c r="X31" s="10"/>
      <c r="Y31" s="10"/>
      <c r="Z31" s="10"/>
      <c r="AA31" s="10"/>
      <c r="AB31" s="10"/>
      <c r="AC31" s="10"/>
      <c r="AD31" s="10"/>
      <c r="AE31" s="10"/>
      <c r="AF31" s="10"/>
      <c r="AG31" s="10"/>
      <c r="AH31" s="10"/>
      <c r="AI31" s="10"/>
      <c r="AJ31" s="10"/>
    </row>
    <row r="32" spans="1:36" s="12" customFormat="1" ht="15.75" x14ac:dyDescent="0.25">
      <c r="A32" s="120" t="s">
        <v>445</v>
      </c>
      <c r="B32" s="146">
        <f t="shared" si="17"/>
        <v>93.7</v>
      </c>
      <c r="C32" s="146">
        <f t="shared" si="17"/>
        <v>1052.2260000000001</v>
      </c>
      <c r="D32" s="146">
        <f t="shared" si="18"/>
        <v>1052.2260000000001</v>
      </c>
      <c r="E32" s="146">
        <f>D32/C32*100</f>
        <v>100</v>
      </c>
      <c r="F32" s="146"/>
      <c r="G32" s="14"/>
      <c r="H32" s="14"/>
      <c r="I32" s="45"/>
      <c r="J32" s="237">
        <f>Субсидии!B33</f>
        <v>0</v>
      </c>
      <c r="K32" s="237">
        <f>Субсидии!C33</f>
        <v>797.42600000000004</v>
      </c>
      <c r="L32" s="237">
        <f>Субсидии!D33</f>
        <v>797.42600000000004</v>
      </c>
      <c r="M32" s="14">
        <f t="shared" si="43"/>
        <v>100</v>
      </c>
      <c r="N32" s="14">
        <f>'Субвенции '!B35</f>
        <v>93.7</v>
      </c>
      <c r="O32" s="14">
        <f>'Субвенции '!C35</f>
        <v>93.7</v>
      </c>
      <c r="P32" s="14">
        <f>'Субвенции '!D35</f>
        <v>93.7</v>
      </c>
      <c r="Q32" s="14">
        <f>P32/O32*100</f>
        <v>100</v>
      </c>
      <c r="R32" s="14">
        <f>Иные!B32</f>
        <v>0</v>
      </c>
      <c r="S32" s="14">
        <f>Иные!C32</f>
        <v>161.1</v>
      </c>
      <c r="T32" s="14">
        <f>Иные!D32</f>
        <v>161.1</v>
      </c>
      <c r="U32" s="14">
        <f t="shared" si="34"/>
        <v>100</v>
      </c>
      <c r="V32" s="10"/>
      <c r="W32" s="10"/>
      <c r="X32" s="10"/>
      <c r="Y32" s="10"/>
      <c r="Z32" s="10"/>
      <c r="AA32" s="10"/>
      <c r="AB32" s="10"/>
      <c r="AC32" s="10"/>
      <c r="AD32" s="10"/>
      <c r="AE32" s="10"/>
      <c r="AF32" s="10"/>
      <c r="AG32" s="10"/>
      <c r="AH32" s="10"/>
      <c r="AI32" s="10"/>
      <c r="AJ32" s="10"/>
    </row>
    <row r="33" spans="1:36" s="12" customFormat="1" ht="15.75" x14ac:dyDescent="0.25">
      <c r="A33" s="120" t="s">
        <v>444</v>
      </c>
      <c r="B33" s="146">
        <f t="shared" si="17"/>
        <v>0</v>
      </c>
      <c r="C33" s="146">
        <f t="shared" si="17"/>
        <v>0</v>
      </c>
      <c r="D33" s="146">
        <f t="shared" si="18"/>
        <v>0</v>
      </c>
      <c r="E33" s="146"/>
      <c r="F33" s="146"/>
      <c r="G33" s="14"/>
      <c r="H33" s="14"/>
      <c r="I33" s="45"/>
      <c r="J33" s="237">
        <f>Субсидии!B34</f>
        <v>0</v>
      </c>
      <c r="K33" s="237">
        <f>Субсидии!C34</f>
        <v>0</v>
      </c>
      <c r="L33" s="237">
        <f>Субсидии!D34</f>
        <v>0</v>
      </c>
      <c r="M33" s="14"/>
      <c r="N33" s="14">
        <f>'Субвенции '!B36</f>
        <v>0</v>
      </c>
      <c r="O33" s="14">
        <f>'Субвенции '!C36</f>
        <v>0</v>
      </c>
      <c r="P33" s="14">
        <f>'Субвенции '!D36</f>
        <v>0</v>
      </c>
      <c r="Q33" s="14"/>
      <c r="R33" s="14"/>
      <c r="S33" s="14"/>
      <c r="T33" s="14"/>
      <c r="U33" s="14"/>
      <c r="V33" s="10"/>
      <c r="W33" s="10"/>
      <c r="X33" s="10"/>
      <c r="Y33" s="10"/>
      <c r="Z33" s="10"/>
      <c r="AA33" s="10"/>
      <c r="AB33" s="10"/>
      <c r="AC33" s="10"/>
      <c r="AD33" s="10"/>
      <c r="AE33" s="10"/>
      <c r="AF33" s="10"/>
      <c r="AG33" s="10"/>
      <c r="AH33" s="10"/>
      <c r="AI33" s="10"/>
      <c r="AJ33" s="10"/>
    </row>
    <row r="34" spans="1:36" s="12" customFormat="1" ht="15.75" x14ac:dyDescent="0.25">
      <c r="A34" s="120" t="s">
        <v>443</v>
      </c>
      <c r="B34" s="146">
        <f t="shared" si="17"/>
        <v>0</v>
      </c>
      <c r="C34" s="146">
        <f t="shared" si="17"/>
        <v>0</v>
      </c>
      <c r="D34" s="146">
        <f t="shared" si="18"/>
        <v>0</v>
      </c>
      <c r="E34" s="146"/>
      <c r="F34" s="146"/>
      <c r="G34" s="14"/>
      <c r="H34" s="14"/>
      <c r="I34" s="45"/>
      <c r="J34" s="237">
        <f>Субсидии!B35</f>
        <v>0</v>
      </c>
      <c r="K34" s="237">
        <f>Субсидии!C35</f>
        <v>0</v>
      </c>
      <c r="L34" s="237">
        <f>Субсидии!D35</f>
        <v>0</v>
      </c>
      <c r="M34" s="14"/>
      <c r="N34" s="14">
        <f>'Субвенции '!B37</f>
        <v>0</v>
      </c>
      <c r="O34" s="14">
        <f>'Субвенции '!C37</f>
        <v>0</v>
      </c>
      <c r="P34" s="14">
        <f>'Субвенции '!D37</f>
        <v>0</v>
      </c>
      <c r="Q34" s="14"/>
      <c r="R34" s="14"/>
      <c r="S34" s="14"/>
      <c r="T34" s="14"/>
      <c r="U34" s="14"/>
      <c r="V34" s="10"/>
      <c r="W34" s="10"/>
      <c r="X34" s="10"/>
      <c r="Y34" s="10"/>
      <c r="Z34" s="10"/>
      <c r="AA34" s="10"/>
      <c r="AB34" s="10"/>
      <c r="AC34" s="10"/>
      <c r="AD34" s="10"/>
      <c r="AE34" s="10"/>
      <c r="AF34" s="10"/>
      <c r="AG34" s="10"/>
      <c r="AH34" s="10"/>
      <c r="AI34" s="10"/>
      <c r="AJ34" s="10"/>
    </row>
    <row r="35" spans="1:36" s="12" customFormat="1" ht="15.75" x14ac:dyDescent="0.25">
      <c r="A35" s="120" t="s">
        <v>442</v>
      </c>
      <c r="B35" s="146">
        <f t="shared" si="17"/>
        <v>0</v>
      </c>
      <c r="C35" s="146">
        <f t="shared" si="17"/>
        <v>0</v>
      </c>
      <c r="D35" s="146">
        <f t="shared" si="18"/>
        <v>0</v>
      </c>
      <c r="E35" s="146"/>
      <c r="F35" s="146"/>
      <c r="G35" s="14"/>
      <c r="H35" s="14"/>
      <c r="I35" s="45"/>
      <c r="J35" s="237">
        <f>Субсидии!B36</f>
        <v>0</v>
      </c>
      <c r="K35" s="237">
        <f>Субсидии!C36</f>
        <v>0</v>
      </c>
      <c r="L35" s="237">
        <f>Субсидии!D36</f>
        <v>0</v>
      </c>
      <c r="M35" s="14"/>
      <c r="N35" s="14">
        <f>'Субвенции '!B38</f>
        <v>0</v>
      </c>
      <c r="O35" s="14">
        <f>'Субвенции '!C38</f>
        <v>0</v>
      </c>
      <c r="P35" s="14">
        <f>'Субвенции '!D38</f>
        <v>0</v>
      </c>
      <c r="Q35" s="14"/>
      <c r="R35" s="14"/>
      <c r="S35" s="14"/>
      <c r="T35" s="14"/>
      <c r="U35" s="14"/>
      <c r="V35" s="10"/>
      <c r="W35" s="10"/>
      <c r="X35" s="10"/>
      <c r="Y35" s="10"/>
      <c r="Z35" s="10"/>
      <c r="AA35" s="10"/>
      <c r="AB35" s="10"/>
      <c r="AC35" s="10"/>
      <c r="AD35" s="10"/>
      <c r="AE35" s="10"/>
      <c r="AF35" s="10"/>
      <c r="AG35" s="10"/>
      <c r="AH35" s="10"/>
      <c r="AI35" s="10"/>
      <c r="AJ35" s="10"/>
    </row>
    <row r="36" spans="1:36" s="12" customFormat="1" ht="15.75" x14ac:dyDescent="0.25">
      <c r="A36" s="120" t="s">
        <v>441</v>
      </c>
      <c r="B36" s="146">
        <f t="shared" si="17"/>
        <v>0</v>
      </c>
      <c r="C36" s="146">
        <f t="shared" si="17"/>
        <v>0</v>
      </c>
      <c r="D36" s="146">
        <f t="shared" si="18"/>
        <v>0</v>
      </c>
      <c r="E36" s="146"/>
      <c r="F36" s="146"/>
      <c r="G36" s="14"/>
      <c r="H36" s="14"/>
      <c r="I36" s="45"/>
      <c r="J36" s="237">
        <f>Субсидии!B37</f>
        <v>0</v>
      </c>
      <c r="K36" s="237">
        <f>Субсидии!C37</f>
        <v>0</v>
      </c>
      <c r="L36" s="237">
        <f>Субсидии!D37</f>
        <v>0</v>
      </c>
      <c r="M36" s="14"/>
      <c r="N36" s="14">
        <f>'Субвенции '!B39</f>
        <v>0</v>
      </c>
      <c r="O36" s="14">
        <f>'Субвенции '!C39</f>
        <v>0</v>
      </c>
      <c r="P36" s="14">
        <f>'Субвенции '!D39</f>
        <v>0</v>
      </c>
      <c r="Q36" s="14"/>
      <c r="R36" s="14"/>
      <c r="S36" s="14"/>
      <c r="T36" s="14"/>
      <c r="U36" s="14"/>
      <c r="V36" s="10"/>
      <c r="W36" s="10"/>
      <c r="X36" s="10"/>
      <c r="Y36" s="10"/>
      <c r="Z36" s="10"/>
      <c r="AA36" s="10"/>
      <c r="AB36" s="10"/>
      <c r="AC36" s="10"/>
      <c r="AD36" s="10"/>
      <c r="AE36" s="10"/>
      <c r="AF36" s="10"/>
      <c r="AG36" s="10"/>
      <c r="AH36" s="10"/>
      <c r="AI36" s="10"/>
      <c r="AJ36" s="10"/>
    </row>
    <row r="37" spans="1:36" s="26" customFormat="1" ht="31.5" x14ac:dyDescent="0.25">
      <c r="A37" s="75" t="s">
        <v>278</v>
      </c>
      <c r="B37" s="79">
        <f t="shared" si="17"/>
        <v>456916.83000000013</v>
      </c>
      <c r="C37" s="79">
        <f t="shared" si="17"/>
        <v>537892.60184000002</v>
      </c>
      <c r="D37" s="79">
        <f t="shared" si="18"/>
        <v>524781.61768000002</v>
      </c>
      <c r="E37" s="79">
        <f t="shared" ref="E37" si="44">D37/C37*100</f>
        <v>97.562527516617536</v>
      </c>
      <c r="F37" s="79">
        <f t="shared" ref="F37:H37" si="45">SUM(F38:F51)</f>
        <v>113741.5</v>
      </c>
      <c r="G37" s="79">
        <f t="shared" si="45"/>
        <v>113762.2</v>
      </c>
      <c r="H37" s="79">
        <f t="shared" si="45"/>
        <v>113762.2</v>
      </c>
      <c r="I37" s="81">
        <f t="shared" si="28"/>
        <v>100</v>
      </c>
      <c r="J37" s="79">
        <f>SUM(J38:J51)</f>
        <v>51370.53</v>
      </c>
      <c r="K37" s="79">
        <f>SUM(K38:K51)</f>
        <v>48736.981839999993</v>
      </c>
      <c r="L37" s="79">
        <f t="shared" ref="L37:T37" si="46">SUM(L38:L51)</f>
        <v>43670.63491999999</v>
      </c>
      <c r="M37" s="79">
        <f t="shared" si="30"/>
        <v>89.604717549739831</v>
      </c>
      <c r="N37" s="79">
        <f t="shared" ref="N37" si="47">SUM(N38:N51)</f>
        <v>291204.00000000012</v>
      </c>
      <c r="O37" s="79">
        <f t="shared" si="46"/>
        <v>314950.8</v>
      </c>
      <c r="P37" s="79">
        <f t="shared" si="46"/>
        <v>313138.91476000001</v>
      </c>
      <c r="Q37" s="79">
        <f t="shared" si="32"/>
        <v>99.424708481451717</v>
      </c>
      <c r="R37" s="79">
        <f t="shared" ref="R37" si="48">SUM(R38:R51)</f>
        <v>600.79999999999995</v>
      </c>
      <c r="S37" s="79">
        <f t="shared" si="46"/>
        <v>60442.62</v>
      </c>
      <c r="T37" s="79">
        <f t="shared" si="46"/>
        <v>54209.868000000002</v>
      </c>
      <c r="U37" s="79">
        <f t="shared" si="34"/>
        <v>89.68815051366073</v>
      </c>
      <c r="V37" s="129"/>
      <c r="W37" s="129"/>
      <c r="X37" s="129"/>
      <c r="Y37" s="129"/>
      <c r="Z37" s="129"/>
      <c r="AA37" s="129"/>
      <c r="AB37" s="129"/>
      <c r="AC37" s="129"/>
      <c r="AD37" s="129"/>
      <c r="AE37" s="129"/>
      <c r="AF37" s="129"/>
      <c r="AG37" s="129"/>
      <c r="AH37" s="129"/>
      <c r="AI37" s="129"/>
      <c r="AJ37" s="129"/>
    </row>
    <row r="38" spans="1:36" s="12" customFormat="1" ht="31.5" x14ac:dyDescent="0.25">
      <c r="A38" s="119" t="s">
        <v>277</v>
      </c>
      <c r="B38" s="14">
        <f t="shared" si="17"/>
        <v>453236.93</v>
      </c>
      <c r="C38" s="14">
        <f t="shared" si="17"/>
        <v>496877.30581999989</v>
      </c>
      <c r="D38" s="14">
        <f t="shared" si="18"/>
        <v>489999.03365999984</v>
      </c>
      <c r="E38" s="14">
        <f t="shared" si="24"/>
        <v>98.615700077376488</v>
      </c>
      <c r="F38" s="14">
        <f>Дотации!B18</f>
        <v>113741.5</v>
      </c>
      <c r="G38" s="14">
        <f>Дотации!C18</f>
        <v>113762.2</v>
      </c>
      <c r="H38" s="14">
        <f>Дотации!D18</f>
        <v>113762.2</v>
      </c>
      <c r="I38" s="15">
        <f t="shared" si="28"/>
        <v>100</v>
      </c>
      <c r="J38" s="14">
        <f>Субсидии!B39</f>
        <v>49376.93</v>
      </c>
      <c r="K38" s="14">
        <f>Субсидии!C39</f>
        <v>40963.885820000003</v>
      </c>
      <c r="L38" s="14">
        <f>Субсидии!D39</f>
        <v>35897.498899999999</v>
      </c>
      <c r="M38" s="14">
        <f t="shared" si="30"/>
        <v>87.632064637953818</v>
      </c>
      <c r="N38" s="14">
        <f>'Субвенции '!B41</f>
        <v>289517.7</v>
      </c>
      <c r="O38" s="14">
        <f>'Субвенции '!C41</f>
        <v>313264.49999999988</v>
      </c>
      <c r="P38" s="14">
        <f>'Субвенции '!D41</f>
        <v>311452.61475999991</v>
      </c>
      <c r="Q38" s="14">
        <f t="shared" si="32"/>
        <v>99.421611692355825</v>
      </c>
      <c r="R38" s="14">
        <f>Иные!B34</f>
        <v>600.79999999999995</v>
      </c>
      <c r="S38" s="14">
        <f>Иные!C34</f>
        <v>28886.720000000001</v>
      </c>
      <c r="T38" s="14">
        <f>Иные!D34</f>
        <v>28886.720000000001</v>
      </c>
      <c r="U38" s="14">
        <f t="shared" si="34"/>
        <v>100</v>
      </c>
      <c r="V38" s="10"/>
      <c r="W38" s="10"/>
      <c r="X38" s="10"/>
      <c r="Y38" s="10"/>
      <c r="Z38" s="10"/>
      <c r="AA38" s="10"/>
      <c r="AB38" s="10"/>
      <c r="AC38" s="10"/>
      <c r="AD38" s="10"/>
      <c r="AE38" s="10"/>
      <c r="AF38" s="10"/>
      <c r="AG38" s="10"/>
      <c r="AH38" s="10"/>
      <c r="AI38" s="10"/>
      <c r="AJ38" s="10"/>
    </row>
    <row r="39" spans="1:36" s="12" customFormat="1" ht="15.75" x14ac:dyDescent="0.25">
      <c r="A39" s="120" t="s">
        <v>451</v>
      </c>
      <c r="B39" s="146">
        <f t="shared" si="17"/>
        <v>234.2</v>
      </c>
      <c r="C39" s="146">
        <f t="shared" si="17"/>
        <v>1113.83232</v>
      </c>
      <c r="D39" s="146">
        <f t="shared" si="18"/>
        <v>1113.83232</v>
      </c>
      <c r="E39" s="146">
        <f>D39/C39*100</f>
        <v>100</v>
      </c>
      <c r="F39" s="146"/>
      <c r="G39" s="14"/>
      <c r="H39" s="14"/>
      <c r="I39" s="45"/>
      <c r="J39" s="237">
        <f>Субсидии!B40</f>
        <v>0</v>
      </c>
      <c r="K39" s="237">
        <f>Субсидии!C40</f>
        <v>644.63231999999994</v>
      </c>
      <c r="L39" s="237">
        <f>Субсидии!D40</f>
        <v>644.63231999999994</v>
      </c>
      <c r="M39" s="14">
        <f t="shared" si="30"/>
        <v>100</v>
      </c>
      <c r="N39" s="14">
        <f>'Субвенции '!B42</f>
        <v>234.2</v>
      </c>
      <c r="O39" s="14">
        <f>'Субвенции '!C42</f>
        <v>234.2</v>
      </c>
      <c r="P39" s="14">
        <f>'Субвенции '!D42</f>
        <v>234.2</v>
      </c>
      <c r="Q39" s="14">
        <f>P39/O39*100</f>
        <v>100</v>
      </c>
      <c r="R39" s="14">
        <f>Иные!B35</f>
        <v>0</v>
      </c>
      <c r="S39" s="14">
        <f>Иные!C35</f>
        <v>235</v>
      </c>
      <c r="T39" s="14">
        <f>Иные!D35</f>
        <v>235</v>
      </c>
      <c r="U39" s="14">
        <f t="shared" si="34"/>
        <v>100</v>
      </c>
      <c r="V39" s="10"/>
      <c r="W39" s="10"/>
      <c r="X39" s="10"/>
      <c r="Y39" s="10"/>
      <c r="Z39" s="10"/>
      <c r="AA39" s="10"/>
      <c r="AB39" s="10"/>
      <c r="AC39" s="10"/>
      <c r="AD39" s="10"/>
      <c r="AE39" s="10"/>
      <c r="AF39" s="10"/>
      <c r="AG39" s="10"/>
      <c r="AH39" s="10"/>
      <c r="AI39" s="10"/>
      <c r="AJ39" s="10"/>
    </row>
    <row r="40" spans="1:36" s="12" customFormat="1" ht="15.75" x14ac:dyDescent="0.25">
      <c r="A40" s="57" t="s">
        <v>276</v>
      </c>
      <c r="B40" s="146">
        <f t="shared" si="17"/>
        <v>1993.6</v>
      </c>
      <c r="C40" s="146">
        <f t="shared" si="17"/>
        <v>31993.599999999999</v>
      </c>
      <c r="D40" s="146">
        <f t="shared" si="18"/>
        <v>25760.887999999999</v>
      </c>
      <c r="E40" s="146">
        <f>D40/C40*100</f>
        <v>80.518878775755155</v>
      </c>
      <c r="F40" s="146"/>
      <c r="G40" s="14"/>
      <c r="H40" s="14"/>
      <c r="I40" s="45"/>
      <c r="J40" s="237">
        <f>Субсидии!B41</f>
        <v>1993.6</v>
      </c>
      <c r="K40" s="237">
        <f>Субсидии!C41</f>
        <v>1993.6</v>
      </c>
      <c r="L40" s="237">
        <f>Субсидии!D41</f>
        <v>1993.64</v>
      </c>
      <c r="M40" s="14">
        <f>L40/K40*100</f>
        <v>100.00200642054575</v>
      </c>
      <c r="N40" s="14"/>
      <c r="O40" s="14"/>
      <c r="P40" s="14"/>
      <c r="Q40" s="14"/>
      <c r="R40" s="14">
        <f>Иные!B36</f>
        <v>0</v>
      </c>
      <c r="S40" s="14">
        <f>Иные!C36</f>
        <v>30000</v>
      </c>
      <c r="T40" s="14">
        <f>Иные!D36</f>
        <v>23767.248</v>
      </c>
      <c r="U40" s="14">
        <f t="shared" si="34"/>
        <v>79.224159999999998</v>
      </c>
      <c r="V40" s="10"/>
      <c r="W40" s="10"/>
      <c r="X40" s="10"/>
      <c r="Y40" s="10"/>
      <c r="Z40" s="10"/>
      <c r="AA40" s="10"/>
      <c r="AB40" s="10"/>
      <c r="AC40" s="10"/>
      <c r="AD40" s="10"/>
      <c r="AE40" s="10"/>
      <c r="AF40" s="10"/>
      <c r="AG40" s="10"/>
      <c r="AH40" s="10"/>
      <c r="AI40" s="10"/>
      <c r="AJ40" s="10"/>
    </row>
    <row r="41" spans="1:36" s="12" customFormat="1" ht="15.75" x14ac:dyDescent="0.25">
      <c r="A41" s="120" t="s">
        <v>452</v>
      </c>
      <c r="B41" s="146">
        <f t="shared" si="17"/>
        <v>93.7</v>
      </c>
      <c r="C41" s="146">
        <f t="shared" si="17"/>
        <v>894.30000000000007</v>
      </c>
      <c r="D41" s="146">
        <f t="shared" si="18"/>
        <v>894.30000000000007</v>
      </c>
      <c r="E41" s="146">
        <f>D41/C41*100</f>
        <v>100</v>
      </c>
      <c r="F41" s="146"/>
      <c r="G41" s="14"/>
      <c r="H41" s="14"/>
      <c r="I41" s="45"/>
      <c r="J41" s="237">
        <f>Субсидии!B42</f>
        <v>0</v>
      </c>
      <c r="K41" s="237">
        <f>Субсидии!C42</f>
        <v>705.2</v>
      </c>
      <c r="L41" s="237">
        <f>Субсидии!D42</f>
        <v>705.2</v>
      </c>
      <c r="M41" s="14">
        <f t="shared" ref="M41:M44" si="49">L41/K41*100</f>
        <v>100</v>
      </c>
      <c r="N41" s="14">
        <f>'Субвенции '!B43</f>
        <v>93.7</v>
      </c>
      <c r="O41" s="14">
        <f>'Субвенции '!C43</f>
        <v>93.7</v>
      </c>
      <c r="P41" s="14">
        <f>'Субвенции '!D43</f>
        <v>93.7</v>
      </c>
      <c r="Q41" s="14">
        <f>P41/O41*100</f>
        <v>100</v>
      </c>
      <c r="R41" s="14">
        <f>Иные!B37</f>
        <v>0</v>
      </c>
      <c r="S41" s="14">
        <f>Иные!C37</f>
        <v>95.4</v>
      </c>
      <c r="T41" s="14">
        <f>Иные!D37</f>
        <v>95.4</v>
      </c>
      <c r="U41" s="14">
        <f t="shared" si="34"/>
        <v>100</v>
      </c>
      <c r="V41" s="10"/>
      <c r="W41" s="10"/>
      <c r="X41" s="10"/>
      <c r="Y41" s="10"/>
      <c r="Z41" s="10"/>
      <c r="AA41" s="10"/>
      <c r="AB41" s="10"/>
      <c r="AC41" s="10"/>
      <c r="AD41" s="10"/>
      <c r="AE41" s="10"/>
      <c r="AF41" s="10"/>
      <c r="AG41" s="10"/>
      <c r="AH41" s="10"/>
      <c r="AI41" s="10"/>
      <c r="AJ41" s="10"/>
    </row>
    <row r="42" spans="1:36" s="12" customFormat="1" ht="15.75" x14ac:dyDescent="0.25">
      <c r="A42" s="120" t="s">
        <v>623</v>
      </c>
      <c r="B42" s="146">
        <f t="shared" si="17"/>
        <v>0</v>
      </c>
      <c r="C42" s="146">
        <f t="shared" si="17"/>
        <v>0</v>
      </c>
      <c r="D42" s="146">
        <f t="shared" si="18"/>
        <v>0</v>
      </c>
      <c r="E42" s="146"/>
      <c r="F42" s="146"/>
      <c r="G42" s="14"/>
      <c r="H42" s="14"/>
      <c r="I42" s="45"/>
      <c r="J42" s="237"/>
      <c r="K42" s="237"/>
      <c r="L42" s="237"/>
      <c r="M42" s="14"/>
      <c r="N42" s="14">
        <f>'Субвенции '!B44</f>
        <v>0</v>
      </c>
      <c r="O42" s="14">
        <f>'Субвенции '!C44</f>
        <v>0</v>
      </c>
      <c r="P42" s="14">
        <f>'Субвенции '!D44</f>
        <v>0</v>
      </c>
      <c r="Q42" s="14"/>
      <c r="R42" s="14"/>
      <c r="S42" s="14"/>
      <c r="T42" s="14"/>
      <c r="U42" s="14"/>
      <c r="V42" s="10"/>
      <c r="W42" s="10"/>
      <c r="X42" s="10"/>
      <c r="Y42" s="10"/>
      <c r="Z42" s="10"/>
      <c r="AA42" s="10"/>
      <c r="AB42" s="10"/>
      <c r="AC42" s="10"/>
      <c r="AD42" s="10"/>
      <c r="AE42" s="10"/>
      <c r="AF42" s="10"/>
      <c r="AG42" s="10"/>
      <c r="AH42" s="10"/>
      <c r="AI42" s="10"/>
      <c r="AJ42" s="10"/>
    </row>
    <row r="43" spans="1:36" s="12" customFormat="1" ht="15.75" x14ac:dyDescent="0.25">
      <c r="A43" s="120" t="s">
        <v>369</v>
      </c>
      <c r="B43" s="146">
        <f t="shared" si="17"/>
        <v>234.2</v>
      </c>
      <c r="C43" s="146">
        <f t="shared" si="17"/>
        <v>3932.9999999999995</v>
      </c>
      <c r="D43" s="146">
        <f t="shared" si="18"/>
        <v>3932.9999999999995</v>
      </c>
      <c r="E43" s="146">
        <f>D43/C43*100</f>
        <v>100</v>
      </c>
      <c r="F43" s="146"/>
      <c r="G43" s="14"/>
      <c r="H43" s="14"/>
      <c r="I43" s="45"/>
      <c r="J43" s="237">
        <f>Субсидии!B43</f>
        <v>0</v>
      </c>
      <c r="K43" s="237">
        <f>Субсидии!C43</f>
        <v>3473.6</v>
      </c>
      <c r="L43" s="237">
        <f>Субсидии!D43</f>
        <v>3473.6</v>
      </c>
      <c r="M43" s="14">
        <f t="shared" si="49"/>
        <v>100</v>
      </c>
      <c r="N43" s="14">
        <f>'Субвенции '!B45</f>
        <v>234.2</v>
      </c>
      <c r="O43" s="14">
        <f>'Субвенции '!C45</f>
        <v>234.2</v>
      </c>
      <c r="P43" s="14">
        <f>'Субвенции '!D45</f>
        <v>234.2</v>
      </c>
      <c r="Q43" s="14">
        <f>P43/O43*100</f>
        <v>100</v>
      </c>
      <c r="R43" s="14">
        <f>Иные!B38</f>
        <v>0</v>
      </c>
      <c r="S43" s="14">
        <f>Иные!C38</f>
        <v>225.2</v>
      </c>
      <c r="T43" s="14">
        <f>Иные!D38</f>
        <v>225.2</v>
      </c>
      <c r="U43" s="14">
        <f t="shared" si="34"/>
        <v>100</v>
      </c>
      <c r="V43" s="10"/>
      <c r="W43" s="10"/>
      <c r="X43" s="10"/>
      <c r="Y43" s="10"/>
      <c r="Z43" s="10"/>
      <c r="AA43" s="10"/>
      <c r="AB43" s="10"/>
      <c r="AC43" s="10"/>
      <c r="AD43" s="10"/>
      <c r="AE43" s="10"/>
      <c r="AF43" s="10"/>
      <c r="AG43" s="10"/>
      <c r="AH43" s="10"/>
      <c r="AI43" s="10"/>
      <c r="AJ43" s="10"/>
    </row>
    <row r="44" spans="1:36" s="12" customFormat="1" ht="15.75" x14ac:dyDescent="0.25">
      <c r="A44" s="120" t="s">
        <v>453</v>
      </c>
      <c r="B44" s="146">
        <f t="shared" si="17"/>
        <v>234.2</v>
      </c>
      <c r="C44" s="146">
        <f t="shared" si="17"/>
        <v>1319.2637</v>
      </c>
      <c r="D44" s="146">
        <f t="shared" si="18"/>
        <v>1319.2637</v>
      </c>
      <c r="E44" s="146">
        <f>D44/C44*100</f>
        <v>100</v>
      </c>
      <c r="F44" s="146"/>
      <c r="G44" s="14"/>
      <c r="H44" s="14"/>
      <c r="I44" s="45"/>
      <c r="J44" s="237">
        <f>Субсидии!B44</f>
        <v>0</v>
      </c>
      <c r="K44" s="237">
        <f>Субсидии!C44</f>
        <v>956.06369999999993</v>
      </c>
      <c r="L44" s="237">
        <f>Субсидии!D44</f>
        <v>956.06369999999993</v>
      </c>
      <c r="M44" s="14">
        <f t="shared" si="49"/>
        <v>100</v>
      </c>
      <c r="N44" s="14">
        <f>'Субвенции '!B46</f>
        <v>234.2</v>
      </c>
      <c r="O44" s="14">
        <f>'Субвенции '!C46</f>
        <v>234.2</v>
      </c>
      <c r="P44" s="14">
        <f>'Субвенции '!D46</f>
        <v>234.2</v>
      </c>
      <c r="Q44" s="14">
        <f>P44/O44*100</f>
        <v>100</v>
      </c>
      <c r="R44" s="14">
        <f>Иные!B39</f>
        <v>0</v>
      </c>
      <c r="S44" s="14">
        <f>Иные!C39</f>
        <v>129</v>
      </c>
      <c r="T44" s="14">
        <f>Иные!D39</f>
        <v>129</v>
      </c>
      <c r="U44" s="14">
        <f t="shared" si="34"/>
        <v>100</v>
      </c>
      <c r="V44" s="10"/>
      <c r="W44" s="10"/>
      <c r="X44" s="10"/>
      <c r="Y44" s="10"/>
      <c r="Z44" s="10"/>
      <c r="AA44" s="10"/>
      <c r="AB44" s="10"/>
      <c r="AC44" s="10"/>
      <c r="AD44" s="10"/>
      <c r="AE44" s="10"/>
      <c r="AF44" s="10"/>
      <c r="AG44" s="10"/>
      <c r="AH44" s="10"/>
      <c r="AI44" s="10"/>
      <c r="AJ44" s="10"/>
    </row>
    <row r="45" spans="1:36" s="12" customFormat="1" ht="15.75" x14ac:dyDescent="0.25">
      <c r="A45" s="120" t="s">
        <v>283</v>
      </c>
      <c r="B45" s="146">
        <f t="shared" si="17"/>
        <v>234.2</v>
      </c>
      <c r="C45" s="146">
        <f t="shared" si="17"/>
        <v>542.79999999999995</v>
      </c>
      <c r="D45" s="146">
        <f t="shared" si="18"/>
        <v>542.79999999999995</v>
      </c>
      <c r="E45" s="146">
        <f>D45/C45*100</f>
        <v>100</v>
      </c>
      <c r="F45" s="146"/>
      <c r="G45" s="14"/>
      <c r="H45" s="14"/>
      <c r="I45" s="45"/>
      <c r="J45" s="237">
        <f>Субсидии!B45</f>
        <v>0</v>
      </c>
      <c r="K45" s="237">
        <f>Субсидии!C45</f>
        <v>0</v>
      </c>
      <c r="L45" s="237">
        <f>Субсидии!D45</f>
        <v>0</v>
      </c>
      <c r="M45" s="14"/>
      <c r="N45" s="14">
        <f>'Субвенции '!B47</f>
        <v>234.2</v>
      </c>
      <c r="O45" s="14">
        <f>'Субвенции '!C47</f>
        <v>234.2</v>
      </c>
      <c r="P45" s="14">
        <f>'Субвенции '!D47</f>
        <v>234.2</v>
      </c>
      <c r="Q45" s="14">
        <f>P45/O45*100</f>
        <v>100</v>
      </c>
      <c r="R45" s="14">
        <f>Иные!B40</f>
        <v>0</v>
      </c>
      <c r="S45" s="14">
        <f>Иные!C40</f>
        <v>308.60000000000002</v>
      </c>
      <c r="T45" s="14">
        <f>Иные!D40</f>
        <v>308.60000000000002</v>
      </c>
      <c r="U45" s="14">
        <f t="shared" si="34"/>
        <v>100</v>
      </c>
      <c r="V45" s="10"/>
      <c r="W45" s="10"/>
      <c r="X45" s="10"/>
      <c r="Y45" s="10"/>
      <c r="Z45" s="10"/>
      <c r="AA45" s="10"/>
      <c r="AB45" s="10"/>
      <c r="AC45" s="10"/>
      <c r="AD45" s="10"/>
      <c r="AE45" s="10"/>
      <c r="AF45" s="10"/>
      <c r="AG45" s="10"/>
      <c r="AH45" s="10"/>
      <c r="AI45" s="10"/>
      <c r="AJ45" s="10"/>
    </row>
    <row r="46" spans="1:36" s="12" customFormat="1" ht="15.75" x14ac:dyDescent="0.25">
      <c r="A46" s="120" t="s">
        <v>454</v>
      </c>
      <c r="B46" s="146">
        <f t="shared" si="17"/>
        <v>93.7</v>
      </c>
      <c r="C46" s="146">
        <f t="shared" si="17"/>
        <v>192.3</v>
      </c>
      <c r="D46" s="146">
        <f t="shared" si="18"/>
        <v>192.3</v>
      </c>
      <c r="E46" s="146">
        <f>D46/C46*100</f>
        <v>100</v>
      </c>
      <c r="F46" s="146"/>
      <c r="G46" s="14"/>
      <c r="H46" s="14"/>
      <c r="I46" s="45"/>
      <c r="J46" s="237">
        <f>Субсидии!B46</f>
        <v>0</v>
      </c>
      <c r="K46" s="237">
        <f>Субсидии!C46</f>
        <v>0</v>
      </c>
      <c r="L46" s="237">
        <f>Субсидии!D46</f>
        <v>0</v>
      </c>
      <c r="M46" s="14"/>
      <c r="N46" s="14">
        <f>'Субвенции '!B48</f>
        <v>93.7</v>
      </c>
      <c r="O46" s="14">
        <f>'Субвенции '!C48</f>
        <v>93.7</v>
      </c>
      <c r="P46" s="14">
        <f>'Субвенции '!D48</f>
        <v>93.7</v>
      </c>
      <c r="Q46" s="14">
        <f>P46/O46*100</f>
        <v>100</v>
      </c>
      <c r="R46" s="14">
        <f>Иные!B41</f>
        <v>0</v>
      </c>
      <c r="S46" s="14">
        <f>Иные!C41</f>
        <v>98.6</v>
      </c>
      <c r="T46" s="14">
        <f>Иные!D41</f>
        <v>98.6</v>
      </c>
      <c r="U46" s="14">
        <f t="shared" si="34"/>
        <v>100</v>
      </c>
      <c r="V46" s="10"/>
      <c r="W46" s="10"/>
      <c r="X46" s="10"/>
      <c r="Y46" s="10"/>
      <c r="Z46" s="10"/>
      <c r="AA46" s="10"/>
      <c r="AB46" s="10"/>
      <c r="AC46" s="10"/>
      <c r="AD46" s="10"/>
      <c r="AE46" s="10"/>
      <c r="AF46" s="10"/>
      <c r="AG46" s="10"/>
      <c r="AH46" s="10"/>
      <c r="AI46" s="10"/>
      <c r="AJ46" s="10"/>
    </row>
    <row r="47" spans="1:36" s="12" customFormat="1" ht="15.75" x14ac:dyDescent="0.25">
      <c r="A47" s="120" t="s">
        <v>455</v>
      </c>
      <c r="B47" s="146">
        <f t="shared" si="17"/>
        <v>234.2</v>
      </c>
      <c r="C47" s="146">
        <f t="shared" si="17"/>
        <v>467.5</v>
      </c>
      <c r="D47" s="146">
        <f t="shared" si="18"/>
        <v>467.5</v>
      </c>
      <c r="E47" s="146">
        <f>D47/C47*100</f>
        <v>100</v>
      </c>
      <c r="F47" s="146"/>
      <c r="G47" s="14"/>
      <c r="H47" s="14"/>
      <c r="I47" s="45"/>
      <c r="J47" s="237">
        <f>Субсидии!B47</f>
        <v>0</v>
      </c>
      <c r="K47" s="237">
        <f>Субсидии!C47</f>
        <v>0</v>
      </c>
      <c r="L47" s="237">
        <f>Субсидии!D47</f>
        <v>0</v>
      </c>
      <c r="M47" s="14"/>
      <c r="N47" s="14">
        <f>'Субвенции '!B49</f>
        <v>234.2</v>
      </c>
      <c r="O47" s="14">
        <f>'Субвенции '!C49</f>
        <v>234.2</v>
      </c>
      <c r="P47" s="14">
        <f>'Субвенции '!D49</f>
        <v>234.2</v>
      </c>
      <c r="Q47" s="14">
        <f>P47/O47*100</f>
        <v>100</v>
      </c>
      <c r="R47" s="14">
        <f>Иные!B42</f>
        <v>0</v>
      </c>
      <c r="S47" s="14">
        <f>Иные!C42</f>
        <v>233.3</v>
      </c>
      <c r="T47" s="14">
        <f>Иные!D42</f>
        <v>233.3</v>
      </c>
      <c r="U47" s="14">
        <f t="shared" si="34"/>
        <v>100</v>
      </c>
      <c r="V47" s="10"/>
      <c r="W47" s="10"/>
      <c r="X47" s="10"/>
      <c r="Y47" s="10"/>
      <c r="Z47" s="10"/>
      <c r="AA47" s="10"/>
      <c r="AB47" s="10"/>
      <c r="AC47" s="10"/>
      <c r="AD47" s="10"/>
      <c r="AE47" s="10"/>
      <c r="AF47" s="10"/>
      <c r="AG47" s="10"/>
      <c r="AH47" s="10"/>
      <c r="AI47" s="10"/>
      <c r="AJ47" s="10"/>
    </row>
    <row r="48" spans="1:36" s="12" customFormat="1" ht="15.75" x14ac:dyDescent="0.25">
      <c r="A48" s="120" t="s">
        <v>642</v>
      </c>
      <c r="B48" s="146">
        <f t="shared" si="17"/>
        <v>0</v>
      </c>
      <c r="C48" s="146">
        <f t="shared" si="17"/>
        <v>0</v>
      </c>
      <c r="D48" s="146">
        <f t="shared" si="18"/>
        <v>0</v>
      </c>
      <c r="E48" s="146"/>
      <c r="F48" s="146"/>
      <c r="G48" s="14"/>
      <c r="H48" s="14"/>
      <c r="I48" s="45"/>
      <c r="J48" s="237"/>
      <c r="K48" s="237"/>
      <c r="L48" s="237"/>
      <c r="M48" s="14"/>
      <c r="N48" s="14">
        <f>'Субвенции '!B50</f>
        <v>0</v>
      </c>
      <c r="O48" s="14">
        <f>'Субвенции '!C50</f>
        <v>0</v>
      </c>
      <c r="P48" s="14">
        <f>'Субвенции '!D50</f>
        <v>0</v>
      </c>
      <c r="Q48" s="14"/>
      <c r="R48" s="14"/>
      <c r="S48" s="14"/>
      <c r="T48" s="14"/>
      <c r="U48" s="14"/>
      <c r="V48" s="10"/>
      <c r="W48" s="10"/>
      <c r="X48" s="10"/>
      <c r="Y48" s="10"/>
      <c r="Z48" s="10"/>
      <c r="AA48" s="10"/>
      <c r="AB48" s="10"/>
      <c r="AC48" s="10"/>
      <c r="AD48" s="10"/>
      <c r="AE48" s="10"/>
      <c r="AF48" s="10"/>
      <c r="AG48" s="10"/>
      <c r="AH48" s="10"/>
      <c r="AI48" s="10"/>
      <c r="AJ48" s="10"/>
    </row>
    <row r="49" spans="1:36" s="12" customFormat="1" ht="15.75" x14ac:dyDescent="0.25">
      <c r="A49" s="120" t="s">
        <v>641</v>
      </c>
      <c r="B49" s="146">
        <f t="shared" si="17"/>
        <v>0</v>
      </c>
      <c r="C49" s="146">
        <f t="shared" si="17"/>
        <v>0</v>
      </c>
      <c r="D49" s="146">
        <f t="shared" si="18"/>
        <v>0</v>
      </c>
      <c r="E49" s="146"/>
      <c r="F49" s="146"/>
      <c r="G49" s="14"/>
      <c r="H49" s="14"/>
      <c r="I49" s="45"/>
      <c r="J49" s="237"/>
      <c r="K49" s="237"/>
      <c r="L49" s="237"/>
      <c r="M49" s="14"/>
      <c r="N49" s="14">
        <f>'Субвенции '!B51</f>
        <v>0</v>
      </c>
      <c r="O49" s="14">
        <f>'Субвенции '!C51</f>
        <v>0</v>
      </c>
      <c r="P49" s="14">
        <f>'Субвенции '!D51</f>
        <v>0</v>
      </c>
      <c r="Q49" s="14"/>
      <c r="R49" s="14"/>
      <c r="S49" s="14"/>
      <c r="T49" s="14"/>
      <c r="U49" s="14"/>
      <c r="V49" s="10"/>
      <c r="W49" s="10"/>
      <c r="X49" s="10"/>
      <c r="Y49" s="10"/>
      <c r="Z49" s="10"/>
      <c r="AA49" s="10"/>
      <c r="AB49" s="10"/>
      <c r="AC49" s="10"/>
      <c r="AD49" s="10"/>
      <c r="AE49" s="10"/>
      <c r="AF49" s="10"/>
      <c r="AG49" s="10"/>
      <c r="AH49" s="10"/>
      <c r="AI49" s="10"/>
      <c r="AJ49" s="10"/>
    </row>
    <row r="50" spans="1:36" s="12" customFormat="1" ht="15.75" x14ac:dyDescent="0.25">
      <c r="A50" s="120" t="s">
        <v>643</v>
      </c>
      <c r="B50" s="146">
        <f t="shared" si="17"/>
        <v>93.7</v>
      </c>
      <c r="C50" s="146">
        <f t="shared" si="17"/>
        <v>184.2</v>
      </c>
      <c r="D50" s="146">
        <f t="shared" si="18"/>
        <v>184.2</v>
      </c>
      <c r="E50" s="146">
        <f>D50/C50*100</f>
        <v>100</v>
      </c>
      <c r="F50" s="146"/>
      <c r="G50" s="14"/>
      <c r="H50" s="14"/>
      <c r="I50" s="45"/>
      <c r="J50" s="237"/>
      <c r="K50" s="237"/>
      <c r="L50" s="237"/>
      <c r="M50" s="14"/>
      <c r="N50" s="14">
        <f>'Субвенции '!B52</f>
        <v>93.7</v>
      </c>
      <c r="O50" s="14">
        <f>'Субвенции '!C52</f>
        <v>93.7</v>
      </c>
      <c r="P50" s="14">
        <f>'Субвенции '!D52</f>
        <v>93.7</v>
      </c>
      <c r="Q50" s="14">
        <f>P50/O50*100</f>
        <v>100</v>
      </c>
      <c r="R50" s="14">
        <f>Иные!B43</f>
        <v>0</v>
      </c>
      <c r="S50" s="14">
        <f>Иные!C43</f>
        <v>90.5</v>
      </c>
      <c r="T50" s="14">
        <f>Иные!D43</f>
        <v>90.5</v>
      </c>
      <c r="U50" s="14">
        <f t="shared" si="34"/>
        <v>100</v>
      </c>
      <c r="V50" s="10"/>
      <c r="W50" s="10"/>
      <c r="X50" s="10"/>
      <c r="Y50" s="10"/>
      <c r="Z50" s="10"/>
      <c r="AA50" s="10"/>
      <c r="AB50" s="10"/>
      <c r="AC50" s="10"/>
      <c r="AD50" s="10"/>
      <c r="AE50" s="10"/>
      <c r="AF50" s="10"/>
      <c r="AG50" s="10"/>
      <c r="AH50" s="10"/>
      <c r="AI50" s="10"/>
      <c r="AJ50" s="10"/>
    </row>
    <row r="51" spans="1:36" s="12" customFormat="1" ht="15.75" x14ac:dyDescent="0.25">
      <c r="A51" s="120" t="s">
        <v>456</v>
      </c>
      <c r="B51" s="146">
        <f t="shared" si="17"/>
        <v>234.2</v>
      </c>
      <c r="C51" s="146">
        <f t="shared" si="17"/>
        <v>374.5</v>
      </c>
      <c r="D51" s="146">
        <f t="shared" si="18"/>
        <v>374.5</v>
      </c>
      <c r="E51" s="146">
        <f>D51/C51*100</f>
        <v>100</v>
      </c>
      <c r="F51" s="146"/>
      <c r="G51" s="14"/>
      <c r="H51" s="14"/>
      <c r="I51" s="45"/>
      <c r="J51" s="237">
        <f>Субсидии!B48</f>
        <v>0</v>
      </c>
      <c r="K51" s="237">
        <f>Субсидии!C48</f>
        <v>0</v>
      </c>
      <c r="L51" s="237">
        <f>Субсидии!D48</f>
        <v>0</v>
      </c>
      <c r="M51" s="14"/>
      <c r="N51" s="14">
        <f>'Субвенции '!B53</f>
        <v>234.2</v>
      </c>
      <c r="O51" s="14">
        <f>'Субвенции '!C53</f>
        <v>234.2</v>
      </c>
      <c r="P51" s="14">
        <f>'Субвенции '!D53</f>
        <v>234.2</v>
      </c>
      <c r="Q51" s="14">
        <f>P51/O51*100</f>
        <v>100</v>
      </c>
      <c r="R51" s="14">
        <f>Иные!B44</f>
        <v>0</v>
      </c>
      <c r="S51" s="14">
        <f>Иные!C44</f>
        <v>140.30000000000001</v>
      </c>
      <c r="T51" s="14">
        <f>Иные!D44</f>
        <v>140.30000000000001</v>
      </c>
      <c r="U51" s="14">
        <f t="shared" si="34"/>
        <v>100</v>
      </c>
      <c r="V51" s="10"/>
      <c r="W51" s="10"/>
      <c r="X51" s="10"/>
      <c r="Y51" s="10"/>
      <c r="Z51" s="10"/>
      <c r="AA51" s="10"/>
      <c r="AB51" s="10"/>
      <c r="AC51" s="10"/>
      <c r="AD51" s="10"/>
      <c r="AE51" s="10"/>
      <c r="AF51" s="10"/>
      <c r="AG51" s="10"/>
      <c r="AH51" s="10"/>
      <c r="AI51" s="10"/>
      <c r="AJ51" s="10"/>
    </row>
    <row r="52" spans="1:36" s="26" customFormat="1" ht="31.5" x14ac:dyDescent="0.25">
      <c r="A52" s="75" t="s">
        <v>459</v>
      </c>
      <c r="B52" s="79">
        <f t="shared" si="17"/>
        <v>2292657.1999999993</v>
      </c>
      <c r="C52" s="79">
        <f t="shared" si="17"/>
        <v>2982726.3454200001</v>
      </c>
      <c r="D52" s="79">
        <f t="shared" si="18"/>
        <v>2964734.8113500001</v>
      </c>
      <c r="E52" s="79">
        <f t="shared" ref="E52" si="50">D52/C52*100</f>
        <v>99.396809093880634</v>
      </c>
      <c r="F52" s="79">
        <f t="shared" ref="F52:H52" si="51">SUM(F53:F56)</f>
        <v>0</v>
      </c>
      <c r="G52" s="79">
        <f t="shared" si="51"/>
        <v>3449</v>
      </c>
      <c r="H52" s="79">
        <f t="shared" si="51"/>
        <v>3449</v>
      </c>
      <c r="I52" s="81">
        <f t="shared" si="28"/>
        <v>100</v>
      </c>
      <c r="J52" s="79">
        <f>SUM(J53:J56)</f>
        <v>495335.2</v>
      </c>
      <c r="K52" s="79">
        <f>SUM(K53:K56)</f>
        <v>598622.73942</v>
      </c>
      <c r="L52" s="79">
        <f t="shared" ref="L52:T52" si="52">SUM(L53:L56)</f>
        <v>595536.27590999997</v>
      </c>
      <c r="M52" s="79">
        <f t="shared" si="30"/>
        <v>99.48440590262399</v>
      </c>
      <c r="N52" s="79">
        <f t="shared" ref="N52" si="53">SUM(N53:N56)</f>
        <v>1796846.1999999995</v>
      </c>
      <c r="O52" s="79">
        <f t="shared" si="52"/>
        <v>1852487.5</v>
      </c>
      <c r="P52" s="79">
        <f t="shared" si="52"/>
        <v>1842286.1462900001</v>
      </c>
      <c r="Q52" s="79">
        <f t="shared" si="32"/>
        <v>99.449315921969784</v>
      </c>
      <c r="R52" s="79">
        <f t="shared" ref="R52" si="54">SUM(R53:R56)</f>
        <v>475.8</v>
      </c>
      <c r="S52" s="79">
        <f t="shared" si="52"/>
        <v>528167.10600000003</v>
      </c>
      <c r="T52" s="79">
        <f t="shared" si="52"/>
        <v>523463.38914999994</v>
      </c>
      <c r="U52" s="79">
        <f t="shared" si="34"/>
        <v>99.109426392411478</v>
      </c>
      <c r="V52" s="129"/>
      <c r="W52" s="129"/>
      <c r="X52" s="129"/>
      <c r="Y52" s="129"/>
      <c r="Z52" s="129"/>
      <c r="AA52" s="129"/>
      <c r="AB52" s="129"/>
      <c r="AC52" s="129"/>
      <c r="AD52" s="129"/>
      <c r="AE52" s="129"/>
      <c r="AF52" s="129"/>
      <c r="AG52" s="129"/>
      <c r="AH52" s="129"/>
      <c r="AI52" s="129"/>
      <c r="AJ52" s="129"/>
    </row>
    <row r="53" spans="1:36" s="12" customFormat="1" ht="31.5" x14ac:dyDescent="0.25">
      <c r="A53" s="119" t="s">
        <v>281</v>
      </c>
      <c r="B53" s="14">
        <f t="shared" si="17"/>
        <v>2075153.0999999996</v>
      </c>
      <c r="C53" s="14">
        <f t="shared" si="17"/>
        <v>2323108.219</v>
      </c>
      <c r="D53" s="14">
        <f t="shared" si="18"/>
        <v>2308424.7109000003</v>
      </c>
      <c r="E53" s="14">
        <f t="shared" si="24"/>
        <v>99.367936974269739</v>
      </c>
      <c r="F53" s="14">
        <f>Дотации!B20</f>
        <v>0</v>
      </c>
      <c r="G53" s="14">
        <f>Дотации!C20</f>
        <v>3449</v>
      </c>
      <c r="H53" s="14">
        <f>Дотации!D20</f>
        <v>3449</v>
      </c>
      <c r="I53" s="15">
        <f t="shared" si="28"/>
        <v>100</v>
      </c>
      <c r="J53" s="14">
        <f>Субсидии!B50</f>
        <v>278533.7</v>
      </c>
      <c r="K53" s="14">
        <f>Субсидии!C50</f>
        <v>277705.84299999999</v>
      </c>
      <c r="L53" s="14">
        <f>Субсидии!D50</f>
        <v>274619.31546000001</v>
      </c>
      <c r="M53" s="14">
        <f t="shared" si="30"/>
        <v>98.888562261903871</v>
      </c>
      <c r="N53" s="14">
        <f>'Субвенции '!B55</f>
        <v>1796143.5999999996</v>
      </c>
      <c r="O53" s="14">
        <f>'Субвенции '!C55</f>
        <v>1851784.9000000001</v>
      </c>
      <c r="P53" s="14">
        <f>'Субвенции '!D55</f>
        <v>1841583.5462900002</v>
      </c>
      <c r="Q53" s="14">
        <f t="shared" si="32"/>
        <v>99.449106982673854</v>
      </c>
      <c r="R53" s="14">
        <f>Иные!B46</f>
        <v>475.8</v>
      </c>
      <c r="S53" s="14">
        <f>Иные!C46</f>
        <v>190168.476</v>
      </c>
      <c r="T53" s="14">
        <f>Иные!D46</f>
        <v>188772.84914999999</v>
      </c>
      <c r="U53" s="14">
        <f t="shared" si="34"/>
        <v>99.26611030421256</v>
      </c>
      <c r="V53" s="10"/>
      <c r="W53" s="10"/>
      <c r="X53" s="10"/>
      <c r="Y53" s="10"/>
      <c r="Z53" s="10"/>
      <c r="AA53" s="10"/>
      <c r="AB53" s="10"/>
      <c r="AC53" s="10"/>
      <c r="AD53" s="10"/>
      <c r="AE53" s="10"/>
      <c r="AF53" s="10"/>
      <c r="AG53" s="10"/>
      <c r="AH53" s="10"/>
      <c r="AI53" s="10"/>
      <c r="AJ53" s="10"/>
    </row>
    <row r="54" spans="1:36" s="12" customFormat="1" ht="15.75" x14ac:dyDescent="0.25">
      <c r="A54" s="120" t="s">
        <v>458</v>
      </c>
      <c r="B54" s="146">
        <f t="shared" si="17"/>
        <v>31288.2</v>
      </c>
      <c r="C54" s="146">
        <f t="shared" si="17"/>
        <v>492286.83</v>
      </c>
      <c r="D54" s="146">
        <f t="shared" si="18"/>
        <v>488978.75980999996</v>
      </c>
      <c r="E54" s="146">
        <f>D54/C54*100</f>
        <v>99.328019766443873</v>
      </c>
      <c r="F54" s="146"/>
      <c r="G54" s="14"/>
      <c r="H54" s="14"/>
      <c r="I54" s="15"/>
      <c r="J54" s="237">
        <f>Субсидии!B51</f>
        <v>31288.2</v>
      </c>
      <c r="K54" s="237">
        <f>Субсидии!C51</f>
        <v>154288.20000000001</v>
      </c>
      <c r="L54" s="237">
        <f>Субсидии!D51</f>
        <v>154288.21981000001</v>
      </c>
      <c r="M54" s="14">
        <f>L54/K54*100</f>
        <v>100.00001283960796</v>
      </c>
      <c r="N54" s="14"/>
      <c r="O54" s="14"/>
      <c r="P54" s="14"/>
      <c r="Q54" s="14"/>
      <c r="R54" s="14">
        <f>Иные!B47</f>
        <v>0</v>
      </c>
      <c r="S54" s="14">
        <f>Иные!C47</f>
        <v>337998.63</v>
      </c>
      <c r="T54" s="14">
        <f>Иные!D47</f>
        <v>334690.53999999998</v>
      </c>
      <c r="U54" s="14">
        <f t="shared" si="34"/>
        <v>99.021271180892057</v>
      </c>
      <c r="V54" s="10"/>
      <c r="W54" s="10"/>
      <c r="X54" s="10"/>
      <c r="Y54" s="10"/>
      <c r="Z54" s="10"/>
      <c r="AA54" s="10"/>
      <c r="AB54" s="10"/>
      <c r="AC54" s="10"/>
      <c r="AD54" s="10"/>
      <c r="AE54" s="10"/>
      <c r="AF54" s="10"/>
      <c r="AG54" s="10"/>
      <c r="AH54" s="10"/>
      <c r="AI54" s="10"/>
      <c r="AJ54" s="10"/>
    </row>
    <row r="55" spans="1:36" s="12" customFormat="1" ht="15.75" x14ac:dyDescent="0.25">
      <c r="A55" s="120" t="s">
        <v>644</v>
      </c>
      <c r="B55" s="146">
        <f t="shared" si="17"/>
        <v>468.4</v>
      </c>
      <c r="C55" s="146">
        <f t="shared" si="17"/>
        <v>5617</v>
      </c>
      <c r="D55" s="146">
        <f t="shared" si="18"/>
        <v>5617.0265399999998</v>
      </c>
      <c r="E55" s="146">
        <f>D55/C55*100</f>
        <v>100.00047249421399</v>
      </c>
      <c r="F55" s="146"/>
      <c r="G55" s="14"/>
      <c r="H55" s="14"/>
      <c r="I55" s="15"/>
      <c r="J55" s="237">
        <f>Субсидии!B53</f>
        <v>0</v>
      </c>
      <c r="K55" s="237">
        <f>Субсидии!C53</f>
        <v>5148.6000000000004</v>
      </c>
      <c r="L55" s="237">
        <f>Субсидии!D53</f>
        <v>5148.6265400000002</v>
      </c>
      <c r="M55" s="14">
        <f>L55/K55*100</f>
        <v>100.0005154799363</v>
      </c>
      <c r="N55" s="14">
        <f>'Субвенции '!B56</f>
        <v>468.4</v>
      </c>
      <c r="O55" s="14">
        <f>'Субвенции '!C56</f>
        <v>468.4</v>
      </c>
      <c r="P55" s="14">
        <f>'Субвенции '!D56</f>
        <v>468.4</v>
      </c>
      <c r="Q55" s="14">
        <f>P55/O55*100</f>
        <v>100</v>
      </c>
      <c r="R55" s="14"/>
      <c r="S55" s="14"/>
      <c r="T55" s="14"/>
      <c r="U55" s="14"/>
      <c r="V55" s="10"/>
      <c r="W55" s="10"/>
      <c r="X55" s="10"/>
      <c r="Y55" s="10"/>
      <c r="Z55" s="10"/>
      <c r="AA55" s="10"/>
      <c r="AB55" s="10"/>
      <c r="AC55" s="10"/>
      <c r="AD55" s="10"/>
      <c r="AE55" s="10"/>
      <c r="AF55" s="10"/>
      <c r="AG55" s="10"/>
      <c r="AH55" s="10"/>
      <c r="AI55" s="10"/>
      <c r="AJ55" s="10"/>
    </row>
    <row r="56" spans="1:36" s="12" customFormat="1" ht="15.75" x14ac:dyDescent="0.25">
      <c r="A56" s="120" t="s">
        <v>280</v>
      </c>
      <c r="B56" s="146">
        <f t="shared" si="17"/>
        <v>185747.5</v>
      </c>
      <c r="C56" s="146">
        <f t="shared" si="17"/>
        <v>161714.29642</v>
      </c>
      <c r="D56" s="146">
        <f t="shared" si="18"/>
        <v>161714.31409999999</v>
      </c>
      <c r="E56" s="146">
        <f>D56/C56*100</f>
        <v>100.00001093286146</v>
      </c>
      <c r="F56" s="146"/>
      <c r="G56" s="14"/>
      <c r="H56" s="14"/>
      <c r="I56" s="15"/>
      <c r="J56" s="237">
        <f>Субсидии!B52</f>
        <v>185513.3</v>
      </c>
      <c r="K56" s="237">
        <f>Субсидии!C52</f>
        <v>161480.09641999999</v>
      </c>
      <c r="L56" s="237">
        <f>Субсидии!D52</f>
        <v>161480.11409999998</v>
      </c>
      <c r="M56" s="14">
        <f>L56/K56*100</f>
        <v>100.00001094871776</v>
      </c>
      <c r="N56" s="14">
        <f>'Субвенции '!B57</f>
        <v>234.2</v>
      </c>
      <c r="O56" s="14">
        <f>'Субвенции '!C57</f>
        <v>234.2</v>
      </c>
      <c r="P56" s="14">
        <f>'Субвенции '!D57</f>
        <v>234.2</v>
      </c>
      <c r="Q56" s="14">
        <f>P56/O56*100</f>
        <v>100</v>
      </c>
      <c r="R56" s="14">
        <f>Иные!B48</f>
        <v>0</v>
      </c>
      <c r="S56" s="14">
        <f>Иные!C48</f>
        <v>0</v>
      </c>
      <c r="T56" s="14"/>
      <c r="U56" s="14"/>
      <c r="V56" s="10"/>
      <c r="W56" s="10"/>
      <c r="X56" s="10"/>
      <c r="Y56" s="10"/>
      <c r="Z56" s="10"/>
      <c r="AA56" s="10"/>
      <c r="AB56" s="10"/>
      <c r="AC56" s="10"/>
      <c r="AD56" s="10"/>
      <c r="AE56" s="10"/>
      <c r="AF56" s="10"/>
      <c r="AG56" s="10"/>
      <c r="AH56" s="10"/>
      <c r="AI56" s="10"/>
      <c r="AJ56" s="10"/>
    </row>
    <row r="57" spans="1:36" s="26" customFormat="1" ht="31.5" x14ac:dyDescent="0.25">
      <c r="A57" s="75" t="s">
        <v>291</v>
      </c>
      <c r="B57" s="79">
        <f t="shared" si="17"/>
        <v>1393139.3299999994</v>
      </c>
      <c r="C57" s="79">
        <f t="shared" si="17"/>
        <v>1650128.4632399993</v>
      </c>
      <c r="D57" s="79">
        <f t="shared" si="18"/>
        <v>1639186.0218599993</v>
      </c>
      <c r="E57" s="79">
        <f t="shared" ref="E57" si="55">D57/C57*100</f>
        <v>99.33687336327047</v>
      </c>
      <c r="F57" s="79">
        <f t="shared" ref="F57:H57" si="56">SUM(F58:F74)</f>
        <v>161741</v>
      </c>
      <c r="G57" s="79">
        <f t="shared" si="56"/>
        <v>166405.70000000001</v>
      </c>
      <c r="H57" s="79">
        <f t="shared" si="56"/>
        <v>166405.70000000001</v>
      </c>
      <c r="I57" s="81">
        <f t="shared" si="28"/>
        <v>100</v>
      </c>
      <c r="J57" s="79">
        <f>SUM(J58:J74)</f>
        <v>313569.73</v>
      </c>
      <c r="K57" s="79">
        <f>SUM(K58:K74)</f>
        <v>332231.66324000002</v>
      </c>
      <c r="L57" s="79">
        <f t="shared" ref="L57:T57" si="57">SUM(L58:L74)</f>
        <v>327825.74226999999</v>
      </c>
      <c r="M57" s="79">
        <f t="shared" si="30"/>
        <v>98.673840739009506</v>
      </c>
      <c r="N57" s="79">
        <f t="shared" ref="N57" si="58">SUM(N58:N74)</f>
        <v>827258.39999999944</v>
      </c>
      <c r="O57" s="79">
        <f t="shared" si="57"/>
        <v>905460.79999999923</v>
      </c>
      <c r="P57" s="79">
        <f t="shared" si="57"/>
        <v>898942.86066999927</v>
      </c>
      <c r="Q57" s="79">
        <f t="shared" si="32"/>
        <v>99.280152235193398</v>
      </c>
      <c r="R57" s="79">
        <f t="shared" ref="R57" si="59">SUM(R58:R74)</f>
        <v>90570.2</v>
      </c>
      <c r="S57" s="79">
        <f t="shared" si="57"/>
        <v>246030.3</v>
      </c>
      <c r="T57" s="79">
        <f t="shared" si="57"/>
        <v>246011.71892000001</v>
      </c>
      <c r="U57" s="79">
        <f t="shared" si="34"/>
        <v>99.992447645676179</v>
      </c>
      <c r="V57" s="129"/>
      <c r="W57" s="129"/>
      <c r="X57" s="129"/>
      <c r="Y57" s="129"/>
      <c r="Z57" s="129"/>
      <c r="AA57" s="129"/>
      <c r="AB57" s="129"/>
      <c r="AC57" s="129"/>
      <c r="AD57" s="129"/>
      <c r="AE57" s="129"/>
      <c r="AF57" s="129"/>
      <c r="AG57" s="129"/>
      <c r="AH57" s="129"/>
      <c r="AI57" s="129"/>
      <c r="AJ57" s="129"/>
    </row>
    <row r="58" spans="1:36" s="12" customFormat="1" ht="31.5" x14ac:dyDescent="0.25">
      <c r="A58" s="119" t="s">
        <v>290</v>
      </c>
      <c r="B58" s="14">
        <f t="shared" si="17"/>
        <v>1242602.2300000002</v>
      </c>
      <c r="C58" s="14">
        <f t="shared" si="17"/>
        <v>1463157.26324</v>
      </c>
      <c r="D58" s="14">
        <f t="shared" si="18"/>
        <v>1452233.3027899999</v>
      </c>
      <c r="E58" s="14">
        <f t="shared" si="24"/>
        <v>99.253398064278457</v>
      </c>
      <c r="F58" s="14">
        <f>Дотации!B22</f>
        <v>161741</v>
      </c>
      <c r="G58" s="14">
        <f>Дотации!C22</f>
        <v>166405.70000000001</v>
      </c>
      <c r="H58" s="14">
        <f>Дотации!D22</f>
        <v>166405.70000000001</v>
      </c>
      <c r="I58" s="15">
        <f t="shared" si="28"/>
        <v>100</v>
      </c>
      <c r="J58" s="14">
        <f>Субсидии!B55</f>
        <v>245421.63</v>
      </c>
      <c r="K58" s="14">
        <f>Субсидии!C55</f>
        <v>259938.76324000003</v>
      </c>
      <c r="L58" s="14">
        <f>Субсидии!D55</f>
        <v>255532.82212</v>
      </c>
      <c r="M58" s="14">
        <f t="shared" si="30"/>
        <v>98.305008046863691</v>
      </c>
      <c r="N58" s="14">
        <f>'Субвенции '!B59</f>
        <v>824869.40000000014</v>
      </c>
      <c r="O58" s="14">
        <f>'Субвенции '!C59</f>
        <v>903071.79999999993</v>
      </c>
      <c r="P58" s="14">
        <f>'Субвенции '!D59</f>
        <v>896553.86066999997</v>
      </c>
      <c r="Q58" s="14">
        <f t="shared" si="32"/>
        <v>99.278247938868219</v>
      </c>
      <c r="R58" s="14">
        <f>Иные!B50</f>
        <v>10570.2</v>
      </c>
      <c r="S58" s="14">
        <f>Иные!C50</f>
        <v>133741</v>
      </c>
      <c r="T58" s="14">
        <f>Иные!D50</f>
        <v>133740.92000000001</v>
      </c>
      <c r="U58" s="14">
        <f t="shared" si="34"/>
        <v>99.999940182890825</v>
      </c>
      <c r="V58" s="10"/>
      <c r="W58" s="10"/>
      <c r="X58" s="10"/>
      <c r="Y58" s="10"/>
      <c r="Z58" s="10"/>
      <c r="AA58" s="10"/>
      <c r="AB58" s="10"/>
      <c r="AC58" s="10"/>
      <c r="AD58" s="10"/>
      <c r="AE58" s="10"/>
      <c r="AF58" s="10"/>
      <c r="AG58" s="10"/>
      <c r="AH58" s="10"/>
      <c r="AI58" s="10"/>
      <c r="AJ58" s="10"/>
    </row>
    <row r="59" spans="1:36" s="12" customFormat="1" ht="15.75" x14ac:dyDescent="0.25">
      <c r="A59" s="120" t="s">
        <v>468</v>
      </c>
      <c r="B59" s="146">
        <f t="shared" si="17"/>
        <v>98019.8</v>
      </c>
      <c r="C59" s="146">
        <f t="shared" si="17"/>
        <v>131001.9</v>
      </c>
      <c r="D59" s="146">
        <f t="shared" si="18"/>
        <v>131000.45409</v>
      </c>
      <c r="E59" s="146">
        <f t="shared" ref="E59:E74" si="60">D59/C59*100</f>
        <v>99.99889626791672</v>
      </c>
      <c r="F59" s="146"/>
      <c r="G59" s="14"/>
      <c r="H59" s="14"/>
      <c r="I59" s="45"/>
      <c r="J59" s="237">
        <f>Субсидии!B56</f>
        <v>18019.8</v>
      </c>
      <c r="K59" s="237">
        <f>Субсидии!C56</f>
        <v>21001.9</v>
      </c>
      <c r="L59" s="237">
        <f>Субсидии!D56</f>
        <v>21001.87729</v>
      </c>
      <c r="M59" s="14">
        <f t="shared" si="30"/>
        <v>99.999891866926319</v>
      </c>
      <c r="N59" s="14"/>
      <c r="O59" s="14"/>
      <c r="P59" s="14"/>
      <c r="Q59" s="14"/>
      <c r="R59" s="14">
        <f>Иные!B51</f>
        <v>80000</v>
      </c>
      <c r="S59" s="14">
        <f>Иные!C51</f>
        <v>110000</v>
      </c>
      <c r="T59" s="14">
        <f>Иные!D51</f>
        <v>109998.5768</v>
      </c>
      <c r="U59" s="14">
        <f t="shared" si="34"/>
        <v>99.998706181818179</v>
      </c>
      <c r="V59" s="10"/>
      <c r="W59" s="10"/>
      <c r="X59" s="10"/>
      <c r="Y59" s="10"/>
      <c r="Z59" s="10"/>
      <c r="AA59" s="10"/>
      <c r="AB59" s="10"/>
      <c r="AC59" s="10"/>
      <c r="AD59" s="10"/>
      <c r="AE59" s="10"/>
      <c r="AF59" s="10"/>
      <c r="AG59" s="10"/>
      <c r="AH59" s="10"/>
      <c r="AI59" s="10"/>
      <c r="AJ59" s="10"/>
    </row>
    <row r="60" spans="1:36" s="12" customFormat="1" ht="15.75" x14ac:dyDescent="0.25">
      <c r="A60" s="120" t="s">
        <v>460</v>
      </c>
      <c r="B60" s="146">
        <f t="shared" si="17"/>
        <v>93.7</v>
      </c>
      <c r="C60" s="146">
        <f t="shared" si="17"/>
        <v>191.5</v>
      </c>
      <c r="D60" s="146">
        <f t="shared" si="18"/>
        <v>191.5</v>
      </c>
      <c r="E60" s="146">
        <f t="shared" si="60"/>
        <v>100</v>
      </c>
      <c r="F60" s="146"/>
      <c r="G60" s="14"/>
      <c r="H60" s="14"/>
      <c r="I60" s="45"/>
      <c r="J60" s="237">
        <f>Субсидии!B57</f>
        <v>0</v>
      </c>
      <c r="K60" s="237">
        <f>Субсидии!C57</f>
        <v>0</v>
      </c>
      <c r="L60" s="237">
        <f>Субсидии!D57</f>
        <v>0</v>
      </c>
      <c r="M60" s="14"/>
      <c r="N60" s="14">
        <f>'Субвенции '!B60</f>
        <v>93.7</v>
      </c>
      <c r="O60" s="14">
        <f>'Субвенции '!C60</f>
        <v>93.7</v>
      </c>
      <c r="P60" s="14">
        <f>'Субвенции '!D60</f>
        <v>93.7</v>
      </c>
      <c r="Q60" s="14">
        <f t="shared" ref="Q60:Q74" si="61">P60/O60*100</f>
        <v>100</v>
      </c>
      <c r="R60" s="14">
        <f>Иные!B52</f>
        <v>0</v>
      </c>
      <c r="S60" s="14">
        <f>Иные!C52</f>
        <v>97.8</v>
      </c>
      <c r="T60" s="14">
        <f>Иные!D52</f>
        <v>97.8</v>
      </c>
      <c r="U60" s="14">
        <f t="shared" si="34"/>
        <v>100</v>
      </c>
      <c r="V60" s="10"/>
      <c r="W60" s="10"/>
      <c r="X60" s="10"/>
      <c r="Y60" s="10"/>
      <c r="Z60" s="10"/>
      <c r="AA60" s="10"/>
      <c r="AB60" s="10"/>
      <c r="AC60" s="10"/>
      <c r="AD60" s="10"/>
      <c r="AE60" s="10"/>
      <c r="AF60" s="10"/>
      <c r="AG60" s="10"/>
      <c r="AH60" s="10"/>
      <c r="AI60" s="10"/>
      <c r="AJ60" s="10"/>
    </row>
    <row r="61" spans="1:36" s="12" customFormat="1" ht="15.75" x14ac:dyDescent="0.25">
      <c r="A61" s="120" t="s">
        <v>461</v>
      </c>
      <c r="B61" s="146">
        <f t="shared" si="17"/>
        <v>234.2</v>
      </c>
      <c r="C61" s="146">
        <f t="shared" si="17"/>
        <v>444.2</v>
      </c>
      <c r="D61" s="146">
        <f t="shared" si="18"/>
        <v>444.2</v>
      </c>
      <c r="E61" s="146">
        <f t="shared" si="60"/>
        <v>100</v>
      </c>
      <c r="F61" s="146"/>
      <c r="G61" s="14"/>
      <c r="H61" s="14"/>
      <c r="I61" s="45"/>
      <c r="J61" s="237">
        <f>Субсидии!B58</f>
        <v>0</v>
      </c>
      <c r="K61" s="237">
        <f>Субсидии!C58</f>
        <v>0</v>
      </c>
      <c r="L61" s="237">
        <f>Субсидии!D58</f>
        <v>0</v>
      </c>
      <c r="M61" s="14"/>
      <c r="N61" s="14">
        <f>'Субвенции '!B61</f>
        <v>234.2</v>
      </c>
      <c r="O61" s="14">
        <f>'Субвенции '!C61</f>
        <v>234.2</v>
      </c>
      <c r="P61" s="14">
        <f>'Субвенции '!D61</f>
        <v>234.2</v>
      </c>
      <c r="Q61" s="14">
        <f t="shared" si="61"/>
        <v>100</v>
      </c>
      <c r="R61" s="14">
        <f>Иные!B53</f>
        <v>0</v>
      </c>
      <c r="S61" s="14">
        <f>Иные!C53</f>
        <v>210</v>
      </c>
      <c r="T61" s="14">
        <f>Иные!D53</f>
        <v>210</v>
      </c>
      <c r="U61" s="14">
        <f t="shared" si="34"/>
        <v>100</v>
      </c>
      <c r="V61" s="10"/>
      <c r="W61" s="10"/>
      <c r="X61" s="10"/>
      <c r="Y61" s="10"/>
      <c r="Z61" s="10"/>
      <c r="AA61" s="10"/>
      <c r="AB61" s="10"/>
      <c r="AC61" s="10"/>
      <c r="AD61" s="10"/>
      <c r="AE61" s="10"/>
      <c r="AF61" s="10"/>
      <c r="AG61" s="10"/>
      <c r="AH61" s="10"/>
      <c r="AI61" s="10"/>
      <c r="AJ61" s="10"/>
    </row>
    <row r="62" spans="1:36" s="12" customFormat="1" ht="15.75" x14ac:dyDescent="0.25">
      <c r="A62" s="120" t="s">
        <v>645</v>
      </c>
      <c r="B62" s="146">
        <f t="shared" si="17"/>
        <v>93.7</v>
      </c>
      <c r="C62" s="146">
        <f t="shared" si="17"/>
        <v>182</v>
      </c>
      <c r="D62" s="146">
        <f t="shared" si="18"/>
        <v>182</v>
      </c>
      <c r="E62" s="146">
        <f t="shared" si="60"/>
        <v>100</v>
      </c>
      <c r="F62" s="146"/>
      <c r="G62" s="14"/>
      <c r="H62" s="14"/>
      <c r="I62" s="45"/>
      <c r="J62" s="237">
        <f>Субсидии!B59</f>
        <v>0</v>
      </c>
      <c r="K62" s="237">
        <f>Субсидии!C59</f>
        <v>0</v>
      </c>
      <c r="L62" s="237">
        <f>Субсидии!D59</f>
        <v>0</v>
      </c>
      <c r="M62" s="14"/>
      <c r="N62" s="14">
        <f>'Субвенции '!B62</f>
        <v>93.7</v>
      </c>
      <c r="O62" s="14">
        <f>'Субвенции '!C62</f>
        <v>93.7</v>
      </c>
      <c r="P62" s="14">
        <f>'Субвенции '!D62</f>
        <v>93.7</v>
      </c>
      <c r="Q62" s="14">
        <f t="shared" si="61"/>
        <v>100</v>
      </c>
      <c r="R62" s="14">
        <f>Иные!B54</f>
        <v>0</v>
      </c>
      <c r="S62" s="14">
        <f>Иные!C54</f>
        <v>88.3</v>
      </c>
      <c r="T62" s="14">
        <f>Иные!D54</f>
        <v>88.3</v>
      </c>
      <c r="U62" s="14">
        <f t="shared" si="34"/>
        <v>100</v>
      </c>
      <c r="V62" s="10"/>
      <c r="W62" s="10"/>
      <c r="X62" s="10"/>
      <c r="Y62" s="10"/>
      <c r="Z62" s="10"/>
      <c r="AA62" s="10"/>
      <c r="AB62" s="10"/>
      <c r="AC62" s="10"/>
      <c r="AD62" s="10"/>
      <c r="AE62" s="10"/>
      <c r="AF62" s="10"/>
      <c r="AG62" s="10"/>
      <c r="AH62" s="10"/>
      <c r="AI62" s="10"/>
      <c r="AJ62" s="10"/>
    </row>
    <row r="63" spans="1:36" s="12" customFormat="1" ht="15.75" x14ac:dyDescent="0.25">
      <c r="A63" s="120" t="s">
        <v>646</v>
      </c>
      <c r="B63" s="146">
        <f t="shared" si="17"/>
        <v>93.7</v>
      </c>
      <c r="C63" s="146">
        <f t="shared" si="17"/>
        <v>226.89999999999998</v>
      </c>
      <c r="D63" s="146">
        <f t="shared" si="18"/>
        <v>226.89999999999998</v>
      </c>
      <c r="E63" s="146">
        <f t="shared" si="60"/>
        <v>100</v>
      </c>
      <c r="F63" s="146"/>
      <c r="G63" s="14"/>
      <c r="H63" s="14"/>
      <c r="I63" s="45"/>
      <c r="J63" s="237"/>
      <c r="K63" s="237"/>
      <c r="L63" s="237"/>
      <c r="M63" s="14"/>
      <c r="N63" s="14">
        <f>'Субвенции '!B63</f>
        <v>93.7</v>
      </c>
      <c r="O63" s="14">
        <f>'Субвенции '!C63</f>
        <v>93.7</v>
      </c>
      <c r="P63" s="14">
        <f>'Субвенции '!D63</f>
        <v>93.7</v>
      </c>
      <c r="Q63" s="14">
        <f t="shared" si="61"/>
        <v>100</v>
      </c>
      <c r="R63" s="14">
        <f>Иные!B55</f>
        <v>0</v>
      </c>
      <c r="S63" s="14">
        <f>Иные!C55</f>
        <v>133.19999999999999</v>
      </c>
      <c r="T63" s="14">
        <f>Иные!D55</f>
        <v>133.19999999999999</v>
      </c>
      <c r="U63" s="14">
        <f t="shared" si="34"/>
        <v>100</v>
      </c>
      <c r="V63" s="10"/>
      <c r="W63" s="10"/>
      <c r="X63" s="10"/>
      <c r="Y63" s="10"/>
      <c r="Z63" s="10"/>
      <c r="AA63" s="10"/>
      <c r="AB63" s="10"/>
      <c r="AC63" s="10"/>
      <c r="AD63" s="10"/>
      <c r="AE63" s="10"/>
      <c r="AF63" s="10"/>
      <c r="AG63" s="10"/>
      <c r="AH63" s="10"/>
      <c r="AI63" s="10"/>
      <c r="AJ63" s="10"/>
    </row>
    <row r="64" spans="1:36" s="12" customFormat="1" ht="15.75" x14ac:dyDescent="0.25">
      <c r="A64" s="120" t="s">
        <v>463</v>
      </c>
      <c r="B64" s="146">
        <f t="shared" si="17"/>
        <v>93.7</v>
      </c>
      <c r="C64" s="146">
        <f t="shared" si="17"/>
        <v>226.89999999999998</v>
      </c>
      <c r="D64" s="146">
        <f t="shared" si="18"/>
        <v>226.89999999999998</v>
      </c>
      <c r="E64" s="146">
        <f t="shared" si="60"/>
        <v>100</v>
      </c>
      <c r="F64" s="146"/>
      <c r="G64" s="14"/>
      <c r="H64" s="14"/>
      <c r="I64" s="45"/>
      <c r="J64" s="237">
        <f>Субсидии!B60</f>
        <v>0</v>
      </c>
      <c r="K64" s="237">
        <f>Субсидии!C60</f>
        <v>0</v>
      </c>
      <c r="L64" s="237">
        <f>Субсидии!D60</f>
        <v>0</v>
      </c>
      <c r="M64" s="14"/>
      <c r="N64" s="14">
        <f>'Субвенции '!B64</f>
        <v>93.7</v>
      </c>
      <c r="O64" s="14">
        <f>'Субвенции '!C64</f>
        <v>93.7</v>
      </c>
      <c r="P64" s="14">
        <f>'Субвенции '!D64</f>
        <v>93.7</v>
      </c>
      <c r="Q64" s="14">
        <f t="shared" si="61"/>
        <v>100</v>
      </c>
      <c r="R64" s="14">
        <f>Иные!B56</f>
        <v>0</v>
      </c>
      <c r="S64" s="14">
        <f>Иные!C56</f>
        <v>133.19999999999999</v>
      </c>
      <c r="T64" s="14">
        <f>Иные!D56</f>
        <v>133.19999999999999</v>
      </c>
      <c r="U64" s="14">
        <f t="shared" si="34"/>
        <v>100</v>
      </c>
      <c r="V64" s="10"/>
      <c r="W64" s="10"/>
      <c r="X64" s="10"/>
      <c r="Y64" s="10"/>
      <c r="Z64" s="10"/>
      <c r="AA64" s="10"/>
      <c r="AB64" s="10"/>
      <c r="AC64" s="10"/>
      <c r="AD64" s="10"/>
      <c r="AE64" s="10"/>
      <c r="AF64" s="10"/>
      <c r="AG64" s="10"/>
      <c r="AH64" s="10"/>
      <c r="AI64" s="10"/>
      <c r="AJ64" s="10"/>
    </row>
    <row r="65" spans="1:36" s="12" customFormat="1" ht="15.75" x14ac:dyDescent="0.25">
      <c r="A65" s="120" t="s">
        <v>289</v>
      </c>
      <c r="B65" s="146">
        <f t="shared" si="17"/>
        <v>93.7</v>
      </c>
      <c r="C65" s="146">
        <f t="shared" si="17"/>
        <v>235.10000000000002</v>
      </c>
      <c r="D65" s="146">
        <f t="shared" si="18"/>
        <v>218.02212</v>
      </c>
      <c r="E65" s="146">
        <f t="shared" si="60"/>
        <v>92.735908124202453</v>
      </c>
      <c r="F65" s="146"/>
      <c r="G65" s="14"/>
      <c r="H65" s="14"/>
      <c r="I65" s="45"/>
      <c r="J65" s="237">
        <f>Субсидии!B61</f>
        <v>0</v>
      </c>
      <c r="K65" s="237">
        <f>Субсидии!C61</f>
        <v>0</v>
      </c>
      <c r="L65" s="237">
        <f>Субсидии!D61</f>
        <v>0</v>
      </c>
      <c r="M65" s="14"/>
      <c r="N65" s="14">
        <f>'Субвенции '!B65</f>
        <v>93.7</v>
      </c>
      <c r="O65" s="14">
        <f>'Субвенции '!C65</f>
        <v>93.7</v>
      </c>
      <c r="P65" s="14">
        <f>'Субвенции '!D65</f>
        <v>93.7</v>
      </c>
      <c r="Q65" s="14">
        <f t="shared" si="61"/>
        <v>100</v>
      </c>
      <c r="R65" s="14">
        <f>Иные!B66</f>
        <v>0</v>
      </c>
      <c r="S65" s="14">
        <f>Иные!C66</f>
        <v>141.4</v>
      </c>
      <c r="T65" s="14">
        <f>Иные!D66</f>
        <v>124.32212</v>
      </c>
      <c r="U65" s="14">
        <f t="shared" si="34"/>
        <v>87.922291371994334</v>
      </c>
      <c r="V65" s="10"/>
      <c r="W65" s="10"/>
      <c r="X65" s="10"/>
      <c r="Y65" s="10"/>
      <c r="Z65" s="10"/>
      <c r="AA65" s="10"/>
      <c r="AB65" s="10"/>
      <c r="AC65" s="10"/>
      <c r="AD65" s="10"/>
      <c r="AE65" s="10"/>
      <c r="AF65" s="10"/>
      <c r="AG65" s="10"/>
      <c r="AH65" s="10"/>
      <c r="AI65" s="10"/>
      <c r="AJ65" s="10"/>
    </row>
    <row r="66" spans="1:36" s="12" customFormat="1" ht="15.75" x14ac:dyDescent="0.25">
      <c r="A66" s="120" t="s">
        <v>286</v>
      </c>
      <c r="B66" s="146">
        <f t="shared" si="17"/>
        <v>234.2</v>
      </c>
      <c r="C66" s="146">
        <f t="shared" si="17"/>
        <v>294.5</v>
      </c>
      <c r="D66" s="146">
        <f t="shared" si="18"/>
        <v>294.5</v>
      </c>
      <c r="E66" s="146">
        <f t="shared" si="60"/>
        <v>100</v>
      </c>
      <c r="F66" s="146"/>
      <c r="G66" s="14"/>
      <c r="H66" s="14"/>
      <c r="I66" s="45"/>
      <c r="J66" s="237">
        <f>Субсидии!B63</f>
        <v>0</v>
      </c>
      <c r="K66" s="237">
        <f>Субсидии!C63</f>
        <v>0</v>
      </c>
      <c r="L66" s="237">
        <f>Субсидии!D63</f>
        <v>0</v>
      </c>
      <c r="M66" s="14"/>
      <c r="N66" s="14">
        <f>'Субвенции '!B67</f>
        <v>234.2</v>
      </c>
      <c r="O66" s="14">
        <f>'Субвенции '!C67</f>
        <v>234.2</v>
      </c>
      <c r="P66" s="14">
        <f>'Субвенции '!D67</f>
        <v>234.2</v>
      </c>
      <c r="Q66" s="14">
        <f t="shared" si="61"/>
        <v>100</v>
      </c>
      <c r="R66" s="14">
        <f>Иные!B59</f>
        <v>0</v>
      </c>
      <c r="S66" s="14">
        <f>Иные!C59</f>
        <v>60.3</v>
      </c>
      <c r="T66" s="14">
        <f>Иные!D59</f>
        <v>60.3</v>
      </c>
      <c r="U66" s="14">
        <f t="shared" si="34"/>
        <v>100</v>
      </c>
      <c r="V66" s="10"/>
      <c r="W66" s="10"/>
      <c r="X66" s="10"/>
      <c r="Y66" s="10"/>
      <c r="Z66" s="10"/>
      <c r="AA66" s="10"/>
      <c r="AB66" s="10"/>
      <c r="AC66" s="10"/>
      <c r="AD66" s="10"/>
      <c r="AE66" s="10"/>
      <c r="AF66" s="10"/>
      <c r="AG66" s="10"/>
      <c r="AH66" s="10"/>
      <c r="AI66" s="10"/>
      <c r="AJ66" s="10"/>
    </row>
    <row r="67" spans="1:36" s="12" customFormat="1" ht="15.75" x14ac:dyDescent="0.25">
      <c r="A67" s="120" t="s">
        <v>387</v>
      </c>
      <c r="B67" s="146">
        <f t="shared" si="17"/>
        <v>234.2</v>
      </c>
      <c r="C67" s="146">
        <f t="shared" si="17"/>
        <v>367.4</v>
      </c>
      <c r="D67" s="146">
        <f t="shared" si="18"/>
        <v>367.4</v>
      </c>
      <c r="E67" s="146">
        <f t="shared" si="60"/>
        <v>100</v>
      </c>
      <c r="F67" s="146"/>
      <c r="G67" s="14"/>
      <c r="H67" s="14"/>
      <c r="I67" s="45"/>
      <c r="J67" s="237">
        <f>Субсидии!B62</f>
        <v>0</v>
      </c>
      <c r="K67" s="237">
        <f>Субсидии!C62</f>
        <v>0</v>
      </c>
      <c r="L67" s="237">
        <f>Субсидии!D62</f>
        <v>0</v>
      </c>
      <c r="M67" s="14"/>
      <c r="N67" s="14">
        <f>'Субвенции '!B66</f>
        <v>234.2</v>
      </c>
      <c r="O67" s="14">
        <f>'Субвенции '!C66</f>
        <v>234.2</v>
      </c>
      <c r="P67" s="14">
        <f>'Субвенции '!D66</f>
        <v>234.2</v>
      </c>
      <c r="Q67" s="14">
        <f t="shared" si="61"/>
        <v>100</v>
      </c>
      <c r="R67" s="14">
        <f>Иные!B57</f>
        <v>0</v>
      </c>
      <c r="S67" s="14">
        <f>Иные!C57</f>
        <v>133.19999999999999</v>
      </c>
      <c r="T67" s="14">
        <f>Иные!D57</f>
        <v>133.19999999999999</v>
      </c>
      <c r="U67" s="14">
        <f t="shared" si="34"/>
        <v>100</v>
      </c>
      <c r="V67" s="10"/>
      <c r="W67" s="10"/>
      <c r="X67" s="10"/>
      <c r="Y67" s="10"/>
      <c r="Z67" s="10"/>
      <c r="AA67" s="10"/>
      <c r="AB67" s="10"/>
      <c r="AC67" s="10"/>
      <c r="AD67" s="10"/>
      <c r="AE67" s="10"/>
      <c r="AF67" s="10"/>
      <c r="AG67" s="10"/>
      <c r="AH67" s="10"/>
      <c r="AI67" s="10"/>
      <c r="AJ67" s="10"/>
    </row>
    <row r="68" spans="1:36" s="12" customFormat="1" ht="15.75" x14ac:dyDescent="0.25">
      <c r="A68" s="120" t="s">
        <v>285</v>
      </c>
      <c r="B68" s="146">
        <f t="shared" si="17"/>
        <v>50362.5</v>
      </c>
      <c r="C68" s="146">
        <f t="shared" si="17"/>
        <v>49671.7</v>
      </c>
      <c r="D68" s="146">
        <f t="shared" si="18"/>
        <v>49671.742859999998</v>
      </c>
      <c r="E68" s="146">
        <f t="shared" si="60"/>
        <v>100.00008628655755</v>
      </c>
      <c r="F68" s="146"/>
      <c r="G68" s="14"/>
      <c r="H68" s="14"/>
      <c r="I68" s="45"/>
      <c r="J68" s="237">
        <f>Субсидии!B64</f>
        <v>50128.3</v>
      </c>
      <c r="K68" s="237">
        <f>Субсидии!C64</f>
        <v>49291</v>
      </c>
      <c r="L68" s="237">
        <f>Субсидии!D64</f>
        <v>49291.042860000001</v>
      </c>
      <c r="M68" s="14">
        <f t="shared" si="30"/>
        <v>100.00008695299346</v>
      </c>
      <c r="N68" s="14">
        <f>'Субвенции '!B68</f>
        <v>234.2</v>
      </c>
      <c r="O68" s="14">
        <f>'Субвенции '!C68</f>
        <v>234.2</v>
      </c>
      <c r="P68" s="14">
        <f>'Субвенции '!D68</f>
        <v>234.2</v>
      </c>
      <c r="Q68" s="14">
        <f t="shared" si="61"/>
        <v>100</v>
      </c>
      <c r="R68" s="14">
        <f>Иные!B58</f>
        <v>0</v>
      </c>
      <c r="S68" s="14">
        <f>Иные!C58</f>
        <v>146.5</v>
      </c>
      <c r="T68" s="14">
        <f>Иные!D58</f>
        <v>146.5</v>
      </c>
      <c r="U68" s="14">
        <f t="shared" si="34"/>
        <v>100</v>
      </c>
      <c r="V68" s="10"/>
      <c r="W68" s="10"/>
      <c r="X68" s="10"/>
      <c r="Y68" s="10"/>
      <c r="Z68" s="10"/>
      <c r="AA68" s="10"/>
      <c r="AB68" s="10"/>
      <c r="AC68" s="10"/>
      <c r="AD68" s="10"/>
      <c r="AE68" s="10"/>
      <c r="AF68" s="10"/>
      <c r="AG68" s="10"/>
      <c r="AH68" s="10"/>
      <c r="AI68" s="10"/>
      <c r="AJ68" s="10"/>
    </row>
    <row r="69" spans="1:36" s="12" customFormat="1" ht="15.75" x14ac:dyDescent="0.25">
      <c r="A69" s="120" t="s">
        <v>287</v>
      </c>
      <c r="B69" s="146">
        <f t="shared" si="17"/>
        <v>93.7</v>
      </c>
      <c r="C69" s="146">
        <f t="shared" si="17"/>
        <v>243.2</v>
      </c>
      <c r="D69" s="146">
        <f t="shared" si="18"/>
        <v>243.2</v>
      </c>
      <c r="E69" s="146">
        <f t="shared" si="60"/>
        <v>100</v>
      </c>
      <c r="F69" s="146"/>
      <c r="G69" s="14"/>
      <c r="H69" s="14"/>
      <c r="I69" s="45"/>
      <c r="J69" s="237">
        <f>Субсидии!B65</f>
        <v>0</v>
      </c>
      <c r="K69" s="237">
        <f>Субсидии!C65</f>
        <v>0</v>
      </c>
      <c r="L69" s="237">
        <f>Субсидии!D65</f>
        <v>0</v>
      </c>
      <c r="M69" s="14"/>
      <c r="N69" s="14">
        <f>'Субвенции '!B69</f>
        <v>93.7</v>
      </c>
      <c r="O69" s="14">
        <f>'Субвенции '!C69</f>
        <v>93.7</v>
      </c>
      <c r="P69" s="14">
        <f>'Субвенции '!D69</f>
        <v>93.7</v>
      </c>
      <c r="Q69" s="14">
        <f t="shared" si="61"/>
        <v>100</v>
      </c>
      <c r="R69" s="14">
        <f>Иные!B60</f>
        <v>0</v>
      </c>
      <c r="S69" s="14">
        <f>Иные!C60</f>
        <v>149.5</v>
      </c>
      <c r="T69" s="14">
        <f>Иные!D60</f>
        <v>149.5</v>
      </c>
      <c r="U69" s="14">
        <f t="shared" si="34"/>
        <v>100</v>
      </c>
      <c r="V69" s="10"/>
      <c r="W69" s="10"/>
      <c r="X69" s="10"/>
      <c r="Y69" s="10"/>
      <c r="Z69" s="10"/>
      <c r="AA69" s="10"/>
      <c r="AB69" s="10"/>
      <c r="AC69" s="10"/>
      <c r="AD69" s="10"/>
      <c r="AE69" s="10"/>
      <c r="AF69" s="10"/>
      <c r="AG69" s="10"/>
      <c r="AH69" s="10"/>
      <c r="AI69" s="10"/>
      <c r="AJ69" s="10"/>
    </row>
    <row r="70" spans="1:36" s="12" customFormat="1" ht="15.75" x14ac:dyDescent="0.25">
      <c r="A70" s="120" t="s">
        <v>464</v>
      </c>
      <c r="B70" s="146">
        <f t="shared" si="17"/>
        <v>93.7</v>
      </c>
      <c r="C70" s="146">
        <f t="shared" si="17"/>
        <v>226.89999999999998</v>
      </c>
      <c r="D70" s="146">
        <f t="shared" si="18"/>
        <v>226.89999999999998</v>
      </c>
      <c r="E70" s="146">
        <f t="shared" si="60"/>
        <v>100</v>
      </c>
      <c r="F70" s="146"/>
      <c r="G70" s="14"/>
      <c r="H70" s="14"/>
      <c r="I70" s="45"/>
      <c r="J70" s="237">
        <f>Субсидии!B66</f>
        <v>0</v>
      </c>
      <c r="K70" s="237">
        <f>Субсидии!C66</f>
        <v>0</v>
      </c>
      <c r="L70" s="237">
        <f>Субсидии!D66</f>
        <v>0</v>
      </c>
      <c r="M70" s="14"/>
      <c r="N70" s="14">
        <f>'Субвенции '!B70</f>
        <v>93.7</v>
      </c>
      <c r="O70" s="14">
        <f>'Субвенции '!C70</f>
        <v>93.7</v>
      </c>
      <c r="P70" s="14">
        <f>'Субвенции '!D70</f>
        <v>93.7</v>
      </c>
      <c r="Q70" s="14">
        <f t="shared" si="61"/>
        <v>100</v>
      </c>
      <c r="R70" s="14">
        <f>Иные!B61</f>
        <v>0</v>
      </c>
      <c r="S70" s="14">
        <f>Иные!C61</f>
        <v>133.19999999999999</v>
      </c>
      <c r="T70" s="14">
        <f>Иные!D61</f>
        <v>133.19999999999999</v>
      </c>
      <c r="U70" s="14">
        <f t="shared" si="34"/>
        <v>100</v>
      </c>
      <c r="V70" s="10"/>
      <c r="W70" s="10"/>
      <c r="X70" s="10"/>
      <c r="Y70" s="10"/>
      <c r="Z70" s="10"/>
      <c r="AA70" s="10"/>
      <c r="AB70" s="10"/>
      <c r="AC70" s="10"/>
      <c r="AD70" s="10"/>
      <c r="AE70" s="10"/>
      <c r="AF70" s="10"/>
      <c r="AG70" s="10"/>
      <c r="AH70" s="10"/>
      <c r="AI70" s="10"/>
      <c r="AJ70" s="10"/>
    </row>
    <row r="71" spans="1:36" s="12" customFormat="1" ht="15.75" x14ac:dyDescent="0.25">
      <c r="A71" s="120" t="s">
        <v>467</v>
      </c>
      <c r="B71" s="146">
        <f t="shared" si="17"/>
        <v>93.7</v>
      </c>
      <c r="C71" s="146">
        <f t="shared" si="17"/>
        <v>334.5</v>
      </c>
      <c r="D71" s="146">
        <f t="shared" si="18"/>
        <v>334.5</v>
      </c>
      <c r="E71" s="146">
        <f t="shared" si="60"/>
        <v>100</v>
      </c>
      <c r="F71" s="146"/>
      <c r="G71" s="14"/>
      <c r="H71" s="14"/>
      <c r="I71" s="45"/>
      <c r="J71" s="237">
        <f>Субсидии!B67</f>
        <v>0</v>
      </c>
      <c r="K71" s="237">
        <f>Субсидии!C67</f>
        <v>0</v>
      </c>
      <c r="L71" s="237">
        <f>Субсидии!D67</f>
        <v>0</v>
      </c>
      <c r="M71" s="14"/>
      <c r="N71" s="14">
        <f>'Субвенции '!B71</f>
        <v>93.7</v>
      </c>
      <c r="O71" s="14">
        <f>'Субвенции '!C71</f>
        <v>93.7</v>
      </c>
      <c r="P71" s="14">
        <f>'Субвенции '!D71</f>
        <v>93.7</v>
      </c>
      <c r="Q71" s="14">
        <f t="shared" si="61"/>
        <v>100</v>
      </c>
      <c r="R71" s="14">
        <f>Иные!B62</f>
        <v>0</v>
      </c>
      <c r="S71" s="14">
        <f>Иные!C62</f>
        <v>240.8</v>
      </c>
      <c r="T71" s="14">
        <f>Иные!D62</f>
        <v>240.8</v>
      </c>
      <c r="U71" s="14">
        <f t="shared" si="34"/>
        <v>100</v>
      </c>
      <c r="V71" s="10"/>
      <c r="W71" s="10"/>
      <c r="X71" s="10"/>
      <c r="Y71" s="10"/>
      <c r="Z71" s="10"/>
      <c r="AA71" s="10"/>
      <c r="AB71" s="10"/>
      <c r="AC71" s="10"/>
      <c r="AD71" s="10"/>
      <c r="AE71" s="10"/>
      <c r="AF71" s="10"/>
      <c r="AG71" s="10"/>
      <c r="AH71" s="10"/>
      <c r="AI71" s="10"/>
      <c r="AJ71" s="10"/>
    </row>
    <row r="72" spans="1:36" s="12" customFormat="1" ht="15.75" x14ac:dyDescent="0.25">
      <c r="A72" s="120" t="s">
        <v>288</v>
      </c>
      <c r="B72" s="146">
        <f t="shared" si="17"/>
        <v>234.2</v>
      </c>
      <c r="C72" s="146">
        <f t="shared" si="17"/>
        <v>1442.6000000000001</v>
      </c>
      <c r="D72" s="146">
        <f t="shared" si="18"/>
        <v>1442.6000000000001</v>
      </c>
      <c r="E72" s="146">
        <f t="shared" si="60"/>
        <v>100</v>
      </c>
      <c r="F72" s="146"/>
      <c r="G72" s="14"/>
      <c r="H72" s="14"/>
      <c r="I72" s="45"/>
      <c r="J72" s="237">
        <f>Субсидии!B68</f>
        <v>0</v>
      </c>
      <c r="K72" s="237">
        <f>Субсидии!C68</f>
        <v>1000</v>
      </c>
      <c r="L72" s="237">
        <f>Субсидии!D68</f>
        <v>1000</v>
      </c>
      <c r="M72" s="14">
        <f t="shared" si="30"/>
        <v>100</v>
      </c>
      <c r="N72" s="14">
        <f>'Субвенции '!B72</f>
        <v>234.2</v>
      </c>
      <c r="O72" s="14">
        <f>'Субвенции '!C72</f>
        <v>234.2</v>
      </c>
      <c r="P72" s="14">
        <f>'Субвенции '!D72</f>
        <v>234.2</v>
      </c>
      <c r="Q72" s="14">
        <f t="shared" si="61"/>
        <v>100</v>
      </c>
      <c r="R72" s="14">
        <f>Иные!B63</f>
        <v>0</v>
      </c>
      <c r="S72" s="14">
        <f>Иные!C63</f>
        <v>208.4</v>
      </c>
      <c r="T72" s="14">
        <f>Иные!D63</f>
        <v>208.4</v>
      </c>
      <c r="U72" s="14">
        <f t="shared" si="34"/>
        <v>100</v>
      </c>
      <c r="V72" s="10"/>
      <c r="W72" s="10"/>
      <c r="X72" s="10"/>
      <c r="Y72" s="10"/>
      <c r="Z72" s="10"/>
      <c r="AA72" s="10"/>
      <c r="AB72" s="10"/>
      <c r="AC72" s="10"/>
      <c r="AD72" s="10"/>
      <c r="AE72" s="10"/>
      <c r="AF72" s="10"/>
      <c r="AG72" s="10"/>
      <c r="AH72" s="10"/>
      <c r="AI72" s="10"/>
      <c r="AJ72" s="10"/>
    </row>
    <row r="73" spans="1:36" s="12" customFormat="1" ht="15.75" x14ac:dyDescent="0.25">
      <c r="A73" s="120" t="s">
        <v>466</v>
      </c>
      <c r="B73" s="146">
        <f t="shared" si="17"/>
        <v>234.2</v>
      </c>
      <c r="C73" s="146">
        <f t="shared" si="17"/>
        <v>480</v>
      </c>
      <c r="D73" s="146">
        <f t="shared" si="18"/>
        <v>480</v>
      </c>
      <c r="E73" s="146">
        <f t="shared" si="60"/>
        <v>100</v>
      </c>
      <c r="F73" s="146"/>
      <c r="G73" s="14"/>
      <c r="H73" s="14"/>
      <c r="I73" s="45"/>
      <c r="J73" s="237">
        <f>Субсидии!B69</f>
        <v>0</v>
      </c>
      <c r="K73" s="237">
        <f>Субсидии!C69</f>
        <v>0</v>
      </c>
      <c r="L73" s="237">
        <f>Субсидии!D69</f>
        <v>0</v>
      </c>
      <c r="M73" s="14"/>
      <c r="N73" s="14">
        <f>'Субвенции '!B73</f>
        <v>234.2</v>
      </c>
      <c r="O73" s="14">
        <f>'Субвенции '!C73</f>
        <v>234.2</v>
      </c>
      <c r="P73" s="14">
        <f>'Субвенции '!D73</f>
        <v>234.2</v>
      </c>
      <c r="Q73" s="14">
        <f t="shared" si="61"/>
        <v>100</v>
      </c>
      <c r="R73" s="14">
        <f>Иные!B64</f>
        <v>0</v>
      </c>
      <c r="S73" s="14">
        <f>Иные!C64</f>
        <v>245.8</v>
      </c>
      <c r="T73" s="14">
        <f>Иные!D64</f>
        <v>245.8</v>
      </c>
      <c r="U73" s="14">
        <f t="shared" si="34"/>
        <v>100</v>
      </c>
      <c r="V73" s="10"/>
      <c r="W73" s="10"/>
      <c r="X73" s="10"/>
      <c r="Y73" s="10"/>
      <c r="Z73" s="10"/>
      <c r="AA73" s="10"/>
      <c r="AB73" s="10"/>
      <c r="AC73" s="10"/>
      <c r="AD73" s="10"/>
      <c r="AE73" s="10"/>
      <c r="AF73" s="10"/>
      <c r="AG73" s="10"/>
      <c r="AH73" s="10"/>
      <c r="AI73" s="10"/>
      <c r="AJ73" s="10"/>
    </row>
    <row r="74" spans="1:36" s="12" customFormat="1" ht="15.75" x14ac:dyDescent="0.25">
      <c r="A74" s="120" t="s">
        <v>465</v>
      </c>
      <c r="B74" s="146">
        <f t="shared" ref="B74:C137" si="62">F74+J74+N74+R74</f>
        <v>234.2</v>
      </c>
      <c r="C74" s="146">
        <f t="shared" si="62"/>
        <v>1401.9</v>
      </c>
      <c r="D74" s="146">
        <f t="shared" ref="D74:D137" si="63">H74+L74+P74+T74</f>
        <v>1401.9</v>
      </c>
      <c r="E74" s="146">
        <f t="shared" si="60"/>
        <v>100</v>
      </c>
      <c r="F74" s="146"/>
      <c r="G74" s="14"/>
      <c r="H74" s="14"/>
      <c r="I74" s="45"/>
      <c r="J74" s="237">
        <f>Субсидии!B70</f>
        <v>0</v>
      </c>
      <c r="K74" s="237">
        <f>Субсидии!C70</f>
        <v>1000</v>
      </c>
      <c r="L74" s="237">
        <f>Субсидии!D70</f>
        <v>1000</v>
      </c>
      <c r="M74" s="14">
        <f t="shared" si="30"/>
        <v>100</v>
      </c>
      <c r="N74" s="14">
        <f>'Субвенции '!B74</f>
        <v>234.2</v>
      </c>
      <c r="O74" s="14">
        <f>'Субвенции '!C74</f>
        <v>234.2</v>
      </c>
      <c r="P74" s="14">
        <f>'Субвенции '!D74</f>
        <v>234.2</v>
      </c>
      <c r="Q74" s="14">
        <f t="shared" si="61"/>
        <v>100</v>
      </c>
      <c r="R74" s="14">
        <f>Иные!B65</f>
        <v>0</v>
      </c>
      <c r="S74" s="14">
        <f>Иные!C65</f>
        <v>167.7</v>
      </c>
      <c r="T74" s="14">
        <f>Иные!D65</f>
        <v>167.7</v>
      </c>
      <c r="U74" s="14">
        <f t="shared" si="34"/>
        <v>100</v>
      </c>
      <c r="V74" s="10"/>
      <c r="W74" s="10"/>
      <c r="X74" s="10"/>
      <c r="Y74" s="10"/>
      <c r="Z74" s="10"/>
      <c r="AA74" s="10"/>
      <c r="AB74" s="10"/>
      <c r="AC74" s="10"/>
      <c r="AD74" s="10"/>
      <c r="AE74" s="10"/>
      <c r="AF74" s="10"/>
      <c r="AG74" s="10"/>
      <c r="AH74" s="10"/>
      <c r="AI74" s="10"/>
      <c r="AJ74" s="10"/>
    </row>
    <row r="75" spans="1:36" s="26" customFormat="1" ht="31.5" x14ac:dyDescent="0.25">
      <c r="A75" s="75" t="s">
        <v>295</v>
      </c>
      <c r="B75" s="79">
        <f t="shared" si="62"/>
        <v>235869.00000000006</v>
      </c>
      <c r="C75" s="79">
        <f t="shared" si="62"/>
        <v>265675.28451000003</v>
      </c>
      <c r="D75" s="79">
        <f t="shared" si="63"/>
        <v>264189.78264000005</v>
      </c>
      <c r="E75" s="79">
        <f t="shared" ref="E75" si="64">D75/C75*100</f>
        <v>99.440858086313995</v>
      </c>
      <c r="F75" s="79">
        <f t="shared" ref="F75:H75" si="65">SUM(F76:F80)</f>
        <v>81136.2</v>
      </c>
      <c r="G75" s="79">
        <f t="shared" si="65"/>
        <v>64081.5</v>
      </c>
      <c r="H75" s="79">
        <f t="shared" si="65"/>
        <v>64081.5</v>
      </c>
      <c r="I75" s="81">
        <f t="shared" si="28"/>
        <v>100</v>
      </c>
      <c r="J75" s="79">
        <f>SUM(J76:J80)</f>
        <v>28407.8</v>
      </c>
      <c r="K75" s="79">
        <f>SUM(K76:K80)</f>
        <v>25298.584510000001</v>
      </c>
      <c r="L75" s="79">
        <f t="shared" ref="L75:T75" si="66">SUM(L76:L80)</f>
        <v>25011.213570000004</v>
      </c>
      <c r="M75" s="79">
        <f t="shared" si="30"/>
        <v>98.864082929673771</v>
      </c>
      <c r="N75" s="79">
        <f t="shared" ref="N75" si="67">SUM(N76:N80)</f>
        <v>125820.80000000003</v>
      </c>
      <c r="O75" s="79">
        <f t="shared" si="66"/>
        <v>141807.50000000003</v>
      </c>
      <c r="P75" s="79">
        <f t="shared" si="66"/>
        <v>140609.36907000002</v>
      </c>
      <c r="Q75" s="79">
        <f t="shared" si="32"/>
        <v>99.155100449553075</v>
      </c>
      <c r="R75" s="79">
        <f t="shared" ref="R75" si="68">SUM(R76:R80)</f>
        <v>504.2</v>
      </c>
      <c r="S75" s="79">
        <f t="shared" si="66"/>
        <v>34487.699999999997</v>
      </c>
      <c r="T75" s="79">
        <f t="shared" si="66"/>
        <v>34487.699999999997</v>
      </c>
      <c r="U75" s="79">
        <f t="shared" si="34"/>
        <v>100</v>
      </c>
      <c r="V75" s="129"/>
      <c r="W75" s="129"/>
      <c r="X75" s="129"/>
      <c r="Y75" s="129"/>
      <c r="Z75" s="129"/>
      <c r="AA75" s="129"/>
      <c r="AB75" s="129"/>
      <c r="AC75" s="129"/>
      <c r="AD75" s="129"/>
      <c r="AE75" s="129"/>
      <c r="AF75" s="129"/>
      <c r="AG75" s="129"/>
      <c r="AH75" s="129"/>
      <c r="AI75" s="129"/>
      <c r="AJ75" s="129"/>
    </row>
    <row r="76" spans="1:36" s="12" customFormat="1" ht="31.5" x14ac:dyDescent="0.25">
      <c r="A76" s="119" t="s">
        <v>294</v>
      </c>
      <c r="B76" s="14">
        <f t="shared" si="62"/>
        <v>234471.90000000005</v>
      </c>
      <c r="C76" s="14">
        <f t="shared" si="62"/>
        <v>242512.53200000001</v>
      </c>
      <c r="D76" s="14">
        <f t="shared" si="63"/>
        <v>241027.03644</v>
      </c>
      <c r="E76" s="14">
        <f t="shared" si="24"/>
        <v>99.387456166595129</v>
      </c>
      <c r="F76" s="14">
        <f>Дотации!B24</f>
        <v>81136.2</v>
      </c>
      <c r="G76" s="14">
        <f>Дотации!C24</f>
        <v>64081.5</v>
      </c>
      <c r="H76" s="14">
        <f>Дотации!D24</f>
        <v>64081.5</v>
      </c>
      <c r="I76" s="15">
        <f t="shared" si="28"/>
        <v>100</v>
      </c>
      <c r="J76" s="14">
        <f>Субсидии!B72</f>
        <v>27666.5</v>
      </c>
      <c r="K76" s="14">
        <f>Субсидии!C72</f>
        <v>23170.632000000001</v>
      </c>
      <c r="L76" s="14">
        <f>Субсидии!D72</f>
        <v>22883.267370000005</v>
      </c>
      <c r="M76" s="14">
        <f t="shared" si="30"/>
        <v>98.759789417914902</v>
      </c>
      <c r="N76" s="14">
        <f>'Субвенции '!B76</f>
        <v>125165.00000000004</v>
      </c>
      <c r="O76" s="14">
        <f>'Субвенции '!C76</f>
        <v>141151.69999999998</v>
      </c>
      <c r="P76" s="14">
        <f>'Субвенции '!D76</f>
        <v>139953.56906999997</v>
      </c>
      <c r="Q76" s="14">
        <f t="shared" si="32"/>
        <v>99.15117499116198</v>
      </c>
      <c r="R76" s="14">
        <f>Иные!B68</f>
        <v>504.2</v>
      </c>
      <c r="S76" s="14">
        <f>Иные!C68</f>
        <v>14108.7</v>
      </c>
      <c r="T76" s="14">
        <f>Иные!D68</f>
        <v>14108.7</v>
      </c>
      <c r="U76" s="14">
        <f t="shared" si="34"/>
        <v>100</v>
      </c>
      <c r="V76" s="10"/>
      <c r="W76" s="10"/>
      <c r="X76" s="10"/>
      <c r="Y76" s="10"/>
      <c r="Z76" s="10"/>
      <c r="AA76" s="10"/>
      <c r="AB76" s="10"/>
      <c r="AC76" s="10"/>
      <c r="AD76" s="10"/>
      <c r="AE76" s="10"/>
      <c r="AF76" s="10"/>
      <c r="AG76" s="10"/>
      <c r="AH76" s="10"/>
      <c r="AI76" s="10"/>
      <c r="AJ76" s="10"/>
    </row>
    <row r="77" spans="1:36" s="12" customFormat="1" ht="15.75" x14ac:dyDescent="0.25">
      <c r="A77" s="120" t="s">
        <v>292</v>
      </c>
      <c r="B77" s="146">
        <f t="shared" si="62"/>
        <v>975.5</v>
      </c>
      <c r="C77" s="146">
        <f t="shared" si="62"/>
        <v>22362.15251</v>
      </c>
      <c r="D77" s="146">
        <f t="shared" si="63"/>
        <v>22362.146199999999</v>
      </c>
      <c r="E77" s="146">
        <f>D77/C77*100</f>
        <v>99.999971782680589</v>
      </c>
      <c r="F77" s="146"/>
      <c r="G77" s="14"/>
      <c r="H77" s="14"/>
      <c r="I77" s="45"/>
      <c r="J77" s="237">
        <f>Субсидии!B73</f>
        <v>741.3</v>
      </c>
      <c r="K77" s="237">
        <f>Субсидии!C73</f>
        <v>2127.9525100000001</v>
      </c>
      <c r="L77" s="237">
        <f>Субсидии!D73</f>
        <v>2127.9461999999999</v>
      </c>
      <c r="M77" s="14">
        <f>L77/K77*100</f>
        <v>99.999703470826034</v>
      </c>
      <c r="N77" s="14">
        <f>'Субвенции '!B77</f>
        <v>234.2</v>
      </c>
      <c r="O77" s="14">
        <f>'Субвенции '!C77</f>
        <v>234.2</v>
      </c>
      <c r="P77" s="14">
        <f>'Субвенции '!D77</f>
        <v>234.2</v>
      </c>
      <c r="Q77" s="14">
        <f>P77/O77*100</f>
        <v>100</v>
      </c>
      <c r="R77" s="14">
        <f>Иные!B69</f>
        <v>0</v>
      </c>
      <c r="S77" s="14">
        <f>Иные!C69</f>
        <v>20000</v>
      </c>
      <c r="T77" s="14">
        <f>Иные!D69</f>
        <v>20000</v>
      </c>
      <c r="U77" s="14">
        <f t="shared" si="34"/>
        <v>100</v>
      </c>
      <c r="V77" s="10"/>
      <c r="W77" s="10"/>
      <c r="X77" s="10"/>
      <c r="Y77" s="10"/>
      <c r="Z77" s="10"/>
      <c r="AA77" s="10"/>
      <c r="AB77" s="10"/>
      <c r="AC77" s="10"/>
      <c r="AD77" s="10"/>
      <c r="AE77" s="10"/>
      <c r="AF77" s="10"/>
      <c r="AG77" s="10"/>
      <c r="AH77" s="10"/>
      <c r="AI77" s="10"/>
      <c r="AJ77" s="10"/>
    </row>
    <row r="78" spans="1:36" s="12" customFormat="1" ht="15.75" x14ac:dyDescent="0.25">
      <c r="A78" s="120" t="s">
        <v>470</v>
      </c>
      <c r="B78" s="146">
        <f t="shared" si="62"/>
        <v>93.7</v>
      </c>
      <c r="C78" s="146">
        <f t="shared" si="62"/>
        <v>190.10000000000002</v>
      </c>
      <c r="D78" s="146">
        <f t="shared" si="63"/>
        <v>190.10000000000002</v>
      </c>
      <c r="E78" s="146">
        <f>D78/C78*100</f>
        <v>100</v>
      </c>
      <c r="F78" s="146"/>
      <c r="G78" s="14"/>
      <c r="H78" s="14"/>
      <c r="I78" s="45"/>
      <c r="J78" s="237">
        <f>Субсидии!B74</f>
        <v>0</v>
      </c>
      <c r="K78" s="237">
        <f>Субсидии!C74</f>
        <v>0</v>
      </c>
      <c r="L78" s="237">
        <f>Субсидии!D74</f>
        <v>0</v>
      </c>
      <c r="M78" s="14"/>
      <c r="N78" s="14">
        <f>'Субвенции '!B78</f>
        <v>93.7</v>
      </c>
      <c r="O78" s="14">
        <f>'Субвенции '!C78</f>
        <v>93.7</v>
      </c>
      <c r="P78" s="14">
        <f>'Субвенции '!D78</f>
        <v>93.7</v>
      </c>
      <c r="Q78" s="14">
        <f>P78/O78*100</f>
        <v>100</v>
      </c>
      <c r="R78" s="14">
        <f>Иные!B70</f>
        <v>0</v>
      </c>
      <c r="S78" s="14">
        <f>Иные!C70</f>
        <v>96.4</v>
      </c>
      <c r="T78" s="14">
        <f>Иные!D70</f>
        <v>96.4</v>
      </c>
      <c r="U78" s="14">
        <f t="shared" si="34"/>
        <v>100</v>
      </c>
      <c r="V78" s="10"/>
      <c r="W78" s="10"/>
      <c r="X78" s="10"/>
      <c r="Y78" s="10"/>
      <c r="Z78" s="10"/>
      <c r="AA78" s="10"/>
      <c r="AB78" s="10"/>
      <c r="AC78" s="10"/>
      <c r="AD78" s="10"/>
      <c r="AE78" s="10"/>
      <c r="AF78" s="10"/>
      <c r="AG78" s="10"/>
      <c r="AH78" s="10"/>
      <c r="AI78" s="10"/>
      <c r="AJ78" s="10"/>
    </row>
    <row r="79" spans="1:36" s="12" customFormat="1" ht="15.75" x14ac:dyDescent="0.25">
      <c r="A79" s="120" t="s">
        <v>469</v>
      </c>
      <c r="B79" s="146">
        <f t="shared" si="62"/>
        <v>93.7</v>
      </c>
      <c r="C79" s="146">
        <f t="shared" si="62"/>
        <v>190.10000000000002</v>
      </c>
      <c r="D79" s="146">
        <f t="shared" si="63"/>
        <v>190.10000000000002</v>
      </c>
      <c r="E79" s="146">
        <f>D79/C79*100</f>
        <v>100</v>
      </c>
      <c r="F79" s="146"/>
      <c r="G79" s="14"/>
      <c r="H79" s="14"/>
      <c r="I79" s="45"/>
      <c r="J79" s="237">
        <f>Субсидии!B75</f>
        <v>0</v>
      </c>
      <c r="K79" s="237">
        <f>Субсидии!C75</f>
        <v>0</v>
      </c>
      <c r="L79" s="237">
        <f>Субсидии!D75</f>
        <v>0</v>
      </c>
      <c r="M79" s="14"/>
      <c r="N79" s="14">
        <f>'Субвенции '!B79</f>
        <v>93.7</v>
      </c>
      <c r="O79" s="14">
        <f>'Субвенции '!C79</f>
        <v>93.7</v>
      </c>
      <c r="P79" s="14">
        <f>'Субвенции '!D79</f>
        <v>93.7</v>
      </c>
      <c r="Q79" s="14">
        <f>P79/O79*100</f>
        <v>100</v>
      </c>
      <c r="R79" s="14">
        <f>Иные!B71</f>
        <v>0</v>
      </c>
      <c r="S79" s="14">
        <f>Иные!C71</f>
        <v>96.4</v>
      </c>
      <c r="T79" s="14">
        <f>Иные!D71</f>
        <v>96.4</v>
      </c>
      <c r="U79" s="14">
        <f t="shared" si="34"/>
        <v>100</v>
      </c>
      <c r="V79" s="10"/>
      <c r="W79" s="10"/>
      <c r="X79" s="10"/>
      <c r="Y79" s="10"/>
      <c r="Z79" s="10"/>
      <c r="AA79" s="10"/>
      <c r="AB79" s="10"/>
      <c r="AC79" s="10"/>
      <c r="AD79" s="10"/>
      <c r="AE79" s="10"/>
      <c r="AF79" s="10"/>
      <c r="AG79" s="10"/>
      <c r="AH79" s="10"/>
      <c r="AI79" s="10"/>
      <c r="AJ79" s="10"/>
    </row>
    <row r="80" spans="1:36" s="12" customFormat="1" ht="15.75" x14ac:dyDescent="0.25">
      <c r="A80" s="120" t="s">
        <v>293</v>
      </c>
      <c r="B80" s="146">
        <f t="shared" si="62"/>
        <v>234.2</v>
      </c>
      <c r="C80" s="146">
        <f t="shared" si="62"/>
        <v>420.4</v>
      </c>
      <c r="D80" s="146">
        <f t="shared" si="63"/>
        <v>420.4</v>
      </c>
      <c r="E80" s="146">
        <f>D80/C80*100</f>
        <v>100</v>
      </c>
      <c r="F80" s="146"/>
      <c r="G80" s="14"/>
      <c r="H80" s="14"/>
      <c r="I80" s="45"/>
      <c r="J80" s="237">
        <f>Субсидии!B76</f>
        <v>0</v>
      </c>
      <c r="K80" s="237">
        <f>Субсидии!C76</f>
        <v>0</v>
      </c>
      <c r="L80" s="237">
        <f>Субсидии!D76</f>
        <v>0</v>
      </c>
      <c r="M80" s="14"/>
      <c r="N80" s="14">
        <f>'Субвенции '!B80</f>
        <v>234.2</v>
      </c>
      <c r="O80" s="14">
        <f>'Субвенции '!C80</f>
        <v>234.2</v>
      </c>
      <c r="P80" s="14">
        <f>'Субвенции '!D80</f>
        <v>234.2</v>
      </c>
      <c r="Q80" s="14">
        <f>P80/O80*100</f>
        <v>100</v>
      </c>
      <c r="R80" s="14">
        <f>Иные!B72</f>
        <v>0</v>
      </c>
      <c r="S80" s="14">
        <f>Иные!C72</f>
        <v>186.2</v>
      </c>
      <c r="T80" s="14">
        <f>Иные!D72</f>
        <v>186.2</v>
      </c>
      <c r="U80" s="14">
        <f t="shared" si="34"/>
        <v>100</v>
      </c>
      <c r="V80" s="10"/>
      <c r="W80" s="10"/>
      <c r="X80" s="10"/>
      <c r="Y80" s="10"/>
      <c r="Z80" s="10"/>
      <c r="AA80" s="10"/>
      <c r="AB80" s="10"/>
      <c r="AC80" s="10"/>
      <c r="AD80" s="10"/>
      <c r="AE80" s="10"/>
      <c r="AF80" s="10"/>
      <c r="AG80" s="10"/>
      <c r="AH80" s="10"/>
      <c r="AI80" s="10"/>
      <c r="AJ80" s="10"/>
    </row>
    <row r="81" spans="1:36" s="26" customFormat="1" ht="31.5" x14ac:dyDescent="0.25">
      <c r="A81" s="75" t="s">
        <v>482</v>
      </c>
      <c r="B81" s="79">
        <f t="shared" si="62"/>
        <v>1031693.5299999994</v>
      </c>
      <c r="C81" s="79">
        <f t="shared" si="62"/>
        <v>1374749.8466399994</v>
      </c>
      <c r="D81" s="79">
        <f t="shared" si="63"/>
        <v>1366921.2408600003</v>
      </c>
      <c r="E81" s="79">
        <f t="shared" ref="E81" si="69">D81/C81*100</f>
        <v>99.430543251258925</v>
      </c>
      <c r="F81" s="79">
        <f t="shared" ref="F81:H81" si="70">SUM(F82:F97)</f>
        <v>92184</v>
      </c>
      <c r="G81" s="79">
        <f t="shared" si="70"/>
        <v>135212</v>
      </c>
      <c r="H81" s="79">
        <f t="shared" si="70"/>
        <v>135212</v>
      </c>
      <c r="I81" s="81">
        <f t="shared" si="28"/>
        <v>100</v>
      </c>
      <c r="J81" s="79">
        <f>SUM(J82:J97)</f>
        <v>135785.43</v>
      </c>
      <c r="K81" s="79">
        <f>SUM(K82:K97)</f>
        <v>200086.91664000004</v>
      </c>
      <c r="L81" s="79">
        <f t="shared" ref="L81:T81" si="71">SUM(L82:L97)</f>
        <v>197776.88471000004</v>
      </c>
      <c r="M81" s="79">
        <f t="shared" si="30"/>
        <v>98.84548576748962</v>
      </c>
      <c r="N81" s="79">
        <f t="shared" ref="N81" si="72">SUM(N82:N97)</f>
        <v>744132.19999999937</v>
      </c>
      <c r="O81" s="79">
        <f t="shared" si="71"/>
        <v>831046.02999999945</v>
      </c>
      <c r="P81" s="79">
        <f t="shared" si="71"/>
        <v>827271.88379000023</v>
      </c>
      <c r="Q81" s="79">
        <f t="shared" si="32"/>
        <v>99.54585593652385</v>
      </c>
      <c r="R81" s="79">
        <f t="shared" ref="R81" si="73">SUM(R82:R97)</f>
        <v>59591.9</v>
      </c>
      <c r="S81" s="79">
        <f t="shared" si="71"/>
        <v>208404.89999999997</v>
      </c>
      <c r="T81" s="79">
        <f t="shared" si="71"/>
        <v>206660.47236000001</v>
      </c>
      <c r="U81" s="79">
        <f t="shared" si="34"/>
        <v>99.162962272000343</v>
      </c>
      <c r="V81" s="129"/>
      <c r="W81" s="129"/>
      <c r="X81" s="129"/>
      <c r="Y81" s="129"/>
      <c r="Z81" s="129"/>
      <c r="AA81" s="129"/>
      <c r="AB81" s="129"/>
      <c r="AC81" s="129"/>
      <c r="AD81" s="129"/>
      <c r="AE81" s="129"/>
      <c r="AF81" s="129"/>
      <c r="AG81" s="129"/>
      <c r="AH81" s="129"/>
      <c r="AI81" s="129"/>
      <c r="AJ81" s="129"/>
    </row>
    <row r="82" spans="1:36" s="12" customFormat="1" ht="17.25" customHeight="1" x14ac:dyDescent="0.25">
      <c r="A82" s="119" t="s">
        <v>298</v>
      </c>
      <c r="B82" s="14">
        <f t="shared" si="62"/>
        <v>935276.43</v>
      </c>
      <c r="C82" s="14">
        <f t="shared" si="62"/>
        <v>1111263.16824</v>
      </c>
      <c r="D82" s="14">
        <f t="shared" si="63"/>
        <v>1105428.0749100002</v>
      </c>
      <c r="E82" s="14">
        <f t="shared" si="24"/>
        <v>99.474913459136658</v>
      </c>
      <c r="F82" s="14">
        <f>Дотации!B26</f>
        <v>92184</v>
      </c>
      <c r="G82" s="14">
        <f>Дотации!C26</f>
        <v>135212</v>
      </c>
      <c r="H82" s="14">
        <f>Дотации!D26</f>
        <v>135212</v>
      </c>
      <c r="I82" s="15">
        <f t="shared" si="28"/>
        <v>100</v>
      </c>
      <c r="J82" s="14">
        <f>Субсидии!B78</f>
        <v>90271.93</v>
      </c>
      <c r="K82" s="14">
        <f>Субсидии!C78</f>
        <v>91832.938239999989</v>
      </c>
      <c r="L82" s="14">
        <f>Субсидии!D78</f>
        <v>91261.665500000003</v>
      </c>
      <c r="M82" s="14">
        <f t="shared" si="30"/>
        <v>99.377921744693609</v>
      </c>
      <c r="N82" s="14">
        <f>'Субвенции '!B82</f>
        <v>742258.4</v>
      </c>
      <c r="O82" s="14">
        <f>'Субвенции '!C82</f>
        <v>829172.2300000001</v>
      </c>
      <c r="P82" s="14">
        <f>'Субвенции '!D82</f>
        <v>825408.59053000028</v>
      </c>
      <c r="Q82" s="14">
        <f t="shared" si="32"/>
        <v>99.546096777746669</v>
      </c>
      <c r="R82" s="14">
        <f>Иные!B74</f>
        <v>10562.1</v>
      </c>
      <c r="S82" s="14">
        <f>Иные!C74</f>
        <v>55046</v>
      </c>
      <c r="T82" s="14">
        <f>Иные!D74</f>
        <v>53545.818879999999</v>
      </c>
      <c r="U82" s="14">
        <f t="shared" si="34"/>
        <v>97.274677324419585</v>
      </c>
      <c r="V82" s="10"/>
      <c r="W82" s="10"/>
      <c r="X82" s="10"/>
      <c r="Y82" s="10"/>
      <c r="Z82" s="10"/>
      <c r="AA82" s="10"/>
      <c r="AB82" s="10"/>
      <c r="AC82" s="10"/>
      <c r="AD82" s="10"/>
      <c r="AE82" s="10"/>
      <c r="AF82" s="10"/>
      <c r="AG82" s="10"/>
      <c r="AH82" s="10"/>
      <c r="AI82" s="10"/>
      <c r="AJ82" s="10"/>
    </row>
    <row r="83" spans="1:36" s="12" customFormat="1" ht="15.75" x14ac:dyDescent="0.25">
      <c r="A83" s="120" t="s">
        <v>647</v>
      </c>
      <c r="B83" s="146">
        <f t="shared" si="62"/>
        <v>64774.700000000004</v>
      </c>
      <c r="C83" s="146">
        <f t="shared" si="62"/>
        <v>230822.39999999999</v>
      </c>
      <c r="D83" s="146">
        <f t="shared" si="63"/>
        <v>229083.62187999999</v>
      </c>
      <c r="E83" s="146">
        <f t="shared" ref="E83:E97" si="74">D83/C83*100</f>
        <v>99.246703040952696</v>
      </c>
      <c r="F83" s="146"/>
      <c r="G83" s="14"/>
      <c r="H83" s="14"/>
      <c r="I83" s="45"/>
      <c r="J83" s="237">
        <f>Субсидии!B79</f>
        <v>15744.9</v>
      </c>
      <c r="K83" s="237">
        <f>Субсидии!C79</f>
        <v>78792.600000000006</v>
      </c>
      <c r="L83" s="237">
        <f>Субсидии!D79</f>
        <v>77053.821880000003</v>
      </c>
      <c r="M83" s="14">
        <f t="shared" ref="M83:M96" si="75">L83/K83*100</f>
        <v>97.793221546185805</v>
      </c>
      <c r="N83" s="14"/>
      <c r="O83" s="14"/>
      <c r="P83" s="14"/>
      <c r="Q83" s="14"/>
      <c r="R83" s="14">
        <f>Иные!B75</f>
        <v>49029.8</v>
      </c>
      <c r="S83" s="14">
        <f>Иные!C75</f>
        <v>152029.79999999999</v>
      </c>
      <c r="T83" s="14">
        <f>Иные!D75</f>
        <v>152029.79999999999</v>
      </c>
      <c r="U83" s="14">
        <f>T83/S83*100</f>
        <v>100</v>
      </c>
      <c r="V83" s="10"/>
      <c r="W83" s="10"/>
      <c r="X83" s="10"/>
      <c r="Y83" s="10"/>
      <c r="Z83" s="10"/>
      <c r="AA83" s="10"/>
      <c r="AB83" s="10"/>
      <c r="AC83" s="10"/>
      <c r="AD83" s="10"/>
      <c r="AE83" s="10"/>
      <c r="AF83" s="10"/>
      <c r="AG83" s="10"/>
      <c r="AH83" s="10"/>
      <c r="AI83" s="10"/>
      <c r="AJ83" s="10"/>
    </row>
    <row r="84" spans="1:36" s="12" customFormat="1" ht="15.75" x14ac:dyDescent="0.25">
      <c r="A84" s="120" t="s">
        <v>272</v>
      </c>
      <c r="B84" s="146">
        <f t="shared" si="62"/>
        <v>93.7</v>
      </c>
      <c r="C84" s="146">
        <f t="shared" si="62"/>
        <v>1077.6849999999999</v>
      </c>
      <c r="D84" s="146">
        <f t="shared" si="63"/>
        <v>1064.4868899999999</v>
      </c>
      <c r="E84" s="146">
        <f t="shared" si="74"/>
        <v>98.775327669959211</v>
      </c>
      <c r="F84" s="146"/>
      <c r="G84" s="14"/>
      <c r="H84" s="14"/>
      <c r="I84" s="45"/>
      <c r="J84" s="237">
        <f>Субсидии!B80</f>
        <v>0</v>
      </c>
      <c r="K84" s="237">
        <f>Субсидии!C80</f>
        <v>886.78499999999997</v>
      </c>
      <c r="L84" s="237">
        <f>Субсидии!D80</f>
        <v>886.78499999999997</v>
      </c>
      <c r="M84" s="14">
        <f t="shared" si="75"/>
        <v>100</v>
      </c>
      <c r="N84" s="14">
        <f>'Субвенции '!B83</f>
        <v>93.7</v>
      </c>
      <c r="O84" s="14">
        <f>'Субвенции '!C83</f>
        <v>93.7</v>
      </c>
      <c r="P84" s="14">
        <f>'Субвенции '!D83</f>
        <v>93.699960000000004</v>
      </c>
      <c r="Q84" s="14">
        <f t="shared" ref="Q84:Q97" si="76">P84/O84*100</f>
        <v>99.999957310565634</v>
      </c>
      <c r="R84" s="14">
        <f>Иные!B76</f>
        <v>0</v>
      </c>
      <c r="S84" s="14">
        <f>Иные!C76</f>
        <v>97.2</v>
      </c>
      <c r="T84" s="14">
        <f>Иные!D76</f>
        <v>84.001929999999987</v>
      </c>
      <c r="U84" s="14">
        <f t="shared" ref="U84:U97" si="77">T84/S84*100</f>
        <v>86.421738683127558</v>
      </c>
      <c r="V84" s="10"/>
      <c r="W84" s="10"/>
      <c r="X84" s="10"/>
      <c r="Y84" s="10"/>
      <c r="Z84" s="10"/>
      <c r="AA84" s="10"/>
      <c r="AB84" s="10"/>
      <c r="AC84" s="10"/>
      <c r="AD84" s="10"/>
      <c r="AE84" s="10"/>
      <c r="AF84" s="10"/>
      <c r="AG84" s="10"/>
      <c r="AH84" s="10"/>
      <c r="AI84" s="10"/>
      <c r="AJ84" s="10"/>
    </row>
    <row r="85" spans="1:36" s="12" customFormat="1" ht="15.75" x14ac:dyDescent="0.25">
      <c r="A85" s="120" t="s">
        <v>471</v>
      </c>
      <c r="B85" s="146">
        <f t="shared" si="62"/>
        <v>93.7</v>
      </c>
      <c r="C85" s="146">
        <f t="shared" si="62"/>
        <v>146</v>
      </c>
      <c r="D85" s="146">
        <f t="shared" si="63"/>
        <v>145.99350999999999</v>
      </c>
      <c r="E85" s="146">
        <f t="shared" si="74"/>
        <v>99.99555479452053</v>
      </c>
      <c r="F85" s="146"/>
      <c r="G85" s="14"/>
      <c r="H85" s="14"/>
      <c r="I85" s="45"/>
      <c r="J85" s="237">
        <f>Субсидии!B81</f>
        <v>0</v>
      </c>
      <c r="K85" s="237">
        <f>Субсидии!C81</f>
        <v>0</v>
      </c>
      <c r="L85" s="237">
        <f>Субсидии!D81</f>
        <v>0</v>
      </c>
      <c r="M85" s="14"/>
      <c r="N85" s="14">
        <f>'Субвенции '!B84</f>
        <v>93.7</v>
      </c>
      <c r="O85" s="14">
        <f>'Субвенции '!C84</f>
        <v>93.7</v>
      </c>
      <c r="P85" s="14">
        <f>'Субвенции '!D84</f>
        <v>93.699969999999993</v>
      </c>
      <c r="Q85" s="14">
        <f t="shared" si="76"/>
        <v>99.999967982924218</v>
      </c>
      <c r="R85" s="14">
        <f>Иные!B77</f>
        <v>0</v>
      </c>
      <c r="S85" s="14">
        <f>Иные!C77</f>
        <v>52.3</v>
      </c>
      <c r="T85" s="14">
        <f>Иные!D77</f>
        <v>52.29354</v>
      </c>
      <c r="U85" s="14">
        <f t="shared" si="77"/>
        <v>99.987648183556416</v>
      </c>
      <c r="V85" s="10"/>
      <c r="W85" s="10"/>
      <c r="X85" s="10"/>
      <c r="Y85" s="10"/>
      <c r="Z85" s="10"/>
      <c r="AA85" s="10"/>
      <c r="AB85" s="10"/>
      <c r="AC85" s="10"/>
      <c r="AD85" s="10"/>
      <c r="AE85" s="10"/>
      <c r="AF85" s="10"/>
      <c r="AG85" s="10"/>
      <c r="AH85" s="10"/>
      <c r="AI85" s="10"/>
      <c r="AJ85" s="10"/>
    </row>
    <row r="86" spans="1:36" s="12" customFormat="1" ht="15.75" x14ac:dyDescent="0.25">
      <c r="A86" s="120" t="s">
        <v>472</v>
      </c>
      <c r="B86" s="146">
        <f t="shared" si="62"/>
        <v>93.7</v>
      </c>
      <c r="C86" s="146">
        <f t="shared" si="62"/>
        <v>190.9</v>
      </c>
      <c r="D86" s="146">
        <f t="shared" si="63"/>
        <v>190.89644000000001</v>
      </c>
      <c r="E86" s="146">
        <f t="shared" si="74"/>
        <v>99.998135149292821</v>
      </c>
      <c r="F86" s="146"/>
      <c r="G86" s="14"/>
      <c r="H86" s="14"/>
      <c r="I86" s="45"/>
      <c r="J86" s="237">
        <f>Субсидии!B82</f>
        <v>0</v>
      </c>
      <c r="K86" s="237">
        <f>Субсидии!C82</f>
        <v>0</v>
      </c>
      <c r="L86" s="237">
        <f>Субсидии!D82</f>
        <v>0</v>
      </c>
      <c r="M86" s="14"/>
      <c r="N86" s="14">
        <f>'Субвенции '!B85</f>
        <v>93.7</v>
      </c>
      <c r="O86" s="14">
        <f>'Субвенции '!C85</f>
        <v>93.7</v>
      </c>
      <c r="P86" s="14">
        <f>'Субвенции '!D85</f>
        <v>93.699560000000005</v>
      </c>
      <c r="Q86" s="14">
        <f t="shared" si="76"/>
        <v>99.999530416221987</v>
      </c>
      <c r="R86" s="14">
        <f>Иные!B78</f>
        <v>0</v>
      </c>
      <c r="S86" s="14">
        <f>Иные!C78</f>
        <v>97.2</v>
      </c>
      <c r="T86" s="14">
        <f>Иные!D78</f>
        <v>97.196880000000007</v>
      </c>
      <c r="U86" s="14">
        <f t="shared" si="77"/>
        <v>99.99679012345679</v>
      </c>
      <c r="V86" s="10"/>
      <c r="W86" s="10"/>
      <c r="X86" s="10"/>
      <c r="Y86" s="10"/>
      <c r="Z86" s="10"/>
      <c r="AA86" s="10"/>
      <c r="AB86" s="10"/>
      <c r="AC86" s="10"/>
      <c r="AD86" s="10"/>
      <c r="AE86" s="10"/>
      <c r="AF86" s="10"/>
      <c r="AG86" s="10"/>
      <c r="AH86" s="10"/>
      <c r="AI86" s="10"/>
      <c r="AJ86" s="10"/>
    </row>
    <row r="87" spans="1:36" s="12" customFormat="1" ht="15.75" x14ac:dyDescent="0.25">
      <c r="A87" s="120" t="s">
        <v>473</v>
      </c>
      <c r="B87" s="146">
        <f t="shared" si="62"/>
        <v>93.7</v>
      </c>
      <c r="C87" s="146">
        <f t="shared" si="62"/>
        <v>1016</v>
      </c>
      <c r="D87" s="146">
        <f t="shared" si="63"/>
        <v>1012.71429</v>
      </c>
      <c r="E87" s="146">
        <f t="shared" si="74"/>
        <v>99.676603346456687</v>
      </c>
      <c r="F87" s="146"/>
      <c r="G87" s="14"/>
      <c r="H87" s="14"/>
      <c r="I87" s="45"/>
      <c r="J87" s="237">
        <f>Субсидии!B84</f>
        <v>0</v>
      </c>
      <c r="K87" s="237">
        <f>Субсидии!C84</f>
        <v>870</v>
      </c>
      <c r="L87" s="237">
        <f>Субсидии!D84</f>
        <v>870</v>
      </c>
      <c r="M87" s="14">
        <f t="shared" si="75"/>
        <v>100</v>
      </c>
      <c r="N87" s="14">
        <f>'Субвенции '!B86</f>
        <v>93.7</v>
      </c>
      <c r="O87" s="14">
        <f>'Субвенции '!C86</f>
        <v>93.7</v>
      </c>
      <c r="P87" s="14">
        <f>'Субвенции '!D86</f>
        <v>93.699569999999994</v>
      </c>
      <c r="Q87" s="14">
        <f t="shared" si="76"/>
        <v>99.999541088580571</v>
      </c>
      <c r="R87" s="14">
        <f>Иные!B80</f>
        <v>0</v>
      </c>
      <c r="S87" s="14">
        <f>Иные!C80</f>
        <v>52.3</v>
      </c>
      <c r="T87" s="14">
        <f>Иные!D80</f>
        <v>49.014720000000004</v>
      </c>
      <c r="U87" s="14">
        <f t="shared" si="77"/>
        <v>93.718393881453167</v>
      </c>
      <c r="V87" s="10"/>
      <c r="W87" s="10"/>
      <c r="X87" s="10"/>
      <c r="Y87" s="10"/>
      <c r="Z87" s="10"/>
      <c r="AA87" s="10"/>
      <c r="AB87" s="10"/>
      <c r="AC87" s="10"/>
      <c r="AD87" s="10"/>
      <c r="AE87" s="10"/>
      <c r="AF87" s="10"/>
      <c r="AG87" s="10"/>
      <c r="AH87" s="10"/>
      <c r="AI87" s="10"/>
      <c r="AJ87" s="10"/>
    </row>
    <row r="88" spans="1:36" s="12" customFormat="1" ht="15.75" x14ac:dyDescent="0.25">
      <c r="A88" s="120" t="s">
        <v>474</v>
      </c>
      <c r="B88" s="146">
        <f t="shared" si="62"/>
        <v>93.7</v>
      </c>
      <c r="C88" s="146">
        <f t="shared" si="62"/>
        <v>969.10199999999998</v>
      </c>
      <c r="D88" s="146">
        <f t="shared" si="63"/>
        <v>964.34062999999992</v>
      </c>
      <c r="E88" s="146">
        <f t="shared" si="74"/>
        <v>99.508682264611977</v>
      </c>
      <c r="F88" s="146"/>
      <c r="G88" s="14"/>
      <c r="H88" s="14"/>
      <c r="I88" s="45"/>
      <c r="J88" s="237">
        <f>Субсидии!B83</f>
        <v>0</v>
      </c>
      <c r="K88" s="237">
        <f>Субсидии!C83</f>
        <v>823.10199999999998</v>
      </c>
      <c r="L88" s="237">
        <f>Субсидии!D83</f>
        <v>823.10199999999998</v>
      </c>
      <c r="M88" s="14">
        <f t="shared" si="75"/>
        <v>100</v>
      </c>
      <c r="N88" s="14">
        <f>'Субвенции '!B87</f>
        <v>93.7</v>
      </c>
      <c r="O88" s="14">
        <f>'Субвенции '!C87</f>
        <v>93.7</v>
      </c>
      <c r="P88" s="14">
        <f>'Субвенции '!D87</f>
        <v>93.699039999999997</v>
      </c>
      <c r="Q88" s="14">
        <f t="shared" si="76"/>
        <v>99.998975453575241</v>
      </c>
      <c r="R88" s="14">
        <f>Иные!B79</f>
        <v>0</v>
      </c>
      <c r="S88" s="14">
        <f>Иные!C79</f>
        <v>52.3</v>
      </c>
      <c r="T88" s="14">
        <f>Иные!D79</f>
        <v>47.539589999999997</v>
      </c>
      <c r="U88" s="14">
        <f t="shared" si="77"/>
        <v>90.897877629063089</v>
      </c>
      <c r="V88" s="10"/>
      <c r="W88" s="10"/>
      <c r="X88" s="10"/>
      <c r="Y88" s="10"/>
      <c r="Z88" s="10"/>
      <c r="AA88" s="10"/>
      <c r="AB88" s="10"/>
      <c r="AC88" s="10"/>
      <c r="AD88" s="10"/>
      <c r="AE88" s="10"/>
      <c r="AF88" s="10"/>
      <c r="AG88" s="10"/>
      <c r="AH88" s="10"/>
      <c r="AI88" s="10"/>
      <c r="AJ88" s="10"/>
    </row>
    <row r="89" spans="1:36" s="12" customFormat="1" ht="15.75" x14ac:dyDescent="0.25">
      <c r="A89" s="120" t="s">
        <v>376</v>
      </c>
      <c r="B89" s="146">
        <f t="shared" si="62"/>
        <v>93.7</v>
      </c>
      <c r="C89" s="146">
        <f t="shared" si="62"/>
        <v>647.6</v>
      </c>
      <c r="D89" s="146">
        <f t="shared" si="63"/>
        <v>647.55404999999996</v>
      </c>
      <c r="E89" s="146">
        <f t="shared" si="74"/>
        <v>99.992904570722658</v>
      </c>
      <c r="F89" s="146"/>
      <c r="G89" s="14"/>
      <c r="H89" s="14"/>
      <c r="I89" s="45"/>
      <c r="J89" s="237">
        <f>Субсидии!B85</f>
        <v>0</v>
      </c>
      <c r="K89" s="237">
        <f>Субсидии!C85</f>
        <v>456.7</v>
      </c>
      <c r="L89" s="237">
        <f>Субсидии!D85</f>
        <v>456.6576</v>
      </c>
      <c r="M89" s="14">
        <f t="shared" si="75"/>
        <v>99.990716006130938</v>
      </c>
      <c r="N89" s="14">
        <f>'Субвенции '!B88</f>
        <v>93.7</v>
      </c>
      <c r="O89" s="14">
        <f>'Субвенции '!C88</f>
        <v>93.7</v>
      </c>
      <c r="P89" s="14">
        <f>'Субвенции '!D88</f>
        <v>93.699569999999994</v>
      </c>
      <c r="Q89" s="14">
        <f t="shared" si="76"/>
        <v>99.999541088580571</v>
      </c>
      <c r="R89" s="14">
        <f>Иные!B81</f>
        <v>0</v>
      </c>
      <c r="S89" s="14">
        <f>Иные!C81</f>
        <v>97.2</v>
      </c>
      <c r="T89" s="14">
        <f>Иные!D81</f>
        <v>97.196880000000007</v>
      </c>
      <c r="U89" s="14">
        <f t="shared" si="77"/>
        <v>99.99679012345679</v>
      </c>
      <c r="V89" s="10"/>
      <c r="W89" s="10"/>
      <c r="X89" s="10"/>
      <c r="Y89" s="10"/>
      <c r="Z89" s="10"/>
      <c r="AA89" s="10"/>
      <c r="AB89" s="10"/>
      <c r="AC89" s="10"/>
      <c r="AD89" s="10"/>
      <c r="AE89" s="10"/>
      <c r="AF89" s="10"/>
      <c r="AG89" s="10"/>
      <c r="AH89" s="10"/>
      <c r="AI89" s="10"/>
      <c r="AJ89" s="10"/>
    </row>
    <row r="90" spans="1:36" s="12" customFormat="1" ht="15.75" x14ac:dyDescent="0.25">
      <c r="A90" s="120" t="s">
        <v>475</v>
      </c>
      <c r="B90" s="146">
        <f t="shared" si="62"/>
        <v>93.7</v>
      </c>
      <c r="C90" s="146">
        <f t="shared" si="62"/>
        <v>1145.578</v>
      </c>
      <c r="D90" s="146">
        <f t="shared" si="63"/>
        <v>1145.57152</v>
      </c>
      <c r="E90" s="146">
        <f t="shared" si="74"/>
        <v>99.999434346679138</v>
      </c>
      <c r="F90" s="146"/>
      <c r="G90" s="14"/>
      <c r="H90" s="14"/>
      <c r="I90" s="45"/>
      <c r="J90" s="237">
        <f>Субсидии!B86</f>
        <v>0</v>
      </c>
      <c r="K90" s="237">
        <f>Субсидии!C86</f>
        <v>999.57799999999997</v>
      </c>
      <c r="L90" s="237">
        <f>Субсидии!D86</f>
        <v>999.57799999999997</v>
      </c>
      <c r="M90" s="14">
        <f t="shared" si="75"/>
        <v>100</v>
      </c>
      <c r="N90" s="14">
        <f>'Субвенции '!B89</f>
        <v>93.7</v>
      </c>
      <c r="O90" s="14">
        <f>'Субвенции '!C89</f>
        <v>93.7</v>
      </c>
      <c r="P90" s="14">
        <f>'Субвенции '!D89</f>
        <v>93.699979999999996</v>
      </c>
      <c r="Q90" s="14">
        <f t="shared" si="76"/>
        <v>99.999978655282803</v>
      </c>
      <c r="R90" s="14">
        <f>Иные!B82</f>
        <v>0</v>
      </c>
      <c r="S90" s="14">
        <f>Иные!C82</f>
        <v>52.3</v>
      </c>
      <c r="T90" s="14">
        <f>Иные!D82</f>
        <v>52.29354</v>
      </c>
      <c r="U90" s="14">
        <f t="shared" si="77"/>
        <v>99.987648183556416</v>
      </c>
      <c r="V90" s="10"/>
      <c r="W90" s="10"/>
      <c r="X90" s="10"/>
      <c r="Y90" s="10"/>
      <c r="Z90" s="10"/>
      <c r="AA90" s="10"/>
      <c r="AB90" s="10"/>
      <c r="AC90" s="10"/>
      <c r="AD90" s="10"/>
      <c r="AE90" s="10"/>
      <c r="AF90" s="10"/>
      <c r="AG90" s="10"/>
      <c r="AH90" s="10"/>
      <c r="AI90" s="10"/>
      <c r="AJ90" s="10"/>
    </row>
    <row r="91" spans="1:36" s="12" customFormat="1" ht="15.75" x14ac:dyDescent="0.25">
      <c r="A91" s="120" t="s">
        <v>476</v>
      </c>
      <c r="B91" s="146">
        <f t="shared" si="62"/>
        <v>93.7</v>
      </c>
      <c r="C91" s="146">
        <f t="shared" si="62"/>
        <v>897.41340000000002</v>
      </c>
      <c r="D91" s="146">
        <f t="shared" si="63"/>
        <v>897.41065000000003</v>
      </c>
      <c r="E91" s="146">
        <f t="shared" si="74"/>
        <v>99.999693563746646</v>
      </c>
      <c r="F91" s="146"/>
      <c r="G91" s="14"/>
      <c r="H91" s="14"/>
      <c r="I91" s="45"/>
      <c r="J91" s="237">
        <f>Субсидии!B87</f>
        <v>0</v>
      </c>
      <c r="K91" s="237">
        <f>Субсидии!C87</f>
        <v>751.41340000000002</v>
      </c>
      <c r="L91" s="237">
        <f>Субсидии!D87</f>
        <v>751.41340000000002</v>
      </c>
      <c r="M91" s="14">
        <f t="shared" si="75"/>
        <v>100</v>
      </c>
      <c r="N91" s="14">
        <f>'Субвенции '!B90</f>
        <v>93.7</v>
      </c>
      <c r="O91" s="14">
        <f>'Субвенции '!C90</f>
        <v>93.7</v>
      </c>
      <c r="P91" s="14">
        <f>'Субвенции '!D90</f>
        <v>93.699550000000002</v>
      </c>
      <c r="Q91" s="14">
        <f t="shared" si="76"/>
        <v>99.999519743863402</v>
      </c>
      <c r="R91" s="14">
        <f>Иные!B83</f>
        <v>0</v>
      </c>
      <c r="S91" s="14">
        <f>Иные!C83</f>
        <v>52.3</v>
      </c>
      <c r="T91" s="14">
        <f>Иные!D83</f>
        <v>52.297699999999999</v>
      </c>
      <c r="U91" s="14">
        <f t="shared" si="77"/>
        <v>99.995602294455068</v>
      </c>
      <c r="V91" s="10"/>
      <c r="W91" s="10"/>
      <c r="X91" s="10"/>
      <c r="Y91" s="10"/>
      <c r="Z91" s="10"/>
      <c r="AA91" s="10"/>
      <c r="AB91" s="10"/>
      <c r="AC91" s="10"/>
      <c r="AD91" s="10"/>
      <c r="AE91" s="10"/>
      <c r="AF91" s="10"/>
      <c r="AG91" s="10"/>
      <c r="AH91" s="10"/>
      <c r="AI91" s="10"/>
      <c r="AJ91" s="10"/>
    </row>
    <row r="92" spans="1:36" s="12" customFormat="1" ht="15.75" x14ac:dyDescent="0.25">
      <c r="A92" s="120" t="s">
        <v>481</v>
      </c>
      <c r="B92" s="146">
        <f t="shared" si="62"/>
        <v>93.7</v>
      </c>
      <c r="C92" s="146">
        <f t="shared" si="62"/>
        <v>146</v>
      </c>
      <c r="D92" s="146">
        <f t="shared" si="63"/>
        <v>145.99700000000001</v>
      </c>
      <c r="E92" s="146">
        <f t="shared" si="74"/>
        <v>99.997945205479468</v>
      </c>
      <c r="F92" s="146"/>
      <c r="G92" s="14"/>
      <c r="H92" s="14"/>
      <c r="I92" s="45"/>
      <c r="J92" s="237">
        <f>Субсидии!B88</f>
        <v>0</v>
      </c>
      <c r="K92" s="237">
        <f>Субсидии!C88</f>
        <v>0</v>
      </c>
      <c r="L92" s="237">
        <f>Субсидии!D88</f>
        <v>0</v>
      </c>
      <c r="M92" s="14"/>
      <c r="N92" s="14">
        <f>'Субвенции '!B91</f>
        <v>93.7</v>
      </c>
      <c r="O92" s="14">
        <f>'Субвенции '!C91</f>
        <v>93.7</v>
      </c>
      <c r="P92" s="14">
        <f>'Субвенции '!D91</f>
        <v>93.699539999999999</v>
      </c>
      <c r="Q92" s="14">
        <f t="shared" si="76"/>
        <v>99.999509071504804</v>
      </c>
      <c r="R92" s="14">
        <f>Иные!B84</f>
        <v>0</v>
      </c>
      <c r="S92" s="14">
        <f>Иные!C84</f>
        <v>52.3</v>
      </c>
      <c r="T92" s="14">
        <f>Иные!D84</f>
        <v>52.297460000000001</v>
      </c>
      <c r="U92" s="14">
        <f t="shared" si="77"/>
        <v>99.995143403441688</v>
      </c>
      <c r="V92" s="10"/>
      <c r="W92" s="10"/>
      <c r="X92" s="10"/>
      <c r="Y92" s="10"/>
      <c r="Z92" s="10"/>
      <c r="AA92" s="10"/>
      <c r="AB92" s="10"/>
      <c r="AC92" s="10"/>
      <c r="AD92" s="10"/>
      <c r="AE92" s="10"/>
      <c r="AF92" s="10"/>
      <c r="AG92" s="10"/>
      <c r="AH92" s="10"/>
      <c r="AI92" s="10"/>
      <c r="AJ92" s="10"/>
    </row>
    <row r="93" spans="1:36" s="12" customFormat="1" ht="15.75" x14ac:dyDescent="0.25">
      <c r="A93" s="120" t="s">
        <v>296</v>
      </c>
      <c r="B93" s="146">
        <f t="shared" si="62"/>
        <v>234.2</v>
      </c>
      <c r="C93" s="146">
        <f t="shared" si="62"/>
        <v>1482.2</v>
      </c>
      <c r="D93" s="146">
        <f t="shared" si="63"/>
        <v>1372.2041299999999</v>
      </c>
      <c r="E93" s="146">
        <f t="shared" si="74"/>
        <v>92.578878019160697</v>
      </c>
      <c r="F93" s="146"/>
      <c r="G93" s="14"/>
      <c r="H93" s="14"/>
      <c r="I93" s="45"/>
      <c r="J93" s="237">
        <f>Субсидии!B89</f>
        <v>0</v>
      </c>
      <c r="K93" s="237">
        <f>Субсидии!C89</f>
        <v>970</v>
      </c>
      <c r="L93" s="237">
        <f>Субсидии!D89</f>
        <v>970</v>
      </c>
      <c r="M93" s="14">
        <f t="shared" si="75"/>
        <v>100</v>
      </c>
      <c r="N93" s="14">
        <f>'Субвенции '!B92</f>
        <v>234.2</v>
      </c>
      <c r="O93" s="14">
        <f>'Субвенции '!C92</f>
        <v>234.2</v>
      </c>
      <c r="P93" s="14">
        <f>'Субвенции '!D92</f>
        <v>228.45419999999999</v>
      </c>
      <c r="Q93" s="14">
        <f t="shared" si="76"/>
        <v>97.546626814688295</v>
      </c>
      <c r="R93" s="14">
        <f>Иные!B85</f>
        <v>0</v>
      </c>
      <c r="S93" s="14">
        <f>Иные!C85</f>
        <v>278</v>
      </c>
      <c r="T93" s="14">
        <f>Иные!D85</f>
        <v>173.74993000000001</v>
      </c>
      <c r="U93" s="14">
        <f t="shared" si="77"/>
        <v>62.49997482014389</v>
      </c>
      <c r="V93" s="10"/>
      <c r="W93" s="10"/>
      <c r="X93" s="10"/>
      <c r="Y93" s="10"/>
      <c r="Z93" s="10"/>
      <c r="AA93" s="10"/>
      <c r="AB93" s="10"/>
      <c r="AC93" s="10"/>
      <c r="AD93" s="10"/>
      <c r="AE93" s="10"/>
      <c r="AF93" s="10"/>
      <c r="AG93" s="10"/>
      <c r="AH93" s="10"/>
      <c r="AI93" s="10"/>
      <c r="AJ93" s="10"/>
    </row>
    <row r="94" spans="1:36" s="12" customFormat="1" ht="15.75" x14ac:dyDescent="0.25">
      <c r="A94" s="120" t="s">
        <v>477</v>
      </c>
      <c r="B94" s="146">
        <f t="shared" si="62"/>
        <v>93.7</v>
      </c>
      <c r="C94" s="146">
        <f t="shared" si="62"/>
        <v>1568.2</v>
      </c>
      <c r="D94" s="146">
        <f t="shared" si="63"/>
        <v>1568.1934200000001</v>
      </c>
      <c r="E94" s="146">
        <f t="shared" si="74"/>
        <v>99.999580410661906</v>
      </c>
      <c r="F94" s="146"/>
      <c r="G94" s="14"/>
      <c r="H94" s="14"/>
      <c r="I94" s="45"/>
      <c r="J94" s="237">
        <f>Субсидии!B90</f>
        <v>0</v>
      </c>
      <c r="K94" s="237">
        <f>Субсидии!C90</f>
        <v>1422.2</v>
      </c>
      <c r="L94" s="237">
        <f>Субсидии!D90</f>
        <v>1422.2</v>
      </c>
      <c r="M94" s="14">
        <f t="shared" si="75"/>
        <v>100</v>
      </c>
      <c r="N94" s="14">
        <f>'Субвенции '!B93</f>
        <v>93.7</v>
      </c>
      <c r="O94" s="14">
        <f>'Субвенции '!C93</f>
        <v>93.7</v>
      </c>
      <c r="P94" s="14">
        <f>'Субвенции '!D93</f>
        <v>93.695719999999994</v>
      </c>
      <c r="Q94" s="14">
        <f t="shared" si="76"/>
        <v>99.995432230522937</v>
      </c>
      <c r="R94" s="14">
        <f>Иные!B86</f>
        <v>0</v>
      </c>
      <c r="S94" s="14">
        <f>Иные!C86</f>
        <v>52.3</v>
      </c>
      <c r="T94" s="14">
        <f>Иные!D86</f>
        <v>52.297699999999999</v>
      </c>
      <c r="U94" s="14">
        <f t="shared" si="77"/>
        <v>99.995602294455068</v>
      </c>
      <c r="V94" s="10"/>
      <c r="W94" s="10"/>
      <c r="X94" s="10"/>
      <c r="Y94" s="10"/>
      <c r="Z94" s="10"/>
      <c r="AA94" s="10"/>
      <c r="AB94" s="10"/>
      <c r="AC94" s="10"/>
      <c r="AD94" s="10"/>
      <c r="AE94" s="10"/>
      <c r="AF94" s="10"/>
      <c r="AG94" s="10"/>
      <c r="AH94" s="10"/>
      <c r="AI94" s="10"/>
      <c r="AJ94" s="10"/>
    </row>
    <row r="95" spans="1:36" s="12" customFormat="1" ht="15.75" x14ac:dyDescent="0.25">
      <c r="A95" s="120" t="s">
        <v>478</v>
      </c>
      <c r="B95" s="146">
        <f t="shared" si="62"/>
        <v>30002.799999999999</v>
      </c>
      <c r="C95" s="146">
        <f t="shared" si="62"/>
        <v>21951.200000000001</v>
      </c>
      <c r="D95" s="146">
        <f t="shared" si="63"/>
        <v>21836.924630000001</v>
      </c>
      <c r="E95" s="146">
        <f t="shared" si="74"/>
        <v>99.479411740588219</v>
      </c>
      <c r="F95" s="146"/>
      <c r="G95" s="14"/>
      <c r="H95" s="14"/>
      <c r="I95" s="45"/>
      <c r="J95" s="237">
        <f>Субсидии!B91</f>
        <v>29768.6</v>
      </c>
      <c r="K95" s="237">
        <f>Субсидии!C91</f>
        <v>21530</v>
      </c>
      <c r="L95" s="237">
        <f>Субсидии!D91</f>
        <v>21530.018980000001</v>
      </c>
      <c r="M95" s="14">
        <f t="shared" si="75"/>
        <v>100.00008815606132</v>
      </c>
      <c r="N95" s="14">
        <f>'Субвенции '!B94</f>
        <v>234.2</v>
      </c>
      <c r="O95" s="14">
        <f>'Субвенции '!C94</f>
        <v>234.2</v>
      </c>
      <c r="P95" s="14">
        <f>'Субвенции '!D94</f>
        <v>229.47300000000001</v>
      </c>
      <c r="Q95" s="14">
        <f t="shared" si="76"/>
        <v>97.981639624252779</v>
      </c>
      <c r="R95" s="14">
        <f>Иные!B87</f>
        <v>0</v>
      </c>
      <c r="S95" s="14">
        <f>Иные!C87</f>
        <v>187</v>
      </c>
      <c r="T95" s="14">
        <f>Иные!D87</f>
        <v>77.432649999999995</v>
      </c>
      <c r="U95" s="14">
        <f t="shared" si="77"/>
        <v>41.407834224598929</v>
      </c>
      <c r="V95" s="10"/>
      <c r="W95" s="10"/>
      <c r="X95" s="10"/>
      <c r="Y95" s="10"/>
      <c r="Z95" s="10"/>
      <c r="AA95" s="10"/>
      <c r="AB95" s="10"/>
      <c r="AC95" s="10"/>
      <c r="AD95" s="10"/>
      <c r="AE95" s="10"/>
      <c r="AF95" s="10"/>
      <c r="AG95" s="10"/>
      <c r="AH95" s="10"/>
      <c r="AI95" s="10"/>
      <c r="AJ95" s="10"/>
    </row>
    <row r="96" spans="1:36" s="12" customFormat="1" ht="15.75" x14ac:dyDescent="0.25">
      <c r="A96" s="120" t="s">
        <v>479</v>
      </c>
      <c r="B96" s="146">
        <f t="shared" si="62"/>
        <v>234.2</v>
      </c>
      <c r="C96" s="146">
        <f t="shared" si="62"/>
        <v>1095</v>
      </c>
      <c r="D96" s="146">
        <f t="shared" si="63"/>
        <v>1086.9791399999999</v>
      </c>
      <c r="E96" s="146">
        <f t="shared" si="74"/>
        <v>99.267501369863012</v>
      </c>
      <c r="F96" s="146"/>
      <c r="G96" s="14"/>
      <c r="H96" s="14"/>
      <c r="I96" s="45"/>
      <c r="J96" s="237">
        <f>Субсидии!B92</f>
        <v>0</v>
      </c>
      <c r="K96" s="237">
        <f>Субсидии!C92</f>
        <v>751.6</v>
      </c>
      <c r="L96" s="237">
        <f>Субсидии!D92</f>
        <v>751.64234999999996</v>
      </c>
      <c r="M96" s="14">
        <f t="shared" si="75"/>
        <v>100.00563464608834</v>
      </c>
      <c r="N96" s="14">
        <f>'Субвенции '!B95</f>
        <v>234.2</v>
      </c>
      <c r="O96" s="14">
        <f>'Субвенции '!C95</f>
        <v>234.2</v>
      </c>
      <c r="P96" s="14">
        <f>'Субвенции '!D95</f>
        <v>234.19909999999999</v>
      </c>
      <c r="Q96" s="14">
        <f t="shared" si="76"/>
        <v>99.999615713065765</v>
      </c>
      <c r="R96" s="14">
        <f>Иные!B88</f>
        <v>0</v>
      </c>
      <c r="S96" s="14">
        <f>Иные!C88</f>
        <v>109.2</v>
      </c>
      <c r="T96" s="14">
        <f>Иные!D88</f>
        <v>101.13769000000001</v>
      </c>
      <c r="U96" s="14">
        <f t="shared" si="77"/>
        <v>92.616932234432241</v>
      </c>
      <c r="V96" s="10"/>
      <c r="W96" s="10"/>
      <c r="X96" s="10"/>
      <c r="Y96" s="10"/>
      <c r="Z96" s="10"/>
      <c r="AA96" s="10"/>
      <c r="AB96" s="10"/>
      <c r="AC96" s="10"/>
      <c r="AD96" s="10"/>
      <c r="AE96" s="10"/>
      <c r="AF96" s="10"/>
      <c r="AG96" s="10"/>
      <c r="AH96" s="10"/>
      <c r="AI96" s="10"/>
      <c r="AJ96" s="10"/>
    </row>
    <row r="97" spans="1:36" s="12" customFormat="1" ht="15.75" x14ac:dyDescent="0.25">
      <c r="A97" s="120" t="s">
        <v>480</v>
      </c>
      <c r="B97" s="146">
        <f t="shared" si="62"/>
        <v>234.2</v>
      </c>
      <c r="C97" s="146">
        <f t="shared" si="62"/>
        <v>331.4</v>
      </c>
      <c r="D97" s="146">
        <f t="shared" si="63"/>
        <v>330.27777000000003</v>
      </c>
      <c r="E97" s="146">
        <f t="shared" si="74"/>
        <v>99.661366928183483</v>
      </c>
      <c r="F97" s="146"/>
      <c r="G97" s="14"/>
      <c r="H97" s="14"/>
      <c r="I97" s="45"/>
      <c r="J97" s="237">
        <f>Субсидии!B93</f>
        <v>0</v>
      </c>
      <c r="K97" s="237">
        <f>Субсидии!C93</f>
        <v>0</v>
      </c>
      <c r="L97" s="237">
        <f>Субсидии!D93</f>
        <v>0</v>
      </c>
      <c r="M97" s="14"/>
      <c r="N97" s="14">
        <f>'Субвенции '!B96</f>
        <v>234.2</v>
      </c>
      <c r="O97" s="14">
        <f>'Субвенции '!C96</f>
        <v>234.2</v>
      </c>
      <c r="P97" s="14">
        <f>'Субвенции '!D96</f>
        <v>234.17449999999999</v>
      </c>
      <c r="Q97" s="14">
        <f t="shared" si="76"/>
        <v>99.98911187019641</v>
      </c>
      <c r="R97" s="14">
        <f>Иные!B89</f>
        <v>0</v>
      </c>
      <c r="S97" s="14">
        <f>Иные!C89</f>
        <v>97.2</v>
      </c>
      <c r="T97" s="14">
        <f>Иные!D89</f>
        <v>96.103270000000009</v>
      </c>
      <c r="U97" s="14">
        <f t="shared" si="77"/>
        <v>98.871676954732507</v>
      </c>
      <c r="V97" s="10"/>
      <c r="W97" s="10"/>
      <c r="X97" s="10"/>
      <c r="Y97" s="10"/>
      <c r="Z97" s="10"/>
      <c r="AA97" s="10"/>
      <c r="AB97" s="10"/>
      <c r="AC97" s="10"/>
      <c r="AD97" s="10"/>
      <c r="AE97" s="10"/>
      <c r="AF97" s="10"/>
      <c r="AG97" s="10"/>
      <c r="AH97" s="10"/>
      <c r="AI97" s="10"/>
      <c r="AJ97" s="10"/>
    </row>
    <row r="98" spans="1:36" s="26" customFormat="1" ht="31.5" x14ac:dyDescent="0.25">
      <c r="A98" s="75" t="s">
        <v>302</v>
      </c>
      <c r="B98" s="79">
        <f t="shared" si="62"/>
        <v>209878.80000000002</v>
      </c>
      <c r="C98" s="79">
        <f t="shared" si="62"/>
        <v>249869.19099999996</v>
      </c>
      <c r="D98" s="79">
        <f t="shared" si="63"/>
        <v>247028.67962000004</v>
      </c>
      <c r="E98" s="79">
        <f t="shared" ref="E98" si="78">D98/C98*100</f>
        <v>98.86320063364677</v>
      </c>
      <c r="F98" s="79">
        <f t="shared" ref="F98:H98" si="79">SUM(F99:F102)</f>
        <v>59814.3</v>
      </c>
      <c r="G98" s="79">
        <f t="shared" si="79"/>
        <v>52984.200000000004</v>
      </c>
      <c r="H98" s="79">
        <f t="shared" si="79"/>
        <v>52984.200000000004</v>
      </c>
      <c r="I98" s="81">
        <f t="shared" si="28"/>
        <v>100</v>
      </c>
      <c r="J98" s="79">
        <f>SUM(J99:J102)</f>
        <v>23765.599999999999</v>
      </c>
      <c r="K98" s="79">
        <f>SUM(K99:K102)</f>
        <v>23348.091</v>
      </c>
      <c r="L98" s="79">
        <f t="shared" ref="L98:T98" si="80">SUM(L99:L102)</f>
        <v>22902.435140000001</v>
      </c>
      <c r="M98" s="79">
        <f t="shared" si="30"/>
        <v>98.091253541884853</v>
      </c>
      <c r="N98" s="79">
        <f t="shared" ref="N98" si="81">SUM(N99:N102)</f>
        <v>125803.80000000002</v>
      </c>
      <c r="O98" s="79">
        <f t="shared" si="80"/>
        <v>166604.39999999997</v>
      </c>
      <c r="P98" s="79">
        <f t="shared" si="80"/>
        <v>164267.94448000003</v>
      </c>
      <c r="Q98" s="79">
        <f t="shared" si="32"/>
        <v>98.59760275238834</v>
      </c>
      <c r="R98" s="79">
        <f t="shared" ref="R98" si="82">SUM(R99:R102)</f>
        <v>495.1</v>
      </c>
      <c r="S98" s="79">
        <f t="shared" si="80"/>
        <v>6932.5</v>
      </c>
      <c r="T98" s="79">
        <f t="shared" si="80"/>
        <v>6874.1</v>
      </c>
      <c r="U98" s="79">
        <f t="shared" si="34"/>
        <v>99.157591056617392</v>
      </c>
      <c r="V98" s="129"/>
      <c r="W98" s="129"/>
      <c r="X98" s="129"/>
      <c r="Y98" s="129"/>
      <c r="Z98" s="129"/>
      <c r="AA98" s="129"/>
      <c r="AB98" s="129"/>
      <c r="AC98" s="129"/>
      <c r="AD98" s="129"/>
      <c r="AE98" s="129"/>
      <c r="AF98" s="129"/>
      <c r="AG98" s="129"/>
      <c r="AH98" s="129"/>
      <c r="AI98" s="129"/>
      <c r="AJ98" s="129"/>
    </row>
    <row r="99" spans="1:36" s="12" customFormat="1" ht="31.5" x14ac:dyDescent="0.25">
      <c r="A99" s="119" t="s">
        <v>301</v>
      </c>
      <c r="B99" s="14">
        <f t="shared" si="62"/>
        <v>208412.00000000003</v>
      </c>
      <c r="C99" s="14">
        <f t="shared" si="62"/>
        <v>244564.24399999995</v>
      </c>
      <c r="D99" s="14">
        <f t="shared" si="63"/>
        <v>241847.541</v>
      </c>
      <c r="E99" s="14">
        <f t="shared" si="24"/>
        <v>98.889165907670488</v>
      </c>
      <c r="F99" s="14">
        <f>Дотации!B28</f>
        <v>59814.3</v>
      </c>
      <c r="G99" s="14">
        <f>Дотации!C28</f>
        <v>52984.200000000004</v>
      </c>
      <c r="H99" s="14">
        <f>Дотации!D28</f>
        <v>52984.200000000004</v>
      </c>
      <c r="I99" s="15">
        <f t="shared" si="28"/>
        <v>100</v>
      </c>
      <c r="J99" s="14">
        <f>Субсидии!B95</f>
        <v>23001.399999999998</v>
      </c>
      <c r="K99" s="14">
        <f>Субсидии!C95</f>
        <v>19209.743999999999</v>
      </c>
      <c r="L99" s="14">
        <f>Субсидии!D95</f>
        <v>18764.079020000001</v>
      </c>
      <c r="M99" s="14">
        <f t="shared" si="30"/>
        <v>97.680005626311328</v>
      </c>
      <c r="N99" s="14">
        <f>'Субвенции '!B98</f>
        <v>125101.20000000003</v>
      </c>
      <c r="O99" s="14">
        <f>'Субвенции '!C98</f>
        <v>165901.79999999993</v>
      </c>
      <c r="P99" s="14">
        <f>'Субвенции '!D98</f>
        <v>163689.16198</v>
      </c>
      <c r="Q99" s="14">
        <f t="shared" si="32"/>
        <v>98.666296556155558</v>
      </c>
      <c r="R99" s="14">
        <f>Иные!B91</f>
        <v>495.1</v>
      </c>
      <c r="S99" s="14">
        <f>Иные!C91</f>
        <v>6468.5</v>
      </c>
      <c r="T99" s="14">
        <f>Иные!D91</f>
        <v>6410.1</v>
      </c>
      <c r="U99" s="14">
        <f t="shared" si="34"/>
        <v>99.097163175388431</v>
      </c>
      <c r="V99" s="10"/>
      <c r="W99" s="10"/>
      <c r="X99" s="10"/>
      <c r="Y99" s="10"/>
      <c r="Z99" s="10"/>
      <c r="AA99" s="10"/>
      <c r="AB99" s="10"/>
      <c r="AC99" s="10"/>
      <c r="AD99" s="10"/>
      <c r="AE99" s="10"/>
      <c r="AF99" s="10"/>
      <c r="AG99" s="10"/>
      <c r="AH99" s="10"/>
      <c r="AI99" s="10"/>
      <c r="AJ99" s="10"/>
    </row>
    <row r="100" spans="1:36" s="12" customFormat="1" ht="15.75" x14ac:dyDescent="0.25">
      <c r="A100" s="424" t="s">
        <v>300</v>
      </c>
      <c r="B100" s="147">
        <f t="shared" si="62"/>
        <v>998.40000000000009</v>
      </c>
      <c r="C100" s="147">
        <f t="shared" si="62"/>
        <v>1998.4</v>
      </c>
      <c r="D100" s="147">
        <f t="shared" si="63"/>
        <v>1874.5916199999999</v>
      </c>
      <c r="E100" s="147">
        <f>D100/C100*100</f>
        <v>93.804624699759799</v>
      </c>
      <c r="F100" s="147"/>
      <c r="G100" s="48"/>
      <c r="H100" s="48"/>
      <c r="I100" s="52"/>
      <c r="J100" s="238">
        <f>Субсидии!B96</f>
        <v>764.2</v>
      </c>
      <c r="K100" s="238">
        <f>Субсидии!C96</f>
        <v>1764.2</v>
      </c>
      <c r="L100" s="238">
        <f>Субсидии!D96</f>
        <v>1764.20912</v>
      </c>
      <c r="M100" s="48">
        <f t="shared" ref="M100:M102" si="83">L100/K100*100</f>
        <v>100.0005169481918</v>
      </c>
      <c r="N100" s="48">
        <f>'Субвенции '!B99</f>
        <v>234.2</v>
      </c>
      <c r="O100" s="48">
        <f>'Субвенции '!C99</f>
        <v>234.2</v>
      </c>
      <c r="P100" s="48">
        <f>'Субвенции '!D99</f>
        <v>110.38249999999999</v>
      </c>
      <c r="Q100" s="48">
        <f>P100/O100*100</f>
        <v>47.131725021349276</v>
      </c>
      <c r="R100" s="48"/>
      <c r="S100" s="48"/>
      <c r="T100" s="48"/>
      <c r="U100" s="14"/>
      <c r="V100" s="10"/>
      <c r="W100" s="10"/>
      <c r="X100" s="10"/>
      <c r="Y100" s="10"/>
      <c r="Z100" s="10"/>
      <c r="AA100" s="10"/>
      <c r="AB100" s="10"/>
      <c r="AC100" s="10"/>
      <c r="AD100" s="10"/>
      <c r="AE100" s="10"/>
      <c r="AF100" s="10"/>
      <c r="AG100" s="10"/>
      <c r="AH100" s="10"/>
      <c r="AI100" s="10"/>
      <c r="AJ100" s="10"/>
    </row>
    <row r="101" spans="1:36" s="12" customFormat="1" ht="15.75" x14ac:dyDescent="0.25">
      <c r="A101" s="120" t="s">
        <v>483</v>
      </c>
      <c r="B101" s="146">
        <f t="shared" si="62"/>
        <v>234.2</v>
      </c>
      <c r="C101" s="146">
        <f t="shared" si="62"/>
        <v>2158.9</v>
      </c>
      <c r="D101" s="146">
        <f t="shared" si="63"/>
        <v>2158.9</v>
      </c>
      <c r="E101" s="146">
        <f>D101/C101*100</f>
        <v>100</v>
      </c>
      <c r="F101" s="146"/>
      <c r="G101" s="14"/>
      <c r="H101" s="14"/>
      <c r="I101" s="45"/>
      <c r="J101" s="237">
        <f>Субсидии!B97</f>
        <v>0</v>
      </c>
      <c r="K101" s="237">
        <f>Субсидии!C97</f>
        <v>1724.5</v>
      </c>
      <c r="L101" s="237">
        <f>Субсидии!D97</f>
        <v>1724.5</v>
      </c>
      <c r="M101" s="14">
        <f t="shared" si="83"/>
        <v>100</v>
      </c>
      <c r="N101" s="14">
        <f>'Субвенции '!B100</f>
        <v>234.2</v>
      </c>
      <c r="O101" s="14">
        <f>'Субвенции '!C100</f>
        <v>234.2</v>
      </c>
      <c r="P101" s="14">
        <f>'Субвенции '!D100</f>
        <v>234.2</v>
      </c>
      <c r="Q101" s="14">
        <f>P101/O101*100</f>
        <v>100</v>
      </c>
      <c r="R101" s="14">
        <f>Иные!B93</f>
        <v>0</v>
      </c>
      <c r="S101" s="14">
        <f>Иные!C93</f>
        <v>200.2</v>
      </c>
      <c r="T101" s="14">
        <f>Иные!D93</f>
        <v>200.2</v>
      </c>
      <c r="U101" s="14">
        <f t="shared" si="34"/>
        <v>100</v>
      </c>
      <c r="V101" s="10"/>
      <c r="W101" s="10"/>
      <c r="X101" s="10"/>
      <c r="Y101" s="10"/>
      <c r="Z101" s="10"/>
      <c r="AA101" s="10"/>
      <c r="AB101" s="10"/>
      <c r="AC101" s="10"/>
      <c r="AD101" s="10"/>
      <c r="AE101" s="10"/>
      <c r="AF101" s="10"/>
      <c r="AG101" s="10"/>
      <c r="AH101" s="10"/>
      <c r="AI101" s="10"/>
      <c r="AJ101" s="10"/>
    </row>
    <row r="102" spans="1:36" s="12" customFormat="1" ht="15.75" x14ac:dyDescent="0.25">
      <c r="A102" s="120" t="s">
        <v>484</v>
      </c>
      <c r="B102" s="146">
        <f t="shared" si="62"/>
        <v>234.2</v>
      </c>
      <c r="C102" s="146">
        <f t="shared" si="62"/>
        <v>1147.6469999999999</v>
      </c>
      <c r="D102" s="146">
        <f t="shared" si="63"/>
        <v>1147.6469999999999</v>
      </c>
      <c r="E102" s="146">
        <f>D102/C102*100</f>
        <v>100</v>
      </c>
      <c r="F102" s="146"/>
      <c r="G102" s="14"/>
      <c r="H102" s="14"/>
      <c r="I102" s="45"/>
      <c r="J102" s="237">
        <f>Субсидии!B98</f>
        <v>0</v>
      </c>
      <c r="K102" s="237">
        <f>Субсидии!C98</f>
        <v>649.64700000000005</v>
      </c>
      <c r="L102" s="237">
        <f>Субсидии!D98</f>
        <v>649.64700000000005</v>
      </c>
      <c r="M102" s="14">
        <f t="shared" si="83"/>
        <v>100</v>
      </c>
      <c r="N102" s="14">
        <f>'Субвенции '!B101</f>
        <v>234.2</v>
      </c>
      <c r="O102" s="14">
        <f>'Субвенции '!C101</f>
        <v>234.2</v>
      </c>
      <c r="P102" s="14">
        <f>'Субвенции '!D101</f>
        <v>234.2</v>
      </c>
      <c r="Q102" s="14">
        <f>P102/O102*100</f>
        <v>100</v>
      </c>
      <c r="R102" s="14">
        <f>Иные!B94</f>
        <v>0</v>
      </c>
      <c r="S102" s="14">
        <f>Иные!C94</f>
        <v>263.8</v>
      </c>
      <c r="T102" s="14">
        <f>Иные!D94</f>
        <v>263.8</v>
      </c>
      <c r="U102" s="14">
        <f t="shared" si="34"/>
        <v>100</v>
      </c>
      <c r="V102" s="10"/>
      <c r="W102" s="10"/>
      <c r="X102" s="10"/>
      <c r="Y102" s="10"/>
      <c r="Z102" s="10"/>
      <c r="AA102" s="10"/>
      <c r="AB102" s="10"/>
      <c r="AC102" s="10"/>
      <c r="AD102" s="10"/>
      <c r="AE102" s="10"/>
      <c r="AF102" s="10"/>
      <c r="AG102" s="10"/>
      <c r="AH102" s="10"/>
      <c r="AI102" s="10"/>
      <c r="AJ102" s="10"/>
    </row>
    <row r="103" spans="1:36" s="26" customFormat="1" ht="31.5" x14ac:dyDescent="0.25">
      <c r="A103" s="121" t="s">
        <v>305</v>
      </c>
      <c r="B103" s="79">
        <f t="shared" si="62"/>
        <v>369289.70000000013</v>
      </c>
      <c r="C103" s="79">
        <f t="shared" si="62"/>
        <v>433648.89399999997</v>
      </c>
      <c r="D103" s="79">
        <f t="shared" si="63"/>
        <v>430533.47787000006</v>
      </c>
      <c r="E103" s="79">
        <f t="shared" ref="E103" si="84">D103/C103*100</f>
        <v>99.28158098104133</v>
      </c>
      <c r="F103" s="79">
        <f t="shared" ref="F103:H103" si="85">SUM(F104:F114)</f>
        <v>134160.20000000001</v>
      </c>
      <c r="G103" s="79">
        <f t="shared" si="85"/>
        <v>118329.20000000001</v>
      </c>
      <c r="H103" s="79">
        <f t="shared" si="85"/>
        <v>118329.20000000001</v>
      </c>
      <c r="I103" s="81">
        <f t="shared" si="28"/>
        <v>100</v>
      </c>
      <c r="J103" s="79">
        <f>SUM(J104:J114)</f>
        <v>38026.9</v>
      </c>
      <c r="K103" s="79">
        <f>SUM(K104:K114)</f>
        <v>35236.193999999996</v>
      </c>
      <c r="L103" s="79">
        <f t="shared" ref="L103:T103" si="86">SUM(L104:L114)</f>
        <v>34359.781739999999</v>
      </c>
      <c r="M103" s="79">
        <f t="shared" si="30"/>
        <v>97.512749929802297</v>
      </c>
      <c r="N103" s="79">
        <f t="shared" ref="N103" si="87">SUM(N104:N114)</f>
        <v>194140.40000000011</v>
      </c>
      <c r="O103" s="79">
        <f t="shared" si="86"/>
        <v>255654.90000000002</v>
      </c>
      <c r="P103" s="79">
        <f t="shared" si="86"/>
        <v>253569.22641000003</v>
      </c>
      <c r="Q103" s="79">
        <f t="shared" si="32"/>
        <v>99.184183995691072</v>
      </c>
      <c r="R103" s="79">
        <f t="shared" ref="R103" si="88">SUM(R104:R114)</f>
        <v>2962.2</v>
      </c>
      <c r="S103" s="79">
        <f t="shared" si="86"/>
        <v>24428.600000000002</v>
      </c>
      <c r="T103" s="79">
        <f t="shared" si="86"/>
        <v>24275.269720000004</v>
      </c>
      <c r="U103" s="79">
        <f t="shared" si="34"/>
        <v>99.372332921248045</v>
      </c>
      <c r="V103" s="129"/>
      <c r="W103" s="129"/>
      <c r="X103" s="129"/>
      <c r="Y103" s="129"/>
      <c r="Z103" s="129"/>
      <c r="AA103" s="129"/>
      <c r="AB103" s="129"/>
      <c r="AC103" s="129"/>
      <c r="AD103" s="129"/>
      <c r="AE103" s="129"/>
      <c r="AF103" s="129"/>
      <c r="AG103" s="129"/>
      <c r="AH103" s="129"/>
      <c r="AI103" s="129"/>
      <c r="AJ103" s="129"/>
    </row>
    <row r="104" spans="1:36" s="12" customFormat="1" ht="31.5" x14ac:dyDescent="0.25">
      <c r="A104" s="119" t="s">
        <v>304</v>
      </c>
      <c r="B104" s="14">
        <f t="shared" si="62"/>
        <v>366623.00000000006</v>
      </c>
      <c r="C104" s="14">
        <f t="shared" si="62"/>
        <v>427462.8189999999</v>
      </c>
      <c r="D104" s="14">
        <f t="shared" si="63"/>
        <v>424500.71314999991</v>
      </c>
      <c r="E104" s="14">
        <f t="shared" si="24"/>
        <v>99.307049474635122</v>
      </c>
      <c r="F104" s="14">
        <f>Дотации!B30</f>
        <v>134160.20000000001</v>
      </c>
      <c r="G104" s="14">
        <f>Дотации!C30</f>
        <v>118329.20000000001</v>
      </c>
      <c r="H104" s="14">
        <f>Дотации!D30</f>
        <v>118329.20000000001</v>
      </c>
      <c r="I104" s="15">
        <f t="shared" si="28"/>
        <v>100</v>
      </c>
      <c r="J104" s="14">
        <f>Субсидии!B100</f>
        <v>36812.400000000001</v>
      </c>
      <c r="K104" s="14">
        <f>Субсидии!C100</f>
        <v>31752.318999999996</v>
      </c>
      <c r="L104" s="14">
        <f>Субсидии!D100</f>
        <v>30875.886739999998</v>
      </c>
      <c r="M104" s="14">
        <f t="shared" si="30"/>
        <v>97.239785037433023</v>
      </c>
      <c r="N104" s="14">
        <f>'Субвенции '!B103</f>
        <v>192688.2</v>
      </c>
      <c r="O104" s="14">
        <f>'Субвенции '!C103</f>
        <v>254202.69999999992</v>
      </c>
      <c r="P104" s="14">
        <f>'Субвенции '!D103</f>
        <v>252117.02640999993</v>
      </c>
      <c r="Q104" s="14">
        <f t="shared" si="32"/>
        <v>99.179523431497785</v>
      </c>
      <c r="R104" s="14">
        <f>Иные!B96</f>
        <v>2962.2</v>
      </c>
      <c r="S104" s="14">
        <f>Иные!C96</f>
        <v>23178.6</v>
      </c>
      <c r="T104" s="14">
        <f>Иные!D96</f>
        <v>23178.6</v>
      </c>
      <c r="U104" s="14">
        <f t="shared" si="34"/>
        <v>100</v>
      </c>
      <c r="V104" s="10"/>
      <c r="W104" s="10"/>
      <c r="X104" s="10"/>
      <c r="Y104" s="10"/>
      <c r="Z104" s="10"/>
      <c r="AA104" s="10"/>
      <c r="AB104" s="10"/>
      <c r="AC104" s="10"/>
      <c r="AD104" s="10"/>
      <c r="AE104" s="10"/>
      <c r="AF104" s="10"/>
      <c r="AG104" s="10"/>
      <c r="AH104" s="10"/>
      <c r="AI104" s="10"/>
      <c r="AJ104" s="10"/>
    </row>
    <row r="105" spans="1:36" s="12" customFormat="1" ht="15.75" x14ac:dyDescent="0.25">
      <c r="A105" s="120" t="s">
        <v>485</v>
      </c>
      <c r="B105" s="146">
        <f t="shared" si="62"/>
        <v>93.7</v>
      </c>
      <c r="C105" s="146">
        <f t="shared" si="62"/>
        <v>269.3</v>
      </c>
      <c r="D105" s="146">
        <f t="shared" si="63"/>
        <v>166.10608999999999</v>
      </c>
      <c r="E105" s="146">
        <f t="shared" ref="E105:E114" si="89">D105/C105*100</f>
        <v>61.68068696620869</v>
      </c>
      <c r="F105" s="146"/>
      <c r="G105" s="14"/>
      <c r="H105" s="14"/>
      <c r="I105" s="45"/>
      <c r="J105" s="237">
        <f>Субсидии!B101</f>
        <v>0</v>
      </c>
      <c r="K105" s="237">
        <f>Субсидии!C101</f>
        <v>0</v>
      </c>
      <c r="L105" s="237">
        <f>Субсидии!D101</f>
        <v>0</v>
      </c>
      <c r="M105" s="14"/>
      <c r="N105" s="14">
        <f>'Субвенции '!B104</f>
        <v>93.7</v>
      </c>
      <c r="O105" s="14">
        <f>'Субвенции '!C104</f>
        <v>93.7</v>
      </c>
      <c r="P105" s="14">
        <f>'Субвенции '!D104</f>
        <v>93.7</v>
      </c>
      <c r="Q105" s="14">
        <f t="shared" ref="Q105:Q114" si="90">P105/O105*100</f>
        <v>100</v>
      </c>
      <c r="R105" s="14">
        <f>Иные!B97</f>
        <v>0</v>
      </c>
      <c r="S105" s="14">
        <f>Иные!C97</f>
        <v>175.6</v>
      </c>
      <c r="T105" s="14">
        <f>Иные!D97</f>
        <v>72.406089999999992</v>
      </c>
      <c r="U105" s="14">
        <f t="shared" si="34"/>
        <v>41.233536446469245</v>
      </c>
      <c r="V105" s="10"/>
      <c r="W105" s="10"/>
      <c r="X105" s="10"/>
      <c r="Y105" s="10"/>
      <c r="Z105" s="10"/>
      <c r="AA105" s="10"/>
      <c r="AB105" s="10"/>
      <c r="AC105" s="10"/>
      <c r="AD105" s="10"/>
      <c r="AE105" s="10"/>
      <c r="AF105" s="10"/>
      <c r="AG105" s="10"/>
      <c r="AH105" s="10"/>
      <c r="AI105" s="10"/>
      <c r="AJ105" s="10"/>
    </row>
    <row r="106" spans="1:36" s="12" customFormat="1" ht="15.75" x14ac:dyDescent="0.25">
      <c r="A106" s="120" t="s">
        <v>486</v>
      </c>
      <c r="B106" s="146">
        <f t="shared" si="62"/>
        <v>93.7</v>
      </c>
      <c r="C106" s="146">
        <f t="shared" si="62"/>
        <v>271.2</v>
      </c>
      <c r="D106" s="146">
        <f t="shared" si="63"/>
        <v>271.2</v>
      </c>
      <c r="E106" s="146">
        <f t="shared" si="89"/>
        <v>100</v>
      </c>
      <c r="F106" s="146"/>
      <c r="G106" s="14"/>
      <c r="H106" s="14"/>
      <c r="I106" s="45"/>
      <c r="J106" s="237">
        <f>Субсидии!B102</f>
        <v>0</v>
      </c>
      <c r="K106" s="237">
        <f>Субсидии!C102</f>
        <v>0</v>
      </c>
      <c r="L106" s="237">
        <f>Субсидии!D102</f>
        <v>0</v>
      </c>
      <c r="M106" s="14"/>
      <c r="N106" s="14">
        <f>'Субвенции '!B105</f>
        <v>93.7</v>
      </c>
      <c r="O106" s="14">
        <f>'Субвенции '!C105</f>
        <v>93.7</v>
      </c>
      <c r="P106" s="14">
        <f>'Субвенции '!D105</f>
        <v>93.7</v>
      </c>
      <c r="Q106" s="14">
        <f t="shared" si="90"/>
        <v>100</v>
      </c>
      <c r="R106" s="14">
        <f>Иные!B98</f>
        <v>0</v>
      </c>
      <c r="S106" s="14">
        <f>Иные!C98</f>
        <v>177.5</v>
      </c>
      <c r="T106" s="14">
        <f>Иные!D98</f>
        <v>177.5</v>
      </c>
      <c r="U106" s="14">
        <f t="shared" si="34"/>
        <v>100</v>
      </c>
      <c r="V106" s="10"/>
      <c r="W106" s="10"/>
      <c r="X106" s="10"/>
      <c r="Y106" s="10"/>
      <c r="Z106" s="10"/>
      <c r="AA106" s="10"/>
      <c r="AB106" s="10"/>
      <c r="AC106" s="10"/>
      <c r="AD106" s="10"/>
      <c r="AE106" s="10"/>
      <c r="AF106" s="10"/>
      <c r="AG106" s="10"/>
      <c r="AH106" s="10"/>
      <c r="AI106" s="10"/>
      <c r="AJ106" s="10"/>
    </row>
    <row r="107" spans="1:36" s="12" customFormat="1" ht="15.75" x14ac:dyDescent="0.25">
      <c r="A107" s="120" t="s">
        <v>487</v>
      </c>
      <c r="B107" s="146">
        <f t="shared" si="62"/>
        <v>93.7</v>
      </c>
      <c r="C107" s="146">
        <f t="shared" si="62"/>
        <v>870.47500000000002</v>
      </c>
      <c r="D107" s="146">
        <f t="shared" si="63"/>
        <v>870.47500000000002</v>
      </c>
      <c r="E107" s="146">
        <f t="shared" si="89"/>
        <v>100</v>
      </c>
      <c r="F107" s="146"/>
      <c r="G107" s="14"/>
      <c r="H107" s="14"/>
      <c r="I107" s="45"/>
      <c r="J107" s="237">
        <f>Субсидии!B103</f>
        <v>0</v>
      </c>
      <c r="K107" s="237">
        <f>Субсидии!C103</f>
        <v>683.875</v>
      </c>
      <c r="L107" s="237">
        <f>Субсидии!D103</f>
        <v>683.875</v>
      </c>
      <c r="M107" s="14">
        <f>L107/K107*100</f>
        <v>100</v>
      </c>
      <c r="N107" s="14">
        <f>'Субвенции '!B106</f>
        <v>93.7</v>
      </c>
      <c r="O107" s="14">
        <f>'Субвенции '!C106</f>
        <v>93.7</v>
      </c>
      <c r="P107" s="14">
        <f>'Субвенции '!D106</f>
        <v>93.7</v>
      </c>
      <c r="Q107" s="14">
        <f t="shared" si="90"/>
        <v>100</v>
      </c>
      <c r="R107" s="14">
        <f>Иные!B99</f>
        <v>0</v>
      </c>
      <c r="S107" s="14">
        <f>Иные!C99</f>
        <v>92.9</v>
      </c>
      <c r="T107" s="14">
        <f>Иные!D99</f>
        <v>92.9</v>
      </c>
      <c r="U107" s="14">
        <f t="shared" si="34"/>
        <v>100</v>
      </c>
      <c r="V107" s="10"/>
      <c r="W107" s="10"/>
      <c r="X107" s="10"/>
      <c r="Y107" s="10"/>
      <c r="Z107" s="10"/>
      <c r="AA107" s="10"/>
      <c r="AB107" s="10"/>
      <c r="AC107" s="10"/>
      <c r="AD107" s="10"/>
      <c r="AE107" s="10"/>
      <c r="AF107" s="10"/>
      <c r="AG107" s="10"/>
      <c r="AH107" s="10"/>
      <c r="AI107" s="10"/>
      <c r="AJ107" s="10"/>
    </row>
    <row r="108" spans="1:36" s="12" customFormat="1" ht="15.75" x14ac:dyDescent="0.25">
      <c r="A108" s="424" t="s">
        <v>306</v>
      </c>
      <c r="B108" s="146">
        <f t="shared" si="62"/>
        <v>1682.9</v>
      </c>
      <c r="C108" s="146">
        <f t="shared" si="62"/>
        <v>3268.4</v>
      </c>
      <c r="D108" s="146">
        <f t="shared" si="63"/>
        <v>3268.42</v>
      </c>
      <c r="E108" s="146">
        <f t="shared" si="89"/>
        <v>100.0006119202056</v>
      </c>
      <c r="F108" s="146"/>
      <c r="G108" s="14"/>
      <c r="H108" s="14"/>
      <c r="I108" s="45"/>
      <c r="J108" s="237">
        <f>Субсидии!B104</f>
        <v>1214.5</v>
      </c>
      <c r="K108" s="237">
        <f>Субсидии!C104</f>
        <v>2800</v>
      </c>
      <c r="L108" s="237">
        <f>Субсидии!D104</f>
        <v>2800.02</v>
      </c>
      <c r="M108" s="14">
        <f>L108/K108*100</f>
        <v>100.00071428571428</v>
      </c>
      <c r="N108" s="14">
        <f>'Субвенции '!B107</f>
        <v>468.4</v>
      </c>
      <c r="O108" s="14">
        <f>'Субвенции '!C107</f>
        <v>468.4</v>
      </c>
      <c r="P108" s="14">
        <f>'Субвенции '!D107</f>
        <v>468.4</v>
      </c>
      <c r="Q108" s="14">
        <f t="shared" si="90"/>
        <v>100</v>
      </c>
      <c r="R108" s="14">
        <f>Иные!B100</f>
        <v>0</v>
      </c>
      <c r="S108" s="14">
        <f>Иные!C100</f>
        <v>0</v>
      </c>
      <c r="T108" s="14"/>
      <c r="U108" s="14"/>
      <c r="V108" s="10"/>
      <c r="W108" s="10"/>
      <c r="X108" s="10"/>
      <c r="Y108" s="10"/>
      <c r="Z108" s="10"/>
      <c r="AA108" s="10"/>
      <c r="AB108" s="10"/>
      <c r="AC108" s="10"/>
      <c r="AD108" s="10"/>
      <c r="AE108" s="10"/>
      <c r="AF108" s="10"/>
      <c r="AG108" s="10"/>
      <c r="AH108" s="10"/>
      <c r="AI108" s="10"/>
      <c r="AJ108" s="10"/>
    </row>
    <row r="109" spans="1:36" s="12" customFormat="1" ht="15.75" x14ac:dyDescent="0.25">
      <c r="A109" s="120" t="s">
        <v>488</v>
      </c>
      <c r="B109" s="146">
        <f t="shared" si="62"/>
        <v>93.7</v>
      </c>
      <c r="C109" s="146">
        <f t="shared" si="62"/>
        <v>258.8</v>
      </c>
      <c r="D109" s="146">
        <f t="shared" si="63"/>
        <v>258.8</v>
      </c>
      <c r="E109" s="146">
        <f t="shared" si="89"/>
        <v>100</v>
      </c>
      <c r="F109" s="146"/>
      <c r="G109" s="14"/>
      <c r="H109" s="14"/>
      <c r="I109" s="45"/>
      <c r="J109" s="237">
        <f>Субсидии!B105</f>
        <v>0</v>
      </c>
      <c r="K109" s="237">
        <f>Субсидии!C105</f>
        <v>0</v>
      </c>
      <c r="L109" s="237">
        <f>Субсидии!D105</f>
        <v>0</v>
      </c>
      <c r="M109" s="14"/>
      <c r="N109" s="14">
        <f>'Субвенции '!B108</f>
        <v>93.7</v>
      </c>
      <c r="O109" s="14">
        <f>'Субвенции '!C108</f>
        <v>93.7</v>
      </c>
      <c r="P109" s="14">
        <f>'Субвенции '!D108</f>
        <v>93.7</v>
      </c>
      <c r="Q109" s="14">
        <f t="shared" si="90"/>
        <v>100</v>
      </c>
      <c r="R109" s="14">
        <f>Иные!B101</f>
        <v>0</v>
      </c>
      <c r="S109" s="14">
        <f>Иные!C101</f>
        <v>165.1</v>
      </c>
      <c r="T109" s="14">
        <f>Иные!D101</f>
        <v>165.1</v>
      </c>
      <c r="U109" s="14">
        <f t="shared" si="34"/>
        <v>100</v>
      </c>
      <c r="V109" s="10"/>
      <c r="W109" s="10"/>
      <c r="X109" s="10"/>
      <c r="Y109" s="10"/>
      <c r="Z109" s="10"/>
      <c r="AA109" s="10"/>
      <c r="AB109" s="10"/>
      <c r="AC109" s="10"/>
      <c r="AD109" s="10"/>
      <c r="AE109" s="10"/>
      <c r="AF109" s="10"/>
      <c r="AG109" s="10"/>
      <c r="AH109" s="10"/>
      <c r="AI109" s="10"/>
      <c r="AJ109" s="10"/>
    </row>
    <row r="110" spans="1:36" s="12" customFormat="1" ht="15.75" x14ac:dyDescent="0.25">
      <c r="A110" s="120" t="s">
        <v>489</v>
      </c>
      <c r="B110" s="146">
        <f t="shared" si="62"/>
        <v>234.2</v>
      </c>
      <c r="C110" s="146">
        <f t="shared" si="62"/>
        <v>353.1</v>
      </c>
      <c r="D110" s="146">
        <f t="shared" si="63"/>
        <v>353.1</v>
      </c>
      <c r="E110" s="146">
        <f t="shared" si="89"/>
        <v>100</v>
      </c>
      <c r="F110" s="146"/>
      <c r="G110" s="14"/>
      <c r="H110" s="14"/>
      <c r="I110" s="45"/>
      <c r="J110" s="237">
        <f>Субсидии!B106</f>
        <v>0</v>
      </c>
      <c r="K110" s="237">
        <f>Субсидии!C106</f>
        <v>0</v>
      </c>
      <c r="L110" s="237">
        <f>Субсидии!D106</f>
        <v>0</v>
      </c>
      <c r="M110" s="14"/>
      <c r="N110" s="14">
        <f>'Субвенции '!B109</f>
        <v>234.2</v>
      </c>
      <c r="O110" s="14">
        <f>'Субвенции '!C109</f>
        <v>234.2</v>
      </c>
      <c r="P110" s="14">
        <f>'Субвенции '!D109</f>
        <v>234.2</v>
      </c>
      <c r="Q110" s="14">
        <f t="shared" si="90"/>
        <v>100</v>
      </c>
      <c r="R110" s="14">
        <f>Иные!B102</f>
        <v>0</v>
      </c>
      <c r="S110" s="14">
        <f>Иные!C102</f>
        <v>118.9</v>
      </c>
      <c r="T110" s="14">
        <f>Иные!D102</f>
        <v>118.9</v>
      </c>
      <c r="U110" s="14">
        <f t="shared" si="34"/>
        <v>100</v>
      </c>
      <c r="V110" s="10"/>
      <c r="W110" s="10"/>
      <c r="X110" s="10"/>
      <c r="Y110" s="10"/>
      <c r="Z110" s="10"/>
      <c r="AA110" s="10"/>
      <c r="AB110" s="10"/>
      <c r="AC110" s="10"/>
      <c r="AD110" s="10"/>
      <c r="AE110" s="10"/>
      <c r="AF110" s="10"/>
      <c r="AG110" s="10"/>
      <c r="AH110" s="10"/>
      <c r="AI110" s="10"/>
      <c r="AJ110" s="10"/>
    </row>
    <row r="111" spans="1:36" s="12" customFormat="1" ht="15.75" x14ac:dyDescent="0.25">
      <c r="A111" s="120" t="s">
        <v>289</v>
      </c>
      <c r="B111" s="146">
        <f t="shared" si="62"/>
        <v>93.7</v>
      </c>
      <c r="C111" s="146">
        <f t="shared" si="62"/>
        <v>141.69999999999999</v>
      </c>
      <c r="D111" s="146">
        <f t="shared" si="63"/>
        <v>141.69999999999999</v>
      </c>
      <c r="E111" s="146">
        <f t="shared" si="89"/>
        <v>100</v>
      </c>
      <c r="F111" s="146"/>
      <c r="G111" s="14"/>
      <c r="H111" s="14"/>
      <c r="I111" s="45"/>
      <c r="J111" s="237">
        <f>Субсидии!B107</f>
        <v>0</v>
      </c>
      <c r="K111" s="237">
        <f>Субсидии!C107</f>
        <v>0</v>
      </c>
      <c r="L111" s="237">
        <f>Субсидии!D107</f>
        <v>0</v>
      </c>
      <c r="M111" s="14"/>
      <c r="N111" s="14">
        <f>'Субвенции '!B110</f>
        <v>93.7</v>
      </c>
      <c r="O111" s="14">
        <f>'Субвенции '!C110</f>
        <v>93.7</v>
      </c>
      <c r="P111" s="14">
        <f>'Субвенции '!D110</f>
        <v>93.7</v>
      </c>
      <c r="Q111" s="14">
        <f t="shared" si="90"/>
        <v>100</v>
      </c>
      <c r="R111" s="14">
        <f>Иные!B103</f>
        <v>0</v>
      </c>
      <c r="S111" s="14">
        <f>Иные!C103</f>
        <v>48</v>
      </c>
      <c r="T111" s="14">
        <f>Иные!D103</f>
        <v>48</v>
      </c>
      <c r="U111" s="14">
        <f t="shared" si="34"/>
        <v>100</v>
      </c>
      <c r="V111" s="10"/>
      <c r="W111" s="10"/>
      <c r="X111" s="10"/>
      <c r="Y111" s="10"/>
      <c r="Z111" s="10"/>
      <c r="AA111" s="10"/>
      <c r="AB111" s="10"/>
      <c r="AC111" s="10"/>
      <c r="AD111" s="10"/>
      <c r="AE111" s="10"/>
      <c r="AF111" s="10"/>
      <c r="AG111" s="10"/>
      <c r="AH111" s="10"/>
      <c r="AI111" s="10"/>
      <c r="AJ111" s="10"/>
    </row>
    <row r="112" spans="1:36" s="12" customFormat="1" ht="15.75" x14ac:dyDescent="0.25">
      <c r="A112" s="120" t="s">
        <v>303</v>
      </c>
      <c r="B112" s="146">
        <f t="shared" si="62"/>
        <v>93.7</v>
      </c>
      <c r="C112" s="146">
        <f t="shared" si="62"/>
        <v>186.60000000000002</v>
      </c>
      <c r="D112" s="146">
        <f t="shared" si="63"/>
        <v>136.46362999999999</v>
      </c>
      <c r="E112" s="146">
        <f t="shared" si="89"/>
        <v>73.131634512325817</v>
      </c>
      <c r="F112" s="146"/>
      <c r="G112" s="14"/>
      <c r="H112" s="14"/>
      <c r="I112" s="45"/>
      <c r="J112" s="237">
        <f>Субсидии!B108</f>
        <v>0</v>
      </c>
      <c r="K112" s="237">
        <f>Субсидии!C108</f>
        <v>0</v>
      </c>
      <c r="L112" s="237">
        <f>Субсидии!D108</f>
        <v>0</v>
      </c>
      <c r="M112" s="14"/>
      <c r="N112" s="14">
        <f>'Субвенции '!B111</f>
        <v>93.7</v>
      </c>
      <c r="O112" s="14">
        <f>'Субвенции '!C111</f>
        <v>93.7</v>
      </c>
      <c r="P112" s="14">
        <f>'Субвенции '!D111</f>
        <v>93.7</v>
      </c>
      <c r="Q112" s="14">
        <f t="shared" si="90"/>
        <v>100</v>
      </c>
      <c r="R112" s="14">
        <f>Иные!B104</f>
        <v>0</v>
      </c>
      <c r="S112" s="14">
        <f>Иные!C104</f>
        <v>92.9</v>
      </c>
      <c r="T112" s="14">
        <f>Иные!D104</f>
        <v>42.763629999999999</v>
      </c>
      <c r="U112" s="14">
        <f t="shared" si="34"/>
        <v>46.031894510226046</v>
      </c>
      <c r="V112" s="10"/>
      <c r="W112" s="10"/>
      <c r="X112" s="10"/>
      <c r="Y112" s="10"/>
      <c r="Z112" s="10"/>
      <c r="AA112" s="10"/>
      <c r="AB112" s="10"/>
      <c r="AC112" s="10"/>
      <c r="AD112" s="10"/>
      <c r="AE112" s="10"/>
      <c r="AF112" s="10"/>
      <c r="AG112" s="10"/>
      <c r="AH112" s="10"/>
      <c r="AI112" s="10"/>
      <c r="AJ112" s="10"/>
    </row>
    <row r="113" spans="1:36" s="12" customFormat="1" ht="15.75" x14ac:dyDescent="0.25">
      <c r="A113" s="120" t="s">
        <v>490</v>
      </c>
      <c r="B113" s="146">
        <f t="shared" si="62"/>
        <v>93.7</v>
      </c>
      <c r="C113" s="146">
        <f t="shared" si="62"/>
        <v>269.89999999999998</v>
      </c>
      <c r="D113" s="146">
        <f t="shared" si="63"/>
        <v>269.89999999999998</v>
      </c>
      <c r="E113" s="146">
        <f t="shared" si="89"/>
        <v>100</v>
      </c>
      <c r="F113" s="146"/>
      <c r="G113" s="14"/>
      <c r="H113" s="14"/>
      <c r="I113" s="45"/>
      <c r="J113" s="237">
        <f>Субсидии!B110</f>
        <v>0</v>
      </c>
      <c r="K113" s="237">
        <f>Субсидии!C110</f>
        <v>0</v>
      </c>
      <c r="L113" s="237">
        <f>Субсидии!D110</f>
        <v>0</v>
      </c>
      <c r="M113" s="14"/>
      <c r="N113" s="14">
        <f>'Субвенции '!B112</f>
        <v>93.7</v>
      </c>
      <c r="O113" s="14">
        <f>'Субвенции '!C112</f>
        <v>93.7</v>
      </c>
      <c r="P113" s="14">
        <f>'Субвенции '!D112</f>
        <v>93.7</v>
      </c>
      <c r="Q113" s="14">
        <f t="shared" si="90"/>
        <v>100</v>
      </c>
      <c r="R113" s="14">
        <f>Иные!B106</f>
        <v>0</v>
      </c>
      <c r="S113" s="14">
        <f>Иные!C106</f>
        <v>176.2</v>
      </c>
      <c r="T113" s="14">
        <f>Иные!D106</f>
        <v>176.2</v>
      </c>
      <c r="U113" s="14">
        <f t="shared" si="34"/>
        <v>100</v>
      </c>
      <c r="V113" s="10"/>
      <c r="W113" s="10"/>
      <c r="X113" s="10"/>
      <c r="Y113" s="10"/>
      <c r="Z113" s="10"/>
      <c r="AA113" s="10"/>
      <c r="AB113" s="10"/>
      <c r="AC113" s="10"/>
      <c r="AD113" s="10"/>
      <c r="AE113" s="10"/>
      <c r="AF113" s="10"/>
      <c r="AG113" s="10"/>
      <c r="AH113" s="10"/>
      <c r="AI113" s="10"/>
      <c r="AJ113" s="10"/>
    </row>
    <row r="114" spans="1:36" s="12" customFormat="1" ht="15.75" x14ac:dyDescent="0.25">
      <c r="A114" s="120" t="s">
        <v>412</v>
      </c>
      <c r="B114" s="146">
        <f t="shared" si="62"/>
        <v>93.7</v>
      </c>
      <c r="C114" s="146">
        <f t="shared" si="62"/>
        <v>296.60000000000002</v>
      </c>
      <c r="D114" s="146">
        <f t="shared" si="63"/>
        <v>296.60000000000002</v>
      </c>
      <c r="E114" s="146">
        <f t="shared" si="89"/>
        <v>100</v>
      </c>
      <c r="F114" s="146"/>
      <c r="G114" s="14"/>
      <c r="H114" s="14"/>
      <c r="I114" s="45"/>
      <c r="J114" s="237">
        <f>Субсидии!B109</f>
        <v>0</v>
      </c>
      <c r="K114" s="237">
        <f>Субсидии!C109</f>
        <v>0</v>
      </c>
      <c r="L114" s="237">
        <f>Субсидии!D109</f>
        <v>0</v>
      </c>
      <c r="M114" s="14"/>
      <c r="N114" s="14">
        <f>'Субвенции '!B113</f>
        <v>93.7</v>
      </c>
      <c r="O114" s="14">
        <f>'Субвенции '!C113</f>
        <v>93.7</v>
      </c>
      <c r="P114" s="14">
        <f>'Субвенции '!D113</f>
        <v>93.7</v>
      </c>
      <c r="Q114" s="14">
        <f t="shared" si="90"/>
        <v>100</v>
      </c>
      <c r="R114" s="14">
        <f>Иные!B105</f>
        <v>0</v>
      </c>
      <c r="S114" s="14">
        <f>Иные!C105</f>
        <v>202.9</v>
      </c>
      <c r="T114" s="14">
        <f>Иные!D105</f>
        <v>202.9</v>
      </c>
      <c r="U114" s="14">
        <f t="shared" si="34"/>
        <v>100</v>
      </c>
      <c r="V114" s="10"/>
      <c r="W114" s="10"/>
      <c r="X114" s="10"/>
      <c r="Y114" s="10"/>
      <c r="Z114" s="10"/>
      <c r="AA114" s="10"/>
      <c r="AB114" s="10"/>
      <c r="AC114" s="10"/>
      <c r="AD114" s="10"/>
      <c r="AE114" s="10"/>
      <c r="AF114" s="10"/>
      <c r="AG114" s="10"/>
      <c r="AH114" s="10"/>
      <c r="AI114" s="10"/>
      <c r="AJ114" s="10"/>
    </row>
    <row r="115" spans="1:36" s="26" customFormat="1" ht="31.5" x14ac:dyDescent="0.25">
      <c r="A115" s="75" t="s">
        <v>311</v>
      </c>
      <c r="B115" s="79">
        <f t="shared" si="62"/>
        <v>223235.13000000003</v>
      </c>
      <c r="C115" s="79">
        <f t="shared" si="62"/>
        <v>231039.35162000009</v>
      </c>
      <c r="D115" s="79">
        <f t="shared" si="63"/>
        <v>225783.7106600001</v>
      </c>
      <c r="E115" s="79">
        <f t="shared" ref="E115" si="91">D115/C115*100</f>
        <v>97.725218269897084</v>
      </c>
      <c r="F115" s="79">
        <f t="shared" ref="F115:H115" si="92">SUM(F116:F123)</f>
        <v>56177.3</v>
      </c>
      <c r="G115" s="79">
        <f t="shared" si="92"/>
        <v>46086.200000000004</v>
      </c>
      <c r="H115" s="79">
        <f t="shared" si="92"/>
        <v>46086.200000000004</v>
      </c>
      <c r="I115" s="81">
        <f t="shared" si="28"/>
        <v>100</v>
      </c>
      <c r="J115" s="79">
        <f>SUM(J116:J123)</f>
        <v>37559.630000000005</v>
      </c>
      <c r="K115" s="79">
        <f>SUM(K116:K123)</f>
        <v>35176.189619999997</v>
      </c>
      <c r="L115" s="79">
        <f t="shared" ref="L115:T115" si="93">SUM(L116:L123)</f>
        <v>32439.232039999999</v>
      </c>
      <c r="M115" s="79">
        <f t="shared" si="30"/>
        <v>92.219289213622332</v>
      </c>
      <c r="N115" s="79">
        <f t="shared" ref="N115" si="94">SUM(N116:N123)</f>
        <v>129120.00000000001</v>
      </c>
      <c r="O115" s="79">
        <f t="shared" si="93"/>
        <v>142498.06200000009</v>
      </c>
      <c r="P115" s="79">
        <f t="shared" si="93"/>
        <v>140463.47427000009</v>
      </c>
      <c r="Q115" s="79">
        <f t="shared" si="32"/>
        <v>98.572199718758284</v>
      </c>
      <c r="R115" s="79">
        <f t="shared" ref="R115" si="95">SUM(R116:R123)</f>
        <v>378.2</v>
      </c>
      <c r="S115" s="79">
        <f t="shared" si="93"/>
        <v>7278.8999999999978</v>
      </c>
      <c r="T115" s="79">
        <f t="shared" si="93"/>
        <v>6794.8043499999994</v>
      </c>
      <c r="U115" s="79">
        <f t="shared" si="34"/>
        <v>93.349329569028299</v>
      </c>
      <c r="V115" s="129"/>
      <c r="W115" s="129"/>
      <c r="X115" s="129"/>
      <c r="Y115" s="129"/>
      <c r="Z115" s="129"/>
      <c r="AA115" s="129"/>
      <c r="AB115" s="129"/>
      <c r="AC115" s="129"/>
      <c r="AD115" s="129"/>
      <c r="AE115" s="129"/>
      <c r="AF115" s="129"/>
      <c r="AG115" s="129"/>
      <c r="AH115" s="129"/>
      <c r="AI115" s="129"/>
      <c r="AJ115" s="129"/>
    </row>
    <row r="116" spans="1:36" s="12" customFormat="1" ht="31.5" x14ac:dyDescent="0.25">
      <c r="A116" s="119" t="s">
        <v>310</v>
      </c>
      <c r="B116" s="14">
        <f t="shared" si="62"/>
        <v>221219.93000000005</v>
      </c>
      <c r="C116" s="14">
        <f t="shared" si="62"/>
        <v>225752.64082</v>
      </c>
      <c r="D116" s="14">
        <f t="shared" si="63"/>
        <v>220659.05613000001</v>
      </c>
      <c r="E116" s="14">
        <f t="shared" si="24"/>
        <v>97.743731957465215</v>
      </c>
      <c r="F116" s="14">
        <f>Дотации!B32</f>
        <v>56177.3</v>
      </c>
      <c r="G116" s="14">
        <f>Дотации!C32</f>
        <v>46086.200000000004</v>
      </c>
      <c r="H116" s="14">
        <f>Дотации!D32</f>
        <v>46086.200000000004</v>
      </c>
      <c r="I116" s="15">
        <f t="shared" si="28"/>
        <v>100</v>
      </c>
      <c r="J116" s="14">
        <f>Субсидии!B112</f>
        <v>36340.83</v>
      </c>
      <c r="K116" s="14">
        <f>Субсидии!C112</f>
        <v>31360.47882</v>
      </c>
      <c r="L116" s="14">
        <f>Субсидии!D112</f>
        <v>28623.553149999996</v>
      </c>
      <c r="M116" s="14">
        <f t="shared" si="30"/>
        <v>91.272691703117289</v>
      </c>
      <c r="N116" s="14">
        <f>'Субвенции '!B115</f>
        <v>128323.60000000003</v>
      </c>
      <c r="O116" s="14">
        <f>'Субвенции '!C115</f>
        <v>141701.66200000001</v>
      </c>
      <c r="P116" s="14">
        <f>'Субвенции '!D115</f>
        <v>139667.07427000001</v>
      </c>
      <c r="Q116" s="14">
        <f t="shared" si="32"/>
        <v>98.564175111792267</v>
      </c>
      <c r="R116" s="14">
        <f>Иные!B108</f>
        <v>378.2</v>
      </c>
      <c r="S116" s="14">
        <f>Иные!C108</f>
        <v>6604.2999999999993</v>
      </c>
      <c r="T116" s="14">
        <f>Иные!D108</f>
        <v>6282.2287099999994</v>
      </c>
      <c r="U116" s="14">
        <f t="shared" si="34"/>
        <v>95.123309207637448</v>
      </c>
      <c r="V116" s="10"/>
      <c r="W116" s="10"/>
      <c r="X116" s="10"/>
      <c r="Y116" s="10"/>
      <c r="Z116" s="10"/>
      <c r="AA116" s="10"/>
      <c r="AB116" s="10"/>
      <c r="AC116" s="10"/>
      <c r="AD116" s="10"/>
      <c r="AE116" s="10"/>
      <c r="AF116" s="10"/>
      <c r="AG116" s="10"/>
      <c r="AH116" s="10"/>
      <c r="AI116" s="10"/>
      <c r="AJ116" s="10"/>
    </row>
    <row r="117" spans="1:36" s="12" customFormat="1" ht="15.75" x14ac:dyDescent="0.25">
      <c r="A117" s="120" t="s">
        <v>307</v>
      </c>
      <c r="B117" s="146">
        <f t="shared" si="62"/>
        <v>93.7</v>
      </c>
      <c r="C117" s="146">
        <f t="shared" si="62"/>
        <v>572.75800000000004</v>
      </c>
      <c r="D117" s="146">
        <f t="shared" si="63"/>
        <v>567.02435000000003</v>
      </c>
      <c r="E117" s="146">
        <f t="shared" ref="E117:E123" si="96">D117/C117*100</f>
        <v>98.998940215588433</v>
      </c>
      <c r="F117" s="146"/>
      <c r="G117" s="14"/>
      <c r="H117" s="14"/>
      <c r="I117" s="45"/>
      <c r="J117" s="237">
        <f>Субсидии!B113</f>
        <v>0</v>
      </c>
      <c r="K117" s="237">
        <f>Субсидии!C113</f>
        <v>351.65800000000002</v>
      </c>
      <c r="L117" s="237">
        <f>Субсидии!D113</f>
        <v>351.65800000000002</v>
      </c>
      <c r="M117" s="14">
        <f t="shared" si="30"/>
        <v>100</v>
      </c>
      <c r="N117" s="14">
        <f>'Субвенции '!B116</f>
        <v>93.7</v>
      </c>
      <c r="O117" s="14">
        <f>'Субвенции '!C116</f>
        <v>93.7</v>
      </c>
      <c r="P117" s="14">
        <f>'Субвенции '!D116</f>
        <v>93.7</v>
      </c>
      <c r="Q117" s="14">
        <f t="shared" ref="Q117:Q123" si="97">P117/O117*100</f>
        <v>100</v>
      </c>
      <c r="R117" s="14">
        <f>Иные!B109</f>
        <v>0</v>
      </c>
      <c r="S117" s="14">
        <f>Иные!C109</f>
        <v>127.4</v>
      </c>
      <c r="T117" s="14">
        <f>Иные!D109</f>
        <v>121.66635000000001</v>
      </c>
      <c r="U117" s="14">
        <f t="shared" si="34"/>
        <v>95.499489795918365</v>
      </c>
      <c r="V117" s="10"/>
      <c r="W117" s="10"/>
      <c r="X117" s="10"/>
      <c r="Y117" s="10"/>
      <c r="Z117" s="10"/>
      <c r="AA117" s="10"/>
      <c r="AB117" s="10"/>
      <c r="AC117" s="10"/>
      <c r="AD117" s="10"/>
      <c r="AE117" s="10"/>
      <c r="AF117" s="10"/>
      <c r="AG117" s="10"/>
      <c r="AH117" s="10"/>
      <c r="AI117" s="10"/>
      <c r="AJ117" s="10"/>
    </row>
    <row r="118" spans="1:36" s="12" customFormat="1" ht="15.75" x14ac:dyDescent="0.25">
      <c r="A118" s="120" t="s">
        <v>491</v>
      </c>
      <c r="B118" s="146">
        <f t="shared" si="62"/>
        <v>93.7</v>
      </c>
      <c r="C118" s="146">
        <f t="shared" si="62"/>
        <v>221.10000000000002</v>
      </c>
      <c r="D118" s="146">
        <f t="shared" si="63"/>
        <v>195.98226</v>
      </c>
      <c r="E118" s="146">
        <f t="shared" si="96"/>
        <v>88.639647218453177</v>
      </c>
      <c r="F118" s="146"/>
      <c r="G118" s="14"/>
      <c r="H118" s="14"/>
      <c r="I118" s="45"/>
      <c r="J118" s="237">
        <f>Субсидии!B114</f>
        <v>0</v>
      </c>
      <c r="K118" s="237">
        <f>Субсидии!C114</f>
        <v>0</v>
      </c>
      <c r="L118" s="237">
        <f>Субсидии!D114</f>
        <v>0</v>
      </c>
      <c r="M118" s="14"/>
      <c r="N118" s="14">
        <f>'Субвенции '!B117</f>
        <v>93.7</v>
      </c>
      <c r="O118" s="14">
        <f>'Субвенции '!C117</f>
        <v>93.7</v>
      </c>
      <c r="P118" s="14">
        <f>'Субвенции '!D117</f>
        <v>93.7</v>
      </c>
      <c r="Q118" s="14">
        <f t="shared" si="97"/>
        <v>100</v>
      </c>
      <c r="R118" s="14">
        <f>Иные!B110</f>
        <v>0</v>
      </c>
      <c r="S118" s="14">
        <f>Иные!C110</f>
        <v>127.4</v>
      </c>
      <c r="T118" s="14">
        <f>Иные!D110</f>
        <v>102.28225999999999</v>
      </c>
      <c r="U118" s="14">
        <f t="shared" si="34"/>
        <v>80.284348508634224</v>
      </c>
      <c r="V118" s="10"/>
      <c r="W118" s="10"/>
      <c r="X118" s="10"/>
      <c r="Y118" s="10"/>
      <c r="Z118" s="10"/>
      <c r="AA118" s="10"/>
      <c r="AB118" s="10"/>
      <c r="AC118" s="10"/>
      <c r="AD118" s="10"/>
      <c r="AE118" s="10"/>
      <c r="AF118" s="10"/>
      <c r="AG118" s="10"/>
      <c r="AH118" s="10"/>
      <c r="AI118" s="10"/>
      <c r="AJ118" s="10"/>
    </row>
    <row r="119" spans="1:36" s="12" customFormat="1" ht="15.75" x14ac:dyDescent="0.25">
      <c r="A119" s="120" t="s">
        <v>308</v>
      </c>
      <c r="B119" s="146">
        <f t="shared" si="62"/>
        <v>93.7</v>
      </c>
      <c r="C119" s="146">
        <f t="shared" si="62"/>
        <v>176.2</v>
      </c>
      <c r="D119" s="146">
        <f t="shared" si="63"/>
        <v>176.2</v>
      </c>
      <c r="E119" s="146">
        <f t="shared" si="96"/>
        <v>100</v>
      </c>
      <c r="F119" s="146"/>
      <c r="G119" s="14"/>
      <c r="H119" s="14"/>
      <c r="I119" s="45"/>
      <c r="J119" s="237">
        <f>Субсидии!B115</f>
        <v>0</v>
      </c>
      <c r="K119" s="237">
        <f>Субсидии!C115</f>
        <v>0</v>
      </c>
      <c r="L119" s="237">
        <f>Субсидии!D115</f>
        <v>0</v>
      </c>
      <c r="M119" s="14"/>
      <c r="N119" s="14">
        <f>'Субвенции '!B118</f>
        <v>93.7</v>
      </c>
      <c r="O119" s="14">
        <f>'Субвенции '!C118</f>
        <v>93.7</v>
      </c>
      <c r="P119" s="14">
        <f>'Субвенции '!D118</f>
        <v>93.7</v>
      </c>
      <c r="Q119" s="14">
        <f t="shared" si="97"/>
        <v>100</v>
      </c>
      <c r="R119" s="14">
        <f>Иные!B111</f>
        <v>0</v>
      </c>
      <c r="S119" s="14">
        <f>Иные!C111</f>
        <v>82.5</v>
      </c>
      <c r="T119" s="14">
        <f>Иные!D111</f>
        <v>82.5</v>
      </c>
      <c r="U119" s="14">
        <f t="shared" si="34"/>
        <v>100</v>
      </c>
      <c r="V119" s="10"/>
      <c r="W119" s="10"/>
      <c r="X119" s="10"/>
      <c r="Y119" s="10"/>
      <c r="Z119" s="10"/>
      <c r="AA119" s="10"/>
      <c r="AB119" s="10"/>
      <c r="AC119" s="10"/>
      <c r="AD119" s="10"/>
      <c r="AE119" s="10"/>
      <c r="AF119" s="10"/>
      <c r="AG119" s="10"/>
      <c r="AH119" s="10"/>
      <c r="AI119" s="10"/>
      <c r="AJ119" s="10"/>
    </row>
    <row r="120" spans="1:36" s="12" customFormat="1" ht="15.75" x14ac:dyDescent="0.25">
      <c r="A120" s="120" t="s">
        <v>564</v>
      </c>
      <c r="B120" s="146">
        <f t="shared" si="62"/>
        <v>93.7</v>
      </c>
      <c r="C120" s="146">
        <f t="shared" si="62"/>
        <v>221.10000000000002</v>
      </c>
      <c r="D120" s="146">
        <f t="shared" si="63"/>
        <v>154.32809</v>
      </c>
      <c r="E120" s="146">
        <f t="shared" si="96"/>
        <v>69.800131162369965</v>
      </c>
      <c r="F120" s="146"/>
      <c r="G120" s="14"/>
      <c r="H120" s="14"/>
      <c r="I120" s="45"/>
      <c r="J120" s="237">
        <f>Субсидии!B116</f>
        <v>0</v>
      </c>
      <c r="K120" s="237">
        <f>Субсидии!C116</f>
        <v>0</v>
      </c>
      <c r="L120" s="237">
        <f>Субсидии!D116</f>
        <v>0</v>
      </c>
      <c r="M120" s="14"/>
      <c r="N120" s="14">
        <f>'Субвенции '!B119</f>
        <v>93.7</v>
      </c>
      <c r="O120" s="14">
        <f>'Субвенции '!C119</f>
        <v>93.7</v>
      </c>
      <c r="P120" s="14">
        <f>'Субвенции '!D119</f>
        <v>93.7</v>
      </c>
      <c r="Q120" s="14">
        <f t="shared" si="97"/>
        <v>100</v>
      </c>
      <c r="R120" s="14">
        <f>Иные!B112</f>
        <v>0</v>
      </c>
      <c r="S120" s="14">
        <f>Иные!C112</f>
        <v>127.4</v>
      </c>
      <c r="T120" s="14">
        <f>Иные!D112</f>
        <v>60.628089999999993</v>
      </c>
      <c r="U120" s="14">
        <f t="shared" si="34"/>
        <v>47.588767660910506</v>
      </c>
      <c r="V120" s="10"/>
      <c r="W120" s="10"/>
      <c r="X120" s="10"/>
      <c r="Y120" s="10"/>
      <c r="Z120" s="10"/>
      <c r="AA120" s="10"/>
      <c r="AB120" s="10"/>
      <c r="AC120" s="10"/>
      <c r="AD120" s="10"/>
      <c r="AE120" s="10"/>
      <c r="AF120" s="10"/>
      <c r="AG120" s="10"/>
      <c r="AH120" s="10"/>
      <c r="AI120" s="10"/>
      <c r="AJ120" s="10"/>
    </row>
    <row r="121" spans="1:36" s="12" customFormat="1" ht="15.75" x14ac:dyDescent="0.25">
      <c r="A121" s="120" t="s">
        <v>309</v>
      </c>
      <c r="B121" s="146">
        <f t="shared" si="62"/>
        <v>1453</v>
      </c>
      <c r="C121" s="146">
        <f t="shared" si="62"/>
        <v>3280.7</v>
      </c>
      <c r="D121" s="146">
        <f t="shared" si="63"/>
        <v>3280.6680900000001</v>
      </c>
      <c r="E121" s="146">
        <f t="shared" si="96"/>
        <v>99.999027341725863</v>
      </c>
      <c r="F121" s="146"/>
      <c r="G121" s="14"/>
      <c r="H121" s="14"/>
      <c r="I121" s="45"/>
      <c r="J121" s="237">
        <f>Субсидии!B117</f>
        <v>1218.8</v>
      </c>
      <c r="K121" s="237">
        <f>Субсидии!C117</f>
        <v>3046.5</v>
      </c>
      <c r="L121" s="237">
        <f>Субсидии!D117</f>
        <v>3046.4680900000003</v>
      </c>
      <c r="M121" s="14">
        <f>L121/K121*100</f>
        <v>99.998952568521261</v>
      </c>
      <c r="N121" s="14">
        <f>'Субвенции '!B120</f>
        <v>234.2</v>
      </c>
      <c r="O121" s="14">
        <f>'Субвенции '!C120</f>
        <v>234.2</v>
      </c>
      <c r="P121" s="14">
        <f>'Субвенции '!D120</f>
        <v>234.2</v>
      </c>
      <c r="Q121" s="14">
        <f t="shared" si="97"/>
        <v>100</v>
      </c>
      <c r="R121" s="14">
        <f>Иные!B113</f>
        <v>0</v>
      </c>
      <c r="S121" s="14">
        <f>Иные!C113</f>
        <v>0</v>
      </c>
      <c r="T121" s="14">
        <f>Иные!D113</f>
        <v>0</v>
      </c>
      <c r="U121" s="14"/>
      <c r="V121" s="10"/>
      <c r="W121" s="10"/>
      <c r="X121" s="10"/>
      <c r="Y121" s="10"/>
      <c r="Z121" s="10"/>
      <c r="AA121" s="10"/>
      <c r="AB121" s="10"/>
      <c r="AC121" s="10"/>
      <c r="AD121" s="10"/>
      <c r="AE121" s="10"/>
      <c r="AF121" s="10"/>
      <c r="AG121" s="10"/>
      <c r="AH121" s="10"/>
      <c r="AI121" s="10"/>
      <c r="AJ121" s="10"/>
    </row>
    <row r="122" spans="1:36" s="12" customFormat="1" ht="15.75" x14ac:dyDescent="0.25">
      <c r="A122" s="120" t="s">
        <v>369</v>
      </c>
      <c r="B122" s="146">
        <f t="shared" si="62"/>
        <v>93.7</v>
      </c>
      <c r="C122" s="146">
        <f t="shared" si="62"/>
        <v>593.75279999999998</v>
      </c>
      <c r="D122" s="146">
        <f t="shared" si="63"/>
        <v>578.65980999999999</v>
      </c>
      <c r="E122" s="146">
        <f t="shared" si="96"/>
        <v>97.458034724215196</v>
      </c>
      <c r="F122" s="146"/>
      <c r="G122" s="14"/>
      <c r="H122" s="14"/>
      <c r="I122" s="45"/>
      <c r="J122" s="237">
        <f>Субсидии!B118</f>
        <v>0</v>
      </c>
      <c r="K122" s="237">
        <f>Субсидии!C118</f>
        <v>417.55279999999999</v>
      </c>
      <c r="L122" s="237">
        <f>Субсидии!D118</f>
        <v>417.55279999999999</v>
      </c>
      <c r="M122" s="14">
        <f>L122/K122*100</f>
        <v>100</v>
      </c>
      <c r="N122" s="14">
        <f>'Субвенции '!B121</f>
        <v>93.7</v>
      </c>
      <c r="O122" s="14">
        <f>'Субвенции '!C121</f>
        <v>93.7</v>
      </c>
      <c r="P122" s="14">
        <f>'Субвенции '!D121</f>
        <v>93.7</v>
      </c>
      <c r="Q122" s="14">
        <f t="shared" si="97"/>
        <v>100</v>
      </c>
      <c r="R122" s="14">
        <f>Иные!B114</f>
        <v>0</v>
      </c>
      <c r="S122" s="14">
        <f>Иные!C114</f>
        <v>82.5</v>
      </c>
      <c r="T122" s="14">
        <f>Иные!D114</f>
        <v>67.40701</v>
      </c>
      <c r="U122" s="14">
        <f t="shared" si="34"/>
        <v>81.705466666666666</v>
      </c>
      <c r="V122" s="10"/>
      <c r="W122" s="10"/>
      <c r="X122" s="10"/>
      <c r="Y122" s="10"/>
      <c r="Z122" s="10"/>
      <c r="AA122" s="10"/>
      <c r="AB122" s="10"/>
      <c r="AC122" s="10"/>
      <c r="AD122" s="10"/>
      <c r="AE122" s="10"/>
      <c r="AF122" s="10"/>
      <c r="AG122" s="10"/>
      <c r="AH122" s="10"/>
      <c r="AI122" s="10"/>
      <c r="AJ122" s="10"/>
    </row>
    <row r="123" spans="1:36" s="12" customFormat="1" ht="15.75" x14ac:dyDescent="0.25">
      <c r="A123" s="120" t="s">
        <v>494</v>
      </c>
      <c r="B123" s="146">
        <f t="shared" si="62"/>
        <v>93.7</v>
      </c>
      <c r="C123" s="146">
        <f t="shared" si="62"/>
        <v>221.10000000000002</v>
      </c>
      <c r="D123" s="146">
        <f t="shared" si="63"/>
        <v>171.79192999999998</v>
      </c>
      <c r="E123" s="146">
        <f t="shared" si="96"/>
        <v>77.698747173224774</v>
      </c>
      <c r="F123" s="146"/>
      <c r="G123" s="14"/>
      <c r="H123" s="14"/>
      <c r="I123" s="45"/>
      <c r="J123" s="237">
        <f>Субсидии!B119</f>
        <v>0</v>
      </c>
      <c r="K123" s="237">
        <f>Субсидии!C119</f>
        <v>0</v>
      </c>
      <c r="L123" s="237">
        <f>Субсидии!D119</f>
        <v>0</v>
      </c>
      <c r="M123" s="14"/>
      <c r="N123" s="14">
        <f>'Субвенции '!B122</f>
        <v>93.7</v>
      </c>
      <c r="O123" s="14">
        <f>'Субвенции '!C122</f>
        <v>93.7</v>
      </c>
      <c r="P123" s="14">
        <f>'Субвенции '!D122</f>
        <v>93.7</v>
      </c>
      <c r="Q123" s="14">
        <f t="shared" si="97"/>
        <v>100</v>
      </c>
      <c r="R123" s="14">
        <f>Иные!B115</f>
        <v>0</v>
      </c>
      <c r="S123" s="14">
        <f>Иные!C115</f>
        <v>127.4</v>
      </c>
      <c r="T123" s="14">
        <f>Иные!D115</f>
        <v>78.091929999999991</v>
      </c>
      <c r="U123" s="14">
        <f t="shared" si="34"/>
        <v>61.296648351648344</v>
      </c>
      <c r="V123" s="10"/>
      <c r="W123" s="10"/>
      <c r="X123" s="10"/>
      <c r="Y123" s="10"/>
      <c r="Z123" s="10"/>
      <c r="AA123" s="10"/>
      <c r="AB123" s="10"/>
      <c r="AC123" s="10"/>
      <c r="AD123" s="10"/>
      <c r="AE123" s="10"/>
      <c r="AF123" s="10"/>
      <c r="AG123" s="10"/>
      <c r="AH123" s="10"/>
      <c r="AI123" s="10"/>
      <c r="AJ123" s="10"/>
    </row>
    <row r="124" spans="1:36" s="26" customFormat="1" ht="31.5" x14ac:dyDescent="0.25">
      <c r="A124" s="75" t="s">
        <v>314</v>
      </c>
      <c r="B124" s="79">
        <f t="shared" si="62"/>
        <v>325261.63000000024</v>
      </c>
      <c r="C124" s="79">
        <f t="shared" si="62"/>
        <v>342448.01349000004</v>
      </c>
      <c r="D124" s="79">
        <f t="shared" si="63"/>
        <v>335433.38019000005</v>
      </c>
      <c r="E124" s="79">
        <f t="shared" ref="E124" si="98">D124/C124*100</f>
        <v>97.951620969118338</v>
      </c>
      <c r="F124" s="79">
        <f t="shared" ref="F124:H124" si="99">SUM(F125:F137)</f>
        <v>71988.800000000003</v>
      </c>
      <c r="G124" s="79">
        <f t="shared" si="99"/>
        <v>53048.6</v>
      </c>
      <c r="H124" s="79">
        <f t="shared" si="99"/>
        <v>53048.6</v>
      </c>
      <c r="I124" s="81">
        <f t="shared" si="28"/>
        <v>100</v>
      </c>
      <c r="J124" s="79">
        <f>SUM(J125:J137)</f>
        <v>44524.03</v>
      </c>
      <c r="K124" s="79">
        <f>SUM(K125:K137)</f>
        <v>40518.704490000004</v>
      </c>
      <c r="L124" s="79">
        <f t="shared" ref="L124:T124" si="100">SUM(L125:L137)</f>
        <v>36894.217229999995</v>
      </c>
      <c r="M124" s="79">
        <f t="shared" si="30"/>
        <v>91.054779994521965</v>
      </c>
      <c r="N124" s="79">
        <f t="shared" ref="N124" si="101">SUM(N125:N137)</f>
        <v>208328.60000000021</v>
      </c>
      <c r="O124" s="79">
        <f t="shared" si="100"/>
        <v>215707.30000000008</v>
      </c>
      <c r="P124" s="79">
        <f t="shared" si="100"/>
        <v>212317.17356000008</v>
      </c>
      <c r="Q124" s="79">
        <f t="shared" si="32"/>
        <v>98.428367310702981</v>
      </c>
      <c r="R124" s="79">
        <f t="shared" ref="R124" si="102">SUM(R125:R137)</f>
        <v>420.2</v>
      </c>
      <c r="S124" s="79">
        <f t="shared" si="100"/>
        <v>33173.409</v>
      </c>
      <c r="T124" s="79">
        <f t="shared" si="100"/>
        <v>33173.3894</v>
      </c>
      <c r="U124" s="79">
        <f t="shared" si="34"/>
        <v>99.999940916533475</v>
      </c>
      <c r="V124" s="129"/>
      <c r="W124" s="129"/>
      <c r="X124" s="129"/>
      <c r="Y124" s="129"/>
      <c r="Z124" s="129"/>
      <c r="AA124" s="129"/>
      <c r="AB124" s="129"/>
      <c r="AC124" s="129"/>
      <c r="AD124" s="129"/>
      <c r="AE124" s="129"/>
      <c r="AF124" s="129"/>
      <c r="AG124" s="129"/>
      <c r="AH124" s="129"/>
      <c r="AI124" s="129"/>
      <c r="AJ124" s="129"/>
    </row>
    <row r="125" spans="1:36" s="12" customFormat="1" ht="31.5" x14ac:dyDescent="0.25">
      <c r="A125" s="119" t="s">
        <v>313</v>
      </c>
      <c r="B125" s="14">
        <f t="shared" si="62"/>
        <v>322918.7300000001</v>
      </c>
      <c r="C125" s="14">
        <f t="shared" si="62"/>
        <v>313218.67181999993</v>
      </c>
      <c r="D125" s="14">
        <f t="shared" si="63"/>
        <v>306204.04269999999</v>
      </c>
      <c r="E125" s="14">
        <f t="shared" si="24"/>
        <v>97.760469042525315</v>
      </c>
      <c r="F125" s="14">
        <f>Дотации!B34</f>
        <v>71988.800000000003</v>
      </c>
      <c r="G125" s="14">
        <f>Дотации!C34</f>
        <v>53048.6</v>
      </c>
      <c r="H125" s="14">
        <f>Дотации!D34</f>
        <v>53048.6</v>
      </c>
      <c r="I125" s="15">
        <f t="shared" si="28"/>
        <v>100</v>
      </c>
      <c r="J125" s="14">
        <f>Субсидии!B121</f>
        <v>43492.83</v>
      </c>
      <c r="K125" s="14">
        <f>Субсидии!C121</f>
        <v>35481.662819999998</v>
      </c>
      <c r="L125" s="14">
        <f>Субсидии!D121</f>
        <v>31857.160139999996</v>
      </c>
      <c r="M125" s="14">
        <f t="shared" si="30"/>
        <v>89.784856762809397</v>
      </c>
      <c r="N125" s="14">
        <f>'Субвенции '!B124</f>
        <v>207016.90000000008</v>
      </c>
      <c r="O125" s="14">
        <f>'Субвенции '!C124</f>
        <v>214395.59999999995</v>
      </c>
      <c r="P125" s="14">
        <f>'Субвенции '!D124</f>
        <v>211005.47355999995</v>
      </c>
      <c r="Q125" s="14">
        <f t="shared" si="32"/>
        <v>98.41875185871352</v>
      </c>
      <c r="R125" s="14">
        <f>Иные!B117</f>
        <v>420.2</v>
      </c>
      <c r="S125" s="14">
        <f>Иные!C117</f>
        <v>10292.809000000001</v>
      </c>
      <c r="T125" s="14">
        <f>Иные!D117</f>
        <v>10292.809000000001</v>
      </c>
      <c r="U125" s="14">
        <f t="shared" si="34"/>
        <v>100</v>
      </c>
      <c r="V125" s="10"/>
      <c r="W125" s="10"/>
      <c r="X125" s="10"/>
      <c r="Y125" s="10"/>
      <c r="Z125" s="10"/>
      <c r="AA125" s="10"/>
      <c r="AB125" s="10"/>
      <c r="AC125" s="10"/>
      <c r="AD125" s="10"/>
      <c r="AE125" s="10"/>
      <c r="AF125" s="10"/>
      <c r="AG125" s="10"/>
      <c r="AH125" s="10"/>
      <c r="AI125" s="10"/>
      <c r="AJ125" s="10"/>
    </row>
    <row r="126" spans="1:36" s="12" customFormat="1" ht="15.75" x14ac:dyDescent="0.25">
      <c r="A126" s="120" t="s">
        <v>495</v>
      </c>
      <c r="B126" s="146">
        <f t="shared" si="62"/>
        <v>93.7</v>
      </c>
      <c r="C126" s="146">
        <f t="shared" si="62"/>
        <v>1101.5</v>
      </c>
      <c r="D126" s="146">
        <f t="shared" si="63"/>
        <v>1101.5</v>
      </c>
      <c r="E126" s="146">
        <f t="shared" ref="E126:E135" si="103">D126/C126*100</f>
        <v>100</v>
      </c>
      <c r="F126" s="146"/>
      <c r="G126" s="14"/>
      <c r="H126" s="14"/>
      <c r="I126" s="45"/>
      <c r="J126" s="237">
        <f>Субсидии!B122</f>
        <v>0</v>
      </c>
      <c r="K126" s="237">
        <f>Субсидии!C122</f>
        <v>1000</v>
      </c>
      <c r="L126" s="237">
        <f>Субсидии!D122</f>
        <v>1000</v>
      </c>
      <c r="M126" s="14">
        <f t="shared" si="30"/>
        <v>100</v>
      </c>
      <c r="N126" s="14">
        <f>'Субвенции '!B125</f>
        <v>93.7</v>
      </c>
      <c r="O126" s="14">
        <f>'Субвенции '!C125</f>
        <v>93.7</v>
      </c>
      <c r="P126" s="14">
        <f>'Субвенции '!D125</f>
        <v>93.7</v>
      </c>
      <c r="Q126" s="14">
        <f t="shared" ref="Q126:Q135" si="104">P126/O126*100</f>
        <v>100</v>
      </c>
      <c r="R126" s="14">
        <f>Иные!B119</f>
        <v>0</v>
      </c>
      <c r="S126" s="14">
        <f>Иные!C119</f>
        <v>7.8</v>
      </c>
      <c r="T126" s="14">
        <f>Иные!D119</f>
        <v>7.8</v>
      </c>
      <c r="U126" s="14">
        <f t="shared" si="34"/>
        <v>100</v>
      </c>
      <c r="V126" s="10"/>
      <c r="W126" s="10"/>
      <c r="X126" s="10"/>
      <c r="Y126" s="10"/>
      <c r="Z126" s="10"/>
      <c r="AA126" s="10"/>
      <c r="AB126" s="10"/>
      <c r="AC126" s="10"/>
      <c r="AD126" s="10"/>
      <c r="AE126" s="10"/>
      <c r="AF126" s="10"/>
      <c r="AG126" s="10"/>
      <c r="AH126" s="10"/>
      <c r="AI126" s="10"/>
      <c r="AJ126" s="10"/>
    </row>
    <row r="127" spans="1:36" s="12" customFormat="1" ht="15.75" x14ac:dyDescent="0.25">
      <c r="A127" s="120" t="s">
        <v>496</v>
      </c>
      <c r="B127" s="146">
        <f t="shared" si="62"/>
        <v>93.7</v>
      </c>
      <c r="C127" s="146">
        <f t="shared" si="62"/>
        <v>651.36</v>
      </c>
      <c r="D127" s="146">
        <f t="shared" si="63"/>
        <v>651.36</v>
      </c>
      <c r="E127" s="146">
        <f t="shared" si="103"/>
        <v>100</v>
      </c>
      <c r="F127" s="146"/>
      <c r="G127" s="14"/>
      <c r="H127" s="14"/>
      <c r="I127" s="45"/>
      <c r="J127" s="237">
        <f>Субсидии!B123</f>
        <v>0</v>
      </c>
      <c r="K127" s="237">
        <f>Субсидии!C123</f>
        <v>540.55999999999995</v>
      </c>
      <c r="L127" s="237">
        <f>Субсидии!D123</f>
        <v>540.55999999999995</v>
      </c>
      <c r="M127" s="14">
        <f t="shared" si="30"/>
        <v>100</v>
      </c>
      <c r="N127" s="14">
        <f>'Субвенции '!B126</f>
        <v>93.7</v>
      </c>
      <c r="O127" s="14">
        <f>'Субвенции '!C126</f>
        <v>93.7</v>
      </c>
      <c r="P127" s="14">
        <f>'Субвенции '!D126</f>
        <v>93.7</v>
      </c>
      <c r="Q127" s="14">
        <f t="shared" si="104"/>
        <v>100</v>
      </c>
      <c r="R127" s="14">
        <f>Иные!B118</f>
        <v>0</v>
      </c>
      <c r="S127" s="14">
        <f>Иные!C118</f>
        <v>17.100000000000001</v>
      </c>
      <c r="T127" s="14">
        <f>Иные!D118</f>
        <v>17.100000000000001</v>
      </c>
      <c r="U127" s="14">
        <f t="shared" si="34"/>
        <v>100</v>
      </c>
      <c r="V127" s="10"/>
      <c r="W127" s="10"/>
      <c r="X127" s="10"/>
      <c r="Y127" s="10"/>
      <c r="Z127" s="10"/>
      <c r="AA127" s="10"/>
      <c r="AB127" s="10"/>
      <c r="AC127" s="10"/>
      <c r="AD127" s="10"/>
      <c r="AE127" s="10"/>
      <c r="AF127" s="10"/>
      <c r="AG127" s="10"/>
      <c r="AH127" s="10"/>
      <c r="AI127" s="10"/>
      <c r="AJ127" s="10"/>
    </row>
    <row r="128" spans="1:36" s="12" customFormat="1" ht="15.75" x14ac:dyDescent="0.25">
      <c r="A128" s="120" t="s">
        <v>497</v>
      </c>
      <c r="B128" s="146">
        <f t="shared" si="62"/>
        <v>234.2</v>
      </c>
      <c r="C128" s="146">
        <f t="shared" si="62"/>
        <v>380.6</v>
      </c>
      <c r="D128" s="146">
        <f t="shared" si="63"/>
        <v>380.6</v>
      </c>
      <c r="E128" s="146">
        <f t="shared" si="103"/>
        <v>100</v>
      </c>
      <c r="F128" s="146"/>
      <c r="G128" s="14"/>
      <c r="H128" s="14"/>
      <c r="I128" s="45"/>
      <c r="J128" s="237">
        <f>Субсидии!B124</f>
        <v>0</v>
      </c>
      <c r="K128" s="237">
        <f>Субсидии!C124</f>
        <v>0</v>
      </c>
      <c r="L128" s="237">
        <f>Субсидии!D124</f>
        <v>0</v>
      </c>
      <c r="M128" s="14"/>
      <c r="N128" s="14">
        <f>'Субвенции '!B127</f>
        <v>234.2</v>
      </c>
      <c r="O128" s="14">
        <f>'Субвенции '!C127</f>
        <v>234.2</v>
      </c>
      <c r="P128" s="14">
        <f>'Субвенции '!D127</f>
        <v>234.2</v>
      </c>
      <c r="Q128" s="14">
        <f t="shared" si="104"/>
        <v>100</v>
      </c>
      <c r="R128" s="14">
        <f>Иные!B120</f>
        <v>0</v>
      </c>
      <c r="S128" s="14">
        <f>Иные!C120</f>
        <v>146.4</v>
      </c>
      <c r="T128" s="14">
        <f>Иные!D120</f>
        <v>146.4</v>
      </c>
      <c r="U128" s="14">
        <f t="shared" si="34"/>
        <v>100</v>
      </c>
      <c r="V128" s="10"/>
      <c r="W128" s="10"/>
      <c r="X128" s="10"/>
      <c r="Y128" s="10"/>
      <c r="Z128" s="10"/>
      <c r="AA128" s="10"/>
      <c r="AB128" s="10"/>
      <c r="AC128" s="10"/>
      <c r="AD128" s="10"/>
      <c r="AE128" s="10"/>
      <c r="AF128" s="10"/>
      <c r="AG128" s="10"/>
      <c r="AH128" s="10"/>
      <c r="AI128" s="10"/>
      <c r="AJ128" s="10"/>
    </row>
    <row r="129" spans="1:36" s="12" customFormat="1" ht="15.75" x14ac:dyDescent="0.25">
      <c r="A129" s="120" t="s">
        <v>498</v>
      </c>
      <c r="B129" s="146">
        <f t="shared" si="62"/>
        <v>93.7</v>
      </c>
      <c r="C129" s="146">
        <f t="shared" si="62"/>
        <v>146.4</v>
      </c>
      <c r="D129" s="146">
        <f t="shared" si="63"/>
        <v>146.4</v>
      </c>
      <c r="E129" s="146">
        <f t="shared" si="103"/>
        <v>100</v>
      </c>
      <c r="F129" s="146"/>
      <c r="G129" s="14"/>
      <c r="H129" s="14"/>
      <c r="I129" s="45"/>
      <c r="J129" s="237"/>
      <c r="K129" s="237"/>
      <c r="L129" s="237"/>
      <c r="M129" s="14"/>
      <c r="N129" s="14">
        <f>'Субвенции '!B128</f>
        <v>93.7</v>
      </c>
      <c r="O129" s="14">
        <f>'Субвенции '!C128</f>
        <v>93.7</v>
      </c>
      <c r="P129" s="14">
        <f>'Субвенции '!D128</f>
        <v>93.7</v>
      </c>
      <c r="Q129" s="14">
        <f t="shared" si="104"/>
        <v>100</v>
      </c>
      <c r="R129" s="14">
        <f>Иные!B121</f>
        <v>0</v>
      </c>
      <c r="S129" s="14">
        <f>Иные!C121</f>
        <v>52.7</v>
      </c>
      <c r="T129" s="14">
        <f>Иные!D121</f>
        <v>52.7</v>
      </c>
      <c r="U129" s="14">
        <f t="shared" si="34"/>
        <v>100</v>
      </c>
      <c r="V129" s="10"/>
      <c r="W129" s="10"/>
      <c r="X129" s="10"/>
      <c r="Y129" s="10"/>
      <c r="Z129" s="10"/>
      <c r="AA129" s="10"/>
      <c r="AB129" s="10"/>
      <c r="AC129" s="10"/>
      <c r="AD129" s="10"/>
      <c r="AE129" s="10"/>
      <c r="AF129" s="10"/>
      <c r="AG129" s="10"/>
      <c r="AH129" s="10"/>
      <c r="AI129" s="10"/>
      <c r="AJ129" s="10"/>
    </row>
    <row r="130" spans="1:36" s="12" customFormat="1" ht="15.75" x14ac:dyDescent="0.25">
      <c r="A130" s="120" t="s">
        <v>312</v>
      </c>
      <c r="B130" s="146">
        <f t="shared" si="62"/>
        <v>1265.4000000000001</v>
      </c>
      <c r="C130" s="146">
        <f t="shared" si="62"/>
        <v>24778</v>
      </c>
      <c r="D130" s="146">
        <f t="shared" si="63"/>
        <v>24777.99582</v>
      </c>
      <c r="E130" s="146">
        <f t="shared" si="103"/>
        <v>99.999983130196142</v>
      </c>
      <c r="F130" s="146"/>
      <c r="G130" s="14"/>
      <c r="H130" s="14"/>
      <c r="I130" s="45"/>
      <c r="J130" s="237">
        <f>Субсидии!B131</f>
        <v>1031.2</v>
      </c>
      <c r="K130" s="237">
        <f>Субсидии!C131</f>
        <v>2101.3000000000002</v>
      </c>
      <c r="L130" s="237">
        <f>Субсидии!D131</f>
        <v>2101.3154199999999</v>
      </c>
      <c r="M130" s="14">
        <f t="shared" si="30"/>
        <v>100.00073383143766</v>
      </c>
      <c r="N130" s="14">
        <f>'Субвенции '!B129</f>
        <v>234.2</v>
      </c>
      <c r="O130" s="14">
        <f>'Субвенции '!C129</f>
        <v>234.2</v>
      </c>
      <c r="P130" s="14">
        <f>'Субвенции '!D129</f>
        <v>234.2</v>
      </c>
      <c r="Q130" s="14">
        <f t="shared" si="104"/>
        <v>100</v>
      </c>
      <c r="R130" s="14">
        <f>Иные!B122</f>
        <v>0</v>
      </c>
      <c r="S130" s="14">
        <f>Иные!C122</f>
        <v>22442.5</v>
      </c>
      <c r="T130" s="14">
        <f>Иные!D122</f>
        <v>22442.4804</v>
      </c>
      <c r="U130" s="14">
        <f t="shared" si="34"/>
        <v>99.999912665701245</v>
      </c>
      <c r="V130" s="10"/>
      <c r="W130" s="10"/>
      <c r="X130" s="10"/>
      <c r="Y130" s="10"/>
      <c r="Z130" s="10"/>
      <c r="AA130" s="10"/>
      <c r="AB130" s="10"/>
      <c r="AC130" s="10"/>
      <c r="AD130" s="10"/>
      <c r="AE130" s="10"/>
      <c r="AF130" s="10"/>
      <c r="AG130" s="10"/>
      <c r="AH130" s="10"/>
      <c r="AI130" s="10"/>
      <c r="AJ130" s="10"/>
    </row>
    <row r="131" spans="1:36" s="12" customFormat="1" ht="15.75" x14ac:dyDescent="0.25">
      <c r="A131" s="120" t="s">
        <v>499</v>
      </c>
      <c r="B131" s="146">
        <f t="shared" si="62"/>
        <v>93.7</v>
      </c>
      <c r="C131" s="146">
        <f t="shared" si="62"/>
        <v>93.7</v>
      </c>
      <c r="D131" s="146">
        <f t="shared" si="63"/>
        <v>93.7</v>
      </c>
      <c r="E131" s="146">
        <f t="shared" si="103"/>
        <v>100</v>
      </c>
      <c r="F131" s="146"/>
      <c r="G131" s="14"/>
      <c r="H131" s="14"/>
      <c r="I131" s="45"/>
      <c r="J131" s="237">
        <f>Субсидии!B126</f>
        <v>0</v>
      </c>
      <c r="K131" s="237">
        <f>Субсидии!C126</f>
        <v>0</v>
      </c>
      <c r="L131" s="237">
        <f>Субсидии!D126</f>
        <v>0</v>
      </c>
      <c r="M131" s="14"/>
      <c r="N131" s="14">
        <f>'Субвенции '!B130</f>
        <v>93.7</v>
      </c>
      <c r="O131" s="14">
        <f>'Субвенции '!C130</f>
        <v>93.7</v>
      </c>
      <c r="P131" s="14">
        <f>'Субвенции '!D130</f>
        <v>93.7</v>
      </c>
      <c r="Q131" s="14">
        <f t="shared" si="104"/>
        <v>100</v>
      </c>
      <c r="R131" s="14"/>
      <c r="S131" s="14"/>
      <c r="T131" s="14"/>
      <c r="U131" s="14"/>
      <c r="V131" s="10"/>
      <c r="W131" s="10"/>
      <c r="X131" s="10"/>
      <c r="Y131" s="10"/>
      <c r="Z131" s="10"/>
      <c r="AA131" s="10"/>
      <c r="AB131" s="10"/>
      <c r="AC131" s="10"/>
      <c r="AD131" s="10"/>
      <c r="AE131" s="10"/>
      <c r="AF131" s="10"/>
      <c r="AG131" s="10"/>
      <c r="AH131" s="10"/>
      <c r="AI131" s="10"/>
      <c r="AJ131" s="10"/>
    </row>
    <row r="132" spans="1:36" s="12" customFormat="1" ht="15.75" x14ac:dyDescent="0.25">
      <c r="A132" s="120" t="s">
        <v>649</v>
      </c>
      <c r="B132" s="146">
        <f t="shared" si="62"/>
        <v>93.7</v>
      </c>
      <c r="C132" s="146">
        <f t="shared" si="62"/>
        <v>273.60000000000002</v>
      </c>
      <c r="D132" s="146">
        <f t="shared" si="63"/>
        <v>273.60000000000002</v>
      </c>
      <c r="E132" s="146">
        <f t="shared" si="103"/>
        <v>100</v>
      </c>
      <c r="F132" s="146"/>
      <c r="G132" s="14"/>
      <c r="H132" s="14"/>
      <c r="I132" s="45"/>
      <c r="J132" s="237">
        <f>Субсидии!B127</f>
        <v>0</v>
      </c>
      <c r="K132" s="237">
        <f>Субсидии!C127</f>
        <v>125.4</v>
      </c>
      <c r="L132" s="237">
        <f>Субсидии!D127</f>
        <v>125.4</v>
      </c>
      <c r="M132" s="14">
        <f t="shared" si="30"/>
        <v>100</v>
      </c>
      <c r="N132" s="14">
        <f>'Субвенции '!B131</f>
        <v>93.7</v>
      </c>
      <c r="O132" s="14">
        <f>'Субвенции '!C131</f>
        <v>93.7</v>
      </c>
      <c r="P132" s="14">
        <f>'Субвенции '!D131</f>
        <v>93.7</v>
      </c>
      <c r="Q132" s="14">
        <f t="shared" si="104"/>
        <v>100</v>
      </c>
      <c r="R132" s="14">
        <f>Иные!B123</f>
        <v>0</v>
      </c>
      <c r="S132" s="14">
        <f>Иные!C123</f>
        <v>54.5</v>
      </c>
      <c r="T132" s="14">
        <f>Иные!D123</f>
        <v>54.5</v>
      </c>
      <c r="U132" s="14">
        <f t="shared" si="34"/>
        <v>100</v>
      </c>
      <c r="V132" s="10"/>
      <c r="W132" s="10"/>
      <c r="X132" s="10"/>
      <c r="Y132" s="10"/>
      <c r="Z132" s="10"/>
      <c r="AA132" s="10"/>
      <c r="AB132" s="10"/>
      <c r="AC132" s="10"/>
      <c r="AD132" s="10"/>
      <c r="AE132" s="10"/>
      <c r="AF132" s="10"/>
      <c r="AG132" s="10"/>
      <c r="AH132" s="10"/>
      <c r="AI132" s="10"/>
      <c r="AJ132" s="10"/>
    </row>
    <row r="133" spans="1:36" s="12" customFormat="1" ht="15.75" x14ac:dyDescent="0.25">
      <c r="A133" s="120" t="s">
        <v>500</v>
      </c>
      <c r="B133" s="146">
        <f t="shared" si="62"/>
        <v>93.7</v>
      </c>
      <c r="C133" s="146">
        <f t="shared" si="62"/>
        <v>471.87602000000004</v>
      </c>
      <c r="D133" s="146">
        <f t="shared" si="63"/>
        <v>471.87602000000004</v>
      </c>
      <c r="E133" s="146">
        <f t="shared" si="103"/>
        <v>100</v>
      </c>
      <c r="F133" s="146"/>
      <c r="G133" s="14"/>
      <c r="H133" s="14"/>
      <c r="I133" s="45"/>
      <c r="J133" s="237">
        <f>Субсидии!B128</f>
        <v>0</v>
      </c>
      <c r="K133" s="237">
        <f>Субсидии!C128</f>
        <v>351.07602000000003</v>
      </c>
      <c r="L133" s="237">
        <f>Субсидии!D128</f>
        <v>351.07602000000003</v>
      </c>
      <c r="M133" s="14">
        <f t="shared" si="30"/>
        <v>100</v>
      </c>
      <c r="N133" s="14">
        <f>'Субвенции '!B132</f>
        <v>93.7</v>
      </c>
      <c r="O133" s="14">
        <f>'Субвенции '!C132</f>
        <v>93.7</v>
      </c>
      <c r="P133" s="14">
        <f>'Субвенции '!D132</f>
        <v>93.7</v>
      </c>
      <c r="Q133" s="14">
        <f t="shared" si="104"/>
        <v>100</v>
      </c>
      <c r="R133" s="14">
        <f>Иные!B124</f>
        <v>0</v>
      </c>
      <c r="S133" s="14">
        <f>Иные!C124</f>
        <v>27.1</v>
      </c>
      <c r="T133" s="14">
        <f>Иные!D124</f>
        <v>27.1</v>
      </c>
      <c r="U133" s="14">
        <f t="shared" si="34"/>
        <v>100</v>
      </c>
      <c r="V133" s="10"/>
      <c r="W133" s="10"/>
      <c r="X133" s="10"/>
      <c r="Y133" s="10"/>
      <c r="Z133" s="10"/>
      <c r="AA133" s="10"/>
      <c r="AB133" s="10"/>
      <c r="AC133" s="10"/>
      <c r="AD133" s="10"/>
      <c r="AE133" s="10"/>
      <c r="AF133" s="10"/>
      <c r="AG133" s="10"/>
      <c r="AH133" s="10"/>
      <c r="AI133" s="10"/>
      <c r="AJ133" s="10"/>
    </row>
    <row r="134" spans="1:36" s="12" customFormat="1" ht="15.75" x14ac:dyDescent="0.25">
      <c r="A134" s="120" t="s">
        <v>501</v>
      </c>
      <c r="B134" s="146">
        <f t="shared" si="62"/>
        <v>93.7</v>
      </c>
      <c r="C134" s="146">
        <f t="shared" si="62"/>
        <v>101.5</v>
      </c>
      <c r="D134" s="146">
        <f t="shared" si="63"/>
        <v>101.5</v>
      </c>
      <c r="E134" s="146">
        <f t="shared" si="103"/>
        <v>100</v>
      </c>
      <c r="F134" s="146"/>
      <c r="G134" s="14"/>
      <c r="H134" s="14"/>
      <c r="I134" s="45"/>
      <c r="J134" s="237"/>
      <c r="K134" s="237"/>
      <c r="L134" s="237"/>
      <c r="M134" s="14"/>
      <c r="N134" s="14">
        <f>'Субвенции '!B133</f>
        <v>93.7</v>
      </c>
      <c r="O134" s="14">
        <f>'Субвенции '!C133</f>
        <v>93.7</v>
      </c>
      <c r="P134" s="14">
        <f>'Субвенции '!D133</f>
        <v>93.7</v>
      </c>
      <c r="Q134" s="14">
        <f t="shared" si="104"/>
        <v>100</v>
      </c>
      <c r="R134" s="14">
        <f>Иные!B125</f>
        <v>0</v>
      </c>
      <c r="S134" s="14">
        <f>Иные!C125</f>
        <v>7.8</v>
      </c>
      <c r="T134" s="14">
        <f>Иные!D125</f>
        <v>7.8</v>
      </c>
      <c r="U134" s="14">
        <f t="shared" si="34"/>
        <v>100</v>
      </c>
      <c r="V134" s="10"/>
      <c r="W134" s="10"/>
      <c r="X134" s="10"/>
      <c r="Y134" s="10"/>
      <c r="Z134" s="10"/>
      <c r="AA134" s="10"/>
      <c r="AB134" s="10"/>
      <c r="AC134" s="10"/>
      <c r="AD134" s="10"/>
      <c r="AE134" s="10"/>
      <c r="AF134" s="10"/>
      <c r="AG134" s="10"/>
      <c r="AH134" s="10"/>
      <c r="AI134" s="10"/>
      <c r="AJ134" s="10"/>
    </row>
    <row r="135" spans="1:36" s="12" customFormat="1" ht="15.75" x14ac:dyDescent="0.25">
      <c r="A135" s="120" t="s">
        <v>502</v>
      </c>
      <c r="B135" s="146">
        <f t="shared" si="62"/>
        <v>93.7</v>
      </c>
      <c r="C135" s="146">
        <f t="shared" si="62"/>
        <v>153.19999999999999</v>
      </c>
      <c r="D135" s="146">
        <f t="shared" si="63"/>
        <v>153.19999999999999</v>
      </c>
      <c r="E135" s="146">
        <f t="shared" si="103"/>
        <v>100</v>
      </c>
      <c r="F135" s="146"/>
      <c r="G135" s="14"/>
      <c r="H135" s="14"/>
      <c r="I135" s="45"/>
      <c r="J135" s="237">
        <f>Субсидии!B130</f>
        <v>0</v>
      </c>
      <c r="K135" s="237">
        <f>Субсидии!C130</f>
        <v>0</v>
      </c>
      <c r="L135" s="237">
        <f>Субсидии!D130</f>
        <v>0</v>
      </c>
      <c r="M135" s="14"/>
      <c r="N135" s="14">
        <f>'Субвенции '!B134</f>
        <v>93.7</v>
      </c>
      <c r="O135" s="14">
        <f>'Субвенции '!C134</f>
        <v>93.7</v>
      </c>
      <c r="P135" s="14">
        <f>'Субвенции '!D134</f>
        <v>93.7</v>
      </c>
      <c r="Q135" s="14">
        <f t="shared" si="104"/>
        <v>100</v>
      </c>
      <c r="R135" s="14">
        <f>Иные!B126</f>
        <v>0</v>
      </c>
      <c r="S135" s="14">
        <f>Иные!C126</f>
        <v>59.5</v>
      </c>
      <c r="T135" s="14">
        <f>Иные!D126</f>
        <v>59.5</v>
      </c>
      <c r="U135" s="14">
        <f t="shared" si="34"/>
        <v>100</v>
      </c>
      <c r="V135" s="10"/>
      <c r="W135" s="10"/>
      <c r="X135" s="10"/>
      <c r="Y135" s="10"/>
      <c r="Z135" s="10"/>
      <c r="AA135" s="10"/>
      <c r="AB135" s="10"/>
      <c r="AC135" s="10"/>
      <c r="AD135" s="10"/>
      <c r="AE135" s="10"/>
      <c r="AF135" s="10"/>
      <c r="AG135" s="10"/>
      <c r="AH135" s="10"/>
      <c r="AI135" s="10"/>
      <c r="AJ135" s="10"/>
    </row>
    <row r="136" spans="1:36" s="12" customFormat="1" ht="15.75" x14ac:dyDescent="0.25">
      <c r="A136" s="120" t="s">
        <v>648</v>
      </c>
      <c r="B136" s="146">
        <f t="shared" si="62"/>
        <v>0</v>
      </c>
      <c r="C136" s="146">
        <f t="shared" si="62"/>
        <v>0</v>
      </c>
      <c r="D136" s="146">
        <f t="shared" si="63"/>
        <v>0</v>
      </c>
      <c r="E136" s="146"/>
      <c r="F136" s="146"/>
      <c r="G136" s="14"/>
      <c r="H136" s="14"/>
      <c r="I136" s="45"/>
      <c r="J136" s="237"/>
      <c r="K136" s="237"/>
      <c r="L136" s="237"/>
      <c r="M136" s="14"/>
      <c r="N136" s="14">
        <f>'Субвенции '!B135</f>
        <v>0</v>
      </c>
      <c r="O136" s="14">
        <f>'Субвенции '!C135</f>
        <v>0</v>
      </c>
      <c r="P136" s="14">
        <f>'Субвенции '!D135</f>
        <v>0</v>
      </c>
      <c r="Q136" s="14"/>
      <c r="R136" s="14"/>
      <c r="S136" s="14"/>
      <c r="T136" s="14"/>
      <c r="U136" s="14"/>
      <c r="V136" s="10"/>
      <c r="W136" s="10"/>
      <c r="X136" s="10"/>
      <c r="Y136" s="10"/>
      <c r="Z136" s="10"/>
      <c r="AA136" s="10"/>
      <c r="AB136" s="10"/>
      <c r="AC136" s="10"/>
      <c r="AD136" s="10"/>
      <c r="AE136" s="10"/>
      <c r="AF136" s="10"/>
      <c r="AG136" s="10"/>
      <c r="AH136" s="10"/>
      <c r="AI136" s="10"/>
      <c r="AJ136" s="10"/>
    </row>
    <row r="137" spans="1:36" s="12" customFormat="1" ht="15.75" x14ac:dyDescent="0.25">
      <c r="A137" s="120" t="s">
        <v>503</v>
      </c>
      <c r="B137" s="146">
        <f t="shared" si="62"/>
        <v>93.7</v>
      </c>
      <c r="C137" s="146">
        <f t="shared" si="62"/>
        <v>1077.60565</v>
      </c>
      <c r="D137" s="146">
        <f t="shared" si="63"/>
        <v>1077.60565</v>
      </c>
      <c r="E137" s="146">
        <f>D137/C137*100</f>
        <v>100</v>
      </c>
      <c r="F137" s="146"/>
      <c r="G137" s="14"/>
      <c r="H137" s="14"/>
      <c r="I137" s="45"/>
      <c r="J137" s="237">
        <f>Субсидии!B132</f>
        <v>0</v>
      </c>
      <c r="K137" s="237">
        <f>Субсидии!C132</f>
        <v>918.70564999999999</v>
      </c>
      <c r="L137" s="237">
        <f>Субсидии!D132</f>
        <v>918.70564999999999</v>
      </c>
      <c r="M137" s="14">
        <f t="shared" si="30"/>
        <v>100</v>
      </c>
      <c r="N137" s="14">
        <f>'Субвенции '!B136</f>
        <v>93.7</v>
      </c>
      <c r="O137" s="14">
        <f>'Субвенции '!C136</f>
        <v>93.7</v>
      </c>
      <c r="P137" s="14">
        <f>'Субвенции '!D136</f>
        <v>93.7</v>
      </c>
      <c r="Q137" s="14">
        <f>P137/O137*100</f>
        <v>100</v>
      </c>
      <c r="R137" s="14">
        <f>Иные!B127</f>
        <v>0</v>
      </c>
      <c r="S137" s="14">
        <f>Иные!C127</f>
        <v>65.2</v>
      </c>
      <c r="T137" s="14">
        <f>Иные!D127</f>
        <v>65.2</v>
      </c>
      <c r="U137" s="14">
        <f t="shared" si="34"/>
        <v>100</v>
      </c>
      <c r="V137" s="10"/>
      <c r="W137" s="10"/>
      <c r="X137" s="10"/>
      <c r="Y137" s="10"/>
      <c r="Z137" s="10"/>
      <c r="AA137" s="10"/>
      <c r="AB137" s="10"/>
      <c r="AC137" s="10"/>
      <c r="AD137" s="10"/>
      <c r="AE137" s="10"/>
      <c r="AF137" s="10"/>
      <c r="AG137" s="10"/>
      <c r="AH137" s="10"/>
      <c r="AI137" s="10"/>
      <c r="AJ137" s="10"/>
    </row>
    <row r="138" spans="1:36" s="26" customFormat="1" ht="31.5" x14ac:dyDescent="0.25">
      <c r="A138" s="130" t="s">
        <v>317</v>
      </c>
      <c r="B138" s="79">
        <f t="shared" ref="B138:C201" si="105">F138+J138+N138+R138</f>
        <v>710962.5</v>
      </c>
      <c r="C138" s="79">
        <f t="shared" si="105"/>
        <v>773584.02</v>
      </c>
      <c r="D138" s="79">
        <f t="shared" ref="D138:D201" si="106">H138+L138+P138+T138</f>
        <v>768448.95246000006</v>
      </c>
      <c r="E138" s="79">
        <f t="shared" ref="E138" si="107">D138/C138*100</f>
        <v>99.336197826320145</v>
      </c>
      <c r="F138" s="86">
        <f t="shared" ref="F138:H138" si="108">SUM(F139:F150)</f>
        <v>163551.5</v>
      </c>
      <c r="G138" s="86">
        <f t="shared" si="108"/>
        <v>128236.15999999999</v>
      </c>
      <c r="H138" s="86">
        <f t="shared" si="108"/>
        <v>128236.15999999999</v>
      </c>
      <c r="I138" s="81">
        <f t="shared" si="28"/>
        <v>100</v>
      </c>
      <c r="J138" s="86">
        <f>SUM(J139:J150)</f>
        <v>67930.3</v>
      </c>
      <c r="K138" s="86">
        <f>SUM(K139:K150)</f>
        <v>60832.895999999986</v>
      </c>
      <c r="L138" s="86">
        <f t="shared" ref="L138:T138" si="109">SUM(L139:L150)</f>
        <v>59971.320279999993</v>
      </c>
      <c r="M138" s="79">
        <f t="shared" si="30"/>
        <v>98.583700963373516</v>
      </c>
      <c r="N138" s="86">
        <f t="shared" ref="N138" si="110">SUM(N139:N150)</f>
        <v>474002.50000000012</v>
      </c>
      <c r="O138" s="86">
        <f t="shared" si="109"/>
        <v>466666.10000000003</v>
      </c>
      <c r="P138" s="86">
        <f t="shared" si="109"/>
        <v>462392.60818000004</v>
      </c>
      <c r="Q138" s="79">
        <f t="shared" si="32"/>
        <v>99.08425064087578</v>
      </c>
      <c r="R138" s="86">
        <f t="shared" ref="R138" si="111">SUM(R139:R150)</f>
        <v>5478.2</v>
      </c>
      <c r="S138" s="86">
        <f t="shared" si="109"/>
        <v>117848.86400000002</v>
      </c>
      <c r="T138" s="86">
        <f t="shared" si="109"/>
        <v>117848.86400000002</v>
      </c>
      <c r="U138" s="79">
        <f t="shared" si="34"/>
        <v>100</v>
      </c>
      <c r="V138" s="129"/>
      <c r="W138" s="129"/>
      <c r="X138" s="129"/>
      <c r="Y138" s="129"/>
      <c r="Z138" s="129"/>
      <c r="AA138" s="129"/>
      <c r="AB138" s="129"/>
      <c r="AC138" s="129"/>
      <c r="AD138" s="129"/>
      <c r="AE138" s="129"/>
      <c r="AF138" s="129"/>
      <c r="AG138" s="129"/>
      <c r="AH138" s="129"/>
      <c r="AI138" s="129"/>
      <c r="AJ138" s="129"/>
    </row>
    <row r="139" spans="1:36" s="12" customFormat="1" ht="31.5" x14ac:dyDescent="0.25">
      <c r="A139" s="119" t="s">
        <v>316</v>
      </c>
      <c r="B139" s="14">
        <f t="shared" si="105"/>
        <v>703990.8</v>
      </c>
      <c r="C139" s="14">
        <f t="shared" si="105"/>
        <v>682664.25899999996</v>
      </c>
      <c r="D139" s="14">
        <f t="shared" si="106"/>
        <v>677529.17209000001</v>
      </c>
      <c r="E139" s="14">
        <f t="shared" si="24"/>
        <v>99.247787350472677</v>
      </c>
      <c r="F139" s="14">
        <f>Дотации!B36</f>
        <v>163551.5</v>
      </c>
      <c r="G139" s="14">
        <f>Дотации!C36</f>
        <v>128236.15999999999</v>
      </c>
      <c r="H139" s="14">
        <f>Дотации!D36</f>
        <v>128236.15999999999</v>
      </c>
      <c r="I139" s="15">
        <f t="shared" si="28"/>
        <v>100</v>
      </c>
      <c r="J139" s="14">
        <f>Субсидии!B134</f>
        <v>62270.200000000004</v>
      </c>
      <c r="K139" s="14">
        <f>Субсидии!C134</f>
        <v>48018.534999999996</v>
      </c>
      <c r="L139" s="14">
        <f>Субсидии!D134</f>
        <v>47156.939910000001</v>
      </c>
      <c r="M139" s="14">
        <f t="shared" si="30"/>
        <v>98.205703089442451</v>
      </c>
      <c r="N139" s="14">
        <f>'Субвенции '!B138</f>
        <v>472690.9</v>
      </c>
      <c r="O139" s="14">
        <f>'Субвенции '!C138</f>
        <v>465354.49999999994</v>
      </c>
      <c r="P139" s="14">
        <f>'Субвенции '!D138</f>
        <v>461081.00817999995</v>
      </c>
      <c r="Q139" s="14">
        <f t="shared" si="32"/>
        <v>99.08166960457028</v>
      </c>
      <c r="R139" s="14">
        <f>Иные!B129</f>
        <v>5478.2</v>
      </c>
      <c r="S139" s="14">
        <f>Иные!C129</f>
        <v>41055.064000000006</v>
      </c>
      <c r="T139" s="14">
        <f>Иные!D129</f>
        <v>41055.064000000006</v>
      </c>
      <c r="U139" s="14">
        <f t="shared" si="34"/>
        <v>100</v>
      </c>
      <c r="V139" s="10"/>
      <c r="W139" s="10"/>
      <c r="X139" s="10"/>
      <c r="Y139" s="10"/>
      <c r="Z139" s="10"/>
      <c r="AA139" s="10"/>
      <c r="AB139" s="10"/>
      <c r="AC139" s="10"/>
      <c r="AD139" s="10"/>
      <c r="AE139" s="10"/>
      <c r="AF139" s="10"/>
      <c r="AG139" s="10"/>
      <c r="AH139" s="10"/>
      <c r="AI139" s="10"/>
      <c r="AJ139" s="10"/>
    </row>
    <row r="140" spans="1:36" s="12" customFormat="1" ht="15.75" x14ac:dyDescent="0.25">
      <c r="A140" s="120" t="s">
        <v>504</v>
      </c>
      <c r="B140" s="146">
        <f t="shared" si="105"/>
        <v>5660.1</v>
      </c>
      <c r="C140" s="146">
        <f t="shared" si="105"/>
        <v>82725.900000000009</v>
      </c>
      <c r="D140" s="146">
        <f t="shared" si="106"/>
        <v>82725.910820000005</v>
      </c>
      <c r="E140" s="146">
        <f>D140/C140*100</f>
        <v>100.0000130793379</v>
      </c>
      <c r="F140" s="146"/>
      <c r="G140" s="14"/>
      <c r="H140" s="14"/>
      <c r="I140" s="45"/>
      <c r="J140" s="237">
        <f>Субсидии!B135</f>
        <v>5660.1</v>
      </c>
      <c r="K140" s="237">
        <f>Субсидии!C135</f>
        <v>6660.1</v>
      </c>
      <c r="L140" s="237">
        <f>Субсидии!D135</f>
        <v>6660.1108199999999</v>
      </c>
      <c r="M140" s="14">
        <f>L140/K140*100</f>
        <v>100.00016246002312</v>
      </c>
      <c r="N140" s="14"/>
      <c r="O140" s="14"/>
      <c r="P140" s="14"/>
      <c r="Q140" s="14"/>
      <c r="R140" s="14">
        <f>Иные!B130</f>
        <v>0</v>
      </c>
      <c r="S140" s="14">
        <f>Иные!C130</f>
        <v>76065.8</v>
      </c>
      <c r="T140" s="14">
        <f>Иные!D130</f>
        <v>76065.8</v>
      </c>
      <c r="U140" s="14">
        <f>Иные!E130</f>
        <v>100</v>
      </c>
      <c r="V140" s="10"/>
      <c r="W140" s="10"/>
      <c r="X140" s="10"/>
      <c r="Y140" s="10"/>
      <c r="Z140" s="10"/>
      <c r="AA140" s="10"/>
      <c r="AB140" s="10"/>
      <c r="AC140" s="10"/>
      <c r="AD140" s="10"/>
      <c r="AE140" s="10"/>
      <c r="AF140" s="10"/>
      <c r="AG140" s="10"/>
      <c r="AH140" s="10"/>
      <c r="AI140" s="10"/>
      <c r="AJ140" s="10"/>
    </row>
    <row r="141" spans="1:36" s="12" customFormat="1" ht="15.75" x14ac:dyDescent="0.25">
      <c r="A141" s="120" t="s">
        <v>505</v>
      </c>
      <c r="B141" s="146">
        <f t="shared" si="105"/>
        <v>93.7</v>
      </c>
      <c r="C141" s="146">
        <f t="shared" si="105"/>
        <v>233.7</v>
      </c>
      <c r="D141" s="146">
        <f t="shared" si="106"/>
        <v>233.7</v>
      </c>
      <c r="E141" s="146">
        <f>D141/C141*100</f>
        <v>100</v>
      </c>
      <c r="F141" s="146"/>
      <c r="G141" s="14"/>
      <c r="H141" s="14"/>
      <c r="I141" s="45"/>
      <c r="J141" s="237"/>
      <c r="K141" s="237"/>
      <c r="L141" s="237"/>
      <c r="M141" s="14"/>
      <c r="N141" s="14">
        <f>'Субвенции '!B139</f>
        <v>93.7</v>
      </c>
      <c r="O141" s="14">
        <f>'Субвенции '!C139</f>
        <v>93.7</v>
      </c>
      <c r="P141" s="14">
        <f>'Субвенции '!D139</f>
        <v>93.7</v>
      </c>
      <c r="Q141" s="14">
        <f>P141/O141*100</f>
        <v>100</v>
      </c>
      <c r="R141" s="14">
        <f>Иные!B131</f>
        <v>0</v>
      </c>
      <c r="S141" s="14">
        <f>Иные!C131</f>
        <v>140</v>
      </c>
      <c r="T141" s="14">
        <f>Иные!D131</f>
        <v>140</v>
      </c>
      <c r="U141" s="14">
        <f>Иные!E131</f>
        <v>100</v>
      </c>
      <c r="V141" s="10"/>
      <c r="W141" s="10"/>
      <c r="X141" s="10"/>
      <c r="Y141" s="10"/>
      <c r="Z141" s="10"/>
      <c r="AA141" s="10"/>
      <c r="AB141" s="10"/>
      <c r="AC141" s="10"/>
      <c r="AD141" s="10"/>
      <c r="AE141" s="10"/>
      <c r="AF141" s="10"/>
      <c r="AG141" s="10"/>
      <c r="AH141" s="10"/>
      <c r="AI141" s="10"/>
      <c r="AJ141" s="10"/>
    </row>
    <row r="142" spans="1:36" s="12" customFormat="1" ht="15.75" x14ac:dyDescent="0.25">
      <c r="A142" s="120" t="s">
        <v>506</v>
      </c>
      <c r="B142" s="146">
        <f t="shared" si="105"/>
        <v>234.2</v>
      </c>
      <c r="C142" s="146">
        <f t="shared" si="105"/>
        <v>624.4</v>
      </c>
      <c r="D142" s="146">
        <f t="shared" si="106"/>
        <v>624.4</v>
      </c>
      <c r="E142" s="146">
        <f>D142/C142*100</f>
        <v>100</v>
      </c>
      <c r="F142" s="146"/>
      <c r="G142" s="14"/>
      <c r="H142" s="14"/>
      <c r="I142" s="45"/>
      <c r="J142" s="237">
        <f>Субсидии!B137</f>
        <v>0</v>
      </c>
      <c r="K142" s="237">
        <f>Субсидии!C137</f>
        <v>302.10000000000002</v>
      </c>
      <c r="L142" s="237">
        <f>Субсидии!D137</f>
        <v>302.10000000000002</v>
      </c>
      <c r="M142" s="14">
        <f>L142/K142*100</f>
        <v>100</v>
      </c>
      <c r="N142" s="14">
        <f>'Субвенции '!B140</f>
        <v>234.2</v>
      </c>
      <c r="O142" s="14">
        <f>'Субвенции '!C140</f>
        <v>234.2</v>
      </c>
      <c r="P142" s="14">
        <f>'Субвенции '!D140</f>
        <v>234.2</v>
      </c>
      <c r="Q142" s="14">
        <f>P142/O142*100</f>
        <v>100</v>
      </c>
      <c r="R142" s="14">
        <f>Иные!B132</f>
        <v>0</v>
      </c>
      <c r="S142" s="14">
        <f>Иные!C132</f>
        <v>88.1</v>
      </c>
      <c r="T142" s="14">
        <f>Иные!D132</f>
        <v>88.1</v>
      </c>
      <c r="U142" s="14">
        <f>Иные!E132</f>
        <v>100</v>
      </c>
      <c r="V142" s="10"/>
      <c r="W142" s="10"/>
      <c r="X142" s="10"/>
      <c r="Y142" s="10"/>
      <c r="Z142" s="10"/>
      <c r="AA142" s="10"/>
      <c r="AB142" s="10"/>
      <c r="AC142" s="10"/>
      <c r="AD142" s="10"/>
      <c r="AE142" s="10"/>
      <c r="AF142" s="10"/>
      <c r="AG142" s="10"/>
      <c r="AH142" s="10"/>
      <c r="AI142" s="10"/>
      <c r="AJ142" s="10"/>
    </row>
    <row r="143" spans="1:36" s="12" customFormat="1" ht="15.75" x14ac:dyDescent="0.25">
      <c r="A143" s="120" t="s">
        <v>650</v>
      </c>
      <c r="B143" s="146">
        <f t="shared" si="105"/>
        <v>0</v>
      </c>
      <c r="C143" s="146">
        <f t="shared" si="105"/>
        <v>0</v>
      </c>
      <c r="D143" s="146">
        <f t="shared" si="106"/>
        <v>0</v>
      </c>
      <c r="E143" s="146"/>
      <c r="F143" s="146"/>
      <c r="G143" s="14"/>
      <c r="H143" s="14"/>
      <c r="I143" s="45"/>
      <c r="J143" s="237"/>
      <c r="K143" s="237"/>
      <c r="L143" s="237"/>
      <c r="M143" s="14"/>
      <c r="N143" s="14">
        <f>'Субвенции '!B141</f>
        <v>0</v>
      </c>
      <c r="O143" s="14">
        <f>'Субвенции '!C141</f>
        <v>0</v>
      </c>
      <c r="P143" s="14">
        <f>'Субвенции '!D141</f>
        <v>0</v>
      </c>
      <c r="Q143" s="14"/>
      <c r="R143" s="14"/>
      <c r="S143" s="14"/>
      <c r="T143" s="14"/>
      <c r="U143" s="14">
        <f>Иные!E133</f>
        <v>100</v>
      </c>
      <c r="V143" s="10"/>
      <c r="W143" s="10"/>
      <c r="X143" s="10"/>
      <c r="Y143" s="10"/>
      <c r="Z143" s="10"/>
      <c r="AA143" s="10"/>
      <c r="AB143" s="10"/>
      <c r="AC143" s="10"/>
      <c r="AD143" s="10"/>
      <c r="AE143" s="10"/>
      <c r="AF143" s="10"/>
      <c r="AG143" s="10"/>
      <c r="AH143" s="10"/>
      <c r="AI143" s="10"/>
      <c r="AJ143" s="10"/>
    </row>
    <row r="144" spans="1:36" s="12" customFormat="1" ht="15.75" x14ac:dyDescent="0.25">
      <c r="A144" s="120" t="s">
        <v>507</v>
      </c>
      <c r="B144" s="146">
        <f t="shared" si="105"/>
        <v>93.7</v>
      </c>
      <c r="C144" s="146">
        <f t="shared" si="105"/>
        <v>1662.796</v>
      </c>
      <c r="D144" s="146">
        <f t="shared" si="106"/>
        <v>1662.796</v>
      </c>
      <c r="E144" s="146">
        <f t="shared" ref="E144:E149" si="112">D144/C144*100</f>
        <v>100</v>
      </c>
      <c r="F144" s="146"/>
      <c r="G144" s="14"/>
      <c r="H144" s="14"/>
      <c r="I144" s="45"/>
      <c r="J144" s="237">
        <f>Субсидии!B138</f>
        <v>0</v>
      </c>
      <c r="K144" s="237">
        <f>Субсидии!C138</f>
        <v>1448.4960000000001</v>
      </c>
      <c r="L144" s="237">
        <f>Субсидии!D138</f>
        <v>1448.4960000000001</v>
      </c>
      <c r="M144" s="14">
        <f t="shared" ref="M144:M145" si="113">L144/K144*100</f>
        <v>100</v>
      </c>
      <c r="N144" s="14">
        <f>'Субвенции '!B142</f>
        <v>93.7</v>
      </c>
      <c r="O144" s="14">
        <f>'Субвенции '!C142</f>
        <v>93.7</v>
      </c>
      <c r="P144" s="14">
        <f>'Субвенции '!D142</f>
        <v>93.7</v>
      </c>
      <c r="Q144" s="14">
        <f t="shared" ref="Q144:Q149" si="114">P144/O144*100</f>
        <v>100</v>
      </c>
      <c r="R144" s="14">
        <f>Иные!B133</f>
        <v>0</v>
      </c>
      <c r="S144" s="14">
        <f>Иные!C133</f>
        <v>120.6</v>
      </c>
      <c r="T144" s="14">
        <f>Иные!D133</f>
        <v>120.6</v>
      </c>
      <c r="U144" s="14">
        <f>Иные!E134</f>
        <v>100</v>
      </c>
      <c r="V144" s="10"/>
      <c r="W144" s="10"/>
      <c r="X144" s="10"/>
      <c r="Y144" s="10"/>
      <c r="Z144" s="10"/>
      <c r="AA144" s="10"/>
      <c r="AB144" s="10"/>
      <c r="AC144" s="10"/>
      <c r="AD144" s="10"/>
      <c r="AE144" s="10"/>
      <c r="AF144" s="10"/>
      <c r="AG144" s="10"/>
      <c r="AH144" s="10"/>
      <c r="AI144" s="10"/>
      <c r="AJ144" s="10"/>
    </row>
    <row r="145" spans="1:36" s="12" customFormat="1" ht="15.75" x14ac:dyDescent="0.25">
      <c r="A145" s="120" t="s">
        <v>508</v>
      </c>
      <c r="B145" s="146">
        <f t="shared" si="105"/>
        <v>93.7</v>
      </c>
      <c r="C145" s="146">
        <f t="shared" si="105"/>
        <v>827.35300000000007</v>
      </c>
      <c r="D145" s="146">
        <f t="shared" si="106"/>
        <v>827.35300000000007</v>
      </c>
      <c r="E145" s="146">
        <f t="shared" si="112"/>
        <v>100</v>
      </c>
      <c r="F145" s="146"/>
      <c r="G145" s="14"/>
      <c r="H145" s="14"/>
      <c r="I145" s="45"/>
      <c r="J145" s="237">
        <f>Субсидии!B139</f>
        <v>0</v>
      </c>
      <c r="K145" s="237">
        <f>Субсидии!C139</f>
        <v>655.65300000000002</v>
      </c>
      <c r="L145" s="237">
        <f>Субсидии!D139</f>
        <v>655.65300000000002</v>
      </c>
      <c r="M145" s="14">
        <f t="shared" si="113"/>
        <v>100</v>
      </c>
      <c r="N145" s="14">
        <f>'Субвенции '!B143</f>
        <v>93.7</v>
      </c>
      <c r="O145" s="14">
        <f>'Субвенции '!C143</f>
        <v>93.7</v>
      </c>
      <c r="P145" s="14">
        <f>'Субвенции '!D143</f>
        <v>93.7</v>
      </c>
      <c r="Q145" s="14">
        <f t="shared" si="114"/>
        <v>100</v>
      </c>
      <c r="R145" s="14">
        <f>Иные!B134</f>
        <v>0</v>
      </c>
      <c r="S145" s="14">
        <f>Иные!C134</f>
        <v>78</v>
      </c>
      <c r="T145" s="14">
        <f>Иные!D134</f>
        <v>78</v>
      </c>
      <c r="U145" s="14">
        <f>Иные!E135</f>
        <v>100</v>
      </c>
      <c r="V145" s="10"/>
      <c r="W145" s="10"/>
      <c r="X145" s="10"/>
      <c r="Y145" s="10"/>
      <c r="Z145" s="10"/>
      <c r="AA145" s="10"/>
      <c r="AB145" s="10"/>
      <c r="AC145" s="10"/>
      <c r="AD145" s="10"/>
      <c r="AE145" s="10"/>
      <c r="AF145" s="10"/>
      <c r="AG145" s="10"/>
      <c r="AH145" s="10"/>
      <c r="AI145" s="10"/>
      <c r="AJ145" s="10"/>
    </row>
    <row r="146" spans="1:36" s="12" customFormat="1" ht="15.75" x14ac:dyDescent="0.25">
      <c r="A146" s="120" t="s">
        <v>509</v>
      </c>
      <c r="B146" s="146">
        <f t="shared" si="105"/>
        <v>93.7</v>
      </c>
      <c r="C146" s="146">
        <f t="shared" si="105"/>
        <v>181.8</v>
      </c>
      <c r="D146" s="146">
        <f t="shared" si="106"/>
        <v>181.8</v>
      </c>
      <c r="E146" s="146">
        <f t="shared" si="112"/>
        <v>100</v>
      </c>
      <c r="F146" s="146"/>
      <c r="G146" s="14"/>
      <c r="H146" s="14"/>
      <c r="I146" s="45"/>
      <c r="J146" s="237">
        <f>Субсидии!B140</f>
        <v>0</v>
      </c>
      <c r="K146" s="237">
        <f>Субсидии!C140</f>
        <v>0</v>
      </c>
      <c r="L146" s="237">
        <f>Субсидии!D140</f>
        <v>0</v>
      </c>
      <c r="M146" s="14"/>
      <c r="N146" s="14">
        <f>'Субвенции '!B144</f>
        <v>93.7</v>
      </c>
      <c r="O146" s="14">
        <f>'Субвенции '!C144</f>
        <v>93.7</v>
      </c>
      <c r="P146" s="14">
        <f>'Субвенции '!D144</f>
        <v>93.7</v>
      </c>
      <c r="Q146" s="14">
        <f t="shared" si="114"/>
        <v>100</v>
      </c>
      <c r="R146" s="14">
        <f>Иные!B135</f>
        <v>0</v>
      </c>
      <c r="S146" s="14">
        <f>Иные!C135</f>
        <v>88.1</v>
      </c>
      <c r="T146" s="14">
        <f>Иные!D135</f>
        <v>88.1</v>
      </c>
      <c r="U146" s="14">
        <f>Иные!E136</f>
        <v>100</v>
      </c>
      <c r="V146" s="10"/>
      <c r="W146" s="10"/>
      <c r="X146" s="10"/>
      <c r="Y146" s="10"/>
      <c r="Z146" s="10"/>
      <c r="AA146" s="10"/>
      <c r="AB146" s="10"/>
      <c r="AC146" s="10"/>
      <c r="AD146" s="10"/>
      <c r="AE146" s="10"/>
      <c r="AF146" s="10"/>
      <c r="AG146" s="10"/>
      <c r="AH146" s="10"/>
      <c r="AI146" s="10"/>
      <c r="AJ146" s="10"/>
    </row>
    <row r="147" spans="1:36" s="12" customFormat="1" ht="15.75" x14ac:dyDescent="0.25">
      <c r="A147" s="120" t="s">
        <v>510</v>
      </c>
      <c r="B147" s="146">
        <f t="shared" si="105"/>
        <v>234.2</v>
      </c>
      <c r="C147" s="146">
        <f t="shared" si="105"/>
        <v>1386.26</v>
      </c>
      <c r="D147" s="146">
        <f t="shared" si="106"/>
        <v>1386.26</v>
      </c>
      <c r="E147" s="146">
        <f t="shared" si="112"/>
        <v>100</v>
      </c>
      <c r="F147" s="146"/>
      <c r="G147" s="14"/>
      <c r="H147" s="14"/>
      <c r="I147" s="45"/>
      <c r="J147" s="237">
        <f>Субсидии!B141</f>
        <v>0</v>
      </c>
      <c r="K147" s="237">
        <f>Субсидии!C141</f>
        <v>1038.06</v>
      </c>
      <c r="L147" s="237">
        <f>Субсидии!D141</f>
        <v>1038.06</v>
      </c>
      <c r="M147" s="14">
        <f>L147/K147*100</f>
        <v>100</v>
      </c>
      <c r="N147" s="14">
        <f>'Субвенции '!B145</f>
        <v>234.2</v>
      </c>
      <c r="O147" s="14">
        <f>'Субвенции '!C145</f>
        <v>234.2</v>
      </c>
      <c r="P147" s="14">
        <f>'Субвенции '!D145</f>
        <v>234.2</v>
      </c>
      <c r="Q147" s="14">
        <f t="shared" si="114"/>
        <v>100</v>
      </c>
      <c r="R147" s="14">
        <f>Иные!B136</f>
        <v>0</v>
      </c>
      <c r="S147" s="14">
        <f>Иные!C136</f>
        <v>114</v>
      </c>
      <c r="T147" s="14">
        <f>Иные!D136</f>
        <v>114</v>
      </c>
      <c r="U147" s="14">
        <f>Иные!E137</f>
        <v>100</v>
      </c>
      <c r="V147" s="10"/>
      <c r="W147" s="10"/>
      <c r="X147" s="10"/>
      <c r="Y147" s="10"/>
      <c r="Z147" s="10"/>
      <c r="AA147" s="10"/>
      <c r="AB147" s="10"/>
      <c r="AC147" s="10"/>
      <c r="AD147" s="10"/>
      <c r="AE147" s="10"/>
      <c r="AF147" s="10"/>
      <c r="AG147" s="10"/>
      <c r="AH147" s="10"/>
      <c r="AI147" s="10"/>
      <c r="AJ147" s="10"/>
    </row>
    <row r="148" spans="1:36" s="12" customFormat="1" ht="15.75" x14ac:dyDescent="0.25">
      <c r="A148" s="120" t="s">
        <v>511</v>
      </c>
      <c r="B148" s="146">
        <f t="shared" si="105"/>
        <v>234.2</v>
      </c>
      <c r="C148" s="146">
        <f t="shared" si="105"/>
        <v>1833.6000000000001</v>
      </c>
      <c r="D148" s="146">
        <f t="shared" si="106"/>
        <v>1833.6085500000002</v>
      </c>
      <c r="E148" s="146">
        <f t="shared" si="112"/>
        <v>100.00046629581152</v>
      </c>
      <c r="F148" s="146"/>
      <c r="G148" s="14"/>
      <c r="H148" s="14"/>
      <c r="I148" s="45"/>
      <c r="J148" s="237">
        <f>Субсидии!B142</f>
        <v>0</v>
      </c>
      <c r="K148" s="237">
        <f>Субсидии!C142</f>
        <v>1524.5</v>
      </c>
      <c r="L148" s="237">
        <f>Субсидии!D142</f>
        <v>1524.50855</v>
      </c>
      <c r="M148" s="14">
        <f>L148/K148*100</f>
        <v>100.00056083961954</v>
      </c>
      <c r="N148" s="14">
        <f>'Субвенции '!B146</f>
        <v>234.2</v>
      </c>
      <c r="O148" s="14">
        <f>'Субвенции '!C146</f>
        <v>234.2</v>
      </c>
      <c r="P148" s="14">
        <f>'Субвенции '!D146</f>
        <v>234.2</v>
      </c>
      <c r="Q148" s="14">
        <f t="shared" si="114"/>
        <v>100</v>
      </c>
      <c r="R148" s="14">
        <f>Иные!B137</f>
        <v>0</v>
      </c>
      <c r="S148" s="14">
        <f>Иные!C137</f>
        <v>74.900000000000006</v>
      </c>
      <c r="T148" s="14">
        <f>Иные!D137</f>
        <v>74.900000000000006</v>
      </c>
      <c r="U148" s="14">
        <f>Иные!E138</f>
        <v>100</v>
      </c>
      <c r="V148" s="10"/>
      <c r="W148" s="10"/>
      <c r="X148" s="10"/>
      <c r="Y148" s="10"/>
      <c r="Z148" s="10"/>
      <c r="AA148" s="10"/>
      <c r="AB148" s="10"/>
      <c r="AC148" s="10"/>
      <c r="AD148" s="10"/>
      <c r="AE148" s="10"/>
      <c r="AF148" s="10"/>
      <c r="AG148" s="10"/>
      <c r="AH148" s="10"/>
      <c r="AI148" s="10"/>
      <c r="AJ148" s="10"/>
    </row>
    <row r="149" spans="1:36" s="12" customFormat="1" ht="15.75" x14ac:dyDescent="0.25">
      <c r="A149" s="120" t="s">
        <v>512</v>
      </c>
      <c r="B149" s="146">
        <f t="shared" si="105"/>
        <v>234.2</v>
      </c>
      <c r="C149" s="146">
        <f t="shared" si="105"/>
        <v>1443.952</v>
      </c>
      <c r="D149" s="146">
        <f t="shared" si="106"/>
        <v>1443.952</v>
      </c>
      <c r="E149" s="146">
        <f t="shared" si="112"/>
        <v>100</v>
      </c>
      <c r="F149" s="146"/>
      <c r="G149" s="14"/>
      <c r="H149" s="14"/>
      <c r="I149" s="45"/>
      <c r="J149" s="237">
        <f>Субсидии!B143</f>
        <v>0</v>
      </c>
      <c r="K149" s="237">
        <f>Субсидии!C143</f>
        <v>1185.452</v>
      </c>
      <c r="L149" s="237">
        <f>Субсидии!D143</f>
        <v>1185.452</v>
      </c>
      <c r="M149" s="14">
        <f>L149/K149*100</f>
        <v>100</v>
      </c>
      <c r="N149" s="14">
        <f>'Субвенции '!B147</f>
        <v>234.2</v>
      </c>
      <c r="O149" s="14">
        <f>'Субвенции '!C147</f>
        <v>234.2</v>
      </c>
      <c r="P149" s="14">
        <f>'Субвенции '!D147</f>
        <v>234.2</v>
      </c>
      <c r="Q149" s="14">
        <f t="shared" si="114"/>
        <v>100</v>
      </c>
      <c r="R149" s="14">
        <f>Иные!B138</f>
        <v>0</v>
      </c>
      <c r="S149" s="14">
        <f>Иные!C138</f>
        <v>24.3</v>
      </c>
      <c r="T149" s="14">
        <f>Иные!D138</f>
        <v>24.3</v>
      </c>
      <c r="U149" s="14">
        <f>Иные!E139</f>
        <v>99.972048841517363</v>
      </c>
      <c r="V149" s="10"/>
      <c r="W149" s="10"/>
      <c r="X149" s="10"/>
      <c r="Y149" s="10"/>
      <c r="Z149" s="10"/>
      <c r="AA149" s="10"/>
      <c r="AB149" s="10"/>
      <c r="AC149" s="10"/>
      <c r="AD149" s="10"/>
      <c r="AE149" s="10"/>
      <c r="AF149" s="10"/>
      <c r="AG149" s="10"/>
      <c r="AH149" s="10"/>
      <c r="AI149" s="10"/>
      <c r="AJ149" s="10"/>
    </row>
    <row r="150" spans="1:36" s="12" customFormat="1" ht="15.75" x14ac:dyDescent="0.25">
      <c r="A150" s="120" t="s">
        <v>651</v>
      </c>
      <c r="B150" s="146">
        <f t="shared" si="105"/>
        <v>0</v>
      </c>
      <c r="C150" s="146">
        <f t="shared" si="105"/>
        <v>0</v>
      </c>
      <c r="D150" s="146">
        <f t="shared" si="106"/>
        <v>0</v>
      </c>
      <c r="E150" s="146"/>
      <c r="F150" s="146"/>
      <c r="G150" s="14"/>
      <c r="H150" s="14"/>
      <c r="I150" s="45"/>
      <c r="J150" s="237"/>
      <c r="K150" s="237"/>
      <c r="L150" s="237"/>
      <c r="M150" s="14"/>
      <c r="N150" s="14">
        <f>'Субвенции '!B148</f>
        <v>0</v>
      </c>
      <c r="O150" s="14">
        <f>'Субвенции '!C148</f>
        <v>0</v>
      </c>
      <c r="P150" s="14">
        <f>'Субвенции '!D148</f>
        <v>0</v>
      </c>
      <c r="Q150" s="14"/>
      <c r="R150" s="14"/>
      <c r="S150" s="14"/>
      <c r="T150" s="14"/>
      <c r="U150" s="14">
        <f>Иные!E140</f>
        <v>100</v>
      </c>
      <c r="V150" s="10"/>
      <c r="W150" s="10"/>
      <c r="X150" s="10"/>
      <c r="Y150" s="10"/>
      <c r="Z150" s="10"/>
      <c r="AA150" s="10"/>
      <c r="AB150" s="10"/>
      <c r="AC150" s="10"/>
      <c r="AD150" s="10"/>
      <c r="AE150" s="10"/>
      <c r="AF150" s="10"/>
      <c r="AG150" s="10"/>
      <c r="AH150" s="10"/>
      <c r="AI150" s="10"/>
      <c r="AJ150" s="10"/>
    </row>
    <row r="151" spans="1:36" s="26" customFormat="1" ht="31.5" x14ac:dyDescent="0.25">
      <c r="A151" s="75" t="s">
        <v>321</v>
      </c>
      <c r="B151" s="79">
        <f t="shared" si="105"/>
        <v>308149.00000000017</v>
      </c>
      <c r="C151" s="79">
        <f t="shared" si="105"/>
        <v>424331.92340999999</v>
      </c>
      <c r="D151" s="79">
        <f t="shared" si="106"/>
        <v>420569.49933999998</v>
      </c>
      <c r="E151" s="79">
        <f t="shared" ref="E151" si="115">D151/C151*100</f>
        <v>99.113329951759326</v>
      </c>
      <c r="F151" s="79">
        <f t="shared" ref="F151:H151" si="116">SUM(F152:F161)</f>
        <v>82685.5</v>
      </c>
      <c r="G151" s="79">
        <f t="shared" si="116"/>
        <v>67197.600000000006</v>
      </c>
      <c r="H151" s="79">
        <f t="shared" si="116"/>
        <v>67197.600000000006</v>
      </c>
      <c r="I151" s="81">
        <f t="shared" si="28"/>
        <v>100</v>
      </c>
      <c r="J151" s="79">
        <f>SUM(J152:J161)</f>
        <v>43121.200000000012</v>
      </c>
      <c r="K151" s="79">
        <f>SUM(K152:K161)</f>
        <v>117384.32341</v>
      </c>
      <c r="L151" s="79">
        <f t="shared" ref="L151:T151" si="117">SUM(L152:L161)</f>
        <v>116305.05804999999</v>
      </c>
      <c r="M151" s="79">
        <f t="shared" si="30"/>
        <v>99.080571128539589</v>
      </c>
      <c r="N151" s="79">
        <f t="shared" ref="N151" si="118">SUM(N152:N161)</f>
        <v>175892.60000000015</v>
      </c>
      <c r="O151" s="79">
        <f t="shared" si="117"/>
        <v>225282.80000000002</v>
      </c>
      <c r="P151" s="79">
        <f t="shared" si="117"/>
        <v>222603.68504000001</v>
      </c>
      <c r="Q151" s="79">
        <f t="shared" si="32"/>
        <v>98.810776961223851</v>
      </c>
      <c r="R151" s="79">
        <f t="shared" ref="R151" si="119">SUM(R152:R161)</f>
        <v>6449.7</v>
      </c>
      <c r="S151" s="79">
        <f t="shared" si="117"/>
        <v>14467.200000000003</v>
      </c>
      <c r="T151" s="79">
        <f t="shared" si="117"/>
        <v>14463.156250000002</v>
      </c>
      <c r="U151" s="79">
        <f t="shared" si="34"/>
        <v>99.972048841517363</v>
      </c>
      <c r="V151" s="129"/>
      <c r="W151" s="129"/>
      <c r="X151" s="129"/>
      <c r="Y151" s="129"/>
      <c r="Z151" s="129"/>
      <c r="AA151" s="129"/>
      <c r="AB151" s="129"/>
      <c r="AC151" s="129"/>
      <c r="AD151" s="129"/>
      <c r="AE151" s="129"/>
      <c r="AF151" s="129"/>
      <c r="AG151" s="129"/>
      <c r="AH151" s="129"/>
      <c r="AI151" s="129"/>
      <c r="AJ151" s="129"/>
    </row>
    <row r="152" spans="1:36" s="12" customFormat="1" ht="31.5" x14ac:dyDescent="0.25">
      <c r="A152" s="119" t="s">
        <v>320</v>
      </c>
      <c r="B152" s="14">
        <f t="shared" si="105"/>
        <v>305213.20000000007</v>
      </c>
      <c r="C152" s="14">
        <f t="shared" si="105"/>
        <v>410389.44540999993</v>
      </c>
      <c r="D152" s="14">
        <f t="shared" si="106"/>
        <v>406631.0373599999</v>
      </c>
      <c r="E152" s="14">
        <f t="shared" si="24"/>
        <v>99.084185012057219</v>
      </c>
      <c r="F152" s="14">
        <f>Дотации!B38</f>
        <v>82685.5</v>
      </c>
      <c r="G152" s="14">
        <f>Дотации!C38</f>
        <v>64197.599999999999</v>
      </c>
      <c r="H152" s="14">
        <f>Дотации!D38</f>
        <v>64197.599999999999</v>
      </c>
      <c r="I152" s="15">
        <f t="shared" si="28"/>
        <v>100</v>
      </c>
      <c r="J152" s="14">
        <f>Субсидии!B145</f>
        <v>41543.900000000009</v>
      </c>
      <c r="K152" s="14">
        <f>Субсидии!C145</f>
        <v>108489.94541</v>
      </c>
      <c r="L152" s="14">
        <f>Субсидии!D145</f>
        <v>107410.65231999999</v>
      </c>
      <c r="M152" s="14">
        <f t="shared" si="30"/>
        <v>99.005167634732231</v>
      </c>
      <c r="N152" s="14">
        <f>'Субвенции '!B150</f>
        <v>174534.10000000006</v>
      </c>
      <c r="O152" s="14">
        <f>'Субвенции '!C150</f>
        <v>223924.29999999993</v>
      </c>
      <c r="P152" s="14">
        <f>'Субвенции '!D150</f>
        <v>221245.18503999992</v>
      </c>
      <c r="Q152" s="14">
        <f t="shared" si="32"/>
        <v>98.803562203834062</v>
      </c>
      <c r="R152" s="14">
        <f>Иные!B140</f>
        <v>6449.7</v>
      </c>
      <c r="S152" s="14">
        <f>Иные!C140</f>
        <v>13777.6</v>
      </c>
      <c r="T152" s="14">
        <f>Иные!D140</f>
        <v>13777.6</v>
      </c>
      <c r="U152" s="14">
        <f t="shared" si="34"/>
        <v>100</v>
      </c>
      <c r="V152" s="10"/>
      <c r="W152" s="10"/>
      <c r="X152" s="10"/>
      <c r="Y152" s="10"/>
      <c r="Z152" s="10"/>
      <c r="AA152" s="10"/>
      <c r="AB152" s="10"/>
      <c r="AC152" s="10"/>
      <c r="AD152" s="10"/>
      <c r="AE152" s="10"/>
      <c r="AF152" s="10"/>
      <c r="AG152" s="10"/>
      <c r="AH152" s="10"/>
      <c r="AI152" s="10"/>
      <c r="AJ152" s="10"/>
    </row>
    <row r="153" spans="1:36" s="12" customFormat="1" ht="15.75" x14ac:dyDescent="0.25">
      <c r="A153" s="120" t="s">
        <v>513</v>
      </c>
      <c r="B153" s="146">
        <f t="shared" si="105"/>
        <v>93.7</v>
      </c>
      <c r="C153" s="146">
        <f t="shared" si="105"/>
        <v>154</v>
      </c>
      <c r="D153" s="146">
        <f t="shared" si="106"/>
        <v>154</v>
      </c>
      <c r="E153" s="146">
        <f t="shared" ref="E153:E161" si="120">D153/C153*100</f>
        <v>100</v>
      </c>
      <c r="F153" s="146"/>
      <c r="G153" s="14"/>
      <c r="H153" s="14"/>
      <c r="I153" s="15"/>
      <c r="J153" s="237">
        <f>Субсидии!B147</f>
        <v>0</v>
      </c>
      <c r="K153" s="237">
        <f>Субсидии!C147</f>
        <v>0</v>
      </c>
      <c r="L153" s="237">
        <f>Субсидии!D147</f>
        <v>0</v>
      </c>
      <c r="M153" s="14"/>
      <c r="N153" s="14">
        <f>'Субвенции '!B151</f>
        <v>93.7</v>
      </c>
      <c r="O153" s="14">
        <f>'Субвенции '!C151</f>
        <v>93.7</v>
      </c>
      <c r="P153" s="14">
        <f>'Субвенции '!D151</f>
        <v>93.7</v>
      </c>
      <c r="Q153" s="14">
        <f t="shared" ref="Q153:Q161" si="121">P153/O153*100</f>
        <v>100</v>
      </c>
      <c r="R153" s="14">
        <f>Иные!B142</f>
        <v>0</v>
      </c>
      <c r="S153" s="14">
        <f>Иные!C142</f>
        <v>60.3</v>
      </c>
      <c r="T153" s="14">
        <f>Иные!D142</f>
        <v>60.3</v>
      </c>
      <c r="U153" s="14">
        <f t="shared" si="34"/>
        <v>100</v>
      </c>
      <c r="V153" s="10"/>
      <c r="W153" s="10"/>
      <c r="X153" s="10"/>
      <c r="Y153" s="10"/>
      <c r="Z153" s="10"/>
      <c r="AA153" s="10"/>
      <c r="AB153" s="10"/>
      <c r="AC153" s="10"/>
      <c r="AD153" s="10"/>
      <c r="AE153" s="10"/>
      <c r="AF153" s="10"/>
      <c r="AG153" s="10"/>
      <c r="AH153" s="10"/>
      <c r="AI153" s="10"/>
      <c r="AJ153" s="10"/>
    </row>
    <row r="154" spans="1:36" s="12" customFormat="1" ht="15.75" x14ac:dyDescent="0.25">
      <c r="A154" s="120" t="s">
        <v>514</v>
      </c>
      <c r="B154" s="146">
        <f t="shared" si="105"/>
        <v>234.2</v>
      </c>
      <c r="C154" s="146">
        <f t="shared" si="105"/>
        <v>3343.2999999999997</v>
      </c>
      <c r="D154" s="146">
        <f t="shared" si="106"/>
        <v>3343.2999999999997</v>
      </c>
      <c r="E154" s="146">
        <f t="shared" si="120"/>
        <v>100</v>
      </c>
      <c r="F154" s="146">
        <f>Дотации!B39</f>
        <v>0</v>
      </c>
      <c r="G154" s="146">
        <f>Дотации!C39</f>
        <v>3000</v>
      </c>
      <c r="H154" s="146">
        <f>Дотации!D39</f>
        <v>3000</v>
      </c>
      <c r="I154" s="15">
        <f t="shared" si="28"/>
        <v>100</v>
      </c>
      <c r="J154" s="237">
        <f>Субсидии!B148</f>
        <v>0</v>
      </c>
      <c r="K154" s="237">
        <f>Субсидии!C148</f>
        <v>0</v>
      </c>
      <c r="L154" s="237">
        <f>Субсидии!D148</f>
        <v>0</v>
      </c>
      <c r="M154" s="14"/>
      <c r="N154" s="14">
        <f>'Субвенции '!B152</f>
        <v>234.2</v>
      </c>
      <c r="O154" s="14">
        <f>'Субвенции '!C152</f>
        <v>234.2</v>
      </c>
      <c r="P154" s="14">
        <f>'Субвенции '!D152</f>
        <v>234.2</v>
      </c>
      <c r="Q154" s="14">
        <f t="shared" si="121"/>
        <v>100</v>
      </c>
      <c r="R154" s="14">
        <f>Иные!B143</f>
        <v>0</v>
      </c>
      <c r="S154" s="14">
        <f>Иные!C143</f>
        <v>109.1</v>
      </c>
      <c r="T154" s="14">
        <f>Иные!D143</f>
        <v>109.1</v>
      </c>
      <c r="U154" s="14">
        <f t="shared" si="34"/>
        <v>100</v>
      </c>
      <c r="V154" s="10"/>
      <c r="W154" s="10"/>
      <c r="X154" s="10"/>
      <c r="Y154" s="10"/>
      <c r="Z154" s="10"/>
      <c r="AA154" s="10"/>
      <c r="AB154" s="10"/>
      <c r="AC154" s="10"/>
      <c r="AD154" s="10"/>
      <c r="AE154" s="10"/>
      <c r="AF154" s="10"/>
      <c r="AG154" s="10"/>
      <c r="AH154" s="10"/>
      <c r="AI154" s="10"/>
      <c r="AJ154" s="10"/>
    </row>
    <row r="155" spans="1:36" s="12" customFormat="1" ht="15.75" x14ac:dyDescent="0.25">
      <c r="A155" s="120" t="s">
        <v>515</v>
      </c>
      <c r="B155" s="146">
        <f t="shared" si="105"/>
        <v>93.7</v>
      </c>
      <c r="C155" s="146">
        <f t="shared" si="105"/>
        <v>1138.8240000000001</v>
      </c>
      <c r="D155" s="146">
        <f t="shared" si="106"/>
        <v>1138.8240000000001</v>
      </c>
      <c r="E155" s="146">
        <f t="shared" si="120"/>
        <v>100</v>
      </c>
      <c r="F155" s="146"/>
      <c r="G155" s="14"/>
      <c r="H155" s="14"/>
      <c r="I155" s="45"/>
      <c r="J155" s="237">
        <f>Субсидии!B149</f>
        <v>0</v>
      </c>
      <c r="K155" s="237">
        <f>Субсидии!C149</f>
        <v>936.12400000000002</v>
      </c>
      <c r="L155" s="237">
        <f>Субсидии!D149</f>
        <v>936.12400000000002</v>
      </c>
      <c r="M155" s="14">
        <f t="shared" ref="M155:M161" si="122">L155/K155*100</f>
        <v>100</v>
      </c>
      <c r="N155" s="14">
        <f>'Субвенции '!B153</f>
        <v>93.7</v>
      </c>
      <c r="O155" s="14">
        <f>'Субвенции '!C153</f>
        <v>93.7</v>
      </c>
      <c r="P155" s="14">
        <f>'Субвенции '!D153</f>
        <v>93.7</v>
      </c>
      <c r="Q155" s="14">
        <f t="shared" si="121"/>
        <v>100</v>
      </c>
      <c r="R155" s="14">
        <f>Иные!B144</f>
        <v>0</v>
      </c>
      <c r="S155" s="14">
        <f>Иные!C144</f>
        <v>109</v>
      </c>
      <c r="T155" s="14">
        <f>Иные!D144</f>
        <v>109</v>
      </c>
      <c r="U155" s="14">
        <f t="shared" si="34"/>
        <v>100</v>
      </c>
      <c r="V155" s="10"/>
      <c r="W155" s="10"/>
      <c r="X155" s="10"/>
      <c r="Y155" s="10"/>
      <c r="Z155" s="10"/>
      <c r="AA155" s="10"/>
      <c r="AB155" s="10"/>
      <c r="AC155" s="10"/>
      <c r="AD155" s="10"/>
      <c r="AE155" s="10"/>
      <c r="AF155" s="10"/>
      <c r="AG155" s="10"/>
      <c r="AH155" s="10"/>
      <c r="AI155" s="10"/>
      <c r="AJ155" s="10"/>
    </row>
    <row r="156" spans="1:36" s="12" customFormat="1" ht="15.75" x14ac:dyDescent="0.25">
      <c r="A156" s="120" t="s">
        <v>318</v>
      </c>
      <c r="B156" s="146">
        <f t="shared" si="105"/>
        <v>2045.6999999999998</v>
      </c>
      <c r="C156" s="146">
        <f t="shared" si="105"/>
        <v>4252.8689999999997</v>
      </c>
      <c r="D156" s="146">
        <f t="shared" si="106"/>
        <v>4252.8967300000004</v>
      </c>
      <c r="E156" s="146">
        <f t="shared" si="120"/>
        <v>100.00065203042936</v>
      </c>
      <c r="F156" s="146"/>
      <c r="G156" s="14"/>
      <c r="H156" s="14"/>
      <c r="I156" s="45"/>
      <c r="J156" s="237">
        <f>Субсидии!B146</f>
        <v>1577.3</v>
      </c>
      <c r="K156" s="237">
        <f>Субсидии!C146</f>
        <v>3784.4690000000001</v>
      </c>
      <c r="L156" s="237">
        <f>Субсидии!D146</f>
        <v>3784.4967300000003</v>
      </c>
      <c r="M156" s="14">
        <f t="shared" si="122"/>
        <v>100.00073273159327</v>
      </c>
      <c r="N156" s="14">
        <f>'Субвенции '!B154</f>
        <v>468.4</v>
      </c>
      <c r="O156" s="14">
        <f>'Субвенции '!C154</f>
        <v>468.4</v>
      </c>
      <c r="P156" s="14">
        <f>'Субвенции '!D154</f>
        <v>468.4</v>
      </c>
      <c r="Q156" s="14">
        <f t="shared" si="121"/>
        <v>100</v>
      </c>
      <c r="R156" s="14">
        <f>Иные!B141</f>
        <v>0</v>
      </c>
      <c r="S156" s="14">
        <f>Иные!C141</f>
        <v>0</v>
      </c>
      <c r="T156" s="14">
        <f>Иные!D141</f>
        <v>0</v>
      </c>
      <c r="U156" s="14"/>
      <c r="V156" s="10"/>
      <c r="W156" s="10"/>
      <c r="X156" s="10"/>
      <c r="Y156" s="10"/>
      <c r="Z156" s="10"/>
      <c r="AA156" s="10"/>
      <c r="AB156" s="10"/>
      <c r="AC156" s="10"/>
      <c r="AD156" s="10"/>
      <c r="AE156" s="10"/>
      <c r="AF156" s="10"/>
      <c r="AG156" s="10"/>
      <c r="AH156" s="10"/>
      <c r="AI156" s="10"/>
      <c r="AJ156" s="10"/>
    </row>
    <row r="157" spans="1:36" s="12" customFormat="1" ht="15.75" x14ac:dyDescent="0.25">
      <c r="A157" s="120" t="s">
        <v>516</v>
      </c>
      <c r="B157" s="146">
        <f t="shared" si="105"/>
        <v>93.7</v>
      </c>
      <c r="C157" s="146">
        <f t="shared" si="105"/>
        <v>2400.5459999999998</v>
      </c>
      <c r="D157" s="146">
        <f t="shared" si="106"/>
        <v>2396.50225</v>
      </c>
      <c r="E157" s="146">
        <f t="shared" si="120"/>
        <v>99.831548739328483</v>
      </c>
      <c r="F157" s="146"/>
      <c r="G157" s="14"/>
      <c r="H157" s="14"/>
      <c r="I157" s="45"/>
      <c r="J157" s="237">
        <f>Субсидии!B150</f>
        <v>0</v>
      </c>
      <c r="K157" s="237">
        <f>Субсидии!C150</f>
        <v>2197.346</v>
      </c>
      <c r="L157" s="237">
        <f>Субсидии!D150</f>
        <v>2197.346</v>
      </c>
      <c r="M157" s="14">
        <f t="shared" si="122"/>
        <v>100</v>
      </c>
      <c r="N157" s="14">
        <f>'Субвенции '!B155</f>
        <v>93.7</v>
      </c>
      <c r="O157" s="14">
        <f>'Субвенции '!C155</f>
        <v>93.7</v>
      </c>
      <c r="P157" s="14">
        <f>'Субвенции '!D155</f>
        <v>93.7</v>
      </c>
      <c r="Q157" s="14">
        <f t="shared" si="121"/>
        <v>100</v>
      </c>
      <c r="R157" s="14">
        <f>Иные!B145</f>
        <v>0</v>
      </c>
      <c r="S157" s="14">
        <f>Иные!C145</f>
        <v>109.5</v>
      </c>
      <c r="T157" s="14">
        <f>Иные!D145</f>
        <v>105.45625</v>
      </c>
      <c r="U157" s="14">
        <f t="shared" si="34"/>
        <v>96.30707762557077</v>
      </c>
      <c r="V157" s="10"/>
      <c r="W157" s="10"/>
      <c r="X157" s="10"/>
      <c r="Y157" s="10"/>
      <c r="Z157" s="10"/>
      <c r="AA157" s="10"/>
      <c r="AB157" s="10"/>
      <c r="AC157" s="10"/>
      <c r="AD157" s="10"/>
      <c r="AE157" s="10"/>
      <c r="AF157" s="10"/>
      <c r="AG157" s="10"/>
      <c r="AH157" s="10"/>
      <c r="AI157" s="10"/>
      <c r="AJ157" s="10"/>
    </row>
    <row r="158" spans="1:36" s="12" customFormat="1" ht="15.75" x14ac:dyDescent="0.25">
      <c r="A158" s="120" t="s">
        <v>517</v>
      </c>
      <c r="B158" s="146">
        <f t="shared" si="105"/>
        <v>93.7</v>
      </c>
      <c r="C158" s="146">
        <f t="shared" si="105"/>
        <v>157.9</v>
      </c>
      <c r="D158" s="146">
        <f t="shared" si="106"/>
        <v>157.9</v>
      </c>
      <c r="E158" s="146">
        <f t="shared" si="120"/>
        <v>100</v>
      </c>
      <c r="F158" s="146"/>
      <c r="G158" s="14"/>
      <c r="H158" s="14"/>
      <c r="I158" s="45"/>
      <c r="J158" s="237">
        <f>Субсидии!B151</f>
        <v>0</v>
      </c>
      <c r="K158" s="237">
        <f>Субсидии!C151</f>
        <v>0</v>
      </c>
      <c r="L158" s="237">
        <f>Субсидии!D151</f>
        <v>0</v>
      </c>
      <c r="M158" s="14"/>
      <c r="N158" s="14">
        <f>'Субвенции '!B156</f>
        <v>93.7</v>
      </c>
      <c r="O158" s="14">
        <f>'Субвенции '!C156</f>
        <v>93.7</v>
      </c>
      <c r="P158" s="14">
        <f>'Субвенции '!D156</f>
        <v>93.7</v>
      </c>
      <c r="Q158" s="14">
        <f t="shared" si="121"/>
        <v>100</v>
      </c>
      <c r="R158" s="14">
        <f>Иные!B146</f>
        <v>0</v>
      </c>
      <c r="S158" s="14">
        <f>Иные!C146</f>
        <v>64.2</v>
      </c>
      <c r="T158" s="14">
        <f>Иные!D146</f>
        <v>64.2</v>
      </c>
      <c r="U158" s="14">
        <f t="shared" si="34"/>
        <v>100</v>
      </c>
      <c r="V158" s="10"/>
      <c r="W158" s="10"/>
      <c r="X158" s="10"/>
      <c r="Y158" s="10"/>
      <c r="Z158" s="10"/>
      <c r="AA158" s="10"/>
      <c r="AB158" s="10"/>
      <c r="AC158" s="10"/>
      <c r="AD158" s="10"/>
      <c r="AE158" s="10"/>
      <c r="AF158" s="10"/>
      <c r="AG158" s="10"/>
      <c r="AH158" s="10"/>
      <c r="AI158" s="10"/>
      <c r="AJ158" s="10"/>
    </row>
    <row r="159" spans="1:36" s="12" customFormat="1" ht="15.75" x14ac:dyDescent="0.25">
      <c r="A159" s="120" t="s">
        <v>519</v>
      </c>
      <c r="B159" s="146">
        <f t="shared" si="105"/>
        <v>93.7</v>
      </c>
      <c r="C159" s="146">
        <f t="shared" si="105"/>
        <v>1190.2389999999998</v>
      </c>
      <c r="D159" s="146">
        <f t="shared" si="106"/>
        <v>1190.2389999999998</v>
      </c>
      <c r="E159" s="146">
        <f t="shared" si="120"/>
        <v>100</v>
      </c>
      <c r="F159" s="146"/>
      <c r="G159" s="14"/>
      <c r="H159" s="14"/>
      <c r="I159" s="45"/>
      <c r="J159" s="237">
        <f>Субсидии!B152</f>
        <v>0</v>
      </c>
      <c r="K159" s="237">
        <f>Субсидии!C152</f>
        <v>987.43899999999996</v>
      </c>
      <c r="L159" s="237">
        <f>Субсидии!D152</f>
        <v>987.43899999999996</v>
      </c>
      <c r="M159" s="14">
        <f t="shared" si="122"/>
        <v>100</v>
      </c>
      <c r="N159" s="14">
        <f>'Субвенции '!B157</f>
        <v>93.7</v>
      </c>
      <c r="O159" s="14">
        <f>'Субвенции '!C157</f>
        <v>93.7</v>
      </c>
      <c r="P159" s="14">
        <f>'Субвенции '!D157</f>
        <v>93.7</v>
      </c>
      <c r="Q159" s="14">
        <f t="shared" si="121"/>
        <v>100</v>
      </c>
      <c r="R159" s="14">
        <f>Иные!B147</f>
        <v>0</v>
      </c>
      <c r="S159" s="14">
        <f>Иные!C147</f>
        <v>109.1</v>
      </c>
      <c r="T159" s="14">
        <f>Иные!D147</f>
        <v>109.1</v>
      </c>
      <c r="U159" s="14">
        <f t="shared" si="34"/>
        <v>100</v>
      </c>
      <c r="V159" s="10"/>
      <c r="W159" s="10"/>
      <c r="X159" s="10"/>
      <c r="Y159" s="10"/>
      <c r="Z159" s="10"/>
      <c r="AA159" s="10"/>
      <c r="AB159" s="10"/>
      <c r="AC159" s="10"/>
      <c r="AD159" s="10"/>
      <c r="AE159" s="10"/>
      <c r="AF159" s="10"/>
      <c r="AG159" s="10"/>
      <c r="AH159" s="10"/>
      <c r="AI159" s="10"/>
      <c r="AJ159" s="10"/>
    </row>
    <row r="160" spans="1:36" s="12" customFormat="1" ht="15.75" x14ac:dyDescent="0.25">
      <c r="A160" s="120" t="s">
        <v>518</v>
      </c>
      <c r="B160" s="146">
        <f t="shared" si="105"/>
        <v>93.7</v>
      </c>
      <c r="C160" s="146">
        <f t="shared" si="105"/>
        <v>157.9</v>
      </c>
      <c r="D160" s="146">
        <f t="shared" si="106"/>
        <v>157.9</v>
      </c>
      <c r="E160" s="146">
        <f t="shared" si="120"/>
        <v>100</v>
      </c>
      <c r="F160" s="146"/>
      <c r="G160" s="14"/>
      <c r="H160" s="14"/>
      <c r="I160" s="45"/>
      <c r="J160" s="237">
        <f>Субсидии!B153</f>
        <v>0</v>
      </c>
      <c r="K160" s="237">
        <f>Субсидии!C153</f>
        <v>0</v>
      </c>
      <c r="L160" s="237">
        <f>Субсидии!D153</f>
        <v>0</v>
      </c>
      <c r="M160" s="14"/>
      <c r="N160" s="14">
        <f>'Субвенции '!B158</f>
        <v>93.7</v>
      </c>
      <c r="O160" s="14">
        <f>'Субвенции '!C158</f>
        <v>93.7</v>
      </c>
      <c r="P160" s="14">
        <f>'Субвенции '!D158</f>
        <v>93.7</v>
      </c>
      <c r="Q160" s="14">
        <f t="shared" si="121"/>
        <v>100</v>
      </c>
      <c r="R160" s="14">
        <f>Иные!B148</f>
        <v>0</v>
      </c>
      <c r="S160" s="14">
        <f>Иные!C148</f>
        <v>64.2</v>
      </c>
      <c r="T160" s="14">
        <f>Иные!D148</f>
        <v>64.2</v>
      </c>
      <c r="U160" s="14">
        <f t="shared" si="34"/>
        <v>100</v>
      </c>
      <c r="V160" s="10"/>
      <c r="W160" s="10"/>
      <c r="X160" s="10"/>
      <c r="Y160" s="10"/>
      <c r="Z160" s="10"/>
      <c r="AA160" s="10"/>
      <c r="AB160" s="10"/>
      <c r="AC160" s="10"/>
      <c r="AD160" s="10"/>
      <c r="AE160" s="10"/>
      <c r="AF160" s="10"/>
      <c r="AG160" s="10"/>
      <c r="AH160" s="10"/>
      <c r="AI160" s="10"/>
      <c r="AJ160" s="10"/>
    </row>
    <row r="161" spans="1:36" s="12" customFormat="1" ht="15.75" x14ac:dyDescent="0.25">
      <c r="A161" s="120" t="s">
        <v>319</v>
      </c>
      <c r="B161" s="146">
        <f t="shared" si="105"/>
        <v>93.7</v>
      </c>
      <c r="C161" s="146">
        <f t="shared" si="105"/>
        <v>1146.9000000000001</v>
      </c>
      <c r="D161" s="146">
        <f t="shared" si="106"/>
        <v>1146.9000000000001</v>
      </c>
      <c r="E161" s="146">
        <f t="shared" si="120"/>
        <v>100</v>
      </c>
      <c r="F161" s="146"/>
      <c r="G161" s="14"/>
      <c r="H161" s="14"/>
      <c r="I161" s="45"/>
      <c r="J161" s="237">
        <f>Субсидии!B154</f>
        <v>0</v>
      </c>
      <c r="K161" s="237">
        <f>Субсидии!C154</f>
        <v>989</v>
      </c>
      <c r="L161" s="237">
        <f>Субсидии!D154</f>
        <v>989</v>
      </c>
      <c r="M161" s="14">
        <f t="shared" si="122"/>
        <v>100</v>
      </c>
      <c r="N161" s="14">
        <f>'Субвенции '!B159</f>
        <v>93.7</v>
      </c>
      <c r="O161" s="14">
        <f>'Субвенции '!C159</f>
        <v>93.7</v>
      </c>
      <c r="P161" s="14">
        <f>'Субвенции '!D159</f>
        <v>93.7</v>
      </c>
      <c r="Q161" s="14">
        <f t="shared" si="121"/>
        <v>100</v>
      </c>
      <c r="R161" s="14">
        <f>Иные!B149</f>
        <v>0</v>
      </c>
      <c r="S161" s="14">
        <f>Иные!C149</f>
        <v>64.2</v>
      </c>
      <c r="T161" s="14">
        <f>Иные!D149</f>
        <v>64.2</v>
      </c>
      <c r="U161" s="14">
        <f>Иные!E149</f>
        <v>100</v>
      </c>
      <c r="V161" s="10"/>
      <c r="W161" s="10"/>
      <c r="X161" s="10"/>
      <c r="Y161" s="10"/>
      <c r="Z161" s="10"/>
      <c r="AA161" s="10"/>
      <c r="AB161" s="10"/>
      <c r="AC161" s="10"/>
      <c r="AD161" s="10"/>
      <c r="AE161" s="10"/>
      <c r="AF161" s="10"/>
      <c r="AG161" s="10"/>
      <c r="AH161" s="10"/>
      <c r="AI161" s="10"/>
      <c r="AJ161" s="10"/>
    </row>
    <row r="162" spans="1:36" s="26" customFormat="1" ht="31.5" x14ac:dyDescent="0.25">
      <c r="A162" s="75" t="s">
        <v>325</v>
      </c>
      <c r="B162" s="79">
        <f t="shared" si="105"/>
        <v>510734.5400000001</v>
      </c>
      <c r="C162" s="79">
        <f t="shared" si="105"/>
        <v>606289.10681999999</v>
      </c>
      <c r="D162" s="79">
        <f t="shared" si="106"/>
        <v>604363.78660000011</v>
      </c>
      <c r="E162" s="79">
        <f t="shared" ref="E162" si="123">D162/C162*100</f>
        <v>99.682441891443801</v>
      </c>
      <c r="F162" s="79">
        <f t="shared" ref="F162:H162" si="124">SUM(F163:F174)</f>
        <v>75647.599999999991</v>
      </c>
      <c r="G162" s="79">
        <f t="shared" si="124"/>
        <v>89478.299999999988</v>
      </c>
      <c r="H162" s="79">
        <f t="shared" si="124"/>
        <v>89478.299999999988</v>
      </c>
      <c r="I162" s="81">
        <f t="shared" si="28"/>
        <v>100</v>
      </c>
      <c r="J162" s="79">
        <f>SUM(J163:J174)</f>
        <v>74487.740000000005</v>
      </c>
      <c r="K162" s="79">
        <f>SUM(K163:K174)</f>
        <v>65204.776819999999</v>
      </c>
      <c r="L162" s="79">
        <f t="shared" ref="L162:T162" si="125">SUM(L163:L174)</f>
        <v>64891.443999999996</v>
      </c>
      <c r="M162" s="79">
        <f t="shared" si="30"/>
        <v>99.519463396270851</v>
      </c>
      <c r="N162" s="79">
        <f t="shared" ref="N162" si="126">SUM(N163:N174)</f>
        <v>305745.00000000012</v>
      </c>
      <c r="O162" s="79">
        <f t="shared" si="125"/>
        <v>332783.60000000009</v>
      </c>
      <c r="P162" s="79">
        <f t="shared" si="125"/>
        <v>331364.35025000008</v>
      </c>
      <c r="Q162" s="79">
        <f t="shared" si="32"/>
        <v>99.573521727032215</v>
      </c>
      <c r="R162" s="79">
        <f t="shared" ref="R162" si="127">SUM(R163:R174)</f>
        <v>54854.2</v>
      </c>
      <c r="S162" s="79">
        <f t="shared" si="125"/>
        <v>118822.42999999998</v>
      </c>
      <c r="T162" s="79">
        <f t="shared" si="125"/>
        <v>118629.69234999998</v>
      </c>
      <c r="U162" s="79">
        <f t="shared" si="34"/>
        <v>99.837793546218506</v>
      </c>
      <c r="V162" s="129"/>
      <c r="W162" s="129"/>
      <c r="X162" s="129"/>
      <c r="Y162" s="129"/>
      <c r="Z162" s="129"/>
      <c r="AA162" s="129"/>
      <c r="AB162" s="129"/>
      <c r="AC162" s="129"/>
      <c r="AD162" s="129"/>
      <c r="AE162" s="129"/>
      <c r="AF162" s="129"/>
      <c r="AG162" s="129"/>
      <c r="AH162" s="129"/>
      <c r="AI162" s="129"/>
      <c r="AJ162" s="129"/>
    </row>
    <row r="163" spans="1:36" s="12" customFormat="1" ht="31.5" x14ac:dyDescent="0.25">
      <c r="A163" s="119" t="s">
        <v>323</v>
      </c>
      <c r="B163" s="14">
        <f t="shared" si="105"/>
        <v>445859.33</v>
      </c>
      <c r="C163" s="14">
        <f t="shared" si="105"/>
        <v>498926.33981999994</v>
      </c>
      <c r="D163" s="14">
        <f t="shared" si="106"/>
        <v>497001.09265999997</v>
      </c>
      <c r="E163" s="14">
        <f t="shared" si="24"/>
        <v>99.614121964237341</v>
      </c>
      <c r="F163" s="14">
        <f>Дотации!B41</f>
        <v>75647.599999999991</v>
      </c>
      <c r="G163" s="14">
        <f>Дотации!C41</f>
        <v>89478.299999999988</v>
      </c>
      <c r="H163" s="14">
        <f>Дотации!D41</f>
        <v>89478.299999999988</v>
      </c>
      <c r="I163" s="15">
        <f t="shared" si="28"/>
        <v>100</v>
      </c>
      <c r="J163" s="14">
        <f>Субсидии!B156</f>
        <v>60971.03</v>
      </c>
      <c r="K163" s="14">
        <f>Субсидии!C156</f>
        <v>48874.009819999999</v>
      </c>
      <c r="L163" s="14">
        <f>Субсидии!D156</f>
        <v>48560.750059999998</v>
      </c>
      <c r="M163" s="14">
        <f t="shared" si="30"/>
        <v>99.359046329217264</v>
      </c>
      <c r="N163" s="14">
        <f>'Субвенции '!B161</f>
        <v>304386.5</v>
      </c>
      <c r="O163" s="14">
        <f>'Субвенции '!C161</f>
        <v>331425.09999999998</v>
      </c>
      <c r="P163" s="14">
        <f>'Субвенции '!D161</f>
        <v>330005.85024999996</v>
      </c>
      <c r="Q163" s="14">
        <f t="shared" si="32"/>
        <v>99.571773607370105</v>
      </c>
      <c r="R163" s="14">
        <f>Иные!B151</f>
        <v>4854.2</v>
      </c>
      <c r="S163" s="14">
        <f>Иные!C151</f>
        <v>29148.929999999997</v>
      </c>
      <c r="T163" s="14">
        <f>Иные!D151</f>
        <v>28956.192349999998</v>
      </c>
      <c r="U163" s="14">
        <f t="shared" si="34"/>
        <v>99.338783104559937</v>
      </c>
      <c r="V163" s="10"/>
      <c r="W163" s="10"/>
      <c r="X163" s="10"/>
      <c r="Y163" s="10"/>
      <c r="Z163" s="10"/>
      <c r="AA163" s="10"/>
      <c r="AB163" s="10"/>
      <c r="AC163" s="10"/>
      <c r="AD163" s="10"/>
      <c r="AE163" s="10"/>
      <c r="AF163" s="10"/>
      <c r="AG163" s="10"/>
      <c r="AH163" s="10"/>
      <c r="AI163" s="10"/>
      <c r="AJ163" s="10"/>
    </row>
    <row r="164" spans="1:36" s="12" customFormat="1" ht="15.75" x14ac:dyDescent="0.25">
      <c r="A164" s="83" t="s">
        <v>324</v>
      </c>
      <c r="B164" s="146">
        <f t="shared" si="105"/>
        <v>52699.9</v>
      </c>
      <c r="C164" s="146">
        <f t="shared" si="105"/>
        <v>91527.799999999988</v>
      </c>
      <c r="D164" s="146">
        <f t="shared" si="106"/>
        <v>91527.78</v>
      </c>
      <c r="E164" s="146">
        <f t="shared" ref="E164:E174" si="128">D164/C164*100</f>
        <v>99.999978148715485</v>
      </c>
      <c r="F164" s="146"/>
      <c r="G164" s="14"/>
      <c r="H164" s="14"/>
      <c r="I164" s="45"/>
      <c r="J164" s="237">
        <f>Субсидии!B157</f>
        <v>2699.9</v>
      </c>
      <c r="K164" s="237">
        <f>Субсидии!C157</f>
        <v>2699.9</v>
      </c>
      <c r="L164" s="237">
        <f>Субсидии!D157</f>
        <v>2699.88</v>
      </c>
      <c r="M164" s="14">
        <f t="shared" ref="M164:M171" si="129">L164/K164*100</f>
        <v>99.999259231823402</v>
      </c>
      <c r="N164" s="14"/>
      <c r="O164" s="14"/>
      <c r="P164" s="14"/>
      <c r="Q164" s="14"/>
      <c r="R164" s="14">
        <f>Иные!B152</f>
        <v>50000</v>
      </c>
      <c r="S164" s="14">
        <f>Иные!C152</f>
        <v>88827.9</v>
      </c>
      <c r="T164" s="14">
        <f>Иные!D152</f>
        <v>88827.9</v>
      </c>
      <c r="U164" s="14">
        <f>T164/S164*100</f>
        <v>100</v>
      </c>
      <c r="V164" s="10"/>
      <c r="W164" s="10"/>
      <c r="X164" s="10"/>
      <c r="Y164" s="10"/>
      <c r="Z164" s="10"/>
      <c r="AA164" s="10"/>
      <c r="AB164" s="10"/>
      <c r="AC164" s="10"/>
      <c r="AD164" s="10"/>
      <c r="AE164" s="10"/>
      <c r="AF164" s="10"/>
      <c r="AG164" s="10"/>
      <c r="AH164" s="10"/>
      <c r="AI164" s="10"/>
      <c r="AJ164" s="10"/>
    </row>
    <row r="165" spans="1:36" s="12" customFormat="1" ht="15.75" x14ac:dyDescent="0.25">
      <c r="A165" s="120" t="s">
        <v>322</v>
      </c>
      <c r="B165" s="146">
        <f t="shared" si="105"/>
        <v>234.2</v>
      </c>
      <c r="C165" s="146">
        <f t="shared" si="105"/>
        <v>951.90000000000009</v>
      </c>
      <c r="D165" s="146">
        <f t="shared" si="106"/>
        <v>951.90000000000009</v>
      </c>
      <c r="E165" s="146">
        <f t="shared" si="128"/>
        <v>100</v>
      </c>
      <c r="F165" s="146"/>
      <c r="G165" s="14"/>
      <c r="H165" s="14"/>
      <c r="I165" s="45"/>
      <c r="J165" s="237">
        <f>Субсидии!B158</f>
        <v>0</v>
      </c>
      <c r="K165" s="237">
        <f>Субсидии!C158</f>
        <v>585</v>
      </c>
      <c r="L165" s="237">
        <f>Субсидии!D158</f>
        <v>585</v>
      </c>
      <c r="M165" s="14">
        <f t="shared" si="129"/>
        <v>100</v>
      </c>
      <c r="N165" s="14">
        <f>'Субвенции '!B162</f>
        <v>234.2</v>
      </c>
      <c r="O165" s="14">
        <f>'Субвенции '!C162</f>
        <v>234.2</v>
      </c>
      <c r="P165" s="14">
        <f>'Субвенции '!D162</f>
        <v>234.2</v>
      </c>
      <c r="Q165" s="14">
        <f t="shared" ref="Q165:Q167" si="130">P165/O165*100</f>
        <v>100</v>
      </c>
      <c r="R165" s="14">
        <f>Иные!B153</f>
        <v>0</v>
      </c>
      <c r="S165" s="14">
        <f>Иные!C153</f>
        <v>132.69999999999999</v>
      </c>
      <c r="T165" s="14">
        <f>Иные!D153</f>
        <v>132.69999999999999</v>
      </c>
      <c r="U165" s="14">
        <f t="shared" ref="U165:U174" si="131">T165/S165*100</f>
        <v>100</v>
      </c>
      <c r="V165" s="10"/>
      <c r="W165" s="10"/>
      <c r="X165" s="10"/>
      <c r="Y165" s="10"/>
      <c r="Z165" s="10"/>
      <c r="AA165" s="10"/>
      <c r="AB165" s="10"/>
      <c r="AC165" s="10"/>
      <c r="AD165" s="10"/>
      <c r="AE165" s="10"/>
      <c r="AF165" s="10"/>
      <c r="AG165" s="10"/>
      <c r="AH165" s="10"/>
      <c r="AI165" s="10"/>
      <c r="AJ165" s="10"/>
    </row>
    <row r="166" spans="1:36" s="12" customFormat="1" ht="15.75" x14ac:dyDescent="0.25">
      <c r="A166" s="120" t="s">
        <v>521</v>
      </c>
      <c r="B166" s="146">
        <f t="shared" si="105"/>
        <v>234.2</v>
      </c>
      <c r="C166" s="146">
        <f t="shared" si="105"/>
        <v>656.19999999999993</v>
      </c>
      <c r="D166" s="146">
        <f t="shared" si="106"/>
        <v>656.19999999999993</v>
      </c>
      <c r="E166" s="146">
        <f t="shared" si="128"/>
        <v>100</v>
      </c>
      <c r="F166" s="146"/>
      <c r="G166" s="14"/>
      <c r="H166" s="14"/>
      <c r="I166" s="45"/>
      <c r="J166" s="237">
        <f>Субсидии!B159</f>
        <v>0</v>
      </c>
      <c r="K166" s="237">
        <f>Субсидии!C159</f>
        <v>406.7</v>
      </c>
      <c r="L166" s="237">
        <f>Субсидии!D159</f>
        <v>406.7</v>
      </c>
      <c r="M166" s="14">
        <f t="shared" si="129"/>
        <v>100</v>
      </c>
      <c r="N166" s="14">
        <f>'Субвенции '!B163</f>
        <v>234.2</v>
      </c>
      <c r="O166" s="14">
        <f>'Субвенции '!C163</f>
        <v>234.2</v>
      </c>
      <c r="P166" s="14">
        <f>'Субвенции '!D163</f>
        <v>234.2</v>
      </c>
      <c r="Q166" s="14">
        <f t="shared" si="130"/>
        <v>100</v>
      </c>
      <c r="R166" s="14">
        <f>Иные!B154</f>
        <v>0</v>
      </c>
      <c r="S166" s="14">
        <f>Иные!C154</f>
        <v>15.3</v>
      </c>
      <c r="T166" s="14">
        <f>Иные!D154</f>
        <v>15.3</v>
      </c>
      <c r="U166" s="14">
        <f t="shared" si="131"/>
        <v>100</v>
      </c>
      <c r="V166" s="10"/>
      <c r="W166" s="10"/>
      <c r="X166" s="10"/>
      <c r="Y166" s="10"/>
      <c r="Z166" s="10"/>
      <c r="AA166" s="10"/>
      <c r="AB166" s="10"/>
      <c r="AC166" s="10"/>
      <c r="AD166" s="10"/>
      <c r="AE166" s="10"/>
      <c r="AF166" s="10"/>
      <c r="AG166" s="10"/>
      <c r="AH166" s="10"/>
      <c r="AI166" s="10"/>
      <c r="AJ166" s="10"/>
    </row>
    <row r="167" spans="1:36" s="12" customFormat="1" ht="15.75" x14ac:dyDescent="0.25">
      <c r="A167" s="120" t="s">
        <v>522</v>
      </c>
      <c r="B167" s="146">
        <f t="shared" si="105"/>
        <v>93.7</v>
      </c>
      <c r="C167" s="146">
        <f t="shared" si="105"/>
        <v>1166.9000000000001</v>
      </c>
      <c r="D167" s="146">
        <f t="shared" si="106"/>
        <v>1166.9000000000001</v>
      </c>
      <c r="E167" s="146">
        <f t="shared" si="128"/>
        <v>100</v>
      </c>
      <c r="F167" s="146"/>
      <c r="G167" s="14"/>
      <c r="H167" s="14"/>
      <c r="I167" s="45"/>
      <c r="J167" s="237">
        <f>Субсидии!B160</f>
        <v>0</v>
      </c>
      <c r="K167" s="237">
        <f>Субсидии!C160</f>
        <v>1000</v>
      </c>
      <c r="L167" s="237">
        <f>Субсидии!D160</f>
        <v>1000</v>
      </c>
      <c r="M167" s="14">
        <f t="shared" si="129"/>
        <v>100</v>
      </c>
      <c r="N167" s="14">
        <f>'Субвенции '!B164</f>
        <v>93.7</v>
      </c>
      <c r="O167" s="14">
        <f>'Субвенции '!C164</f>
        <v>93.7</v>
      </c>
      <c r="P167" s="14">
        <f>'Субвенции '!D164</f>
        <v>93.7</v>
      </c>
      <c r="Q167" s="14">
        <f t="shared" si="130"/>
        <v>100</v>
      </c>
      <c r="R167" s="14">
        <f>Иные!B155</f>
        <v>0</v>
      </c>
      <c r="S167" s="14">
        <f>Иные!C155</f>
        <v>73.2</v>
      </c>
      <c r="T167" s="14">
        <f>Иные!D155</f>
        <v>73.2</v>
      </c>
      <c r="U167" s="14">
        <f t="shared" si="131"/>
        <v>100</v>
      </c>
      <c r="V167" s="10"/>
      <c r="W167" s="10"/>
      <c r="X167" s="10"/>
      <c r="Y167" s="10"/>
      <c r="Z167" s="10"/>
      <c r="AA167" s="10"/>
      <c r="AB167" s="10"/>
      <c r="AC167" s="10"/>
      <c r="AD167" s="10"/>
      <c r="AE167" s="10"/>
      <c r="AF167" s="10"/>
      <c r="AG167" s="10"/>
      <c r="AH167" s="10"/>
      <c r="AI167" s="10"/>
      <c r="AJ167" s="10"/>
    </row>
    <row r="168" spans="1:36" s="12" customFormat="1" ht="15.75" x14ac:dyDescent="0.25">
      <c r="A168" s="120" t="s">
        <v>523</v>
      </c>
      <c r="B168" s="146">
        <f t="shared" si="105"/>
        <v>10910.51</v>
      </c>
      <c r="C168" s="146">
        <f t="shared" si="105"/>
        <v>10666.400000000001</v>
      </c>
      <c r="D168" s="146">
        <f t="shared" si="106"/>
        <v>10666.346940000001</v>
      </c>
      <c r="E168" s="146">
        <f t="shared" si="128"/>
        <v>99.999502550063752</v>
      </c>
      <c r="F168" s="146"/>
      <c r="G168" s="14"/>
      <c r="H168" s="14"/>
      <c r="I168" s="45"/>
      <c r="J168" s="237">
        <f>Субсидии!B161</f>
        <v>10816.81</v>
      </c>
      <c r="K168" s="237">
        <f>Субсидии!C161</f>
        <v>10509.5</v>
      </c>
      <c r="L168" s="237">
        <f>Субсидии!D161</f>
        <v>10509.44694</v>
      </c>
      <c r="M168" s="14">
        <f t="shared" si="129"/>
        <v>99.999495123459724</v>
      </c>
      <c r="N168" s="14">
        <f>'Субвенции '!B165</f>
        <v>93.7</v>
      </c>
      <c r="O168" s="14">
        <f>'Субвенции '!C165</f>
        <v>93.7</v>
      </c>
      <c r="P168" s="14">
        <f>'Субвенции '!D165</f>
        <v>93.7</v>
      </c>
      <c r="Q168" s="14">
        <f t="shared" ref="Q168:Q174" si="132">P168/O168*100</f>
        <v>100</v>
      </c>
      <c r="R168" s="14">
        <f>Иные!B156</f>
        <v>0</v>
      </c>
      <c r="S168" s="14">
        <f>Иные!C156</f>
        <v>63.2</v>
      </c>
      <c r="T168" s="14">
        <f>Иные!D156</f>
        <v>63.2</v>
      </c>
      <c r="U168" s="14">
        <f t="shared" si="131"/>
        <v>100</v>
      </c>
      <c r="V168" s="10"/>
      <c r="W168" s="10"/>
      <c r="X168" s="10"/>
      <c r="Y168" s="10"/>
      <c r="Z168" s="10"/>
      <c r="AA168" s="10"/>
      <c r="AB168" s="10"/>
      <c r="AC168" s="10"/>
      <c r="AD168" s="10"/>
      <c r="AE168" s="10"/>
      <c r="AF168" s="10"/>
      <c r="AG168" s="10"/>
      <c r="AH168" s="10"/>
      <c r="AI168" s="10"/>
      <c r="AJ168" s="10"/>
    </row>
    <row r="169" spans="1:36" s="12" customFormat="1" ht="15.75" x14ac:dyDescent="0.25">
      <c r="A169" s="120" t="s">
        <v>524</v>
      </c>
      <c r="B169" s="146">
        <f t="shared" si="105"/>
        <v>93.7</v>
      </c>
      <c r="C169" s="146">
        <f t="shared" si="105"/>
        <v>571.23099999999999</v>
      </c>
      <c r="D169" s="146">
        <f t="shared" si="106"/>
        <v>571.23099999999999</v>
      </c>
      <c r="E169" s="146">
        <f t="shared" si="128"/>
        <v>100</v>
      </c>
      <c r="F169" s="146"/>
      <c r="G169" s="14"/>
      <c r="H169" s="14"/>
      <c r="I169" s="45"/>
      <c r="J169" s="237">
        <f>Субсидии!B162</f>
        <v>0</v>
      </c>
      <c r="K169" s="237">
        <f>Субсидии!C162</f>
        <v>400.33100000000002</v>
      </c>
      <c r="L169" s="237">
        <f>Субсидии!D162</f>
        <v>400.33100000000002</v>
      </c>
      <c r="M169" s="14">
        <f t="shared" si="129"/>
        <v>100</v>
      </c>
      <c r="N169" s="14">
        <f>'Субвенции '!B166</f>
        <v>93.7</v>
      </c>
      <c r="O169" s="14">
        <f>'Субвенции '!C166</f>
        <v>93.7</v>
      </c>
      <c r="P169" s="14">
        <f>'Субвенции '!D166</f>
        <v>93.7</v>
      </c>
      <c r="Q169" s="14">
        <f t="shared" si="132"/>
        <v>100</v>
      </c>
      <c r="R169" s="14">
        <f>Иные!B157</f>
        <v>0</v>
      </c>
      <c r="S169" s="14">
        <f>Иные!C157</f>
        <v>77.2</v>
      </c>
      <c r="T169" s="14">
        <f>Иные!D157</f>
        <v>77.2</v>
      </c>
      <c r="U169" s="14">
        <f t="shared" si="131"/>
        <v>100</v>
      </c>
      <c r="V169" s="10"/>
      <c r="W169" s="10"/>
      <c r="X169" s="10"/>
      <c r="Y169" s="10"/>
      <c r="Z169" s="10"/>
      <c r="AA169" s="10"/>
      <c r="AB169" s="10"/>
      <c r="AC169" s="10"/>
      <c r="AD169" s="10"/>
      <c r="AE169" s="10"/>
      <c r="AF169" s="10"/>
      <c r="AG169" s="10"/>
      <c r="AH169" s="10"/>
      <c r="AI169" s="10"/>
      <c r="AJ169" s="10"/>
    </row>
    <row r="170" spans="1:36" s="12" customFormat="1" ht="15.75" x14ac:dyDescent="0.25">
      <c r="A170" s="120" t="s">
        <v>525</v>
      </c>
      <c r="B170" s="146">
        <f t="shared" si="105"/>
        <v>93.7</v>
      </c>
      <c r="C170" s="146">
        <f t="shared" si="105"/>
        <v>666.5</v>
      </c>
      <c r="D170" s="146">
        <f t="shared" si="106"/>
        <v>666.5</v>
      </c>
      <c r="E170" s="146">
        <f t="shared" si="128"/>
        <v>100</v>
      </c>
      <c r="F170" s="146"/>
      <c r="G170" s="14"/>
      <c r="H170" s="14"/>
      <c r="I170" s="45"/>
      <c r="J170" s="237">
        <f>Субсидии!B163</f>
        <v>0</v>
      </c>
      <c r="K170" s="237">
        <f>Субсидии!C163</f>
        <v>447.8</v>
      </c>
      <c r="L170" s="237">
        <f>Субсидии!D163</f>
        <v>447.8</v>
      </c>
      <c r="M170" s="14">
        <f t="shared" si="129"/>
        <v>100</v>
      </c>
      <c r="N170" s="14">
        <f>'Субвенции '!B167</f>
        <v>93.7</v>
      </c>
      <c r="O170" s="14">
        <f>'Субвенции '!C167</f>
        <v>93.7</v>
      </c>
      <c r="P170" s="14">
        <f>'Субвенции '!D167</f>
        <v>93.7</v>
      </c>
      <c r="Q170" s="14">
        <f t="shared" si="132"/>
        <v>100</v>
      </c>
      <c r="R170" s="14">
        <f>Иные!B158</f>
        <v>0</v>
      </c>
      <c r="S170" s="14">
        <f>Иные!C158</f>
        <v>125</v>
      </c>
      <c r="T170" s="14">
        <f>Иные!D158</f>
        <v>125</v>
      </c>
      <c r="U170" s="14">
        <f t="shared" si="131"/>
        <v>100</v>
      </c>
      <c r="V170" s="10"/>
      <c r="W170" s="10"/>
      <c r="X170" s="10"/>
      <c r="Y170" s="10"/>
      <c r="Z170" s="10"/>
      <c r="AA170" s="10"/>
      <c r="AB170" s="10"/>
      <c r="AC170" s="10"/>
      <c r="AD170" s="10"/>
      <c r="AE170" s="10"/>
      <c r="AF170" s="10"/>
      <c r="AG170" s="10"/>
      <c r="AH170" s="10"/>
      <c r="AI170" s="10"/>
      <c r="AJ170" s="10"/>
    </row>
    <row r="171" spans="1:36" s="12" customFormat="1" ht="15.75" x14ac:dyDescent="0.25">
      <c r="A171" s="120" t="s">
        <v>526</v>
      </c>
      <c r="B171" s="146">
        <f t="shared" si="105"/>
        <v>93.7</v>
      </c>
      <c r="C171" s="146">
        <f t="shared" si="105"/>
        <v>402.73599999999999</v>
      </c>
      <c r="D171" s="146">
        <f t="shared" si="106"/>
        <v>402.73599999999999</v>
      </c>
      <c r="E171" s="146">
        <f t="shared" si="128"/>
        <v>100</v>
      </c>
      <c r="F171" s="146"/>
      <c r="G171" s="14"/>
      <c r="H171" s="14"/>
      <c r="I171" s="45"/>
      <c r="J171" s="237">
        <f>Субсидии!B164</f>
        <v>0</v>
      </c>
      <c r="K171" s="237">
        <f>Субсидии!C164</f>
        <v>281.536</v>
      </c>
      <c r="L171" s="237">
        <f>Субсидии!D164</f>
        <v>281.536</v>
      </c>
      <c r="M171" s="14">
        <f t="shared" si="129"/>
        <v>100</v>
      </c>
      <c r="N171" s="14">
        <f>'Субвенции '!B168</f>
        <v>93.7</v>
      </c>
      <c r="O171" s="14">
        <f>'Субвенции '!C168</f>
        <v>93.7</v>
      </c>
      <c r="P171" s="14">
        <f>'Субвенции '!D168</f>
        <v>93.7</v>
      </c>
      <c r="Q171" s="14">
        <f t="shared" si="132"/>
        <v>100</v>
      </c>
      <c r="R171" s="14">
        <f>Иные!B159</f>
        <v>0</v>
      </c>
      <c r="S171" s="14">
        <f>Иные!C159</f>
        <v>27.5</v>
      </c>
      <c r="T171" s="14">
        <f>Иные!D159</f>
        <v>27.5</v>
      </c>
      <c r="U171" s="14">
        <f t="shared" si="131"/>
        <v>100</v>
      </c>
      <c r="V171" s="10"/>
      <c r="W171" s="10"/>
      <c r="X171" s="10"/>
      <c r="Y171" s="10"/>
      <c r="Z171" s="10"/>
      <c r="AA171" s="10"/>
      <c r="AB171" s="10"/>
      <c r="AC171" s="10"/>
      <c r="AD171" s="10"/>
      <c r="AE171" s="10"/>
      <c r="AF171" s="10"/>
      <c r="AG171" s="10"/>
      <c r="AH171" s="10"/>
      <c r="AI171" s="10"/>
      <c r="AJ171" s="10"/>
    </row>
    <row r="172" spans="1:36" s="12" customFormat="1" ht="15.75" x14ac:dyDescent="0.25">
      <c r="A172" s="120" t="s">
        <v>527</v>
      </c>
      <c r="B172" s="146">
        <f t="shared" si="105"/>
        <v>234.2</v>
      </c>
      <c r="C172" s="146">
        <f t="shared" si="105"/>
        <v>423.5</v>
      </c>
      <c r="D172" s="146">
        <f t="shared" si="106"/>
        <v>423.5</v>
      </c>
      <c r="E172" s="146">
        <f t="shared" si="128"/>
        <v>100</v>
      </c>
      <c r="F172" s="146"/>
      <c r="G172" s="14"/>
      <c r="H172" s="14"/>
      <c r="I172" s="45"/>
      <c r="J172" s="237">
        <f>Субсидии!B165</f>
        <v>0</v>
      </c>
      <c r="K172" s="237">
        <f>Субсидии!C165</f>
        <v>0</v>
      </c>
      <c r="L172" s="237">
        <f>Субсидии!D165</f>
        <v>0</v>
      </c>
      <c r="M172" s="14"/>
      <c r="N172" s="14">
        <f>'Субвенции '!B169</f>
        <v>234.2</v>
      </c>
      <c r="O172" s="14">
        <f>'Субвенции '!C169</f>
        <v>234.2</v>
      </c>
      <c r="P172" s="14">
        <f>'Субвенции '!D169</f>
        <v>234.2</v>
      </c>
      <c r="Q172" s="14">
        <f t="shared" si="132"/>
        <v>100</v>
      </c>
      <c r="R172" s="14">
        <f>Иные!B160</f>
        <v>0</v>
      </c>
      <c r="S172" s="14">
        <f>Иные!C160</f>
        <v>189.3</v>
      </c>
      <c r="T172" s="14">
        <f>Иные!D160</f>
        <v>189.3</v>
      </c>
      <c r="U172" s="14">
        <f t="shared" si="131"/>
        <v>100</v>
      </c>
      <c r="V172" s="10"/>
      <c r="W172" s="10"/>
      <c r="X172" s="10"/>
      <c r="Y172" s="10"/>
      <c r="Z172" s="10"/>
      <c r="AA172" s="10"/>
      <c r="AB172" s="10"/>
      <c r="AC172" s="10"/>
      <c r="AD172" s="10"/>
      <c r="AE172" s="10"/>
      <c r="AF172" s="10"/>
      <c r="AG172" s="10"/>
      <c r="AH172" s="10"/>
      <c r="AI172" s="10"/>
      <c r="AJ172" s="10"/>
    </row>
    <row r="173" spans="1:36" s="12" customFormat="1" ht="15.75" x14ac:dyDescent="0.25">
      <c r="A173" s="120" t="s">
        <v>652</v>
      </c>
      <c r="B173" s="146">
        <f t="shared" si="105"/>
        <v>93.7</v>
      </c>
      <c r="C173" s="146">
        <f t="shared" si="105"/>
        <v>134.9</v>
      </c>
      <c r="D173" s="146">
        <f t="shared" si="106"/>
        <v>134.9</v>
      </c>
      <c r="E173" s="146">
        <f t="shared" si="128"/>
        <v>100</v>
      </c>
      <c r="F173" s="146"/>
      <c r="G173" s="14"/>
      <c r="H173" s="14"/>
      <c r="I173" s="45"/>
      <c r="J173" s="237"/>
      <c r="K173" s="237"/>
      <c r="L173" s="237"/>
      <c r="M173" s="14"/>
      <c r="N173" s="14">
        <f>'Субвенции '!B170</f>
        <v>93.7</v>
      </c>
      <c r="O173" s="14">
        <f>'Субвенции '!C170</f>
        <v>93.7</v>
      </c>
      <c r="P173" s="14">
        <f>'Субвенции '!D170</f>
        <v>93.7</v>
      </c>
      <c r="Q173" s="14">
        <f t="shared" si="132"/>
        <v>100</v>
      </c>
      <c r="R173" s="14">
        <f>Иные!B161</f>
        <v>0</v>
      </c>
      <c r="S173" s="14">
        <f>Иные!C161</f>
        <v>41.2</v>
      </c>
      <c r="T173" s="14">
        <f>Иные!D161</f>
        <v>41.2</v>
      </c>
      <c r="U173" s="14">
        <f t="shared" si="131"/>
        <v>100</v>
      </c>
      <c r="V173" s="10"/>
      <c r="W173" s="10"/>
      <c r="X173" s="10"/>
      <c r="Y173" s="10"/>
      <c r="Z173" s="10"/>
      <c r="AA173" s="10"/>
      <c r="AB173" s="10"/>
      <c r="AC173" s="10"/>
      <c r="AD173" s="10"/>
      <c r="AE173" s="10"/>
      <c r="AF173" s="10"/>
      <c r="AG173" s="10"/>
      <c r="AH173" s="10"/>
      <c r="AI173" s="10"/>
      <c r="AJ173" s="10"/>
    </row>
    <row r="174" spans="1:36" s="12" customFormat="1" ht="15.75" x14ac:dyDescent="0.25">
      <c r="A174" s="120" t="s">
        <v>528</v>
      </c>
      <c r="B174" s="146">
        <f t="shared" si="105"/>
        <v>93.7</v>
      </c>
      <c r="C174" s="146">
        <f t="shared" si="105"/>
        <v>194.7</v>
      </c>
      <c r="D174" s="146">
        <f t="shared" si="106"/>
        <v>194.7</v>
      </c>
      <c r="E174" s="146">
        <f t="shared" si="128"/>
        <v>100</v>
      </c>
      <c r="F174" s="146"/>
      <c r="G174" s="14"/>
      <c r="H174" s="14"/>
      <c r="I174" s="45"/>
      <c r="J174" s="237">
        <f>Субсидии!B166</f>
        <v>0</v>
      </c>
      <c r="K174" s="237">
        <f>Субсидии!C166</f>
        <v>0</v>
      </c>
      <c r="L174" s="237">
        <f>Субсидии!D166</f>
        <v>0</v>
      </c>
      <c r="M174" s="14"/>
      <c r="N174" s="14">
        <f>'Субвенции '!B171</f>
        <v>93.7</v>
      </c>
      <c r="O174" s="14">
        <f>'Субвенции '!C171</f>
        <v>93.7</v>
      </c>
      <c r="P174" s="14">
        <f>'Субвенции '!D171</f>
        <v>93.7</v>
      </c>
      <c r="Q174" s="14">
        <f t="shared" si="132"/>
        <v>100</v>
      </c>
      <c r="R174" s="14">
        <f>Иные!B162</f>
        <v>0</v>
      </c>
      <c r="S174" s="14">
        <f>Иные!C162</f>
        <v>101</v>
      </c>
      <c r="T174" s="14">
        <f>Иные!D162</f>
        <v>101</v>
      </c>
      <c r="U174" s="14">
        <f t="shared" si="131"/>
        <v>100</v>
      </c>
      <c r="V174" s="10"/>
      <c r="W174" s="10"/>
      <c r="X174" s="10"/>
      <c r="Y174" s="10"/>
      <c r="Z174" s="10"/>
      <c r="AA174" s="10"/>
      <c r="AB174" s="10"/>
      <c r="AC174" s="10"/>
      <c r="AD174" s="10"/>
      <c r="AE174" s="10"/>
      <c r="AF174" s="10"/>
      <c r="AG174" s="10"/>
      <c r="AH174" s="10"/>
      <c r="AI174" s="10"/>
      <c r="AJ174" s="10"/>
    </row>
    <row r="175" spans="1:36" s="26" customFormat="1" ht="31.5" x14ac:dyDescent="0.25">
      <c r="A175" s="75" t="s">
        <v>329</v>
      </c>
      <c r="B175" s="79">
        <f t="shared" si="105"/>
        <v>701561.53000000014</v>
      </c>
      <c r="C175" s="79">
        <f t="shared" si="105"/>
        <v>819357.41217000014</v>
      </c>
      <c r="D175" s="79">
        <f t="shared" si="106"/>
        <v>813491.56300000008</v>
      </c>
      <c r="E175" s="79">
        <f t="shared" ref="E175" si="133">D175/C175*100</f>
        <v>99.284091523079681</v>
      </c>
      <c r="F175" s="79">
        <f t="shared" ref="F175:H175" si="134">SUM(F176:F187)</f>
        <v>169991.19999999998</v>
      </c>
      <c r="G175" s="79">
        <f t="shared" si="134"/>
        <v>185287.8</v>
      </c>
      <c r="H175" s="79">
        <f t="shared" si="134"/>
        <v>185287.8</v>
      </c>
      <c r="I175" s="81">
        <f t="shared" si="28"/>
        <v>100</v>
      </c>
      <c r="J175" s="79">
        <f>SUM(J176:J187)</f>
        <v>71334.429999999993</v>
      </c>
      <c r="K175" s="79">
        <f>SUM(K176:K187)</f>
        <v>63288.412169999996</v>
      </c>
      <c r="L175" s="79">
        <f t="shared" ref="L175:T175" si="135">SUM(L176:L187)</f>
        <v>59380.447389999994</v>
      </c>
      <c r="M175" s="79">
        <f t="shared" si="30"/>
        <v>93.825149587411431</v>
      </c>
      <c r="N175" s="79">
        <f t="shared" ref="N175" si="136">SUM(N176:N187)</f>
        <v>389785.10000000009</v>
      </c>
      <c r="O175" s="79">
        <f t="shared" si="135"/>
        <v>440044.40000000014</v>
      </c>
      <c r="P175" s="79">
        <f t="shared" si="135"/>
        <v>438104.4796100001</v>
      </c>
      <c r="Q175" s="79">
        <f t="shared" si="32"/>
        <v>99.559153487693507</v>
      </c>
      <c r="R175" s="79">
        <f t="shared" ref="R175" si="137">SUM(R176:R187)</f>
        <v>70450.8</v>
      </c>
      <c r="S175" s="79">
        <f t="shared" si="135"/>
        <v>130736.8</v>
      </c>
      <c r="T175" s="79">
        <f t="shared" si="135"/>
        <v>130718.836</v>
      </c>
      <c r="U175" s="79">
        <f t="shared" si="34"/>
        <v>99.986259415864538</v>
      </c>
      <c r="V175" s="129"/>
      <c r="W175" s="129"/>
      <c r="X175" s="129"/>
      <c r="Y175" s="129"/>
      <c r="Z175" s="129"/>
      <c r="AA175" s="129"/>
      <c r="AB175" s="129"/>
      <c r="AC175" s="129"/>
      <c r="AD175" s="129"/>
      <c r="AE175" s="129"/>
      <c r="AF175" s="129"/>
      <c r="AG175" s="129"/>
      <c r="AH175" s="129"/>
      <c r="AI175" s="129"/>
      <c r="AJ175" s="129"/>
    </row>
    <row r="176" spans="1:36" s="12" customFormat="1" ht="31.5" x14ac:dyDescent="0.25">
      <c r="A176" s="119" t="s">
        <v>328</v>
      </c>
      <c r="B176" s="14">
        <f t="shared" si="105"/>
        <v>624922.03</v>
      </c>
      <c r="C176" s="14">
        <f t="shared" si="105"/>
        <v>685805.8595100001</v>
      </c>
      <c r="D176" s="14">
        <f t="shared" si="106"/>
        <v>679957.97433999996</v>
      </c>
      <c r="E176" s="14">
        <f t="shared" si="24"/>
        <v>99.147297286993393</v>
      </c>
      <c r="F176" s="14">
        <f>Дотации!B43</f>
        <v>169991.19999999998</v>
      </c>
      <c r="G176" s="14">
        <f>Дотации!C43</f>
        <v>185287.8</v>
      </c>
      <c r="H176" s="14">
        <f>Дотации!D43</f>
        <v>185287.8</v>
      </c>
      <c r="I176" s="15">
        <f t="shared" si="28"/>
        <v>100</v>
      </c>
      <c r="J176" s="14">
        <f>Субсидии!B168</f>
        <v>66334.429999999993</v>
      </c>
      <c r="K176" s="14">
        <f>Субсидии!C168</f>
        <v>55256.359509999995</v>
      </c>
      <c r="L176" s="14">
        <f>Субсидии!D168</f>
        <v>51348.394729999993</v>
      </c>
      <c r="M176" s="14">
        <f t="shared" si="30"/>
        <v>92.927574645425636</v>
      </c>
      <c r="N176" s="14">
        <f>'Субвенции '!B173</f>
        <v>388145.6</v>
      </c>
      <c r="O176" s="14">
        <f>'Субвенции '!C173</f>
        <v>438404.9</v>
      </c>
      <c r="P176" s="14">
        <f>'Субвенции '!D173</f>
        <v>436464.97960999998</v>
      </c>
      <c r="Q176" s="14">
        <f t="shared" si="32"/>
        <v>99.55750485681159</v>
      </c>
      <c r="R176" s="14">
        <f>Иные!B164</f>
        <v>450.8</v>
      </c>
      <c r="S176" s="14">
        <f>Иные!C164</f>
        <v>6856.7999999999993</v>
      </c>
      <c r="T176" s="14">
        <f>Иные!D164</f>
        <v>6856.7999999999993</v>
      </c>
      <c r="U176" s="14">
        <f t="shared" si="34"/>
        <v>100</v>
      </c>
      <c r="V176" s="10"/>
      <c r="W176" s="10"/>
      <c r="X176" s="10"/>
      <c r="Y176" s="10"/>
      <c r="Z176" s="10"/>
      <c r="AA176" s="10"/>
      <c r="AB176" s="10"/>
      <c r="AC176" s="10"/>
      <c r="AD176" s="10"/>
      <c r="AE176" s="10"/>
      <c r="AF176" s="10"/>
      <c r="AG176" s="10"/>
      <c r="AH176" s="10"/>
      <c r="AI176" s="10"/>
      <c r="AJ176" s="10"/>
    </row>
    <row r="177" spans="1:36" s="12" customFormat="1" ht="15.75" x14ac:dyDescent="0.25">
      <c r="A177" s="120" t="s">
        <v>326</v>
      </c>
      <c r="B177" s="146">
        <f t="shared" si="105"/>
        <v>75000</v>
      </c>
      <c r="C177" s="146">
        <f t="shared" si="105"/>
        <v>127866</v>
      </c>
      <c r="D177" s="146">
        <f t="shared" si="106"/>
        <v>127848.03599999999</v>
      </c>
      <c r="E177" s="146">
        <f t="shared" ref="E177:E184" si="138">D177/C177*100</f>
        <v>99.985950917366623</v>
      </c>
      <c r="F177" s="146"/>
      <c r="G177" s="14"/>
      <c r="H177" s="14"/>
      <c r="I177" s="45"/>
      <c r="J177" s="237">
        <f>Субсидии!B169</f>
        <v>5000</v>
      </c>
      <c r="K177" s="237">
        <f>Субсидии!C169</f>
        <v>5966</v>
      </c>
      <c r="L177" s="237">
        <f>Субсидии!D169</f>
        <v>5966</v>
      </c>
      <c r="M177" s="14">
        <f>L177/K177*100</f>
        <v>100</v>
      </c>
      <c r="N177" s="14"/>
      <c r="O177" s="14"/>
      <c r="P177" s="14"/>
      <c r="Q177" s="14"/>
      <c r="R177" s="14">
        <f>Иные!B165</f>
        <v>70000</v>
      </c>
      <c r="S177" s="14">
        <f>Иные!C165</f>
        <v>121900</v>
      </c>
      <c r="T177" s="14">
        <f>Иные!D165</f>
        <v>121882.03599999999</v>
      </c>
      <c r="U177" s="14">
        <f t="shared" si="34"/>
        <v>99.985263330598855</v>
      </c>
      <c r="V177" s="10"/>
      <c r="W177" s="10"/>
      <c r="X177" s="10"/>
      <c r="Y177" s="10"/>
      <c r="Z177" s="10"/>
      <c r="AA177" s="10"/>
      <c r="AB177" s="10"/>
      <c r="AC177" s="10"/>
      <c r="AD177" s="10"/>
      <c r="AE177" s="10"/>
      <c r="AF177" s="10"/>
      <c r="AG177" s="10"/>
      <c r="AH177" s="10"/>
      <c r="AI177" s="10"/>
      <c r="AJ177" s="10"/>
    </row>
    <row r="178" spans="1:36" s="12" customFormat="1" ht="15.75" x14ac:dyDescent="0.25">
      <c r="A178" s="120" t="s">
        <v>530</v>
      </c>
      <c r="B178" s="146">
        <f t="shared" si="105"/>
        <v>93.7</v>
      </c>
      <c r="C178" s="146">
        <f t="shared" si="105"/>
        <v>269.2</v>
      </c>
      <c r="D178" s="146">
        <f t="shared" si="106"/>
        <v>269.2</v>
      </c>
      <c r="E178" s="146">
        <f t="shared" si="138"/>
        <v>100</v>
      </c>
      <c r="F178" s="146"/>
      <c r="G178" s="14"/>
      <c r="H178" s="14"/>
      <c r="I178" s="45"/>
      <c r="J178" s="237">
        <f>Субсидии!B170</f>
        <v>0</v>
      </c>
      <c r="K178" s="237">
        <f>Субсидии!C170</f>
        <v>0</v>
      </c>
      <c r="L178" s="237">
        <f>Субсидии!D170</f>
        <v>0</v>
      </c>
      <c r="M178" s="14"/>
      <c r="N178" s="14">
        <f>'Субвенции '!B174</f>
        <v>93.7</v>
      </c>
      <c r="O178" s="14">
        <f>'Субвенции '!C174</f>
        <v>93.7</v>
      </c>
      <c r="P178" s="14">
        <f>'Субвенции '!D174</f>
        <v>93.7</v>
      </c>
      <c r="Q178" s="14">
        <f t="shared" ref="Q178:Q187" si="139">P178/O178*100</f>
        <v>100</v>
      </c>
      <c r="R178" s="14">
        <f>Иные!B166</f>
        <v>0</v>
      </c>
      <c r="S178" s="14">
        <f>Иные!C166</f>
        <v>175.5</v>
      </c>
      <c r="T178" s="14">
        <f>Иные!D166</f>
        <v>175.5</v>
      </c>
      <c r="U178" s="14">
        <f t="shared" si="34"/>
        <v>100</v>
      </c>
      <c r="V178" s="10"/>
      <c r="W178" s="10"/>
      <c r="X178" s="10"/>
      <c r="Y178" s="10"/>
      <c r="Z178" s="10"/>
      <c r="AA178" s="10"/>
      <c r="AB178" s="10"/>
      <c r="AC178" s="10"/>
      <c r="AD178" s="10"/>
      <c r="AE178" s="10"/>
      <c r="AF178" s="10"/>
      <c r="AG178" s="10"/>
      <c r="AH178" s="10"/>
      <c r="AI178" s="10"/>
      <c r="AJ178" s="10"/>
    </row>
    <row r="179" spans="1:36" s="12" customFormat="1" ht="15.75" x14ac:dyDescent="0.25">
      <c r="A179" s="120" t="s">
        <v>653</v>
      </c>
      <c r="B179" s="146">
        <f t="shared" si="105"/>
        <v>93.7</v>
      </c>
      <c r="C179" s="146">
        <f t="shared" si="105"/>
        <v>244.60000000000002</v>
      </c>
      <c r="D179" s="146">
        <f t="shared" si="106"/>
        <v>244.60000000000002</v>
      </c>
      <c r="E179" s="146">
        <f t="shared" si="138"/>
        <v>100</v>
      </c>
      <c r="F179" s="146"/>
      <c r="G179" s="14"/>
      <c r="H179" s="14"/>
      <c r="I179" s="45"/>
      <c r="J179" s="237"/>
      <c r="K179" s="237"/>
      <c r="L179" s="237"/>
      <c r="M179" s="14"/>
      <c r="N179" s="14">
        <f>'Субвенции '!B175</f>
        <v>93.7</v>
      </c>
      <c r="O179" s="14">
        <f>'Субвенции '!C175</f>
        <v>93.7</v>
      </c>
      <c r="P179" s="14">
        <f>'Субвенции '!D175</f>
        <v>93.7</v>
      </c>
      <c r="Q179" s="14">
        <f t="shared" si="139"/>
        <v>100</v>
      </c>
      <c r="R179" s="14">
        <f>Иные!B167</f>
        <v>0</v>
      </c>
      <c r="S179" s="14">
        <f>Иные!C167</f>
        <v>150.9</v>
      </c>
      <c r="T179" s="14">
        <f>Иные!D167</f>
        <v>150.9</v>
      </c>
      <c r="U179" s="14">
        <f t="shared" si="34"/>
        <v>100</v>
      </c>
      <c r="V179" s="10"/>
      <c r="W179" s="10"/>
      <c r="X179" s="10"/>
      <c r="Y179" s="10"/>
      <c r="Z179" s="10"/>
      <c r="AA179" s="10"/>
      <c r="AB179" s="10"/>
      <c r="AC179" s="10"/>
      <c r="AD179" s="10"/>
      <c r="AE179" s="10"/>
      <c r="AF179" s="10"/>
      <c r="AG179" s="10"/>
      <c r="AH179" s="10"/>
      <c r="AI179" s="10"/>
      <c r="AJ179" s="10"/>
    </row>
    <row r="180" spans="1:36" s="12" customFormat="1" ht="15.75" x14ac:dyDescent="0.25">
      <c r="A180" s="120" t="s">
        <v>531</v>
      </c>
      <c r="B180" s="146">
        <f t="shared" si="105"/>
        <v>234.2</v>
      </c>
      <c r="C180" s="146">
        <f t="shared" si="105"/>
        <v>692.18650000000002</v>
      </c>
      <c r="D180" s="146">
        <f t="shared" si="106"/>
        <v>692.18650000000002</v>
      </c>
      <c r="E180" s="146">
        <f t="shared" si="138"/>
        <v>100</v>
      </c>
      <c r="F180" s="146"/>
      <c r="G180" s="14"/>
      <c r="H180" s="14"/>
      <c r="I180" s="45"/>
      <c r="J180" s="237">
        <f>Субсидии!B171</f>
        <v>0</v>
      </c>
      <c r="K180" s="237">
        <f>Субсидии!C171</f>
        <v>184.5865</v>
      </c>
      <c r="L180" s="237">
        <f>Субсидии!D171</f>
        <v>184.5865</v>
      </c>
      <c r="M180" s="14">
        <f t="shared" ref="M180:M187" si="140">L180/K180*100</f>
        <v>100</v>
      </c>
      <c r="N180" s="14">
        <f>'Субвенции '!B176</f>
        <v>234.2</v>
      </c>
      <c r="O180" s="14">
        <f>'Субвенции '!C176</f>
        <v>234.2</v>
      </c>
      <c r="P180" s="14">
        <f>'Субвенции '!D176</f>
        <v>234.2</v>
      </c>
      <c r="Q180" s="14">
        <f t="shared" si="139"/>
        <v>100</v>
      </c>
      <c r="R180" s="14">
        <f>Иные!B168</f>
        <v>0</v>
      </c>
      <c r="S180" s="14">
        <f>Иные!C168</f>
        <v>273.39999999999998</v>
      </c>
      <c r="T180" s="14">
        <f>Иные!D168</f>
        <v>273.39999999999998</v>
      </c>
      <c r="U180" s="14">
        <f t="shared" si="34"/>
        <v>100</v>
      </c>
      <c r="V180" s="10"/>
      <c r="W180" s="10"/>
      <c r="X180" s="10"/>
      <c r="Y180" s="10"/>
      <c r="Z180" s="10"/>
      <c r="AA180" s="10"/>
      <c r="AB180" s="10"/>
      <c r="AC180" s="10"/>
      <c r="AD180" s="10"/>
      <c r="AE180" s="10"/>
      <c r="AF180" s="10"/>
      <c r="AG180" s="10"/>
      <c r="AH180" s="10"/>
      <c r="AI180" s="10"/>
      <c r="AJ180" s="10"/>
    </row>
    <row r="181" spans="1:36" s="12" customFormat="1" ht="15.75" x14ac:dyDescent="0.25">
      <c r="A181" s="120" t="s">
        <v>327</v>
      </c>
      <c r="B181" s="146">
        <f t="shared" si="105"/>
        <v>234.2</v>
      </c>
      <c r="C181" s="146">
        <f t="shared" si="105"/>
        <v>423.9</v>
      </c>
      <c r="D181" s="146">
        <f t="shared" si="106"/>
        <v>423.9</v>
      </c>
      <c r="E181" s="146">
        <f t="shared" si="138"/>
        <v>100</v>
      </c>
      <c r="F181" s="146"/>
      <c r="G181" s="14"/>
      <c r="H181" s="14"/>
      <c r="I181" s="45"/>
      <c r="J181" s="237">
        <f>Субсидии!B172</f>
        <v>0</v>
      </c>
      <c r="K181" s="237">
        <f>Субсидии!C172</f>
        <v>0</v>
      </c>
      <c r="L181" s="237">
        <f>Субсидии!D172</f>
        <v>0</v>
      </c>
      <c r="M181" s="14"/>
      <c r="N181" s="14">
        <f>'Субвенции '!B177</f>
        <v>234.2</v>
      </c>
      <c r="O181" s="14">
        <f>'Субвенции '!C177</f>
        <v>234.2</v>
      </c>
      <c r="P181" s="14">
        <f>'Субвенции '!D177</f>
        <v>234.2</v>
      </c>
      <c r="Q181" s="14">
        <f t="shared" si="139"/>
        <v>100</v>
      </c>
      <c r="R181" s="14">
        <f>Иные!B169</f>
        <v>0</v>
      </c>
      <c r="S181" s="14">
        <f>Иные!C169</f>
        <v>189.7</v>
      </c>
      <c r="T181" s="14">
        <f>Иные!D169</f>
        <v>189.7</v>
      </c>
      <c r="U181" s="14">
        <f t="shared" si="34"/>
        <v>100</v>
      </c>
      <c r="V181" s="10"/>
      <c r="W181" s="10"/>
      <c r="X181" s="10"/>
      <c r="Y181" s="10"/>
      <c r="Z181" s="10"/>
      <c r="AA181" s="10"/>
      <c r="AB181" s="10"/>
      <c r="AC181" s="10"/>
      <c r="AD181" s="10"/>
      <c r="AE181" s="10"/>
      <c r="AF181" s="10"/>
      <c r="AG181" s="10"/>
      <c r="AH181" s="10"/>
      <c r="AI181" s="10"/>
      <c r="AJ181" s="10"/>
    </row>
    <row r="182" spans="1:36" s="12" customFormat="1" ht="15.75" x14ac:dyDescent="0.25">
      <c r="A182" s="120" t="s">
        <v>532</v>
      </c>
      <c r="B182" s="146">
        <f t="shared" si="105"/>
        <v>234.2</v>
      </c>
      <c r="C182" s="146">
        <f t="shared" si="105"/>
        <v>465.2</v>
      </c>
      <c r="D182" s="146">
        <f t="shared" si="106"/>
        <v>465.2</v>
      </c>
      <c r="E182" s="146">
        <f t="shared" si="138"/>
        <v>100</v>
      </c>
      <c r="F182" s="146"/>
      <c r="G182" s="14"/>
      <c r="H182" s="14"/>
      <c r="I182" s="45"/>
      <c r="J182" s="237">
        <f>Субсидии!B173</f>
        <v>0</v>
      </c>
      <c r="K182" s="237">
        <f>Субсидии!C173</f>
        <v>0</v>
      </c>
      <c r="L182" s="237">
        <f>Субсидии!D173</f>
        <v>0</v>
      </c>
      <c r="M182" s="14"/>
      <c r="N182" s="14">
        <f>'Субвенции '!B178</f>
        <v>234.2</v>
      </c>
      <c r="O182" s="14">
        <f>'Субвенции '!C178</f>
        <v>234.2</v>
      </c>
      <c r="P182" s="14">
        <f>'Субвенции '!D178</f>
        <v>234.2</v>
      </c>
      <c r="Q182" s="14">
        <f t="shared" si="139"/>
        <v>100</v>
      </c>
      <c r="R182" s="14">
        <f>Иные!B170</f>
        <v>0</v>
      </c>
      <c r="S182" s="14">
        <f>Иные!C170</f>
        <v>231</v>
      </c>
      <c r="T182" s="14">
        <f>Иные!D170</f>
        <v>231</v>
      </c>
      <c r="U182" s="14">
        <f t="shared" si="34"/>
        <v>100</v>
      </c>
      <c r="V182" s="10"/>
      <c r="W182" s="10"/>
      <c r="X182" s="10"/>
      <c r="Y182" s="10"/>
      <c r="Z182" s="10"/>
      <c r="AA182" s="10"/>
      <c r="AB182" s="10"/>
      <c r="AC182" s="10"/>
      <c r="AD182" s="10"/>
      <c r="AE182" s="10"/>
      <c r="AF182" s="10"/>
      <c r="AG182" s="10"/>
      <c r="AH182" s="10"/>
      <c r="AI182" s="10"/>
      <c r="AJ182" s="10"/>
    </row>
    <row r="183" spans="1:36" s="12" customFormat="1" ht="15.75" x14ac:dyDescent="0.25">
      <c r="A183" s="120" t="s">
        <v>533</v>
      </c>
      <c r="B183" s="146">
        <f t="shared" si="105"/>
        <v>234.2</v>
      </c>
      <c r="C183" s="146">
        <f t="shared" si="105"/>
        <v>668.86615999999992</v>
      </c>
      <c r="D183" s="146">
        <f t="shared" si="106"/>
        <v>668.86615999999992</v>
      </c>
      <c r="E183" s="146">
        <f t="shared" si="138"/>
        <v>100</v>
      </c>
      <c r="F183" s="146"/>
      <c r="G183" s="14"/>
      <c r="H183" s="14"/>
      <c r="I183" s="45"/>
      <c r="J183" s="237">
        <f>Субсидии!B174</f>
        <v>0</v>
      </c>
      <c r="K183" s="237">
        <f>Субсидии!C174</f>
        <v>269.56615999999997</v>
      </c>
      <c r="L183" s="237">
        <f>Субсидии!D174</f>
        <v>269.56615999999997</v>
      </c>
      <c r="M183" s="14">
        <f t="shared" si="140"/>
        <v>100</v>
      </c>
      <c r="N183" s="14">
        <f>'Субвенции '!B179</f>
        <v>234.2</v>
      </c>
      <c r="O183" s="14">
        <f>'Субвенции '!C179</f>
        <v>234.2</v>
      </c>
      <c r="P183" s="14">
        <f>'Субвенции '!D179</f>
        <v>234.2</v>
      </c>
      <c r="Q183" s="14">
        <f t="shared" si="139"/>
        <v>100</v>
      </c>
      <c r="R183" s="14">
        <f>Иные!B171</f>
        <v>0</v>
      </c>
      <c r="S183" s="14">
        <f>Иные!C171</f>
        <v>165.1</v>
      </c>
      <c r="T183" s="14">
        <f>Иные!D171</f>
        <v>165.1</v>
      </c>
      <c r="U183" s="14">
        <f t="shared" si="34"/>
        <v>100</v>
      </c>
      <c r="V183" s="10"/>
      <c r="W183" s="10"/>
      <c r="X183" s="10"/>
      <c r="Y183" s="10"/>
      <c r="Z183" s="10"/>
      <c r="AA183" s="10"/>
      <c r="AB183" s="10"/>
      <c r="AC183" s="10"/>
      <c r="AD183" s="10"/>
      <c r="AE183" s="10"/>
      <c r="AF183" s="10"/>
      <c r="AG183" s="10"/>
      <c r="AH183" s="10"/>
      <c r="AI183" s="10"/>
      <c r="AJ183" s="10"/>
    </row>
    <row r="184" spans="1:36" s="12" customFormat="1" ht="15.75" x14ac:dyDescent="0.25">
      <c r="A184" s="120" t="s">
        <v>654</v>
      </c>
      <c r="B184" s="146">
        <f t="shared" si="105"/>
        <v>93.7</v>
      </c>
      <c r="C184" s="146">
        <f t="shared" si="105"/>
        <v>1173.1999999999998</v>
      </c>
      <c r="D184" s="146">
        <f t="shared" si="106"/>
        <v>1173.1999999999998</v>
      </c>
      <c r="E184" s="146">
        <f t="shared" si="138"/>
        <v>100</v>
      </c>
      <c r="F184" s="146"/>
      <c r="G184" s="14"/>
      <c r="H184" s="14"/>
      <c r="I184" s="45"/>
      <c r="J184" s="237">
        <f>Субсидии!B175</f>
        <v>0</v>
      </c>
      <c r="K184" s="237">
        <f>Субсидии!C175</f>
        <v>948.9</v>
      </c>
      <c r="L184" s="237">
        <f>Субсидии!D175</f>
        <v>948.9</v>
      </c>
      <c r="M184" s="14">
        <f t="shared" si="140"/>
        <v>100</v>
      </c>
      <c r="N184" s="14">
        <f>'Субвенции '!B180</f>
        <v>93.7</v>
      </c>
      <c r="O184" s="14">
        <f>'Субвенции '!C180</f>
        <v>93.7</v>
      </c>
      <c r="P184" s="14">
        <f>'Субвенции '!D180</f>
        <v>93.7</v>
      </c>
      <c r="Q184" s="14">
        <f t="shared" si="139"/>
        <v>100</v>
      </c>
      <c r="R184" s="14">
        <f>Иные!B172</f>
        <v>0</v>
      </c>
      <c r="S184" s="14">
        <f>Иные!C172</f>
        <v>130.6</v>
      </c>
      <c r="T184" s="14">
        <f>Иные!D172</f>
        <v>130.6</v>
      </c>
      <c r="U184" s="14">
        <f t="shared" si="34"/>
        <v>100</v>
      </c>
      <c r="V184" s="10"/>
      <c r="W184" s="10"/>
      <c r="X184" s="10"/>
      <c r="Y184" s="10"/>
      <c r="Z184" s="10"/>
      <c r="AA184" s="10"/>
      <c r="AB184" s="10"/>
      <c r="AC184" s="10"/>
      <c r="AD184" s="10"/>
      <c r="AE184" s="10"/>
      <c r="AF184" s="10"/>
      <c r="AG184" s="10"/>
      <c r="AH184" s="10"/>
      <c r="AI184" s="10"/>
      <c r="AJ184" s="10"/>
    </row>
    <row r="185" spans="1:36" s="12" customFormat="1" ht="15.75" x14ac:dyDescent="0.25">
      <c r="A185" s="120" t="s">
        <v>535</v>
      </c>
      <c r="B185" s="146">
        <f t="shared" si="105"/>
        <v>93.7</v>
      </c>
      <c r="C185" s="146">
        <f t="shared" si="105"/>
        <v>555</v>
      </c>
      <c r="D185" s="146">
        <f t="shared" si="106"/>
        <v>555</v>
      </c>
      <c r="E185" s="146">
        <f>D185/C185*100</f>
        <v>100</v>
      </c>
      <c r="F185" s="146"/>
      <c r="G185" s="14"/>
      <c r="H185" s="14"/>
      <c r="I185" s="45"/>
      <c r="J185" s="237">
        <f>Субсидии!B177</f>
        <v>0</v>
      </c>
      <c r="K185" s="237">
        <f>Субсидии!C177</f>
        <v>275</v>
      </c>
      <c r="L185" s="237">
        <f>Субсидии!D177</f>
        <v>275</v>
      </c>
      <c r="M185" s="14">
        <f t="shared" si="140"/>
        <v>100</v>
      </c>
      <c r="N185" s="14">
        <f>'Субвенции '!B181</f>
        <v>93.7</v>
      </c>
      <c r="O185" s="14">
        <f>'Субвенции '!C181</f>
        <v>93.7</v>
      </c>
      <c r="P185" s="14">
        <f>'Субвенции '!D181</f>
        <v>93.7</v>
      </c>
      <c r="Q185" s="14">
        <f t="shared" si="139"/>
        <v>100</v>
      </c>
      <c r="R185" s="14">
        <f>Иные!B175</f>
        <v>0</v>
      </c>
      <c r="S185" s="14">
        <f>Иные!C175</f>
        <v>186.3</v>
      </c>
      <c r="T185" s="14">
        <f>Иные!D175</f>
        <v>186.3</v>
      </c>
      <c r="U185" s="14">
        <f t="shared" si="34"/>
        <v>100</v>
      </c>
      <c r="V185" s="10"/>
      <c r="W185" s="10"/>
      <c r="X185" s="10"/>
      <c r="Y185" s="10"/>
      <c r="Z185" s="10"/>
      <c r="AA185" s="10"/>
      <c r="AB185" s="10"/>
      <c r="AC185" s="10"/>
      <c r="AD185" s="10"/>
      <c r="AE185" s="10"/>
      <c r="AF185" s="10"/>
      <c r="AG185" s="10"/>
      <c r="AH185" s="10"/>
      <c r="AI185" s="10"/>
      <c r="AJ185" s="10"/>
    </row>
    <row r="186" spans="1:36" s="12" customFormat="1" ht="15.75" x14ac:dyDescent="0.25">
      <c r="A186" s="120" t="s">
        <v>534</v>
      </c>
      <c r="B186" s="146">
        <f t="shared" si="105"/>
        <v>93.7</v>
      </c>
      <c r="C186" s="146">
        <f t="shared" si="105"/>
        <v>292.5</v>
      </c>
      <c r="D186" s="146">
        <f t="shared" si="106"/>
        <v>292.5</v>
      </c>
      <c r="E186" s="146">
        <f>D186/C186*100</f>
        <v>100</v>
      </c>
      <c r="F186" s="146"/>
      <c r="G186" s="14"/>
      <c r="H186" s="14"/>
      <c r="I186" s="45"/>
      <c r="J186" s="237">
        <f>Субсидии!B176</f>
        <v>0</v>
      </c>
      <c r="K186" s="237">
        <f>Субсидии!C176</f>
        <v>0</v>
      </c>
      <c r="L186" s="237">
        <f>Субсидии!D176</f>
        <v>0</v>
      </c>
      <c r="M186" s="14"/>
      <c r="N186" s="14">
        <f>'Субвенции '!B182</f>
        <v>93.7</v>
      </c>
      <c r="O186" s="14">
        <f>'Субвенции '!C182</f>
        <v>93.7</v>
      </c>
      <c r="P186" s="14">
        <f>'Субвенции '!D182</f>
        <v>93.7</v>
      </c>
      <c r="Q186" s="14">
        <f t="shared" si="139"/>
        <v>100</v>
      </c>
      <c r="R186" s="14">
        <f>Иные!B174</f>
        <v>0</v>
      </c>
      <c r="S186" s="14">
        <f>Иные!C174</f>
        <v>198.8</v>
      </c>
      <c r="T186" s="14">
        <f>Иные!D174</f>
        <v>198.8</v>
      </c>
      <c r="U186" s="14">
        <f t="shared" si="34"/>
        <v>100</v>
      </c>
      <c r="V186" s="10"/>
      <c r="W186" s="10"/>
      <c r="X186" s="10"/>
      <c r="Y186" s="10"/>
      <c r="Z186" s="10"/>
      <c r="AA186" s="10"/>
      <c r="AB186" s="10"/>
      <c r="AC186" s="10"/>
      <c r="AD186" s="10"/>
      <c r="AE186" s="10"/>
      <c r="AF186" s="10"/>
      <c r="AG186" s="10"/>
      <c r="AH186" s="10"/>
      <c r="AI186" s="10"/>
      <c r="AJ186" s="10"/>
    </row>
    <row r="187" spans="1:36" s="12" customFormat="1" ht="15.75" x14ac:dyDescent="0.25">
      <c r="A187" s="120" t="s">
        <v>655</v>
      </c>
      <c r="B187" s="146">
        <f t="shared" si="105"/>
        <v>234.2</v>
      </c>
      <c r="C187" s="146">
        <f t="shared" si="105"/>
        <v>900.90000000000009</v>
      </c>
      <c r="D187" s="146">
        <f t="shared" si="106"/>
        <v>900.90000000000009</v>
      </c>
      <c r="E187" s="146">
        <f>D187/C187*100</f>
        <v>100</v>
      </c>
      <c r="F187" s="146"/>
      <c r="G187" s="14"/>
      <c r="H187" s="14"/>
      <c r="I187" s="45"/>
      <c r="J187" s="237">
        <f>Субсидии!B178</f>
        <v>0</v>
      </c>
      <c r="K187" s="237">
        <f>Субсидии!C178</f>
        <v>388</v>
      </c>
      <c r="L187" s="237">
        <f>Субсидии!D178</f>
        <v>388</v>
      </c>
      <c r="M187" s="14">
        <f t="shared" si="140"/>
        <v>100</v>
      </c>
      <c r="N187" s="14">
        <f>'Субвенции '!B183</f>
        <v>234.2</v>
      </c>
      <c r="O187" s="14">
        <f>'Субвенции '!C183</f>
        <v>234.2</v>
      </c>
      <c r="P187" s="14">
        <f>'Субвенции '!D183</f>
        <v>234.2</v>
      </c>
      <c r="Q187" s="14">
        <f t="shared" si="139"/>
        <v>100</v>
      </c>
      <c r="R187" s="14">
        <f>Иные!B173</f>
        <v>0</v>
      </c>
      <c r="S187" s="14">
        <f>Иные!C173</f>
        <v>278.7</v>
      </c>
      <c r="T187" s="14">
        <f>Иные!D173</f>
        <v>278.7</v>
      </c>
      <c r="U187" s="14">
        <f t="shared" si="34"/>
        <v>100</v>
      </c>
      <c r="V187" s="10"/>
      <c r="W187" s="10"/>
      <c r="X187" s="10"/>
      <c r="Y187" s="10"/>
      <c r="Z187" s="10"/>
      <c r="AA187" s="10"/>
      <c r="AB187" s="10"/>
      <c r="AC187" s="10"/>
      <c r="AD187" s="10"/>
      <c r="AE187" s="10"/>
      <c r="AF187" s="10"/>
      <c r="AG187" s="10"/>
      <c r="AH187" s="10"/>
      <c r="AI187" s="10"/>
      <c r="AJ187" s="10"/>
    </row>
    <row r="188" spans="1:36" s="26" customFormat="1" ht="31.5" x14ac:dyDescent="0.25">
      <c r="A188" s="75" t="s">
        <v>361</v>
      </c>
      <c r="B188" s="79">
        <f t="shared" si="105"/>
        <v>575757.78000000014</v>
      </c>
      <c r="C188" s="79">
        <f t="shared" si="105"/>
        <v>670670.83443000005</v>
      </c>
      <c r="D188" s="79">
        <f t="shared" si="106"/>
        <v>667327.9852900001</v>
      </c>
      <c r="E188" s="79">
        <f t="shared" ref="E188" si="141">D188/C188*100</f>
        <v>99.501566346948565</v>
      </c>
      <c r="F188" s="79">
        <f t="shared" ref="F188:H188" si="142">SUM(F189:F201)</f>
        <v>119948.1</v>
      </c>
      <c r="G188" s="79">
        <f t="shared" si="142"/>
        <v>107984.2</v>
      </c>
      <c r="H188" s="79">
        <f t="shared" si="142"/>
        <v>107984.2</v>
      </c>
      <c r="I188" s="81">
        <f t="shared" si="28"/>
        <v>100</v>
      </c>
      <c r="J188" s="79">
        <f>SUM(J189:J201)</f>
        <v>146427.68</v>
      </c>
      <c r="K188" s="79">
        <f>SUM(K189:K201)</f>
        <v>146017.21443000002</v>
      </c>
      <c r="L188" s="79">
        <f t="shared" ref="L188:T188" si="143">SUM(L189:L201)</f>
        <v>145451.11634000004</v>
      </c>
      <c r="M188" s="79">
        <f t="shared" si="30"/>
        <v>99.612307293896933</v>
      </c>
      <c r="N188" s="79">
        <f t="shared" ref="N188" si="144">SUM(N189:N201)</f>
        <v>308781.20000000007</v>
      </c>
      <c r="O188" s="79">
        <f t="shared" si="143"/>
        <v>341732.92000000004</v>
      </c>
      <c r="P188" s="79">
        <f t="shared" si="143"/>
        <v>339126.03376000002</v>
      </c>
      <c r="Q188" s="79">
        <f t="shared" si="32"/>
        <v>99.237156829959488</v>
      </c>
      <c r="R188" s="79">
        <f t="shared" ref="R188" si="145">SUM(R189:R201)</f>
        <v>600.79999999999995</v>
      </c>
      <c r="S188" s="79">
        <f t="shared" si="143"/>
        <v>74936.500000000029</v>
      </c>
      <c r="T188" s="79">
        <f t="shared" si="143"/>
        <v>74766.635190000015</v>
      </c>
      <c r="U188" s="79">
        <f t="shared" si="34"/>
        <v>99.773321665676917</v>
      </c>
      <c r="V188" s="129"/>
      <c r="W188" s="129"/>
      <c r="X188" s="129"/>
      <c r="Y188" s="129"/>
      <c r="Z188" s="129"/>
      <c r="AA188" s="129"/>
      <c r="AB188" s="129"/>
      <c r="AC188" s="129"/>
      <c r="AD188" s="129"/>
      <c r="AE188" s="129"/>
      <c r="AF188" s="129"/>
      <c r="AG188" s="129"/>
      <c r="AH188" s="129"/>
      <c r="AI188" s="129"/>
      <c r="AJ188" s="129"/>
    </row>
    <row r="189" spans="1:36" s="12" customFormat="1" ht="31.5" x14ac:dyDescent="0.25">
      <c r="A189" s="119" t="s">
        <v>335</v>
      </c>
      <c r="B189" s="14">
        <f t="shared" si="105"/>
        <v>480557.12999999995</v>
      </c>
      <c r="C189" s="14">
        <f t="shared" si="105"/>
        <v>545829.75578999985</v>
      </c>
      <c r="D189" s="14">
        <f t="shared" si="106"/>
        <v>542555.22616999992</v>
      </c>
      <c r="E189" s="14">
        <f t="shared" si="24"/>
        <v>99.40008224446089</v>
      </c>
      <c r="F189" s="14">
        <f>Дотации!B45</f>
        <v>119948.1</v>
      </c>
      <c r="G189" s="15">
        <f>Дотации!C44</f>
        <v>107984.2</v>
      </c>
      <c r="H189" s="15">
        <f>Дотации!D44</f>
        <v>107984.2</v>
      </c>
      <c r="I189" s="15">
        <f t="shared" si="28"/>
        <v>100</v>
      </c>
      <c r="J189" s="14">
        <f>Субсидии!B180</f>
        <v>52398.23</v>
      </c>
      <c r="K189" s="14">
        <f>Субсидии!C180</f>
        <v>49245.635789999993</v>
      </c>
      <c r="L189" s="14">
        <f>Субсидии!D180</f>
        <v>48679.528409999999</v>
      </c>
      <c r="M189" s="14">
        <f t="shared" si="30"/>
        <v>98.85044152457678</v>
      </c>
      <c r="N189" s="14">
        <f>'Субвенции '!B185</f>
        <v>307609.99999999994</v>
      </c>
      <c r="O189" s="14">
        <f>'Субвенции '!C185</f>
        <v>340561.71999999991</v>
      </c>
      <c r="P189" s="14">
        <f>'Субвенции '!D185</f>
        <v>337954.83375999989</v>
      </c>
      <c r="Q189" s="14">
        <f t="shared" si="32"/>
        <v>99.234533393829466</v>
      </c>
      <c r="R189" s="14">
        <f>Иные!B177</f>
        <v>600.79999999999995</v>
      </c>
      <c r="S189" s="14">
        <f>Иные!C177</f>
        <v>48038.200000000004</v>
      </c>
      <c r="T189" s="14">
        <f>Иные!D177</f>
        <v>47936.664000000004</v>
      </c>
      <c r="U189" s="14">
        <f t="shared" si="34"/>
        <v>99.788634878076195</v>
      </c>
      <c r="V189" s="10"/>
      <c r="W189" s="10"/>
      <c r="X189" s="10"/>
      <c r="Y189" s="10"/>
      <c r="Z189" s="10"/>
      <c r="AA189" s="10"/>
      <c r="AB189" s="10"/>
      <c r="AC189" s="10"/>
      <c r="AD189" s="10"/>
      <c r="AE189" s="10"/>
      <c r="AF189" s="10"/>
      <c r="AG189" s="10"/>
      <c r="AH189" s="10"/>
      <c r="AI189" s="10"/>
      <c r="AJ189" s="10"/>
    </row>
    <row r="190" spans="1:36" s="12" customFormat="1" ht="15.75" x14ac:dyDescent="0.25">
      <c r="A190" s="120" t="s">
        <v>656</v>
      </c>
      <c r="B190" s="146">
        <f t="shared" si="105"/>
        <v>94029.45</v>
      </c>
      <c r="C190" s="146">
        <f t="shared" si="105"/>
        <v>117173.6</v>
      </c>
      <c r="D190" s="146">
        <f t="shared" si="106"/>
        <v>117173.60929000001</v>
      </c>
      <c r="E190" s="146">
        <f t="shared" ref="E190:E201" si="146">D190/C190*100</f>
        <v>100.00000792840709</v>
      </c>
      <c r="F190" s="146"/>
      <c r="G190" s="14"/>
      <c r="H190" s="14"/>
      <c r="I190" s="45"/>
      <c r="J190" s="237">
        <f>Субсидии!B181</f>
        <v>94029.45</v>
      </c>
      <c r="K190" s="237">
        <f>Субсидии!C181</f>
        <v>91123.6</v>
      </c>
      <c r="L190" s="237">
        <f>Субсидии!D181</f>
        <v>91123.609290000008</v>
      </c>
      <c r="M190" s="14">
        <f>L190/K190*100</f>
        <v>100.00001019494402</v>
      </c>
      <c r="N190" s="14"/>
      <c r="O190" s="14"/>
      <c r="P190" s="14"/>
      <c r="Q190" s="14"/>
      <c r="R190" s="14">
        <f>Иные!B178</f>
        <v>0</v>
      </c>
      <c r="S190" s="14">
        <f>Иные!C178</f>
        <v>26050</v>
      </c>
      <c r="T190" s="14">
        <f>Иные!D178</f>
        <v>26050</v>
      </c>
      <c r="U190" s="14">
        <f t="shared" si="34"/>
        <v>100</v>
      </c>
      <c r="V190" s="10"/>
      <c r="W190" s="10"/>
      <c r="X190" s="10"/>
      <c r="Y190" s="10"/>
      <c r="Z190" s="10"/>
      <c r="AA190" s="10"/>
      <c r="AB190" s="10"/>
      <c r="AC190" s="10"/>
      <c r="AD190" s="10"/>
      <c r="AE190" s="10"/>
      <c r="AF190" s="10"/>
      <c r="AG190" s="10"/>
      <c r="AH190" s="10"/>
      <c r="AI190" s="10"/>
      <c r="AJ190" s="10"/>
    </row>
    <row r="191" spans="1:36" s="12" customFormat="1" ht="15.75" x14ac:dyDescent="0.25">
      <c r="A191" s="120" t="s">
        <v>538</v>
      </c>
      <c r="B191" s="146">
        <f t="shared" si="105"/>
        <v>93.7</v>
      </c>
      <c r="C191" s="146">
        <f t="shared" si="105"/>
        <v>491.8</v>
      </c>
      <c r="D191" s="146">
        <f t="shared" si="106"/>
        <v>491.8</v>
      </c>
      <c r="E191" s="146">
        <f t="shared" si="146"/>
        <v>100</v>
      </c>
      <c r="F191" s="146"/>
      <c r="G191" s="14"/>
      <c r="H191" s="14"/>
      <c r="I191" s="45"/>
      <c r="J191" s="237">
        <f>Субсидии!B182</f>
        <v>0</v>
      </c>
      <c r="K191" s="237">
        <f>Субсидии!C182</f>
        <v>300.3</v>
      </c>
      <c r="L191" s="237">
        <f>Субсидии!D182</f>
        <v>300.3</v>
      </c>
      <c r="M191" s="14">
        <f t="shared" ref="M191:M200" si="147">L191/K191*100</f>
        <v>100</v>
      </c>
      <c r="N191" s="14">
        <f>'Субвенции '!B186</f>
        <v>93.7</v>
      </c>
      <c r="O191" s="14">
        <f>'Субвенции '!C186</f>
        <v>93.7</v>
      </c>
      <c r="P191" s="14">
        <f>'Субвенции '!D186</f>
        <v>93.7</v>
      </c>
      <c r="Q191" s="14">
        <f t="shared" ref="Q191:Q201" si="148">P191/O191*100</f>
        <v>100</v>
      </c>
      <c r="R191" s="14">
        <f>Иные!B179</f>
        <v>0</v>
      </c>
      <c r="S191" s="14">
        <f>Иные!C179</f>
        <v>97.8</v>
      </c>
      <c r="T191" s="14">
        <f>Иные!D179</f>
        <v>97.8</v>
      </c>
      <c r="U191" s="14">
        <f t="shared" si="34"/>
        <v>100</v>
      </c>
      <c r="V191" s="10"/>
      <c r="W191" s="10"/>
      <c r="X191" s="10"/>
      <c r="Y191" s="10"/>
      <c r="Z191" s="10"/>
      <c r="AA191" s="10"/>
      <c r="AB191" s="10"/>
      <c r="AC191" s="10"/>
      <c r="AD191" s="10"/>
      <c r="AE191" s="10"/>
      <c r="AF191" s="10"/>
      <c r="AG191" s="10"/>
      <c r="AH191" s="10"/>
      <c r="AI191" s="10"/>
      <c r="AJ191" s="10"/>
    </row>
    <row r="192" spans="1:36" s="12" customFormat="1" ht="15.75" x14ac:dyDescent="0.25">
      <c r="A192" s="120" t="s">
        <v>539</v>
      </c>
      <c r="B192" s="146">
        <f t="shared" si="105"/>
        <v>93.7</v>
      </c>
      <c r="C192" s="146">
        <f t="shared" si="105"/>
        <v>191.5</v>
      </c>
      <c r="D192" s="146">
        <f t="shared" si="106"/>
        <v>191.5</v>
      </c>
      <c r="E192" s="146">
        <f t="shared" si="146"/>
        <v>100</v>
      </c>
      <c r="F192" s="146"/>
      <c r="G192" s="14"/>
      <c r="H192" s="14"/>
      <c r="I192" s="45"/>
      <c r="J192" s="237">
        <f>Субсидии!B183</f>
        <v>0</v>
      </c>
      <c r="K192" s="237">
        <f>Субсидии!C183</f>
        <v>0</v>
      </c>
      <c r="L192" s="237">
        <f>Субсидии!D183</f>
        <v>0</v>
      </c>
      <c r="M192" s="14"/>
      <c r="N192" s="14">
        <f>'Субвенции '!B187</f>
        <v>93.7</v>
      </c>
      <c r="O192" s="14">
        <f>'Субвенции '!C187</f>
        <v>93.7</v>
      </c>
      <c r="P192" s="14">
        <f>'Субвенции '!D187</f>
        <v>93.7</v>
      </c>
      <c r="Q192" s="14">
        <f t="shared" si="148"/>
        <v>100</v>
      </c>
      <c r="R192" s="14">
        <f>Иные!B180</f>
        <v>0</v>
      </c>
      <c r="S192" s="14">
        <f>Иные!C180</f>
        <v>97.8</v>
      </c>
      <c r="T192" s="14">
        <f>Иные!D180</f>
        <v>97.8</v>
      </c>
      <c r="U192" s="14">
        <f t="shared" si="34"/>
        <v>100</v>
      </c>
      <c r="V192" s="10"/>
      <c r="W192" s="10"/>
      <c r="X192" s="10"/>
      <c r="Y192" s="10"/>
      <c r="Z192" s="10"/>
      <c r="AA192" s="10"/>
      <c r="AB192" s="10"/>
      <c r="AC192" s="10"/>
      <c r="AD192" s="10"/>
      <c r="AE192" s="10"/>
      <c r="AF192" s="10"/>
      <c r="AG192" s="10"/>
      <c r="AH192" s="10"/>
      <c r="AI192" s="10"/>
      <c r="AJ192" s="10"/>
    </row>
    <row r="193" spans="1:36" s="12" customFormat="1" ht="15.75" x14ac:dyDescent="0.25">
      <c r="A193" s="120" t="s">
        <v>540</v>
      </c>
      <c r="B193" s="146">
        <f t="shared" si="105"/>
        <v>93.7</v>
      </c>
      <c r="C193" s="146">
        <f t="shared" si="105"/>
        <v>2099.4</v>
      </c>
      <c r="D193" s="146">
        <f t="shared" si="106"/>
        <v>2099.4</v>
      </c>
      <c r="E193" s="146">
        <f t="shared" si="146"/>
        <v>100</v>
      </c>
      <c r="F193" s="146"/>
      <c r="G193" s="14"/>
      <c r="H193" s="14"/>
      <c r="I193" s="45"/>
      <c r="J193" s="237">
        <f>Субсидии!B184</f>
        <v>0</v>
      </c>
      <c r="K193" s="237">
        <f>Субсидии!C184</f>
        <v>1960.7</v>
      </c>
      <c r="L193" s="237">
        <f>Субсидии!D184</f>
        <v>1960.7</v>
      </c>
      <c r="M193" s="14">
        <f t="shared" si="147"/>
        <v>100</v>
      </c>
      <c r="N193" s="14">
        <f>'Субвенции '!B188</f>
        <v>93.7</v>
      </c>
      <c r="O193" s="14">
        <f>'Субвенции '!C188</f>
        <v>93.7</v>
      </c>
      <c r="P193" s="14">
        <f>'Субвенции '!D188</f>
        <v>93.7</v>
      </c>
      <c r="Q193" s="14">
        <f t="shared" si="148"/>
        <v>100</v>
      </c>
      <c r="R193" s="14">
        <f>Иные!B181</f>
        <v>0</v>
      </c>
      <c r="S193" s="14">
        <f>Иные!C181</f>
        <v>45</v>
      </c>
      <c r="T193" s="14">
        <f>Иные!D181</f>
        <v>45</v>
      </c>
      <c r="U193" s="14">
        <f t="shared" si="34"/>
        <v>100</v>
      </c>
      <c r="V193" s="10"/>
      <c r="W193" s="10"/>
      <c r="X193" s="10"/>
      <c r="Y193" s="10"/>
      <c r="Z193" s="10"/>
      <c r="AA193" s="10"/>
      <c r="AB193" s="10"/>
      <c r="AC193" s="10"/>
      <c r="AD193" s="10"/>
      <c r="AE193" s="10"/>
      <c r="AF193" s="10"/>
      <c r="AG193" s="10"/>
      <c r="AH193" s="10"/>
      <c r="AI193" s="10"/>
      <c r="AJ193" s="10"/>
    </row>
    <row r="194" spans="1:36" s="12" customFormat="1" ht="15.75" x14ac:dyDescent="0.25">
      <c r="A194" s="120" t="s">
        <v>541</v>
      </c>
      <c r="B194" s="146">
        <f t="shared" si="105"/>
        <v>93.7</v>
      </c>
      <c r="C194" s="146">
        <f t="shared" si="105"/>
        <v>1190.27864</v>
      </c>
      <c r="D194" s="146">
        <f t="shared" si="106"/>
        <v>1190.27864</v>
      </c>
      <c r="E194" s="146">
        <f t="shared" si="146"/>
        <v>100</v>
      </c>
      <c r="F194" s="146"/>
      <c r="G194" s="14"/>
      <c r="H194" s="14"/>
      <c r="I194" s="45"/>
      <c r="J194" s="237">
        <f>Субсидии!B185</f>
        <v>0</v>
      </c>
      <c r="K194" s="237">
        <f>Субсидии!C185</f>
        <v>998.77864</v>
      </c>
      <c r="L194" s="237">
        <f>Субсидии!D185</f>
        <v>998.77864</v>
      </c>
      <c r="M194" s="14">
        <f t="shared" si="147"/>
        <v>100</v>
      </c>
      <c r="N194" s="14">
        <f>'Субвенции '!B189</f>
        <v>93.7</v>
      </c>
      <c r="O194" s="14">
        <f>'Субвенции '!C189</f>
        <v>93.7</v>
      </c>
      <c r="P194" s="14">
        <f>'Субвенции '!D189</f>
        <v>93.7</v>
      </c>
      <c r="Q194" s="14">
        <f t="shared" si="148"/>
        <v>100</v>
      </c>
      <c r="R194" s="14">
        <f>Иные!B182</f>
        <v>0</v>
      </c>
      <c r="S194" s="14">
        <f>Иные!C182</f>
        <v>97.8</v>
      </c>
      <c r="T194" s="14">
        <f>Иные!D182</f>
        <v>97.8</v>
      </c>
      <c r="U194" s="14">
        <f t="shared" si="34"/>
        <v>100</v>
      </c>
      <c r="V194" s="10"/>
      <c r="W194" s="10"/>
      <c r="X194" s="10"/>
      <c r="Y194" s="10"/>
      <c r="Z194" s="10"/>
      <c r="AA194" s="10"/>
      <c r="AB194" s="10"/>
      <c r="AC194" s="10"/>
      <c r="AD194" s="10"/>
      <c r="AE194" s="10"/>
      <c r="AF194" s="10"/>
      <c r="AG194" s="10"/>
      <c r="AH194" s="10"/>
      <c r="AI194" s="10"/>
      <c r="AJ194" s="10"/>
    </row>
    <row r="195" spans="1:36" s="12" customFormat="1" ht="15.75" x14ac:dyDescent="0.25">
      <c r="A195" s="120" t="s">
        <v>542</v>
      </c>
      <c r="B195" s="146">
        <f t="shared" si="105"/>
        <v>93.7</v>
      </c>
      <c r="C195" s="146">
        <f t="shared" si="105"/>
        <v>1093.7</v>
      </c>
      <c r="D195" s="146">
        <f t="shared" si="106"/>
        <v>1093.7</v>
      </c>
      <c r="E195" s="146">
        <f t="shared" si="146"/>
        <v>100</v>
      </c>
      <c r="F195" s="146"/>
      <c r="G195" s="14"/>
      <c r="H195" s="14"/>
      <c r="I195" s="45"/>
      <c r="J195" s="237">
        <f>Субсидии!B186</f>
        <v>0</v>
      </c>
      <c r="K195" s="237">
        <f>Субсидии!C186</f>
        <v>1000</v>
      </c>
      <c r="L195" s="237">
        <f>Субсидии!D186</f>
        <v>1000</v>
      </c>
      <c r="M195" s="14">
        <f t="shared" si="147"/>
        <v>100</v>
      </c>
      <c r="N195" s="14">
        <f>'Субвенции '!B190</f>
        <v>93.7</v>
      </c>
      <c r="O195" s="14">
        <f>'Субвенции '!C190</f>
        <v>93.7</v>
      </c>
      <c r="P195" s="14">
        <f>'Субвенции '!D190</f>
        <v>93.7</v>
      </c>
      <c r="Q195" s="14">
        <f t="shared" si="148"/>
        <v>100</v>
      </c>
      <c r="R195" s="14"/>
      <c r="S195" s="14"/>
      <c r="T195" s="14"/>
      <c r="U195" s="14"/>
      <c r="V195" s="10"/>
      <c r="W195" s="10"/>
      <c r="X195" s="10"/>
      <c r="Y195" s="10"/>
      <c r="Z195" s="10"/>
      <c r="AA195" s="10"/>
      <c r="AB195" s="10"/>
      <c r="AC195" s="10"/>
      <c r="AD195" s="10"/>
      <c r="AE195" s="10"/>
      <c r="AF195" s="10"/>
      <c r="AG195" s="10"/>
      <c r="AH195" s="10"/>
      <c r="AI195" s="10"/>
      <c r="AJ195" s="10"/>
    </row>
    <row r="196" spans="1:36" s="12" customFormat="1" ht="15.75" x14ac:dyDescent="0.25">
      <c r="A196" s="120" t="s">
        <v>543</v>
      </c>
      <c r="B196" s="146">
        <f t="shared" si="105"/>
        <v>93.7</v>
      </c>
      <c r="C196" s="146">
        <f t="shared" si="105"/>
        <v>191.5</v>
      </c>
      <c r="D196" s="146">
        <f t="shared" si="106"/>
        <v>191.5</v>
      </c>
      <c r="E196" s="146">
        <f t="shared" si="146"/>
        <v>100</v>
      </c>
      <c r="F196" s="146"/>
      <c r="G196" s="14"/>
      <c r="H196" s="14"/>
      <c r="I196" s="45"/>
      <c r="J196" s="237">
        <f>Субсидии!B187</f>
        <v>0</v>
      </c>
      <c r="K196" s="237">
        <f>Субсидии!C187</f>
        <v>0</v>
      </c>
      <c r="L196" s="237">
        <f>Субсидии!D187</f>
        <v>0</v>
      </c>
      <c r="M196" s="14"/>
      <c r="N196" s="14">
        <f>'Субвенции '!B191</f>
        <v>93.7</v>
      </c>
      <c r="O196" s="14">
        <f>'Субвенции '!C191</f>
        <v>93.7</v>
      </c>
      <c r="P196" s="14">
        <f>'Субвенции '!D191</f>
        <v>93.7</v>
      </c>
      <c r="Q196" s="14">
        <f t="shared" si="148"/>
        <v>100</v>
      </c>
      <c r="R196" s="14">
        <f>Иные!B183</f>
        <v>0</v>
      </c>
      <c r="S196" s="14">
        <f>Иные!C183</f>
        <v>97.8</v>
      </c>
      <c r="T196" s="14">
        <f>Иные!D183</f>
        <v>97.8</v>
      </c>
      <c r="U196" s="14">
        <f t="shared" si="34"/>
        <v>100</v>
      </c>
      <c r="V196" s="10"/>
      <c r="W196" s="10"/>
      <c r="X196" s="10"/>
      <c r="Y196" s="10"/>
      <c r="Z196" s="10"/>
      <c r="AA196" s="10"/>
      <c r="AB196" s="10"/>
      <c r="AC196" s="10"/>
      <c r="AD196" s="10"/>
      <c r="AE196" s="10"/>
      <c r="AF196" s="10"/>
      <c r="AG196" s="10"/>
      <c r="AH196" s="10"/>
      <c r="AI196" s="10"/>
      <c r="AJ196" s="10"/>
    </row>
    <row r="197" spans="1:36" s="12" customFormat="1" ht="15.75" x14ac:dyDescent="0.25">
      <c r="A197" s="120" t="s">
        <v>544</v>
      </c>
      <c r="B197" s="146">
        <f t="shared" si="105"/>
        <v>93.7</v>
      </c>
      <c r="C197" s="146">
        <f t="shared" si="105"/>
        <v>629.40000000000009</v>
      </c>
      <c r="D197" s="146">
        <f t="shared" si="106"/>
        <v>629.40000000000009</v>
      </c>
      <c r="E197" s="146">
        <f t="shared" si="146"/>
        <v>100</v>
      </c>
      <c r="F197" s="146"/>
      <c r="G197" s="14"/>
      <c r="H197" s="14"/>
      <c r="I197" s="45"/>
      <c r="J197" s="237">
        <f>Субсидии!B188</f>
        <v>0</v>
      </c>
      <c r="K197" s="237">
        <f>Субсидии!C188</f>
        <v>462</v>
      </c>
      <c r="L197" s="237">
        <f>Субсидии!D188</f>
        <v>462</v>
      </c>
      <c r="M197" s="14">
        <f t="shared" si="147"/>
        <v>100</v>
      </c>
      <c r="N197" s="14">
        <f>'Субвенции '!B192</f>
        <v>93.7</v>
      </c>
      <c r="O197" s="14">
        <f>'Субвенции '!C192</f>
        <v>93.7</v>
      </c>
      <c r="P197" s="14">
        <f>'Субвенции '!D192</f>
        <v>93.7</v>
      </c>
      <c r="Q197" s="14">
        <f t="shared" si="148"/>
        <v>100</v>
      </c>
      <c r="R197" s="14">
        <f>Иные!B184</f>
        <v>0</v>
      </c>
      <c r="S197" s="14">
        <f>Иные!C184</f>
        <v>73.7</v>
      </c>
      <c r="T197" s="14">
        <f>Иные!D184</f>
        <v>73.7</v>
      </c>
      <c r="U197" s="14">
        <f t="shared" si="34"/>
        <v>100</v>
      </c>
      <c r="V197" s="10"/>
      <c r="W197" s="10"/>
      <c r="X197" s="10"/>
      <c r="Y197" s="10"/>
      <c r="Z197" s="10"/>
      <c r="AA197" s="10"/>
      <c r="AB197" s="10"/>
      <c r="AC197" s="10"/>
      <c r="AD197" s="10"/>
      <c r="AE197" s="10"/>
      <c r="AF197" s="10"/>
      <c r="AG197" s="10"/>
      <c r="AH197" s="10"/>
      <c r="AI197" s="10"/>
      <c r="AJ197" s="10"/>
    </row>
    <row r="198" spans="1:36" s="12" customFormat="1" ht="15.75" x14ac:dyDescent="0.25">
      <c r="A198" s="120" t="s">
        <v>545</v>
      </c>
      <c r="B198" s="146">
        <f t="shared" si="105"/>
        <v>93.7</v>
      </c>
      <c r="C198" s="146">
        <f t="shared" si="105"/>
        <v>191.5</v>
      </c>
      <c r="D198" s="146">
        <f t="shared" si="106"/>
        <v>191.5</v>
      </c>
      <c r="E198" s="146">
        <f t="shared" si="146"/>
        <v>100</v>
      </c>
      <c r="F198" s="146"/>
      <c r="G198" s="14"/>
      <c r="H198" s="14"/>
      <c r="I198" s="45"/>
      <c r="J198" s="237">
        <f>Субсидии!B189</f>
        <v>0</v>
      </c>
      <c r="K198" s="237">
        <f>Субсидии!C189</f>
        <v>0</v>
      </c>
      <c r="L198" s="237">
        <f>Субсидии!D189</f>
        <v>0</v>
      </c>
      <c r="M198" s="14"/>
      <c r="N198" s="14">
        <f>'Субвенции '!B193</f>
        <v>93.7</v>
      </c>
      <c r="O198" s="14">
        <f>'Субвенции '!C193</f>
        <v>93.7</v>
      </c>
      <c r="P198" s="14">
        <f>'Субвенции '!D193</f>
        <v>93.7</v>
      </c>
      <c r="Q198" s="14">
        <f t="shared" si="148"/>
        <v>100</v>
      </c>
      <c r="R198" s="14">
        <f>Иные!B185</f>
        <v>0</v>
      </c>
      <c r="S198" s="14">
        <f>Иные!C185</f>
        <v>97.8</v>
      </c>
      <c r="T198" s="14">
        <f>Иные!D185</f>
        <v>97.8</v>
      </c>
      <c r="U198" s="14">
        <f t="shared" si="34"/>
        <v>100</v>
      </c>
      <c r="V198" s="10"/>
      <c r="W198" s="10"/>
      <c r="X198" s="10"/>
      <c r="Y198" s="10"/>
      <c r="Z198" s="10"/>
      <c r="AA198" s="10"/>
      <c r="AB198" s="10"/>
      <c r="AC198" s="10"/>
      <c r="AD198" s="10"/>
      <c r="AE198" s="10"/>
      <c r="AF198" s="10"/>
      <c r="AG198" s="10"/>
      <c r="AH198" s="10"/>
      <c r="AI198" s="10"/>
      <c r="AJ198" s="10"/>
    </row>
    <row r="199" spans="1:36" s="12" customFormat="1" ht="15.75" x14ac:dyDescent="0.25">
      <c r="A199" s="120" t="s">
        <v>387</v>
      </c>
      <c r="B199" s="146">
        <f t="shared" si="105"/>
        <v>234.2</v>
      </c>
      <c r="C199" s="146">
        <f t="shared" si="105"/>
        <v>811.19999999999993</v>
      </c>
      <c r="D199" s="146">
        <f t="shared" si="106"/>
        <v>811.19999999999993</v>
      </c>
      <c r="E199" s="146">
        <f t="shared" si="146"/>
        <v>100</v>
      </c>
      <c r="F199" s="146"/>
      <c r="G199" s="14"/>
      <c r="H199" s="14"/>
      <c r="I199" s="45"/>
      <c r="J199" s="237">
        <f>Субсидии!B190</f>
        <v>0</v>
      </c>
      <c r="K199" s="237">
        <f>Субсидии!C190</f>
        <v>479.2</v>
      </c>
      <c r="L199" s="237">
        <f>Субсидии!D190</f>
        <v>479.2</v>
      </c>
      <c r="M199" s="14">
        <f t="shared" si="147"/>
        <v>100</v>
      </c>
      <c r="N199" s="14">
        <f>'Субвенции '!B194</f>
        <v>234.2</v>
      </c>
      <c r="O199" s="14">
        <f>'Субвенции '!C194</f>
        <v>234.2</v>
      </c>
      <c r="P199" s="14">
        <f>'Субвенции '!D194</f>
        <v>234.2</v>
      </c>
      <c r="Q199" s="14">
        <f t="shared" si="148"/>
        <v>100</v>
      </c>
      <c r="R199" s="14">
        <f>Иные!B186</f>
        <v>0</v>
      </c>
      <c r="S199" s="14">
        <f>Иные!C186</f>
        <v>97.8</v>
      </c>
      <c r="T199" s="14">
        <f>Иные!D186</f>
        <v>97.8</v>
      </c>
      <c r="U199" s="14">
        <f t="shared" si="34"/>
        <v>100</v>
      </c>
      <c r="V199" s="10"/>
      <c r="W199" s="10"/>
      <c r="X199" s="10"/>
      <c r="Y199" s="10"/>
      <c r="Z199" s="10"/>
      <c r="AA199" s="10"/>
      <c r="AB199" s="10"/>
      <c r="AC199" s="10"/>
      <c r="AD199" s="10"/>
      <c r="AE199" s="10"/>
      <c r="AF199" s="10"/>
      <c r="AG199" s="10"/>
      <c r="AH199" s="10"/>
      <c r="AI199" s="10"/>
      <c r="AJ199" s="10"/>
    </row>
    <row r="200" spans="1:36" s="12" customFormat="1" ht="15.75" x14ac:dyDescent="0.25">
      <c r="A200" s="120" t="s">
        <v>546</v>
      </c>
      <c r="B200" s="146">
        <f t="shared" si="105"/>
        <v>93.7</v>
      </c>
      <c r="C200" s="146">
        <f t="shared" si="105"/>
        <v>638.5</v>
      </c>
      <c r="D200" s="146">
        <f t="shared" si="106"/>
        <v>615.17119000000002</v>
      </c>
      <c r="E200" s="146">
        <f t="shared" si="146"/>
        <v>96.346310101801109</v>
      </c>
      <c r="F200" s="146"/>
      <c r="G200" s="14"/>
      <c r="H200" s="14"/>
      <c r="I200" s="45"/>
      <c r="J200" s="237">
        <f>Субсидии!B191</f>
        <v>0</v>
      </c>
      <c r="K200" s="237">
        <f>Субсидии!C191</f>
        <v>447</v>
      </c>
      <c r="L200" s="237">
        <f>Субсидии!D191</f>
        <v>447</v>
      </c>
      <c r="M200" s="14">
        <f t="shared" si="147"/>
        <v>100</v>
      </c>
      <c r="N200" s="14">
        <f>'Субвенции '!B195</f>
        <v>93.7</v>
      </c>
      <c r="O200" s="14">
        <f>'Субвенции '!C195</f>
        <v>93.7</v>
      </c>
      <c r="P200" s="14">
        <f>'Субвенции '!D195</f>
        <v>93.7</v>
      </c>
      <c r="Q200" s="14">
        <f t="shared" si="148"/>
        <v>100</v>
      </c>
      <c r="R200" s="14">
        <f>Иные!B187</f>
        <v>0</v>
      </c>
      <c r="S200" s="14">
        <f>Иные!C187</f>
        <v>97.8</v>
      </c>
      <c r="T200" s="14">
        <f>Иные!D187</f>
        <v>74.471190000000007</v>
      </c>
      <c r="U200" s="14">
        <f t="shared" si="34"/>
        <v>76.146411042944791</v>
      </c>
      <c r="V200" s="10"/>
      <c r="W200" s="10"/>
      <c r="X200" s="10"/>
      <c r="Y200" s="10"/>
      <c r="Z200" s="10"/>
      <c r="AA200" s="10"/>
      <c r="AB200" s="10"/>
      <c r="AC200" s="10"/>
      <c r="AD200" s="10"/>
      <c r="AE200" s="10"/>
      <c r="AF200" s="10"/>
      <c r="AG200" s="10"/>
      <c r="AH200" s="10"/>
      <c r="AI200" s="10"/>
      <c r="AJ200" s="10"/>
    </row>
    <row r="201" spans="1:36" s="12" customFormat="1" ht="15.75" x14ac:dyDescent="0.25">
      <c r="A201" s="120" t="s">
        <v>547</v>
      </c>
      <c r="B201" s="146">
        <f t="shared" si="105"/>
        <v>93.7</v>
      </c>
      <c r="C201" s="146">
        <f t="shared" si="105"/>
        <v>138.69999999999999</v>
      </c>
      <c r="D201" s="146">
        <f t="shared" si="106"/>
        <v>93.7</v>
      </c>
      <c r="E201" s="146">
        <f t="shared" si="146"/>
        <v>67.555875991348245</v>
      </c>
      <c r="F201" s="146"/>
      <c r="G201" s="14"/>
      <c r="H201" s="14"/>
      <c r="I201" s="45"/>
      <c r="J201" s="237">
        <f>Субсидии!B192</f>
        <v>0</v>
      </c>
      <c r="K201" s="237">
        <f>Субсидии!C192</f>
        <v>0</v>
      </c>
      <c r="L201" s="237">
        <f>Субсидии!D192</f>
        <v>0</v>
      </c>
      <c r="M201" s="14"/>
      <c r="N201" s="14">
        <f>'Субвенции '!B196</f>
        <v>93.7</v>
      </c>
      <c r="O201" s="14">
        <f>'Субвенции '!C196</f>
        <v>93.7</v>
      </c>
      <c r="P201" s="14">
        <f>'Субвенции '!D196</f>
        <v>93.7</v>
      </c>
      <c r="Q201" s="14">
        <f t="shared" si="148"/>
        <v>100</v>
      </c>
      <c r="R201" s="14">
        <f>Иные!B188</f>
        <v>0</v>
      </c>
      <c r="S201" s="14">
        <f>Иные!C188</f>
        <v>45</v>
      </c>
      <c r="T201" s="14">
        <f>Иные!D188</f>
        <v>0</v>
      </c>
      <c r="U201" s="14">
        <f t="shared" si="34"/>
        <v>0</v>
      </c>
      <c r="V201" s="10"/>
      <c r="W201" s="10"/>
      <c r="X201" s="10"/>
      <c r="Y201" s="10"/>
      <c r="Z201" s="10"/>
      <c r="AA201" s="10"/>
      <c r="AB201" s="10"/>
      <c r="AC201" s="10"/>
      <c r="AD201" s="10"/>
      <c r="AE201" s="10"/>
      <c r="AF201" s="10"/>
      <c r="AG201" s="10"/>
      <c r="AH201" s="10"/>
      <c r="AI201" s="10"/>
      <c r="AJ201" s="10"/>
    </row>
    <row r="202" spans="1:36" s="26" customFormat="1" ht="31.5" x14ac:dyDescent="0.25">
      <c r="A202" s="75" t="s">
        <v>363</v>
      </c>
      <c r="B202" s="79">
        <f t="shared" ref="B202:C265" si="149">F202+J202+N202+R202</f>
        <v>227504.43000000002</v>
      </c>
      <c r="C202" s="79">
        <f t="shared" si="149"/>
        <v>257891.86991000001</v>
      </c>
      <c r="D202" s="79">
        <f t="shared" ref="D202:D265" si="150">H202+L202+P202+T202</f>
        <v>254291.33361999999</v>
      </c>
      <c r="E202" s="79">
        <f t="shared" ref="E202" si="151">D202/C202*100</f>
        <v>98.603858163013612</v>
      </c>
      <c r="F202" s="79">
        <f t="shared" ref="F202:H202" si="152">SUM(F203:F205)</f>
        <v>77607.7</v>
      </c>
      <c r="G202" s="79">
        <f t="shared" si="152"/>
        <v>71051.899999999994</v>
      </c>
      <c r="H202" s="79">
        <f t="shared" si="152"/>
        <v>71051.899999999994</v>
      </c>
      <c r="I202" s="81">
        <f t="shared" si="28"/>
        <v>100</v>
      </c>
      <c r="J202" s="79">
        <f>SUM(J203:J205)</f>
        <v>31574.63</v>
      </c>
      <c r="K202" s="79">
        <f>SUM(K203:K205)</f>
        <v>32065.628910000007</v>
      </c>
      <c r="L202" s="79">
        <f t="shared" ref="L202:T202" si="153">SUM(L203:L205)</f>
        <v>30961.652650000004</v>
      </c>
      <c r="M202" s="79">
        <f t="shared" si="30"/>
        <v>96.557135170813012</v>
      </c>
      <c r="N202" s="79">
        <f t="shared" ref="N202" si="154">SUM(N203:N205)</f>
        <v>112116.80000000003</v>
      </c>
      <c r="O202" s="79">
        <f t="shared" si="153"/>
        <v>133099.94100000002</v>
      </c>
      <c r="P202" s="79">
        <f t="shared" si="153"/>
        <v>130713.58097000001</v>
      </c>
      <c r="Q202" s="79">
        <f t="shared" si="32"/>
        <v>98.207091594428277</v>
      </c>
      <c r="R202" s="79">
        <f t="shared" ref="R202" si="155">SUM(R203:R205)</f>
        <v>6205.3</v>
      </c>
      <c r="S202" s="79">
        <f t="shared" si="153"/>
        <v>21674.399999999998</v>
      </c>
      <c r="T202" s="79">
        <f t="shared" si="153"/>
        <v>21564.199999999997</v>
      </c>
      <c r="U202" s="79">
        <f t="shared" si="34"/>
        <v>99.491566087181184</v>
      </c>
      <c r="V202" s="129"/>
      <c r="W202" s="129"/>
      <c r="X202" s="129"/>
      <c r="Y202" s="129"/>
      <c r="Z202" s="129"/>
      <c r="AA202" s="129"/>
      <c r="AB202" s="129"/>
      <c r="AC202" s="129"/>
      <c r="AD202" s="129"/>
      <c r="AE202" s="129"/>
      <c r="AF202" s="129"/>
      <c r="AG202" s="129"/>
      <c r="AH202" s="129"/>
      <c r="AI202" s="129"/>
      <c r="AJ202" s="129"/>
    </row>
    <row r="203" spans="1:36" s="12" customFormat="1" ht="31.5" x14ac:dyDescent="0.25">
      <c r="A203" s="119" t="s">
        <v>336</v>
      </c>
      <c r="B203" s="14">
        <f t="shared" si="149"/>
        <v>224968.63000000003</v>
      </c>
      <c r="C203" s="14">
        <f t="shared" si="149"/>
        <v>250494.72823000001</v>
      </c>
      <c r="D203" s="14">
        <f t="shared" si="150"/>
        <v>247785.09198</v>
      </c>
      <c r="E203" s="14">
        <f t="shared" si="24"/>
        <v>98.918286117577665</v>
      </c>
      <c r="F203" s="14">
        <f>Дотации!B47</f>
        <v>77607.7</v>
      </c>
      <c r="G203" s="15">
        <f>Дотации!C46</f>
        <v>71051.899999999994</v>
      </c>
      <c r="H203" s="15">
        <f>Дотации!D46</f>
        <v>71051.899999999994</v>
      </c>
      <c r="I203" s="15">
        <f t="shared" si="28"/>
        <v>100</v>
      </c>
      <c r="J203" s="14">
        <f>Субсидии!B194</f>
        <v>29741.43</v>
      </c>
      <c r="K203" s="14">
        <f>Субсидии!C194</f>
        <v>25562.587230000005</v>
      </c>
      <c r="L203" s="14">
        <f>Субсидии!D194</f>
        <v>25239.311010000005</v>
      </c>
      <c r="M203" s="14">
        <f t="shared" si="30"/>
        <v>98.735354066115008</v>
      </c>
      <c r="N203" s="14">
        <f>'Субвенции '!B198</f>
        <v>111414.20000000004</v>
      </c>
      <c r="O203" s="14">
        <f>'Субвенции '!C198</f>
        <v>132397.34100000001</v>
      </c>
      <c r="P203" s="14">
        <f>'Субвенции '!D198</f>
        <v>130010.98097000002</v>
      </c>
      <c r="Q203" s="14">
        <f t="shared" si="32"/>
        <v>98.197577072186064</v>
      </c>
      <c r="R203" s="14">
        <f>Иные!B190</f>
        <v>6205.3</v>
      </c>
      <c r="S203" s="14">
        <f>Иные!C190</f>
        <v>21482.899999999998</v>
      </c>
      <c r="T203" s="14">
        <f>Иные!D190</f>
        <v>21482.899999999998</v>
      </c>
      <c r="U203" s="14">
        <f t="shared" si="34"/>
        <v>100</v>
      </c>
      <c r="V203" s="10"/>
      <c r="W203" s="10"/>
      <c r="X203" s="10"/>
      <c r="Y203" s="10"/>
      <c r="Z203" s="10"/>
      <c r="AA203" s="10"/>
      <c r="AB203" s="10"/>
      <c r="AC203" s="10"/>
      <c r="AD203" s="10"/>
      <c r="AE203" s="10"/>
      <c r="AF203" s="10"/>
      <c r="AG203" s="10"/>
      <c r="AH203" s="10"/>
      <c r="AI203" s="10"/>
      <c r="AJ203" s="10"/>
    </row>
    <row r="204" spans="1:36" s="12" customFormat="1" ht="15.75" x14ac:dyDescent="0.25">
      <c r="A204" s="120" t="s">
        <v>362</v>
      </c>
      <c r="B204" s="146">
        <f t="shared" si="149"/>
        <v>2301.6</v>
      </c>
      <c r="C204" s="146">
        <f t="shared" si="149"/>
        <v>4844.6336799999999</v>
      </c>
      <c r="D204" s="146">
        <f t="shared" si="150"/>
        <v>4063.9336400000002</v>
      </c>
      <c r="E204" s="146">
        <f>D204/C204*100</f>
        <v>83.8852616819524</v>
      </c>
      <c r="F204" s="146"/>
      <c r="G204" s="14"/>
      <c r="H204" s="14"/>
      <c r="I204" s="45"/>
      <c r="J204" s="237">
        <f>Субсидии!B195</f>
        <v>1833.2</v>
      </c>
      <c r="K204" s="237">
        <f>Субсидии!C195</f>
        <v>4294.9336800000001</v>
      </c>
      <c r="L204" s="237">
        <f>Субсидии!D195</f>
        <v>3514.2336399999999</v>
      </c>
      <c r="M204" s="14">
        <f>L204/K204*100</f>
        <v>81.822768448429215</v>
      </c>
      <c r="N204" s="14">
        <f>'Субвенции '!B199</f>
        <v>468.4</v>
      </c>
      <c r="O204" s="14">
        <f>'Субвенции '!C199</f>
        <v>468.4</v>
      </c>
      <c r="P204" s="14">
        <f>'Субвенции '!D199</f>
        <v>468.4</v>
      </c>
      <c r="Q204" s="14">
        <f>P204/O204*100</f>
        <v>100</v>
      </c>
      <c r="R204" s="14">
        <f>Иные!B191</f>
        <v>0</v>
      </c>
      <c r="S204" s="14">
        <f>Иные!C191</f>
        <v>81.3</v>
      </c>
      <c r="T204" s="14">
        <f>Иные!D191</f>
        <v>81.3</v>
      </c>
      <c r="U204" s="14">
        <f t="shared" si="34"/>
        <v>100</v>
      </c>
      <c r="V204" s="10"/>
      <c r="W204" s="10"/>
      <c r="X204" s="10"/>
      <c r="Y204" s="10"/>
      <c r="Z204" s="10"/>
      <c r="AA204" s="10"/>
      <c r="AB204" s="10"/>
      <c r="AC204" s="10"/>
      <c r="AD204" s="10"/>
      <c r="AE204" s="10"/>
      <c r="AF204" s="10"/>
      <c r="AG204" s="10"/>
      <c r="AH204" s="10"/>
      <c r="AI204" s="10"/>
      <c r="AJ204" s="10"/>
    </row>
    <row r="205" spans="1:36" s="12" customFormat="1" ht="15.75" x14ac:dyDescent="0.25">
      <c r="A205" s="120" t="s">
        <v>548</v>
      </c>
      <c r="B205" s="146">
        <f t="shared" si="149"/>
        <v>234.2</v>
      </c>
      <c r="C205" s="146">
        <f t="shared" si="149"/>
        <v>2552.5079999999998</v>
      </c>
      <c r="D205" s="146">
        <f t="shared" si="150"/>
        <v>2442.308</v>
      </c>
      <c r="E205" s="146">
        <f>D205/C205*100</f>
        <v>95.682677586123148</v>
      </c>
      <c r="F205" s="146"/>
      <c r="G205" s="14"/>
      <c r="H205" s="14"/>
      <c r="I205" s="45"/>
      <c r="J205" s="237">
        <f>Субсидии!B196</f>
        <v>0</v>
      </c>
      <c r="K205" s="237">
        <f>Субсидии!C196</f>
        <v>2208.1080000000002</v>
      </c>
      <c r="L205" s="237">
        <f>Субсидии!D196</f>
        <v>2208.1080000000002</v>
      </c>
      <c r="M205" s="14">
        <f>L205/K205*100</f>
        <v>100</v>
      </c>
      <c r="N205" s="14">
        <f>'Субвенции '!B200</f>
        <v>234.2</v>
      </c>
      <c r="O205" s="14">
        <f>'Субвенции '!C200</f>
        <v>234.2</v>
      </c>
      <c r="P205" s="14">
        <f>'Субвенции '!D200</f>
        <v>234.2</v>
      </c>
      <c r="Q205" s="14">
        <f>P205/O205*100</f>
        <v>100</v>
      </c>
      <c r="R205" s="14">
        <f>Иные!B192</f>
        <v>0</v>
      </c>
      <c r="S205" s="14">
        <f>Иные!C192</f>
        <v>110.2</v>
      </c>
      <c r="T205" s="14">
        <f>Иные!D192</f>
        <v>0</v>
      </c>
      <c r="U205" s="14">
        <f t="shared" si="34"/>
        <v>0</v>
      </c>
      <c r="V205" s="10"/>
      <c r="W205" s="10"/>
      <c r="X205" s="10"/>
      <c r="Y205" s="10"/>
      <c r="Z205" s="10"/>
      <c r="AA205" s="10"/>
      <c r="AB205" s="10"/>
      <c r="AC205" s="10"/>
      <c r="AD205" s="10"/>
      <c r="AE205" s="10"/>
      <c r="AF205" s="10"/>
      <c r="AG205" s="10"/>
      <c r="AH205" s="10"/>
      <c r="AI205" s="10"/>
      <c r="AJ205" s="10"/>
    </row>
    <row r="206" spans="1:36" s="26" customFormat="1" ht="31.5" x14ac:dyDescent="0.25">
      <c r="A206" s="75" t="s">
        <v>365</v>
      </c>
      <c r="B206" s="79">
        <f t="shared" si="149"/>
        <v>355137.43000000017</v>
      </c>
      <c r="C206" s="79">
        <f t="shared" si="149"/>
        <v>388850.13746000006</v>
      </c>
      <c r="D206" s="79">
        <f t="shared" si="150"/>
        <v>385780.14977000008</v>
      </c>
      <c r="E206" s="79">
        <f t="shared" ref="E206" si="156">D206/C206*100</f>
        <v>99.210495922657145</v>
      </c>
      <c r="F206" s="79">
        <f t="shared" ref="F206:H206" si="157">SUM(F207:F217)</f>
        <v>104911.4</v>
      </c>
      <c r="G206" s="79">
        <f t="shared" si="157"/>
        <v>99905.5</v>
      </c>
      <c r="H206" s="79">
        <f t="shared" si="157"/>
        <v>99905.5</v>
      </c>
      <c r="I206" s="81">
        <f t="shared" si="28"/>
        <v>100</v>
      </c>
      <c r="J206" s="79">
        <f>SUM(J207:J217)</f>
        <v>37090.03</v>
      </c>
      <c r="K206" s="79">
        <f>SUM(K207:K217)</f>
        <v>34185.857459999992</v>
      </c>
      <c r="L206" s="79">
        <f t="shared" ref="L206:T206" si="158">SUM(L207:L217)</f>
        <v>33764.784279999993</v>
      </c>
      <c r="M206" s="79">
        <f t="shared" si="30"/>
        <v>98.768282525916788</v>
      </c>
      <c r="N206" s="79">
        <f t="shared" ref="N206" si="159">SUM(N207:N217)</f>
        <v>208832.60000000015</v>
      </c>
      <c r="O206" s="79">
        <f t="shared" si="158"/>
        <v>236906.58000000007</v>
      </c>
      <c r="P206" s="79">
        <f t="shared" si="158"/>
        <v>234360.17407000007</v>
      </c>
      <c r="Q206" s="79">
        <f t="shared" si="32"/>
        <v>98.92514343417561</v>
      </c>
      <c r="R206" s="79">
        <f t="shared" ref="R206" si="160">SUM(R207:R217)</f>
        <v>4303.3999999999996</v>
      </c>
      <c r="S206" s="79">
        <f t="shared" si="158"/>
        <v>17852.2</v>
      </c>
      <c r="T206" s="79">
        <f t="shared" si="158"/>
        <v>17749.691419999999</v>
      </c>
      <c r="U206" s="79">
        <f t="shared" si="34"/>
        <v>99.425793011505576</v>
      </c>
      <c r="V206" s="129"/>
      <c r="W206" s="129"/>
      <c r="X206" s="129"/>
      <c r="Y206" s="129"/>
      <c r="Z206" s="129"/>
      <c r="AA206" s="129"/>
      <c r="AB206" s="129"/>
      <c r="AC206" s="129"/>
      <c r="AD206" s="129"/>
      <c r="AE206" s="129"/>
      <c r="AF206" s="129"/>
      <c r="AG206" s="129"/>
      <c r="AH206" s="129"/>
      <c r="AI206" s="129"/>
      <c r="AJ206" s="129"/>
    </row>
    <row r="207" spans="1:36" s="12" customFormat="1" ht="31.5" x14ac:dyDescent="0.25">
      <c r="A207" s="119" t="s">
        <v>337</v>
      </c>
      <c r="B207" s="14">
        <f t="shared" si="149"/>
        <v>353109.43000000005</v>
      </c>
      <c r="C207" s="14">
        <f t="shared" si="149"/>
        <v>375245.37222999992</v>
      </c>
      <c r="D207" s="14">
        <f t="shared" si="150"/>
        <v>372277.90311999992</v>
      </c>
      <c r="E207" s="14">
        <f t="shared" si="24"/>
        <v>99.209192349964241</v>
      </c>
      <c r="F207" s="14">
        <f>Дотации!B49</f>
        <v>104911.4</v>
      </c>
      <c r="G207" s="15">
        <f>Дотации!C48</f>
        <v>99905.5</v>
      </c>
      <c r="H207" s="15">
        <f>Дотации!D48</f>
        <v>99905.5</v>
      </c>
      <c r="I207" s="15">
        <f t="shared" si="28"/>
        <v>100</v>
      </c>
      <c r="J207" s="14">
        <f>Субсидии!B198</f>
        <v>36280.03</v>
      </c>
      <c r="K207" s="14">
        <f>Субсидии!C198</f>
        <v>29848.692229999997</v>
      </c>
      <c r="L207" s="14">
        <f>Субсидии!D198</f>
        <v>29427.62905</v>
      </c>
      <c r="M207" s="14">
        <f t="shared" si="30"/>
        <v>98.589341279157281</v>
      </c>
      <c r="N207" s="14">
        <f>'Субвенции '!B202</f>
        <v>207614.60000000003</v>
      </c>
      <c r="O207" s="14">
        <f>'Субвенции '!C202</f>
        <v>235688.57999999996</v>
      </c>
      <c r="P207" s="14">
        <f>'Субвенции '!D202</f>
        <v>233142.17406999995</v>
      </c>
      <c r="Q207" s="14">
        <f t="shared" si="32"/>
        <v>98.919588751393889</v>
      </c>
      <c r="R207" s="14">
        <f>Иные!B194</f>
        <v>4303.3999999999996</v>
      </c>
      <c r="S207" s="14">
        <f>Иные!C194</f>
        <v>9802.6</v>
      </c>
      <c r="T207" s="14">
        <f>Иные!D194</f>
        <v>9802.6</v>
      </c>
      <c r="U207" s="14">
        <f t="shared" si="34"/>
        <v>100</v>
      </c>
      <c r="V207" s="10"/>
      <c r="W207" s="10"/>
      <c r="X207" s="10"/>
      <c r="Y207" s="10"/>
      <c r="Z207" s="10"/>
      <c r="AA207" s="10"/>
      <c r="AB207" s="10"/>
      <c r="AC207" s="10"/>
      <c r="AD207" s="10"/>
      <c r="AE207" s="10"/>
      <c r="AF207" s="10"/>
      <c r="AG207" s="10"/>
      <c r="AH207" s="10"/>
      <c r="AI207" s="10"/>
      <c r="AJ207" s="10"/>
    </row>
    <row r="208" spans="1:36" s="12" customFormat="1" ht="15.75" x14ac:dyDescent="0.25">
      <c r="A208" s="120" t="s">
        <v>549</v>
      </c>
      <c r="B208" s="146">
        <f t="shared" si="149"/>
        <v>93.7</v>
      </c>
      <c r="C208" s="146">
        <f t="shared" si="149"/>
        <v>481.1</v>
      </c>
      <c r="D208" s="146">
        <f t="shared" si="150"/>
        <v>481.1</v>
      </c>
      <c r="E208" s="146">
        <f t="shared" ref="E208:E217" si="161">D208/C208*100</f>
        <v>100</v>
      </c>
      <c r="F208" s="146"/>
      <c r="G208" s="14"/>
      <c r="H208" s="14"/>
      <c r="I208" s="45"/>
      <c r="J208" s="237">
        <f>Субсидии!B200</f>
        <v>0</v>
      </c>
      <c r="K208" s="237">
        <f>Субсидии!C200</f>
        <v>289.8</v>
      </c>
      <c r="L208" s="237">
        <f>Субсидии!D200</f>
        <v>289.8</v>
      </c>
      <c r="M208" s="14">
        <f t="shared" si="30"/>
        <v>100</v>
      </c>
      <c r="N208" s="14">
        <f>'Субвенции '!B203</f>
        <v>93.7</v>
      </c>
      <c r="O208" s="14">
        <f>'Субвенции '!C203</f>
        <v>93.7</v>
      </c>
      <c r="P208" s="14">
        <f>'Субвенции '!D203</f>
        <v>93.7</v>
      </c>
      <c r="Q208" s="14">
        <f t="shared" ref="Q208:Q217" si="162">P208/O208*100</f>
        <v>100</v>
      </c>
      <c r="R208" s="14">
        <f>Иные!B196</f>
        <v>0</v>
      </c>
      <c r="S208" s="14">
        <f>Иные!C196</f>
        <v>97.6</v>
      </c>
      <c r="T208" s="14">
        <f>Иные!D196</f>
        <v>97.6</v>
      </c>
      <c r="U208" s="14">
        <f t="shared" si="34"/>
        <v>100</v>
      </c>
      <c r="V208" s="10"/>
      <c r="W208" s="10"/>
      <c r="X208" s="10"/>
      <c r="Y208" s="10"/>
      <c r="Z208" s="10"/>
      <c r="AA208" s="10"/>
      <c r="AB208" s="10"/>
      <c r="AC208" s="10"/>
      <c r="AD208" s="10"/>
      <c r="AE208" s="10"/>
      <c r="AF208" s="10"/>
      <c r="AG208" s="10"/>
      <c r="AH208" s="10"/>
      <c r="AI208" s="10"/>
      <c r="AJ208" s="10"/>
    </row>
    <row r="209" spans="1:36" s="12" customFormat="1" ht="15.75" x14ac:dyDescent="0.25">
      <c r="A209" s="120" t="s">
        <v>657</v>
      </c>
      <c r="B209" s="146">
        <f t="shared" si="149"/>
        <v>93.7</v>
      </c>
      <c r="C209" s="146">
        <f t="shared" si="149"/>
        <v>204.2</v>
      </c>
      <c r="D209" s="146">
        <f t="shared" si="150"/>
        <v>204.2</v>
      </c>
      <c r="E209" s="146">
        <f t="shared" si="161"/>
        <v>100</v>
      </c>
      <c r="F209" s="146"/>
      <c r="G209" s="14"/>
      <c r="H209" s="14"/>
      <c r="I209" s="45"/>
      <c r="J209" s="237">
        <f>Субсидии!B201</f>
        <v>0</v>
      </c>
      <c r="K209" s="237">
        <f>Субсидии!C201</f>
        <v>0</v>
      </c>
      <c r="L209" s="237">
        <f>Субсидии!D201</f>
        <v>0</v>
      </c>
      <c r="M209" s="14"/>
      <c r="N209" s="14">
        <f>'Субвенции '!B204</f>
        <v>93.7</v>
      </c>
      <c r="O209" s="14">
        <f>'Субвенции '!C204</f>
        <v>93.7</v>
      </c>
      <c r="P209" s="14">
        <f>'Субвенции '!D204</f>
        <v>93.7</v>
      </c>
      <c r="Q209" s="14">
        <f t="shared" si="162"/>
        <v>100</v>
      </c>
      <c r="R209" s="14">
        <f>Иные!B197</f>
        <v>0</v>
      </c>
      <c r="S209" s="14">
        <f>Иные!C197</f>
        <v>110.5</v>
      </c>
      <c r="T209" s="14">
        <f>Иные!D197</f>
        <v>110.5</v>
      </c>
      <c r="U209" s="14">
        <f t="shared" si="34"/>
        <v>100</v>
      </c>
      <c r="V209" s="10"/>
      <c r="W209" s="10"/>
      <c r="X209" s="10"/>
      <c r="Y209" s="10"/>
      <c r="Z209" s="10"/>
      <c r="AA209" s="10"/>
      <c r="AB209" s="10"/>
      <c r="AC209" s="10"/>
      <c r="AD209" s="10"/>
      <c r="AE209" s="10"/>
      <c r="AF209" s="10"/>
      <c r="AG209" s="10"/>
      <c r="AH209" s="10"/>
      <c r="AI209" s="10"/>
      <c r="AJ209" s="10"/>
    </row>
    <row r="210" spans="1:36" s="12" customFormat="1" ht="15.75" x14ac:dyDescent="0.25">
      <c r="A210" s="120" t="s">
        <v>551</v>
      </c>
      <c r="B210" s="146">
        <f t="shared" si="149"/>
        <v>93.7</v>
      </c>
      <c r="C210" s="146">
        <f t="shared" si="149"/>
        <v>628.87263000000007</v>
      </c>
      <c r="D210" s="146">
        <f t="shared" si="150"/>
        <v>628.87263000000007</v>
      </c>
      <c r="E210" s="146">
        <f t="shared" si="161"/>
        <v>100</v>
      </c>
      <c r="F210" s="146"/>
      <c r="G210" s="14"/>
      <c r="H210" s="14"/>
      <c r="I210" s="45"/>
      <c r="J210" s="237">
        <f>Субсидии!B202</f>
        <v>0</v>
      </c>
      <c r="K210" s="237">
        <f>Субсидии!C202</f>
        <v>419.97262999999998</v>
      </c>
      <c r="L210" s="237">
        <f>Субсидии!D202</f>
        <v>419.97262999999998</v>
      </c>
      <c r="M210" s="14">
        <f t="shared" si="30"/>
        <v>100</v>
      </c>
      <c r="N210" s="14">
        <f>'Субвенции '!B205</f>
        <v>93.7</v>
      </c>
      <c r="O210" s="14">
        <f>'Субвенции '!C205</f>
        <v>93.7</v>
      </c>
      <c r="P210" s="14">
        <f>'Субвенции '!D205</f>
        <v>93.7</v>
      </c>
      <c r="Q210" s="14">
        <f t="shared" si="162"/>
        <v>100</v>
      </c>
      <c r="R210" s="14">
        <f>Иные!B198</f>
        <v>0</v>
      </c>
      <c r="S210" s="14">
        <f>Иные!C198</f>
        <v>115.2</v>
      </c>
      <c r="T210" s="14">
        <f>Иные!D198</f>
        <v>115.2</v>
      </c>
      <c r="U210" s="14">
        <f t="shared" si="34"/>
        <v>100</v>
      </c>
      <c r="V210" s="10"/>
      <c r="W210" s="10"/>
      <c r="X210" s="10"/>
      <c r="Y210" s="10"/>
      <c r="Z210" s="10"/>
      <c r="AA210" s="10"/>
      <c r="AB210" s="10"/>
      <c r="AC210" s="10"/>
      <c r="AD210" s="10"/>
      <c r="AE210" s="10"/>
      <c r="AF210" s="10"/>
      <c r="AG210" s="10"/>
      <c r="AH210" s="10"/>
      <c r="AI210" s="10"/>
      <c r="AJ210" s="10"/>
    </row>
    <row r="211" spans="1:36" s="12" customFormat="1" ht="15.75" x14ac:dyDescent="0.25">
      <c r="A211" s="120" t="s">
        <v>552</v>
      </c>
      <c r="B211" s="146">
        <f t="shared" si="149"/>
        <v>93.7</v>
      </c>
      <c r="C211" s="146">
        <f t="shared" si="149"/>
        <v>428.10412000000002</v>
      </c>
      <c r="D211" s="146">
        <f t="shared" si="150"/>
        <v>428.10412000000002</v>
      </c>
      <c r="E211" s="146">
        <f t="shared" si="161"/>
        <v>100</v>
      </c>
      <c r="F211" s="146"/>
      <c r="G211" s="14"/>
      <c r="H211" s="14"/>
      <c r="I211" s="45"/>
      <c r="J211" s="237">
        <f>Субсидии!B203</f>
        <v>0</v>
      </c>
      <c r="K211" s="237">
        <f>Субсидии!C203</f>
        <v>207.40412000000001</v>
      </c>
      <c r="L211" s="237">
        <f>Субсидии!D203</f>
        <v>207.40412000000001</v>
      </c>
      <c r="M211" s="14">
        <f t="shared" si="30"/>
        <v>100</v>
      </c>
      <c r="N211" s="14">
        <f>'Субвенции '!B206</f>
        <v>93.7</v>
      </c>
      <c r="O211" s="14">
        <f>'Субвенции '!C206</f>
        <v>93.7</v>
      </c>
      <c r="P211" s="14">
        <f>'Субвенции '!D206</f>
        <v>93.7</v>
      </c>
      <c r="Q211" s="14">
        <f t="shared" si="162"/>
        <v>100</v>
      </c>
      <c r="R211" s="14">
        <f>Иные!B199</f>
        <v>0</v>
      </c>
      <c r="S211" s="14">
        <f>Иные!C199</f>
        <v>127</v>
      </c>
      <c r="T211" s="14">
        <f>Иные!D199</f>
        <v>127</v>
      </c>
      <c r="U211" s="14">
        <f t="shared" si="34"/>
        <v>100</v>
      </c>
      <c r="V211" s="10"/>
      <c r="W211" s="10"/>
      <c r="X211" s="10"/>
      <c r="Y211" s="10"/>
      <c r="Z211" s="10"/>
      <c r="AA211" s="10"/>
      <c r="AB211" s="10"/>
      <c r="AC211" s="10"/>
      <c r="AD211" s="10"/>
      <c r="AE211" s="10"/>
      <c r="AF211" s="10"/>
      <c r="AG211" s="10"/>
      <c r="AH211" s="10"/>
      <c r="AI211" s="10"/>
      <c r="AJ211" s="10"/>
    </row>
    <row r="212" spans="1:36" s="12" customFormat="1" ht="15.75" x14ac:dyDescent="0.25">
      <c r="A212" s="120" t="s">
        <v>553</v>
      </c>
      <c r="B212" s="146">
        <f t="shared" si="149"/>
        <v>93.7</v>
      </c>
      <c r="C212" s="146">
        <f t="shared" si="149"/>
        <v>498.73482000000001</v>
      </c>
      <c r="D212" s="146">
        <f t="shared" si="150"/>
        <v>498.73482000000001</v>
      </c>
      <c r="E212" s="146">
        <f t="shared" si="161"/>
        <v>100</v>
      </c>
      <c r="F212" s="146"/>
      <c r="G212" s="14"/>
      <c r="H212" s="14"/>
      <c r="I212" s="45"/>
      <c r="J212" s="237">
        <f>Субсидии!B204</f>
        <v>0</v>
      </c>
      <c r="K212" s="237">
        <f>Субсидии!C204</f>
        <v>307.43482</v>
      </c>
      <c r="L212" s="237">
        <f>Субсидии!D204</f>
        <v>307.43482</v>
      </c>
      <c r="M212" s="14">
        <f t="shared" si="30"/>
        <v>100</v>
      </c>
      <c r="N212" s="14">
        <f>'Субвенции '!B207</f>
        <v>93.7</v>
      </c>
      <c r="O212" s="14">
        <f>'Субвенции '!C207</f>
        <v>93.7</v>
      </c>
      <c r="P212" s="14">
        <f>'Субвенции '!D207</f>
        <v>93.7</v>
      </c>
      <c r="Q212" s="14">
        <f t="shared" si="162"/>
        <v>100</v>
      </c>
      <c r="R212" s="14">
        <f>Иные!B200</f>
        <v>0</v>
      </c>
      <c r="S212" s="14">
        <f>Иные!C200</f>
        <v>97.6</v>
      </c>
      <c r="T212" s="14">
        <f>Иные!D200</f>
        <v>97.6</v>
      </c>
      <c r="U212" s="14">
        <f t="shared" si="34"/>
        <v>100</v>
      </c>
      <c r="V212" s="10"/>
      <c r="W212" s="10"/>
      <c r="X212" s="10"/>
      <c r="Y212" s="10"/>
      <c r="Z212" s="10"/>
      <c r="AA212" s="10"/>
      <c r="AB212" s="10"/>
      <c r="AC212" s="10"/>
      <c r="AD212" s="10"/>
      <c r="AE212" s="10"/>
      <c r="AF212" s="10"/>
      <c r="AG212" s="10"/>
      <c r="AH212" s="10"/>
      <c r="AI212" s="10"/>
      <c r="AJ212" s="10"/>
    </row>
    <row r="213" spans="1:36" s="12" customFormat="1" ht="15.75" x14ac:dyDescent="0.25">
      <c r="A213" s="120" t="s">
        <v>364</v>
      </c>
      <c r="B213" s="146">
        <f t="shared" si="149"/>
        <v>1044.2</v>
      </c>
      <c r="C213" s="146">
        <f t="shared" si="149"/>
        <v>9352.5</v>
      </c>
      <c r="D213" s="146">
        <f t="shared" si="150"/>
        <v>9352.49</v>
      </c>
      <c r="E213" s="146">
        <f t="shared" si="161"/>
        <v>99.999893076717456</v>
      </c>
      <c r="F213" s="146"/>
      <c r="G213" s="14"/>
      <c r="H213" s="14"/>
      <c r="I213" s="45"/>
      <c r="J213" s="237">
        <f>Субсидии!B199</f>
        <v>810</v>
      </c>
      <c r="K213" s="237">
        <f>Субсидии!C199</f>
        <v>2018.3</v>
      </c>
      <c r="L213" s="237">
        <f>Субсидии!D199</f>
        <v>2018.29</v>
      </c>
      <c r="M213" s="14">
        <f t="shared" ref="M213:M217" si="163">L213/K213*100</f>
        <v>99.999504533518319</v>
      </c>
      <c r="N213" s="14">
        <f>'Субвенции '!B208</f>
        <v>234.2</v>
      </c>
      <c r="O213" s="14">
        <f>'Субвенции '!C208</f>
        <v>234.2</v>
      </c>
      <c r="P213" s="14">
        <f>'Субвенции '!D208</f>
        <v>234.2</v>
      </c>
      <c r="Q213" s="14">
        <f t="shared" si="162"/>
        <v>100</v>
      </c>
      <c r="R213" s="14">
        <f>Иные!B195</f>
        <v>0</v>
      </c>
      <c r="S213" s="14">
        <f>Иные!C195</f>
        <v>7100</v>
      </c>
      <c r="T213" s="14">
        <f>Иные!D195</f>
        <v>7100</v>
      </c>
      <c r="U213" s="14">
        <f t="shared" si="34"/>
        <v>100</v>
      </c>
      <c r="V213" s="10"/>
      <c r="W213" s="10"/>
      <c r="X213" s="10"/>
      <c r="Y213" s="10"/>
      <c r="Z213" s="10"/>
      <c r="AA213" s="10"/>
      <c r="AB213" s="10"/>
      <c r="AC213" s="10"/>
      <c r="AD213" s="10"/>
      <c r="AE213" s="10"/>
      <c r="AF213" s="10"/>
      <c r="AG213" s="10"/>
      <c r="AH213" s="10"/>
      <c r="AI213" s="10"/>
      <c r="AJ213" s="10"/>
    </row>
    <row r="214" spans="1:36" s="12" customFormat="1" ht="15.75" x14ac:dyDescent="0.25">
      <c r="A214" s="120" t="s">
        <v>554</v>
      </c>
      <c r="B214" s="146">
        <f t="shared" si="149"/>
        <v>93.7</v>
      </c>
      <c r="C214" s="146">
        <f t="shared" si="149"/>
        <v>204.2</v>
      </c>
      <c r="D214" s="146">
        <f t="shared" si="150"/>
        <v>204.2</v>
      </c>
      <c r="E214" s="146">
        <f t="shared" si="161"/>
        <v>100</v>
      </c>
      <c r="F214" s="146"/>
      <c r="G214" s="14"/>
      <c r="H214" s="14"/>
      <c r="I214" s="45"/>
      <c r="J214" s="237">
        <f>Субсидии!B205</f>
        <v>0</v>
      </c>
      <c r="K214" s="237">
        <f>Субсидии!C205</f>
        <v>0</v>
      </c>
      <c r="L214" s="237">
        <f>Субсидии!D205</f>
        <v>0</v>
      </c>
      <c r="M214" s="14"/>
      <c r="N214" s="14">
        <f>'Субвенции '!B209</f>
        <v>93.7</v>
      </c>
      <c r="O214" s="14">
        <f>'Субвенции '!C209</f>
        <v>93.7</v>
      </c>
      <c r="P214" s="14">
        <f>'Субвенции '!D209</f>
        <v>93.7</v>
      </c>
      <c r="Q214" s="14">
        <f t="shared" si="162"/>
        <v>100</v>
      </c>
      <c r="R214" s="14">
        <f>Иные!B201</f>
        <v>0</v>
      </c>
      <c r="S214" s="14">
        <f>Иные!C201</f>
        <v>110.5</v>
      </c>
      <c r="T214" s="14">
        <f>Иные!D201</f>
        <v>110.5</v>
      </c>
      <c r="U214" s="14">
        <f t="shared" si="34"/>
        <v>100</v>
      </c>
      <c r="V214" s="10"/>
      <c r="W214" s="10"/>
      <c r="X214" s="10"/>
      <c r="Y214" s="10"/>
      <c r="Z214" s="10"/>
      <c r="AA214" s="10"/>
      <c r="AB214" s="10"/>
      <c r="AC214" s="10"/>
      <c r="AD214" s="10"/>
      <c r="AE214" s="10"/>
      <c r="AF214" s="10"/>
      <c r="AG214" s="10"/>
      <c r="AH214" s="10"/>
      <c r="AI214" s="10"/>
      <c r="AJ214" s="10"/>
    </row>
    <row r="215" spans="1:36" s="12" customFormat="1" ht="15.75" x14ac:dyDescent="0.25">
      <c r="A215" s="120" t="s">
        <v>289</v>
      </c>
      <c r="B215" s="146">
        <f t="shared" si="149"/>
        <v>93.7</v>
      </c>
      <c r="C215" s="146">
        <f t="shared" si="149"/>
        <v>626.98684000000003</v>
      </c>
      <c r="D215" s="146">
        <f t="shared" si="150"/>
        <v>626.98684000000003</v>
      </c>
      <c r="E215" s="146">
        <f t="shared" si="161"/>
        <v>100</v>
      </c>
      <c r="F215" s="146"/>
      <c r="G215" s="14"/>
      <c r="H215" s="14"/>
      <c r="I215" s="45"/>
      <c r="J215" s="237">
        <f>Субсидии!B206</f>
        <v>0</v>
      </c>
      <c r="K215" s="237">
        <f>Субсидии!C206</f>
        <v>446.78684000000004</v>
      </c>
      <c r="L215" s="237">
        <f>Субсидии!D206</f>
        <v>446.78684000000004</v>
      </c>
      <c r="M215" s="14">
        <f t="shared" si="163"/>
        <v>100</v>
      </c>
      <c r="N215" s="14">
        <f>'Субвенции '!B210</f>
        <v>93.7</v>
      </c>
      <c r="O215" s="14">
        <f>'Субвенции '!C210</f>
        <v>93.7</v>
      </c>
      <c r="P215" s="14">
        <f>'Субвенции '!D210</f>
        <v>93.7</v>
      </c>
      <c r="Q215" s="14">
        <f t="shared" si="162"/>
        <v>100</v>
      </c>
      <c r="R215" s="14">
        <f>Иные!B202</f>
        <v>0</v>
      </c>
      <c r="S215" s="14">
        <f>Иные!C202</f>
        <v>86.5</v>
      </c>
      <c r="T215" s="14">
        <f>Иные!D202</f>
        <v>86.5</v>
      </c>
      <c r="U215" s="14">
        <f t="shared" si="34"/>
        <v>100</v>
      </c>
      <c r="V215" s="10"/>
      <c r="W215" s="10"/>
      <c r="X215" s="10"/>
      <c r="Y215" s="10"/>
      <c r="Z215" s="10"/>
      <c r="AA215" s="10"/>
      <c r="AB215" s="10"/>
      <c r="AC215" s="10"/>
      <c r="AD215" s="10"/>
      <c r="AE215" s="10"/>
      <c r="AF215" s="10"/>
      <c r="AG215" s="10"/>
      <c r="AH215" s="10"/>
      <c r="AI215" s="10"/>
      <c r="AJ215" s="10"/>
    </row>
    <row r="216" spans="1:36" s="12" customFormat="1" ht="15.75" x14ac:dyDescent="0.25">
      <c r="A216" s="120" t="s">
        <v>555</v>
      </c>
      <c r="B216" s="146">
        <f t="shared" si="149"/>
        <v>93.7</v>
      </c>
      <c r="C216" s="146">
        <f t="shared" si="149"/>
        <v>483.16315999999995</v>
      </c>
      <c r="D216" s="146">
        <f t="shared" si="150"/>
        <v>483.16315999999995</v>
      </c>
      <c r="E216" s="146">
        <f t="shared" si="161"/>
        <v>100</v>
      </c>
      <c r="F216" s="146"/>
      <c r="G216" s="14"/>
      <c r="H216" s="14"/>
      <c r="I216" s="45"/>
      <c r="J216" s="237">
        <f>Субсидии!B207</f>
        <v>0</v>
      </c>
      <c r="K216" s="237">
        <f>Субсидии!C207</f>
        <v>311.16315999999995</v>
      </c>
      <c r="L216" s="237">
        <f>Субсидии!D207</f>
        <v>311.16315999999995</v>
      </c>
      <c r="M216" s="14">
        <f t="shared" si="163"/>
        <v>100</v>
      </c>
      <c r="N216" s="14">
        <f>'Субвенции '!B211</f>
        <v>93.7</v>
      </c>
      <c r="O216" s="14">
        <f>'Субвенции '!C211</f>
        <v>93.7</v>
      </c>
      <c r="P216" s="14">
        <f>'Субвенции '!D211</f>
        <v>93.7</v>
      </c>
      <c r="Q216" s="14">
        <f t="shared" si="162"/>
        <v>100</v>
      </c>
      <c r="R216" s="14">
        <f>Иные!B203</f>
        <v>0</v>
      </c>
      <c r="S216" s="14">
        <f>Иные!C203</f>
        <v>78.3</v>
      </c>
      <c r="T216" s="14">
        <f>Иные!D203</f>
        <v>78.3</v>
      </c>
      <c r="U216" s="14">
        <f t="shared" si="34"/>
        <v>100</v>
      </c>
      <c r="V216" s="10"/>
      <c r="W216" s="10"/>
      <c r="X216" s="10"/>
      <c r="Y216" s="10"/>
      <c r="Z216" s="10"/>
      <c r="AA216" s="10"/>
      <c r="AB216" s="10"/>
      <c r="AC216" s="10"/>
      <c r="AD216" s="10"/>
      <c r="AE216" s="10"/>
      <c r="AF216" s="10"/>
      <c r="AG216" s="10"/>
      <c r="AH216" s="10"/>
      <c r="AI216" s="10"/>
      <c r="AJ216" s="10"/>
    </row>
    <row r="217" spans="1:36" s="12" customFormat="1" ht="15.75" x14ac:dyDescent="0.25">
      <c r="A217" s="120" t="s">
        <v>658</v>
      </c>
      <c r="B217" s="146">
        <f t="shared" si="149"/>
        <v>234.2</v>
      </c>
      <c r="C217" s="146">
        <f t="shared" si="149"/>
        <v>696.90365999999995</v>
      </c>
      <c r="D217" s="146">
        <f t="shared" si="150"/>
        <v>594.39508000000001</v>
      </c>
      <c r="E217" s="146">
        <f t="shared" si="161"/>
        <v>85.290853544950537</v>
      </c>
      <c r="F217" s="146"/>
      <c r="G217" s="14"/>
      <c r="H217" s="14"/>
      <c r="I217" s="45"/>
      <c r="J217" s="237">
        <f>Субсидии!B208</f>
        <v>0</v>
      </c>
      <c r="K217" s="237">
        <f>Субсидии!C208</f>
        <v>336.30365999999998</v>
      </c>
      <c r="L217" s="237">
        <f>Субсидии!D208</f>
        <v>336.30365999999998</v>
      </c>
      <c r="M217" s="14">
        <f t="shared" si="163"/>
        <v>100</v>
      </c>
      <c r="N217" s="14">
        <f>'Субвенции '!B212</f>
        <v>234.2</v>
      </c>
      <c r="O217" s="14">
        <f>'Субвенции '!C212</f>
        <v>234.2</v>
      </c>
      <c r="P217" s="14">
        <f>'Субвенции '!D212</f>
        <v>234.2</v>
      </c>
      <c r="Q217" s="14">
        <f t="shared" si="162"/>
        <v>100</v>
      </c>
      <c r="R217" s="14">
        <f>Иные!B204</f>
        <v>0</v>
      </c>
      <c r="S217" s="14">
        <f>Иные!C204</f>
        <v>126.4</v>
      </c>
      <c r="T217" s="14">
        <f>Иные!D204</f>
        <v>23.891419999999997</v>
      </c>
      <c r="U217" s="14">
        <f t="shared" si="34"/>
        <v>18.901439873417718</v>
      </c>
      <c r="V217" s="10"/>
      <c r="W217" s="10"/>
      <c r="X217" s="10"/>
      <c r="Y217" s="10"/>
      <c r="Z217" s="10"/>
      <c r="AA217" s="10"/>
      <c r="AB217" s="10"/>
      <c r="AC217" s="10"/>
      <c r="AD217" s="10"/>
      <c r="AE217" s="10"/>
      <c r="AF217" s="10"/>
      <c r="AG217" s="10"/>
      <c r="AH217" s="10"/>
      <c r="AI217" s="10"/>
      <c r="AJ217" s="10"/>
    </row>
    <row r="218" spans="1:36" s="26" customFormat="1" ht="31.5" x14ac:dyDescent="0.25">
      <c r="A218" s="75" t="s">
        <v>372</v>
      </c>
      <c r="B218" s="79">
        <f t="shared" si="149"/>
        <v>932197.62999999977</v>
      </c>
      <c r="C218" s="79">
        <f t="shared" si="149"/>
        <v>1042716.1950299998</v>
      </c>
      <c r="D218" s="79">
        <f t="shared" si="150"/>
        <v>1038164.1899699999</v>
      </c>
      <c r="E218" s="79">
        <f t="shared" ref="E218" si="164">D218/C218*100</f>
        <v>99.563447361641011</v>
      </c>
      <c r="F218" s="79">
        <f t="shared" ref="F218:H218" si="165">SUM(F219:F226)</f>
        <v>201511.4</v>
      </c>
      <c r="G218" s="79">
        <f t="shared" si="165"/>
        <v>202909.6</v>
      </c>
      <c r="H218" s="79">
        <f t="shared" si="165"/>
        <v>202909.6</v>
      </c>
      <c r="I218" s="81">
        <f t="shared" si="28"/>
        <v>100</v>
      </c>
      <c r="J218" s="79">
        <f>SUM(J219:J226)</f>
        <v>90560.62999999999</v>
      </c>
      <c r="K218" s="79">
        <f>SUM(K219:K226)</f>
        <v>83770.495030000005</v>
      </c>
      <c r="L218" s="79">
        <f t="shared" ref="L218:T218" si="166">SUM(L219:L226)</f>
        <v>82917.632410000006</v>
      </c>
      <c r="M218" s="79">
        <f t="shared" si="30"/>
        <v>98.981905717884828</v>
      </c>
      <c r="N218" s="79">
        <f t="shared" ref="N218" si="167">SUM(N219:N226)</f>
        <v>563331.69999999984</v>
      </c>
      <c r="O218" s="79">
        <f t="shared" si="166"/>
        <v>663845.09999999986</v>
      </c>
      <c r="P218" s="79">
        <f t="shared" si="166"/>
        <v>660828.91755999986</v>
      </c>
      <c r="Q218" s="79">
        <f t="shared" si="32"/>
        <v>99.545649664356944</v>
      </c>
      <c r="R218" s="79">
        <f t="shared" ref="R218" si="168">SUM(R219:R226)</f>
        <v>76793.899999999994</v>
      </c>
      <c r="S218" s="79">
        <f t="shared" si="166"/>
        <v>92191.000000000029</v>
      </c>
      <c r="T218" s="79">
        <f t="shared" si="166"/>
        <v>91508.040000000023</v>
      </c>
      <c r="U218" s="79">
        <f t="shared" si="34"/>
        <v>99.259190159560035</v>
      </c>
      <c r="V218" s="129"/>
      <c r="W218" s="129"/>
      <c r="X218" s="129"/>
      <c r="Y218" s="129"/>
      <c r="Z218" s="129"/>
      <c r="AA218" s="129"/>
      <c r="AB218" s="129"/>
      <c r="AC218" s="129"/>
      <c r="AD218" s="129"/>
      <c r="AE218" s="129"/>
      <c r="AF218" s="129"/>
      <c r="AG218" s="129"/>
      <c r="AH218" s="129"/>
      <c r="AI218" s="129"/>
      <c r="AJ218" s="129"/>
    </row>
    <row r="219" spans="1:36" s="12" customFormat="1" ht="31.5" x14ac:dyDescent="0.25">
      <c r="A219" s="119" t="s">
        <v>338</v>
      </c>
      <c r="B219" s="14">
        <f t="shared" si="149"/>
        <v>855558.2300000001</v>
      </c>
      <c r="C219" s="14">
        <f t="shared" si="149"/>
        <v>959890.42622999998</v>
      </c>
      <c r="D219" s="14">
        <f t="shared" si="150"/>
        <v>955496.72117000003</v>
      </c>
      <c r="E219" s="14">
        <f t="shared" si="24"/>
        <v>99.542270144598035</v>
      </c>
      <c r="F219" s="14">
        <f>Дотации!B51</f>
        <v>201511.4</v>
      </c>
      <c r="G219" s="15">
        <f>Дотации!C50</f>
        <v>202909.6</v>
      </c>
      <c r="H219" s="15">
        <f>Дотации!D50</f>
        <v>202909.6</v>
      </c>
      <c r="I219" s="15">
        <f t="shared" si="28"/>
        <v>100</v>
      </c>
      <c r="J219" s="14">
        <f>Субсидии!B210</f>
        <v>85560.62999999999</v>
      </c>
      <c r="K219" s="14">
        <f>Субсидии!C210</f>
        <v>73813.526230000003</v>
      </c>
      <c r="L219" s="14">
        <f>Субсидии!D210</f>
        <v>72960.663610000003</v>
      </c>
      <c r="M219" s="14">
        <f t="shared" si="30"/>
        <v>98.844571363055451</v>
      </c>
      <c r="N219" s="14">
        <f>'Субвенции '!B214</f>
        <v>561692.30000000005</v>
      </c>
      <c r="O219" s="14">
        <f>'Субвенции '!C214</f>
        <v>662205.70000000007</v>
      </c>
      <c r="P219" s="14">
        <f>'Субвенции '!D214</f>
        <v>659189.51756000007</v>
      </c>
      <c r="Q219" s="14">
        <f t="shared" si="32"/>
        <v>99.544524844772553</v>
      </c>
      <c r="R219" s="14">
        <f>Иные!B206</f>
        <v>6793.9</v>
      </c>
      <c r="S219" s="14">
        <f>Иные!C206</f>
        <v>20961.600000000002</v>
      </c>
      <c r="T219" s="14">
        <f>Иные!D206</f>
        <v>20436.939999999999</v>
      </c>
      <c r="U219" s="14">
        <f t="shared" si="34"/>
        <v>97.497042210518273</v>
      </c>
      <c r="V219" s="10"/>
      <c r="W219" s="10"/>
      <c r="X219" s="10"/>
      <c r="Y219" s="10"/>
      <c r="Z219" s="10"/>
      <c r="AA219" s="10"/>
      <c r="AB219" s="10"/>
      <c r="AC219" s="10"/>
      <c r="AD219" s="10"/>
      <c r="AE219" s="10"/>
      <c r="AF219" s="10"/>
      <c r="AG219" s="10"/>
      <c r="AH219" s="10"/>
      <c r="AI219" s="10"/>
      <c r="AJ219" s="10"/>
    </row>
    <row r="220" spans="1:36" s="12" customFormat="1" ht="15.75" x14ac:dyDescent="0.25">
      <c r="A220" s="120" t="s">
        <v>557</v>
      </c>
      <c r="B220" s="146">
        <f t="shared" si="149"/>
        <v>75000</v>
      </c>
      <c r="C220" s="146">
        <f t="shared" si="149"/>
        <v>75100</v>
      </c>
      <c r="D220" s="146">
        <f t="shared" si="150"/>
        <v>75100</v>
      </c>
      <c r="E220" s="146">
        <f t="shared" ref="E220:E226" si="169">D220/C220*100</f>
        <v>100</v>
      </c>
      <c r="F220" s="146"/>
      <c r="G220" s="14"/>
      <c r="H220" s="14"/>
      <c r="I220" s="45"/>
      <c r="J220" s="237">
        <f>Субсидии!B211</f>
        <v>5000</v>
      </c>
      <c r="K220" s="237">
        <f>Субсидии!C211</f>
        <v>5000</v>
      </c>
      <c r="L220" s="237">
        <f>Субсидии!D211</f>
        <v>5000</v>
      </c>
      <c r="M220" s="14">
        <f t="shared" ref="M220:M226" si="170">L220/K220*100</f>
        <v>100</v>
      </c>
      <c r="N220" s="14"/>
      <c r="O220" s="14"/>
      <c r="P220" s="14"/>
      <c r="Q220" s="14"/>
      <c r="R220" s="14">
        <f>Иные!B207</f>
        <v>70000</v>
      </c>
      <c r="S220" s="14">
        <f>Иные!C207</f>
        <v>70100</v>
      </c>
      <c r="T220" s="14">
        <f>Иные!D207</f>
        <v>70100</v>
      </c>
      <c r="U220" s="14">
        <f t="shared" si="34"/>
        <v>100</v>
      </c>
      <c r="V220" s="10"/>
      <c r="W220" s="10"/>
      <c r="X220" s="10"/>
      <c r="Y220" s="10"/>
      <c r="Z220" s="10"/>
      <c r="AA220" s="10"/>
      <c r="AB220" s="10"/>
      <c r="AC220" s="10"/>
      <c r="AD220" s="10"/>
      <c r="AE220" s="10"/>
      <c r="AF220" s="10"/>
      <c r="AG220" s="10"/>
      <c r="AH220" s="10"/>
      <c r="AI220" s="10"/>
      <c r="AJ220" s="10"/>
    </row>
    <row r="221" spans="1:36" s="12" customFormat="1" ht="15.75" x14ac:dyDescent="0.25">
      <c r="A221" s="120" t="s">
        <v>367</v>
      </c>
      <c r="B221" s="146">
        <f t="shared" si="149"/>
        <v>234.2</v>
      </c>
      <c r="C221" s="146">
        <f t="shared" si="149"/>
        <v>2306.3256000000001</v>
      </c>
      <c r="D221" s="146">
        <f t="shared" si="150"/>
        <v>2306.3256000000001</v>
      </c>
      <c r="E221" s="146">
        <f t="shared" si="169"/>
        <v>100</v>
      </c>
      <c r="F221" s="146"/>
      <c r="G221" s="14"/>
      <c r="H221" s="14"/>
      <c r="I221" s="45"/>
      <c r="J221" s="237">
        <f>Субсидии!B212</f>
        <v>0</v>
      </c>
      <c r="K221" s="237">
        <f>Субсидии!C212</f>
        <v>1913.8255999999999</v>
      </c>
      <c r="L221" s="237">
        <f>Субсидии!D212</f>
        <v>1913.8255999999999</v>
      </c>
      <c r="M221" s="14">
        <f t="shared" si="170"/>
        <v>100</v>
      </c>
      <c r="N221" s="14">
        <f>'Субвенции '!B215</f>
        <v>234.2</v>
      </c>
      <c r="O221" s="14">
        <f>'Субвенции '!C215</f>
        <v>234.2</v>
      </c>
      <c r="P221" s="14">
        <f>'Субвенции '!D215</f>
        <v>234.2</v>
      </c>
      <c r="Q221" s="14">
        <f t="shared" ref="Q221:Q226" si="171">P221/O221*100</f>
        <v>100</v>
      </c>
      <c r="R221" s="14">
        <f>Иные!B208</f>
        <v>0</v>
      </c>
      <c r="S221" s="14">
        <f>Иные!C208</f>
        <v>158.30000000000001</v>
      </c>
      <c r="T221" s="14">
        <f>Иные!D208</f>
        <v>158.30000000000001</v>
      </c>
      <c r="U221" s="14">
        <f t="shared" si="34"/>
        <v>100</v>
      </c>
      <c r="V221" s="10"/>
      <c r="W221" s="10"/>
      <c r="X221" s="10"/>
      <c r="Y221" s="10"/>
      <c r="Z221" s="10"/>
      <c r="AA221" s="10"/>
      <c r="AB221" s="10"/>
      <c r="AC221" s="10"/>
      <c r="AD221" s="10"/>
      <c r="AE221" s="10"/>
      <c r="AF221" s="10"/>
      <c r="AG221" s="10"/>
      <c r="AH221" s="10"/>
      <c r="AI221" s="10"/>
      <c r="AJ221" s="10"/>
    </row>
    <row r="222" spans="1:36" s="12" customFormat="1" ht="15.75" x14ac:dyDescent="0.25">
      <c r="A222" s="120" t="s">
        <v>368</v>
      </c>
      <c r="B222" s="146">
        <f t="shared" si="149"/>
        <v>234.2</v>
      </c>
      <c r="C222" s="146">
        <f t="shared" si="149"/>
        <v>392.5</v>
      </c>
      <c r="D222" s="146">
        <f t="shared" si="150"/>
        <v>392.5</v>
      </c>
      <c r="E222" s="146">
        <f t="shared" si="169"/>
        <v>100</v>
      </c>
      <c r="F222" s="146"/>
      <c r="G222" s="14"/>
      <c r="H222" s="14"/>
      <c r="I222" s="45"/>
      <c r="J222" s="237">
        <f>Субсидии!B213</f>
        <v>0</v>
      </c>
      <c r="K222" s="237">
        <f>Субсидии!C213</f>
        <v>0</v>
      </c>
      <c r="L222" s="237">
        <f>Субсидии!D213</f>
        <v>0</v>
      </c>
      <c r="M222" s="14"/>
      <c r="N222" s="14">
        <f>'Субвенции '!B216</f>
        <v>234.2</v>
      </c>
      <c r="O222" s="14">
        <f>'Субвенции '!C216</f>
        <v>234.2</v>
      </c>
      <c r="P222" s="14">
        <f>'Субвенции '!D216</f>
        <v>234.2</v>
      </c>
      <c r="Q222" s="14">
        <f t="shared" si="171"/>
        <v>100</v>
      </c>
      <c r="R222" s="14">
        <f>Иные!B209</f>
        <v>0</v>
      </c>
      <c r="S222" s="14">
        <f>Иные!C209</f>
        <v>158.30000000000001</v>
      </c>
      <c r="T222" s="14">
        <f>Иные!D209</f>
        <v>158.30000000000001</v>
      </c>
      <c r="U222" s="14">
        <f t="shared" si="34"/>
        <v>100</v>
      </c>
      <c r="V222" s="10"/>
      <c r="W222" s="10"/>
      <c r="X222" s="10"/>
      <c r="Y222" s="10"/>
      <c r="Z222" s="10"/>
      <c r="AA222" s="10"/>
      <c r="AB222" s="10"/>
      <c r="AC222" s="10"/>
      <c r="AD222" s="10"/>
      <c r="AE222" s="10"/>
      <c r="AF222" s="10"/>
      <c r="AG222" s="10"/>
      <c r="AH222" s="10"/>
      <c r="AI222" s="10"/>
      <c r="AJ222" s="10"/>
    </row>
    <row r="223" spans="1:36" s="12" customFormat="1" ht="15.75" x14ac:dyDescent="0.25">
      <c r="A223" s="120" t="s">
        <v>369</v>
      </c>
      <c r="B223" s="146">
        <f t="shared" si="149"/>
        <v>234.2</v>
      </c>
      <c r="C223" s="146">
        <f t="shared" si="149"/>
        <v>797.73599999999988</v>
      </c>
      <c r="D223" s="146">
        <f t="shared" si="150"/>
        <v>639.43599999999992</v>
      </c>
      <c r="E223" s="146">
        <f t="shared" si="169"/>
        <v>80.156342449131046</v>
      </c>
      <c r="F223" s="146"/>
      <c r="G223" s="14"/>
      <c r="H223" s="14"/>
      <c r="I223" s="45"/>
      <c r="J223" s="237">
        <f>Субсидии!B214</f>
        <v>0</v>
      </c>
      <c r="K223" s="237">
        <f>Субсидии!C214</f>
        <v>405.23599999999999</v>
      </c>
      <c r="L223" s="237">
        <f>Субсидии!D214</f>
        <v>405.23599999999999</v>
      </c>
      <c r="M223" s="14">
        <f t="shared" si="170"/>
        <v>100</v>
      </c>
      <c r="N223" s="14">
        <f>'Субвенции '!B217</f>
        <v>234.2</v>
      </c>
      <c r="O223" s="14">
        <f>'Субвенции '!C217</f>
        <v>234.2</v>
      </c>
      <c r="P223" s="14">
        <f>'Субвенции '!D217</f>
        <v>234.2</v>
      </c>
      <c r="Q223" s="14">
        <f t="shared" si="171"/>
        <v>100</v>
      </c>
      <c r="R223" s="14">
        <f>Иные!B210</f>
        <v>0</v>
      </c>
      <c r="S223" s="14">
        <f>Иные!C210</f>
        <v>158.30000000000001</v>
      </c>
      <c r="T223" s="14">
        <f>Иные!D210</f>
        <v>0</v>
      </c>
      <c r="U223" s="14">
        <f t="shared" si="34"/>
        <v>0</v>
      </c>
      <c r="V223" s="10"/>
      <c r="W223" s="10"/>
      <c r="X223" s="10"/>
      <c r="Y223" s="10"/>
      <c r="Z223" s="10"/>
      <c r="AA223" s="10"/>
      <c r="AB223" s="10"/>
      <c r="AC223" s="10"/>
      <c r="AD223" s="10"/>
      <c r="AE223" s="10"/>
      <c r="AF223" s="10"/>
      <c r="AG223" s="10"/>
      <c r="AH223" s="10"/>
      <c r="AI223" s="10"/>
      <c r="AJ223" s="10"/>
    </row>
    <row r="224" spans="1:36" s="12" customFormat="1" ht="15.75" x14ac:dyDescent="0.25">
      <c r="A224" s="120" t="s">
        <v>558</v>
      </c>
      <c r="B224" s="146">
        <f t="shared" si="149"/>
        <v>234.2</v>
      </c>
      <c r="C224" s="146">
        <f t="shared" si="149"/>
        <v>1386.4491999999998</v>
      </c>
      <c r="D224" s="146">
        <f t="shared" si="150"/>
        <v>1386.4491999999998</v>
      </c>
      <c r="E224" s="146">
        <f t="shared" si="169"/>
        <v>100</v>
      </c>
      <c r="F224" s="146"/>
      <c r="G224" s="14"/>
      <c r="H224" s="14"/>
      <c r="I224" s="45"/>
      <c r="J224" s="237">
        <f>Субсидии!B215</f>
        <v>0</v>
      </c>
      <c r="K224" s="237">
        <f>Субсидии!C215</f>
        <v>993.94919999999991</v>
      </c>
      <c r="L224" s="237">
        <f>Субсидии!D215</f>
        <v>993.94919999999991</v>
      </c>
      <c r="M224" s="14">
        <f t="shared" si="170"/>
        <v>100</v>
      </c>
      <c r="N224" s="14">
        <f>'Субвенции '!B218</f>
        <v>234.2</v>
      </c>
      <c r="O224" s="14">
        <f>'Субвенции '!C218</f>
        <v>234.2</v>
      </c>
      <c r="P224" s="14">
        <f>'Субвенции '!D218</f>
        <v>234.2</v>
      </c>
      <c r="Q224" s="14">
        <f t="shared" si="171"/>
        <v>100</v>
      </c>
      <c r="R224" s="14">
        <f>Иные!B211</f>
        <v>0</v>
      </c>
      <c r="S224" s="14">
        <f>Иные!C211</f>
        <v>158.30000000000001</v>
      </c>
      <c r="T224" s="14">
        <f>Иные!D211</f>
        <v>158.30000000000001</v>
      </c>
      <c r="U224" s="14">
        <f t="shared" si="34"/>
        <v>100</v>
      </c>
      <c r="V224" s="10"/>
      <c r="W224" s="10"/>
      <c r="X224" s="10"/>
      <c r="Y224" s="10"/>
      <c r="Z224" s="10"/>
      <c r="AA224" s="10"/>
      <c r="AB224" s="10"/>
      <c r="AC224" s="10"/>
      <c r="AD224" s="10"/>
      <c r="AE224" s="10"/>
      <c r="AF224" s="10"/>
      <c r="AG224" s="10"/>
      <c r="AH224" s="10"/>
      <c r="AI224" s="10"/>
      <c r="AJ224" s="10"/>
    </row>
    <row r="225" spans="1:36" s="12" customFormat="1" ht="15.75" x14ac:dyDescent="0.25">
      <c r="A225" s="120" t="s">
        <v>370</v>
      </c>
      <c r="B225" s="146">
        <f t="shared" si="149"/>
        <v>468.4</v>
      </c>
      <c r="C225" s="146">
        <f t="shared" si="149"/>
        <v>1360.4579999999999</v>
      </c>
      <c r="D225" s="146">
        <f t="shared" si="150"/>
        <v>1360.4579999999999</v>
      </c>
      <c r="E225" s="146">
        <f t="shared" si="169"/>
        <v>100</v>
      </c>
      <c r="F225" s="146"/>
      <c r="G225" s="14"/>
      <c r="H225" s="14"/>
      <c r="I225" s="45"/>
      <c r="J225" s="237">
        <f>Субсидии!B216</f>
        <v>0</v>
      </c>
      <c r="K225" s="237">
        <f>Субсидии!C216</f>
        <v>643.95799999999997</v>
      </c>
      <c r="L225" s="237">
        <f>Субсидии!D216</f>
        <v>643.95799999999997</v>
      </c>
      <c r="M225" s="14">
        <f t="shared" si="170"/>
        <v>100</v>
      </c>
      <c r="N225" s="14">
        <f>'Субвенции '!B219</f>
        <v>468.4</v>
      </c>
      <c r="O225" s="14">
        <f>'Субвенции '!C219</f>
        <v>468.4</v>
      </c>
      <c r="P225" s="14">
        <f>'Субвенции '!D219</f>
        <v>468.4</v>
      </c>
      <c r="Q225" s="14">
        <f t="shared" si="171"/>
        <v>100</v>
      </c>
      <c r="R225" s="14">
        <f>Иные!B212</f>
        <v>0</v>
      </c>
      <c r="S225" s="14">
        <f>Иные!C212</f>
        <v>248.1</v>
      </c>
      <c r="T225" s="14">
        <f>Иные!D212</f>
        <v>248.1</v>
      </c>
      <c r="U225" s="14">
        <f t="shared" si="34"/>
        <v>100</v>
      </c>
      <c r="V225" s="10"/>
      <c r="W225" s="10"/>
      <c r="X225" s="10"/>
      <c r="Y225" s="10"/>
      <c r="Z225" s="10"/>
      <c r="AA225" s="10"/>
      <c r="AB225" s="10"/>
      <c r="AC225" s="10"/>
      <c r="AD225" s="10"/>
      <c r="AE225" s="10"/>
      <c r="AF225" s="10"/>
      <c r="AG225" s="10"/>
      <c r="AH225" s="10"/>
      <c r="AI225" s="10"/>
      <c r="AJ225" s="10"/>
    </row>
    <row r="226" spans="1:36" s="12" customFormat="1" ht="15.75" x14ac:dyDescent="0.25">
      <c r="A226" s="120" t="s">
        <v>371</v>
      </c>
      <c r="B226" s="146">
        <f t="shared" si="149"/>
        <v>234.2</v>
      </c>
      <c r="C226" s="146">
        <f t="shared" si="149"/>
        <v>1482.3</v>
      </c>
      <c r="D226" s="146">
        <f t="shared" si="150"/>
        <v>1482.3</v>
      </c>
      <c r="E226" s="146">
        <f t="shared" si="169"/>
        <v>100</v>
      </c>
      <c r="F226" s="146"/>
      <c r="G226" s="14"/>
      <c r="H226" s="14"/>
      <c r="I226" s="45"/>
      <c r="J226" s="237">
        <f>Субсидии!B217</f>
        <v>0</v>
      </c>
      <c r="K226" s="237">
        <f>Субсидии!C217</f>
        <v>1000</v>
      </c>
      <c r="L226" s="237">
        <f>Субсидии!D217</f>
        <v>1000</v>
      </c>
      <c r="M226" s="14">
        <f t="shared" si="170"/>
        <v>100</v>
      </c>
      <c r="N226" s="14">
        <f>'Субвенции '!B220</f>
        <v>234.2</v>
      </c>
      <c r="O226" s="14">
        <f>'Субвенции '!C220</f>
        <v>234.2</v>
      </c>
      <c r="P226" s="14">
        <f>'Субвенции '!D220</f>
        <v>234.2</v>
      </c>
      <c r="Q226" s="14">
        <f t="shared" si="171"/>
        <v>100</v>
      </c>
      <c r="R226" s="14">
        <f>Иные!B213</f>
        <v>0</v>
      </c>
      <c r="S226" s="14">
        <f>Иные!C213</f>
        <v>248.1</v>
      </c>
      <c r="T226" s="14">
        <f>Иные!D213</f>
        <v>248.1</v>
      </c>
      <c r="U226" s="14">
        <f t="shared" si="34"/>
        <v>100</v>
      </c>
      <c r="V226" s="10"/>
      <c r="W226" s="10"/>
      <c r="X226" s="10"/>
      <c r="Y226" s="10"/>
      <c r="Z226" s="10"/>
      <c r="AA226" s="10"/>
      <c r="AB226" s="10"/>
      <c r="AC226" s="10"/>
      <c r="AD226" s="10"/>
      <c r="AE226" s="10"/>
      <c r="AF226" s="10"/>
      <c r="AG226" s="10"/>
      <c r="AH226" s="10"/>
      <c r="AI226" s="10"/>
      <c r="AJ226" s="10"/>
    </row>
    <row r="227" spans="1:36" s="26" customFormat="1" ht="31.5" x14ac:dyDescent="0.25">
      <c r="A227" s="75" t="s">
        <v>374</v>
      </c>
      <c r="B227" s="79">
        <f t="shared" si="149"/>
        <v>308563.13000000006</v>
      </c>
      <c r="C227" s="79">
        <f t="shared" si="149"/>
        <v>446058.44431999989</v>
      </c>
      <c r="D227" s="79">
        <f t="shared" si="150"/>
        <v>435696.45427999995</v>
      </c>
      <c r="E227" s="79">
        <f t="shared" ref="E227" si="172">D227/C227*100</f>
        <v>97.676988257492482</v>
      </c>
      <c r="F227" s="79">
        <f t="shared" ref="F227:H227" si="173">SUM(F228:F233)</f>
        <v>88668.6</v>
      </c>
      <c r="G227" s="79">
        <f t="shared" si="173"/>
        <v>98033.900000000009</v>
      </c>
      <c r="H227" s="79">
        <f t="shared" si="173"/>
        <v>98033.900000000009</v>
      </c>
      <c r="I227" s="81">
        <f t="shared" si="28"/>
        <v>100</v>
      </c>
      <c r="J227" s="79">
        <f>SUM(J228:J233)</f>
        <v>65126.73</v>
      </c>
      <c r="K227" s="79">
        <f>SUM(K228:K233)</f>
        <v>109013.12282</v>
      </c>
      <c r="L227" s="79">
        <f t="shared" ref="L227:T227" si="174">SUM(L228:L233)</f>
        <v>107793.55256000001</v>
      </c>
      <c r="M227" s="79">
        <f t="shared" si="30"/>
        <v>98.881262889777304</v>
      </c>
      <c r="N227" s="79">
        <f t="shared" ref="N227" si="175">SUM(N228:N233)</f>
        <v>154309.00000000009</v>
      </c>
      <c r="O227" s="79">
        <f t="shared" si="174"/>
        <v>194059.32149999993</v>
      </c>
      <c r="P227" s="79">
        <f t="shared" si="174"/>
        <v>192204.46590999994</v>
      </c>
      <c r="Q227" s="79">
        <f t="shared" si="32"/>
        <v>99.044181142311174</v>
      </c>
      <c r="R227" s="79">
        <f t="shared" ref="R227" si="176">SUM(R228:R233)</f>
        <v>458.8</v>
      </c>
      <c r="S227" s="79">
        <f t="shared" si="174"/>
        <v>44952.1</v>
      </c>
      <c r="T227" s="79">
        <f t="shared" si="174"/>
        <v>37664.535810000001</v>
      </c>
      <c r="U227" s="79">
        <f t="shared" si="34"/>
        <v>83.788156304154867</v>
      </c>
      <c r="V227" s="129"/>
      <c r="W227" s="129"/>
      <c r="X227" s="129"/>
      <c r="Y227" s="129"/>
      <c r="Z227" s="129"/>
      <c r="AA227" s="129"/>
      <c r="AB227" s="129"/>
      <c r="AC227" s="129"/>
      <c r="AD227" s="129"/>
      <c r="AE227" s="129"/>
      <c r="AF227" s="129"/>
      <c r="AG227" s="129"/>
      <c r="AH227" s="129"/>
      <c r="AI227" s="129"/>
      <c r="AJ227" s="129"/>
    </row>
    <row r="228" spans="1:36" s="12" customFormat="1" ht="32.25" customHeight="1" x14ac:dyDescent="0.25">
      <c r="A228" s="119" t="s">
        <v>339</v>
      </c>
      <c r="B228" s="14">
        <f t="shared" si="149"/>
        <v>306522.13000000006</v>
      </c>
      <c r="C228" s="14">
        <f t="shared" si="149"/>
        <v>411032.45731999993</v>
      </c>
      <c r="D228" s="14">
        <f t="shared" si="150"/>
        <v>407478.31031999993</v>
      </c>
      <c r="E228" s="14">
        <f t="shared" si="24"/>
        <v>99.135312324682673</v>
      </c>
      <c r="F228" s="14">
        <f>Дотации!B53</f>
        <v>88668.6</v>
      </c>
      <c r="G228" s="15">
        <f>Дотации!C52</f>
        <v>98033.900000000009</v>
      </c>
      <c r="H228" s="15">
        <f>Дотации!D52</f>
        <v>98033.900000000009</v>
      </c>
      <c r="I228" s="15">
        <f t="shared" si="28"/>
        <v>100</v>
      </c>
      <c r="J228" s="14">
        <f>Субсидии!B219</f>
        <v>64022.530000000006</v>
      </c>
      <c r="K228" s="14">
        <f>Субсидии!C219</f>
        <v>105190.13582000001</v>
      </c>
      <c r="L228" s="14">
        <f>Субсидии!D219</f>
        <v>103970.57460000002</v>
      </c>
      <c r="M228" s="14">
        <f t="shared" si="30"/>
        <v>98.840612562677094</v>
      </c>
      <c r="N228" s="14">
        <f>'Субвенции '!B222</f>
        <v>153372.20000000007</v>
      </c>
      <c r="O228" s="14">
        <f>'Субвенции '!C222</f>
        <v>193122.52149999992</v>
      </c>
      <c r="P228" s="14">
        <f>'Субвенции '!D222</f>
        <v>191267.66590999992</v>
      </c>
      <c r="Q228" s="14">
        <f t="shared" si="32"/>
        <v>99.039544649897294</v>
      </c>
      <c r="R228" s="14">
        <f>Иные!B215</f>
        <v>458.8</v>
      </c>
      <c r="S228" s="14">
        <f>Иные!C215</f>
        <v>14685.9</v>
      </c>
      <c r="T228" s="14">
        <f>Иные!D215</f>
        <v>14206.169810000001</v>
      </c>
      <c r="U228" s="14">
        <f t="shared" si="34"/>
        <v>96.733396046548066</v>
      </c>
      <c r="V228" s="10"/>
      <c r="W228" s="10"/>
      <c r="X228" s="10"/>
      <c r="Y228" s="10"/>
      <c r="Z228" s="10"/>
      <c r="AA228" s="10"/>
      <c r="AB228" s="10"/>
      <c r="AC228" s="10"/>
      <c r="AD228" s="10"/>
      <c r="AE228" s="10"/>
      <c r="AF228" s="10"/>
      <c r="AG228" s="10"/>
      <c r="AH228" s="10"/>
      <c r="AI228" s="10"/>
      <c r="AJ228" s="10"/>
    </row>
    <row r="229" spans="1:36" s="12" customFormat="1" ht="15.75" x14ac:dyDescent="0.25">
      <c r="A229" s="120" t="s">
        <v>559</v>
      </c>
      <c r="B229" s="146">
        <f t="shared" si="149"/>
        <v>234.2</v>
      </c>
      <c r="C229" s="146">
        <f t="shared" si="149"/>
        <v>1519.48344</v>
      </c>
      <c r="D229" s="146">
        <f t="shared" si="150"/>
        <v>1519.48344</v>
      </c>
      <c r="E229" s="146">
        <f>D229/C229*100</f>
        <v>100</v>
      </c>
      <c r="F229" s="146"/>
      <c r="G229" s="14"/>
      <c r="H229" s="14"/>
      <c r="I229" s="45"/>
      <c r="J229" s="237">
        <f>Субсидии!B220</f>
        <v>0</v>
      </c>
      <c r="K229" s="237">
        <f>Субсидии!C220</f>
        <v>1000</v>
      </c>
      <c r="L229" s="237">
        <f>Субсидии!D220</f>
        <v>1000</v>
      </c>
      <c r="M229" s="14">
        <f t="shared" si="30"/>
        <v>100</v>
      </c>
      <c r="N229" s="14">
        <f>'Субвенции '!B223</f>
        <v>234.2</v>
      </c>
      <c r="O229" s="14">
        <f>'Субвенции '!C223</f>
        <v>234.2</v>
      </c>
      <c r="P229" s="14">
        <f>'Субвенции '!D223</f>
        <v>234.2</v>
      </c>
      <c r="Q229" s="14">
        <f>P229/O229*100</f>
        <v>100</v>
      </c>
      <c r="R229" s="14">
        <f>Иные!B217</f>
        <v>0</v>
      </c>
      <c r="S229" s="14">
        <f>Иные!C217</f>
        <v>285.28343999999998</v>
      </c>
      <c r="T229" s="14">
        <f>Иные!D217</f>
        <v>285.28343999999998</v>
      </c>
      <c r="U229" s="14">
        <f t="shared" si="34"/>
        <v>100</v>
      </c>
      <c r="V229" s="10"/>
      <c r="W229" s="10"/>
      <c r="X229" s="10"/>
      <c r="Y229" s="10"/>
      <c r="Z229" s="10"/>
      <c r="AA229" s="10"/>
      <c r="AB229" s="10"/>
      <c r="AC229" s="10"/>
      <c r="AD229" s="10"/>
      <c r="AE229" s="10"/>
      <c r="AF229" s="10"/>
      <c r="AG229" s="10"/>
      <c r="AH229" s="10"/>
      <c r="AI229" s="10"/>
      <c r="AJ229" s="10"/>
    </row>
    <row r="230" spans="1:36" s="12" customFormat="1" ht="15.75" x14ac:dyDescent="0.25">
      <c r="A230" s="120" t="s">
        <v>483</v>
      </c>
      <c r="B230" s="146">
        <f t="shared" si="149"/>
        <v>0</v>
      </c>
      <c r="C230" s="146">
        <f t="shared" si="149"/>
        <v>0</v>
      </c>
      <c r="D230" s="146">
        <f t="shared" si="150"/>
        <v>0</v>
      </c>
      <c r="E230" s="146"/>
      <c r="F230" s="146"/>
      <c r="G230" s="14"/>
      <c r="H230" s="14"/>
      <c r="I230" s="45"/>
      <c r="J230" s="237">
        <f>Субсидии!B221</f>
        <v>0</v>
      </c>
      <c r="K230" s="237">
        <f>Субсидии!C221</f>
        <v>0</v>
      </c>
      <c r="L230" s="237">
        <f>Субсидии!D221</f>
        <v>0</v>
      </c>
      <c r="M230" s="14"/>
      <c r="N230" s="14">
        <f>'Субвенции '!B224</f>
        <v>0</v>
      </c>
      <c r="O230" s="14">
        <f>'Субвенции '!C224</f>
        <v>0</v>
      </c>
      <c r="P230" s="14">
        <f>'Субвенции '!D224</f>
        <v>0</v>
      </c>
      <c r="Q230" s="14"/>
      <c r="R230" s="14"/>
      <c r="S230" s="14"/>
      <c r="T230" s="14"/>
      <c r="U230" s="14"/>
      <c r="V230" s="10"/>
      <c r="W230" s="10"/>
      <c r="X230" s="10"/>
      <c r="Y230" s="10"/>
      <c r="Z230" s="10"/>
      <c r="AA230" s="10"/>
      <c r="AB230" s="10"/>
      <c r="AC230" s="10"/>
      <c r="AD230" s="10"/>
      <c r="AE230" s="10"/>
      <c r="AF230" s="10"/>
      <c r="AG230" s="10"/>
      <c r="AH230" s="10"/>
      <c r="AI230" s="10"/>
      <c r="AJ230" s="10"/>
    </row>
    <row r="231" spans="1:36" s="12" customFormat="1" ht="15.75" x14ac:dyDescent="0.25">
      <c r="A231" s="120" t="s">
        <v>560</v>
      </c>
      <c r="B231" s="146">
        <f t="shared" si="149"/>
        <v>0</v>
      </c>
      <c r="C231" s="146">
        <f t="shared" si="149"/>
        <v>0</v>
      </c>
      <c r="D231" s="146">
        <f t="shared" si="150"/>
        <v>0</v>
      </c>
      <c r="E231" s="146"/>
      <c r="F231" s="146"/>
      <c r="G231" s="14"/>
      <c r="H231" s="14"/>
      <c r="I231" s="45"/>
      <c r="J231" s="237">
        <f>Субсидии!B222</f>
        <v>0</v>
      </c>
      <c r="K231" s="237">
        <f>Субсидии!C222</f>
        <v>0</v>
      </c>
      <c r="L231" s="237">
        <f>Субсидии!D222</f>
        <v>0</v>
      </c>
      <c r="M231" s="14"/>
      <c r="N231" s="14">
        <f>'Субвенции '!B225</f>
        <v>0</v>
      </c>
      <c r="O231" s="14">
        <f>'Субвенции '!C225</f>
        <v>0</v>
      </c>
      <c r="P231" s="14">
        <f>'Субвенции '!D225</f>
        <v>0</v>
      </c>
      <c r="Q231" s="14"/>
      <c r="R231" s="14"/>
      <c r="S231" s="14"/>
      <c r="T231" s="14"/>
      <c r="U231" s="14"/>
      <c r="V231" s="10"/>
      <c r="W231" s="10"/>
      <c r="X231" s="10"/>
      <c r="Y231" s="10"/>
      <c r="Z231" s="10"/>
      <c r="AA231" s="10"/>
      <c r="AB231" s="10"/>
      <c r="AC231" s="10"/>
      <c r="AD231" s="10"/>
      <c r="AE231" s="10"/>
      <c r="AF231" s="10"/>
      <c r="AG231" s="10"/>
      <c r="AH231" s="10"/>
      <c r="AI231" s="10"/>
      <c r="AJ231" s="10"/>
    </row>
    <row r="232" spans="1:36" s="12" customFormat="1" ht="15.75" x14ac:dyDescent="0.25">
      <c r="A232" s="120" t="s">
        <v>373</v>
      </c>
      <c r="B232" s="146">
        <f t="shared" si="149"/>
        <v>1572.6</v>
      </c>
      <c r="C232" s="146">
        <f t="shared" si="149"/>
        <v>32260.876559999997</v>
      </c>
      <c r="D232" s="146">
        <f t="shared" si="150"/>
        <v>25453.033519999997</v>
      </c>
      <c r="E232" s="146">
        <f>D232/C232*100</f>
        <v>78.897526149549861</v>
      </c>
      <c r="F232" s="146"/>
      <c r="G232" s="14"/>
      <c r="H232" s="14"/>
      <c r="I232" s="45"/>
      <c r="J232" s="237">
        <f>Субсидии!B223</f>
        <v>1104.2</v>
      </c>
      <c r="K232" s="237">
        <f>Субсидии!C223</f>
        <v>1989.56</v>
      </c>
      <c r="L232" s="237">
        <f>Субсидии!D223</f>
        <v>1989.55096</v>
      </c>
      <c r="M232" s="14">
        <f>L232/K232*100</f>
        <v>99.999545628179092</v>
      </c>
      <c r="N232" s="14">
        <f>'Субвенции '!B226</f>
        <v>468.4</v>
      </c>
      <c r="O232" s="14">
        <f>'Субвенции '!C226</f>
        <v>468.4</v>
      </c>
      <c r="P232" s="14">
        <f>'Субвенции '!D226</f>
        <v>468.4</v>
      </c>
      <c r="Q232" s="14">
        <f>P232/O232*100</f>
        <v>100</v>
      </c>
      <c r="R232" s="14">
        <f>Иные!B216</f>
        <v>0</v>
      </c>
      <c r="S232" s="14">
        <f>Иные!C216</f>
        <v>29802.916559999998</v>
      </c>
      <c r="T232" s="14">
        <f>Иные!D216</f>
        <v>22995.082559999999</v>
      </c>
      <c r="U232" s="14">
        <f t="shared" si="34"/>
        <v>77.157155118378114</v>
      </c>
      <c r="V232" s="10"/>
      <c r="W232" s="10"/>
      <c r="X232" s="10"/>
      <c r="Y232" s="10"/>
      <c r="Z232" s="10"/>
      <c r="AA232" s="10"/>
      <c r="AB232" s="10"/>
      <c r="AC232" s="10"/>
      <c r="AD232" s="10"/>
      <c r="AE232" s="10"/>
      <c r="AF232" s="10"/>
      <c r="AG232" s="10"/>
      <c r="AH232" s="10"/>
      <c r="AI232" s="10"/>
      <c r="AJ232" s="10"/>
    </row>
    <row r="233" spans="1:36" s="12" customFormat="1" ht="15.75" x14ac:dyDescent="0.25">
      <c r="A233" s="120" t="s">
        <v>390</v>
      </c>
      <c r="B233" s="146">
        <f t="shared" si="149"/>
        <v>234.2</v>
      </c>
      <c r="C233" s="146">
        <f t="shared" si="149"/>
        <v>1245.627</v>
      </c>
      <c r="D233" s="146">
        <f t="shared" si="150"/>
        <v>1245.627</v>
      </c>
      <c r="E233" s="146">
        <f>D233/C233*100</f>
        <v>100</v>
      </c>
      <c r="F233" s="146"/>
      <c r="G233" s="14"/>
      <c r="H233" s="14"/>
      <c r="I233" s="45"/>
      <c r="J233" s="237">
        <f>Субсидии!B224</f>
        <v>0</v>
      </c>
      <c r="K233" s="237">
        <f>Субсидии!C224</f>
        <v>833.42700000000002</v>
      </c>
      <c r="L233" s="237">
        <f>Субсидии!D224</f>
        <v>833.42700000000002</v>
      </c>
      <c r="M233" s="14">
        <f>L233/K233*100</f>
        <v>100</v>
      </c>
      <c r="N233" s="14">
        <f>'Субвенции '!B227</f>
        <v>234.2</v>
      </c>
      <c r="O233" s="14">
        <f>'Субвенции '!C227</f>
        <v>234.2</v>
      </c>
      <c r="P233" s="14">
        <f>'Субвенции '!D227</f>
        <v>234.2</v>
      </c>
      <c r="Q233" s="14">
        <f>P233/O233*100</f>
        <v>100</v>
      </c>
      <c r="R233" s="14">
        <f>Иные!B218</f>
        <v>0</v>
      </c>
      <c r="S233" s="14">
        <f>Иные!C218</f>
        <v>178</v>
      </c>
      <c r="T233" s="14">
        <f>Иные!D218</f>
        <v>178</v>
      </c>
      <c r="U233" s="14">
        <f t="shared" si="34"/>
        <v>100</v>
      </c>
      <c r="V233" s="10"/>
      <c r="W233" s="10"/>
      <c r="X233" s="10"/>
      <c r="Y233" s="10"/>
      <c r="Z233" s="10"/>
      <c r="AA233" s="10"/>
      <c r="AB233" s="10"/>
      <c r="AC233" s="10"/>
      <c r="AD233" s="10"/>
      <c r="AE233" s="10"/>
      <c r="AF233" s="10"/>
      <c r="AG233" s="10"/>
      <c r="AH233" s="10"/>
      <c r="AI233" s="10"/>
      <c r="AJ233" s="10"/>
    </row>
    <row r="234" spans="1:36" s="26" customFormat="1" ht="32.25" customHeight="1" x14ac:dyDescent="0.25">
      <c r="A234" s="75" t="s">
        <v>378</v>
      </c>
      <c r="B234" s="79">
        <f t="shared" si="149"/>
        <v>544092.63000000012</v>
      </c>
      <c r="C234" s="79">
        <f t="shared" si="149"/>
        <v>591187.05263000005</v>
      </c>
      <c r="D234" s="79">
        <f t="shared" si="150"/>
        <v>587559.8438700001</v>
      </c>
      <c r="E234" s="79">
        <f t="shared" ref="E234" si="177">D234/C234*100</f>
        <v>99.386453281772049</v>
      </c>
      <c r="F234" s="79">
        <f t="shared" ref="F234:H234" si="178">SUM(F235:F246)</f>
        <v>197938.30000000002</v>
      </c>
      <c r="G234" s="79">
        <f t="shared" si="178"/>
        <v>199204.98900000003</v>
      </c>
      <c r="H234" s="79">
        <f t="shared" si="178"/>
        <v>199204.98900000003</v>
      </c>
      <c r="I234" s="81">
        <f t="shared" si="28"/>
        <v>100</v>
      </c>
      <c r="J234" s="79">
        <f>SUM(J235:J246)</f>
        <v>47850.430000000008</v>
      </c>
      <c r="K234" s="79">
        <f>SUM(K235:K246)</f>
        <v>46251.861230000002</v>
      </c>
      <c r="L234" s="79">
        <f t="shared" ref="L234:T234" si="179">SUM(L235:L246)</f>
        <v>45434.749660000009</v>
      </c>
      <c r="M234" s="79">
        <f t="shared" si="30"/>
        <v>98.233343376309364</v>
      </c>
      <c r="N234" s="79">
        <f t="shared" ref="N234" si="180">SUM(N235:N246)</f>
        <v>294137.10000000003</v>
      </c>
      <c r="O234" s="79">
        <f t="shared" si="179"/>
        <v>321082.30000000005</v>
      </c>
      <c r="P234" s="79">
        <f t="shared" si="179"/>
        <v>318937.19767000002</v>
      </c>
      <c r="Q234" s="79">
        <f t="shared" si="32"/>
        <v>99.331915110238086</v>
      </c>
      <c r="R234" s="79">
        <f t="shared" ref="R234" si="181">SUM(R235:R246)</f>
        <v>4166.8</v>
      </c>
      <c r="S234" s="79">
        <f t="shared" si="179"/>
        <v>24647.902400000006</v>
      </c>
      <c r="T234" s="79">
        <f t="shared" si="179"/>
        <v>23982.907540000004</v>
      </c>
      <c r="U234" s="79">
        <f t="shared" si="34"/>
        <v>97.302022503951477</v>
      </c>
      <c r="V234" s="129"/>
      <c r="W234" s="129"/>
      <c r="X234" s="129"/>
      <c r="Y234" s="129"/>
      <c r="Z234" s="129"/>
      <c r="AA234" s="129"/>
      <c r="AB234" s="129"/>
      <c r="AC234" s="129"/>
      <c r="AD234" s="129"/>
      <c r="AE234" s="129"/>
      <c r="AF234" s="129"/>
      <c r="AG234" s="129"/>
      <c r="AH234" s="129"/>
      <c r="AI234" s="129"/>
      <c r="AJ234" s="129"/>
    </row>
    <row r="235" spans="1:36" s="12" customFormat="1" ht="31.5" x14ac:dyDescent="0.25">
      <c r="A235" s="119" t="s">
        <v>358</v>
      </c>
      <c r="B235" s="14">
        <f t="shared" si="149"/>
        <v>539984.23</v>
      </c>
      <c r="C235" s="14">
        <f t="shared" si="149"/>
        <v>583151.90662999998</v>
      </c>
      <c r="D235" s="14">
        <f t="shared" si="150"/>
        <v>579633.42408999999</v>
      </c>
      <c r="E235" s="14">
        <f t="shared" si="24"/>
        <v>99.3966439104464</v>
      </c>
      <c r="F235" s="14">
        <f>Дотации!B55</f>
        <v>197938.30000000002</v>
      </c>
      <c r="G235" s="15">
        <f>Дотации!C54</f>
        <v>199204.98900000003</v>
      </c>
      <c r="H235" s="15">
        <f>Дотации!D54</f>
        <v>199204.98900000003</v>
      </c>
      <c r="I235" s="15">
        <f t="shared" si="28"/>
        <v>100</v>
      </c>
      <c r="J235" s="14">
        <f>Субсидии!B226</f>
        <v>45100.530000000006</v>
      </c>
      <c r="K235" s="14">
        <f>Субсидии!C226</f>
        <v>41014.415229999999</v>
      </c>
      <c r="L235" s="14">
        <f>Субсидии!D226</f>
        <v>40197.352250000004</v>
      </c>
      <c r="M235" s="14">
        <f t="shared" si="30"/>
        <v>98.007863880496444</v>
      </c>
      <c r="N235" s="14">
        <f>'Субвенции '!B229</f>
        <v>292778.59999999992</v>
      </c>
      <c r="O235" s="14">
        <f>'Субвенции '!C229</f>
        <v>319523.79999999993</v>
      </c>
      <c r="P235" s="14">
        <f>'Субвенции '!D229</f>
        <v>317378.69766999991</v>
      </c>
      <c r="Q235" s="14">
        <f t="shared" si="32"/>
        <v>99.328656478797512</v>
      </c>
      <c r="R235" s="14">
        <f>Иные!B220</f>
        <v>4166.8</v>
      </c>
      <c r="S235" s="14">
        <f>Иные!C220</f>
        <v>23408.702399999998</v>
      </c>
      <c r="T235" s="14">
        <f>Иные!D220</f>
        <v>22852.385169999998</v>
      </c>
      <c r="U235" s="14">
        <f t="shared" si="34"/>
        <v>97.623459769389015</v>
      </c>
      <c r="V235" s="10"/>
      <c r="W235" s="10"/>
      <c r="X235" s="10"/>
      <c r="Y235" s="10"/>
      <c r="Z235" s="10"/>
      <c r="AA235" s="10"/>
      <c r="AB235" s="10"/>
      <c r="AC235" s="10"/>
      <c r="AD235" s="10"/>
      <c r="AE235" s="10"/>
      <c r="AF235" s="10"/>
      <c r="AG235" s="10"/>
      <c r="AH235" s="10"/>
      <c r="AI235" s="10"/>
      <c r="AJ235" s="10"/>
    </row>
    <row r="236" spans="1:36" s="12" customFormat="1" ht="15.75" x14ac:dyDescent="0.25">
      <c r="A236" s="120" t="s">
        <v>375</v>
      </c>
      <c r="B236" s="146">
        <f t="shared" si="149"/>
        <v>2749.9</v>
      </c>
      <c r="C236" s="146">
        <f t="shared" si="149"/>
        <v>2749.9</v>
      </c>
      <c r="D236" s="146">
        <f t="shared" si="150"/>
        <v>2749.8514100000002</v>
      </c>
      <c r="E236" s="146">
        <f t="shared" ref="E236:E246" si="182">D236/C236*100</f>
        <v>99.998233026655512</v>
      </c>
      <c r="F236" s="146"/>
      <c r="G236" s="14"/>
      <c r="H236" s="14"/>
      <c r="I236" s="45"/>
      <c r="J236" s="237">
        <f>Субсидии!B227</f>
        <v>2749.9</v>
      </c>
      <c r="K236" s="237">
        <f>Субсидии!C227</f>
        <v>2749.9</v>
      </c>
      <c r="L236" s="237">
        <f>Субсидии!D227</f>
        <v>2749.8514100000002</v>
      </c>
      <c r="M236" s="14">
        <f t="shared" ref="M236:M245" si="183">L236/K236*100</f>
        <v>99.998233026655512</v>
      </c>
      <c r="N236" s="14"/>
      <c r="O236" s="14"/>
      <c r="P236" s="14"/>
      <c r="Q236" s="14"/>
      <c r="R236" s="14"/>
      <c r="S236" s="14"/>
      <c r="T236" s="14"/>
      <c r="U236" s="14"/>
      <c r="V236" s="10"/>
      <c r="W236" s="10"/>
      <c r="X236" s="10"/>
      <c r="Y236" s="10"/>
      <c r="Z236" s="10"/>
      <c r="AA236" s="10"/>
      <c r="AB236" s="10"/>
      <c r="AC236" s="10"/>
      <c r="AD236" s="10"/>
      <c r="AE236" s="10"/>
      <c r="AF236" s="10"/>
      <c r="AG236" s="10"/>
      <c r="AH236" s="10"/>
      <c r="AI236" s="10"/>
      <c r="AJ236" s="10"/>
    </row>
    <row r="237" spans="1:36" s="12" customFormat="1" ht="15.75" x14ac:dyDescent="0.25">
      <c r="A237" s="120" t="s">
        <v>561</v>
      </c>
      <c r="B237" s="146">
        <f t="shared" si="149"/>
        <v>234.2</v>
      </c>
      <c r="C237" s="146">
        <f t="shared" si="149"/>
        <v>1116.26</v>
      </c>
      <c r="D237" s="146">
        <f t="shared" si="150"/>
        <v>1106.71372</v>
      </c>
      <c r="E237" s="146">
        <f t="shared" si="182"/>
        <v>99.144797806962544</v>
      </c>
      <c r="F237" s="146"/>
      <c r="G237" s="14"/>
      <c r="H237" s="14"/>
      <c r="I237" s="45"/>
      <c r="J237" s="237">
        <f>Субсидии!B228</f>
        <v>0</v>
      </c>
      <c r="K237" s="237">
        <f>Субсидии!C228</f>
        <v>749.16</v>
      </c>
      <c r="L237" s="237">
        <f>Субсидии!D228</f>
        <v>749.16</v>
      </c>
      <c r="M237" s="14">
        <f t="shared" si="183"/>
        <v>100</v>
      </c>
      <c r="N237" s="14">
        <f>'Субвенции '!B230</f>
        <v>234.2</v>
      </c>
      <c r="O237" s="14">
        <f>'Субвенции '!C230</f>
        <v>234.2</v>
      </c>
      <c r="P237" s="14">
        <f>'Субвенции '!D230</f>
        <v>234.2</v>
      </c>
      <c r="Q237" s="14">
        <f t="shared" ref="Q237:Q245" si="184">P237/O237*100</f>
        <v>100</v>
      </c>
      <c r="R237" s="14">
        <f>Иные!B222</f>
        <v>0</v>
      </c>
      <c r="S237" s="14">
        <f>Иные!C222</f>
        <v>132.9</v>
      </c>
      <c r="T237" s="14">
        <f>Иные!D222</f>
        <v>123.35372</v>
      </c>
      <c r="U237" s="14">
        <f t="shared" si="34"/>
        <v>92.816945071482309</v>
      </c>
      <c r="V237" s="10"/>
      <c r="W237" s="10"/>
      <c r="X237" s="10"/>
      <c r="Y237" s="10"/>
      <c r="Z237" s="10"/>
      <c r="AA237" s="10"/>
      <c r="AB237" s="10"/>
      <c r="AC237" s="10"/>
      <c r="AD237" s="10"/>
      <c r="AE237" s="10"/>
      <c r="AF237" s="10"/>
      <c r="AG237" s="10"/>
      <c r="AH237" s="10"/>
      <c r="AI237" s="10"/>
      <c r="AJ237" s="10"/>
    </row>
    <row r="238" spans="1:36" s="12" customFormat="1" ht="15.75" x14ac:dyDescent="0.25">
      <c r="A238" s="120" t="s">
        <v>562</v>
      </c>
      <c r="B238" s="146">
        <f t="shared" si="149"/>
        <v>93.7</v>
      </c>
      <c r="C238" s="146">
        <f t="shared" si="149"/>
        <v>839.79600000000005</v>
      </c>
      <c r="D238" s="146">
        <f t="shared" si="150"/>
        <v>827.20226000000002</v>
      </c>
      <c r="E238" s="146">
        <f t="shared" si="182"/>
        <v>98.500381044920431</v>
      </c>
      <c r="F238" s="146"/>
      <c r="G238" s="14"/>
      <c r="H238" s="14"/>
      <c r="I238" s="45"/>
      <c r="J238" s="237">
        <f>Субсидии!B229</f>
        <v>0</v>
      </c>
      <c r="K238" s="237">
        <f>Субсидии!C229</f>
        <v>618.096</v>
      </c>
      <c r="L238" s="237">
        <f>Субсидии!D229</f>
        <v>618.096</v>
      </c>
      <c r="M238" s="14">
        <f t="shared" si="183"/>
        <v>100</v>
      </c>
      <c r="N238" s="14">
        <f>'Субвенции '!B231</f>
        <v>93.7</v>
      </c>
      <c r="O238" s="14">
        <f>'Субвенции '!C231</f>
        <v>133.69999999999999</v>
      </c>
      <c r="P238" s="14">
        <f>'Субвенции '!D231</f>
        <v>133.69999999999999</v>
      </c>
      <c r="Q238" s="14">
        <f t="shared" si="184"/>
        <v>100</v>
      </c>
      <c r="R238" s="14">
        <f>Иные!B223</f>
        <v>0</v>
      </c>
      <c r="S238" s="14">
        <f>Иные!C223</f>
        <v>88</v>
      </c>
      <c r="T238" s="14">
        <f>Иные!D223</f>
        <v>75.406259999999989</v>
      </c>
      <c r="U238" s="14">
        <f t="shared" si="34"/>
        <v>85.6889318181818</v>
      </c>
      <c r="V238" s="10"/>
      <c r="W238" s="10"/>
      <c r="X238" s="10"/>
      <c r="Y238" s="10"/>
      <c r="Z238" s="10"/>
      <c r="AA238" s="10"/>
      <c r="AB238" s="10"/>
      <c r="AC238" s="10"/>
      <c r="AD238" s="10"/>
      <c r="AE238" s="10"/>
      <c r="AF238" s="10"/>
      <c r="AG238" s="10"/>
      <c r="AH238" s="10"/>
      <c r="AI238" s="10"/>
      <c r="AJ238" s="10"/>
    </row>
    <row r="239" spans="1:36" s="12" customFormat="1" ht="15.75" x14ac:dyDescent="0.25">
      <c r="A239" s="120" t="s">
        <v>563</v>
      </c>
      <c r="B239" s="146">
        <f t="shared" si="149"/>
        <v>93.7</v>
      </c>
      <c r="C239" s="146">
        <f t="shared" si="149"/>
        <v>266.60000000000002</v>
      </c>
      <c r="D239" s="146">
        <f t="shared" si="150"/>
        <v>266.60000000000002</v>
      </c>
      <c r="E239" s="146">
        <f t="shared" si="182"/>
        <v>100</v>
      </c>
      <c r="F239" s="146"/>
      <c r="G239" s="14"/>
      <c r="H239" s="14"/>
      <c r="I239" s="45"/>
      <c r="J239" s="237">
        <f>Субсидии!B230</f>
        <v>0</v>
      </c>
      <c r="K239" s="237">
        <f>Субсидии!C230</f>
        <v>0</v>
      </c>
      <c r="L239" s="237">
        <f>Субсидии!D230</f>
        <v>0</v>
      </c>
      <c r="M239" s="14"/>
      <c r="N239" s="14">
        <f>'Субвенции '!B232</f>
        <v>93.7</v>
      </c>
      <c r="O239" s="14">
        <f>'Субвенции '!C232</f>
        <v>133.69999999999999</v>
      </c>
      <c r="P239" s="14">
        <f>'Субвенции '!D232</f>
        <v>133.69999999999999</v>
      </c>
      <c r="Q239" s="14">
        <f t="shared" si="184"/>
        <v>100</v>
      </c>
      <c r="R239" s="14">
        <f>Иные!B224</f>
        <v>0</v>
      </c>
      <c r="S239" s="14">
        <f>Иные!C224</f>
        <v>132.9</v>
      </c>
      <c r="T239" s="14">
        <f>Иные!D224</f>
        <v>132.9</v>
      </c>
      <c r="U239" s="14">
        <f t="shared" si="34"/>
        <v>100</v>
      </c>
      <c r="V239" s="10"/>
      <c r="W239" s="10"/>
      <c r="X239" s="10"/>
      <c r="Y239" s="10"/>
      <c r="Z239" s="10"/>
      <c r="AA239" s="10"/>
      <c r="AB239" s="10"/>
      <c r="AC239" s="10"/>
      <c r="AD239" s="10"/>
      <c r="AE239" s="10"/>
      <c r="AF239" s="10"/>
      <c r="AG239" s="10"/>
      <c r="AH239" s="10"/>
      <c r="AI239" s="10"/>
      <c r="AJ239" s="10"/>
    </row>
    <row r="240" spans="1:36" s="12" customFormat="1" ht="15.75" x14ac:dyDescent="0.25">
      <c r="A240" s="120" t="s">
        <v>564</v>
      </c>
      <c r="B240" s="146">
        <f t="shared" si="149"/>
        <v>93.7</v>
      </c>
      <c r="C240" s="146">
        <f t="shared" si="149"/>
        <v>221.7</v>
      </c>
      <c r="D240" s="146">
        <f t="shared" si="150"/>
        <v>212.62984999999998</v>
      </c>
      <c r="E240" s="146">
        <f t="shared" si="182"/>
        <v>95.908818222823626</v>
      </c>
      <c r="F240" s="146"/>
      <c r="G240" s="14"/>
      <c r="H240" s="14"/>
      <c r="I240" s="45"/>
      <c r="J240" s="237">
        <f>Субсидии!B231</f>
        <v>0</v>
      </c>
      <c r="K240" s="237">
        <f>Субсидии!C231</f>
        <v>0</v>
      </c>
      <c r="L240" s="237">
        <f>Субсидии!D231</f>
        <v>0</v>
      </c>
      <c r="M240" s="14"/>
      <c r="N240" s="14">
        <f>'Субвенции '!B233</f>
        <v>93.7</v>
      </c>
      <c r="O240" s="14">
        <f>'Субвенции '!C233</f>
        <v>133.69999999999999</v>
      </c>
      <c r="P240" s="14">
        <f>'Субвенции '!D233</f>
        <v>133.69999999999999</v>
      </c>
      <c r="Q240" s="14">
        <f t="shared" si="184"/>
        <v>100</v>
      </c>
      <c r="R240" s="14">
        <f>Иные!B225</f>
        <v>0</v>
      </c>
      <c r="S240" s="14">
        <f>Иные!C225</f>
        <v>88</v>
      </c>
      <c r="T240" s="14">
        <f>Иные!D225</f>
        <v>78.929850000000002</v>
      </c>
      <c r="U240" s="14">
        <f t="shared" si="34"/>
        <v>89.693011363636373</v>
      </c>
      <c r="V240" s="10"/>
      <c r="W240" s="10"/>
      <c r="X240" s="10"/>
      <c r="Y240" s="10"/>
      <c r="Z240" s="10"/>
      <c r="AA240" s="10"/>
      <c r="AB240" s="10"/>
      <c r="AC240" s="10"/>
      <c r="AD240" s="10"/>
      <c r="AE240" s="10"/>
      <c r="AF240" s="10"/>
      <c r="AG240" s="10"/>
      <c r="AH240" s="10"/>
      <c r="AI240" s="10"/>
      <c r="AJ240" s="10"/>
    </row>
    <row r="241" spans="1:36" s="12" customFormat="1" ht="15.75" x14ac:dyDescent="0.25">
      <c r="A241" s="120" t="s">
        <v>565</v>
      </c>
      <c r="B241" s="146">
        <f t="shared" si="149"/>
        <v>93.7</v>
      </c>
      <c r="C241" s="146">
        <f t="shared" si="149"/>
        <v>266.60000000000002</v>
      </c>
      <c r="D241" s="146">
        <f t="shared" si="150"/>
        <v>253.74564999999998</v>
      </c>
      <c r="E241" s="146">
        <f t="shared" si="182"/>
        <v>95.178413353338314</v>
      </c>
      <c r="F241" s="146"/>
      <c r="G241" s="14"/>
      <c r="H241" s="14"/>
      <c r="I241" s="45"/>
      <c r="J241" s="237">
        <f>Субсидии!B232</f>
        <v>0</v>
      </c>
      <c r="K241" s="237">
        <f>Субсидии!C232</f>
        <v>0</v>
      </c>
      <c r="L241" s="237">
        <f>Субсидии!D232</f>
        <v>0</v>
      </c>
      <c r="M241" s="14"/>
      <c r="N241" s="14">
        <f>'Субвенции '!B234</f>
        <v>93.7</v>
      </c>
      <c r="O241" s="14">
        <f>'Субвенции '!C234</f>
        <v>133.69999999999999</v>
      </c>
      <c r="P241" s="14">
        <f>'Субвенции '!D234</f>
        <v>133.69999999999999</v>
      </c>
      <c r="Q241" s="14">
        <f t="shared" si="184"/>
        <v>100</v>
      </c>
      <c r="R241" s="14">
        <f>Иные!B226</f>
        <v>0</v>
      </c>
      <c r="S241" s="14">
        <f>Иные!C226</f>
        <v>132.9</v>
      </c>
      <c r="T241" s="14">
        <f>Иные!D226</f>
        <v>120.04564999999999</v>
      </c>
      <c r="U241" s="14">
        <f t="shared" si="34"/>
        <v>90.327802859292689</v>
      </c>
      <c r="V241" s="10"/>
      <c r="W241" s="10"/>
      <c r="X241" s="10"/>
      <c r="Y241" s="10"/>
      <c r="Z241" s="10"/>
      <c r="AA241" s="10"/>
      <c r="AB241" s="10"/>
      <c r="AC241" s="10"/>
      <c r="AD241" s="10"/>
      <c r="AE241" s="10"/>
      <c r="AF241" s="10"/>
      <c r="AG241" s="10"/>
      <c r="AH241" s="10"/>
      <c r="AI241" s="10"/>
      <c r="AJ241" s="10"/>
    </row>
    <row r="242" spans="1:36" s="12" customFormat="1" ht="15.75" x14ac:dyDescent="0.25">
      <c r="A242" s="120" t="s">
        <v>376</v>
      </c>
      <c r="B242" s="146">
        <f t="shared" si="149"/>
        <v>234.2</v>
      </c>
      <c r="C242" s="146">
        <f t="shared" si="149"/>
        <v>456.9</v>
      </c>
      <c r="D242" s="146">
        <f t="shared" si="150"/>
        <v>456.9</v>
      </c>
      <c r="E242" s="146">
        <f t="shared" si="182"/>
        <v>100</v>
      </c>
      <c r="F242" s="146"/>
      <c r="G242" s="14"/>
      <c r="H242" s="14"/>
      <c r="I242" s="45"/>
      <c r="J242" s="237">
        <f>Субсидии!B233</f>
        <v>0</v>
      </c>
      <c r="K242" s="237">
        <f>Субсидии!C233</f>
        <v>0</v>
      </c>
      <c r="L242" s="237">
        <f>Субсидии!D233</f>
        <v>0</v>
      </c>
      <c r="M242" s="14"/>
      <c r="N242" s="14">
        <f>'Субвенции '!B235</f>
        <v>234.2</v>
      </c>
      <c r="O242" s="14">
        <f>'Субвенции '!C235</f>
        <v>234.2</v>
      </c>
      <c r="P242" s="14">
        <f>'Субвенции '!D235</f>
        <v>234.2</v>
      </c>
      <c r="Q242" s="14">
        <f t="shared" si="184"/>
        <v>100</v>
      </c>
      <c r="R242" s="14">
        <f>Иные!B227</f>
        <v>0</v>
      </c>
      <c r="S242" s="14">
        <f>Иные!C227</f>
        <v>222.7</v>
      </c>
      <c r="T242" s="14">
        <f>Иные!D227</f>
        <v>222.7</v>
      </c>
      <c r="U242" s="14">
        <f t="shared" si="34"/>
        <v>100</v>
      </c>
      <c r="V242" s="10"/>
      <c r="W242" s="10"/>
      <c r="X242" s="10"/>
      <c r="Y242" s="10"/>
      <c r="Z242" s="10"/>
      <c r="AA242" s="10"/>
      <c r="AB242" s="10"/>
      <c r="AC242" s="10"/>
      <c r="AD242" s="10"/>
      <c r="AE242" s="10"/>
      <c r="AF242" s="10"/>
      <c r="AG242" s="10"/>
      <c r="AH242" s="10"/>
      <c r="AI242" s="10"/>
      <c r="AJ242" s="10"/>
    </row>
    <row r="243" spans="1:36" s="12" customFormat="1" ht="15.75" x14ac:dyDescent="0.25">
      <c r="A243" s="120" t="s">
        <v>566</v>
      </c>
      <c r="B243" s="146">
        <f t="shared" si="149"/>
        <v>93.7</v>
      </c>
      <c r="C243" s="146">
        <f t="shared" si="149"/>
        <v>226.60000000000002</v>
      </c>
      <c r="D243" s="146">
        <f t="shared" si="150"/>
        <v>186.17847999999998</v>
      </c>
      <c r="E243" s="146">
        <f t="shared" si="182"/>
        <v>82.161729920564852</v>
      </c>
      <c r="F243" s="146"/>
      <c r="G243" s="14"/>
      <c r="H243" s="14"/>
      <c r="I243" s="45"/>
      <c r="J243" s="237">
        <f>Субсидии!B234</f>
        <v>0</v>
      </c>
      <c r="K243" s="237">
        <f>Субсидии!C234</f>
        <v>0</v>
      </c>
      <c r="L243" s="237">
        <f>Субсидии!D234</f>
        <v>0</v>
      </c>
      <c r="M243" s="14"/>
      <c r="N243" s="14">
        <f>'Субвенции '!B236</f>
        <v>93.7</v>
      </c>
      <c r="O243" s="14">
        <f>'Субвенции '!C236</f>
        <v>93.7</v>
      </c>
      <c r="P243" s="14">
        <f>'Субвенции '!D236</f>
        <v>93.7</v>
      </c>
      <c r="Q243" s="14">
        <f t="shared" si="184"/>
        <v>100</v>
      </c>
      <c r="R243" s="14">
        <f>Иные!B228</f>
        <v>0</v>
      </c>
      <c r="S243" s="14">
        <f>Иные!C228</f>
        <v>132.9</v>
      </c>
      <c r="T243" s="14">
        <f>Иные!D228</f>
        <v>92.47847999999999</v>
      </c>
      <c r="U243" s="14">
        <f t="shared" si="34"/>
        <v>69.585011286681706</v>
      </c>
      <c r="V243" s="10"/>
      <c r="W243" s="10"/>
      <c r="X243" s="10"/>
      <c r="Y243" s="10"/>
      <c r="Z243" s="10"/>
      <c r="AA243" s="10"/>
      <c r="AB243" s="10"/>
      <c r="AC243" s="10"/>
      <c r="AD243" s="10"/>
      <c r="AE243" s="10"/>
      <c r="AF243" s="10"/>
      <c r="AG243" s="10"/>
      <c r="AH243" s="10"/>
      <c r="AI243" s="10"/>
      <c r="AJ243" s="10"/>
    </row>
    <row r="244" spans="1:36" s="12" customFormat="1" ht="15.75" x14ac:dyDescent="0.25">
      <c r="A244" s="120" t="s">
        <v>377</v>
      </c>
      <c r="B244" s="146">
        <f t="shared" si="149"/>
        <v>93.7</v>
      </c>
      <c r="C244" s="146">
        <f t="shared" si="149"/>
        <v>1038.6970000000001</v>
      </c>
      <c r="D244" s="146">
        <f t="shared" si="150"/>
        <v>1028.31576</v>
      </c>
      <c r="E244" s="146">
        <f t="shared" si="182"/>
        <v>99.00055165269562</v>
      </c>
      <c r="F244" s="146"/>
      <c r="G244" s="14"/>
      <c r="H244" s="14"/>
      <c r="I244" s="45"/>
      <c r="J244" s="237">
        <f>Субсидии!B235</f>
        <v>0</v>
      </c>
      <c r="K244" s="237">
        <f>Субсидии!C235</f>
        <v>856.99699999999996</v>
      </c>
      <c r="L244" s="237">
        <f>Субсидии!D235</f>
        <v>856.99699999999996</v>
      </c>
      <c r="M244" s="14">
        <f t="shared" si="183"/>
        <v>100</v>
      </c>
      <c r="N244" s="14">
        <f>'Субвенции '!B237</f>
        <v>93.7</v>
      </c>
      <c r="O244" s="14">
        <f>'Субвенции '!C237</f>
        <v>93.7</v>
      </c>
      <c r="P244" s="14">
        <f>'Субвенции '!D237</f>
        <v>93.7</v>
      </c>
      <c r="Q244" s="14">
        <f t="shared" si="184"/>
        <v>100</v>
      </c>
      <c r="R244" s="14">
        <f>Иные!B229</f>
        <v>0</v>
      </c>
      <c r="S244" s="14">
        <f>Иные!C229</f>
        <v>88</v>
      </c>
      <c r="T244" s="14">
        <f>Иные!D229</f>
        <v>77.618759999999995</v>
      </c>
      <c r="U244" s="14">
        <f t="shared" si="34"/>
        <v>88.203136363636361</v>
      </c>
      <c r="V244" s="10"/>
      <c r="W244" s="10"/>
      <c r="X244" s="10"/>
      <c r="Y244" s="10"/>
      <c r="Z244" s="10"/>
      <c r="AA244" s="10"/>
      <c r="AB244" s="10"/>
      <c r="AC244" s="10"/>
      <c r="AD244" s="10"/>
      <c r="AE244" s="10"/>
      <c r="AF244" s="10"/>
      <c r="AG244" s="10"/>
      <c r="AH244" s="10"/>
      <c r="AI244" s="10"/>
      <c r="AJ244" s="10"/>
    </row>
    <row r="245" spans="1:36" s="12" customFormat="1" ht="15.75" x14ac:dyDescent="0.25">
      <c r="A245" s="120" t="s">
        <v>569</v>
      </c>
      <c r="B245" s="146">
        <f t="shared" si="149"/>
        <v>93.7</v>
      </c>
      <c r="C245" s="146">
        <f t="shared" si="149"/>
        <v>484.99299999999999</v>
      </c>
      <c r="D245" s="146">
        <f t="shared" si="150"/>
        <v>471.18264999999997</v>
      </c>
      <c r="E245" s="146">
        <f t="shared" si="182"/>
        <v>97.152464056182254</v>
      </c>
      <c r="F245" s="146"/>
      <c r="G245" s="14"/>
      <c r="H245" s="14"/>
      <c r="I245" s="45"/>
      <c r="J245" s="237">
        <f>Субсидии!B236</f>
        <v>0</v>
      </c>
      <c r="K245" s="237">
        <f>Субсидии!C236</f>
        <v>263.29300000000001</v>
      </c>
      <c r="L245" s="237">
        <f>Субсидии!D236</f>
        <v>263.29300000000001</v>
      </c>
      <c r="M245" s="14">
        <f t="shared" si="183"/>
        <v>100</v>
      </c>
      <c r="N245" s="14">
        <f>'Субвенции '!B238</f>
        <v>93.7</v>
      </c>
      <c r="O245" s="14">
        <f>'Субвенции '!C238</f>
        <v>133.69999999999999</v>
      </c>
      <c r="P245" s="14">
        <f>'Субвенции '!D238</f>
        <v>133.69999999999999</v>
      </c>
      <c r="Q245" s="14">
        <f t="shared" si="184"/>
        <v>100</v>
      </c>
      <c r="R245" s="14">
        <f>Иные!B230</f>
        <v>0</v>
      </c>
      <c r="S245" s="14">
        <f>Иные!C230</f>
        <v>88</v>
      </c>
      <c r="T245" s="14">
        <f>Иные!D230</f>
        <v>74.18965</v>
      </c>
      <c r="U245" s="14">
        <f t="shared" si="34"/>
        <v>84.306420454545446</v>
      </c>
      <c r="V245" s="10"/>
      <c r="W245" s="10"/>
      <c r="X245" s="10"/>
      <c r="Y245" s="10"/>
      <c r="Z245" s="10"/>
      <c r="AA245" s="10"/>
      <c r="AB245" s="10"/>
      <c r="AC245" s="10"/>
      <c r="AD245" s="10"/>
      <c r="AE245" s="10"/>
      <c r="AF245" s="10"/>
      <c r="AG245" s="10"/>
      <c r="AH245" s="10"/>
      <c r="AI245" s="10"/>
      <c r="AJ245" s="10"/>
    </row>
    <row r="246" spans="1:36" s="12" customFormat="1" ht="15.75" x14ac:dyDescent="0.25">
      <c r="A246" s="120" t="s">
        <v>568</v>
      </c>
      <c r="B246" s="146">
        <f t="shared" si="149"/>
        <v>234.2</v>
      </c>
      <c r="C246" s="146">
        <f t="shared" si="149"/>
        <v>367.1</v>
      </c>
      <c r="D246" s="146">
        <f t="shared" si="150"/>
        <v>367.1</v>
      </c>
      <c r="E246" s="146">
        <f t="shared" si="182"/>
        <v>100</v>
      </c>
      <c r="F246" s="146"/>
      <c r="G246" s="14"/>
      <c r="H246" s="14"/>
      <c r="I246" s="45"/>
      <c r="J246" s="237">
        <f>Субсидии!B237</f>
        <v>0</v>
      </c>
      <c r="K246" s="237">
        <f>Субсидии!C237</f>
        <v>0</v>
      </c>
      <c r="L246" s="237">
        <f>Субсидии!D237</f>
        <v>0</v>
      </c>
      <c r="M246" s="14"/>
      <c r="N246" s="14">
        <f>'Субвенции '!B239</f>
        <v>234.2</v>
      </c>
      <c r="O246" s="14">
        <f>'Субвенции '!C239</f>
        <v>234.2</v>
      </c>
      <c r="P246" s="14">
        <f>'Субвенции '!D239</f>
        <v>234.2</v>
      </c>
      <c r="Q246" s="14">
        <f>P246/O246*100</f>
        <v>100</v>
      </c>
      <c r="R246" s="14">
        <f>Иные!B231</f>
        <v>0</v>
      </c>
      <c r="S246" s="14">
        <f>Иные!C231</f>
        <v>132.9</v>
      </c>
      <c r="T246" s="14">
        <f>Иные!D231</f>
        <v>132.9</v>
      </c>
      <c r="U246" s="14">
        <f t="shared" si="34"/>
        <v>100</v>
      </c>
      <c r="V246" s="10"/>
      <c r="W246" s="10"/>
      <c r="X246" s="10"/>
      <c r="Y246" s="10"/>
      <c r="Z246" s="10"/>
      <c r="AA246" s="10"/>
      <c r="AB246" s="10"/>
      <c r="AC246" s="10"/>
      <c r="AD246" s="10"/>
      <c r="AE246" s="10"/>
      <c r="AF246" s="10"/>
      <c r="AG246" s="10"/>
      <c r="AH246" s="10"/>
      <c r="AI246" s="10"/>
      <c r="AJ246" s="10"/>
    </row>
    <row r="247" spans="1:36" s="26" customFormat="1" ht="31.5" x14ac:dyDescent="0.25">
      <c r="A247" s="75" t="s">
        <v>359</v>
      </c>
      <c r="B247" s="79">
        <f t="shared" si="149"/>
        <v>429338.50000000012</v>
      </c>
      <c r="C247" s="79">
        <f t="shared" si="149"/>
        <v>421390.70334000007</v>
      </c>
      <c r="D247" s="79">
        <f t="shared" si="150"/>
        <v>417050.93611000007</v>
      </c>
      <c r="E247" s="79">
        <f t="shared" ref="E247" si="185">D247/C247*100</f>
        <v>98.970132184786607</v>
      </c>
      <c r="F247" s="79">
        <f t="shared" ref="F247:H247" si="186">SUM(F248:F259)</f>
        <v>154806</v>
      </c>
      <c r="G247" s="79">
        <f t="shared" si="186"/>
        <v>120033.4</v>
      </c>
      <c r="H247" s="79">
        <f t="shared" si="186"/>
        <v>120033.4</v>
      </c>
      <c r="I247" s="81">
        <f t="shared" si="28"/>
        <v>100</v>
      </c>
      <c r="J247" s="79">
        <f>SUM(J248:J259)</f>
        <v>49550.1</v>
      </c>
      <c r="K247" s="79">
        <f>SUM(K248:K259)</f>
        <v>45642.092340000003</v>
      </c>
      <c r="L247" s="79">
        <f t="shared" ref="L247:T247" si="187">SUM(L248:L259)</f>
        <v>45038.688920000001</v>
      </c>
      <c r="M247" s="79">
        <f t="shared" si="30"/>
        <v>98.677967224847862</v>
      </c>
      <c r="N247" s="79">
        <f t="shared" ref="N247" si="188">SUM(N248:N259)</f>
        <v>224528.10000000012</v>
      </c>
      <c r="O247" s="79">
        <f t="shared" si="187"/>
        <v>238606.20700000005</v>
      </c>
      <c r="P247" s="79">
        <f t="shared" si="187"/>
        <v>235129.02141000004</v>
      </c>
      <c r="Q247" s="79">
        <f t="shared" si="32"/>
        <v>98.542709498751634</v>
      </c>
      <c r="R247" s="79">
        <f t="shared" ref="R247" si="189">SUM(R248:R259)</f>
        <v>454.3</v>
      </c>
      <c r="S247" s="79">
        <f t="shared" si="187"/>
        <v>17109.004000000001</v>
      </c>
      <c r="T247" s="79">
        <f t="shared" si="187"/>
        <v>16849.825780000003</v>
      </c>
      <c r="U247" s="79">
        <f t="shared" si="34"/>
        <v>98.485135546172074</v>
      </c>
      <c r="V247" s="129"/>
      <c r="W247" s="129"/>
      <c r="X247" s="129"/>
      <c r="Y247" s="129"/>
      <c r="Z247" s="129"/>
      <c r="AA247" s="129"/>
      <c r="AB247" s="129"/>
      <c r="AC247" s="129"/>
      <c r="AD247" s="129"/>
      <c r="AE247" s="129"/>
      <c r="AF247" s="129"/>
      <c r="AG247" s="129"/>
      <c r="AH247" s="129"/>
      <c r="AI247" s="129"/>
      <c r="AJ247" s="129"/>
    </row>
    <row r="248" spans="1:36" s="12" customFormat="1" ht="31.5" x14ac:dyDescent="0.25">
      <c r="A248" s="119" t="s">
        <v>357</v>
      </c>
      <c r="B248" s="14">
        <f t="shared" si="149"/>
        <v>425895</v>
      </c>
      <c r="C248" s="14">
        <f t="shared" si="149"/>
        <v>410370.91199999989</v>
      </c>
      <c r="D248" s="14">
        <f t="shared" si="150"/>
        <v>406290.31604999991</v>
      </c>
      <c r="E248" s="14">
        <f t="shared" si="24"/>
        <v>99.005632263234105</v>
      </c>
      <c r="F248" s="14">
        <f>Дотации!B57</f>
        <v>154806</v>
      </c>
      <c r="G248" s="15">
        <f>Дотации!C56</f>
        <v>120033.4</v>
      </c>
      <c r="H248" s="15">
        <f>Дотации!D56</f>
        <v>120033.4</v>
      </c>
      <c r="I248" s="15">
        <f t="shared" si="28"/>
        <v>100</v>
      </c>
      <c r="J248" s="14">
        <f>Субсидии!B239</f>
        <v>47512</v>
      </c>
      <c r="K248" s="14">
        <f>Субсидии!C239</f>
        <v>38141.900999999998</v>
      </c>
      <c r="L248" s="14">
        <f>Субсидии!D239</f>
        <v>37538.490639999996</v>
      </c>
      <c r="M248" s="14">
        <f t="shared" si="30"/>
        <v>98.417985616395981</v>
      </c>
      <c r="N248" s="14">
        <f>'Субвенции '!B241</f>
        <v>223122.7</v>
      </c>
      <c r="O248" s="14">
        <f>'Субвенции '!C241</f>
        <v>237200.80699999994</v>
      </c>
      <c r="P248" s="14">
        <f>'Субвенции '!D241</f>
        <v>233723.62140999993</v>
      </c>
      <c r="Q248" s="14">
        <f t="shared" si="32"/>
        <v>98.53407514334468</v>
      </c>
      <c r="R248" s="14">
        <f>Иные!B233</f>
        <v>454.3</v>
      </c>
      <c r="S248" s="14">
        <f>Иные!C233</f>
        <v>14994.804</v>
      </c>
      <c r="T248" s="14">
        <f>Иные!D233</f>
        <v>14994.804</v>
      </c>
      <c r="U248" s="14">
        <f t="shared" si="34"/>
        <v>100</v>
      </c>
      <c r="V248" s="10"/>
      <c r="W248" s="10"/>
      <c r="X248" s="10"/>
      <c r="Y248" s="10"/>
      <c r="Z248" s="10"/>
      <c r="AA248" s="10"/>
      <c r="AB248" s="10"/>
      <c r="AC248" s="10"/>
      <c r="AD248" s="10"/>
      <c r="AE248" s="10"/>
      <c r="AF248" s="10"/>
      <c r="AG248" s="10"/>
      <c r="AH248" s="10"/>
      <c r="AI248" s="10"/>
      <c r="AJ248" s="10"/>
    </row>
    <row r="249" spans="1:36" s="12" customFormat="1" ht="15.75" x14ac:dyDescent="0.25">
      <c r="A249" s="120" t="s">
        <v>570</v>
      </c>
      <c r="B249" s="146">
        <f t="shared" si="149"/>
        <v>93.7</v>
      </c>
      <c r="C249" s="146">
        <f t="shared" si="149"/>
        <v>1105.5723400000002</v>
      </c>
      <c r="D249" s="146">
        <f t="shared" si="150"/>
        <v>1017.86611</v>
      </c>
      <c r="E249" s="146">
        <f t="shared" ref="E249:E259" si="190">D249/C249*100</f>
        <v>92.066893605532854</v>
      </c>
      <c r="F249" s="146"/>
      <c r="G249" s="14"/>
      <c r="H249" s="14"/>
      <c r="I249" s="45"/>
      <c r="J249" s="237">
        <f>Субсидии!B240</f>
        <v>0</v>
      </c>
      <c r="K249" s="237">
        <f>Субсидии!C240</f>
        <v>834.37234000000001</v>
      </c>
      <c r="L249" s="237">
        <f>Субсидии!D240</f>
        <v>834.37234000000001</v>
      </c>
      <c r="M249" s="14">
        <f t="shared" si="30"/>
        <v>100</v>
      </c>
      <c r="N249" s="14">
        <f>'Субвенции '!B242</f>
        <v>93.7</v>
      </c>
      <c r="O249" s="14">
        <f>'Субвенции '!C242</f>
        <v>93.7</v>
      </c>
      <c r="P249" s="14">
        <f>'Субвенции '!D242</f>
        <v>93.7</v>
      </c>
      <c r="Q249" s="14">
        <f t="shared" ref="Q249:Q259" si="191">P249/O249*100</f>
        <v>100</v>
      </c>
      <c r="R249" s="14">
        <f>Иные!B234</f>
        <v>0</v>
      </c>
      <c r="S249" s="14">
        <f>Иные!C234</f>
        <v>177.5</v>
      </c>
      <c r="T249" s="14">
        <f>Иные!D234</f>
        <v>89.793770000000009</v>
      </c>
      <c r="U249" s="14">
        <f t="shared" si="34"/>
        <v>50.588039436619724</v>
      </c>
      <c r="V249" s="10"/>
      <c r="W249" s="10"/>
      <c r="X249" s="10"/>
      <c r="Y249" s="10"/>
      <c r="Z249" s="10"/>
      <c r="AA249" s="10"/>
      <c r="AB249" s="10"/>
      <c r="AC249" s="10"/>
      <c r="AD249" s="10"/>
      <c r="AE249" s="10"/>
      <c r="AF249" s="10"/>
      <c r="AG249" s="10"/>
      <c r="AH249" s="10"/>
      <c r="AI249" s="10"/>
      <c r="AJ249" s="10"/>
    </row>
    <row r="250" spans="1:36" s="12" customFormat="1" ht="15.75" x14ac:dyDescent="0.25">
      <c r="A250" s="120" t="s">
        <v>405</v>
      </c>
      <c r="B250" s="146">
        <f t="shared" si="149"/>
        <v>93.7</v>
      </c>
      <c r="C250" s="146">
        <f t="shared" si="149"/>
        <v>271.2</v>
      </c>
      <c r="D250" s="146">
        <f t="shared" si="150"/>
        <v>241.62274000000002</v>
      </c>
      <c r="E250" s="146">
        <f t="shared" si="190"/>
        <v>89.093930678466094</v>
      </c>
      <c r="F250" s="146"/>
      <c r="G250" s="14"/>
      <c r="H250" s="14"/>
      <c r="I250" s="45"/>
      <c r="J250" s="237">
        <f>Субсидии!B241</f>
        <v>0</v>
      </c>
      <c r="K250" s="237">
        <f>Субсидии!C241</f>
        <v>0</v>
      </c>
      <c r="L250" s="237">
        <f>Субсидии!D241</f>
        <v>0</v>
      </c>
      <c r="M250" s="14"/>
      <c r="N250" s="14">
        <f>'Субвенции '!B243</f>
        <v>93.7</v>
      </c>
      <c r="O250" s="14">
        <f>'Субвенции '!C243</f>
        <v>93.7</v>
      </c>
      <c r="P250" s="14">
        <f>'Субвенции '!D243</f>
        <v>93.7</v>
      </c>
      <c r="Q250" s="14">
        <f t="shared" si="191"/>
        <v>100</v>
      </c>
      <c r="R250" s="14">
        <f>Иные!B235</f>
        <v>0</v>
      </c>
      <c r="S250" s="14">
        <f>Иные!C235</f>
        <v>177.5</v>
      </c>
      <c r="T250" s="14">
        <f>Иные!D235</f>
        <v>147.92274</v>
      </c>
      <c r="U250" s="14">
        <f t="shared" si="34"/>
        <v>83.336754929577467</v>
      </c>
      <c r="V250" s="10"/>
      <c r="W250" s="10"/>
      <c r="X250" s="10"/>
      <c r="Y250" s="10"/>
      <c r="Z250" s="10"/>
      <c r="AA250" s="10"/>
      <c r="AB250" s="10"/>
      <c r="AC250" s="10"/>
      <c r="AD250" s="10"/>
      <c r="AE250" s="10"/>
      <c r="AF250" s="10"/>
      <c r="AG250" s="10"/>
      <c r="AH250" s="10"/>
      <c r="AI250" s="10"/>
      <c r="AJ250" s="10"/>
    </row>
    <row r="251" spans="1:36" s="12" customFormat="1" ht="15.75" x14ac:dyDescent="0.25">
      <c r="A251" s="120" t="s">
        <v>571</v>
      </c>
      <c r="B251" s="146">
        <f t="shared" si="149"/>
        <v>93.7</v>
      </c>
      <c r="C251" s="146">
        <f t="shared" si="149"/>
        <v>271.2</v>
      </c>
      <c r="D251" s="146">
        <f t="shared" si="150"/>
        <v>271.13</v>
      </c>
      <c r="E251" s="146">
        <f t="shared" si="190"/>
        <v>99.974188790560476</v>
      </c>
      <c r="F251" s="146"/>
      <c r="G251" s="14"/>
      <c r="H251" s="14"/>
      <c r="I251" s="45"/>
      <c r="J251" s="237">
        <f>Субсидии!B242</f>
        <v>0</v>
      </c>
      <c r="K251" s="237">
        <f>Субсидии!C242</f>
        <v>0</v>
      </c>
      <c r="L251" s="237">
        <f>Субсидии!D242</f>
        <v>0</v>
      </c>
      <c r="M251" s="14"/>
      <c r="N251" s="14">
        <f>'Субвенции '!B244</f>
        <v>93.7</v>
      </c>
      <c r="O251" s="14">
        <f>'Субвенции '!C244</f>
        <v>93.7</v>
      </c>
      <c r="P251" s="14">
        <f>'Субвенции '!D244</f>
        <v>93.7</v>
      </c>
      <c r="Q251" s="14">
        <f t="shared" si="191"/>
        <v>100</v>
      </c>
      <c r="R251" s="14">
        <f>Иные!B236</f>
        <v>0</v>
      </c>
      <c r="S251" s="14">
        <f>Иные!C236</f>
        <v>177.5</v>
      </c>
      <c r="T251" s="14">
        <f>Иные!D236</f>
        <v>177.43</v>
      </c>
      <c r="U251" s="14">
        <f t="shared" si="34"/>
        <v>99.960563380281698</v>
      </c>
      <c r="V251" s="10"/>
      <c r="W251" s="10"/>
      <c r="X251" s="10"/>
      <c r="Y251" s="10"/>
      <c r="Z251" s="10"/>
      <c r="AA251" s="10"/>
      <c r="AB251" s="10"/>
      <c r="AC251" s="10"/>
      <c r="AD251" s="10"/>
      <c r="AE251" s="10"/>
      <c r="AF251" s="10"/>
      <c r="AG251" s="10"/>
      <c r="AH251" s="10"/>
      <c r="AI251" s="10"/>
      <c r="AJ251" s="10"/>
    </row>
    <row r="252" spans="1:36" s="12" customFormat="1" ht="15.75" x14ac:dyDescent="0.25">
      <c r="A252" s="120" t="s">
        <v>369</v>
      </c>
      <c r="B252" s="146">
        <f t="shared" si="149"/>
        <v>93.7</v>
      </c>
      <c r="C252" s="146">
        <f t="shared" si="149"/>
        <v>1130.1260000000002</v>
      </c>
      <c r="D252" s="146">
        <f t="shared" si="150"/>
        <v>1130.1260000000002</v>
      </c>
      <c r="E252" s="146">
        <f t="shared" si="190"/>
        <v>100</v>
      </c>
      <c r="F252" s="146"/>
      <c r="G252" s="14"/>
      <c r="H252" s="14"/>
      <c r="I252" s="45"/>
      <c r="J252" s="237">
        <f>Субсидии!B243</f>
        <v>0</v>
      </c>
      <c r="K252" s="237">
        <f>Субсидии!C243</f>
        <v>858.92600000000004</v>
      </c>
      <c r="L252" s="237">
        <f>Субсидии!D243</f>
        <v>858.92600000000004</v>
      </c>
      <c r="M252" s="14">
        <f t="shared" si="30"/>
        <v>100</v>
      </c>
      <c r="N252" s="14">
        <f>'Субвенции '!B245</f>
        <v>93.7</v>
      </c>
      <c r="O252" s="14">
        <f>'Субвенции '!C245</f>
        <v>93.7</v>
      </c>
      <c r="P252" s="14">
        <f>'Субвенции '!D245</f>
        <v>93.7</v>
      </c>
      <c r="Q252" s="14">
        <f t="shared" si="191"/>
        <v>100</v>
      </c>
      <c r="R252" s="14">
        <f>Иные!B237</f>
        <v>0</v>
      </c>
      <c r="S252" s="14">
        <f>Иные!C237</f>
        <v>177.5</v>
      </c>
      <c r="T252" s="14">
        <f>Иные!D237</f>
        <v>177.5</v>
      </c>
      <c r="U252" s="14">
        <f t="shared" si="34"/>
        <v>100</v>
      </c>
      <c r="V252" s="10"/>
      <c r="W252" s="10"/>
      <c r="X252" s="10"/>
      <c r="Y252" s="10"/>
      <c r="Z252" s="10"/>
      <c r="AA252" s="10"/>
      <c r="AB252" s="10"/>
      <c r="AC252" s="10"/>
      <c r="AD252" s="10"/>
      <c r="AE252" s="10"/>
      <c r="AF252" s="10"/>
      <c r="AG252" s="10"/>
      <c r="AH252" s="10"/>
      <c r="AI252" s="10"/>
      <c r="AJ252" s="10"/>
    </row>
    <row r="253" spans="1:36" s="12" customFormat="1" ht="15.75" x14ac:dyDescent="0.25">
      <c r="A253" s="120" t="s">
        <v>524</v>
      </c>
      <c r="B253" s="146">
        <f t="shared" si="149"/>
        <v>93.7</v>
      </c>
      <c r="C253" s="146">
        <f t="shared" si="149"/>
        <v>271.2</v>
      </c>
      <c r="D253" s="146">
        <f t="shared" si="150"/>
        <v>236.64474000000001</v>
      </c>
      <c r="E253" s="146">
        <f t="shared" si="190"/>
        <v>87.25838495575222</v>
      </c>
      <c r="F253" s="146"/>
      <c r="G253" s="14"/>
      <c r="H253" s="14"/>
      <c r="I253" s="45"/>
      <c r="J253" s="237">
        <f>Субсидии!B244</f>
        <v>0</v>
      </c>
      <c r="K253" s="237">
        <f>Субсидии!C244</f>
        <v>0</v>
      </c>
      <c r="L253" s="237">
        <f>Субсидии!D244</f>
        <v>0</v>
      </c>
      <c r="M253" s="14"/>
      <c r="N253" s="14">
        <f>'Субвенции '!B246</f>
        <v>93.7</v>
      </c>
      <c r="O253" s="14">
        <f>'Субвенции '!C246</f>
        <v>93.7</v>
      </c>
      <c r="P253" s="14">
        <f>'Субвенции '!D246</f>
        <v>93.7</v>
      </c>
      <c r="Q253" s="14">
        <f t="shared" si="191"/>
        <v>100</v>
      </c>
      <c r="R253" s="14">
        <f>Иные!B238</f>
        <v>0</v>
      </c>
      <c r="S253" s="14">
        <f>Иные!C238</f>
        <v>177.5</v>
      </c>
      <c r="T253" s="14">
        <f>Иные!D238</f>
        <v>142.94474</v>
      </c>
      <c r="U253" s="14">
        <f t="shared" si="34"/>
        <v>80.532247887323933</v>
      </c>
      <c r="V253" s="10"/>
      <c r="W253" s="10"/>
      <c r="X253" s="10"/>
      <c r="Y253" s="10"/>
      <c r="Z253" s="10"/>
      <c r="AA253" s="10"/>
      <c r="AB253" s="10"/>
      <c r="AC253" s="10"/>
      <c r="AD253" s="10"/>
      <c r="AE253" s="10"/>
      <c r="AF253" s="10"/>
      <c r="AG253" s="10"/>
      <c r="AH253" s="10"/>
      <c r="AI253" s="10"/>
      <c r="AJ253" s="10"/>
    </row>
    <row r="254" spans="1:36" s="12" customFormat="1" ht="15.75" x14ac:dyDescent="0.25">
      <c r="A254" s="120" t="s">
        <v>355</v>
      </c>
      <c r="B254" s="146">
        <f t="shared" si="149"/>
        <v>2506.5</v>
      </c>
      <c r="C254" s="146">
        <f t="shared" si="149"/>
        <v>4009.1</v>
      </c>
      <c r="D254" s="146">
        <f t="shared" si="150"/>
        <v>3962.36924</v>
      </c>
      <c r="E254" s="146">
        <f t="shared" si="190"/>
        <v>98.834382779177375</v>
      </c>
      <c r="F254" s="146"/>
      <c r="G254" s="14"/>
      <c r="H254" s="14"/>
      <c r="I254" s="45"/>
      <c r="J254" s="237">
        <f>Субсидии!B245</f>
        <v>2038.1</v>
      </c>
      <c r="K254" s="237">
        <f>Субсидии!C245</f>
        <v>3246.3999999999996</v>
      </c>
      <c r="L254" s="237">
        <f>Субсидии!D245</f>
        <v>3246.4069399999998</v>
      </c>
      <c r="M254" s="14">
        <f t="shared" si="30"/>
        <v>100.00021377525876</v>
      </c>
      <c r="N254" s="14">
        <f>'Субвенции '!B247</f>
        <v>468.4</v>
      </c>
      <c r="O254" s="14">
        <f>'Субвенции '!C247</f>
        <v>468.4</v>
      </c>
      <c r="P254" s="14">
        <f>'Субвенции '!D247</f>
        <v>468.4</v>
      </c>
      <c r="Q254" s="14">
        <f t="shared" si="191"/>
        <v>100</v>
      </c>
      <c r="R254" s="14">
        <f>Иные!B239</f>
        <v>0</v>
      </c>
      <c r="S254" s="14">
        <f>Иные!C239</f>
        <v>294.3</v>
      </c>
      <c r="T254" s="14">
        <f>Иные!D239</f>
        <v>247.56229999999999</v>
      </c>
      <c r="U254" s="14">
        <f t="shared" si="34"/>
        <v>84.119028202514428</v>
      </c>
      <c r="V254" s="10"/>
      <c r="W254" s="10"/>
      <c r="X254" s="10"/>
      <c r="Y254" s="10"/>
      <c r="Z254" s="10"/>
      <c r="AA254" s="10"/>
      <c r="AB254" s="10"/>
      <c r="AC254" s="10"/>
      <c r="AD254" s="10"/>
      <c r="AE254" s="10"/>
      <c r="AF254" s="10"/>
      <c r="AG254" s="10"/>
      <c r="AH254" s="10"/>
      <c r="AI254" s="10"/>
      <c r="AJ254" s="10"/>
    </row>
    <row r="255" spans="1:36" s="12" customFormat="1" ht="15.75" x14ac:dyDescent="0.25">
      <c r="A255" s="120" t="s">
        <v>572</v>
      </c>
      <c r="B255" s="146">
        <f t="shared" si="149"/>
        <v>93.7</v>
      </c>
      <c r="C255" s="146">
        <f t="shared" si="149"/>
        <v>271.2</v>
      </c>
      <c r="D255" s="146">
        <f t="shared" si="150"/>
        <v>271.17599999999999</v>
      </c>
      <c r="E255" s="146">
        <f t="shared" si="190"/>
        <v>99.991150442477874</v>
      </c>
      <c r="F255" s="146"/>
      <c r="G255" s="14"/>
      <c r="H255" s="14"/>
      <c r="I255" s="45"/>
      <c r="J255" s="237">
        <f>Субсидии!B246</f>
        <v>0</v>
      </c>
      <c r="K255" s="237">
        <f>Субсидии!C246</f>
        <v>0</v>
      </c>
      <c r="L255" s="237">
        <f>Субсидии!D246</f>
        <v>0</v>
      </c>
      <c r="M255" s="14"/>
      <c r="N255" s="14">
        <f>'Субвенции '!B248</f>
        <v>93.7</v>
      </c>
      <c r="O255" s="14">
        <f>'Субвенции '!C248</f>
        <v>93.7</v>
      </c>
      <c r="P255" s="14">
        <f>'Субвенции '!D248</f>
        <v>93.7</v>
      </c>
      <c r="Q255" s="14">
        <f t="shared" si="191"/>
        <v>100</v>
      </c>
      <c r="R255" s="14">
        <f>Иные!B240</f>
        <v>0</v>
      </c>
      <c r="S255" s="14">
        <f>Иные!C240</f>
        <v>177.5</v>
      </c>
      <c r="T255" s="14">
        <f>Иные!D240</f>
        <v>177.476</v>
      </c>
      <c r="U255" s="14">
        <f t="shared" si="34"/>
        <v>99.986478873239435</v>
      </c>
      <c r="V255" s="10"/>
      <c r="W255" s="10"/>
      <c r="X255" s="10"/>
      <c r="Y255" s="10"/>
      <c r="Z255" s="10"/>
      <c r="AA255" s="10"/>
      <c r="AB255" s="10"/>
      <c r="AC255" s="10"/>
      <c r="AD255" s="10"/>
      <c r="AE255" s="10"/>
      <c r="AF255" s="10"/>
      <c r="AG255" s="10"/>
      <c r="AH255" s="10"/>
      <c r="AI255" s="10"/>
      <c r="AJ255" s="10"/>
    </row>
    <row r="256" spans="1:36" s="12" customFormat="1" ht="15.75" x14ac:dyDescent="0.25">
      <c r="A256" s="120" t="s">
        <v>573</v>
      </c>
      <c r="B256" s="146">
        <f t="shared" si="149"/>
        <v>93.7</v>
      </c>
      <c r="C256" s="146">
        <f t="shared" si="149"/>
        <v>1098.2750000000001</v>
      </c>
      <c r="D256" s="146">
        <f t="shared" si="150"/>
        <v>1078.10941</v>
      </c>
      <c r="E256" s="146">
        <f t="shared" si="190"/>
        <v>98.163885183583346</v>
      </c>
      <c r="F256" s="146"/>
      <c r="G256" s="14"/>
      <c r="H256" s="14"/>
      <c r="I256" s="45"/>
      <c r="J256" s="237">
        <f>Субсидии!B247</f>
        <v>0</v>
      </c>
      <c r="K256" s="237">
        <f>Субсидии!C247</f>
        <v>827.07500000000005</v>
      </c>
      <c r="L256" s="237">
        <f>Субсидии!D247</f>
        <v>827.07500000000005</v>
      </c>
      <c r="M256" s="14">
        <f t="shared" si="30"/>
        <v>100</v>
      </c>
      <c r="N256" s="14">
        <f>'Субвенции '!B249</f>
        <v>93.7</v>
      </c>
      <c r="O256" s="14">
        <f>'Субвенции '!C249</f>
        <v>93.7</v>
      </c>
      <c r="P256" s="14">
        <f>'Субвенции '!D249</f>
        <v>93.7</v>
      </c>
      <c r="Q256" s="14">
        <f t="shared" si="191"/>
        <v>100</v>
      </c>
      <c r="R256" s="14">
        <f>Иные!B241</f>
        <v>0</v>
      </c>
      <c r="S256" s="14">
        <f>Иные!C241</f>
        <v>177.5</v>
      </c>
      <c r="T256" s="14">
        <f>Иные!D241</f>
        <v>157.33440999999999</v>
      </c>
      <c r="U256" s="14">
        <f t="shared" si="34"/>
        <v>88.639104225352099</v>
      </c>
      <c r="V256" s="10"/>
      <c r="W256" s="10"/>
      <c r="X256" s="10"/>
      <c r="Y256" s="10"/>
      <c r="Z256" s="10"/>
      <c r="AA256" s="10"/>
      <c r="AB256" s="10"/>
      <c r="AC256" s="10"/>
      <c r="AD256" s="10"/>
      <c r="AE256" s="10"/>
      <c r="AF256" s="10"/>
      <c r="AG256" s="10"/>
      <c r="AH256" s="10"/>
      <c r="AI256" s="10"/>
      <c r="AJ256" s="10"/>
    </row>
    <row r="257" spans="1:36" s="12" customFormat="1" ht="15.75" x14ac:dyDescent="0.25">
      <c r="A257" s="120" t="s">
        <v>354</v>
      </c>
      <c r="B257" s="146">
        <f t="shared" si="149"/>
        <v>93.7</v>
      </c>
      <c r="C257" s="146">
        <f t="shared" si="149"/>
        <v>316.10000000000002</v>
      </c>
      <c r="D257" s="146">
        <f t="shared" si="150"/>
        <v>316.10000000000002</v>
      </c>
      <c r="E257" s="146">
        <f t="shared" si="190"/>
        <v>100</v>
      </c>
      <c r="F257" s="146"/>
      <c r="G257" s="14"/>
      <c r="H257" s="14"/>
      <c r="I257" s="45"/>
      <c r="J257" s="237">
        <f>Субсидии!B248</f>
        <v>0</v>
      </c>
      <c r="K257" s="237">
        <f>Субсидии!C248</f>
        <v>0</v>
      </c>
      <c r="L257" s="237">
        <f>Субсидии!D248</f>
        <v>0</v>
      </c>
      <c r="M257" s="14"/>
      <c r="N257" s="14">
        <f>'Субвенции '!B250</f>
        <v>93.7</v>
      </c>
      <c r="O257" s="14">
        <f>'Субвенции '!C250</f>
        <v>93.7</v>
      </c>
      <c r="P257" s="14">
        <f>'Субвенции '!D250</f>
        <v>93.7</v>
      </c>
      <c r="Q257" s="14">
        <f t="shared" si="191"/>
        <v>100</v>
      </c>
      <c r="R257" s="14">
        <f>Иные!B242</f>
        <v>0</v>
      </c>
      <c r="S257" s="14">
        <f>Иные!C242</f>
        <v>222.4</v>
      </c>
      <c r="T257" s="14">
        <f>Иные!D242</f>
        <v>222.4</v>
      </c>
      <c r="U257" s="14">
        <f t="shared" si="34"/>
        <v>100</v>
      </c>
      <c r="V257" s="10"/>
      <c r="W257" s="10"/>
      <c r="X257" s="10"/>
      <c r="Y257" s="10"/>
      <c r="Z257" s="10"/>
      <c r="AA257" s="10"/>
      <c r="AB257" s="10"/>
      <c r="AC257" s="10"/>
      <c r="AD257" s="10"/>
      <c r="AE257" s="10"/>
      <c r="AF257" s="10"/>
      <c r="AG257" s="10"/>
      <c r="AH257" s="10"/>
      <c r="AI257" s="10"/>
      <c r="AJ257" s="10"/>
    </row>
    <row r="258" spans="1:36" s="12" customFormat="1" ht="15.75" x14ac:dyDescent="0.25">
      <c r="A258" s="120" t="s">
        <v>574</v>
      </c>
      <c r="B258" s="146">
        <f t="shared" si="149"/>
        <v>93.7</v>
      </c>
      <c r="C258" s="146">
        <f t="shared" si="149"/>
        <v>1137.6420000000001</v>
      </c>
      <c r="D258" s="146">
        <f t="shared" si="150"/>
        <v>1137.6420000000001</v>
      </c>
      <c r="E258" s="146">
        <f t="shared" si="190"/>
        <v>100</v>
      </c>
      <c r="F258" s="146"/>
      <c r="G258" s="14"/>
      <c r="H258" s="14"/>
      <c r="I258" s="45"/>
      <c r="J258" s="237">
        <f>Субсидии!B249</f>
        <v>0</v>
      </c>
      <c r="K258" s="237">
        <f>Субсидии!C249</f>
        <v>866.44200000000001</v>
      </c>
      <c r="L258" s="237">
        <f>Субсидии!D249</f>
        <v>866.44200000000001</v>
      </c>
      <c r="M258" s="14">
        <f t="shared" si="30"/>
        <v>100</v>
      </c>
      <c r="N258" s="14">
        <f>'Субвенции '!B251</f>
        <v>93.7</v>
      </c>
      <c r="O258" s="14">
        <f>'Субвенции '!C251</f>
        <v>93.7</v>
      </c>
      <c r="P258" s="14">
        <f>'Субвенции '!D251</f>
        <v>93.7</v>
      </c>
      <c r="Q258" s="14">
        <f t="shared" si="191"/>
        <v>100</v>
      </c>
      <c r="R258" s="14">
        <f>Иные!B243</f>
        <v>0</v>
      </c>
      <c r="S258" s="14">
        <f>Иные!C243</f>
        <v>177.5</v>
      </c>
      <c r="T258" s="14">
        <f>Иные!D243</f>
        <v>177.5</v>
      </c>
      <c r="U258" s="14">
        <f t="shared" si="34"/>
        <v>100</v>
      </c>
      <c r="V258" s="10"/>
      <c r="W258" s="10"/>
      <c r="X258" s="10"/>
      <c r="Y258" s="10"/>
      <c r="Z258" s="10"/>
      <c r="AA258" s="10"/>
      <c r="AB258" s="10"/>
      <c r="AC258" s="10"/>
      <c r="AD258" s="10"/>
      <c r="AE258" s="10"/>
      <c r="AF258" s="10"/>
      <c r="AG258" s="10"/>
      <c r="AH258" s="10"/>
      <c r="AI258" s="10"/>
      <c r="AJ258" s="10"/>
    </row>
    <row r="259" spans="1:36" s="12" customFormat="1" ht="15.75" x14ac:dyDescent="0.25">
      <c r="A259" s="120" t="s">
        <v>575</v>
      </c>
      <c r="B259" s="146">
        <f t="shared" si="149"/>
        <v>93.7</v>
      </c>
      <c r="C259" s="146">
        <f t="shared" si="149"/>
        <v>1138.1759999999999</v>
      </c>
      <c r="D259" s="146">
        <f t="shared" si="150"/>
        <v>1097.8338200000001</v>
      </c>
      <c r="E259" s="146">
        <f t="shared" si="190"/>
        <v>96.455541146536234</v>
      </c>
      <c r="F259" s="146"/>
      <c r="G259" s="14"/>
      <c r="H259" s="14"/>
      <c r="I259" s="45"/>
      <c r="J259" s="237">
        <f>Субсидии!B250</f>
        <v>0</v>
      </c>
      <c r="K259" s="237">
        <f>Субсидии!C250</f>
        <v>866.976</v>
      </c>
      <c r="L259" s="237">
        <f>Субсидии!D250</f>
        <v>866.976</v>
      </c>
      <c r="M259" s="14">
        <f t="shared" si="30"/>
        <v>100</v>
      </c>
      <c r="N259" s="14">
        <f>'Субвенции '!B252</f>
        <v>93.7</v>
      </c>
      <c r="O259" s="14">
        <f>'Субвенции '!C252</f>
        <v>93.7</v>
      </c>
      <c r="P259" s="14">
        <f>'Субвенции '!D252</f>
        <v>93.7</v>
      </c>
      <c r="Q259" s="14">
        <f t="shared" si="191"/>
        <v>100</v>
      </c>
      <c r="R259" s="14">
        <f>Иные!B244</f>
        <v>0</v>
      </c>
      <c r="S259" s="14">
        <f>Иные!C244</f>
        <v>177.5</v>
      </c>
      <c r="T259" s="14">
        <f>Иные!D244</f>
        <v>137.15782000000002</v>
      </c>
      <c r="U259" s="14">
        <f t="shared" si="34"/>
        <v>77.272011267605649</v>
      </c>
      <c r="V259" s="10"/>
      <c r="W259" s="10"/>
      <c r="X259" s="10"/>
      <c r="Y259" s="10"/>
      <c r="Z259" s="10"/>
      <c r="AA259" s="10"/>
      <c r="AB259" s="10"/>
      <c r="AC259" s="10"/>
      <c r="AD259" s="10"/>
      <c r="AE259" s="10"/>
      <c r="AF259" s="10"/>
      <c r="AG259" s="10"/>
      <c r="AH259" s="10"/>
      <c r="AI259" s="10"/>
      <c r="AJ259" s="10"/>
    </row>
    <row r="260" spans="1:36" s="26" customFormat="1" ht="31.5" x14ac:dyDescent="0.25">
      <c r="A260" s="75" t="s">
        <v>392</v>
      </c>
      <c r="B260" s="79">
        <f t="shared" si="149"/>
        <v>353815.11000000016</v>
      </c>
      <c r="C260" s="79">
        <f t="shared" si="149"/>
        <v>426499.25140000012</v>
      </c>
      <c r="D260" s="79">
        <f t="shared" si="150"/>
        <v>420765.51760000008</v>
      </c>
      <c r="E260" s="79">
        <f t="shared" ref="E260" si="192">D260/C260*100</f>
        <v>98.655628636819685</v>
      </c>
      <c r="F260" s="79">
        <f t="shared" ref="F260:H260" si="193">SUM(F261:F273)</f>
        <v>77432</v>
      </c>
      <c r="G260" s="79">
        <f t="shared" si="193"/>
        <v>63090.9</v>
      </c>
      <c r="H260" s="79">
        <f t="shared" si="193"/>
        <v>63090.9</v>
      </c>
      <c r="I260" s="81">
        <f t="shared" si="28"/>
        <v>100</v>
      </c>
      <c r="J260" s="79">
        <f>SUM(J261:J273)</f>
        <v>86107.41</v>
      </c>
      <c r="K260" s="79">
        <f>SUM(K261:K273)</f>
        <v>77939.520400000009</v>
      </c>
      <c r="L260" s="79">
        <f t="shared" ref="L260:T260" si="194">SUM(L261:L273)</f>
        <v>77571.350579999998</v>
      </c>
      <c r="M260" s="79">
        <f t="shared" si="30"/>
        <v>99.527621137376144</v>
      </c>
      <c r="N260" s="79">
        <f t="shared" ref="N260" si="195">SUM(N261:N273)</f>
        <v>189969.70000000016</v>
      </c>
      <c r="O260" s="79">
        <f t="shared" si="194"/>
        <v>227365.0310000001</v>
      </c>
      <c r="P260" s="79">
        <f t="shared" si="194"/>
        <v>224719.0988500001</v>
      </c>
      <c r="Q260" s="79">
        <f t="shared" si="32"/>
        <v>98.836262490162781</v>
      </c>
      <c r="R260" s="79">
        <f t="shared" ref="R260" si="196">SUM(R261:R273)</f>
        <v>306</v>
      </c>
      <c r="S260" s="79">
        <f t="shared" si="194"/>
        <v>58103.80000000001</v>
      </c>
      <c r="T260" s="79">
        <f t="shared" si="194"/>
        <v>55384.168170000012</v>
      </c>
      <c r="U260" s="79">
        <f t="shared" si="34"/>
        <v>95.319356341581795</v>
      </c>
      <c r="V260" s="129"/>
      <c r="W260" s="129"/>
      <c r="X260" s="129"/>
      <c r="Y260" s="129"/>
      <c r="Z260" s="129"/>
      <c r="AA260" s="129"/>
      <c r="AB260" s="129"/>
      <c r="AC260" s="129"/>
      <c r="AD260" s="129"/>
      <c r="AE260" s="129"/>
      <c r="AF260" s="129"/>
      <c r="AG260" s="129"/>
      <c r="AH260" s="129"/>
      <c r="AI260" s="129"/>
      <c r="AJ260" s="129"/>
    </row>
    <row r="261" spans="1:36" s="12" customFormat="1" ht="31.5" x14ac:dyDescent="0.25">
      <c r="A261" s="119" t="s">
        <v>353</v>
      </c>
      <c r="B261" s="14">
        <f t="shared" si="149"/>
        <v>297335.23</v>
      </c>
      <c r="C261" s="14">
        <f t="shared" si="149"/>
        <v>374160.25122999999</v>
      </c>
      <c r="D261" s="14">
        <f t="shared" si="150"/>
        <v>368426.55998999998</v>
      </c>
      <c r="E261" s="14">
        <f t="shared" si="24"/>
        <v>98.467584084319142</v>
      </c>
      <c r="F261" s="14">
        <f>Дотации!B59</f>
        <v>77432</v>
      </c>
      <c r="G261" s="15">
        <f>Дотации!C58</f>
        <v>63090.9</v>
      </c>
      <c r="H261" s="15">
        <f>Дотации!D58</f>
        <v>63090.9</v>
      </c>
      <c r="I261" s="15">
        <f t="shared" si="28"/>
        <v>100</v>
      </c>
      <c r="J261" s="14">
        <f>Субсидии!B252</f>
        <v>30892.43</v>
      </c>
      <c r="K261" s="14">
        <f>Субсидии!C252</f>
        <v>27517.020229999998</v>
      </c>
      <c r="L261" s="14">
        <f>Субсидии!D252</f>
        <v>27148.892970000001</v>
      </c>
      <c r="M261" s="14">
        <f t="shared" si="30"/>
        <v>98.662183416216507</v>
      </c>
      <c r="N261" s="14">
        <f>'Субвенции '!B254</f>
        <v>188704.80000000002</v>
      </c>
      <c r="O261" s="14">
        <f>'Субвенции '!C254</f>
        <v>226100.13099999996</v>
      </c>
      <c r="P261" s="14">
        <f>'Субвенции '!D254</f>
        <v>223454.19884999996</v>
      </c>
      <c r="Q261" s="14">
        <f t="shared" si="32"/>
        <v>98.829752049104286</v>
      </c>
      <c r="R261" s="14">
        <f>Иные!B246</f>
        <v>306</v>
      </c>
      <c r="S261" s="14">
        <f>Иные!C246</f>
        <v>57452.2</v>
      </c>
      <c r="T261" s="14">
        <f>Иные!D246</f>
        <v>54732.568169999999</v>
      </c>
      <c r="U261" s="14">
        <f t="shared" si="34"/>
        <v>95.266270342998183</v>
      </c>
      <c r="V261" s="10"/>
      <c r="W261" s="10"/>
      <c r="X261" s="10"/>
      <c r="Y261" s="10"/>
      <c r="Z261" s="10"/>
      <c r="AA261" s="10"/>
      <c r="AB261" s="10"/>
      <c r="AC261" s="10"/>
      <c r="AD261" s="10"/>
      <c r="AE261" s="10"/>
      <c r="AF261" s="10"/>
      <c r="AG261" s="10"/>
      <c r="AH261" s="10"/>
      <c r="AI261" s="10"/>
      <c r="AJ261" s="10"/>
    </row>
    <row r="262" spans="1:36" s="12" customFormat="1" ht="15.75" x14ac:dyDescent="0.25">
      <c r="A262" s="120" t="s">
        <v>381</v>
      </c>
      <c r="B262" s="146">
        <f t="shared" si="149"/>
        <v>93.7</v>
      </c>
      <c r="C262" s="146">
        <f t="shared" si="149"/>
        <v>137.1</v>
      </c>
      <c r="D262" s="146">
        <f t="shared" si="150"/>
        <v>137.1</v>
      </c>
      <c r="E262" s="146">
        <f t="shared" ref="E262:E264" si="197">D262/C262*100</f>
        <v>100</v>
      </c>
      <c r="F262" s="146"/>
      <c r="G262" s="14"/>
      <c r="H262" s="14"/>
      <c r="I262" s="45"/>
      <c r="J262" s="237">
        <f>Субсидии!B253</f>
        <v>0</v>
      </c>
      <c r="K262" s="237">
        <f>Субсидии!C253</f>
        <v>0</v>
      </c>
      <c r="L262" s="237">
        <f>Субсидии!D253</f>
        <v>0</v>
      </c>
      <c r="M262" s="14"/>
      <c r="N262" s="14">
        <f>'Субвенции '!B255</f>
        <v>93.7</v>
      </c>
      <c r="O262" s="14">
        <f>'Субвенции '!C255</f>
        <v>93.7</v>
      </c>
      <c r="P262" s="14">
        <f>'Субвенции '!D255</f>
        <v>93.7</v>
      </c>
      <c r="Q262" s="14">
        <f t="shared" ref="Q262:Q273" si="198">P262/O262*100</f>
        <v>100</v>
      </c>
      <c r="R262" s="14">
        <f>Иные!B247</f>
        <v>0</v>
      </c>
      <c r="S262" s="14">
        <f>Иные!C247</f>
        <v>43.4</v>
      </c>
      <c r="T262" s="14">
        <f>Иные!D247</f>
        <v>43.4</v>
      </c>
      <c r="U262" s="14">
        <f t="shared" si="34"/>
        <v>100</v>
      </c>
      <c r="V262" s="10"/>
      <c r="W262" s="10"/>
      <c r="X262" s="10"/>
      <c r="Y262" s="10"/>
      <c r="Z262" s="10"/>
      <c r="AA262" s="10"/>
      <c r="AB262" s="10"/>
      <c r="AC262" s="10"/>
      <c r="AD262" s="10"/>
      <c r="AE262" s="10"/>
      <c r="AF262" s="10"/>
      <c r="AG262" s="10"/>
      <c r="AH262" s="10"/>
      <c r="AI262" s="10"/>
      <c r="AJ262" s="10"/>
    </row>
    <row r="263" spans="1:36" s="12" customFormat="1" ht="15.75" x14ac:dyDescent="0.25">
      <c r="A263" s="120" t="s">
        <v>382</v>
      </c>
      <c r="B263" s="146">
        <f t="shared" si="149"/>
        <v>93.7</v>
      </c>
      <c r="C263" s="146">
        <f t="shared" si="149"/>
        <v>1190.8400000000001</v>
      </c>
      <c r="D263" s="146">
        <f t="shared" si="150"/>
        <v>1190.8685800000001</v>
      </c>
      <c r="E263" s="146">
        <f t="shared" si="197"/>
        <v>100.0023999865641</v>
      </c>
      <c r="F263" s="146"/>
      <c r="G263" s="14"/>
      <c r="H263" s="14"/>
      <c r="I263" s="45"/>
      <c r="J263" s="237">
        <f>Субсидии!B254</f>
        <v>0</v>
      </c>
      <c r="K263" s="237">
        <f>Субсидии!C254</f>
        <v>1053.74</v>
      </c>
      <c r="L263" s="237">
        <f>Субсидии!D254</f>
        <v>1053.7685799999999</v>
      </c>
      <c r="M263" s="14">
        <f t="shared" ref="M263:M270" si="199">L263/K263*100</f>
        <v>100.00271224400706</v>
      </c>
      <c r="N263" s="14">
        <f>'Субвенции '!B256</f>
        <v>93.7</v>
      </c>
      <c r="O263" s="14">
        <f>'Субвенции '!C256</f>
        <v>93.7</v>
      </c>
      <c r="P263" s="14">
        <f>'Субвенции '!D256</f>
        <v>93.7</v>
      </c>
      <c r="Q263" s="14">
        <f t="shared" si="198"/>
        <v>100</v>
      </c>
      <c r="R263" s="14">
        <f>Иные!B248</f>
        <v>0</v>
      </c>
      <c r="S263" s="14">
        <f>Иные!C248</f>
        <v>43.4</v>
      </c>
      <c r="T263" s="14">
        <f>Иные!D248</f>
        <v>43.4</v>
      </c>
      <c r="U263" s="14">
        <f t="shared" si="34"/>
        <v>100</v>
      </c>
      <c r="V263" s="10"/>
      <c r="W263" s="10"/>
      <c r="X263" s="10"/>
      <c r="Y263" s="10"/>
      <c r="Z263" s="10"/>
      <c r="AA263" s="10"/>
      <c r="AB263" s="10"/>
      <c r="AC263" s="10"/>
      <c r="AD263" s="10"/>
      <c r="AE263" s="10"/>
      <c r="AF263" s="10"/>
      <c r="AG263" s="10"/>
      <c r="AH263" s="10"/>
      <c r="AI263" s="10"/>
      <c r="AJ263" s="10"/>
    </row>
    <row r="264" spans="1:36" s="12" customFormat="1" ht="15.75" x14ac:dyDescent="0.25">
      <c r="A264" s="120" t="s">
        <v>383</v>
      </c>
      <c r="B264" s="146">
        <f t="shared" si="149"/>
        <v>93.7</v>
      </c>
      <c r="C264" s="146">
        <f t="shared" si="149"/>
        <v>137.1</v>
      </c>
      <c r="D264" s="146">
        <f t="shared" si="150"/>
        <v>137.1</v>
      </c>
      <c r="E264" s="146">
        <f t="shared" si="197"/>
        <v>100</v>
      </c>
      <c r="F264" s="146"/>
      <c r="G264" s="14"/>
      <c r="H264" s="14"/>
      <c r="I264" s="45"/>
      <c r="J264" s="237">
        <f>Субсидии!B255</f>
        <v>0</v>
      </c>
      <c r="K264" s="237">
        <f>Субсидии!C255</f>
        <v>0</v>
      </c>
      <c r="L264" s="237">
        <f>Субсидии!D255</f>
        <v>0</v>
      </c>
      <c r="M264" s="14"/>
      <c r="N264" s="14">
        <f>'Субвенции '!B257</f>
        <v>93.7</v>
      </c>
      <c r="O264" s="14">
        <f>'Субвенции '!C257</f>
        <v>93.7</v>
      </c>
      <c r="P264" s="14">
        <f>'Субвенции '!D257</f>
        <v>93.7</v>
      </c>
      <c r="Q264" s="14">
        <f t="shared" si="198"/>
        <v>100</v>
      </c>
      <c r="R264" s="14">
        <f>Иные!B249</f>
        <v>0</v>
      </c>
      <c r="S264" s="14">
        <f>Иные!C249</f>
        <v>43.4</v>
      </c>
      <c r="T264" s="14">
        <f>Иные!D249</f>
        <v>43.4</v>
      </c>
      <c r="U264" s="14">
        <f t="shared" si="34"/>
        <v>100</v>
      </c>
      <c r="V264" s="10"/>
      <c r="W264" s="10"/>
      <c r="X264" s="10"/>
      <c r="Y264" s="10"/>
      <c r="Z264" s="10"/>
      <c r="AA264" s="10"/>
      <c r="AB264" s="10"/>
      <c r="AC264" s="10"/>
      <c r="AD264" s="10"/>
      <c r="AE264" s="10"/>
      <c r="AF264" s="10"/>
      <c r="AG264" s="10"/>
      <c r="AH264" s="10"/>
      <c r="AI264" s="10"/>
      <c r="AJ264" s="10"/>
    </row>
    <row r="265" spans="1:36" s="12" customFormat="1" ht="15.75" x14ac:dyDescent="0.25">
      <c r="A265" s="120" t="s">
        <v>384</v>
      </c>
      <c r="B265" s="146">
        <f t="shared" si="149"/>
        <v>93.7</v>
      </c>
      <c r="C265" s="146">
        <f t="shared" si="149"/>
        <v>1076.17678</v>
      </c>
      <c r="D265" s="146">
        <f t="shared" si="150"/>
        <v>1076.17678</v>
      </c>
      <c r="E265" s="146">
        <f t="shared" ref="E265:E273" si="200">D265/C265*100</f>
        <v>100</v>
      </c>
      <c r="F265" s="146"/>
      <c r="G265" s="14"/>
      <c r="H265" s="14"/>
      <c r="I265" s="45"/>
      <c r="J265" s="237">
        <f>Субсидии!B256</f>
        <v>0</v>
      </c>
      <c r="K265" s="237">
        <f>Субсидии!C256</f>
        <v>939.07677999999999</v>
      </c>
      <c r="L265" s="237">
        <f>Субсидии!D256</f>
        <v>939.07677999999999</v>
      </c>
      <c r="M265" s="14">
        <f t="shared" si="199"/>
        <v>100</v>
      </c>
      <c r="N265" s="14">
        <f>'Субвенции '!B258</f>
        <v>93.7</v>
      </c>
      <c r="O265" s="14">
        <f>'Субвенции '!C258</f>
        <v>93.7</v>
      </c>
      <c r="P265" s="14">
        <f>'Субвенции '!D258</f>
        <v>93.7</v>
      </c>
      <c r="Q265" s="14">
        <f t="shared" si="198"/>
        <v>100</v>
      </c>
      <c r="R265" s="14">
        <f>Иные!B250</f>
        <v>0</v>
      </c>
      <c r="S265" s="14">
        <f>Иные!C250</f>
        <v>43.4</v>
      </c>
      <c r="T265" s="14">
        <f>Иные!D250</f>
        <v>43.4</v>
      </c>
      <c r="U265" s="14">
        <f t="shared" si="34"/>
        <v>100</v>
      </c>
      <c r="V265" s="10"/>
      <c r="W265" s="10"/>
      <c r="X265" s="10"/>
      <c r="Y265" s="10"/>
      <c r="Z265" s="10"/>
      <c r="AA265" s="10"/>
      <c r="AB265" s="10"/>
      <c r="AC265" s="10"/>
      <c r="AD265" s="10"/>
      <c r="AE265" s="10"/>
      <c r="AF265" s="10"/>
      <c r="AG265" s="10"/>
      <c r="AH265" s="10"/>
      <c r="AI265" s="10"/>
      <c r="AJ265" s="10"/>
    </row>
    <row r="266" spans="1:36" s="12" customFormat="1" ht="15.75" x14ac:dyDescent="0.25">
      <c r="A266" s="120" t="s">
        <v>385</v>
      </c>
      <c r="B266" s="146">
        <f t="shared" ref="B266:C329" si="201">F266+J266+N266+R266</f>
        <v>93.7</v>
      </c>
      <c r="C266" s="146">
        <f t="shared" si="201"/>
        <v>899.30000000000007</v>
      </c>
      <c r="D266" s="146">
        <f t="shared" ref="D266:D329" si="202">H266+L266+P266+T266</f>
        <v>899.30000000000007</v>
      </c>
      <c r="E266" s="146">
        <f t="shared" si="200"/>
        <v>100</v>
      </c>
      <c r="F266" s="146"/>
      <c r="G266" s="14"/>
      <c r="H266" s="14"/>
      <c r="I266" s="45"/>
      <c r="J266" s="237">
        <f>Субсидии!B257</f>
        <v>0</v>
      </c>
      <c r="K266" s="237">
        <f>Субсидии!C257</f>
        <v>762.2</v>
      </c>
      <c r="L266" s="237">
        <f>Субсидии!D257</f>
        <v>762.2</v>
      </c>
      <c r="M266" s="14">
        <f t="shared" si="199"/>
        <v>100</v>
      </c>
      <c r="N266" s="14">
        <f>'Субвенции '!B259</f>
        <v>93.7</v>
      </c>
      <c r="O266" s="14">
        <f>'Субвенции '!C259</f>
        <v>93.7</v>
      </c>
      <c r="P266" s="14">
        <f>'Субвенции '!D259</f>
        <v>93.7</v>
      </c>
      <c r="Q266" s="14">
        <f t="shared" si="198"/>
        <v>100</v>
      </c>
      <c r="R266" s="14">
        <f>Иные!B251</f>
        <v>0</v>
      </c>
      <c r="S266" s="14">
        <f>Иные!C251</f>
        <v>43.4</v>
      </c>
      <c r="T266" s="14">
        <f>Иные!D251</f>
        <v>43.4</v>
      </c>
      <c r="U266" s="14">
        <f t="shared" si="34"/>
        <v>100</v>
      </c>
      <c r="V266" s="10"/>
      <c r="W266" s="10"/>
      <c r="X266" s="10"/>
      <c r="Y266" s="10"/>
      <c r="Z266" s="10"/>
      <c r="AA266" s="10"/>
      <c r="AB266" s="10"/>
      <c r="AC266" s="10"/>
      <c r="AD266" s="10"/>
      <c r="AE266" s="10"/>
      <c r="AF266" s="10"/>
      <c r="AG266" s="10"/>
      <c r="AH266" s="10"/>
      <c r="AI266" s="10"/>
      <c r="AJ266" s="10"/>
    </row>
    <row r="267" spans="1:36" s="12" customFormat="1" ht="15.75" x14ac:dyDescent="0.25">
      <c r="A267" s="120" t="s">
        <v>386</v>
      </c>
      <c r="B267" s="146">
        <f t="shared" si="201"/>
        <v>93.7</v>
      </c>
      <c r="C267" s="146">
        <f t="shared" si="201"/>
        <v>880.85939000000008</v>
      </c>
      <c r="D267" s="146">
        <f t="shared" si="202"/>
        <v>880.85939000000008</v>
      </c>
      <c r="E267" s="146">
        <f t="shared" si="200"/>
        <v>100</v>
      </c>
      <c r="F267" s="146"/>
      <c r="G267" s="14"/>
      <c r="H267" s="14"/>
      <c r="I267" s="45"/>
      <c r="J267" s="237">
        <f>Субсидии!B258</f>
        <v>0</v>
      </c>
      <c r="K267" s="237">
        <f>Субсидии!C258</f>
        <v>743.75939000000005</v>
      </c>
      <c r="L267" s="237">
        <f>Субсидии!D258</f>
        <v>743.75939000000005</v>
      </c>
      <c r="M267" s="14">
        <f t="shared" si="199"/>
        <v>100</v>
      </c>
      <c r="N267" s="14">
        <f>'Субвенции '!B260</f>
        <v>93.7</v>
      </c>
      <c r="O267" s="14">
        <f>'Субвенции '!C260</f>
        <v>93.7</v>
      </c>
      <c r="P267" s="14">
        <f>'Субвенции '!D260</f>
        <v>93.7</v>
      </c>
      <c r="Q267" s="14">
        <f t="shared" si="198"/>
        <v>100</v>
      </c>
      <c r="R267" s="14">
        <f>Иные!B252</f>
        <v>0</v>
      </c>
      <c r="S267" s="14">
        <f>Иные!C252</f>
        <v>43.4</v>
      </c>
      <c r="T267" s="14">
        <f>Иные!D252</f>
        <v>43.4</v>
      </c>
      <c r="U267" s="14">
        <f t="shared" si="34"/>
        <v>100</v>
      </c>
      <c r="V267" s="10"/>
      <c r="W267" s="10"/>
      <c r="X267" s="10"/>
      <c r="Y267" s="10"/>
      <c r="Z267" s="10"/>
      <c r="AA267" s="10"/>
      <c r="AB267" s="10"/>
      <c r="AC267" s="10"/>
      <c r="AD267" s="10"/>
      <c r="AE267" s="10"/>
      <c r="AF267" s="10"/>
      <c r="AG267" s="10"/>
      <c r="AH267" s="10"/>
      <c r="AI267" s="10"/>
      <c r="AJ267" s="10"/>
    </row>
    <row r="268" spans="1:36" s="12" customFormat="1" ht="15.75" x14ac:dyDescent="0.25">
      <c r="A268" s="120" t="s">
        <v>289</v>
      </c>
      <c r="B268" s="146">
        <f t="shared" si="201"/>
        <v>54016.079999999994</v>
      </c>
      <c r="C268" s="146">
        <f t="shared" si="201"/>
        <v>44355.299999999996</v>
      </c>
      <c r="D268" s="146">
        <f t="shared" si="202"/>
        <v>44355.231229999998</v>
      </c>
      <c r="E268" s="146">
        <f t="shared" si="200"/>
        <v>99.999844956521542</v>
      </c>
      <c r="F268" s="146"/>
      <c r="G268" s="14"/>
      <c r="H268" s="14"/>
      <c r="I268" s="45"/>
      <c r="J268" s="237">
        <f>Субсидии!B259</f>
        <v>53922.38</v>
      </c>
      <c r="K268" s="237">
        <f>Субсидии!C259</f>
        <v>44218.2</v>
      </c>
      <c r="L268" s="237">
        <f>Субсидии!D259</f>
        <v>44218.131229999999</v>
      </c>
      <c r="M268" s="14">
        <f t="shared" si="199"/>
        <v>99.999844475804096</v>
      </c>
      <c r="N268" s="14">
        <f>'Субвенции '!B261</f>
        <v>93.7</v>
      </c>
      <c r="O268" s="14">
        <f>'Субвенции '!C261</f>
        <v>93.7</v>
      </c>
      <c r="P268" s="14">
        <f>'Субвенции '!D261</f>
        <v>93.7</v>
      </c>
      <c r="Q268" s="14">
        <f t="shared" si="198"/>
        <v>100</v>
      </c>
      <c r="R268" s="14">
        <f>Иные!B253</f>
        <v>0</v>
      </c>
      <c r="S268" s="14">
        <f>Иные!C253</f>
        <v>43.4</v>
      </c>
      <c r="T268" s="14">
        <f>Иные!D253</f>
        <v>43.4</v>
      </c>
      <c r="U268" s="14">
        <f t="shared" si="34"/>
        <v>100</v>
      </c>
      <c r="V268" s="10"/>
      <c r="W268" s="10"/>
      <c r="X268" s="10"/>
      <c r="Y268" s="10"/>
      <c r="Z268" s="10"/>
      <c r="AA268" s="10"/>
      <c r="AB268" s="10"/>
      <c r="AC268" s="10"/>
      <c r="AD268" s="10"/>
      <c r="AE268" s="10"/>
      <c r="AF268" s="10"/>
      <c r="AG268" s="10"/>
      <c r="AH268" s="10"/>
      <c r="AI268" s="10"/>
      <c r="AJ268" s="10"/>
    </row>
    <row r="269" spans="1:36" s="12" customFormat="1" ht="15.75" x14ac:dyDescent="0.25">
      <c r="A269" s="120" t="s">
        <v>387</v>
      </c>
      <c r="B269" s="146">
        <f t="shared" si="201"/>
        <v>93.7</v>
      </c>
      <c r="C269" s="146">
        <f t="shared" si="201"/>
        <v>1025.124</v>
      </c>
      <c r="D269" s="146">
        <f t="shared" si="202"/>
        <v>1025.124</v>
      </c>
      <c r="E269" s="146">
        <f t="shared" si="200"/>
        <v>100</v>
      </c>
      <c r="F269" s="146"/>
      <c r="G269" s="14"/>
      <c r="H269" s="14"/>
      <c r="I269" s="45"/>
      <c r="J269" s="237">
        <f>Субсидии!B260</f>
        <v>0</v>
      </c>
      <c r="K269" s="237">
        <f>Субсидии!C260</f>
        <v>888.024</v>
      </c>
      <c r="L269" s="237">
        <f>Субсидии!D260</f>
        <v>888.024</v>
      </c>
      <c r="M269" s="14">
        <f t="shared" si="199"/>
        <v>100</v>
      </c>
      <c r="N269" s="14">
        <f>'Субвенции '!B262</f>
        <v>93.7</v>
      </c>
      <c r="O269" s="14">
        <f>'Субвенции '!C262</f>
        <v>93.7</v>
      </c>
      <c r="P269" s="14">
        <f>'Субвенции '!D262</f>
        <v>93.7</v>
      </c>
      <c r="Q269" s="14">
        <f t="shared" si="198"/>
        <v>100</v>
      </c>
      <c r="R269" s="14">
        <f>Иные!B254</f>
        <v>0</v>
      </c>
      <c r="S269" s="14">
        <f>Иные!C254</f>
        <v>43.4</v>
      </c>
      <c r="T269" s="14">
        <f>Иные!D254</f>
        <v>43.4</v>
      </c>
      <c r="U269" s="14">
        <f t="shared" si="34"/>
        <v>100</v>
      </c>
      <c r="V269" s="10"/>
      <c r="W269" s="10"/>
      <c r="X269" s="10"/>
      <c r="Y269" s="10"/>
      <c r="Z269" s="10"/>
      <c r="AA269" s="10"/>
      <c r="AB269" s="10"/>
      <c r="AC269" s="10"/>
      <c r="AD269" s="10"/>
      <c r="AE269" s="10"/>
      <c r="AF269" s="10"/>
      <c r="AG269" s="10"/>
      <c r="AH269" s="10"/>
      <c r="AI269" s="10"/>
      <c r="AJ269" s="10"/>
    </row>
    <row r="270" spans="1:36" s="12" customFormat="1" ht="15.75" x14ac:dyDescent="0.25">
      <c r="A270" s="120" t="s">
        <v>388</v>
      </c>
      <c r="B270" s="146">
        <f t="shared" si="201"/>
        <v>1526.8</v>
      </c>
      <c r="C270" s="146">
        <f t="shared" si="201"/>
        <v>2225.8999999999996</v>
      </c>
      <c r="D270" s="146">
        <f t="shared" si="202"/>
        <v>2225.8976299999995</v>
      </c>
      <c r="E270" s="146">
        <f t="shared" si="200"/>
        <v>99.999893526214109</v>
      </c>
      <c r="F270" s="146"/>
      <c r="G270" s="14"/>
      <c r="H270" s="14"/>
      <c r="I270" s="45"/>
      <c r="J270" s="237">
        <f>Субсидии!B261</f>
        <v>1292.5999999999999</v>
      </c>
      <c r="K270" s="237">
        <f>Субсидии!C261</f>
        <v>1817.5</v>
      </c>
      <c r="L270" s="237">
        <f>Субсидии!D261</f>
        <v>1817.4976299999998</v>
      </c>
      <c r="M270" s="14">
        <f t="shared" si="199"/>
        <v>99.9998696011004</v>
      </c>
      <c r="N270" s="14">
        <f>'Субвенции '!B263</f>
        <v>234.2</v>
      </c>
      <c r="O270" s="14">
        <f>'Субвенции '!C263</f>
        <v>234.2</v>
      </c>
      <c r="P270" s="14">
        <f>'Субвенции '!D263</f>
        <v>234.2</v>
      </c>
      <c r="Q270" s="14">
        <f t="shared" si="198"/>
        <v>100</v>
      </c>
      <c r="R270" s="14">
        <f>Иные!B255</f>
        <v>0</v>
      </c>
      <c r="S270" s="14">
        <f>Иные!C255</f>
        <v>174.2</v>
      </c>
      <c r="T270" s="14">
        <f>Иные!D255</f>
        <v>174.2</v>
      </c>
      <c r="U270" s="14">
        <f t="shared" si="34"/>
        <v>100</v>
      </c>
      <c r="V270" s="10"/>
      <c r="W270" s="10"/>
      <c r="X270" s="10"/>
      <c r="Y270" s="10"/>
      <c r="Z270" s="10"/>
      <c r="AA270" s="10"/>
      <c r="AB270" s="10"/>
      <c r="AC270" s="10"/>
      <c r="AD270" s="10"/>
      <c r="AE270" s="10"/>
      <c r="AF270" s="10"/>
      <c r="AG270" s="10"/>
      <c r="AH270" s="10"/>
      <c r="AI270" s="10"/>
      <c r="AJ270" s="10"/>
    </row>
    <row r="271" spans="1:36" s="12" customFormat="1" ht="20.25" customHeight="1" x14ac:dyDescent="0.25">
      <c r="A271" s="120" t="s">
        <v>389</v>
      </c>
      <c r="B271" s="146">
        <f t="shared" si="201"/>
        <v>93.7</v>
      </c>
      <c r="C271" s="146">
        <f t="shared" si="201"/>
        <v>137.1</v>
      </c>
      <c r="D271" s="146">
        <f t="shared" si="202"/>
        <v>137.1</v>
      </c>
      <c r="E271" s="146">
        <f t="shared" si="200"/>
        <v>100</v>
      </c>
      <c r="F271" s="146"/>
      <c r="G271" s="14"/>
      <c r="H271" s="14"/>
      <c r="I271" s="45"/>
      <c r="J271" s="237"/>
      <c r="K271" s="237"/>
      <c r="L271" s="237"/>
      <c r="M271" s="14"/>
      <c r="N271" s="14">
        <f>'Субвенции '!B264</f>
        <v>93.7</v>
      </c>
      <c r="O271" s="14">
        <f>'Субвенции '!C264</f>
        <v>93.7</v>
      </c>
      <c r="P271" s="14">
        <f>'Субвенции '!D264</f>
        <v>93.7</v>
      </c>
      <c r="Q271" s="14">
        <f t="shared" si="198"/>
        <v>100</v>
      </c>
      <c r="R271" s="14">
        <f>Иные!B256</f>
        <v>0</v>
      </c>
      <c r="S271" s="14">
        <f>Иные!C256</f>
        <v>43.4</v>
      </c>
      <c r="T271" s="14">
        <f>Иные!D256</f>
        <v>43.4</v>
      </c>
      <c r="U271" s="14">
        <f t="shared" si="34"/>
        <v>100</v>
      </c>
      <c r="V271" s="10"/>
      <c r="W271" s="10"/>
      <c r="X271" s="10"/>
      <c r="Y271" s="10"/>
      <c r="Z271" s="10"/>
      <c r="AA271" s="10"/>
      <c r="AB271" s="10"/>
      <c r="AC271" s="10"/>
      <c r="AD271" s="10"/>
      <c r="AE271" s="10"/>
      <c r="AF271" s="10"/>
      <c r="AG271" s="10"/>
      <c r="AH271" s="10"/>
      <c r="AI271" s="10"/>
      <c r="AJ271" s="10"/>
    </row>
    <row r="272" spans="1:36" s="12" customFormat="1" ht="15.75" x14ac:dyDescent="0.25">
      <c r="A272" s="120" t="s">
        <v>390</v>
      </c>
      <c r="B272" s="146">
        <f t="shared" si="201"/>
        <v>93.7</v>
      </c>
      <c r="C272" s="146">
        <f t="shared" si="201"/>
        <v>137.1</v>
      </c>
      <c r="D272" s="146">
        <f t="shared" si="202"/>
        <v>137.1</v>
      </c>
      <c r="E272" s="146">
        <f t="shared" si="200"/>
        <v>100</v>
      </c>
      <c r="F272" s="146"/>
      <c r="G272" s="14"/>
      <c r="H272" s="14"/>
      <c r="I272" s="45"/>
      <c r="J272" s="237"/>
      <c r="K272" s="237"/>
      <c r="L272" s="237"/>
      <c r="M272" s="14"/>
      <c r="N272" s="14">
        <f>'Субвенции '!B265</f>
        <v>93.7</v>
      </c>
      <c r="O272" s="14">
        <f>'Субвенции '!C265</f>
        <v>93.7</v>
      </c>
      <c r="P272" s="14">
        <f>'Субвенции '!D265</f>
        <v>93.7</v>
      </c>
      <c r="Q272" s="14">
        <f t="shared" si="198"/>
        <v>100</v>
      </c>
      <c r="R272" s="14">
        <f>Иные!B257</f>
        <v>0</v>
      </c>
      <c r="S272" s="14">
        <f>Иные!C257</f>
        <v>43.4</v>
      </c>
      <c r="T272" s="14">
        <f>Иные!D257</f>
        <v>43.4</v>
      </c>
      <c r="U272" s="14">
        <f t="shared" si="34"/>
        <v>100</v>
      </c>
      <c r="V272" s="10"/>
      <c r="W272" s="10"/>
      <c r="X272" s="10"/>
      <c r="Y272" s="10"/>
      <c r="Z272" s="10"/>
      <c r="AA272" s="10"/>
      <c r="AB272" s="10"/>
      <c r="AC272" s="10"/>
      <c r="AD272" s="10"/>
      <c r="AE272" s="10"/>
      <c r="AF272" s="10"/>
      <c r="AG272" s="10"/>
      <c r="AH272" s="10"/>
      <c r="AI272" s="10"/>
      <c r="AJ272" s="10"/>
    </row>
    <row r="273" spans="1:36" s="12" customFormat="1" ht="15.75" x14ac:dyDescent="0.25">
      <c r="A273" s="120" t="s">
        <v>391</v>
      </c>
      <c r="B273" s="146">
        <f t="shared" si="201"/>
        <v>93.7</v>
      </c>
      <c r="C273" s="146">
        <f t="shared" si="201"/>
        <v>137.1</v>
      </c>
      <c r="D273" s="146">
        <f t="shared" si="202"/>
        <v>137.1</v>
      </c>
      <c r="E273" s="146">
        <f t="shared" si="200"/>
        <v>100</v>
      </c>
      <c r="F273" s="146"/>
      <c r="G273" s="14"/>
      <c r="H273" s="14"/>
      <c r="I273" s="45"/>
      <c r="J273" s="237">
        <f>Субсидии!B262</f>
        <v>0</v>
      </c>
      <c r="K273" s="237">
        <f>Субсидии!C262</f>
        <v>0</v>
      </c>
      <c r="L273" s="237">
        <f>Субсидии!D262</f>
        <v>0</v>
      </c>
      <c r="M273" s="14"/>
      <c r="N273" s="14">
        <f>'Субвенции '!B266</f>
        <v>93.7</v>
      </c>
      <c r="O273" s="14">
        <f>'Субвенции '!C266</f>
        <v>93.7</v>
      </c>
      <c r="P273" s="14">
        <f>'Субвенции '!D266</f>
        <v>93.7</v>
      </c>
      <c r="Q273" s="14">
        <f t="shared" si="198"/>
        <v>100</v>
      </c>
      <c r="R273" s="14">
        <f>Иные!B258</f>
        <v>0</v>
      </c>
      <c r="S273" s="14">
        <f>Иные!C258</f>
        <v>43.4</v>
      </c>
      <c r="T273" s="14">
        <f>Иные!D258</f>
        <v>43.4</v>
      </c>
      <c r="U273" s="14">
        <f t="shared" si="34"/>
        <v>100</v>
      </c>
      <c r="V273" s="10"/>
      <c r="W273" s="10"/>
      <c r="X273" s="10"/>
      <c r="Y273" s="10"/>
      <c r="Z273" s="10"/>
      <c r="AA273" s="10"/>
      <c r="AB273" s="10"/>
      <c r="AC273" s="10"/>
      <c r="AD273" s="10"/>
      <c r="AE273" s="10"/>
      <c r="AF273" s="10"/>
      <c r="AG273" s="10"/>
      <c r="AH273" s="10"/>
      <c r="AI273" s="10"/>
      <c r="AJ273" s="10"/>
    </row>
    <row r="274" spans="1:36" s="26" customFormat="1" ht="31.5" x14ac:dyDescent="0.25">
      <c r="A274" s="75" t="s">
        <v>380</v>
      </c>
      <c r="B274" s="79">
        <f t="shared" si="201"/>
        <v>702784.652</v>
      </c>
      <c r="C274" s="79">
        <f t="shared" si="201"/>
        <v>860798.52782000008</v>
      </c>
      <c r="D274" s="79">
        <f t="shared" si="202"/>
        <v>845658.47002000012</v>
      </c>
      <c r="E274" s="79">
        <f t="shared" ref="E274" si="203">D274/C274*100</f>
        <v>98.241161280986077</v>
      </c>
      <c r="F274" s="79">
        <f t="shared" ref="F274:H274" si="204">SUM(F275:F281)</f>
        <v>174513.1</v>
      </c>
      <c r="G274" s="79">
        <f t="shared" si="204"/>
        <v>207078.30000000002</v>
      </c>
      <c r="H274" s="79">
        <f t="shared" si="204"/>
        <v>207078.30000000002</v>
      </c>
      <c r="I274" s="81">
        <f t="shared" si="28"/>
        <v>100</v>
      </c>
      <c r="J274" s="79">
        <f>SUM(J275:J281)</f>
        <v>118985.25200000001</v>
      </c>
      <c r="K274" s="79">
        <f>SUM(K275:K281)</f>
        <v>111498.17782</v>
      </c>
      <c r="L274" s="79">
        <f t="shared" ref="L274:T274" si="205">SUM(L275:L281)</f>
        <v>109569.49000000002</v>
      </c>
      <c r="M274" s="79">
        <f t="shared" si="30"/>
        <v>98.270206870004998</v>
      </c>
      <c r="N274" s="79">
        <f t="shared" ref="N274" si="206">SUM(N275:N281)</f>
        <v>330885.49999999994</v>
      </c>
      <c r="O274" s="79">
        <f t="shared" si="205"/>
        <v>371127.5</v>
      </c>
      <c r="P274" s="79">
        <f t="shared" si="205"/>
        <v>368803.81835000007</v>
      </c>
      <c r="Q274" s="79">
        <f t="shared" si="32"/>
        <v>99.373885888272923</v>
      </c>
      <c r="R274" s="79">
        <f t="shared" ref="R274" si="207">SUM(R275:R281)</f>
        <v>78400.800000000003</v>
      </c>
      <c r="S274" s="79">
        <f t="shared" si="205"/>
        <v>171094.55000000002</v>
      </c>
      <c r="T274" s="79">
        <f t="shared" si="205"/>
        <v>160206.86166999998</v>
      </c>
      <c r="U274" s="79">
        <f t="shared" si="34"/>
        <v>93.636449360894289</v>
      </c>
      <c r="V274" s="129"/>
      <c r="W274" s="129"/>
      <c r="X274" s="129"/>
      <c r="Y274" s="129"/>
      <c r="Z274" s="129"/>
      <c r="AA274" s="129"/>
      <c r="AB274" s="129"/>
      <c r="AC274" s="129"/>
      <c r="AD274" s="129"/>
      <c r="AE274" s="129"/>
      <c r="AF274" s="129"/>
      <c r="AG274" s="129"/>
      <c r="AH274" s="129"/>
      <c r="AI274" s="129"/>
      <c r="AJ274" s="129"/>
    </row>
    <row r="275" spans="1:36" s="12" customFormat="1" ht="31.5" x14ac:dyDescent="0.25">
      <c r="A275" s="119" t="s">
        <v>352</v>
      </c>
      <c r="B275" s="14">
        <f t="shared" si="201"/>
        <v>584612.62999999989</v>
      </c>
      <c r="C275" s="14">
        <f t="shared" si="201"/>
        <v>668218.39781999995</v>
      </c>
      <c r="D275" s="14">
        <f t="shared" si="202"/>
        <v>653985.04930999991</v>
      </c>
      <c r="E275" s="14">
        <f t="shared" si="24"/>
        <v>97.869955607861897</v>
      </c>
      <c r="F275" s="14">
        <f>Дотации!B61</f>
        <v>174513.1</v>
      </c>
      <c r="G275" s="15">
        <f>Дотации!C60</f>
        <v>207078.30000000002</v>
      </c>
      <c r="H275" s="15">
        <f>Дотации!D60</f>
        <v>207078.30000000002</v>
      </c>
      <c r="I275" s="15">
        <f t="shared" si="28"/>
        <v>100</v>
      </c>
      <c r="J275" s="14">
        <f>Субсидии!B264</f>
        <v>71984.23000000001</v>
      </c>
      <c r="K275" s="14">
        <f>Субсидии!C264</f>
        <v>63314.847820000003</v>
      </c>
      <c r="L275" s="14">
        <f>Субсидии!D264</f>
        <v>61496.839020000007</v>
      </c>
      <c r="M275" s="14">
        <f t="shared" si="30"/>
        <v>97.128621701550202</v>
      </c>
      <c r="N275" s="14">
        <f>'Субвенции '!B268</f>
        <v>329714.49999999988</v>
      </c>
      <c r="O275" s="14">
        <f>'Субвенции '!C268</f>
        <v>369956.49999999994</v>
      </c>
      <c r="P275" s="14">
        <f>'Субвенции '!D268</f>
        <v>367632.81835000002</v>
      </c>
      <c r="Q275" s="14">
        <f t="shared" si="32"/>
        <v>99.371904088723966</v>
      </c>
      <c r="R275" s="14">
        <f>Иные!B260</f>
        <v>8400.7999999999993</v>
      </c>
      <c r="S275" s="14">
        <f>Иные!C260</f>
        <v>27868.749999999996</v>
      </c>
      <c r="T275" s="14">
        <f>Иные!D260</f>
        <v>17777.091939999998</v>
      </c>
      <c r="U275" s="14">
        <f t="shared" si="34"/>
        <v>63.788623242879574</v>
      </c>
      <c r="V275" s="10"/>
      <c r="W275" s="10"/>
      <c r="X275" s="10"/>
      <c r="Y275" s="10"/>
      <c r="Z275" s="10"/>
      <c r="AA275" s="10"/>
      <c r="AB275" s="10"/>
      <c r="AC275" s="10"/>
      <c r="AD275" s="10"/>
      <c r="AE275" s="10"/>
      <c r="AF275" s="10"/>
      <c r="AG275" s="10"/>
      <c r="AH275" s="10"/>
      <c r="AI275" s="10"/>
      <c r="AJ275" s="10"/>
    </row>
    <row r="276" spans="1:36" s="12" customFormat="1" ht="15.75" x14ac:dyDescent="0.25">
      <c r="A276" s="120" t="s">
        <v>379</v>
      </c>
      <c r="B276" s="146">
        <f t="shared" si="201"/>
        <v>117001.022</v>
      </c>
      <c r="C276" s="146">
        <f t="shared" si="201"/>
        <v>185627.1</v>
      </c>
      <c r="D276" s="146">
        <f t="shared" si="202"/>
        <v>184831.09156999999</v>
      </c>
      <c r="E276" s="146">
        <f t="shared" ref="E276:E281" si="208">D276/C276*100</f>
        <v>99.571178761075288</v>
      </c>
      <c r="F276" s="146"/>
      <c r="G276" s="14"/>
      <c r="H276" s="14"/>
      <c r="I276" s="45"/>
      <c r="J276" s="237">
        <f>Субсидии!B265</f>
        <v>47001.021999999997</v>
      </c>
      <c r="K276" s="237">
        <f>Субсидии!C265</f>
        <v>43027.1</v>
      </c>
      <c r="L276" s="237">
        <f>Субсидии!D265</f>
        <v>43027.121840000007</v>
      </c>
      <c r="M276" s="14">
        <f t="shared" ref="M276:M281" si="209">L276/K276*100</f>
        <v>100.0000507587079</v>
      </c>
      <c r="N276" s="14"/>
      <c r="O276" s="14"/>
      <c r="P276" s="14"/>
      <c r="Q276" s="14"/>
      <c r="R276" s="14">
        <f>Иные!B261</f>
        <v>70000</v>
      </c>
      <c r="S276" s="14">
        <f>Иные!C261</f>
        <v>142600</v>
      </c>
      <c r="T276" s="14">
        <f>Иные!D261</f>
        <v>141803.96972999998</v>
      </c>
      <c r="U276" s="14">
        <f t="shared" si="34"/>
        <v>99.441774004207559</v>
      </c>
      <c r="V276" s="10"/>
      <c r="W276" s="10"/>
      <c r="X276" s="10"/>
      <c r="Y276" s="10"/>
      <c r="Z276" s="10"/>
      <c r="AA276" s="10"/>
      <c r="AB276" s="10"/>
      <c r="AC276" s="10"/>
      <c r="AD276" s="10"/>
      <c r="AE276" s="10"/>
      <c r="AF276" s="10"/>
      <c r="AG276" s="10"/>
      <c r="AH276" s="10"/>
      <c r="AI276" s="10"/>
      <c r="AJ276" s="10"/>
    </row>
    <row r="277" spans="1:36" s="12" customFormat="1" ht="15.75" x14ac:dyDescent="0.25">
      <c r="A277" s="120" t="s">
        <v>576</v>
      </c>
      <c r="B277" s="146">
        <f t="shared" si="201"/>
        <v>234.2</v>
      </c>
      <c r="C277" s="146">
        <f t="shared" si="201"/>
        <v>1302.7769999999998</v>
      </c>
      <c r="D277" s="146">
        <f t="shared" si="202"/>
        <v>1302.7769999999998</v>
      </c>
      <c r="E277" s="146">
        <f t="shared" si="208"/>
        <v>100</v>
      </c>
      <c r="F277" s="146"/>
      <c r="G277" s="14"/>
      <c r="H277" s="14"/>
      <c r="I277" s="45"/>
      <c r="J277" s="237">
        <f>Субсидии!B266</f>
        <v>0</v>
      </c>
      <c r="K277" s="237">
        <f>Субсидии!C266</f>
        <v>943.47699999999998</v>
      </c>
      <c r="L277" s="237">
        <f>Субсидии!D266</f>
        <v>943.47699999999998</v>
      </c>
      <c r="M277" s="14">
        <f t="shared" si="209"/>
        <v>100</v>
      </c>
      <c r="N277" s="14">
        <f>'Субвенции '!B269</f>
        <v>234.2</v>
      </c>
      <c r="O277" s="14">
        <f>'Субвенции '!C269</f>
        <v>234.2</v>
      </c>
      <c r="P277" s="14">
        <f>'Субвенции '!D269</f>
        <v>234.2</v>
      </c>
      <c r="Q277" s="14">
        <f>P277/O277*100</f>
        <v>100</v>
      </c>
      <c r="R277" s="14">
        <f>Иные!B262</f>
        <v>0</v>
      </c>
      <c r="S277" s="14">
        <f>Иные!C262</f>
        <v>125.1</v>
      </c>
      <c r="T277" s="14">
        <f>Иные!D262</f>
        <v>125.1</v>
      </c>
      <c r="U277" s="14">
        <f t="shared" si="34"/>
        <v>100</v>
      </c>
      <c r="V277" s="10"/>
      <c r="W277" s="10"/>
      <c r="X277" s="10"/>
      <c r="Y277" s="10"/>
      <c r="Z277" s="10"/>
      <c r="AA277" s="10"/>
      <c r="AB277" s="10"/>
      <c r="AC277" s="10"/>
      <c r="AD277" s="10"/>
      <c r="AE277" s="10"/>
      <c r="AF277" s="10"/>
      <c r="AG277" s="10"/>
      <c r="AH277" s="10"/>
      <c r="AI277" s="10"/>
      <c r="AJ277" s="10"/>
    </row>
    <row r="278" spans="1:36" s="12" customFormat="1" ht="15.75" x14ac:dyDescent="0.25">
      <c r="A278" s="120" t="s">
        <v>577</v>
      </c>
      <c r="B278" s="146">
        <f t="shared" si="201"/>
        <v>234.2</v>
      </c>
      <c r="C278" s="146">
        <f t="shared" si="201"/>
        <v>1747.7</v>
      </c>
      <c r="D278" s="146">
        <f t="shared" si="202"/>
        <v>1747.7</v>
      </c>
      <c r="E278" s="146">
        <f t="shared" si="208"/>
        <v>100</v>
      </c>
      <c r="F278" s="146"/>
      <c r="G278" s="14"/>
      <c r="H278" s="14"/>
      <c r="I278" s="45"/>
      <c r="J278" s="237">
        <f>Субсидии!B267</f>
        <v>0</v>
      </c>
      <c r="K278" s="237">
        <f>Субсидии!C267</f>
        <v>1388.4</v>
      </c>
      <c r="L278" s="237">
        <f>Субсидии!D267</f>
        <v>1388.4</v>
      </c>
      <c r="M278" s="14">
        <f t="shared" si="209"/>
        <v>100</v>
      </c>
      <c r="N278" s="14">
        <f>'Субвенции '!B270</f>
        <v>234.2</v>
      </c>
      <c r="O278" s="14">
        <f>'Субвенции '!C270</f>
        <v>234.2</v>
      </c>
      <c r="P278" s="14">
        <f>'Субвенции '!D270</f>
        <v>234.2</v>
      </c>
      <c r="Q278" s="14">
        <f>P278/O278*100</f>
        <v>100</v>
      </c>
      <c r="R278" s="14">
        <f>Иные!B263</f>
        <v>0</v>
      </c>
      <c r="S278" s="14">
        <f>Иные!C263</f>
        <v>125.1</v>
      </c>
      <c r="T278" s="14">
        <f>Иные!D263</f>
        <v>125.1</v>
      </c>
      <c r="U278" s="14">
        <f t="shared" si="34"/>
        <v>100</v>
      </c>
      <c r="V278" s="10"/>
      <c r="W278" s="10"/>
      <c r="X278" s="10"/>
      <c r="Y278" s="10"/>
      <c r="Z278" s="10"/>
      <c r="AA278" s="10"/>
      <c r="AB278" s="10"/>
      <c r="AC278" s="10"/>
      <c r="AD278" s="10"/>
      <c r="AE278" s="10"/>
      <c r="AF278" s="10"/>
      <c r="AG278" s="10"/>
      <c r="AH278" s="10"/>
      <c r="AI278" s="10"/>
      <c r="AJ278" s="10"/>
    </row>
    <row r="279" spans="1:36" s="12" customFormat="1" ht="15.75" x14ac:dyDescent="0.25">
      <c r="A279" s="120" t="s">
        <v>494</v>
      </c>
      <c r="B279" s="146">
        <f t="shared" si="201"/>
        <v>234.2</v>
      </c>
      <c r="C279" s="146">
        <f t="shared" si="201"/>
        <v>1178.5</v>
      </c>
      <c r="D279" s="146">
        <f t="shared" si="202"/>
        <v>1067.7991399999999</v>
      </c>
      <c r="E279" s="146">
        <f t="shared" si="208"/>
        <v>90.606630462452259</v>
      </c>
      <c r="F279" s="146"/>
      <c r="G279" s="14"/>
      <c r="H279" s="14"/>
      <c r="I279" s="45"/>
      <c r="J279" s="237">
        <f>Субсидии!B268</f>
        <v>0</v>
      </c>
      <c r="K279" s="237">
        <f>Субсидии!C268</f>
        <v>819.2</v>
      </c>
      <c r="L279" s="237">
        <f>Субсидии!D268</f>
        <v>708.49914000000001</v>
      </c>
      <c r="M279" s="14">
        <f t="shared" si="209"/>
        <v>86.486711425781252</v>
      </c>
      <c r="N279" s="14">
        <f>'Субвенции '!B271</f>
        <v>234.2</v>
      </c>
      <c r="O279" s="14">
        <f>'Субвенции '!C271</f>
        <v>234.2</v>
      </c>
      <c r="P279" s="14">
        <f>'Субвенции '!D271</f>
        <v>234.2</v>
      </c>
      <c r="Q279" s="14">
        <f>P279/O279*100</f>
        <v>100</v>
      </c>
      <c r="R279" s="14">
        <f>Иные!B264</f>
        <v>0</v>
      </c>
      <c r="S279" s="14">
        <f>Иные!C264</f>
        <v>125.1</v>
      </c>
      <c r="T279" s="14">
        <f>Иные!D264</f>
        <v>125.1</v>
      </c>
      <c r="U279" s="14">
        <f t="shared" ref="U279:U281" si="210">T279/S279*100</f>
        <v>100</v>
      </c>
      <c r="V279" s="10"/>
      <c r="W279" s="10"/>
      <c r="X279" s="10"/>
      <c r="Y279" s="10"/>
      <c r="Z279" s="10"/>
      <c r="AA279" s="10"/>
      <c r="AB279" s="10"/>
      <c r="AC279" s="10"/>
      <c r="AD279" s="10"/>
      <c r="AE279" s="10"/>
      <c r="AF279" s="10"/>
      <c r="AG279" s="10"/>
      <c r="AH279" s="10"/>
      <c r="AI279" s="10"/>
      <c r="AJ279" s="10"/>
    </row>
    <row r="280" spans="1:36" s="12" customFormat="1" ht="15.75" x14ac:dyDescent="0.25">
      <c r="A280" s="120" t="s">
        <v>578</v>
      </c>
      <c r="B280" s="146">
        <f t="shared" si="201"/>
        <v>234.2</v>
      </c>
      <c r="C280" s="146">
        <f t="shared" si="201"/>
        <v>1614.7530000000002</v>
      </c>
      <c r="D280" s="146">
        <f t="shared" si="202"/>
        <v>1614.7530000000002</v>
      </c>
      <c r="E280" s="146">
        <f t="shared" si="208"/>
        <v>100</v>
      </c>
      <c r="F280" s="146"/>
      <c r="G280" s="14"/>
      <c r="H280" s="14"/>
      <c r="I280" s="45"/>
      <c r="J280" s="237">
        <f>Субсидии!B269</f>
        <v>0</v>
      </c>
      <c r="K280" s="237">
        <f>Субсидии!C269</f>
        <v>1255.153</v>
      </c>
      <c r="L280" s="237">
        <f>Субсидии!D269</f>
        <v>1255.153</v>
      </c>
      <c r="M280" s="14">
        <f t="shared" si="209"/>
        <v>100</v>
      </c>
      <c r="N280" s="14">
        <f>'Субвенции '!B272</f>
        <v>234.2</v>
      </c>
      <c r="O280" s="14">
        <f>'Субвенции '!C272</f>
        <v>234.2</v>
      </c>
      <c r="P280" s="14">
        <f>'Субвенции '!D272</f>
        <v>234.2</v>
      </c>
      <c r="Q280" s="14">
        <f>P280/O280*100</f>
        <v>100</v>
      </c>
      <c r="R280" s="14">
        <f>Иные!B265</f>
        <v>0</v>
      </c>
      <c r="S280" s="14">
        <f>Иные!C265</f>
        <v>125.4</v>
      </c>
      <c r="T280" s="14">
        <f>Иные!D265</f>
        <v>125.4</v>
      </c>
      <c r="U280" s="14">
        <f t="shared" si="210"/>
        <v>100</v>
      </c>
      <c r="V280" s="10"/>
      <c r="W280" s="10"/>
      <c r="X280" s="10"/>
      <c r="Y280" s="10"/>
      <c r="Z280" s="10"/>
      <c r="AA280" s="10"/>
      <c r="AB280" s="10"/>
      <c r="AC280" s="10"/>
      <c r="AD280" s="10"/>
      <c r="AE280" s="10"/>
      <c r="AF280" s="10"/>
      <c r="AG280" s="10"/>
      <c r="AH280" s="10"/>
      <c r="AI280" s="10"/>
      <c r="AJ280" s="10"/>
    </row>
    <row r="281" spans="1:36" s="12" customFormat="1" ht="15.75" x14ac:dyDescent="0.25">
      <c r="A281" s="120" t="s">
        <v>579</v>
      </c>
      <c r="B281" s="146">
        <f t="shared" si="201"/>
        <v>234.2</v>
      </c>
      <c r="C281" s="146">
        <f t="shared" si="201"/>
        <v>1109.3</v>
      </c>
      <c r="D281" s="146">
        <f t="shared" si="202"/>
        <v>1109.3</v>
      </c>
      <c r="E281" s="146">
        <f t="shared" si="208"/>
        <v>100</v>
      </c>
      <c r="F281" s="146"/>
      <c r="G281" s="14"/>
      <c r="H281" s="14"/>
      <c r="I281" s="45"/>
      <c r="J281" s="237">
        <f>Субсидии!B270</f>
        <v>0</v>
      </c>
      <c r="K281" s="237">
        <f>Субсидии!C270</f>
        <v>750</v>
      </c>
      <c r="L281" s="237">
        <f>Субсидии!D270</f>
        <v>750</v>
      </c>
      <c r="M281" s="14">
        <f t="shared" si="209"/>
        <v>100</v>
      </c>
      <c r="N281" s="14">
        <f>'Субвенции '!B273</f>
        <v>234.2</v>
      </c>
      <c r="O281" s="14">
        <f>'Субвенции '!C273</f>
        <v>234.2</v>
      </c>
      <c r="P281" s="14">
        <f>'Субвенции '!D273</f>
        <v>234.2</v>
      </c>
      <c r="Q281" s="14">
        <f>P281/O281*100</f>
        <v>100</v>
      </c>
      <c r="R281" s="14">
        <f>Иные!B266</f>
        <v>0</v>
      </c>
      <c r="S281" s="14">
        <f>Иные!C266</f>
        <v>125.1</v>
      </c>
      <c r="T281" s="14">
        <f>Иные!D266</f>
        <v>125.1</v>
      </c>
      <c r="U281" s="14">
        <f t="shared" si="210"/>
        <v>100</v>
      </c>
      <c r="V281" s="10"/>
      <c r="W281" s="10"/>
      <c r="X281" s="10"/>
      <c r="Y281" s="10"/>
      <c r="Z281" s="10"/>
      <c r="AA281" s="10"/>
      <c r="AB281" s="10"/>
      <c r="AC281" s="10"/>
      <c r="AD281" s="10"/>
      <c r="AE281" s="10"/>
      <c r="AF281" s="10"/>
      <c r="AG281" s="10"/>
      <c r="AH281" s="10"/>
      <c r="AI281" s="10"/>
      <c r="AJ281" s="10"/>
    </row>
    <row r="282" spans="1:36" s="26" customFormat="1" ht="31.5" x14ac:dyDescent="0.25">
      <c r="A282" s="75" t="s">
        <v>420</v>
      </c>
      <c r="B282" s="79">
        <f t="shared" si="201"/>
        <v>322888.8000000001</v>
      </c>
      <c r="C282" s="79">
        <f t="shared" si="201"/>
        <v>353739.53941000008</v>
      </c>
      <c r="D282" s="79">
        <f t="shared" si="202"/>
        <v>351485.05588999996</v>
      </c>
      <c r="E282" s="79">
        <f t="shared" ref="E282" si="211">D282/C282*100</f>
        <v>99.36267132485095</v>
      </c>
      <c r="F282" s="79">
        <f t="shared" ref="F282:H282" si="212">SUM(F283:F291)</f>
        <v>124484.70000000001</v>
      </c>
      <c r="G282" s="79">
        <f t="shared" si="212"/>
        <v>96125.6</v>
      </c>
      <c r="H282" s="79">
        <f t="shared" si="212"/>
        <v>96125.6</v>
      </c>
      <c r="I282" s="81">
        <f t="shared" si="28"/>
        <v>100</v>
      </c>
      <c r="J282" s="79">
        <f>SUM(J283:J291)</f>
        <v>34523.4</v>
      </c>
      <c r="K282" s="79">
        <f>SUM(K283:K291)</f>
        <v>34277.153409999999</v>
      </c>
      <c r="L282" s="79">
        <f t="shared" ref="L282:T282" si="213">SUM(L283:L291)</f>
        <v>33861.471310000001</v>
      </c>
      <c r="M282" s="79">
        <f t="shared" si="30"/>
        <v>98.787291071029472</v>
      </c>
      <c r="N282" s="79">
        <f t="shared" ref="N282" si="214">SUM(N283:N291)</f>
        <v>158334.50000000012</v>
      </c>
      <c r="O282" s="79">
        <f t="shared" si="213"/>
        <v>192878.20000000004</v>
      </c>
      <c r="P282" s="79">
        <f t="shared" si="213"/>
        <v>191154.96729</v>
      </c>
      <c r="Q282" s="79">
        <f t="shared" si="32"/>
        <v>99.10656947752517</v>
      </c>
      <c r="R282" s="79">
        <f t="shared" ref="R282" si="215">SUM(R283:R291)</f>
        <v>5546.2</v>
      </c>
      <c r="S282" s="79">
        <f t="shared" si="213"/>
        <v>30458.585999999999</v>
      </c>
      <c r="T282" s="79">
        <f t="shared" si="213"/>
        <v>30343.01729</v>
      </c>
      <c r="U282" s="79">
        <f t="shared" si="34"/>
        <v>99.620570994333093</v>
      </c>
      <c r="V282" s="129"/>
      <c r="W282" s="129"/>
      <c r="X282" s="129"/>
      <c r="Y282" s="129"/>
      <c r="Z282" s="129"/>
      <c r="AA282" s="129"/>
      <c r="AB282" s="129"/>
      <c r="AC282" s="129"/>
      <c r="AD282" s="129"/>
      <c r="AE282" s="129"/>
      <c r="AF282" s="129"/>
      <c r="AG282" s="129"/>
      <c r="AH282" s="129"/>
      <c r="AI282" s="129"/>
      <c r="AJ282" s="129"/>
    </row>
    <row r="283" spans="1:36" s="12" customFormat="1" ht="31.5" x14ac:dyDescent="0.25">
      <c r="A283" s="119" t="s">
        <v>351</v>
      </c>
      <c r="B283" s="14">
        <f t="shared" si="201"/>
        <v>320861.80000000005</v>
      </c>
      <c r="C283" s="14">
        <f t="shared" si="201"/>
        <v>346423.00140999997</v>
      </c>
      <c r="D283" s="14">
        <f t="shared" si="202"/>
        <v>344240.21576999989</v>
      </c>
      <c r="E283" s="14">
        <f t="shared" si="24"/>
        <v>99.369907416333277</v>
      </c>
      <c r="F283" s="14">
        <f>Дотации!B63</f>
        <v>124484.70000000001</v>
      </c>
      <c r="G283" s="15">
        <f>Дотации!C62</f>
        <v>96125.6</v>
      </c>
      <c r="H283" s="15">
        <f>Дотации!D62</f>
        <v>96125.6</v>
      </c>
      <c r="I283" s="15">
        <f t="shared" si="28"/>
        <v>100</v>
      </c>
      <c r="J283" s="14">
        <f>Субсидии!B272</f>
        <v>33667.5</v>
      </c>
      <c r="K283" s="14">
        <f>Субсидии!C272</f>
        <v>29226.515410000004</v>
      </c>
      <c r="L283" s="14">
        <f>Субсидии!D272</f>
        <v>28810.86248</v>
      </c>
      <c r="M283" s="14">
        <f t="shared" si="30"/>
        <v>98.577822486981177</v>
      </c>
      <c r="N283" s="14">
        <f>'Субвенции '!B275</f>
        <v>157163.40000000002</v>
      </c>
      <c r="O283" s="14">
        <f>'Субвенции '!C275</f>
        <v>191707.09999999995</v>
      </c>
      <c r="P283" s="14">
        <f>'Субвенции '!D275</f>
        <v>189983.86728999991</v>
      </c>
      <c r="Q283" s="14">
        <f t="shared" si="32"/>
        <v>99.101111690698957</v>
      </c>
      <c r="R283" s="14">
        <f>Иные!B268</f>
        <v>5546.2</v>
      </c>
      <c r="S283" s="14">
        <f>Иные!C268</f>
        <v>29363.786</v>
      </c>
      <c r="T283" s="14">
        <f>Иные!D268</f>
        <v>29319.885999999999</v>
      </c>
      <c r="U283" s="14">
        <f t="shared" si="34"/>
        <v>99.850496117905223</v>
      </c>
      <c r="V283" s="10"/>
      <c r="W283" s="10"/>
      <c r="X283" s="10"/>
      <c r="Y283" s="10"/>
      <c r="Z283" s="10"/>
      <c r="AA283" s="10"/>
      <c r="AB283" s="10"/>
      <c r="AC283" s="10"/>
      <c r="AD283" s="10"/>
      <c r="AE283" s="10"/>
      <c r="AF283" s="10"/>
      <c r="AG283" s="10"/>
      <c r="AH283" s="10"/>
      <c r="AI283" s="10"/>
      <c r="AJ283" s="10"/>
    </row>
    <row r="284" spans="1:36" s="12" customFormat="1" ht="15.75" x14ac:dyDescent="0.25">
      <c r="A284" s="120" t="s">
        <v>581</v>
      </c>
      <c r="B284" s="146">
        <f t="shared" si="201"/>
        <v>93.7</v>
      </c>
      <c r="C284" s="146">
        <f t="shared" si="201"/>
        <v>248.5</v>
      </c>
      <c r="D284" s="146">
        <f t="shared" si="202"/>
        <v>248.5</v>
      </c>
      <c r="E284" s="146">
        <f t="shared" ref="E284:E291" si="216">D284/C284*100</f>
        <v>100</v>
      </c>
      <c r="F284" s="146"/>
      <c r="G284" s="14"/>
      <c r="H284" s="14"/>
      <c r="I284" s="45"/>
      <c r="J284" s="237">
        <f>Субсидии!B274</f>
        <v>0</v>
      </c>
      <c r="K284" s="237">
        <f>Субсидии!C274</f>
        <v>0</v>
      </c>
      <c r="L284" s="237">
        <f>Субсидии!D274</f>
        <v>0</v>
      </c>
      <c r="M284" s="14"/>
      <c r="N284" s="14">
        <f>'Субвенции '!B276</f>
        <v>93.7</v>
      </c>
      <c r="O284" s="14">
        <f>'Субвенции '!C276</f>
        <v>93.7</v>
      </c>
      <c r="P284" s="14">
        <f>'Субвенции '!D276</f>
        <v>93.7</v>
      </c>
      <c r="Q284" s="14">
        <f t="shared" ref="Q284:Q291" si="217">P284/O284*100</f>
        <v>100</v>
      </c>
      <c r="R284" s="14">
        <f>Иные!B269</f>
        <v>0</v>
      </c>
      <c r="S284" s="14">
        <f>Иные!C269</f>
        <v>154.80000000000001</v>
      </c>
      <c r="T284" s="14">
        <f>Иные!D269</f>
        <v>154.80000000000001</v>
      </c>
      <c r="U284" s="14">
        <f t="shared" ref="U284:U290" si="218">T284/S284*100</f>
        <v>100</v>
      </c>
      <c r="V284" s="10"/>
      <c r="W284" s="10"/>
      <c r="X284" s="10"/>
      <c r="Y284" s="10"/>
      <c r="Z284" s="10"/>
      <c r="AA284" s="10"/>
      <c r="AB284" s="10"/>
      <c r="AC284" s="10"/>
      <c r="AD284" s="10"/>
      <c r="AE284" s="10"/>
      <c r="AF284" s="10"/>
      <c r="AG284" s="10"/>
      <c r="AH284" s="10"/>
      <c r="AI284" s="10"/>
      <c r="AJ284" s="10"/>
    </row>
    <row r="285" spans="1:36" s="12" customFormat="1" ht="15.75" x14ac:dyDescent="0.25">
      <c r="A285" s="120" t="s">
        <v>659</v>
      </c>
      <c r="B285" s="146">
        <f t="shared" si="201"/>
        <v>93.7</v>
      </c>
      <c r="C285" s="146">
        <f t="shared" si="201"/>
        <v>207.60000000000002</v>
      </c>
      <c r="D285" s="146">
        <f t="shared" si="202"/>
        <v>207.60000000000002</v>
      </c>
      <c r="E285" s="146">
        <f t="shared" si="216"/>
        <v>100</v>
      </c>
      <c r="F285" s="146"/>
      <c r="G285" s="14"/>
      <c r="H285" s="14"/>
      <c r="I285" s="45"/>
      <c r="J285" s="237">
        <f>Субсидии!B273</f>
        <v>0</v>
      </c>
      <c r="K285" s="237">
        <f>Субсидии!C273</f>
        <v>0</v>
      </c>
      <c r="L285" s="237">
        <f>Субсидии!D273</f>
        <v>0</v>
      </c>
      <c r="M285" s="14"/>
      <c r="N285" s="14">
        <f>'Субвенции '!B277</f>
        <v>93.7</v>
      </c>
      <c r="O285" s="14">
        <f>'Субвенции '!C277</f>
        <v>93.7</v>
      </c>
      <c r="P285" s="14">
        <f>'Субвенции '!D277</f>
        <v>93.7</v>
      </c>
      <c r="Q285" s="14">
        <f t="shared" si="217"/>
        <v>100</v>
      </c>
      <c r="R285" s="14">
        <f>Иные!B270</f>
        <v>0</v>
      </c>
      <c r="S285" s="14">
        <f>Иные!C270</f>
        <v>113.9</v>
      </c>
      <c r="T285" s="14">
        <f>Иные!D270</f>
        <v>113.9</v>
      </c>
      <c r="U285" s="14">
        <f t="shared" si="218"/>
        <v>100</v>
      </c>
      <c r="V285" s="10"/>
      <c r="W285" s="10"/>
      <c r="X285" s="10"/>
      <c r="Y285" s="10"/>
      <c r="Z285" s="10"/>
      <c r="AA285" s="10"/>
      <c r="AB285" s="10"/>
      <c r="AC285" s="10"/>
      <c r="AD285" s="10"/>
      <c r="AE285" s="10"/>
      <c r="AF285" s="10"/>
      <c r="AG285" s="10"/>
      <c r="AH285" s="10"/>
      <c r="AI285" s="10"/>
      <c r="AJ285" s="10"/>
    </row>
    <row r="286" spans="1:36" s="12" customFormat="1" ht="15.75" x14ac:dyDescent="0.25">
      <c r="A286" s="120" t="s">
        <v>584</v>
      </c>
      <c r="B286" s="146">
        <f t="shared" si="201"/>
        <v>93.7</v>
      </c>
      <c r="C286" s="146">
        <f t="shared" si="201"/>
        <v>693.63000000000011</v>
      </c>
      <c r="D286" s="146">
        <f t="shared" si="202"/>
        <v>693.63000000000011</v>
      </c>
      <c r="E286" s="146">
        <f t="shared" si="216"/>
        <v>100</v>
      </c>
      <c r="F286" s="146"/>
      <c r="G286" s="14"/>
      <c r="H286" s="14"/>
      <c r="I286" s="45"/>
      <c r="J286" s="237">
        <f>Субсидии!B275</f>
        <v>0</v>
      </c>
      <c r="K286" s="237">
        <f>Субсидии!C275</f>
        <v>459.73</v>
      </c>
      <c r="L286" s="237">
        <f>Субсидии!D275</f>
        <v>459.73</v>
      </c>
      <c r="M286" s="14">
        <f t="shared" si="30"/>
        <v>100</v>
      </c>
      <c r="N286" s="14">
        <f>'Субвенции '!B278</f>
        <v>93.7</v>
      </c>
      <c r="O286" s="14">
        <f>'Субвенции '!C278</f>
        <v>93.7</v>
      </c>
      <c r="P286" s="14">
        <f>'Субвенции '!D278</f>
        <v>93.7</v>
      </c>
      <c r="Q286" s="14">
        <f t="shared" si="217"/>
        <v>100</v>
      </c>
      <c r="R286" s="14">
        <f>Иные!B271</f>
        <v>0</v>
      </c>
      <c r="S286" s="14">
        <f>Иные!C271</f>
        <v>140.19999999999999</v>
      </c>
      <c r="T286" s="14">
        <f>Иные!D271</f>
        <v>140.19999999999999</v>
      </c>
      <c r="U286" s="14">
        <f t="shared" si="218"/>
        <v>100</v>
      </c>
      <c r="V286" s="10"/>
      <c r="W286" s="10"/>
      <c r="X286" s="10"/>
      <c r="Y286" s="10"/>
      <c r="Z286" s="10"/>
      <c r="AA286" s="10"/>
      <c r="AB286" s="10"/>
      <c r="AC286" s="10"/>
      <c r="AD286" s="10"/>
      <c r="AE286" s="10"/>
      <c r="AF286" s="10"/>
      <c r="AG286" s="10"/>
      <c r="AH286" s="10"/>
      <c r="AI286" s="10"/>
      <c r="AJ286" s="10"/>
    </row>
    <row r="287" spans="1:36" s="12" customFormat="1" ht="15.75" x14ac:dyDescent="0.25">
      <c r="A287" s="120" t="s">
        <v>419</v>
      </c>
      <c r="B287" s="146">
        <f t="shared" si="201"/>
        <v>234.2</v>
      </c>
      <c r="C287" s="146">
        <f t="shared" si="201"/>
        <v>1340</v>
      </c>
      <c r="D287" s="146">
        <f t="shared" si="202"/>
        <v>1340</v>
      </c>
      <c r="E287" s="146">
        <f t="shared" si="216"/>
        <v>100</v>
      </c>
      <c r="F287" s="146"/>
      <c r="G287" s="14"/>
      <c r="H287" s="14"/>
      <c r="I287" s="45"/>
      <c r="J287" s="237">
        <f>Субсидии!B276</f>
        <v>0</v>
      </c>
      <c r="K287" s="237">
        <f>Субсидии!C276</f>
        <v>875.8</v>
      </c>
      <c r="L287" s="237">
        <f>Субсидии!D276</f>
        <v>875.8</v>
      </c>
      <c r="M287" s="14">
        <f t="shared" si="30"/>
        <v>100</v>
      </c>
      <c r="N287" s="14">
        <f>'Субвенции '!B279</f>
        <v>234.2</v>
      </c>
      <c r="O287" s="14">
        <f>'Субвенции '!C279</f>
        <v>234.2</v>
      </c>
      <c r="P287" s="14">
        <f>'Субвенции '!D279</f>
        <v>234.2</v>
      </c>
      <c r="Q287" s="14">
        <f t="shared" si="217"/>
        <v>100</v>
      </c>
      <c r="R287" s="14">
        <f>Иные!B272</f>
        <v>0</v>
      </c>
      <c r="S287" s="14">
        <f>Иные!C272</f>
        <v>230</v>
      </c>
      <c r="T287" s="14">
        <f>Иные!D272</f>
        <v>230</v>
      </c>
      <c r="U287" s="14">
        <f t="shared" si="218"/>
        <v>100</v>
      </c>
      <c r="V287" s="10"/>
      <c r="W287" s="10"/>
      <c r="X287" s="10"/>
      <c r="Y287" s="10"/>
      <c r="Z287" s="10"/>
      <c r="AA287" s="10"/>
      <c r="AB287" s="10"/>
      <c r="AC287" s="10"/>
      <c r="AD287" s="10"/>
      <c r="AE287" s="10"/>
      <c r="AF287" s="10"/>
      <c r="AG287" s="10"/>
      <c r="AH287" s="10"/>
      <c r="AI287" s="10"/>
      <c r="AJ287" s="10"/>
    </row>
    <row r="288" spans="1:36" s="12" customFormat="1" ht="15.75" x14ac:dyDescent="0.25">
      <c r="A288" s="120" t="s">
        <v>660</v>
      </c>
      <c r="B288" s="146">
        <f t="shared" si="201"/>
        <v>93.7</v>
      </c>
      <c r="C288" s="146">
        <f t="shared" si="201"/>
        <v>189</v>
      </c>
      <c r="D288" s="146">
        <f t="shared" si="202"/>
        <v>189</v>
      </c>
      <c r="E288" s="146">
        <f t="shared" si="216"/>
        <v>100</v>
      </c>
      <c r="F288" s="146"/>
      <c r="G288" s="14"/>
      <c r="H288" s="14"/>
      <c r="I288" s="45"/>
      <c r="J288" s="237"/>
      <c r="K288" s="237"/>
      <c r="L288" s="237"/>
      <c r="M288" s="14"/>
      <c r="N288" s="14">
        <f>'Субвенции '!B280</f>
        <v>93.7</v>
      </c>
      <c r="O288" s="14">
        <f>'Субвенции '!C280</f>
        <v>93.7</v>
      </c>
      <c r="P288" s="14">
        <f>'Субвенции '!D280</f>
        <v>93.7</v>
      </c>
      <c r="Q288" s="14">
        <f t="shared" si="217"/>
        <v>100</v>
      </c>
      <c r="R288" s="14">
        <f>Иные!B273</f>
        <v>0</v>
      </c>
      <c r="S288" s="14">
        <f>Иные!C273</f>
        <v>95.3</v>
      </c>
      <c r="T288" s="14">
        <f>Иные!D273</f>
        <v>95.3</v>
      </c>
      <c r="U288" s="14">
        <f t="shared" si="218"/>
        <v>100</v>
      </c>
      <c r="V288" s="10"/>
      <c r="W288" s="10"/>
      <c r="X288" s="10"/>
      <c r="Y288" s="10"/>
      <c r="Z288" s="10"/>
      <c r="AA288" s="10"/>
      <c r="AB288" s="10"/>
      <c r="AC288" s="10"/>
      <c r="AD288" s="10"/>
      <c r="AE288" s="10"/>
      <c r="AF288" s="10"/>
      <c r="AG288" s="10"/>
      <c r="AH288" s="10"/>
      <c r="AI288" s="10"/>
      <c r="AJ288" s="10"/>
    </row>
    <row r="289" spans="1:36" s="12" customFormat="1" ht="15.75" x14ac:dyDescent="0.25">
      <c r="A289" s="120" t="s">
        <v>582</v>
      </c>
      <c r="B289" s="146">
        <f t="shared" si="201"/>
        <v>234.2</v>
      </c>
      <c r="C289" s="146">
        <f t="shared" si="201"/>
        <v>499.5</v>
      </c>
      <c r="D289" s="146">
        <f t="shared" si="202"/>
        <v>499.5</v>
      </c>
      <c r="E289" s="146">
        <f t="shared" si="216"/>
        <v>100</v>
      </c>
      <c r="F289" s="146"/>
      <c r="G289" s="14"/>
      <c r="H289" s="14"/>
      <c r="I289" s="45"/>
      <c r="J289" s="237">
        <f>Субсидии!B277</f>
        <v>0</v>
      </c>
      <c r="K289" s="237">
        <f>Субсидии!C277</f>
        <v>0</v>
      </c>
      <c r="L289" s="237">
        <f>Субсидии!D277</f>
        <v>0</v>
      </c>
      <c r="M289" s="14"/>
      <c r="N289" s="14">
        <f>'Субвенции '!B281</f>
        <v>234.2</v>
      </c>
      <c r="O289" s="14">
        <f>'Субвенции '!C281</f>
        <v>234.2</v>
      </c>
      <c r="P289" s="14">
        <f>'Субвенции '!D281</f>
        <v>234.2</v>
      </c>
      <c r="Q289" s="14">
        <f t="shared" si="217"/>
        <v>100</v>
      </c>
      <c r="R289" s="14">
        <f>Иные!B274</f>
        <v>0</v>
      </c>
      <c r="S289" s="14">
        <f>Иные!C274</f>
        <v>265.3</v>
      </c>
      <c r="T289" s="14">
        <f>Иные!D274</f>
        <v>265.3</v>
      </c>
      <c r="U289" s="14">
        <f t="shared" si="218"/>
        <v>100</v>
      </c>
      <c r="V289" s="10"/>
      <c r="W289" s="10"/>
      <c r="X289" s="10"/>
      <c r="Y289" s="10"/>
      <c r="Z289" s="10"/>
      <c r="AA289" s="10"/>
      <c r="AB289" s="10"/>
      <c r="AC289" s="10"/>
      <c r="AD289" s="10"/>
      <c r="AE289" s="10"/>
      <c r="AF289" s="10"/>
      <c r="AG289" s="10"/>
      <c r="AH289" s="10"/>
      <c r="AI289" s="10"/>
      <c r="AJ289" s="10"/>
    </row>
    <row r="290" spans="1:36" s="12" customFormat="1" ht="15.75" x14ac:dyDescent="0.25">
      <c r="A290" s="120" t="s">
        <v>303</v>
      </c>
      <c r="B290" s="146">
        <f t="shared" si="201"/>
        <v>93.7</v>
      </c>
      <c r="C290" s="146">
        <f t="shared" si="201"/>
        <v>839.90800000000002</v>
      </c>
      <c r="D290" s="146">
        <f t="shared" si="202"/>
        <v>768.2392900000001</v>
      </c>
      <c r="E290" s="146">
        <f t="shared" si="216"/>
        <v>91.467076155959944</v>
      </c>
      <c r="F290" s="146"/>
      <c r="G290" s="14"/>
      <c r="H290" s="14"/>
      <c r="I290" s="45"/>
      <c r="J290" s="237">
        <f>Субсидии!B278</f>
        <v>0</v>
      </c>
      <c r="K290" s="237">
        <f>Субсидии!C278</f>
        <v>650.90800000000002</v>
      </c>
      <c r="L290" s="237">
        <f>Субсидии!D278</f>
        <v>650.90800000000002</v>
      </c>
      <c r="M290" s="14">
        <f t="shared" si="30"/>
        <v>100</v>
      </c>
      <c r="N290" s="14">
        <f>'Субвенции '!B282</f>
        <v>93.7</v>
      </c>
      <c r="O290" s="14">
        <f>'Субвенции '!C282</f>
        <v>93.7</v>
      </c>
      <c r="P290" s="14">
        <f>'Субвенции '!D282</f>
        <v>93.7</v>
      </c>
      <c r="Q290" s="14">
        <f t="shared" si="217"/>
        <v>100</v>
      </c>
      <c r="R290" s="14">
        <f>Иные!B275</f>
        <v>0</v>
      </c>
      <c r="S290" s="14">
        <f>Иные!C275</f>
        <v>95.3</v>
      </c>
      <c r="T290" s="14">
        <f>Иные!D275</f>
        <v>23.63129</v>
      </c>
      <c r="U290" s="14">
        <f t="shared" si="218"/>
        <v>24.796736621196221</v>
      </c>
      <c r="V290" s="10"/>
      <c r="W290" s="10"/>
      <c r="X290" s="10"/>
      <c r="Y290" s="10"/>
      <c r="Z290" s="10"/>
      <c r="AA290" s="10"/>
      <c r="AB290" s="10"/>
      <c r="AC290" s="10"/>
      <c r="AD290" s="10"/>
      <c r="AE290" s="10"/>
      <c r="AF290" s="10"/>
      <c r="AG290" s="10"/>
      <c r="AH290" s="10"/>
      <c r="AI290" s="10"/>
      <c r="AJ290" s="10"/>
    </row>
    <row r="291" spans="1:36" s="12" customFormat="1" ht="15.75" x14ac:dyDescent="0.25">
      <c r="A291" s="424" t="s">
        <v>583</v>
      </c>
      <c r="B291" s="147">
        <f t="shared" si="201"/>
        <v>1090.0999999999999</v>
      </c>
      <c r="C291" s="147">
        <f t="shared" si="201"/>
        <v>3298.3999999999996</v>
      </c>
      <c r="D291" s="147">
        <f t="shared" si="202"/>
        <v>3298.3708299999998</v>
      </c>
      <c r="E291" s="147">
        <f t="shared" si="216"/>
        <v>99.999115631821496</v>
      </c>
      <c r="F291" s="147"/>
      <c r="G291" s="48"/>
      <c r="H291" s="48"/>
      <c r="I291" s="52"/>
      <c r="J291" s="238">
        <f>Субсидии!B279</f>
        <v>855.9</v>
      </c>
      <c r="K291" s="238">
        <f>Субсидии!C279</f>
        <v>3064.2</v>
      </c>
      <c r="L291" s="238">
        <f>Субсидии!D279</f>
        <v>3064.17083</v>
      </c>
      <c r="M291" s="48">
        <f>L291/K291*100</f>
        <v>99.999048038639785</v>
      </c>
      <c r="N291" s="48">
        <f>'Субвенции '!B283</f>
        <v>234.2</v>
      </c>
      <c r="O291" s="48">
        <f>'Субвенции '!C283</f>
        <v>234.2</v>
      </c>
      <c r="P291" s="48">
        <f>'Субвенции '!D283</f>
        <v>234.2</v>
      </c>
      <c r="Q291" s="48">
        <f t="shared" si="217"/>
        <v>100</v>
      </c>
      <c r="R291" s="48"/>
      <c r="S291" s="48"/>
      <c r="T291" s="48"/>
      <c r="U291" s="14"/>
      <c r="V291" s="10"/>
      <c r="W291" s="10"/>
      <c r="X291" s="10"/>
      <c r="Y291" s="10"/>
      <c r="Z291" s="10"/>
      <c r="AA291" s="10"/>
      <c r="AB291" s="10"/>
      <c r="AC291" s="10"/>
      <c r="AD291" s="10"/>
      <c r="AE291" s="10"/>
      <c r="AF291" s="10"/>
      <c r="AG291" s="10"/>
      <c r="AH291" s="10"/>
      <c r="AI291" s="10"/>
      <c r="AJ291" s="10"/>
    </row>
    <row r="292" spans="1:36" s="26" customFormat="1" ht="31.5" x14ac:dyDescent="0.25">
      <c r="A292" s="75" t="s">
        <v>408</v>
      </c>
      <c r="B292" s="79">
        <f t="shared" si="201"/>
        <v>901234.80000000028</v>
      </c>
      <c r="C292" s="79">
        <f t="shared" si="201"/>
        <v>1151914.4180099997</v>
      </c>
      <c r="D292" s="79">
        <f t="shared" si="202"/>
        <v>1139529.4959299995</v>
      </c>
      <c r="E292" s="79">
        <f t="shared" ref="E292" si="219">D292/C292*100</f>
        <v>98.924840084787206</v>
      </c>
      <c r="F292" s="79">
        <f t="shared" ref="F292:H292" si="220">SUM(F293:F302)</f>
        <v>183734.6</v>
      </c>
      <c r="G292" s="79">
        <f t="shared" si="220"/>
        <v>216403.30000000002</v>
      </c>
      <c r="H292" s="79">
        <f t="shared" si="220"/>
        <v>216403.30000000002</v>
      </c>
      <c r="I292" s="81">
        <f t="shared" si="28"/>
        <v>100</v>
      </c>
      <c r="J292" s="79">
        <f>SUM(J293:J302)</f>
        <v>201736.8</v>
      </c>
      <c r="K292" s="79">
        <f>SUM(K293:K302)</f>
        <v>223128.89000999997</v>
      </c>
      <c r="L292" s="79">
        <f t="shared" ref="L292:T292" si="221">SUM(L293:L302)</f>
        <v>215366.80251999997</v>
      </c>
      <c r="M292" s="79">
        <f t="shared" si="30"/>
        <v>96.521253931011742</v>
      </c>
      <c r="N292" s="79">
        <f t="shared" ref="N292" si="222">SUM(N293:N302)</f>
        <v>515186.50000000023</v>
      </c>
      <c r="O292" s="79">
        <f t="shared" si="221"/>
        <v>595496.29999999958</v>
      </c>
      <c r="P292" s="79">
        <f t="shared" si="221"/>
        <v>592618.72970999952</v>
      </c>
      <c r="Q292" s="79">
        <f t="shared" si="32"/>
        <v>99.516777805336474</v>
      </c>
      <c r="R292" s="79">
        <f t="shared" ref="R292" si="223">SUM(R293:R302)</f>
        <v>576.9</v>
      </c>
      <c r="S292" s="79">
        <f t="shared" si="221"/>
        <v>116885.928</v>
      </c>
      <c r="T292" s="79">
        <f t="shared" si="221"/>
        <v>115140.66370000002</v>
      </c>
      <c r="U292" s="79">
        <f t="shared" si="34"/>
        <v>98.50686534310617</v>
      </c>
      <c r="V292" s="129"/>
      <c r="W292" s="129"/>
      <c r="X292" s="129"/>
      <c r="Y292" s="129"/>
      <c r="Z292" s="129"/>
      <c r="AA292" s="129"/>
      <c r="AB292" s="129"/>
      <c r="AC292" s="129"/>
      <c r="AD292" s="129"/>
      <c r="AE292" s="129"/>
      <c r="AF292" s="129"/>
      <c r="AG292" s="129"/>
      <c r="AH292" s="129"/>
      <c r="AI292" s="129"/>
      <c r="AJ292" s="129"/>
    </row>
    <row r="293" spans="1:36" s="12" customFormat="1" ht="31.5" x14ac:dyDescent="0.25">
      <c r="A293" s="119" t="s">
        <v>350</v>
      </c>
      <c r="B293" s="14">
        <f t="shared" si="201"/>
        <v>789615.70000000019</v>
      </c>
      <c r="C293" s="14">
        <f t="shared" si="201"/>
        <v>914267.36241000006</v>
      </c>
      <c r="D293" s="14">
        <f t="shared" si="202"/>
        <v>909767.27624999988</v>
      </c>
      <c r="E293" s="14">
        <f t="shared" si="24"/>
        <v>99.507793196495825</v>
      </c>
      <c r="F293" s="14">
        <f>Дотации!B65</f>
        <v>183734.6</v>
      </c>
      <c r="G293" s="15">
        <f>Дотации!C64</f>
        <v>216403.30000000002</v>
      </c>
      <c r="H293" s="15">
        <f>Дотации!D64</f>
        <v>216403.30000000002</v>
      </c>
      <c r="I293" s="15">
        <f t="shared" si="28"/>
        <v>100</v>
      </c>
      <c r="J293" s="14">
        <f>Субсидии!B281</f>
        <v>91710.3</v>
      </c>
      <c r="K293" s="14">
        <f>Субсидии!C281</f>
        <v>89814.234410000005</v>
      </c>
      <c r="L293" s="14">
        <f>Субсидии!D281</f>
        <v>88267.618539999996</v>
      </c>
      <c r="M293" s="14">
        <f t="shared" si="30"/>
        <v>98.277983573361269</v>
      </c>
      <c r="N293" s="14">
        <f>'Субвенции '!B285</f>
        <v>513593.90000000014</v>
      </c>
      <c r="O293" s="14">
        <f>'Субвенции '!C285</f>
        <v>593903.69999999995</v>
      </c>
      <c r="P293" s="14">
        <f>'Субвенции '!D285</f>
        <v>591026.12970999989</v>
      </c>
      <c r="Q293" s="14">
        <f t="shared" si="32"/>
        <v>99.515482006594652</v>
      </c>
      <c r="R293" s="14">
        <f>Иные!B277</f>
        <v>576.9</v>
      </c>
      <c r="S293" s="14">
        <f>Иные!C277</f>
        <v>14146.127999999999</v>
      </c>
      <c r="T293" s="14">
        <f>Иные!D277</f>
        <v>14070.227999999999</v>
      </c>
      <c r="U293" s="14">
        <f t="shared" si="34"/>
        <v>99.463457420998878</v>
      </c>
      <c r="V293" s="10"/>
      <c r="W293" s="10"/>
      <c r="X293" s="10"/>
      <c r="Y293" s="10"/>
      <c r="Z293" s="10"/>
      <c r="AA293" s="10"/>
      <c r="AB293" s="10"/>
      <c r="AC293" s="10"/>
      <c r="AD293" s="10"/>
      <c r="AE293" s="10"/>
      <c r="AF293" s="10"/>
      <c r="AG293" s="10"/>
      <c r="AH293" s="10"/>
      <c r="AI293" s="10"/>
      <c r="AJ293" s="10"/>
    </row>
    <row r="294" spans="1:36" s="12" customFormat="1" ht="15.75" x14ac:dyDescent="0.25">
      <c r="A294" s="120" t="s">
        <v>585</v>
      </c>
      <c r="B294" s="146">
        <f t="shared" si="201"/>
        <v>84085.499999999985</v>
      </c>
      <c r="C294" s="146">
        <f t="shared" si="201"/>
        <v>205311.4</v>
      </c>
      <c r="D294" s="146">
        <f t="shared" si="202"/>
        <v>197426.58236999999</v>
      </c>
      <c r="E294" s="146">
        <f t="shared" ref="E294:E302" si="224">D294/C294*100</f>
        <v>96.159581187406047</v>
      </c>
      <c r="F294" s="146"/>
      <c r="G294" s="14"/>
      <c r="H294" s="14"/>
      <c r="I294" s="45"/>
      <c r="J294" s="237">
        <f>Субсидии!B282</f>
        <v>84085.499999999985</v>
      </c>
      <c r="K294" s="237">
        <f>Субсидии!C282</f>
        <v>104085.4</v>
      </c>
      <c r="L294" s="237">
        <f>Субсидии!D282</f>
        <v>97869.994669999985</v>
      </c>
      <c r="M294" s="14">
        <f>L294/K294*100</f>
        <v>94.028552198483169</v>
      </c>
      <c r="N294" s="14"/>
      <c r="O294" s="14"/>
      <c r="P294" s="14"/>
      <c r="Q294" s="14"/>
      <c r="R294" s="14">
        <f>Иные!B278</f>
        <v>0</v>
      </c>
      <c r="S294" s="14">
        <f>Иные!C278</f>
        <v>101226</v>
      </c>
      <c r="T294" s="14">
        <f>Иные!D278</f>
        <v>99556.587700000004</v>
      </c>
      <c r="U294" s="14">
        <f t="shared" ref="U294:U302" si="225">T294/S294*100</f>
        <v>98.350806808527452</v>
      </c>
      <c r="V294" s="10"/>
      <c r="W294" s="10"/>
      <c r="X294" s="10"/>
      <c r="Y294" s="10"/>
      <c r="Z294" s="10"/>
      <c r="AA294" s="10"/>
      <c r="AB294" s="10"/>
      <c r="AC294" s="10"/>
      <c r="AD294" s="10"/>
      <c r="AE294" s="10"/>
      <c r="AF294" s="10"/>
      <c r="AG294" s="10"/>
      <c r="AH294" s="10"/>
      <c r="AI294" s="10"/>
      <c r="AJ294" s="10"/>
    </row>
    <row r="295" spans="1:36" s="12" customFormat="1" ht="15.75" x14ac:dyDescent="0.25">
      <c r="A295" s="120" t="s">
        <v>586</v>
      </c>
      <c r="B295" s="146">
        <f t="shared" si="201"/>
        <v>234.2</v>
      </c>
      <c r="C295" s="146">
        <f t="shared" si="201"/>
        <v>280.7</v>
      </c>
      <c r="D295" s="146">
        <f t="shared" si="202"/>
        <v>280.7</v>
      </c>
      <c r="E295" s="146">
        <f t="shared" si="224"/>
        <v>100</v>
      </c>
      <c r="F295" s="146"/>
      <c r="G295" s="14"/>
      <c r="H295" s="14"/>
      <c r="I295" s="45"/>
      <c r="J295" s="237">
        <f>Субсидии!B283</f>
        <v>0</v>
      </c>
      <c r="K295" s="237">
        <f>Субсидии!C283</f>
        <v>0</v>
      </c>
      <c r="L295" s="237">
        <f>Субсидии!D283</f>
        <v>0</v>
      </c>
      <c r="M295" s="14"/>
      <c r="N295" s="14">
        <f>'Субвенции '!B286</f>
        <v>234.2</v>
      </c>
      <c r="O295" s="14">
        <f>'Субвенции '!C286</f>
        <v>234.2</v>
      </c>
      <c r="P295" s="14">
        <f>'Субвенции '!D286</f>
        <v>234.2</v>
      </c>
      <c r="Q295" s="14">
        <f t="shared" ref="Q295:Q302" si="226">P295/O295*100</f>
        <v>100</v>
      </c>
      <c r="R295" s="14">
        <f>Иные!B279</f>
        <v>0</v>
      </c>
      <c r="S295" s="14">
        <f>Иные!C279</f>
        <v>46.5</v>
      </c>
      <c r="T295" s="14">
        <f>Иные!D279</f>
        <v>46.5</v>
      </c>
      <c r="U295" s="14">
        <f t="shared" si="225"/>
        <v>100</v>
      </c>
      <c r="V295" s="10"/>
      <c r="W295" s="10"/>
      <c r="X295" s="10"/>
      <c r="Y295" s="10"/>
      <c r="Z295" s="10"/>
      <c r="AA295" s="10"/>
      <c r="AB295" s="10"/>
      <c r="AC295" s="10"/>
      <c r="AD295" s="10"/>
      <c r="AE295" s="10"/>
      <c r="AF295" s="10"/>
      <c r="AG295" s="10"/>
      <c r="AH295" s="10"/>
      <c r="AI295" s="10"/>
      <c r="AJ295" s="10"/>
    </row>
    <row r="296" spans="1:36" s="12" customFormat="1" ht="15.75" x14ac:dyDescent="0.25">
      <c r="A296" s="120" t="s">
        <v>405</v>
      </c>
      <c r="B296" s="146">
        <f t="shared" si="201"/>
        <v>25689.7</v>
      </c>
      <c r="C296" s="146">
        <f t="shared" si="201"/>
        <v>27903.9</v>
      </c>
      <c r="D296" s="146">
        <f t="shared" si="202"/>
        <v>27903.881710000001</v>
      </c>
      <c r="E296" s="146">
        <f t="shared" si="224"/>
        <v>99.999934453606841</v>
      </c>
      <c r="F296" s="146"/>
      <c r="G296" s="14"/>
      <c r="H296" s="14"/>
      <c r="I296" s="45"/>
      <c r="J296" s="237">
        <f>Субсидии!B284</f>
        <v>25455.5</v>
      </c>
      <c r="K296" s="237">
        <f>Субсидии!C284</f>
        <v>26663.8</v>
      </c>
      <c r="L296" s="237">
        <f>Субсидии!D284</f>
        <v>26663.73371</v>
      </c>
      <c r="M296" s="14">
        <f>L296/K296*100</f>
        <v>99.999751385773976</v>
      </c>
      <c r="N296" s="14">
        <f>'Субвенции '!B287</f>
        <v>234.2</v>
      </c>
      <c r="O296" s="14">
        <f>'Субвенции '!C287</f>
        <v>234.2</v>
      </c>
      <c r="P296" s="14">
        <f>'Субвенции '!D287</f>
        <v>234.2</v>
      </c>
      <c r="Q296" s="14">
        <f t="shared" si="226"/>
        <v>100</v>
      </c>
      <c r="R296" s="14">
        <f>Иные!B280</f>
        <v>0</v>
      </c>
      <c r="S296" s="14">
        <f>Иные!C280</f>
        <v>1005.9</v>
      </c>
      <c r="T296" s="14">
        <f>Иные!D280</f>
        <v>1005.948</v>
      </c>
      <c r="U296" s="14">
        <f t="shared" si="225"/>
        <v>100.00477184610797</v>
      </c>
      <c r="V296" s="10"/>
      <c r="W296" s="10"/>
      <c r="X296" s="10"/>
      <c r="Y296" s="10"/>
      <c r="Z296" s="10"/>
      <c r="AA296" s="10"/>
      <c r="AB296" s="10"/>
      <c r="AC296" s="10"/>
      <c r="AD296" s="10"/>
      <c r="AE296" s="10"/>
      <c r="AF296" s="10"/>
      <c r="AG296" s="10"/>
      <c r="AH296" s="10"/>
      <c r="AI296" s="10"/>
      <c r="AJ296" s="10"/>
    </row>
    <row r="297" spans="1:36" s="12" customFormat="1" ht="15.75" x14ac:dyDescent="0.25">
      <c r="A297" s="120" t="s">
        <v>406</v>
      </c>
      <c r="B297" s="146">
        <f t="shared" si="201"/>
        <v>93.7</v>
      </c>
      <c r="C297" s="146">
        <f t="shared" si="201"/>
        <v>173.2</v>
      </c>
      <c r="D297" s="146">
        <f t="shared" si="202"/>
        <v>173.2</v>
      </c>
      <c r="E297" s="146">
        <f t="shared" si="224"/>
        <v>100</v>
      </c>
      <c r="F297" s="146"/>
      <c r="G297" s="14"/>
      <c r="H297" s="14"/>
      <c r="I297" s="45"/>
      <c r="J297" s="237">
        <f>Субсидии!B285</f>
        <v>0</v>
      </c>
      <c r="K297" s="237">
        <f>Субсидии!C285</f>
        <v>0</v>
      </c>
      <c r="L297" s="237">
        <f>Субсидии!D285</f>
        <v>0</v>
      </c>
      <c r="M297" s="14"/>
      <c r="N297" s="14">
        <f>'Субвенции '!B288</f>
        <v>93.7</v>
      </c>
      <c r="O297" s="14">
        <f>'Субвенции '!C288</f>
        <v>93.7</v>
      </c>
      <c r="P297" s="14">
        <f>'Субвенции '!D288</f>
        <v>93.7</v>
      </c>
      <c r="Q297" s="14">
        <f t="shared" si="226"/>
        <v>100</v>
      </c>
      <c r="R297" s="14">
        <f>Иные!B281</f>
        <v>0</v>
      </c>
      <c r="S297" s="14">
        <f>Иные!C281</f>
        <v>79.5</v>
      </c>
      <c r="T297" s="14">
        <f>Иные!D281</f>
        <v>79.5</v>
      </c>
      <c r="U297" s="14">
        <f t="shared" si="225"/>
        <v>100</v>
      </c>
      <c r="V297" s="10"/>
      <c r="W297" s="10"/>
      <c r="X297" s="10"/>
      <c r="Y297" s="10"/>
      <c r="Z297" s="10"/>
      <c r="AA297" s="10"/>
      <c r="AB297" s="10"/>
      <c r="AC297" s="10"/>
      <c r="AD297" s="10"/>
      <c r="AE297" s="10"/>
      <c r="AF297" s="10"/>
      <c r="AG297" s="10"/>
      <c r="AH297" s="10"/>
      <c r="AI297" s="10"/>
      <c r="AJ297" s="10"/>
    </row>
    <row r="298" spans="1:36" s="12" customFormat="1" ht="15.75" x14ac:dyDescent="0.25">
      <c r="A298" s="120" t="s">
        <v>661</v>
      </c>
      <c r="B298" s="146">
        <f t="shared" si="201"/>
        <v>234.2</v>
      </c>
      <c r="C298" s="146">
        <f t="shared" si="201"/>
        <v>313.7</v>
      </c>
      <c r="D298" s="146">
        <f t="shared" si="202"/>
        <v>313.7</v>
      </c>
      <c r="E298" s="146">
        <f t="shared" si="224"/>
        <v>100</v>
      </c>
      <c r="F298" s="146"/>
      <c r="G298" s="14"/>
      <c r="H298" s="14"/>
      <c r="I298" s="45"/>
      <c r="J298" s="237">
        <f>Субсидии!B286</f>
        <v>0</v>
      </c>
      <c r="K298" s="237">
        <f>Субсидии!C286</f>
        <v>0</v>
      </c>
      <c r="L298" s="237">
        <f>Субсидии!D286</f>
        <v>0</v>
      </c>
      <c r="M298" s="14"/>
      <c r="N298" s="14">
        <f>'Субвенции '!B289</f>
        <v>234.2</v>
      </c>
      <c r="O298" s="14">
        <f>'Субвенции '!C289</f>
        <v>234.2</v>
      </c>
      <c r="P298" s="14">
        <f>'Субвенции '!D289</f>
        <v>234.2</v>
      </c>
      <c r="Q298" s="14">
        <f t="shared" si="226"/>
        <v>100</v>
      </c>
      <c r="R298" s="14">
        <f>Иные!B282</f>
        <v>0</v>
      </c>
      <c r="S298" s="14">
        <f>Иные!C282</f>
        <v>79.5</v>
      </c>
      <c r="T298" s="14">
        <f>Иные!D282</f>
        <v>79.5</v>
      </c>
      <c r="U298" s="14">
        <f t="shared" si="225"/>
        <v>100</v>
      </c>
      <c r="V298" s="10"/>
      <c r="W298" s="10"/>
      <c r="X298" s="10"/>
      <c r="Y298" s="10"/>
      <c r="Z298" s="10"/>
      <c r="AA298" s="10"/>
      <c r="AB298" s="10"/>
      <c r="AC298" s="10"/>
      <c r="AD298" s="10"/>
      <c r="AE298" s="10"/>
      <c r="AF298" s="10"/>
      <c r="AG298" s="10"/>
      <c r="AH298" s="10"/>
      <c r="AI298" s="10"/>
      <c r="AJ298" s="10"/>
    </row>
    <row r="299" spans="1:36" s="12" customFormat="1" ht="15.75" x14ac:dyDescent="0.25">
      <c r="A299" s="120" t="s">
        <v>589</v>
      </c>
      <c r="B299" s="146">
        <f t="shared" si="201"/>
        <v>93.7</v>
      </c>
      <c r="C299" s="146">
        <f t="shared" si="201"/>
        <v>536.5</v>
      </c>
      <c r="D299" s="146">
        <f t="shared" si="202"/>
        <v>536.5</v>
      </c>
      <c r="E299" s="146">
        <f t="shared" si="224"/>
        <v>100</v>
      </c>
      <c r="F299" s="146"/>
      <c r="G299" s="14"/>
      <c r="H299" s="14"/>
      <c r="I299" s="45"/>
      <c r="J299" s="237">
        <f>Субсидии!B287</f>
        <v>0</v>
      </c>
      <c r="K299" s="237">
        <f>Субсидии!C287</f>
        <v>416</v>
      </c>
      <c r="L299" s="237">
        <f>Субсидии!D287</f>
        <v>416</v>
      </c>
      <c r="M299" s="14">
        <f t="shared" ref="M299" si="227">L299/K299*100</f>
        <v>100</v>
      </c>
      <c r="N299" s="14">
        <f>'Субвенции '!B290</f>
        <v>93.7</v>
      </c>
      <c r="O299" s="14">
        <f>'Субвенции '!C290</f>
        <v>93.7</v>
      </c>
      <c r="P299" s="14">
        <f>'Субвенции '!D290</f>
        <v>93.7</v>
      </c>
      <c r="Q299" s="14">
        <f t="shared" si="226"/>
        <v>100</v>
      </c>
      <c r="R299" s="14">
        <f>Иные!B283</f>
        <v>0</v>
      </c>
      <c r="S299" s="14">
        <f>Иные!C283</f>
        <v>26.8</v>
      </c>
      <c r="T299" s="14">
        <f>Иные!D283</f>
        <v>26.8</v>
      </c>
      <c r="U299" s="14">
        <f t="shared" si="225"/>
        <v>100</v>
      </c>
      <c r="V299" s="10"/>
      <c r="W299" s="10"/>
      <c r="X299" s="10"/>
      <c r="Y299" s="10"/>
      <c r="Z299" s="10"/>
      <c r="AA299" s="10"/>
      <c r="AB299" s="10"/>
      <c r="AC299" s="10"/>
      <c r="AD299" s="10"/>
      <c r="AE299" s="10"/>
      <c r="AF299" s="10"/>
      <c r="AG299" s="10"/>
      <c r="AH299" s="10"/>
      <c r="AI299" s="10"/>
      <c r="AJ299" s="10"/>
    </row>
    <row r="300" spans="1:36" s="12" customFormat="1" ht="15.75" x14ac:dyDescent="0.25">
      <c r="A300" s="120" t="s">
        <v>588</v>
      </c>
      <c r="B300" s="146">
        <f t="shared" si="201"/>
        <v>719.7</v>
      </c>
      <c r="C300" s="146">
        <f t="shared" si="201"/>
        <v>1734.3695999999998</v>
      </c>
      <c r="D300" s="146">
        <f t="shared" si="202"/>
        <v>1734.3695999999998</v>
      </c>
      <c r="E300" s="146">
        <f t="shared" si="224"/>
        <v>100</v>
      </c>
      <c r="F300" s="146"/>
      <c r="G300" s="14"/>
      <c r="H300" s="14"/>
      <c r="I300" s="45"/>
      <c r="J300" s="237">
        <f>Субсидии!B288</f>
        <v>485.5</v>
      </c>
      <c r="K300" s="237">
        <f>Субсидии!C288</f>
        <v>1383.5695999999998</v>
      </c>
      <c r="L300" s="237">
        <f>Субсидии!D288</f>
        <v>1383.5695999999998</v>
      </c>
      <c r="M300" s="14">
        <f>L300/K300*100</f>
        <v>100</v>
      </c>
      <c r="N300" s="14">
        <f>'Субвенции '!B291</f>
        <v>234.2</v>
      </c>
      <c r="O300" s="14">
        <f>'Субвенции '!C291</f>
        <v>234.2</v>
      </c>
      <c r="P300" s="14">
        <f>'Субвенции '!D291</f>
        <v>234.2</v>
      </c>
      <c r="Q300" s="14">
        <f t="shared" si="226"/>
        <v>100</v>
      </c>
      <c r="R300" s="14">
        <f>Иные!B284</f>
        <v>0</v>
      </c>
      <c r="S300" s="14">
        <f>Иные!C284</f>
        <v>116.6</v>
      </c>
      <c r="T300" s="14">
        <f>Иные!D284</f>
        <v>116.6</v>
      </c>
      <c r="U300" s="14">
        <f t="shared" si="225"/>
        <v>100</v>
      </c>
      <c r="V300" s="10"/>
      <c r="W300" s="10"/>
      <c r="X300" s="10"/>
      <c r="Y300" s="10"/>
      <c r="Z300" s="10"/>
      <c r="AA300" s="10"/>
      <c r="AB300" s="10"/>
      <c r="AC300" s="10"/>
      <c r="AD300" s="10"/>
      <c r="AE300" s="10"/>
      <c r="AF300" s="10"/>
      <c r="AG300" s="10"/>
      <c r="AH300" s="10"/>
      <c r="AI300" s="10"/>
      <c r="AJ300" s="10"/>
    </row>
    <row r="301" spans="1:36" s="12" customFormat="1" ht="15.75" x14ac:dyDescent="0.25">
      <c r="A301" s="120" t="s">
        <v>590</v>
      </c>
      <c r="B301" s="146">
        <f t="shared" si="201"/>
        <v>234.2</v>
      </c>
      <c r="C301" s="146">
        <f t="shared" si="201"/>
        <v>1079.586</v>
      </c>
      <c r="D301" s="146">
        <f t="shared" si="202"/>
        <v>1079.586</v>
      </c>
      <c r="E301" s="146">
        <f t="shared" si="224"/>
        <v>100</v>
      </c>
      <c r="F301" s="146"/>
      <c r="G301" s="14"/>
      <c r="H301" s="14"/>
      <c r="I301" s="45"/>
      <c r="J301" s="237">
        <f>Субсидии!B289</f>
        <v>0</v>
      </c>
      <c r="K301" s="237">
        <f>Субсидии!C289</f>
        <v>765.88599999999997</v>
      </c>
      <c r="L301" s="237">
        <f>Субсидии!D289</f>
        <v>765.88599999999997</v>
      </c>
      <c r="M301" s="14">
        <f>L301/K301*100</f>
        <v>100</v>
      </c>
      <c r="N301" s="14">
        <f>'Субвенции '!B292</f>
        <v>234.2</v>
      </c>
      <c r="O301" s="14">
        <f>'Субвенции '!C292</f>
        <v>234.2</v>
      </c>
      <c r="P301" s="14">
        <f>'Субвенции '!D292</f>
        <v>234.2</v>
      </c>
      <c r="Q301" s="14">
        <f t="shared" si="226"/>
        <v>100</v>
      </c>
      <c r="R301" s="14">
        <f>Иные!B285</f>
        <v>0</v>
      </c>
      <c r="S301" s="14">
        <f>Иные!C285</f>
        <v>79.5</v>
      </c>
      <c r="T301" s="14">
        <f>Иные!D285</f>
        <v>79.5</v>
      </c>
      <c r="U301" s="14">
        <f t="shared" si="225"/>
        <v>100</v>
      </c>
      <c r="V301" s="10"/>
      <c r="W301" s="10"/>
      <c r="X301" s="10"/>
      <c r="Y301" s="10"/>
      <c r="Z301" s="10"/>
      <c r="AA301" s="10"/>
      <c r="AB301" s="10"/>
      <c r="AC301" s="10"/>
      <c r="AD301" s="10"/>
      <c r="AE301" s="10"/>
      <c r="AF301" s="10"/>
      <c r="AG301" s="10"/>
      <c r="AH301" s="10"/>
      <c r="AI301" s="10"/>
      <c r="AJ301" s="10"/>
    </row>
    <row r="302" spans="1:36" s="12" customFormat="1" ht="15.75" x14ac:dyDescent="0.25">
      <c r="A302" s="120" t="s">
        <v>407</v>
      </c>
      <c r="B302" s="146">
        <f t="shared" si="201"/>
        <v>234.2</v>
      </c>
      <c r="C302" s="146">
        <f t="shared" si="201"/>
        <v>313.7</v>
      </c>
      <c r="D302" s="146">
        <f t="shared" si="202"/>
        <v>313.7</v>
      </c>
      <c r="E302" s="146">
        <f t="shared" si="224"/>
        <v>100</v>
      </c>
      <c r="F302" s="146"/>
      <c r="G302" s="14"/>
      <c r="H302" s="14"/>
      <c r="I302" s="45"/>
      <c r="J302" s="237">
        <f>Субсидии!B290</f>
        <v>0</v>
      </c>
      <c r="K302" s="237">
        <f>Субсидии!C290</f>
        <v>0</v>
      </c>
      <c r="L302" s="237">
        <f>Субсидии!D290</f>
        <v>0</v>
      </c>
      <c r="M302" s="14"/>
      <c r="N302" s="14">
        <f>'Субвенции '!B293</f>
        <v>234.2</v>
      </c>
      <c r="O302" s="14">
        <f>'Субвенции '!C293</f>
        <v>234.2</v>
      </c>
      <c r="P302" s="14">
        <f>'Субвенции '!D293</f>
        <v>234.2</v>
      </c>
      <c r="Q302" s="14">
        <f t="shared" si="226"/>
        <v>100</v>
      </c>
      <c r="R302" s="14">
        <f>Иные!B286</f>
        <v>0</v>
      </c>
      <c r="S302" s="14">
        <f>Иные!C286</f>
        <v>79.5</v>
      </c>
      <c r="T302" s="14">
        <f>Иные!D286</f>
        <v>79.5</v>
      </c>
      <c r="U302" s="14">
        <f t="shared" si="225"/>
        <v>100</v>
      </c>
      <c r="V302" s="10"/>
      <c r="W302" s="10"/>
      <c r="X302" s="10"/>
      <c r="Y302" s="10"/>
      <c r="Z302" s="10"/>
      <c r="AA302" s="10"/>
      <c r="AB302" s="10"/>
      <c r="AC302" s="10"/>
      <c r="AD302" s="10"/>
      <c r="AE302" s="10"/>
      <c r="AF302" s="10"/>
      <c r="AG302" s="10"/>
      <c r="AH302" s="10"/>
      <c r="AI302" s="10"/>
      <c r="AJ302" s="10"/>
    </row>
    <row r="303" spans="1:36" s="26" customFormat="1" ht="31.5" x14ac:dyDescent="0.25">
      <c r="A303" s="75" t="s">
        <v>422</v>
      </c>
      <c r="B303" s="79">
        <f t="shared" si="201"/>
        <v>302327.2300000001</v>
      </c>
      <c r="C303" s="79">
        <f t="shared" si="201"/>
        <v>344131.18585000007</v>
      </c>
      <c r="D303" s="79">
        <f t="shared" si="202"/>
        <v>341944.88507000008</v>
      </c>
      <c r="E303" s="79">
        <f t="shared" ref="E303" si="228">D303/C303*100</f>
        <v>99.364689725925345</v>
      </c>
      <c r="F303" s="79">
        <f t="shared" ref="F303:H303" si="229">SUM(F304:F312)</f>
        <v>99599.6</v>
      </c>
      <c r="G303" s="79">
        <f t="shared" si="229"/>
        <v>100344.3</v>
      </c>
      <c r="H303" s="79">
        <f t="shared" si="229"/>
        <v>100344.3</v>
      </c>
      <c r="I303" s="81">
        <f t="shared" si="28"/>
        <v>100</v>
      </c>
      <c r="J303" s="79">
        <f>SUM(J304:J312)</f>
        <v>34575.53</v>
      </c>
      <c r="K303" s="79">
        <f>SUM(K304:K312)</f>
        <v>33260.585850000003</v>
      </c>
      <c r="L303" s="79">
        <f t="shared" ref="L303:T303" si="230">SUM(L304:L312)</f>
        <v>32979.638040000005</v>
      </c>
      <c r="M303" s="79">
        <f t="shared" si="30"/>
        <v>99.15531310462471</v>
      </c>
      <c r="N303" s="79">
        <f t="shared" ref="N303" si="231">SUM(N304:N312)</f>
        <v>167846.10000000009</v>
      </c>
      <c r="O303" s="79">
        <f t="shared" si="230"/>
        <v>203473.10000000003</v>
      </c>
      <c r="P303" s="79">
        <f t="shared" si="230"/>
        <v>201583.91351000007</v>
      </c>
      <c r="Q303" s="79">
        <f t="shared" si="32"/>
        <v>99.071530099064702</v>
      </c>
      <c r="R303" s="79">
        <f t="shared" ref="R303" si="232">SUM(R304:R312)</f>
        <v>306</v>
      </c>
      <c r="S303" s="79">
        <f t="shared" si="230"/>
        <v>7053.1999999999971</v>
      </c>
      <c r="T303" s="79">
        <f t="shared" si="230"/>
        <v>7037.0335199999972</v>
      </c>
      <c r="U303" s="79">
        <f t="shared" si="34"/>
        <v>99.770792264504067</v>
      </c>
      <c r="V303" s="129"/>
      <c r="W303" s="129"/>
      <c r="X303" s="129"/>
      <c r="Y303" s="129"/>
      <c r="Z303" s="129"/>
      <c r="AA303" s="129"/>
      <c r="AB303" s="129"/>
      <c r="AC303" s="129"/>
      <c r="AD303" s="129"/>
      <c r="AE303" s="129"/>
      <c r="AF303" s="129"/>
      <c r="AG303" s="129"/>
      <c r="AH303" s="129"/>
      <c r="AI303" s="129"/>
      <c r="AJ303" s="129"/>
    </row>
    <row r="304" spans="1:36" s="12" customFormat="1" ht="31.5" x14ac:dyDescent="0.25">
      <c r="A304" s="119" t="s">
        <v>349</v>
      </c>
      <c r="B304" s="14">
        <f t="shared" si="201"/>
        <v>300346.13</v>
      </c>
      <c r="C304" s="14">
        <f t="shared" si="201"/>
        <v>336150.05082</v>
      </c>
      <c r="D304" s="14">
        <f t="shared" si="202"/>
        <v>333979.87653999997</v>
      </c>
      <c r="E304" s="14">
        <f t="shared" si="24"/>
        <v>99.354403108163709</v>
      </c>
      <c r="F304" s="14">
        <f>Дотации!B67</f>
        <v>99599.6</v>
      </c>
      <c r="G304" s="15">
        <f>Дотации!C66</f>
        <v>100344.3</v>
      </c>
      <c r="H304" s="15">
        <f>Дотации!D66</f>
        <v>100344.3</v>
      </c>
      <c r="I304" s="15">
        <f t="shared" si="28"/>
        <v>100</v>
      </c>
      <c r="J304" s="14">
        <f>Субсидии!B292</f>
        <v>33765.53</v>
      </c>
      <c r="K304" s="14">
        <f>Субсидии!C292</f>
        <v>28048.350820000003</v>
      </c>
      <c r="L304" s="14">
        <f>Субсидии!D292</f>
        <v>27767.36303</v>
      </c>
      <c r="M304" s="14">
        <f t="shared" si="30"/>
        <v>98.998202098215188</v>
      </c>
      <c r="N304" s="14">
        <f>'Субвенции '!B295</f>
        <v>166675</v>
      </c>
      <c r="O304" s="14">
        <f>'Субвенции '!C295</f>
        <v>202301.99999999994</v>
      </c>
      <c r="P304" s="14">
        <f>'Субвенции '!D295</f>
        <v>200412.81350999998</v>
      </c>
      <c r="Q304" s="14">
        <f t="shared" si="32"/>
        <v>99.066155307411705</v>
      </c>
      <c r="R304" s="14">
        <f>Иные!B288</f>
        <v>306</v>
      </c>
      <c r="S304" s="14">
        <f>Иные!C288</f>
        <v>5455.4</v>
      </c>
      <c r="T304" s="14">
        <f>Иные!D288</f>
        <v>5455.4</v>
      </c>
      <c r="U304" s="14">
        <f t="shared" si="34"/>
        <v>100</v>
      </c>
      <c r="V304" s="10"/>
      <c r="W304" s="10"/>
      <c r="X304" s="10"/>
      <c r="Y304" s="10"/>
      <c r="Z304" s="10"/>
      <c r="AA304" s="10"/>
      <c r="AB304" s="10"/>
      <c r="AC304" s="10"/>
      <c r="AD304" s="10"/>
      <c r="AE304" s="10"/>
      <c r="AF304" s="10"/>
      <c r="AG304" s="10"/>
      <c r="AH304" s="10"/>
      <c r="AI304" s="10"/>
      <c r="AJ304" s="10"/>
    </row>
    <row r="305" spans="1:36" s="12" customFormat="1" ht="15.75" x14ac:dyDescent="0.25">
      <c r="A305" s="120" t="s">
        <v>591</v>
      </c>
      <c r="B305" s="146">
        <f t="shared" si="201"/>
        <v>93.7</v>
      </c>
      <c r="C305" s="146">
        <f t="shared" si="201"/>
        <v>252.10000000000002</v>
      </c>
      <c r="D305" s="146">
        <f t="shared" si="202"/>
        <v>252.10000000000002</v>
      </c>
      <c r="E305" s="146">
        <f t="shared" ref="E305:E312" si="233">D305/C305*100</f>
        <v>100</v>
      </c>
      <c r="F305" s="146"/>
      <c r="G305" s="14"/>
      <c r="H305" s="14"/>
      <c r="I305" s="45"/>
      <c r="J305" s="237"/>
      <c r="K305" s="237"/>
      <c r="L305" s="237"/>
      <c r="M305" s="14"/>
      <c r="N305" s="14">
        <f>'Субвенции '!B296</f>
        <v>93.7</v>
      </c>
      <c r="O305" s="14">
        <f>'Субвенции '!C296</f>
        <v>93.7</v>
      </c>
      <c r="P305" s="14">
        <f>'Субвенции '!D296</f>
        <v>93.7</v>
      </c>
      <c r="Q305" s="14">
        <f t="shared" ref="Q305:Q312" si="234">P305/O305*100</f>
        <v>100</v>
      </c>
      <c r="R305" s="14">
        <f>Иные!B290</f>
        <v>0</v>
      </c>
      <c r="S305" s="14">
        <f>Иные!C290</f>
        <v>158.4</v>
      </c>
      <c r="T305" s="14">
        <f>Иные!D290</f>
        <v>158.4</v>
      </c>
      <c r="U305" s="14">
        <f t="shared" ref="U305:U312" si="235">T305/S305*100</f>
        <v>100</v>
      </c>
      <c r="V305" s="10"/>
      <c r="W305" s="10"/>
      <c r="X305" s="10"/>
      <c r="Y305" s="10"/>
      <c r="Z305" s="10"/>
      <c r="AA305" s="10"/>
      <c r="AB305" s="10"/>
      <c r="AC305" s="10"/>
      <c r="AD305" s="10"/>
      <c r="AE305" s="10"/>
      <c r="AF305" s="10"/>
      <c r="AG305" s="10"/>
      <c r="AH305" s="10"/>
      <c r="AI305" s="10"/>
      <c r="AJ305" s="10"/>
    </row>
    <row r="306" spans="1:36" s="12" customFormat="1" ht="15.75" x14ac:dyDescent="0.25">
      <c r="A306" s="120" t="s">
        <v>592</v>
      </c>
      <c r="B306" s="146">
        <f t="shared" si="201"/>
        <v>93.7</v>
      </c>
      <c r="C306" s="146">
        <f t="shared" si="201"/>
        <v>1460.5000000000002</v>
      </c>
      <c r="D306" s="146">
        <f t="shared" si="202"/>
        <v>1460.5000000000002</v>
      </c>
      <c r="E306" s="146">
        <f t="shared" si="233"/>
        <v>100</v>
      </c>
      <c r="F306" s="146"/>
      <c r="G306" s="14"/>
      <c r="H306" s="14"/>
      <c r="I306" s="45"/>
      <c r="J306" s="237">
        <f>Субсидии!B295</f>
        <v>0</v>
      </c>
      <c r="K306" s="237">
        <f>Субсидии!C295</f>
        <v>1208.4000000000001</v>
      </c>
      <c r="L306" s="237">
        <f>Субсидии!D295</f>
        <v>1208.4000000000001</v>
      </c>
      <c r="M306" s="14">
        <f t="shared" si="30"/>
        <v>100</v>
      </c>
      <c r="N306" s="14">
        <f>'Субвенции '!B297</f>
        <v>93.7</v>
      </c>
      <c r="O306" s="14">
        <f>'Субвенции '!C297</f>
        <v>93.7</v>
      </c>
      <c r="P306" s="14">
        <f>'Субвенции '!D297</f>
        <v>93.7</v>
      </c>
      <c r="Q306" s="14">
        <f t="shared" si="234"/>
        <v>100</v>
      </c>
      <c r="R306" s="14">
        <f>Иные!B291</f>
        <v>0</v>
      </c>
      <c r="S306" s="14">
        <f>Иные!C291</f>
        <v>158.4</v>
      </c>
      <c r="T306" s="14">
        <f>Иные!D291</f>
        <v>158.4</v>
      </c>
      <c r="U306" s="14">
        <f t="shared" si="235"/>
        <v>100</v>
      </c>
      <c r="V306" s="10"/>
      <c r="W306" s="10"/>
      <c r="X306" s="10"/>
      <c r="Y306" s="10"/>
      <c r="Z306" s="10"/>
      <c r="AA306" s="10"/>
      <c r="AB306" s="10"/>
      <c r="AC306" s="10"/>
      <c r="AD306" s="10"/>
      <c r="AE306" s="10"/>
      <c r="AF306" s="10"/>
      <c r="AG306" s="10"/>
      <c r="AH306" s="10"/>
      <c r="AI306" s="10"/>
      <c r="AJ306" s="10"/>
    </row>
    <row r="307" spans="1:36" s="12" customFormat="1" ht="15.75" x14ac:dyDescent="0.25">
      <c r="A307" s="120" t="s">
        <v>593</v>
      </c>
      <c r="B307" s="146">
        <f t="shared" si="201"/>
        <v>93.7</v>
      </c>
      <c r="C307" s="146">
        <f t="shared" si="201"/>
        <v>1128.7620000000002</v>
      </c>
      <c r="D307" s="146">
        <f t="shared" si="202"/>
        <v>1128.7620000000002</v>
      </c>
      <c r="E307" s="146">
        <f t="shared" si="233"/>
        <v>100</v>
      </c>
      <c r="F307" s="146"/>
      <c r="G307" s="14"/>
      <c r="H307" s="14"/>
      <c r="I307" s="45"/>
      <c r="J307" s="237">
        <f>Субсидии!B296</f>
        <v>0</v>
      </c>
      <c r="K307" s="237">
        <f>Субсидии!C296</f>
        <v>876.66200000000003</v>
      </c>
      <c r="L307" s="237">
        <f>Субсидии!D296</f>
        <v>876.66200000000003</v>
      </c>
      <c r="M307" s="14">
        <f t="shared" si="30"/>
        <v>100</v>
      </c>
      <c r="N307" s="14">
        <f>'Субвенции '!B298</f>
        <v>93.7</v>
      </c>
      <c r="O307" s="14">
        <f>'Субвенции '!C298</f>
        <v>93.7</v>
      </c>
      <c r="P307" s="14">
        <f>'Субвенции '!D298</f>
        <v>93.7</v>
      </c>
      <c r="Q307" s="14">
        <f t="shared" si="234"/>
        <v>100</v>
      </c>
      <c r="R307" s="14">
        <f>Иные!B292</f>
        <v>0</v>
      </c>
      <c r="S307" s="14">
        <f>Иные!C292</f>
        <v>158.4</v>
      </c>
      <c r="T307" s="14">
        <f>Иные!D292</f>
        <v>158.4</v>
      </c>
      <c r="U307" s="14">
        <f t="shared" si="235"/>
        <v>100</v>
      </c>
      <c r="V307" s="10"/>
      <c r="W307" s="10"/>
      <c r="X307" s="10"/>
      <c r="Y307" s="10"/>
      <c r="Z307" s="10"/>
      <c r="AA307" s="10"/>
      <c r="AB307" s="10"/>
      <c r="AC307" s="10"/>
      <c r="AD307" s="10"/>
      <c r="AE307" s="10"/>
      <c r="AF307" s="10"/>
      <c r="AG307" s="10"/>
      <c r="AH307" s="10"/>
      <c r="AI307" s="10"/>
      <c r="AJ307" s="10"/>
    </row>
    <row r="308" spans="1:36" s="12" customFormat="1" ht="15.75" x14ac:dyDescent="0.25">
      <c r="A308" s="120" t="s">
        <v>387</v>
      </c>
      <c r="B308" s="146">
        <f t="shared" si="201"/>
        <v>234.2</v>
      </c>
      <c r="C308" s="146">
        <f t="shared" si="201"/>
        <v>1352.6000000000001</v>
      </c>
      <c r="D308" s="146">
        <f t="shared" si="202"/>
        <v>1352.6000000000001</v>
      </c>
      <c r="E308" s="146">
        <f t="shared" si="233"/>
        <v>100</v>
      </c>
      <c r="F308" s="146"/>
      <c r="G308" s="14"/>
      <c r="H308" s="14"/>
      <c r="I308" s="45"/>
      <c r="J308" s="237">
        <f>Субсидии!B297</f>
        <v>0</v>
      </c>
      <c r="K308" s="237">
        <f>Субсидии!C297</f>
        <v>960</v>
      </c>
      <c r="L308" s="237">
        <f>Субсидии!D297</f>
        <v>960</v>
      </c>
      <c r="M308" s="14">
        <f t="shared" si="30"/>
        <v>100</v>
      </c>
      <c r="N308" s="14">
        <f>'Субвенции '!B299</f>
        <v>234.2</v>
      </c>
      <c r="O308" s="14">
        <f>'Субвенции '!C299</f>
        <v>234.2</v>
      </c>
      <c r="P308" s="14">
        <f>'Субвенции '!D299</f>
        <v>234.2</v>
      </c>
      <c r="Q308" s="14">
        <f t="shared" si="234"/>
        <v>100</v>
      </c>
      <c r="R308" s="14">
        <f>Иные!B293</f>
        <v>0</v>
      </c>
      <c r="S308" s="14">
        <f>Иные!C293</f>
        <v>158.4</v>
      </c>
      <c r="T308" s="14">
        <f>Иные!D293</f>
        <v>158.4</v>
      </c>
      <c r="U308" s="14">
        <f t="shared" si="235"/>
        <v>100</v>
      </c>
      <c r="V308" s="10"/>
      <c r="W308" s="10"/>
      <c r="X308" s="10"/>
      <c r="Y308" s="10"/>
      <c r="Z308" s="10"/>
      <c r="AA308" s="10"/>
      <c r="AB308" s="10"/>
      <c r="AC308" s="10"/>
      <c r="AD308" s="10"/>
      <c r="AE308" s="10"/>
      <c r="AF308" s="10"/>
      <c r="AG308" s="10"/>
      <c r="AH308" s="10"/>
      <c r="AI308" s="10"/>
      <c r="AJ308" s="10"/>
    </row>
    <row r="309" spans="1:36" s="12" customFormat="1" ht="15.75" x14ac:dyDescent="0.25">
      <c r="A309" s="120" t="s">
        <v>371</v>
      </c>
      <c r="B309" s="146">
        <f t="shared" si="201"/>
        <v>234.2</v>
      </c>
      <c r="C309" s="146">
        <f t="shared" si="201"/>
        <v>482.4</v>
      </c>
      <c r="D309" s="146">
        <f t="shared" si="202"/>
        <v>482.4</v>
      </c>
      <c r="E309" s="146">
        <f t="shared" si="233"/>
        <v>100</v>
      </c>
      <c r="F309" s="146"/>
      <c r="G309" s="14"/>
      <c r="H309" s="14"/>
      <c r="I309" s="45"/>
      <c r="J309" s="237">
        <f>Субсидии!B298</f>
        <v>0</v>
      </c>
      <c r="K309" s="237">
        <f>Субсидии!C298</f>
        <v>0</v>
      </c>
      <c r="L309" s="237">
        <f>Субсидии!D298</f>
        <v>0</v>
      </c>
      <c r="M309" s="14"/>
      <c r="N309" s="14">
        <f>'Субвенции '!B300</f>
        <v>234.2</v>
      </c>
      <c r="O309" s="14">
        <f>'Субвенции '!C300</f>
        <v>234.2</v>
      </c>
      <c r="P309" s="14">
        <f>'Субвенции '!D300</f>
        <v>234.2</v>
      </c>
      <c r="Q309" s="14">
        <f t="shared" si="234"/>
        <v>100</v>
      </c>
      <c r="R309" s="14">
        <f>Иные!B294</f>
        <v>0</v>
      </c>
      <c r="S309" s="14">
        <f>Иные!C294</f>
        <v>248.2</v>
      </c>
      <c r="T309" s="14">
        <f>Иные!D294</f>
        <v>248.2</v>
      </c>
      <c r="U309" s="14">
        <f t="shared" si="235"/>
        <v>100</v>
      </c>
      <c r="V309" s="10"/>
      <c r="W309" s="10"/>
      <c r="X309" s="10"/>
      <c r="Y309" s="10"/>
      <c r="Z309" s="10"/>
      <c r="AA309" s="10"/>
      <c r="AB309" s="10"/>
      <c r="AC309" s="10"/>
      <c r="AD309" s="10"/>
      <c r="AE309" s="10"/>
      <c r="AF309" s="10"/>
      <c r="AG309" s="10"/>
      <c r="AH309" s="10"/>
      <c r="AI309" s="10"/>
      <c r="AJ309" s="10"/>
    </row>
    <row r="310" spans="1:36" s="12" customFormat="1" ht="15.75" x14ac:dyDescent="0.25">
      <c r="A310" s="120" t="s">
        <v>594</v>
      </c>
      <c r="B310" s="146">
        <f t="shared" si="201"/>
        <v>93.7</v>
      </c>
      <c r="C310" s="146">
        <f t="shared" si="201"/>
        <v>252.10000000000002</v>
      </c>
      <c r="D310" s="146">
        <f t="shared" si="202"/>
        <v>252.10000000000002</v>
      </c>
      <c r="E310" s="146">
        <f t="shared" si="233"/>
        <v>100</v>
      </c>
      <c r="F310" s="146"/>
      <c r="G310" s="14"/>
      <c r="H310" s="14"/>
      <c r="I310" s="45"/>
      <c r="J310" s="237">
        <f>Субсидии!B299</f>
        <v>0</v>
      </c>
      <c r="K310" s="237">
        <f>Субсидии!C299</f>
        <v>0</v>
      </c>
      <c r="L310" s="237">
        <f>Субсидии!D299</f>
        <v>0</v>
      </c>
      <c r="M310" s="14"/>
      <c r="N310" s="14">
        <f>'Субвенции '!B301</f>
        <v>93.7</v>
      </c>
      <c r="O310" s="14">
        <f>'Субвенции '!C301</f>
        <v>93.7</v>
      </c>
      <c r="P310" s="14">
        <f>'Субвенции '!D301</f>
        <v>93.7</v>
      </c>
      <c r="Q310" s="14">
        <f t="shared" si="234"/>
        <v>100</v>
      </c>
      <c r="R310" s="14">
        <f>Иные!B295</f>
        <v>0</v>
      </c>
      <c r="S310" s="14">
        <f>Иные!C295</f>
        <v>158.4</v>
      </c>
      <c r="T310" s="14">
        <f>Иные!D295</f>
        <v>158.4</v>
      </c>
      <c r="U310" s="14">
        <f t="shared" si="235"/>
        <v>100</v>
      </c>
      <c r="V310" s="10"/>
      <c r="W310" s="10"/>
      <c r="X310" s="10"/>
      <c r="Y310" s="10"/>
      <c r="Z310" s="10"/>
      <c r="AA310" s="10"/>
      <c r="AB310" s="10"/>
      <c r="AC310" s="10"/>
      <c r="AD310" s="10"/>
      <c r="AE310" s="10"/>
      <c r="AF310" s="10"/>
      <c r="AG310" s="10"/>
      <c r="AH310" s="10"/>
      <c r="AI310" s="10"/>
      <c r="AJ310" s="10"/>
    </row>
    <row r="311" spans="1:36" s="12" customFormat="1" ht="15.75" x14ac:dyDescent="0.25">
      <c r="A311" s="120" t="s">
        <v>421</v>
      </c>
      <c r="B311" s="146">
        <f t="shared" si="201"/>
        <v>1044.2</v>
      </c>
      <c r="C311" s="146">
        <f t="shared" si="201"/>
        <v>1353.6</v>
      </c>
      <c r="D311" s="146">
        <f t="shared" si="202"/>
        <v>1337.4735000000001</v>
      </c>
      <c r="E311" s="146">
        <f t="shared" si="233"/>
        <v>98.808621453900727</v>
      </c>
      <c r="F311" s="146"/>
      <c r="G311" s="14"/>
      <c r="H311" s="14"/>
      <c r="I311" s="45"/>
      <c r="J311" s="237">
        <f>Субсидии!B293</f>
        <v>810</v>
      </c>
      <c r="K311" s="237">
        <f>Субсидии!C293</f>
        <v>810</v>
      </c>
      <c r="L311" s="237">
        <f>Субсидии!D293</f>
        <v>810.03998000000001</v>
      </c>
      <c r="M311" s="14">
        <f>L311/K311*100</f>
        <v>100.00493580246913</v>
      </c>
      <c r="N311" s="14">
        <f>'Субвенции '!B302</f>
        <v>234.2</v>
      </c>
      <c r="O311" s="14">
        <f>'Субвенции '!C302</f>
        <v>234.2</v>
      </c>
      <c r="P311" s="14">
        <f>'Субвенции '!D302</f>
        <v>234.2</v>
      </c>
      <c r="Q311" s="14">
        <f t="shared" si="234"/>
        <v>100</v>
      </c>
      <c r="R311" s="14">
        <f>Иные!B289</f>
        <v>0</v>
      </c>
      <c r="S311" s="14">
        <f>Иные!C289</f>
        <v>309.39999999999998</v>
      </c>
      <c r="T311" s="14">
        <f>Иные!D289</f>
        <v>293.23352</v>
      </c>
      <c r="U311" s="14">
        <f t="shared" si="235"/>
        <v>94.774893341952165</v>
      </c>
      <c r="V311" s="10"/>
      <c r="W311" s="10"/>
      <c r="X311" s="10"/>
      <c r="Y311" s="10"/>
      <c r="Z311" s="10"/>
      <c r="AA311" s="10"/>
      <c r="AB311" s="10"/>
      <c r="AC311" s="10"/>
      <c r="AD311" s="10"/>
      <c r="AE311" s="10"/>
      <c r="AF311" s="10"/>
      <c r="AG311" s="10"/>
      <c r="AH311" s="10"/>
      <c r="AI311" s="10"/>
      <c r="AJ311" s="10"/>
    </row>
    <row r="312" spans="1:36" s="12" customFormat="1" ht="15.75" x14ac:dyDescent="0.25">
      <c r="A312" s="120" t="s">
        <v>662</v>
      </c>
      <c r="B312" s="146">
        <f t="shared" si="201"/>
        <v>93.7</v>
      </c>
      <c r="C312" s="146">
        <f t="shared" si="201"/>
        <v>1699.07303</v>
      </c>
      <c r="D312" s="146">
        <f t="shared" si="202"/>
        <v>1699.07303</v>
      </c>
      <c r="E312" s="146">
        <f t="shared" si="233"/>
        <v>100</v>
      </c>
      <c r="F312" s="146"/>
      <c r="G312" s="14"/>
      <c r="H312" s="14"/>
      <c r="I312" s="45"/>
      <c r="J312" s="237">
        <f>Субсидии!B300</f>
        <v>0</v>
      </c>
      <c r="K312" s="237">
        <f>Субсидии!C300</f>
        <v>1357.1730299999999</v>
      </c>
      <c r="L312" s="237">
        <f>Субсидии!D300</f>
        <v>1357.1730299999999</v>
      </c>
      <c r="M312" s="14">
        <f>L312/K312*100</f>
        <v>100</v>
      </c>
      <c r="N312" s="14">
        <f>'Субвенции '!B303</f>
        <v>93.7</v>
      </c>
      <c r="O312" s="14">
        <f>'Субвенции '!C303</f>
        <v>93.7</v>
      </c>
      <c r="P312" s="14">
        <f>'Субвенции '!D303</f>
        <v>93.7</v>
      </c>
      <c r="Q312" s="14">
        <f t="shared" si="234"/>
        <v>100</v>
      </c>
      <c r="R312" s="14">
        <f>Иные!B296</f>
        <v>0</v>
      </c>
      <c r="S312" s="14">
        <f>Иные!C296</f>
        <v>248.2</v>
      </c>
      <c r="T312" s="14">
        <f>Иные!D296</f>
        <v>248.2</v>
      </c>
      <c r="U312" s="14">
        <f t="shared" si="235"/>
        <v>100</v>
      </c>
      <c r="V312" s="10"/>
      <c r="W312" s="10"/>
      <c r="X312" s="10"/>
      <c r="Y312" s="10"/>
      <c r="Z312" s="10"/>
      <c r="AA312" s="10"/>
      <c r="AB312" s="10"/>
      <c r="AC312" s="10"/>
      <c r="AD312" s="10"/>
      <c r="AE312" s="10"/>
      <c r="AF312" s="10"/>
      <c r="AG312" s="10"/>
      <c r="AH312" s="10"/>
      <c r="AI312" s="10"/>
      <c r="AJ312" s="10"/>
    </row>
    <row r="313" spans="1:36" s="26" customFormat="1" ht="31.5" x14ac:dyDescent="0.25">
      <c r="A313" s="75" t="s">
        <v>426</v>
      </c>
      <c r="B313" s="79">
        <f t="shared" si="201"/>
        <v>223524.4</v>
      </c>
      <c r="C313" s="79">
        <f t="shared" si="201"/>
        <v>242980.89080000011</v>
      </c>
      <c r="D313" s="79">
        <f t="shared" si="202"/>
        <v>240637.54235000003</v>
      </c>
      <c r="E313" s="79">
        <f t="shared" ref="E313" si="236">D313/C313*100</f>
        <v>99.035583233609543</v>
      </c>
      <c r="F313" s="79">
        <f t="shared" ref="F313:H313" si="237">SUM(F314:F321)</f>
        <v>67962.599999999991</v>
      </c>
      <c r="G313" s="79">
        <f t="shared" si="237"/>
        <v>62662.281999999999</v>
      </c>
      <c r="H313" s="79">
        <f t="shared" si="237"/>
        <v>62662.281999999999</v>
      </c>
      <c r="I313" s="81">
        <f t="shared" si="28"/>
        <v>100</v>
      </c>
      <c r="J313" s="79">
        <f>SUM(J314:J321)</f>
        <v>29789.399999999998</v>
      </c>
      <c r="K313" s="79">
        <f>SUM(K314:K321)</f>
        <v>30133.808799999999</v>
      </c>
      <c r="L313" s="79">
        <f t="shared" ref="L313:T313" si="238">SUM(L314:L321)</f>
        <v>29678.491189999997</v>
      </c>
      <c r="M313" s="79">
        <f t="shared" si="30"/>
        <v>98.489014073786777</v>
      </c>
      <c r="N313" s="79">
        <f t="shared" ref="N313" si="239">SUM(N314:N321)</f>
        <v>125111.50000000001</v>
      </c>
      <c r="O313" s="79">
        <f t="shared" si="238"/>
        <v>133351.90000000011</v>
      </c>
      <c r="P313" s="79">
        <f t="shared" si="238"/>
        <v>131463.86916000006</v>
      </c>
      <c r="Q313" s="79">
        <f t="shared" si="32"/>
        <v>98.584174023767162</v>
      </c>
      <c r="R313" s="79">
        <f t="shared" ref="R313" si="240">SUM(R314:R321)</f>
        <v>660.9</v>
      </c>
      <c r="S313" s="79">
        <f t="shared" si="238"/>
        <v>16832.900000000001</v>
      </c>
      <c r="T313" s="79">
        <f t="shared" si="238"/>
        <v>16832.900000000001</v>
      </c>
      <c r="U313" s="79">
        <f t="shared" si="34"/>
        <v>100</v>
      </c>
      <c r="V313" s="129"/>
      <c r="W313" s="129"/>
      <c r="X313" s="129"/>
      <c r="Y313" s="129"/>
      <c r="Z313" s="129"/>
      <c r="AA313" s="129"/>
      <c r="AB313" s="129"/>
      <c r="AC313" s="129"/>
      <c r="AD313" s="129"/>
      <c r="AE313" s="129"/>
      <c r="AF313" s="129"/>
      <c r="AG313" s="129"/>
      <c r="AH313" s="129"/>
      <c r="AI313" s="129"/>
      <c r="AJ313" s="129"/>
    </row>
    <row r="314" spans="1:36" s="12" customFormat="1" ht="31.5" x14ac:dyDescent="0.25">
      <c r="A314" s="119" t="s">
        <v>348</v>
      </c>
      <c r="B314" s="14">
        <f t="shared" si="201"/>
        <v>221556.80000000002</v>
      </c>
      <c r="C314" s="14">
        <f t="shared" si="201"/>
        <v>226350.15000000005</v>
      </c>
      <c r="D314" s="14">
        <f t="shared" si="202"/>
        <v>224006.78040000005</v>
      </c>
      <c r="E314" s="14">
        <f t="shared" si="24"/>
        <v>98.964714801381831</v>
      </c>
      <c r="F314" s="14">
        <f>Дотации!B69</f>
        <v>67962.599999999991</v>
      </c>
      <c r="G314" s="15">
        <f>Дотации!C68</f>
        <v>62662.281999999999</v>
      </c>
      <c r="H314" s="15">
        <f>Дотации!D68</f>
        <v>62662.281999999999</v>
      </c>
      <c r="I314" s="15">
        <f t="shared" si="28"/>
        <v>100</v>
      </c>
      <c r="J314" s="14">
        <f>Субсидии!B302</f>
        <v>28524.499999999996</v>
      </c>
      <c r="K314" s="14">
        <f>Субсидии!C302</f>
        <v>24867.768</v>
      </c>
      <c r="L314" s="14">
        <f>Субсидии!D302</f>
        <v>24412.429240000001</v>
      </c>
      <c r="M314" s="14">
        <f t="shared" si="30"/>
        <v>98.16896007715691</v>
      </c>
      <c r="N314" s="14">
        <f>'Субвенции '!B305</f>
        <v>124408.80000000003</v>
      </c>
      <c r="O314" s="14">
        <f>'Субвенции '!C305</f>
        <v>132649.20000000004</v>
      </c>
      <c r="P314" s="14">
        <f>'Субвенции '!D305</f>
        <v>130761.16916000005</v>
      </c>
      <c r="Q314" s="14">
        <f t="shared" si="32"/>
        <v>98.576673783181519</v>
      </c>
      <c r="R314" s="14">
        <f>Иные!B298</f>
        <v>660.9</v>
      </c>
      <c r="S314" s="14">
        <f>Иные!C298</f>
        <v>6170.9</v>
      </c>
      <c r="T314" s="14">
        <f>Иные!D298</f>
        <v>6170.9</v>
      </c>
      <c r="U314" s="14">
        <f t="shared" si="34"/>
        <v>100</v>
      </c>
      <c r="V314" s="10"/>
      <c r="W314" s="10"/>
      <c r="X314" s="10"/>
      <c r="Y314" s="10"/>
      <c r="Z314" s="10"/>
      <c r="AA314" s="10"/>
      <c r="AB314" s="10"/>
      <c r="AC314" s="10"/>
      <c r="AD314" s="10"/>
      <c r="AE314" s="10"/>
      <c r="AF314" s="10"/>
      <c r="AG314" s="10"/>
      <c r="AH314" s="10"/>
      <c r="AI314" s="10"/>
      <c r="AJ314" s="10"/>
    </row>
    <row r="315" spans="1:36" s="12" customFormat="1" ht="15.75" x14ac:dyDescent="0.25">
      <c r="A315" s="120" t="s">
        <v>451</v>
      </c>
      <c r="B315" s="146">
        <f t="shared" si="201"/>
        <v>0</v>
      </c>
      <c r="C315" s="146">
        <f t="shared" si="201"/>
        <v>0</v>
      </c>
      <c r="D315" s="146">
        <f t="shared" si="202"/>
        <v>0</v>
      </c>
      <c r="E315" s="146"/>
      <c r="F315" s="146"/>
      <c r="G315" s="14"/>
      <c r="H315" s="14"/>
      <c r="I315" s="45"/>
      <c r="J315" s="237"/>
      <c r="K315" s="237"/>
      <c r="L315" s="237"/>
      <c r="M315" s="14"/>
      <c r="N315" s="14">
        <f>'Субвенции '!B306</f>
        <v>0</v>
      </c>
      <c r="O315" s="14">
        <f>'Субвенции '!C306</f>
        <v>0</v>
      </c>
      <c r="P315" s="14">
        <f>'Субвенции '!D306</f>
        <v>0</v>
      </c>
      <c r="Q315" s="14"/>
      <c r="R315" s="14"/>
      <c r="S315" s="14"/>
      <c r="T315" s="14"/>
      <c r="U315" s="14"/>
      <c r="V315" s="10"/>
      <c r="W315" s="10"/>
      <c r="X315" s="10"/>
      <c r="Y315" s="10"/>
      <c r="Z315" s="10"/>
      <c r="AA315" s="10"/>
      <c r="AB315" s="10"/>
      <c r="AC315" s="10"/>
      <c r="AD315" s="10"/>
      <c r="AE315" s="10"/>
      <c r="AF315" s="10"/>
      <c r="AG315" s="10"/>
      <c r="AH315" s="10"/>
      <c r="AI315" s="10"/>
      <c r="AJ315" s="10"/>
    </row>
    <row r="316" spans="1:36" s="12" customFormat="1" ht="15.75" x14ac:dyDescent="0.25">
      <c r="A316" s="120" t="s">
        <v>663</v>
      </c>
      <c r="B316" s="146">
        <f t="shared" si="201"/>
        <v>93.7</v>
      </c>
      <c r="C316" s="146">
        <f t="shared" si="201"/>
        <v>187.9</v>
      </c>
      <c r="D316" s="146">
        <f t="shared" si="202"/>
        <v>187.9</v>
      </c>
      <c r="E316" s="146">
        <f t="shared" ref="E316:E321" si="241">D316/C316*100</f>
        <v>100</v>
      </c>
      <c r="F316" s="146"/>
      <c r="G316" s="14"/>
      <c r="H316" s="14"/>
      <c r="I316" s="45"/>
      <c r="J316" s="237"/>
      <c r="K316" s="237"/>
      <c r="L316" s="237"/>
      <c r="M316" s="14"/>
      <c r="N316" s="14">
        <f>'Субвенции '!B307</f>
        <v>93.7</v>
      </c>
      <c r="O316" s="14">
        <f>'Субвенции '!C307</f>
        <v>93.7</v>
      </c>
      <c r="P316" s="14">
        <f>'Субвенции '!D307</f>
        <v>93.7</v>
      </c>
      <c r="Q316" s="14">
        <f t="shared" ref="Q316:Q321" si="242">P316/O316*100</f>
        <v>100</v>
      </c>
      <c r="R316" s="14">
        <f>Иные!B302</f>
        <v>0</v>
      </c>
      <c r="S316" s="14">
        <f>Иные!C302</f>
        <v>94.2</v>
      </c>
      <c r="T316" s="14">
        <f>Иные!D302</f>
        <v>94.2</v>
      </c>
      <c r="U316" s="14">
        <f t="shared" ref="U316:U321" si="243">T316/S316*100</f>
        <v>100</v>
      </c>
      <c r="V316" s="10"/>
      <c r="W316" s="10"/>
      <c r="X316" s="10"/>
      <c r="Y316" s="10"/>
      <c r="Z316" s="10"/>
      <c r="AA316" s="10"/>
      <c r="AB316" s="10"/>
      <c r="AC316" s="10"/>
      <c r="AD316" s="10"/>
      <c r="AE316" s="10"/>
      <c r="AF316" s="10"/>
      <c r="AG316" s="10"/>
      <c r="AH316" s="10"/>
      <c r="AI316" s="10"/>
      <c r="AJ316" s="10"/>
    </row>
    <row r="317" spans="1:36" s="12" customFormat="1" ht="15.75" x14ac:dyDescent="0.25">
      <c r="A317" s="120" t="s">
        <v>596</v>
      </c>
      <c r="B317" s="146">
        <f t="shared" si="201"/>
        <v>93.7</v>
      </c>
      <c r="C317" s="146">
        <f t="shared" si="201"/>
        <v>734.81100000000004</v>
      </c>
      <c r="D317" s="146">
        <f t="shared" si="202"/>
        <v>734.81100000000004</v>
      </c>
      <c r="E317" s="146">
        <f t="shared" si="241"/>
        <v>100</v>
      </c>
      <c r="F317" s="146"/>
      <c r="G317" s="14"/>
      <c r="H317" s="14"/>
      <c r="I317" s="45"/>
      <c r="J317" s="237">
        <f>Субсидии!B303</f>
        <v>0</v>
      </c>
      <c r="K317" s="237">
        <f>Субсидии!C303</f>
        <v>502.01100000000002</v>
      </c>
      <c r="L317" s="237">
        <f>Субсидии!D303</f>
        <v>502.01100000000002</v>
      </c>
      <c r="M317" s="14">
        <f t="shared" ref="M317:M318" si="244">L317/K317*100</f>
        <v>100</v>
      </c>
      <c r="N317" s="14">
        <f>'Субвенции '!B308</f>
        <v>93.7</v>
      </c>
      <c r="O317" s="14">
        <f>'Субвенции '!C308</f>
        <v>93.7</v>
      </c>
      <c r="P317" s="14">
        <f>'Субвенции '!D308</f>
        <v>93.7</v>
      </c>
      <c r="Q317" s="14">
        <f t="shared" si="242"/>
        <v>100</v>
      </c>
      <c r="R317" s="14">
        <f>Иные!B300</f>
        <v>0</v>
      </c>
      <c r="S317" s="14">
        <f>Иные!C300</f>
        <v>139.1</v>
      </c>
      <c r="T317" s="14">
        <f>Иные!D300</f>
        <v>139.1</v>
      </c>
      <c r="U317" s="14">
        <f t="shared" si="243"/>
        <v>100</v>
      </c>
      <c r="V317" s="10"/>
      <c r="W317" s="10"/>
      <c r="X317" s="10"/>
      <c r="Y317" s="10"/>
      <c r="Z317" s="10"/>
      <c r="AA317" s="10"/>
      <c r="AB317" s="10"/>
      <c r="AC317" s="10"/>
      <c r="AD317" s="10"/>
      <c r="AE317" s="10"/>
      <c r="AF317" s="10"/>
      <c r="AG317" s="10"/>
      <c r="AH317" s="10"/>
      <c r="AI317" s="10"/>
      <c r="AJ317" s="10"/>
    </row>
    <row r="318" spans="1:36" s="12" customFormat="1" ht="15.75" x14ac:dyDescent="0.25">
      <c r="A318" s="120" t="s">
        <v>599</v>
      </c>
      <c r="B318" s="146">
        <f t="shared" si="201"/>
        <v>93.7</v>
      </c>
      <c r="C318" s="146">
        <f t="shared" si="201"/>
        <v>825.56380000000013</v>
      </c>
      <c r="D318" s="146">
        <f t="shared" si="202"/>
        <v>825.56380000000013</v>
      </c>
      <c r="E318" s="146">
        <f t="shared" si="241"/>
        <v>100</v>
      </c>
      <c r="F318" s="146"/>
      <c r="G318" s="14"/>
      <c r="H318" s="14"/>
      <c r="I318" s="45"/>
      <c r="J318" s="237">
        <f>Субсидии!B304</f>
        <v>0</v>
      </c>
      <c r="K318" s="237">
        <f>Субсидии!C304</f>
        <v>542.16380000000004</v>
      </c>
      <c r="L318" s="237">
        <f>Субсидии!D304</f>
        <v>542.16380000000004</v>
      </c>
      <c r="M318" s="14">
        <f t="shared" si="244"/>
        <v>100</v>
      </c>
      <c r="N318" s="14">
        <f>'Субвенции '!B309</f>
        <v>93.7</v>
      </c>
      <c r="O318" s="14">
        <f>'Субвенции '!C309</f>
        <v>93.7</v>
      </c>
      <c r="P318" s="14">
        <f>'Субвенции '!D309</f>
        <v>93.7</v>
      </c>
      <c r="Q318" s="14">
        <f t="shared" si="242"/>
        <v>100</v>
      </c>
      <c r="R318" s="14">
        <f>Иные!B301</f>
        <v>0</v>
      </c>
      <c r="S318" s="14">
        <f>Иные!C301</f>
        <v>189.7</v>
      </c>
      <c r="T318" s="14">
        <f>Иные!D301</f>
        <v>189.7</v>
      </c>
      <c r="U318" s="14">
        <f t="shared" si="243"/>
        <v>100</v>
      </c>
      <c r="V318" s="10"/>
      <c r="W318" s="10"/>
      <c r="X318" s="10"/>
      <c r="Y318" s="10"/>
      <c r="Z318" s="10"/>
      <c r="AA318" s="10"/>
      <c r="AB318" s="10"/>
      <c r="AC318" s="10"/>
      <c r="AD318" s="10"/>
      <c r="AE318" s="10"/>
      <c r="AF318" s="10"/>
      <c r="AG318" s="10"/>
      <c r="AH318" s="10"/>
      <c r="AI318" s="10"/>
      <c r="AJ318" s="10"/>
    </row>
    <row r="319" spans="1:36" s="12" customFormat="1" ht="15.75" x14ac:dyDescent="0.25">
      <c r="A319" s="120" t="s">
        <v>597</v>
      </c>
      <c r="B319" s="146">
        <f t="shared" si="201"/>
        <v>93.7</v>
      </c>
      <c r="C319" s="146">
        <f t="shared" si="201"/>
        <v>232.8</v>
      </c>
      <c r="D319" s="146">
        <f t="shared" si="202"/>
        <v>232.8</v>
      </c>
      <c r="E319" s="146">
        <f t="shared" si="241"/>
        <v>100</v>
      </c>
      <c r="F319" s="146"/>
      <c r="G319" s="14"/>
      <c r="H319" s="14"/>
      <c r="I319" s="45"/>
      <c r="J319" s="237">
        <f>Субсидии!B305</f>
        <v>0</v>
      </c>
      <c r="K319" s="237">
        <f>Субсидии!C305</f>
        <v>0</v>
      </c>
      <c r="L319" s="237">
        <f>Субсидии!D305</f>
        <v>0</v>
      </c>
      <c r="M319" s="14"/>
      <c r="N319" s="14">
        <f>'Субвенции '!B310</f>
        <v>93.7</v>
      </c>
      <c r="O319" s="14">
        <f>'Субвенции '!C310</f>
        <v>93.7</v>
      </c>
      <c r="P319" s="14">
        <f>'Субвенции '!D310</f>
        <v>93.7</v>
      </c>
      <c r="Q319" s="14">
        <f t="shared" si="242"/>
        <v>100</v>
      </c>
      <c r="R319" s="14">
        <f>Иные!B303</f>
        <v>0</v>
      </c>
      <c r="S319" s="14">
        <f>Иные!C303</f>
        <v>139.1</v>
      </c>
      <c r="T319" s="14">
        <f>Иные!D303</f>
        <v>139.1</v>
      </c>
      <c r="U319" s="14">
        <f t="shared" si="243"/>
        <v>100</v>
      </c>
      <c r="V319" s="10"/>
      <c r="W319" s="10"/>
      <c r="X319" s="10"/>
      <c r="Y319" s="10"/>
      <c r="Z319" s="10"/>
      <c r="AA319" s="10"/>
      <c r="AB319" s="10"/>
      <c r="AC319" s="10"/>
      <c r="AD319" s="10"/>
      <c r="AE319" s="10"/>
      <c r="AF319" s="10"/>
      <c r="AG319" s="10"/>
      <c r="AH319" s="10"/>
      <c r="AI319" s="10"/>
      <c r="AJ319" s="10"/>
    </row>
    <row r="320" spans="1:36" s="12" customFormat="1" ht="15.75" x14ac:dyDescent="0.25">
      <c r="A320" s="120" t="s">
        <v>425</v>
      </c>
      <c r="B320" s="146">
        <f t="shared" si="201"/>
        <v>1499.1000000000001</v>
      </c>
      <c r="C320" s="146">
        <f t="shared" si="201"/>
        <v>13697.103999999999</v>
      </c>
      <c r="D320" s="146">
        <f t="shared" si="202"/>
        <v>13697.12515</v>
      </c>
      <c r="E320" s="146">
        <f t="shared" si="241"/>
        <v>100.00015441220276</v>
      </c>
      <c r="F320" s="146"/>
      <c r="G320" s="14"/>
      <c r="H320" s="14"/>
      <c r="I320" s="45"/>
      <c r="J320" s="237">
        <f>Субсидии!B306</f>
        <v>1264.9000000000001</v>
      </c>
      <c r="K320" s="237">
        <f>Субсидии!C306</f>
        <v>3462.9040000000005</v>
      </c>
      <c r="L320" s="237">
        <f>Субсидии!D306</f>
        <v>3462.92515</v>
      </c>
      <c r="M320" s="14">
        <f>L320/K320*100</f>
        <v>100.00061075906233</v>
      </c>
      <c r="N320" s="14">
        <f>'Субвенции '!B311</f>
        <v>234.2</v>
      </c>
      <c r="O320" s="14">
        <f>'Субвенции '!C311</f>
        <v>234.2</v>
      </c>
      <c r="P320" s="14">
        <f>'Субвенции '!D311</f>
        <v>234.2</v>
      </c>
      <c r="Q320" s="14">
        <f t="shared" si="242"/>
        <v>100</v>
      </c>
      <c r="R320" s="14">
        <f>Иные!B299</f>
        <v>0</v>
      </c>
      <c r="S320" s="14">
        <f>Иные!C299</f>
        <v>10000</v>
      </c>
      <c r="T320" s="14">
        <f>Иные!D299</f>
        <v>10000</v>
      </c>
      <c r="U320" s="14">
        <f t="shared" si="243"/>
        <v>100</v>
      </c>
      <c r="V320" s="10"/>
      <c r="W320" s="10"/>
      <c r="X320" s="10"/>
      <c r="Y320" s="10"/>
      <c r="Z320" s="10"/>
      <c r="AA320" s="10"/>
      <c r="AB320" s="10"/>
      <c r="AC320" s="10"/>
      <c r="AD320" s="10"/>
      <c r="AE320" s="10"/>
      <c r="AF320" s="10"/>
      <c r="AG320" s="10"/>
      <c r="AH320" s="10"/>
      <c r="AI320" s="10"/>
      <c r="AJ320" s="10"/>
    </row>
    <row r="321" spans="1:36" s="12" customFormat="1" ht="15.75" x14ac:dyDescent="0.25">
      <c r="A321" s="120" t="s">
        <v>598</v>
      </c>
      <c r="B321" s="146">
        <f t="shared" si="201"/>
        <v>93.7</v>
      </c>
      <c r="C321" s="146">
        <f t="shared" si="201"/>
        <v>952.56200000000001</v>
      </c>
      <c r="D321" s="146">
        <f t="shared" si="202"/>
        <v>952.56200000000001</v>
      </c>
      <c r="E321" s="146">
        <f t="shared" si="241"/>
        <v>100</v>
      </c>
      <c r="F321" s="146"/>
      <c r="G321" s="14"/>
      <c r="H321" s="14"/>
      <c r="I321" s="45"/>
      <c r="J321" s="237">
        <f>Субсидии!B307</f>
        <v>0</v>
      </c>
      <c r="K321" s="237">
        <f>Субсидии!C307</f>
        <v>758.96199999999999</v>
      </c>
      <c r="L321" s="237">
        <f>Субсидии!D307</f>
        <v>758.96199999999999</v>
      </c>
      <c r="M321" s="14">
        <f>L321/K321*100</f>
        <v>100</v>
      </c>
      <c r="N321" s="14">
        <f>'Субвенции '!B312</f>
        <v>93.7</v>
      </c>
      <c r="O321" s="14">
        <f>'Субвенции '!C312</f>
        <v>93.7</v>
      </c>
      <c r="P321" s="14">
        <f>'Субвенции '!D312</f>
        <v>93.7</v>
      </c>
      <c r="Q321" s="14">
        <f t="shared" si="242"/>
        <v>100</v>
      </c>
      <c r="R321" s="14">
        <f>Иные!B304</f>
        <v>0</v>
      </c>
      <c r="S321" s="14">
        <f>Иные!C304</f>
        <v>99.9</v>
      </c>
      <c r="T321" s="14">
        <f>Иные!D304</f>
        <v>99.9</v>
      </c>
      <c r="U321" s="14">
        <f t="shared" si="243"/>
        <v>100</v>
      </c>
      <c r="V321" s="10"/>
      <c r="W321" s="10"/>
      <c r="X321" s="10"/>
      <c r="Y321" s="10"/>
      <c r="Z321" s="10"/>
      <c r="AA321" s="10"/>
      <c r="AB321" s="10"/>
      <c r="AC321" s="10"/>
      <c r="AD321" s="10"/>
      <c r="AE321" s="10"/>
      <c r="AF321" s="10"/>
      <c r="AG321" s="10"/>
      <c r="AH321" s="10"/>
      <c r="AI321" s="10"/>
      <c r="AJ321" s="10"/>
    </row>
    <row r="322" spans="1:36" s="26" customFormat="1" ht="31.5" x14ac:dyDescent="0.25">
      <c r="A322" s="75" t="s">
        <v>427</v>
      </c>
      <c r="B322" s="79">
        <f t="shared" si="201"/>
        <v>661057.76000000013</v>
      </c>
      <c r="C322" s="79">
        <f t="shared" si="201"/>
        <v>786711.3044100001</v>
      </c>
      <c r="D322" s="79">
        <f t="shared" si="202"/>
        <v>776265.97016000003</v>
      </c>
      <c r="E322" s="79">
        <f t="shared" ref="E322" si="245">D322/C322*100</f>
        <v>98.672278612059145</v>
      </c>
      <c r="F322" s="79">
        <f t="shared" ref="F322:H322" si="246">SUM(F323:F330)</f>
        <v>131204.5</v>
      </c>
      <c r="G322" s="79">
        <f t="shared" si="246"/>
        <v>126130.7</v>
      </c>
      <c r="H322" s="79">
        <f t="shared" si="246"/>
        <v>126130.7</v>
      </c>
      <c r="I322" s="81">
        <f t="shared" si="28"/>
        <v>100</v>
      </c>
      <c r="J322" s="79">
        <f>SUM(J323:J330)</f>
        <v>99881.459999999992</v>
      </c>
      <c r="K322" s="79">
        <f>SUM(K323:K330)</f>
        <v>91577.404409999988</v>
      </c>
      <c r="L322" s="79">
        <f t="shared" ref="L322:T322" si="247">SUM(L323:L330)</f>
        <v>88707.009760000001</v>
      </c>
      <c r="M322" s="79">
        <f t="shared" si="30"/>
        <v>96.865608204891913</v>
      </c>
      <c r="N322" s="79">
        <f t="shared" ref="N322" si="248">SUM(N323:N330)</f>
        <v>429600.40000000014</v>
      </c>
      <c r="O322" s="79">
        <f t="shared" si="247"/>
        <v>485385.40000000014</v>
      </c>
      <c r="P322" s="79">
        <f t="shared" si="247"/>
        <v>478424.68520999997</v>
      </c>
      <c r="Q322" s="79">
        <f t="shared" si="32"/>
        <v>98.565940633978656</v>
      </c>
      <c r="R322" s="79">
        <f t="shared" ref="R322" si="249">SUM(R323:R330)</f>
        <v>371.4</v>
      </c>
      <c r="S322" s="79">
        <f t="shared" si="247"/>
        <v>83617.799999999988</v>
      </c>
      <c r="T322" s="79">
        <f t="shared" si="247"/>
        <v>83003.575189999989</v>
      </c>
      <c r="U322" s="79">
        <f t="shared" si="34"/>
        <v>99.265437729765665</v>
      </c>
      <c r="V322" s="129"/>
      <c r="W322" s="129"/>
      <c r="X322" s="129"/>
      <c r="Y322" s="129"/>
      <c r="Z322" s="129"/>
      <c r="AA322" s="129"/>
      <c r="AB322" s="129"/>
      <c r="AC322" s="129"/>
      <c r="AD322" s="129"/>
      <c r="AE322" s="129"/>
      <c r="AF322" s="129"/>
      <c r="AG322" s="129"/>
      <c r="AH322" s="129"/>
      <c r="AI322" s="129"/>
      <c r="AJ322" s="129"/>
    </row>
    <row r="323" spans="1:36" s="12" customFormat="1" ht="31.5" x14ac:dyDescent="0.25">
      <c r="A323" s="119" t="s">
        <v>347</v>
      </c>
      <c r="B323" s="14">
        <f t="shared" si="201"/>
        <v>653998.46000000008</v>
      </c>
      <c r="C323" s="14">
        <f t="shared" si="201"/>
        <v>698036.68041000003</v>
      </c>
      <c r="D323" s="14">
        <f t="shared" si="202"/>
        <v>687820.49352999986</v>
      </c>
      <c r="E323" s="14">
        <f t="shared" si="24"/>
        <v>98.536439822331459</v>
      </c>
      <c r="F323" s="14">
        <f>Дотации!B71</f>
        <v>131204.5</v>
      </c>
      <c r="G323" s="15">
        <f>Дотации!C70</f>
        <v>126130.7</v>
      </c>
      <c r="H323" s="15">
        <f>Дотации!D70</f>
        <v>126130.7</v>
      </c>
      <c r="I323" s="15">
        <f t="shared" si="28"/>
        <v>100</v>
      </c>
      <c r="J323" s="14">
        <f>Субсидии!B309</f>
        <v>93946.359999999986</v>
      </c>
      <c r="K323" s="14">
        <f>Субсидии!C309</f>
        <v>71679.080409999995</v>
      </c>
      <c r="L323" s="14">
        <f>Субсидии!D309</f>
        <v>68808.671119999999</v>
      </c>
      <c r="M323" s="14">
        <f t="shared" si="30"/>
        <v>95.995471379401877</v>
      </c>
      <c r="N323" s="14">
        <f>'Субвенции '!B314</f>
        <v>428476.20000000007</v>
      </c>
      <c r="O323" s="14">
        <f>'Субвенции '!C314</f>
        <v>484261.20000000007</v>
      </c>
      <c r="P323" s="14">
        <f>'Субвенции '!D314</f>
        <v>477300.4852099999</v>
      </c>
      <c r="Q323" s="14">
        <f t="shared" si="32"/>
        <v>98.562611501809315</v>
      </c>
      <c r="R323" s="14">
        <f>Иные!B306</f>
        <v>371.4</v>
      </c>
      <c r="S323" s="14">
        <f>Иные!C306</f>
        <v>15965.7</v>
      </c>
      <c r="T323" s="14">
        <f>Иные!D306</f>
        <v>15580.637200000001</v>
      </c>
      <c r="U323" s="14">
        <f t="shared" si="34"/>
        <v>97.588187176259112</v>
      </c>
      <c r="V323" s="10"/>
      <c r="W323" s="10"/>
      <c r="X323" s="10"/>
      <c r="Y323" s="10"/>
      <c r="Z323" s="10"/>
      <c r="AA323" s="10"/>
      <c r="AB323" s="10"/>
      <c r="AC323" s="10"/>
      <c r="AD323" s="10"/>
      <c r="AE323" s="10"/>
      <c r="AF323" s="10"/>
      <c r="AG323" s="10"/>
      <c r="AH323" s="10"/>
      <c r="AI323" s="10"/>
      <c r="AJ323" s="10"/>
    </row>
    <row r="324" spans="1:36" s="12" customFormat="1" ht="15.75" x14ac:dyDescent="0.25">
      <c r="A324" s="120" t="s">
        <v>424</v>
      </c>
      <c r="B324" s="146">
        <f t="shared" si="201"/>
        <v>5935.1</v>
      </c>
      <c r="C324" s="146">
        <f t="shared" si="201"/>
        <v>73996.031000000003</v>
      </c>
      <c r="D324" s="146">
        <f t="shared" si="202"/>
        <v>73996.026960000003</v>
      </c>
      <c r="E324" s="146">
        <f t="shared" ref="E324:E330" si="250">D324/C324*100</f>
        <v>99.999994540247712</v>
      </c>
      <c r="F324" s="146"/>
      <c r="G324" s="14"/>
      <c r="H324" s="14"/>
      <c r="I324" s="45"/>
      <c r="J324" s="237">
        <f>Субсидии!B310</f>
        <v>5935.1</v>
      </c>
      <c r="K324" s="237">
        <f>Субсидии!C310</f>
        <v>7496.0310000000009</v>
      </c>
      <c r="L324" s="237">
        <f>Субсидии!D310</f>
        <v>7496.0269599999992</v>
      </c>
      <c r="M324" s="14">
        <f>L324/K324*100</f>
        <v>99.999946104811983</v>
      </c>
      <c r="N324" s="14"/>
      <c r="O324" s="14"/>
      <c r="P324" s="14"/>
      <c r="Q324" s="14"/>
      <c r="R324" s="14">
        <f>Иные!B307</f>
        <v>0</v>
      </c>
      <c r="S324" s="14">
        <f>Иные!C307</f>
        <v>66500</v>
      </c>
      <c r="T324" s="14">
        <f>Иные!D307</f>
        <v>66500</v>
      </c>
      <c r="U324" s="14">
        <f t="shared" ref="U324:U330" si="251">T324/S324*100</f>
        <v>100</v>
      </c>
      <c r="V324" s="10"/>
      <c r="W324" s="10"/>
      <c r="X324" s="10"/>
      <c r="Y324" s="10"/>
      <c r="Z324" s="10"/>
      <c r="AA324" s="10"/>
      <c r="AB324" s="10"/>
      <c r="AC324" s="10"/>
      <c r="AD324" s="10"/>
      <c r="AE324" s="10"/>
      <c r="AF324" s="10"/>
      <c r="AG324" s="10"/>
      <c r="AH324" s="10"/>
      <c r="AI324" s="10"/>
      <c r="AJ324" s="10"/>
    </row>
    <row r="325" spans="1:36" s="12" customFormat="1" ht="15.75" x14ac:dyDescent="0.25">
      <c r="A325" s="120" t="s">
        <v>604</v>
      </c>
      <c r="B325" s="146">
        <f t="shared" si="201"/>
        <v>234.2</v>
      </c>
      <c r="C325" s="146">
        <f t="shared" si="201"/>
        <v>445</v>
      </c>
      <c r="D325" s="146">
        <f t="shared" si="202"/>
        <v>406.94403999999997</v>
      </c>
      <c r="E325" s="146">
        <f t="shared" si="250"/>
        <v>91.448098876404487</v>
      </c>
      <c r="F325" s="146"/>
      <c r="G325" s="14"/>
      <c r="H325" s="14"/>
      <c r="I325" s="45"/>
      <c r="J325" s="237">
        <f>Субсидии!B311</f>
        <v>0</v>
      </c>
      <c r="K325" s="237">
        <f>Субсидии!C311</f>
        <v>0</v>
      </c>
      <c r="L325" s="237">
        <f>Субсидии!D311</f>
        <v>0</v>
      </c>
      <c r="M325" s="14"/>
      <c r="N325" s="14">
        <f>'Субвенции '!B315</f>
        <v>234.2</v>
      </c>
      <c r="O325" s="14">
        <f>'Субвенции '!C315</f>
        <v>234.2</v>
      </c>
      <c r="P325" s="14">
        <f>'Субвенции '!D315</f>
        <v>234.2</v>
      </c>
      <c r="Q325" s="14">
        <f t="shared" ref="Q325:Q330" si="252">P325/O325*100</f>
        <v>100</v>
      </c>
      <c r="R325" s="14">
        <f>Иные!B308</f>
        <v>0</v>
      </c>
      <c r="S325" s="14">
        <f>Иные!C308</f>
        <v>210.8</v>
      </c>
      <c r="T325" s="14">
        <f>Иные!D308</f>
        <v>172.74404000000001</v>
      </c>
      <c r="U325" s="14">
        <f t="shared" si="251"/>
        <v>81.946888045540803</v>
      </c>
      <c r="V325" s="10"/>
      <c r="W325" s="10"/>
      <c r="X325" s="10"/>
      <c r="Y325" s="10"/>
      <c r="Z325" s="10"/>
      <c r="AA325" s="10"/>
      <c r="AB325" s="10"/>
      <c r="AC325" s="10"/>
      <c r="AD325" s="10"/>
      <c r="AE325" s="10"/>
      <c r="AF325" s="10"/>
      <c r="AG325" s="10"/>
      <c r="AH325" s="10"/>
      <c r="AI325" s="10"/>
      <c r="AJ325" s="10"/>
    </row>
    <row r="326" spans="1:36" s="12" customFormat="1" ht="15.75" x14ac:dyDescent="0.25">
      <c r="A326" s="120" t="s">
        <v>603</v>
      </c>
      <c r="B326" s="146">
        <f t="shared" si="201"/>
        <v>93.7</v>
      </c>
      <c r="C326" s="146">
        <f t="shared" si="201"/>
        <v>4766.817</v>
      </c>
      <c r="D326" s="146">
        <f t="shared" si="202"/>
        <v>4738.8955100000003</v>
      </c>
      <c r="E326" s="146">
        <f t="shared" si="250"/>
        <v>99.414252949085309</v>
      </c>
      <c r="F326" s="146"/>
      <c r="G326" s="14"/>
      <c r="H326" s="14"/>
      <c r="I326" s="45"/>
      <c r="J326" s="237">
        <f>Субсидии!B312</f>
        <v>0</v>
      </c>
      <c r="K326" s="237">
        <f>Субсидии!C312</f>
        <v>4458.4170000000004</v>
      </c>
      <c r="L326" s="237">
        <f>Субсидии!D312</f>
        <v>4458.3957700000001</v>
      </c>
      <c r="M326" s="14">
        <f>L326/K326*100</f>
        <v>99.999523822020237</v>
      </c>
      <c r="N326" s="14">
        <f>'Субвенции '!B316</f>
        <v>93.7</v>
      </c>
      <c r="O326" s="14">
        <f>'Субвенции '!C316</f>
        <v>93.7</v>
      </c>
      <c r="P326" s="14">
        <f>'Субвенции '!D316</f>
        <v>93.7</v>
      </c>
      <c r="Q326" s="14">
        <f t="shared" si="252"/>
        <v>100</v>
      </c>
      <c r="R326" s="14">
        <f>Иные!B309</f>
        <v>0</v>
      </c>
      <c r="S326" s="14">
        <f>Иные!C309</f>
        <v>214.7</v>
      </c>
      <c r="T326" s="14">
        <f>Иные!D309</f>
        <v>186.79973999999999</v>
      </c>
      <c r="U326" s="14">
        <f t="shared" si="251"/>
        <v>87.005002328830926</v>
      </c>
      <c r="V326" s="10"/>
      <c r="W326" s="10"/>
      <c r="X326" s="10"/>
      <c r="Y326" s="10"/>
      <c r="Z326" s="10"/>
      <c r="AA326" s="10"/>
      <c r="AB326" s="10"/>
      <c r="AC326" s="10"/>
      <c r="AD326" s="10"/>
      <c r="AE326" s="10"/>
      <c r="AF326" s="10"/>
      <c r="AG326" s="10"/>
      <c r="AH326" s="10"/>
      <c r="AI326" s="10"/>
      <c r="AJ326" s="10"/>
    </row>
    <row r="327" spans="1:36" s="12" customFormat="1" ht="15.75" x14ac:dyDescent="0.25">
      <c r="A327" s="120" t="s">
        <v>289</v>
      </c>
      <c r="B327" s="146">
        <f t="shared" si="201"/>
        <v>93.7</v>
      </c>
      <c r="C327" s="146">
        <f t="shared" si="201"/>
        <v>4765.4999999999991</v>
      </c>
      <c r="D327" s="146">
        <f t="shared" si="202"/>
        <v>4763.0617499999998</v>
      </c>
      <c r="E327" s="146">
        <f t="shared" si="250"/>
        <v>99.948835379288653</v>
      </c>
      <c r="F327" s="146"/>
      <c r="G327" s="14"/>
      <c r="H327" s="14"/>
      <c r="I327" s="45"/>
      <c r="J327" s="237">
        <f>Субсидии!B313</f>
        <v>0</v>
      </c>
      <c r="K327" s="237">
        <f>Субсидии!C313</f>
        <v>4546.8999999999996</v>
      </c>
      <c r="L327" s="237">
        <f>Субсидии!D313</f>
        <v>4546.9399100000001</v>
      </c>
      <c r="M327" s="14">
        <f t="shared" ref="M327:M330" si="253">L327/K327*100</f>
        <v>100.00087774087841</v>
      </c>
      <c r="N327" s="14">
        <f>'Субвенции '!B317</f>
        <v>93.7</v>
      </c>
      <c r="O327" s="14">
        <f>'Субвенции '!C317</f>
        <v>93.7</v>
      </c>
      <c r="P327" s="14">
        <f>'Субвенции '!D317</f>
        <v>93.7</v>
      </c>
      <c r="Q327" s="14">
        <f t="shared" si="252"/>
        <v>100</v>
      </c>
      <c r="R327" s="14">
        <f>Иные!B310</f>
        <v>0</v>
      </c>
      <c r="S327" s="14">
        <f>Иные!C310</f>
        <v>124.9</v>
      </c>
      <c r="T327" s="14">
        <f>Иные!D310</f>
        <v>122.42184</v>
      </c>
      <c r="U327" s="14">
        <f t="shared" si="251"/>
        <v>98.015884707766205</v>
      </c>
      <c r="V327" s="10"/>
      <c r="W327" s="10"/>
      <c r="X327" s="10"/>
      <c r="Y327" s="10"/>
      <c r="Z327" s="10"/>
      <c r="AA327" s="10"/>
      <c r="AB327" s="10"/>
      <c r="AC327" s="10"/>
      <c r="AD327" s="10"/>
      <c r="AE327" s="10"/>
      <c r="AF327" s="10"/>
      <c r="AG327" s="10"/>
      <c r="AH327" s="10"/>
      <c r="AI327" s="10"/>
      <c r="AJ327" s="10"/>
    </row>
    <row r="328" spans="1:36" s="12" customFormat="1" ht="15.75" x14ac:dyDescent="0.25">
      <c r="A328" s="120" t="s">
        <v>602</v>
      </c>
      <c r="B328" s="146">
        <f t="shared" si="201"/>
        <v>234.2</v>
      </c>
      <c r="C328" s="146">
        <f t="shared" si="201"/>
        <v>2436.9859999999994</v>
      </c>
      <c r="D328" s="146">
        <f t="shared" si="202"/>
        <v>2393.6366099999996</v>
      </c>
      <c r="E328" s="146">
        <f t="shared" si="250"/>
        <v>98.221188385981705</v>
      </c>
      <c r="F328" s="146"/>
      <c r="G328" s="14"/>
      <c r="H328" s="14"/>
      <c r="I328" s="45"/>
      <c r="J328" s="237">
        <f>Субсидии!B314</f>
        <v>0</v>
      </c>
      <c r="K328" s="237">
        <f>Субсидии!C314</f>
        <v>2005.5859999999998</v>
      </c>
      <c r="L328" s="237">
        <f>Субсидии!D314</f>
        <v>2005.5859999999998</v>
      </c>
      <c r="M328" s="14">
        <f t="shared" si="253"/>
        <v>100</v>
      </c>
      <c r="N328" s="14">
        <f>'Субвенции '!B318</f>
        <v>234.2</v>
      </c>
      <c r="O328" s="14">
        <f>'Субвенции '!C318</f>
        <v>234.2</v>
      </c>
      <c r="P328" s="14">
        <f>'Субвенции '!D318</f>
        <v>234.2</v>
      </c>
      <c r="Q328" s="14">
        <f t="shared" si="252"/>
        <v>100</v>
      </c>
      <c r="R328" s="14">
        <f>Иные!B311</f>
        <v>0</v>
      </c>
      <c r="S328" s="14">
        <f>Иные!C311</f>
        <v>197.2</v>
      </c>
      <c r="T328" s="14">
        <f>Иные!D311</f>
        <v>153.85060999999999</v>
      </c>
      <c r="U328" s="14">
        <f t="shared" si="251"/>
        <v>78.017550709939144</v>
      </c>
      <c r="V328" s="10"/>
      <c r="W328" s="10"/>
      <c r="X328" s="10"/>
      <c r="Y328" s="10"/>
      <c r="Z328" s="10"/>
      <c r="AA328" s="10"/>
      <c r="AB328" s="10"/>
      <c r="AC328" s="10"/>
      <c r="AD328" s="10"/>
      <c r="AE328" s="10"/>
      <c r="AF328" s="10"/>
      <c r="AG328" s="10"/>
      <c r="AH328" s="10"/>
      <c r="AI328" s="10"/>
      <c r="AJ328" s="10"/>
    </row>
    <row r="329" spans="1:36" s="12" customFormat="1" ht="15.75" x14ac:dyDescent="0.25">
      <c r="A329" s="120" t="s">
        <v>601</v>
      </c>
      <c r="B329" s="146">
        <f t="shared" si="201"/>
        <v>234.2</v>
      </c>
      <c r="C329" s="146">
        <f t="shared" si="201"/>
        <v>1390.9</v>
      </c>
      <c r="D329" s="146">
        <f t="shared" si="202"/>
        <v>1346.8269700000001</v>
      </c>
      <c r="E329" s="146">
        <f t="shared" si="250"/>
        <v>96.831330074052772</v>
      </c>
      <c r="F329" s="146"/>
      <c r="G329" s="14"/>
      <c r="H329" s="14"/>
      <c r="I329" s="45"/>
      <c r="J329" s="237">
        <f>Субсидии!B316</f>
        <v>0</v>
      </c>
      <c r="K329" s="237">
        <f>Субсидии!C316</f>
        <v>959.5</v>
      </c>
      <c r="L329" s="237">
        <f>Субсидии!D316</f>
        <v>959.5</v>
      </c>
      <c r="M329" s="14">
        <f t="shared" si="253"/>
        <v>100</v>
      </c>
      <c r="N329" s="14">
        <f>'Субвенции '!B319</f>
        <v>234.2</v>
      </c>
      <c r="O329" s="14">
        <f>'Субвенции '!C319</f>
        <v>234.2</v>
      </c>
      <c r="P329" s="14">
        <f>'Субвенции '!D319</f>
        <v>234.2</v>
      </c>
      <c r="Q329" s="14">
        <f t="shared" si="252"/>
        <v>100</v>
      </c>
      <c r="R329" s="14">
        <f>Иные!B312</f>
        <v>0</v>
      </c>
      <c r="S329" s="14">
        <f>Иные!C312</f>
        <v>197.2</v>
      </c>
      <c r="T329" s="14">
        <f>Иные!D312</f>
        <v>153.12697</v>
      </c>
      <c r="U329" s="14">
        <f t="shared" si="251"/>
        <v>77.650593306288044</v>
      </c>
      <c r="V329" s="10"/>
      <c r="W329" s="10"/>
      <c r="X329" s="10"/>
      <c r="Y329" s="10"/>
      <c r="Z329" s="10"/>
      <c r="AA329" s="10"/>
      <c r="AB329" s="10"/>
      <c r="AC329" s="10"/>
      <c r="AD329" s="10"/>
      <c r="AE329" s="10"/>
      <c r="AF329" s="10"/>
      <c r="AG329" s="10"/>
      <c r="AH329" s="10"/>
      <c r="AI329" s="10"/>
      <c r="AJ329" s="10"/>
    </row>
    <row r="330" spans="1:36" s="12" customFormat="1" ht="15.75" x14ac:dyDescent="0.25">
      <c r="A330" s="120" t="s">
        <v>605</v>
      </c>
      <c r="B330" s="146">
        <f t="shared" ref="B330:C393" si="254">F330+J330+N330+R330</f>
        <v>234.2</v>
      </c>
      <c r="C330" s="146">
        <f t="shared" si="254"/>
        <v>873.38999999999987</v>
      </c>
      <c r="D330" s="146">
        <f t="shared" ref="D330:D393" si="255">H330+L330+P330+T330</f>
        <v>800.08478999999988</v>
      </c>
      <c r="E330" s="146">
        <f t="shared" si="250"/>
        <v>91.606818259883909</v>
      </c>
      <c r="F330" s="146"/>
      <c r="G330" s="14"/>
      <c r="H330" s="14"/>
      <c r="I330" s="45"/>
      <c r="J330" s="237">
        <f>Субсидии!B315</f>
        <v>0</v>
      </c>
      <c r="K330" s="237">
        <f>Субсидии!C315</f>
        <v>431.89</v>
      </c>
      <c r="L330" s="237">
        <f>Субсидии!D315</f>
        <v>431.89</v>
      </c>
      <c r="M330" s="14">
        <f t="shared" si="253"/>
        <v>100</v>
      </c>
      <c r="N330" s="14">
        <f>'Субвенции '!B320</f>
        <v>234.2</v>
      </c>
      <c r="O330" s="14">
        <f>'Субвенции '!C320</f>
        <v>234.2</v>
      </c>
      <c r="P330" s="14">
        <f>'Субвенции '!D320</f>
        <v>234.2</v>
      </c>
      <c r="Q330" s="14">
        <f t="shared" si="252"/>
        <v>100</v>
      </c>
      <c r="R330" s="14">
        <f>Иные!B313</f>
        <v>0</v>
      </c>
      <c r="S330" s="14">
        <f>Иные!C313</f>
        <v>207.3</v>
      </c>
      <c r="T330" s="14">
        <f>Иные!D313</f>
        <v>133.99478999999999</v>
      </c>
      <c r="U330" s="14">
        <f t="shared" si="251"/>
        <v>64.638104196816201</v>
      </c>
      <c r="V330" s="10"/>
      <c r="W330" s="10"/>
      <c r="X330" s="10"/>
      <c r="Y330" s="10"/>
      <c r="Z330" s="10"/>
      <c r="AA330" s="10"/>
      <c r="AB330" s="10"/>
      <c r="AC330" s="10"/>
      <c r="AD330" s="10"/>
      <c r="AE330" s="10"/>
      <c r="AF330" s="10"/>
      <c r="AG330" s="10"/>
      <c r="AH330" s="10"/>
      <c r="AI330" s="10"/>
      <c r="AJ330" s="10"/>
    </row>
    <row r="331" spans="1:36" s="26" customFormat="1" ht="31.5" x14ac:dyDescent="0.25">
      <c r="A331" s="75" t="s">
        <v>418</v>
      </c>
      <c r="B331" s="79">
        <f t="shared" si="254"/>
        <v>282292.53000000009</v>
      </c>
      <c r="C331" s="79">
        <f t="shared" si="254"/>
        <v>343338.02823</v>
      </c>
      <c r="D331" s="79">
        <f t="shared" si="255"/>
        <v>340262.23070000001</v>
      </c>
      <c r="E331" s="79">
        <f t="shared" ref="E331" si="256">D331/C331*100</f>
        <v>99.104148892024412</v>
      </c>
      <c r="F331" s="79">
        <f t="shared" ref="F331:H331" si="257">SUM(F332:F340)</f>
        <v>47669.5</v>
      </c>
      <c r="G331" s="79">
        <f t="shared" si="257"/>
        <v>52613.46</v>
      </c>
      <c r="H331" s="79">
        <f t="shared" si="257"/>
        <v>52613.46</v>
      </c>
      <c r="I331" s="81">
        <f t="shared" si="28"/>
        <v>100</v>
      </c>
      <c r="J331" s="79">
        <f>SUM(J332:J340)</f>
        <v>33323.03</v>
      </c>
      <c r="K331" s="79">
        <f>SUM(K332:K340)</f>
        <v>29540.558230000002</v>
      </c>
      <c r="L331" s="79">
        <f t="shared" ref="L331:T331" si="258">SUM(L332:L340)</f>
        <v>29259.878830000001</v>
      </c>
      <c r="M331" s="79">
        <f t="shared" si="30"/>
        <v>99.049850724503386</v>
      </c>
      <c r="N331" s="79">
        <f t="shared" ref="N331" si="259">SUM(N332:N340)</f>
        <v>192203.80000000008</v>
      </c>
      <c r="O331" s="79">
        <f t="shared" si="258"/>
        <v>232411.5</v>
      </c>
      <c r="P331" s="79">
        <f t="shared" si="258"/>
        <v>229923.79477000001</v>
      </c>
      <c r="Q331" s="79">
        <f t="shared" si="32"/>
        <v>98.929611817831741</v>
      </c>
      <c r="R331" s="79">
        <f t="shared" ref="R331" si="260">SUM(R332:R340)</f>
        <v>9096.2000000000007</v>
      </c>
      <c r="S331" s="79">
        <f t="shared" si="258"/>
        <v>28772.510000000002</v>
      </c>
      <c r="T331" s="79">
        <f t="shared" si="258"/>
        <v>28465.097099999999</v>
      </c>
      <c r="U331" s="79">
        <f t="shared" si="34"/>
        <v>98.931574270023702</v>
      </c>
      <c r="V331" s="129"/>
      <c r="W331" s="129"/>
      <c r="X331" s="129"/>
      <c r="Y331" s="129"/>
      <c r="Z331" s="129"/>
      <c r="AA331" s="129"/>
      <c r="AB331" s="129"/>
      <c r="AC331" s="129"/>
      <c r="AD331" s="129"/>
      <c r="AE331" s="129"/>
      <c r="AF331" s="129"/>
      <c r="AG331" s="129"/>
      <c r="AH331" s="129"/>
      <c r="AI331" s="129"/>
      <c r="AJ331" s="129"/>
    </row>
    <row r="332" spans="1:36" s="12" customFormat="1" ht="31.5" x14ac:dyDescent="0.25">
      <c r="A332" s="119" t="s">
        <v>346</v>
      </c>
      <c r="B332" s="14">
        <f t="shared" si="254"/>
        <v>279539.33</v>
      </c>
      <c r="C332" s="14">
        <f t="shared" si="254"/>
        <v>326230.94722999993</v>
      </c>
      <c r="D332" s="14">
        <f t="shared" si="255"/>
        <v>323326.54264999996</v>
      </c>
      <c r="E332" s="14">
        <f t="shared" si="24"/>
        <v>99.109709055912376</v>
      </c>
      <c r="F332" s="14">
        <f>Дотации!B73</f>
        <v>47669.5</v>
      </c>
      <c r="G332" s="15">
        <f>Дотации!C72</f>
        <v>52613.46</v>
      </c>
      <c r="H332" s="15">
        <f>Дотации!D72</f>
        <v>52613.46</v>
      </c>
      <c r="I332" s="15">
        <f t="shared" si="28"/>
        <v>100</v>
      </c>
      <c r="J332" s="14">
        <f>Субсидии!B318</f>
        <v>31975.129999999997</v>
      </c>
      <c r="K332" s="14">
        <f>Субсидии!C318</f>
        <v>24608.77723</v>
      </c>
      <c r="L332" s="14">
        <f>Субсидии!D318</f>
        <v>24328.049130000003</v>
      </c>
      <c r="M332" s="14">
        <f t="shared" si="30"/>
        <v>98.859235884106553</v>
      </c>
      <c r="N332" s="14">
        <f>'Субвенции '!B322</f>
        <v>190798.5</v>
      </c>
      <c r="O332" s="14">
        <f>'Субвенции '!C322</f>
        <v>231006.19999999992</v>
      </c>
      <c r="P332" s="14">
        <f>'Субвенции '!D322</f>
        <v>228518.49476999993</v>
      </c>
      <c r="Q332" s="14">
        <f t="shared" si="32"/>
        <v>98.923100232807599</v>
      </c>
      <c r="R332" s="14">
        <f>Иные!B315</f>
        <v>9096.2000000000007</v>
      </c>
      <c r="S332" s="14">
        <f>Иные!C315</f>
        <v>18002.510000000002</v>
      </c>
      <c r="T332" s="14">
        <f>Иные!D315</f>
        <v>17866.53875</v>
      </c>
      <c r="U332" s="14">
        <f t="shared" si="34"/>
        <v>99.244709487732536</v>
      </c>
      <c r="V332" s="10"/>
      <c r="W332" s="10"/>
      <c r="X332" s="10"/>
      <c r="Y332" s="10"/>
      <c r="Z332" s="10"/>
      <c r="AA332" s="10"/>
      <c r="AB332" s="10"/>
      <c r="AC332" s="10"/>
      <c r="AD332" s="10"/>
      <c r="AE332" s="10"/>
      <c r="AF332" s="10"/>
      <c r="AG332" s="10"/>
      <c r="AH332" s="10"/>
      <c r="AI332" s="10"/>
      <c r="AJ332" s="10"/>
    </row>
    <row r="333" spans="1:36" s="12" customFormat="1" ht="15.75" x14ac:dyDescent="0.25">
      <c r="A333" s="120" t="s">
        <v>606</v>
      </c>
      <c r="B333" s="146">
        <f t="shared" si="254"/>
        <v>93.7</v>
      </c>
      <c r="C333" s="146">
        <f t="shared" si="254"/>
        <v>141.5</v>
      </c>
      <c r="D333" s="146">
        <f t="shared" si="255"/>
        <v>133.28035</v>
      </c>
      <c r="E333" s="146">
        <f t="shared" ref="E333:E340" si="261">D333/C333*100</f>
        <v>94.191060070671369</v>
      </c>
      <c r="F333" s="146"/>
      <c r="G333" s="14"/>
      <c r="H333" s="14"/>
      <c r="I333" s="45"/>
      <c r="J333" s="237">
        <f>Субсидии!B319</f>
        <v>0</v>
      </c>
      <c r="K333" s="237">
        <f>Субсидии!C319</f>
        <v>0</v>
      </c>
      <c r="L333" s="237">
        <f>Субсидии!D319</f>
        <v>0</v>
      </c>
      <c r="M333" s="14"/>
      <c r="N333" s="14">
        <f>'Субвенции '!B323</f>
        <v>93.7</v>
      </c>
      <c r="O333" s="14">
        <f>'Субвенции '!C323</f>
        <v>93.7</v>
      </c>
      <c r="P333" s="14">
        <f>'Субвенции '!D323</f>
        <v>93.7</v>
      </c>
      <c r="Q333" s="14">
        <f t="shared" ref="Q333:Q340" si="262">P333/O333*100</f>
        <v>100</v>
      </c>
      <c r="R333" s="14">
        <f>Иные!B317</f>
        <v>0</v>
      </c>
      <c r="S333" s="14">
        <f>Иные!C317</f>
        <v>47.8</v>
      </c>
      <c r="T333" s="14">
        <f>Иные!D317</f>
        <v>39.580349999999996</v>
      </c>
      <c r="U333" s="14">
        <f t="shared" si="34"/>
        <v>82.804079497907949</v>
      </c>
      <c r="V333" s="10"/>
      <c r="W333" s="10"/>
      <c r="X333" s="10"/>
      <c r="Y333" s="10"/>
      <c r="Z333" s="10"/>
      <c r="AA333" s="10"/>
      <c r="AB333" s="10"/>
      <c r="AC333" s="10"/>
      <c r="AD333" s="10"/>
      <c r="AE333" s="10"/>
      <c r="AF333" s="10"/>
      <c r="AG333" s="10"/>
      <c r="AH333" s="10"/>
      <c r="AI333" s="10"/>
      <c r="AJ333" s="10"/>
    </row>
    <row r="334" spans="1:36" s="12" customFormat="1" ht="15.75" x14ac:dyDescent="0.25">
      <c r="A334" s="120" t="s">
        <v>664</v>
      </c>
      <c r="B334" s="146">
        <f t="shared" si="254"/>
        <v>93.7</v>
      </c>
      <c r="C334" s="146">
        <f t="shared" si="254"/>
        <v>844.38900000000012</v>
      </c>
      <c r="D334" s="146">
        <f t="shared" si="255"/>
        <v>802.33035000000007</v>
      </c>
      <c r="E334" s="146">
        <f t="shared" si="261"/>
        <v>95.019043355609796</v>
      </c>
      <c r="F334" s="146"/>
      <c r="G334" s="14"/>
      <c r="H334" s="14"/>
      <c r="I334" s="45"/>
      <c r="J334" s="237">
        <f>Субсидии!B320</f>
        <v>0</v>
      </c>
      <c r="K334" s="237">
        <f>Субсидии!C320</f>
        <v>657.98900000000003</v>
      </c>
      <c r="L334" s="237">
        <f>Субсидии!D320</f>
        <v>658</v>
      </c>
      <c r="M334" s="14">
        <f t="shared" si="30"/>
        <v>100.00167176047015</v>
      </c>
      <c r="N334" s="14">
        <f>'Субвенции '!B324</f>
        <v>93.7</v>
      </c>
      <c r="O334" s="14">
        <f>'Субвенции '!C324</f>
        <v>93.7</v>
      </c>
      <c r="P334" s="14">
        <f>'Субвенции '!D324</f>
        <v>93.7</v>
      </c>
      <c r="Q334" s="14">
        <f t="shared" si="262"/>
        <v>100</v>
      </c>
      <c r="R334" s="14">
        <f>Иные!B318</f>
        <v>0</v>
      </c>
      <c r="S334" s="14">
        <f>Иные!C318</f>
        <v>92.7</v>
      </c>
      <c r="T334" s="14">
        <f>Иные!D318</f>
        <v>50.63035</v>
      </c>
      <c r="U334" s="14">
        <f t="shared" si="34"/>
        <v>54.617421790722766</v>
      </c>
      <c r="V334" s="10"/>
      <c r="W334" s="10"/>
      <c r="X334" s="10"/>
      <c r="Y334" s="10"/>
      <c r="Z334" s="10"/>
      <c r="AA334" s="10"/>
      <c r="AB334" s="10"/>
      <c r="AC334" s="10"/>
      <c r="AD334" s="10"/>
      <c r="AE334" s="10"/>
      <c r="AF334" s="10"/>
      <c r="AG334" s="10"/>
      <c r="AH334" s="10"/>
      <c r="AI334" s="10"/>
      <c r="AJ334" s="10"/>
    </row>
    <row r="335" spans="1:36" s="12" customFormat="1" ht="15.75" x14ac:dyDescent="0.25">
      <c r="A335" s="120" t="s">
        <v>609</v>
      </c>
      <c r="B335" s="146">
        <f t="shared" si="254"/>
        <v>234.2</v>
      </c>
      <c r="C335" s="146">
        <f t="shared" si="254"/>
        <v>1366.7</v>
      </c>
      <c r="D335" s="146">
        <f t="shared" si="255"/>
        <v>1329.0058800000002</v>
      </c>
      <c r="E335" s="146">
        <f t="shared" si="261"/>
        <v>97.241960927782259</v>
      </c>
      <c r="F335" s="146"/>
      <c r="G335" s="14"/>
      <c r="H335" s="14"/>
      <c r="I335" s="45"/>
      <c r="J335" s="237">
        <f>Субсидии!B322</f>
        <v>0</v>
      </c>
      <c r="K335" s="237">
        <f>Субсидии!C322</f>
        <v>950</v>
      </c>
      <c r="L335" s="237">
        <f>Субсидии!D322</f>
        <v>950</v>
      </c>
      <c r="M335" s="14">
        <f t="shared" si="30"/>
        <v>100</v>
      </c>
      <c r="N335" s="14">
        <f>'Субвенции '!B325</f>
        <v>234.2</v>
      </c>
      <c r="O335" s="14">
        <f>'Субвенции '!C325</f>
        <v>234.2</v>
      </c>
      <c r="P335" s="14">
        <f>'Субвенции '!D325</f>
        <v>234.2</v>
      </c>
      <c r="Q335" s="14">
        <f t="shared" si="262"/>
        <v>100</v>
      </c>
      <c r="R335" s="14">
        <f>Иные!B320</f>
        <v>0</v>
      </c>
      <c r="S335" s="14">
        <f>Иные!C320</f>
        <v>182.5</v>
      </c>
      <c r="T335" s="14">
        <f>Иные!D320</f>
        <v>144.80588</v>
      </c>
      <c r="U335" s="14">
        <f t="shared" si="34"/>
        <v>79.345687671232881</v>
      </c>
      <c r="V335" s="10"/>
      <c r="W335" s="10"/>
      <c r="X335" s="10"/>
      <c r="Y335" s="10"/>
      <c r="Z335" s="10"/>
      <c r="AA335" s="10"/>
      <c r="AB335" s="10"/>
      <c r="AC335" s="10"/>
      <c r="AD335" s="10"/>
      <c r="AE335" s="10"/>
      <c r="AF335" s="10"/>
      <c r="AG335" s="10"/>
      <c r="AH335" s="10"/>
      <c r="AI335" s="10"/>
      <c r="AJ335" s="10"/>
    </row>
    <row r="336" spans="1:36" s="12" customFormat="1" ht="15.75" x14ac:dyDescent="0.25">
      <c r="A336" s="120" t="s">
        <v>436</v>
      </c>
      <c r="B336" s="146">
        <f t="shared" si="254"/>
        <v>93.7</v>
      </c>
      <c r="C336" s="146">
        <f t="shared" si="254"/>
        <v>172.8</v>
      </c>
      <c r="D336" s="146">
        <f t="shared" si="255"/>
        <v>157.66872000000001</v>
      </c>
      <c r="E336" s="146">
        <f t="shared" si="261"/>
        <v>91.243472222222223</v>
      </c>
      <c r="F336" s="146"/>
      <c r="G336" s="14"/>
      <c r="H336" s="14"/>
      <c r="I336" s="45"/>
      <c r="J336" s="237">
        <f>Субсидии!B321</f>
        <v>0</v>
      </c>
      <c r="K336" s="237">
        <f>Субсидии!C321</f>
        <v>0</v>
      </c>
      <c r="L336" s="237">
        <f>Субсидии!D321</f>
        <v>0</v>
      </c>
      <c r="M336" s="14"/>
      <c r="N336" s="14">
        <f>'Субвенции '!B326</f>
        <v>93.7</v>
      </c>
      <c r="O336" s="14">
        <f>'Субвенции '!C326</f>
        <v>93.7</v>
      </c>
      <c r="P336" s="14">
        <f>'Субвенции '!D326</f>
        <v>93.7</v>
      </c>
      <c r="Q336" s="14">
        <f t="shared" si="262"/>
        <v>100</v>
      </c>
      <c r="R336" s="14">
        <f>Иные!B319</f>
        <v>0</v>
      </c>
      <c r="S336" s="14">
        <f>Иные!C319</f>
        <v>79.099999999999994</v>
      </c>
      <c r="T336" s="14">
        <f>Иные!D319</f>
        <v>63.968720000000005</v>
      </c>
      <c r="U336" s="14">
        <f t="shared" si="34"/>
        <v>80.870695322376747</v>
      </c>
      <c r="V336" s="10"/>
      <c r="W336" s="10"/>
      <c r="X336" s="10"/>
      <c r="Y336" s="10"/>
      <c r="Z336" s="10"/>
      <c r="AA336" s="10"/>
      <c r="AB336" s="10"/>
      <c r="AC336" s="10"/>
      <c r="AD336" s="10"/>
      <c r="AE336" s="10"/>
      <c r="AF336" s="10"/>
      <c r="AG336" s="10"/>
      <c r="AH336" s="10"/>
      <c r="AI336" s="10"/>
      <c r="AJ336" s="10"/>
    </row>
    <row r="337" spans="1:36" s="12" customFormat="1" ht="15.75" x14ac:dyDescent="0.25">
      <c r="A337" s="120" t="s">
        <v>444</v>
      </c>
      <c r="B337" s="146">
        <f t="shared" si="254"/>
        <v>93.7</v>
      </c>
      <c r="C337" s="146">
        <f t="shared" si="254"/>
        <v>1162.2920000000001</v>
      </c>
      <c r="D337" s="146">
        <f t="shared" si="255"/>
        <v>1143.2760400000002</v>
      </c>
      <c r="E337" s="146">
        <f t="shared" si="261"/>
        <v>98.363925760480157</v>
      </c>
      <c r="F337" s="146"/>
      <c r="G337" s="14"/>
      <c r="H337" s="14"/>
      <c r="I337" s="45"/>
      <c r="J337" s="237">
        <f>Субсидии!B323</f>
        <v>0</v>
      </c>
      <c r="K337" s="237">
        <f>Субсидии!C323</f>
        <v>975.89200000000005</v>
      </c>
      <c r="L337" s="237">
        <f>Субсидии!D323</f>
        <v>975.89200000000005</v>
      </c>
      <c r="M337" s="14">
        <f>L337/K337*100</f>
        <v>100</v>
      </c>
      <c r="N337" s="14">
        <f>'Субвенции '!B327</f>
        <v>93.7</v>
      </c>
      <c r="O337" s="14">
        <f>'Субвенции '!C327</f>
        <v>93.7</v>
      </c>
      <c r="P337" s="14">
        <f>'Субвенции '!D327</f>
        <v>93.7</v>
      </c>
      <c r="Q337" s="14">
        <f t="shared" si="262"/>
        <v>100</v>
      </c>
      <c r="R337" s="14">
        <f>Иные!B321</f>
        <v>0</v>
      </c>
      <c r="S337" s="14">
        <f>Иные!C321</f>
        <v>92.7</v>
      </c>
      <c r="T337" s="14">
        <f>Иные!D321</f>
        <v>73.684039999999996</v>
      </c>
      <c r="U337" s="14">
        <f t="shared" si="34"/>
        <v>79.4865587918015</v>
      </c>
      <c r="V337" s="10"/>
      <c r="W337" s="10"/>
      <c r="X337" s="10"/>
      <c r="Y337" s="10"/>
      <c r="Z337" s="10"/>
      <c r="AA337" s="10"/>
      <c r="AB337" s="10"/>
      <c r="AC337" s="10"/>
      <c r="AD337" s="10"/>
      <c r="AE337" s="10"/>
      <c r="AF337" s="10"/>
      <c r="AG337" s="10"/>
      <c r="AH337" s="10"/>
      <c r="AI337" s="10"/>
      <c r="AJ337" s="10"/>
    </row>
    <row r="338" spans="1:36" s="12" customFormat="1" ht="15.75" x14ac:dyDescent="0.25">
      <c r="A338" s="120" t="s">
        <v>428</v>
      </c>
      <c r="B338" s="146">
        <f t="shared" si="254"/>
        <v>1816.3000000000002</v>
      </c>
      <c r="C338" s="146">
        <f t="shared" si="254"/>
        <v>11816.3</v>
      </c>
      <c r="D338" s="146">
        <f t="shared" si="255"/>
        <v>11816.3377</v>
      </c>
      <c r="E338" s="146">
        <f t="shared" si="261"/>
        <v>100.00031905080272</v>
      </c>
      <c r="F338" s="146"/>
      <c r="G338" s="14"/>
      <c r="H338" s="14"/>
      <c r="I338" s="45"/>
      <c r="J338" s="237">
        <f>Субсидии!B324</f>
        <v>1347.9</v>
      </c>
      <c r="K338" s="237">
        <f>Субсидии!C324</f>
        <v>1347.9</v>
      </c>
      <c r="L338" s="237">
        <f>Субсидии!D324</f>
        <v>1347.9376999999999</v>
      </c>
      <c r="M338" s="14">
        <f>L338/K338*100</f>
        <v>100.00279694339342</v>
      </c>
      <c r="N338" s="14">
        <f>'Субвенции '!B328</f>
        <v>468.4</v>
      </c>
      <c r="O338" s="14">
        <f>'Субвенции '!C328</f>
        <v>468.4</v>
      </c>
      <c r="P338" s="14">
        <f>'Субвенции '!D328</f>
        <v>468.4</v>
      </c>
      <c r="Q338" s="14">
        <f t="shared" si="262"/>
        <v>100</v>
      </c>
      <c r="R338" s="14">
        <f>Иные!B316</f>
        <v>0</v>
      </c>
      <c r="S338" s="14">
        <f>Иные!C316</f>
        <v>10000</v>
      </c>
      <c r="T338" s="14">
        <f>Иные!D316</f>
        <v>10000</v>
      </c>
      <c r="U338" s="14"/>
      <c r="V338" s="10"/>
      <c r="W338" s="10"/>
      <c r="X338" s="10"/>
      <c r="Y338" s="10"/>
      <c r="Z338" s="10"/>
      <c r="AA338" s="10"/>
      <c r="AB338" s="10"/>
      <c r="AC338" s="10"/>
      <c r="AD338" s="10"/>
      <c r="AE338" s="10"/>
      <c r="AF338" s="10"/>
      <c r="AG338" s="10"/>
      <c r="AH338" s="10"/>
      <c r="AI338" s="10"/>
      <c r="AJ338" s="10"/>
    </row>
    <row r="339" spans="1:36" s="12" customFormat="1" ht="15.75" x14ac:dyDescent="0.25">
      <c r="A339" s="120" t="s">
        <v>608</v>
      </c>
      <c r="B339" s="146">
        <f t="shared" si="254"/>
        <v>234.2</v>
      </c>
      <c r="C339" s="146">
        <f t="shared" si="254"/>
        <v>1416.7</v>
      </c>
      <c r="D339" s="146">
        <f t="shared" si="255"/>
        <v>1385.8742500000001</v>
      </c>
      <c r="E339" s="146">
        <f t="shared" si="261"/>
        <v>97.824115903155217</v>
      </c>
      <c r="F339" s="146"/>
      <c r="G339" s="14"/>
      <c r="H339" s="14"/>
      <c r="I339" s="45"/>
      <c r="J339" s="237">
        <f>Субсидии!B325</f>
        <v>0</v>
      </c>
      <c r="K339" s="237">
        <f>Субсидии!C325</f>
        <v>1000</v>
      </c>
      <c r="L339" s="237">
        <f>Субсидии!D325</f>
        <v>1000</v>
      </c>
      <c r="M339" s="14">
        <f>L339/K339*100</f>
        <v>100</v>
      </c>
      <c r="N339" s="14">
        <f>'Субвенции '!B329</f>
        <v>234.2</v>
      </c>
      <c r="O339" s="14">
        <f>'Субвенции '!C329</f>
        <v>234.2</v>
      </c>
      <c r="P339" s="14">
        <f>'Субвенции '!D329</f>
        <v>234.2</v>
      </c>
      <c r="Q339" s="14">
        <f t="shared" si="262"/>
        <v>100</v>
      </c>
      <c r="R339" s="14">
        <f>Иные!B322</f>
        <v>0</v>
      </c>
      <c r="S339" s="14">
        <f>Иные!C322</f>
        <v>182.5</v>
      </c>
      <c r="T339" s="14">
        <f>Иные!D322</f>
        <v>151.67425</v>
      </c>
      <c r="U339" s="14">
        <f t="shared" si="34"/>
        <v>83.109178082191775</v>
      </c>
      <c r="V339" s="10"/>
      <c r="W339" s="10"/>
      <c r="X339" s="10"/>
      <c r="Y339" s="10"/>
      <c r="Z339" s="10"/>
      <c r="AA339" s="10"/>
      <c r="AB339" s="10"/>
      <c r="AC339" s="10"/>
      <c r="AD339" s="10"/>
      <c r="AE339" s="10"/>
      <c r="AF339" s="10"/>
      <c r="AG339" s="10"/>
      <c r="AH339" s="10"/>
      <c r="AI339" s="10"/>
      <c r="AJ339" s="10"/>
    </row>
    <row r="340" spans="1:36" s="12" customFormat="1" ht="15.75" x14ac:dyDescent="0.25">
      <c r="A340" s="120" t="s">
        <v>665</v>
      </c>
      <c r="B340" s="146">
        <f t="shared" si="254"/>
        <v>93.7</v>
      </c>
      <c r="C340" s="146">
        <f t="shared" si="254"/>
        <v>186.4</v>
      </c>
      <c r="D340" s="146">
        <f t="shared" si="255"/>
        <v>167.91476</v>
      </c>
      <c r="E340" s="146">
        <f t="shared" si="261"/>
        <v>90.083025751072952</v>
      </c>
      <c r="F340" s="146"/>
      <c r="G340" s="14"/>
      <c r="H340" s="14"/>
      <c r="I340" s="45"/>
      <c r="J340" s="237">
        <f>Субсидии!B326</f>
        <v>0</v>
      </c>
      <c r="K340" s="237">
        <f>Субсидии!C326</f>
        <v>0</v>
      </c>
      <c r="L340" s="237">
        <f>Субсидии!D326</f>
        <v>0</v>
      </c>
      <c r="M340" s="14"/>
      <c r="N340" s="14">
        <f>'Субвенции '!B330</f>
        <v>93.7</v>
      </c>
      <c r="O340" s="14">
        <f>'Субвенции '!C330</f>
        <v>93.7</v>
      </c>
      <c r="P340" s="14">
        <f>'Субвенции '!D330</f>
        <v>93.7</v>
      </c>
      <c r="Q340" s="14">
        <f t="shared" si="262"/>
        <v>100</v>
      </c>
      <c r="R340" s="14">
        <f>Иные!B323</f>
        <v>0</v>
      </c>
      <c r="S340" s="14">
        <f>Иные!C323</f>
        <v>92.7</v>
      </c>
      <c r="T340" s="14">
        <f>Иные!D323</f>
        <v>74.214759999999998</v>
      </c>
      <c r="U340" s="14">
        <f t="shared" si="34"/>
        <v>80.059072276159654</v>
      </c>
      <c r="V340" s="10"/>
      <c r="W340" s="10"/>
      <c r="X340" s="10"/>
      <c r="Y340" s="10"/>
      <c r="Z340" s="10"/>
      <c r="AA340" s="10"/>
      <c r="AB340" s="10"/>
      <c r="AC340" s="10"/>
      <c r="AD340" s="10"/>
      <c r="AE340" s="10"/>
      <c r="AF340" s="10"/>
      <c r="AG340" s="10"/>
      <c r="AH340" s="10"/>
      <c r="AI340" s="10"/>
      <c r="AJ340" s="10"/>
    </row>
    <row r="341" spans="1:36" s="26" customFormat="1" ht="31.5" x14ac:dyDescent="0.25">
      <c r="A341" s="75" t="s">
        <v>417</v>
      </c>
      <c r="B341" s="79">
        <f t="shared" si="254"/>
        <v>716346.1</v>
      </c>
      <c r="C341" s="79">
        <f t="shared" si="254"/>
        <v>671337.83821999992</v>
      </c>
      <c r="D341" s="79">
        <f t="shared" si="255"/>
        <v>666532.98814999987</v>
      </c>
      <c r="E341" s="79">
        <f t="shared" ref="E341" si="263">D341/C341*100</f>
        <v>99.284287314604555</v>
      </c>
      <c r="F341" s="79"/>
      <c r="G341" s="79">
        <f t="shared" ref="G341:H341" si="264">SUM(G342:G354)</f>
        <v>0</v>
      </c>
      <c r="H341" s="79">
        <f t="shared" si="264"/>
        <v>0</v>
      </c>
      <c r="I341" s="79"/>
      <c r="J341" s="79">
        <f>SUM(J342:J354)</f>
        <v>262430.8</v>
      </c>
      <c r="K341" s="79">
        <f>SUM(K342:K354)</f>
        <v>240201.63821999996</v>
      </c>
      <c r="L341" s="79">
        <f t="shared" ref="L341:T341" si="265">SUM(L342:L354)</f>
        <v>238595.45765</v>
      </c>
      <c r="M341" s="79">
        <f t="shared" si="30"/>
        <v>99.331319893610029</v>
      </c>
      <c r="N341" s="79">
        <f t="shared" ref="N341" si="266">SUM(N342:N354)</f>
        <v>453374.70000000007</v>
      </c>
      <c r="O341" s="79">
        <f t="shared" si="265"/>
        <v>412048.6</v>
      </c>
      <c r="P341" s="79">
        <f t="shared" si="265"/>
        <v>409961.23099999997</v>
      </c>
      <c r="Q341" s="79">
        <f t="shared" si="32"/>
        <v>99.493416795979897</v>
      </c>
      <c r="R341" s="79">
        <f>SUM(R342:R354)</f>
        <v>540.6</v>
      </c>
      <c r="S341" s="79">
        <f>SUM(S342:S354)</f>
        <v>19087.599999999999</v>
      </c>
      <c r="T341" s="79">
        <f t="shared" si="265"/>
        <v>17976.299500000001</v>
      </c>
      <c r="U341" s="79">
        <f t="shared" si="34"/>
        <v>94.177892977639942</v>
      </c>
      <c r="V341" s="129"/>
      <c r="W341" s="129"/>
      <c r="X341" s="129"/>
      <c r="Y341" s="129"/>
      <c r="Z341" s="129"/>
      <c r="AA341" s="129"/>
      <c r="AB341" s="129"/>
      <c r="AC341" s="129"/>
      <c r="AD341" s="129"/>
      <c r="AE341" s="129"/>
      <c r="AF341" s="129"/>
      <c r="AG341" s="129"/>
      <c r="AH341" s="129"/>
      <c r="AI341" s="129"/>
      <c r="AJ341" s="129"/>
    </row>
    <row r="342" spans="1:36" s="12" customFormat="1" ht="31.5" x14ac:dyDescent="0.25">
      <c r="A342" s="119" t="s">
        <v>345</v>
      </c>
      <c r="B342" s="14">
        <f t="shared" si="254"/>
        <v>653547.02999999991</v>
      </c>
      <c r="C342" s="14">
        <f t="shared" si="254"/>
        <v>595278.59374999988</v>
      </c>
      <c r="D342" s="14">
        <f t="shared" si="255"/>
        <v>591473.86333999992</v>
      </c>
      <c r="E342" s="14">
        <f t="shared" si="24"/>
        <v>99.360848777371316</v>
      </c>
      <c r="F342" s="14"/>
      <c r="G342" s="15">
        <f>Дотации!C74</f>
        <v>0</v>
      </c>
      <c r="H342" s="15">
        <f>Дотации!D74</f>
        <v>0</v>
      </c>
      <c r="I342" s="15"/>
      <c r="J342" s="14">
        <f>Субсидии!B328</f>
        <v>202442.13</v>
      </c>
      <c r="K342" s="14">
        <f>Субсидии!C328</f>
        <v>176326.09374999997</v>
      </c>
      <c r="L342" s="14">
        <f>Субсидии!D328</f>
        <v>175719.91793999998</v>
      </c>
      <c r="M342" s="14">
        <f t="shared" si="30"/>
        <v>99.656218885640698</v>
      </c>
      <c r="N342" s="14">
        <f>'Субвенции '!B332</f>
        <v>450564.29999999993</v>
      </c>
      <c r="O342" s="14">
        <f>'Субвенции '!C332</f>
        <v>409979.89999999997</v>
      </c>
      <c r="P342" s="14">
        <f>'Субвенции '!D332</f>
        <v>407892.64539999992</v>
      </c>
      <c r="Q342" s="14">
        <f t="shared" si="32"/>
        <v>99.490888553316864</v>
      </c>
      <c r="R342" s="14">
        <f>Иные!B325</f>
        <v>540.6</v>
      </c>
      <c r="S342" s="14">
        <f>Иные!C325</f>
        <v>8972.6</v>
      </c>
      <c r="T342" s="14">
        <f>Иные!D325</f>
        <v>7861.3</v>
      </c>
      <c r="U342" s="14">
        <f t="shared" si="34"/>
        <v>87.614515302142067</v>
      </c>
      <c r="V342" s="10"/>
      <c r="W342" s="10"/>
      <c r="X342" s="10"/>
      <c r="Y342" s="10"/>
      <c r="Z342" s="10"/>
      <c r="AA342" s="10"/>
      <c r="AB342" s="10"/>
      <c r="AC342" s="10"/>
      <c r="AD342" s="10"/>
      <c r="AE342" s="10"/>
      <c r="AF342" s="10"/>
      <c r="AG342" s="10"/>
      <c r="AH342" s="10"/>
      <c r="AI342" s="10"/>
      <c r="AJ342" s="10"/>
    </row>
    <row r="343" spans="1:36" s="12" customFormat="1" ht="15.75" x14ac:dyDescent="0.25">
      <c r="A343" s="120" t="s">
        <v>610</v>
      </c>
      <c r="B343" s="146">
        <f t="shared" si="254"/>
        <v>234.2</v>
      </c>
      <c r="C343" s="146">
        <f t="shared" si="254"/>
        <v>1235.5</v>
      </c>
      <c r="D343" s="146">
        <f t="shared" si="255"/>
        <v>235.5</v>
      </c>
      <c r="E343" s="146">
        <f t="shared" ref="E343:E354" si="267">D343/C343*100</f>
        <v>19.061108862808577</v>
      </c>
      <c r="F343" s="146"/>
      <c r="G343" s="14"/>
      <c r="H343" s="14"/>
      <c r="I343" s="45"/>
      <c r="J343" s="237">
        <f>Субсидии!B329</f>
        <v>0</v>
      </c>
      <c r="K343" s="237">
        <f>Субсидии!C329</f>
        <v>1000</v>
      </c>
      <c r="L343" s="237">
        <f>Субсидии!D329</f>
        <v>0</v>
      </c>
      <c r="M343" s="14"/>
      <c r="N343" s="14">
        <f>'Субвенции '!B333</f>
        <v>234.2</v>
      </c>
      <c r="O343" s="14">
        <f>'Субвенции '!C333</f>
        <v>235.5</v>
      </c>
      <c r="P343" s="14">
        <f>'Субвенции '!D333</f>
        <v>235.5</v>
      </c>
      <c r="Q343" s="14">
        <f t="shared" ref="Q343:Q354" si="268">P343/O343*100</f>
        <v>100</v>
      </c>
      <c r="R343" s="14"/>
      <c r="S343" s="14"/>
      <c r="T343" s="14"/>
      <c r="U343" s="14"/>
      <c r="V343" s="10"/>
      <c r="W343" s="10"/>
      <c r="X343" s="10"/>
      <c r="Y343" s="10"/>
      <c r="Z343" s="10"/>
      <c r="AA343" s="10"/>
      <c r="AB343" s="10"/>
      <c r="AC343" s="10"/>
      <c r="AD343" s="10"/>
      <c r="AE343" s="10"/>
      <c r="AF343" s="10"/>
      <c r="AG343" s="10"/>
      <c r="AH343" s="10"/>
      <c r="AI343" s="10"/>
      <c r="AJ343" s="10"/>
    </row>
    <row r="344" spans="1:36" s="12" customFormat="1" ht="15.75" x14ac:dyDescent="0.25">
      <c r="A344" s="120" t="s">
        <v>611</v>
      </c>
      <c r="B344" s="146">
        <f t="shared" si="254"/>
        <v>234.2</v>
      </c>
      <c r="C344" s="146">
        <f t="shared" si="254"/>
        <v>0</v>
      </c>
      <c r="D344" s="146">
        <f t="shared" si="255"/>
        <v>0</v>
      </c>
      <c r="E344" s="146" t="e">
        <f t="shared" si="267"/>
        <v>#DIV/0!</v>
      </c>
      <c r="F344" s="146"/>
      <c r="G344" s="14"/>
      <c r="H344" s="14"/>
      <c r="I344" s="45"/>
      <c r="J344" s="237">
        <f>Субсидии!B330</f>
        <v>0</v>
      </c>
      <c r="K344" s="237">
        <f>Субсидии!C330</f>
        <v>0</v>
      </c>
      <c r="L344" s="237">
        <f>Субсидии!D330</f>
        <v>0</v>
      </c>
      <c r="M344" s="14"/>
      <c r="N344" s="14">
        <f>'Субвенции '!B334</f>
        <v>234.2</v>
      </c>
      <c r="O344" s="14">
        <f>'Субвенции '!C334</f>
        <v>0</v>
      </c>
      <c r="P344" s="14">
        <f>'Субвенции '!D334</f>
        <v>0</v>
      </c>
      <c r="Q344" s="14" t="e">
        <f t="shared" si="268"/>
        <v>#DIV/0!</v>
      </c>
      <c r="R344" s="14"/>
      <c r="S344" s="14"/>
      <c r="T344" s="14"/>
      <c r="U344" s="14"/>
      <c r="V344" s="10"/>
      <c r="W344" s="10"/>
      <c r="X344" s="10"/>
      <c r="Y344" s="10"/>
      <c r="Z344" s="10"/>
      <c r="AA344" s="10"/>
      <c r="AB344" s="10"/>
      <c r="AC344" s="10"/>
      <c r="AD344" s="10"/>
      <c r="AE344" s="10"/>
      <c r="AF344" s="10"/>
      <c r="AG344" s="10"/>
      <c r="AH344" s="10"/>
      <c r="AI344" s="10"/>
      <c r="AJ344" s="10"/>
    </row>
    <row r="345" spans="1:36" s="12" customFormat="1" ht="15.75" x14ac:dyDescent="0.25">
      <c r="A345" s="120" t="s">
        <v>612</v>
      </c>
      <c r="B345" s="146">
        <f t="shared" si="254"/>
        <v>234.2</v>
      </c>
      <c r="C345" s="146">
        <f t="shared" si="254"/>
        <v>1260.6799999999998</v>
      </c>
      <c r="D345" s="146">
        <f t="shared" si="255"/>
        <v>1260.6799999999998</v>
      </c>
      <c r="E345" s="146">
        <f t="shared" si="267"/>
        <v>100</v>
      </c>
      <c r="F345" s="146"/>
      <c r="G345" s="14"/>
      <c r="H345" s="14"/>
      <c r="I345" s="45"/>
      <c r="J345" s="237">
        <f>Субсидии!B331</f>
        <v>0</v>
      </c>
      <c r="K345" s="237">
        <f>Субсидии!C331</f>
        <v>991.18</v>
      </c>
      <c r="L345" s="237">
        <f>Субсидии!D331</f>
        <v>991.18</v>
      </c>
      <c r="M345" s="14">
        <f t="shared" ref="M345:M347" si="269">L345/K345*100</f>
        <v>100</v>
      </c>
      <c r="N345" s="14">
        <f>'Субвенции '!B335</f>
        <v>234.2</v>
      </c>
      <c r="O345" s="14">
        <f>'Субвенции '!C335</f>
        <v>259</v>
      </c>
      <c r="P345" s="14">
        <f>'Субвенции '!D335</f>
        <v>259</v>
      </c>
      <c r="Q345" s="14">
        <f t="shared" si="268"/>
        <v>100</v>
      </c>
      <c r="R345" s="14">
        <f>Иные!B326</f>
        <v>0</v>
      </c>
      <c r="S345" s="14">
        <f>Иные!C326</f>
        <v>10.5</v>
      </c>
      <c r="T345" s="14">
        <f>Иные!D326</f>
        <v>10.5</v>
      </c>
      <c r="U345" s="14">
        <f t="shared" si="34"/>
        <v>100</v>
      </c>
      <c r="V345" s="10"/>
      <c r="W345" s="10"/>
      <c r="X345" s="10"/>
      <c r="Y345" s="10"/>
      <c r="Z345" s="10"/>
      <c r="AA345" s="10"/>
      <c r="AB345" s="10"/>
      <c r="AC345" s="10"/>
      <c r="AD345" s="10"/>
      <c r="AE345" s="10"/>
      <c r="AF345" s="10"/>
      <c r="AG345" s="10"/>
      <c r="AH345" s="10"/>
      <c r="AI345" s="10"/>
      <c r="AJ345" s="10"/>
    </row>
    <row r="346" spans="1:36" s="12" customFormat="1" ht="15.75" x14ac:dyDescent="0.25">
      <c r="A346" s="120" t="s">
        <v>613</v>
      </c>
      <c r="B346" s="146">
        <f t="shared" si="254"/>
        <v>234.2</v>
      </c>
      <c r="C346" s="146">
        <f t="shared" si="254"/>
        <v>2345.1644699999997</v>
      </c>
      <c r="D346" s="146">
        <f t="shared" si="255"/>
        <v>2345.1644699999997</v>
      </c>
      <c r="E346" s="146">
        <f t="shared" si="267"/>
        <v>100</v>
      </c>
      <c r="F346" s="146"/>
      <c r="G346" s="14"/>
      <c r="H346" s="14"/>
      <c r="I346" s="45"/>
      <c r="J346" s="237">
        <f>Субсидии!B332</f>
        <v>0</v>
      </c>
      <c r="K346" s="237">
        <f>Субсидии!C332</f>
        <v>2110.9644699999999</v>
      </c>
      <c r="L346" s="237">
        <f>Субсидии!D332</f>
        <v>2110.9644699999999</v>
      </c>
      <c r="M346" s="14">
        <f t="shared" si="269"/>
        <v>100</v>
      </c>
      <c r="N346" s="14">
        <f>'Субвенции '!B336</f>
        <v>234.2</v>
      </c>
      <c r="O346" s="14">
        <f>'Субвенции '!C336</f>
        <v>234.2</v>
      </c>
      <c r="P346" s="14">
        <f>'Субвенции '!D336</f>
        <v>234.2</v>
      </c>
      <c r="Q346" s="14">
        <f t="shared" si="268"/>
        <v>100</v>
      </c>
      <c r="R346" s="14"/>
      <c r="S346" s="14"/>
      <c r="T346" s="14"/>
      <c r="U346" s="14"/>
      <c r="V346" s="10"/>
      <c r="W346" s="10"/>
      <c r="X346" s="10"/>
      <c r="Y346" s="10"/>
      <c r="Z346" s="10"/>
      <c r="AA346" s="10"/>
      <c r="AB346" s="10"/>
      <c r="AC346" s="10"/>
      <c r="AD346" s="10"/>
      <c r="AE346" s="10"/>
      <c r="AF346" s="10"/>
      <c r="AG346" s="10"/>
      <c r="AH346" s="10"/>
      <c r="AI346" s="10"/>
      <c r="AJ346" s="10"/>
    </row>
    <row r="347" spans="1:36" s="12" customFormat="1" ht="15.75" x14ac:dyDescent="0.25">
      <c r="A347" s="120" t="s">
        <v>614</v>
      </c>
      <c r="B347" s="146">
        <f t="shared" si="254"/>
        <v>55387.67</v>
      </c>
      <c r="C347" s="146">
        <f t="shared" si="254"/>
        <v>55239.1</v>
      </c>
      <c r="D347" s="146">
        <f t="shared" si="255"/>
        <v>55239.095240000002</v>
      </c>
      <c r="E347" s="146">
        <f t="shared" si="267"/>
        <v>99.999991382915368</v>
      </c>
      <c r="F347" s="146"/>
      <c r="G347" s="14"/>
      <c r="H347" s="14"/>
      <c r="I347" s="45"/>
      <c r="J347" s="237">
        <f>Субсидии!B333</f>
        <v>55153.47</v>
      </c>
      <c r="K347" s="237">
        <f>Субсидии!C333</f>
        <v>54938.2</v>
      </c>
      <c r="L347" s="237">
        <f>Субсидии!D333</f>
        <v>54938.195240000001</v>
      </c>
      <c r="M347" s="14">
        <f t="shared" si="269"/>
        <v>99.999991335719045</v>
      </c>
      <c r="N347" s="14">
        <f>'Субвенции '!B337</f>
        <v>234.2</v>
      </c>
      <c r="O347" s="14">
        <f>'Субвенции '!C337</f>
        <v>239.9</v>
      </c>
      <c r="P347" s="14">
        <f>'Субвенции '!D337</f>
        <v>239.9</v>
      </c>
      <c r="Q347" s="14">
        <f t="shared" si="268"/>
        <v>100</v>
      </c>
      <c r="R347" s="14">
        <f>Иные!B327</f>
        <v>0</v>
      </c>
      <c r="S347" s="14">
        <f>Иные!C327</f>
        <v>61</v>
      </c>
      <c r="T347" s="14">
        <f>Иные!D327</f>
        <v>61</v>
      </c>
      <c r="U347" s="14">
        <f t="shared" si="34"/>
        <v>100</v>
      </c>
      <c r="V347" s="10"/>
      <c r="W347" s="10"/>
      <c r="X347" s="10"/>
      <c r="Y347" s="10"/>
      <c r="Z347" s="10"/>
      <c r="AA347" s="10"/>
      <c r="AB347" s="10"/>
      <c r="AC347" s="10"/>
      <c r="AD347" s="10"/>
      <c r="AE347" s="10"/>
      <c r="AF347" s="10"/>
      <c r="AG347" s="10"/>
      <c r="AH347" s="10"/>
      <c r="AI347" s="10"/>
      <c r="AJ347" s="10"/>
    </row>
    <row r="348" spans="1:36" s="12" customFormat="1" ht="15.75" x14ac:dyDescent="0.25">
      <c r="A348" s="120" t="s">
        <v>666</v>
      </c>
      <c r="B348" s="146">
        <f t="shared" si="254"/>
        <v>234.2</v>
      </c>
      <c r="C348" s="146">
        <f t="shared" si="254"/>
        <v>0</v>
      </c>
      <c r="D348" s="146">
        <f t="shared" si="255"/>
        <v>0</v>
      </c>
      <c r="E348" s="146" t="e">
        <f t="shared" si="267"/>
        <v>#DIV/0!</v>
      </c>
      <c r="F348" s="146"/>
      <c r="G348" s="14"/>
      <c r="H348" s="14"/>
      <c r="I348" s="45"/>
      <c r="J348" s="237">
        <f>Субсидии!B334</f>
        <v>0</v>
      </c>
      <c r="K348" s="237">
        <f>Субсидии!C334</f>
        <v>0</v>
      </c>
      <c r="L348" s="237">
        <f>Субсидии!D334</f>
        <v>0</v>
      </c>
      <c r="M348" s="14"/>
      <c r="N348" s="14">
        <f>'Субвенции '!B338</f>
        <v>234.2</v>
      </c>
      <c r="O348" s="14">
        <f>'Субвенции '!C338</f>
        <v>0</v>
      </c>
      <c r="P348" s="14">
        <f>'Субвенции '!D338</f>
        <v>0</v>
      </c>
      <c r="Q348" s="14" t="e">
        <f t="shared" si="268"/>
        <v>#DIV/0!</v>
      </c>
      <c r="R348" s="14"/>
      <c r="S348" s="14"/>
      <c r="T348" s="14"/>
      <c r="U348" s="14"/>
      <c r="V348" s="10"/>
      <c r="W348" s="10"/>
      <c r="X348" s="10"/>
      <c r="Y348" s="10"/>
      <c r="Z348" s="10"/>
      <c r="AA348" s="10"/>
      <c r="AB348" s="10"/>
      <c r="AC348" s="10"/>
      <c r="AD348" s="10"/>
      <c r="AE348" s="10"/>
      <c r="AF348" s="10"/>
      <c r="AG348" s="10"/>
      <c r="AH348" s="10"/>
      <c r="AI348" s="10"/>
      <c r="AJ348" s="10"/>
    </row>
    <row r="349" spans="1:36" s="12" customFormat="1" ht="15.75" x14ac:dyDescent="0.25">
      <c r="A349" s="120" t="s">
        <v>616</v>
      </c>
      <c r="B349" s="146">
        <f t="shared" si="254"/>
        <v>234.2</v>
      </c>
      <c r="C349" s="146">
        <f t="shared" si="254"/>
        <v>284.3</v>
      </c>
      <c r="D349" s="146">
        <f t="shared" si="255"/>
        <v>284.3</v>
      </c>
      <c r="E349" s="146">
        <f t="shared" si="267"/>
        <v>100</v>
      </c>
      <c r="F349" s="146"/>
      <c r="G349" s="14"/>
      <c r="H349" s="14"/>
      <c r="I349" s="45"/>
      <c r="J349" s="237">
        <f>Субсидии!B335</f>
        <v>0</v>
      </c>
      <c r="K349" s="237">
        <f>Субсидии!C335</f>
        <v>0</v>
      </c>
      <c r="L349" s="237">
        <f>Субсидии!D335</f>
        <v>0</v>
      </c>
      <c r="M349" s="14"/>
      <c r="N349" s="14">
        <f>'Субвенции '!B339</f>
        <v>234.2</v>
      </c>
      <c r="O349" s="14">
        <f>'Субвенции '!C339</f>
        <v>240.8</v>
      </c>
      <c r="P349" s="14">
        <f>'Субвенции '!D339</f>
        <v>240.8</v>
      </c>
      <c r="Q349" s="14">
        <f t="shared" si="268"/>
        <v>100</v>
      </c>
      <c r="R349" s="14">
        <f>Иные!B328</f>
        <v>0</v>
      </c>
      <c r="S349" s="14">
        <f>Иные!C328</f>
        <v>43.5</v>
      </c>
      <c r="T349" s="14">
        <f>Иные!D328</f>
        <v>43.5</v>
      </c>
      <c r="U349" s="14">
        <f t="shared" si="34"/>
        <v>100</v>
      </c>
      <c r="V349" s="10"/>
      <c r="W349" s="10"/>
      <c r="X349" s="10"/>
      <c r="Y349" s="10"/>
      <c r="Z349" s="10"/>
      <c r="AA349" s="10"/>
      <c r="AB349" s="10"/>
      <c r="AC349" s="10"/>
      <c r="AD349" s="10"/>
      <c r="AE349" s="10"/>
      <c r="AF349" s="10"/>
      <c r="AG349" s="10"/>
      <c r="AH349" s="10"/>
      <c r="AI349" s="10"/>
      <c r="AJ349" s="10"/>
    </row>
    <row r="350" spans="1:36" s="12" customFormat="1" ht="15.75" x14ac:dyDescent="0.25">
      <c r="A350" s="120" t="s">
        <v>414</v>
      </c>
      <c r="B350" s="146">
        <f t="shared" si="254"/>
        <v>234.2</v>
      </c>
      <c r="C350" s="146">
        <f t="shared" si="254"/>
        <v>234.2</v>
      </c>
      <c r="D350" s="146">
        <f t="shared" si="255"/>
        <v>234.2</v>
      </c>
      <c r="E350" s="146">
        <f t="shared" si="267"/>
        <v>100</v>
      </c>
      <c r="F350" s="146"/>
      <c r="G350" s="14"/>
      <c r="H350" s="14"/>
      <c r="I350" s="45"/>
      <c r="J350" s="237"/>
      <c r="K350" s="237"/>
      <c r="L350" s="237"/>
      <c r="M350" s="14"/>
      <c r="N350" s="14">
        <f>'Субвенции '!B340</f>
        <v>234.2</v>
      </c>
      <c r="O350" s="14">
        <f>'Субвенции '!C340</f>
        <v>234.2</v>
      </c>
      <c r="P350" s="14">
        <f>'Субвенции '!D340</f>
        <v>234.2</v>
      </c>
      <c r="Q350" s="14">
        <f t="shared" si="268"/>
        <v>100</v>
      </c>
      <c r="R350" s="14">
        <f>Иные!B329</f>
        <v>0</v>
      </c>
      <c r="S350" s="14">
        <f>Иные!C329</f>
        <v>0</v>
      </c>
      <c r="T350" s="14">
        <f>Иные!D329</f>
        <v>0</v>
      </c>
      <c r="U350" s="14"/>
      <c r="V350" s="10"/>
      <c r="W350" s="10"/>
      <c r="X350" s="10"/>
      <c r="Y350" s="10"/>
      <c r="Z350" s="10"/>
      <c r="AA350" s="10"/>
      <c r="AB350" s="10"/>
      <c r="AC350" s="10"/>
      <c r="AD350" s="10"/>
      <c r="AE350" s="10"/>
      <c r="AF350" s="10"/>
      <c r="AG350" s="10"/>
      <c r="AH350" s="10"/>
      <c r="AI350" s="10"/>
      <c r="AJ350" s="10"/>
    </row>
    <row r="351" spans="1:36" s="12" customFormat="1" ht="15.75" x14ac:dyDescent="0.25">
      <c r="A351" s="120" t="s">
        <v>415</v>
      </c>
      <c r="B351" s="146">
        <f t="shared" si="254"/>
        <v>234.2</v>
      </c>
      <c r="C351" s="146">
        <f t="shared" si="254"/>
        <v>44.3</v>
      </c>
      <c r="D351" s="146">
        <f t="shared" si="255"/>
        <v>44.257170000000002</v>
      </c>
      <c r="E351" s="146">
        <f t="shared" si="267"/>
        <v>99.903318284424387</v>
      </c>
      <c r="F351" s="146"/>
      <c r="G351" s="14"/>
      <c r="H351" s="14"/>
      <c r="I351" s="45"/>
      <c r="J351" s="237">
        <f>Субсидии!B337</f>
        <v>0</v>
      </c>
      <c r="K351" s="237">
        <f>Субсидии!C337</f>
        <v>0</v>
      </c>
      <c r="L351" s="237">
        <f>Субсидии!D337</f>
        <v>0</v>
      </c>
      <c r="M351" s="14"/>
      <c r="N351" s="14">
        <f>'Субвенции '!B341</f>
        <v>234.2</v>
      </c>
      <c r="O351" s="14">
        <f>'Субвенции '!C341</f>
        <v>44.3</v>
      </c>
      <c r="P351" s="14">
        <f>'Субвенции '!D341</f>
        <v>44.257170000000002</v>
      </c>
      <c r="Q351" s="14">
        <f t="shared" si="268"/>
        <v>99.903318284424387</v>
      </c>
      <c r="R351" s="14">
        <f>Иные!B330</f>
        <v>0</v>
      </c>
      <c r="S351" s="14">
        <f>Иные!C330</f>
        <v>0</v>
      </c>
      <c r="T351" s="14">
        <f>Иные!D330</f>
        <v>0</v>
      </c>
      <c r="U351" s="14"/>
      <c r="V351" s="10"/>
      <c r="W351" s="10"/>
      <c r="X351" s="10"/>
      <c r="Y351" s="10"/>
      <c r="Z351" s="10"/>
      <c r="AA351" s="10"/>
      <c r="AB351" s="10"/>
      <c r="AC351" s="10"/>
      <c r="AD351" s="10"/>
      <c r="AE351" s="10"/>
      <c r="AF351" s="10"/>
      <c r="AG351" s="10"/>
      <c r="AH351" s="10"/>
      <c r="AI351" s="10"/>
      <c r="AJ351" s="10"/>
    </row>
    <row r="352" spans="1:36" s="12" customFormat="1" ht="15.75" x14ac:dyDescent="0.25">
      <c r="A352" s="120" t="s">
        <v>579</v>
      </c>
      <c r="B352" s="146">
        <f t="shared" si="254"/>
        <v>234.2</v>
      </c>
      <c r="C352" s="146">
        <f t="shared" si="254"/>
        <v>93.8</v>
      </c>
      <c r="D352" s="146">
        <f t="shared" si="255"/>
        <v>93.728430000000003</v>
      </c>
      <c r="E352" s="146">
        <f t="shared" si="267"/>
        <v>99.923699360341161</v>
      </c>
      <c r="F352" s="146"/>
      <c r="G352" s="14"/>
      <c r="H352" s="14"/>
      <c r="I352" s="45"/>
      <c r="J352" s="237">
        <f>Субсидии!B338</f>
        <v>0</v>
      </c>
      <c r="K352" s="237">
        <f>Субсидии!C338</f>
        <v>0</v>
      </c>
      <c r="L352" s="237">
        <f>Субсидии!D338</f>
        <v>0</v>
      </c>
      <c r="M352" s="14"/>
      <c r="N352" s="14">
        <f>'Субвенции '!B342</f>
        <v>234.2</v>
      </c>
      <c r="O352" s="14">
        <f>'Субвенции '!C342</f>
        <v>93.8</v>
      </c>
      <c r="P352" s="14">
        <f>'Субвенции '!D342</f>
        <v>93.728430000000003</v>
      </c>
      <c r="Q352" s="14">
        <f t="shared" si="268"/>
        <v>99.923699360341161</v>
      </c>
      <c r="R352" s="14"/>
      <c r="S352" s="14"/>
      <c r="T352" s="14"/>
      <c r="U352" s="14"/>
      <c r="V352" s="10"/>
      <c r="W352" s="10"/>
      <c r="X352" s="10"/>
      <c r="Y352" s="10"/>
      <c r="Z352" s="10"/>
      <c r="AA352" s="10"/>
      <c r="AB352" s="10"/>
      <c r="AC352" s="10"/>
      <c r="AD352" s="10"/>
      <c r="AE352" s="10"/>
      <c r="AF352" s="10"/>
      <c r="AG352" s="10"/>
      <c r="AH352" s="10"/>
      <c r="AI352" s="10"/>
      <c r="AJ352" s="10"/>
    </row>
    <row r="353" spans="1:36" s="12" customFormat="1" ht="15.75" x14ac:dyDescent="0.25">
      <c r="A353" s="120" t="s">
        <v>617</v>
      </c>
      <c r="B353" s="146">
        <f t="shared" si="254"/>
        <v>5069.3999999999996</v>
      </c>
      <c r="C353" s="146">
        <f t="shared" si="254"/>
        <v>15073.2</v>
      </c>
      <c r="D353" s="146">
        <f t="shared" si="255"/>
        <v>15073.199499999999</v>
      </c>
      <c r="E353" s="146">
        <f t="shared" si="267"/>
        <v>99.999996682854317</v>
      </c>
      <c r="F353" s="146"/>
      <c r="G353" s="14"/>
      <c r="H353" s="14"/>
      <c r="I353" s="45"/>
      <c r="J353" s="237">
        <f>Субсидии!B339</f>
        <v>4835.2</v>
      </c>
      <c r="K353" s="237">
        <f>Субсидии!C339</f>
        <v>4835.2</v>
      </c>
      <c r="L353" s="237">
        <f>Субсидии!D339</f>
        <v>4835.2</v>
      </c>
      <c r="M353" s="14">
        <f>L353/K353*100</f>
        <v>100</v>
      </c>
      <c r="N353" s="14">
        <f>'Субвенции '!B343</f>
        <v>234.2</v>
      </c>
      <c r="O353" s="14">
        <f>'Субвенции '!C343</f>
        <v>238</v>
      </c>
      <c r="P353" s="14">
        <f>'Субвенции '!D343</f>
        <v>238</v>
      </c>
      <c r="Q353" s="14">
        <f t="shared" si="268"/>
        <v>100</v>
      </c>
      <c r="R353" s="14">
        <f>Иные!B331</f>
        <v>0</v>
      </c>
      <c r="S353" s="14">
        <f>Иные!C331</f>
        <v>10000</v>
      </c>
      <c r="T353" s="14">
        <f>Иные!D331</f>
        <v>9999.9994999999999</v>
      </c>
      <c r="U353" s="14"/>
      <c r="V353" s="10"/>
      <c r="W353" s="10"/>
      <c r="X353" s="10"/>
      <c r="Y353" s="10"/>
      <c r="Z353" s="10"/>
      <c r="AA353" s="10"/>
      <c r="AB353" s="10"/>
      <c r="AC353" s="10"/>
      <c r="AD353" s="10"/>
      <c r="AE353" s="10"/>
      <c r="AF353" s="10"/>
      <c r="AG353" s="10"/>
      <c r="AH353" s="10"/>
      <c r="AI353" s="10"/>
      <c r="AJ353" s="10"/>
    </row>
    <row r="354" spans="1:36" s="12" customFormat="1" ht="15.75" x14ac:dyDescent="0.25">
      <c r="A354" s="120" t="s">
        <v>416</v>
      </c>
      <c r="B354" s="146">
        <f t="shared" si="254"/>
        <v>234.2</v>
      </c>
      <c r="C354" s="146">
        <f t="shared" si="254"/>
        <v>249</v>
      </c>
      <c r="D354" s="146">
        <f t="shared" si="255"/>
        <v>249</v>
      </c>
      <c r="E354" s="146">
        <f t="shared" si="267"/>
        <v>100</v>
      </c>
      <c r="F354" s="146"/>
      <c r="G354" s="14"/>
      <c r="H354" s="14"/>
      <c r="I354" s="45"/>
      <c r="J354" s="237"/>
      <c r="K354" s="237"/>
      <c r="L354" s="237"/>
      <c r="M354" s="14"/>
      <c r="N354" s="14">
        <f>'Субвенции '!B344</f>
        <v>234.2</v>
      </c>
      <c r="O354" s="14">
        <f>'Субвенции '!C344</f>
        <v>249</v>
      </c>
      <c r="P354" s="14">
        <f>'Субвенции '!D344</f>
        <v>249</v>
      </c>
      <c r="Q354" s="14">
        <f t="shared" si="268"/>
        <v>100</v>
      </c>
      <c r="R354" s="14">
        <f>Иные!B332</f>
        <v>0</v>
      </c>
      <c r="S354" s="14">
        <f>Иные!C332</f>
        <v>0</v>
      </c>
      <c r="T354" s="14"/>
      <c r="U354" s="14"/>
      <c r="V354" s="10"/>
      <c r="W354" s="10"/>
      <c r="X354" s="10"/>
      <c r="Y354" s="10"/>
      <c r="Z354" s="10"/>
      <c r="AA354" s="10"/>
      <c r="AB354" s="10"/>
      <c r="AC354" s="10"/>
      <c r="AD354" s="10"/>
      <c r="AE354" s="10"/>
      <c r="AF354" s="10"/>
      <c r="AG354" s="10"/>
      <c r="AH354" s="10"/>
      <c r="AI354" s="10"/>
      <c r="AJ354" s="10"/>
    </row>
    <row r="355" spans="1:36" s="26" customFormat="1" ht="31.5" x14ac:dyDescent="0.25">
      <c r="A355" s="75" t="s">
        <v>413</v>
      </c>
      <c r="B355" s="79">
        <f t="shared" si="254"/>
        <v>339192.60000000009</v>
      </c>
      <c r="C355" s="79">
        <f t="shared" si="254"/>
        <v>358650.69454</v>
      </c>
      <c r="D355" s="79">
        <f t="shared" si="255"/>
        <v>353547.70591000002</v>
      </c>
      <c r="E355" s="79">
        <f t="shared" ref="E355" si="270">D355/C355*100</f>
        <v>98.577170291961934</v>
      </c>
      <c r="F355" s="79">
        <f t="shared" ref="F355:H355" si="271">SUM(F356:F365)</f>
        <v>65685.599999999991</v>
      </c>
      <c r="G355" s="79">
        <f t="shared" si="271"/>
        <v>59995.4</v>
      </c>
      <c r="H355" s="79">
        <f t="shared" si="271"/>
        <v>59995.4</v>
      </c>
      <c r="I355" s="81">
        <f t="shared" si="28"/>
        <v>100</v>
      </c>
      <c r="J355" s="79">
        <f>SUM(J356:J365)</f>
        <v>55517.100000000006</v>
      </c>
      <c r="K355" s="79">
        <f>SUM(K356:K365)</f>
        <v>50953.03553999999</v>
      </c>
      <c r="L355" s="79">
        <f t="shared" ref="L355:T355" si="272">SUM(L356:L365)</f>
        <v>47297.259379999989</v>
      </c>
      <c r="M355" s="79">
        <f t="shared" si="30"/>
        <v>92.82520438428034</v>
      </c>
      <c r="N355" s="79">
        <f t="shared" ref="N355" si="273">SUM(N356:N365)</f>
        <v>208324.80000000013</v>
      </c>
      <c r="O355" s="79">
        <f t="shared" si="272"/>
        <v>214954.45900000003</v>
      </c>
      <c r="P355" s="79">
        <f t="shared" si="272"/>
        <v>213507.24653000003</v>
      </c>
      <c r="Q355" s="79">
        <f t="shared" si="32"/>
        <v>99.326735310943235</v>
      </c>
      <c r="R355" s="79">
        <f t="shared" ref="R355" si="274">SUM(R356:R365)</f>
        <v>9665.1</v>
      </c>
      <c r="S355" s="79">
        <f t="shared" si="272"/>
        <v>32747.799999999996</v>
      </c>
      <c r="T355" s="79">
        <f t="shared" si="272"/>
        <v>32747.799999999996</v>
      </c>
      <c r="U355" s="79">
        <f t="shared" si="34"/>
        <v>100</v>
      </c>
      <c r="V355" s="129"/>
      <c r="W355" s="129"/>
      <c r="X355" s="129"/>
      <c r="Y355" s="129"/>
      <c r="Z355" s="129"/>
      <c r="AA355" s="129"/>
      <c r="AB355" s="129"/>
      <c r="AC355" s="129"/>
      <c r="AD355" s="129"/>
      <c r="AE355" s="129"/>
      <c r="AF355" s="129"/>
      <c r="AG355" s="129"/>
      <c r="AH355" s="129"/>
      <c r="AI355" s="129"/>
      <c r="AJ355" s="129"/>
    </row>
    <row r="356" spans="1:36" s="12" customFormat="1" ht="31.5" x14ac:dyDescent="0.25">
      <c r="A356" s="119" t="s">
        <v>344</v>
      </c>
      <c r="B356" s="14">
        <f t="shared" si="254"/>
        <v>334527.30000000005</v>
      </c>
      <c r="C356" s="14">
        <f t="shared" si="254"/>
        <v>349811.29741999996</v>
      </c>
      <c r="D356" s="14">
        <f t="shared" si="255"/>
        <v>344708.3030999999</v>
      </c>
      <c r="E356" s="14">
        <f t="shared" si="24"/>
        <v>98.541215118654918</v>
      </c>
      <c r="F356" s="14">
        <f>Дотации!B77</f>
        <v>65685.599999999991</v>
      </c>
      <c r="G356" s="15">
        <f>Дотации!C76</f>
        <v>59995.4</v>
      </c>
      <c r="H356" s="15">
        <f>Дотации!D76</f>
        <v>59995.4</v>
      </c>
      <c r="I356" s="15">
        <f t="shared" si="28"/>
        <v>100</v>
      </c>
      <c r="J356" s="14">
        <f>Субсидии!B342</f>
        <v>52538.100000000006</v>
      </c>
      <c r="K356" s="14">
        <f>Субсидии!C342</f>
        <v>44611.138419999996</v>
      </c>
      <c r="L356" s="14">
        <f>Субсидии!D342</f>
        <v>40955.356569999996</v>
      </c>
      <c r="M356" s="14">
        <f t="shared" si="30"/>
        <v>91.805226274250273</v>
      </c>
      <c r="N356" s="14">
        <f>'Субвенции '!B346</f>
        <v>206638.50000000006</v>
      </c>
      <c r="O356" s="14">
        <f>'Субвенции '!C346</f>
        <v>213268.15899999996</v>
      </c>
      <c r="P356" s="14">
        <f>'Субвенции '!D346</f>
        <v>211820.94652999996</v>
      </c>
      <c r="Q356" s="14">
        <f t="shared" si="32"/>
        <v>99.321411842824602</v>
      </c>
      <c r="R356" s="14">
        <f>Иные!B334</f>
        <v>9665.1</v>
      </c>
      <c r="S356" s="14">
        <f>Иные!C334</f>
        <v>31936.6</v>
      </c>
      <c r="T356" s="14">
        <f>Иные!D334</f>
        <v>31936.6</v>
      </c>
      <c r="U356" s="14">
        <f t="shared" si="34"/>
        <v>100</v>
      </c>
      <c r="V356" s="10"/>
      <c r="W356" s="10"/>
      <c r="X356" s="10"/>
      <c r="Y356" s="10"/>
      <c r="Z356" s="10"/>
      <c r="AA356" s="10"/>
      <c r="AB356" s="10"/>
      <c r="AC356" s="10"/>
      <c r="AD356" s="10"/>
      <c r="AE356" s="10"/>
      <c r="AF356" s="10"/>
      <c r="AG356" s="10"/>
      <c r="AH356" s="10"/>
      <c r="AI356" s="10"/>
      <c r="AJ356" s="10"/>
    </row>
    <row r="357" spans="1:36" s="12" customFormat="1" ht="15.75" x14ac:dyDescent="0.25">
      <c r="A357" s="120" t="s">
        <v>618</v>
      </c>
      <c r="B357" s="146">
        <f t="shared" si="254"/>
        <v>234.2</v>
      </c>
      <c r="C357" s="146">
        <f t="shared" si="254"/>
        <v>414.79999999999995</v>
      </c>
      <c r="D357" s="146">
        <f t="shared" si="255"/>
        <v>414.79999999999995</v>
      </c>
      <c r="E357" s="146">
        <f>D357/C357*100</f>
        <v>100</v>
      </c>
      <c r="F357" s="146"/>
      <c r="G357" s="14"/>
      <c r="H357" s="14"/>
      <c r="I357" s="45"/>
      <c r="J357" s="237"/>
      <c r="K357" s="237"/>
      <c r="L357" s="237"/>
      <c r="M357" s="14"/>
      <c r="N357" s="14">
        <f>'Субвенции '!B347</f>
        <v>234.2</v>
      </c>
      <c r="O357" s="14">
        <f>'Субвенции '!C347</f>
        <v>234.2</v>
      </c>
      <c r="P357" s="14">
        <f>'Субвенции '!D347</f>
        <v>234.2</v>
      </c>
      <c r="Q357" s="14">
        <f>P357/O357*100</f>
        <v>100</v>
      </c>
      <c r="R357" s="14">
        <f>Иные!B335</f>
        <v>0</v>
      </c>
      <c r="S357" s="14">
        <f>Иные!C335</f>
        <v>180.6</v>
      </c>
      <c r="T357" s="14">
        <f>Иные!D335</f>
        <v>180.6</v>
      </c>
      <c r="U357" s="14">
        <f t="shared" ref="U357:U364" si="275">T357/S357*100</f>
        <v>100</v>
      </c>
      <c r="V357" s="10"/>
      <c r="W357" s="10"/>
      <c r="X357" s="10"/>
      <c r="Y357" s="10"/>
      <c r="Z357" s="10"/>
      <c r="AA357" s="10"/>
      <c r="AB357" s="10"/>
      <c r="AC357" s="10"/>
      <c r="AD357" s="10"/>
      <c r="AE357" s="10"/>
      <c r="AF357" s="10"/>
      <c r="AG357" s="10"/>
      <c r="AH357" s="10"/>
      <c r="AI357" s="10"/>
      <c r="AJ357" s="10"/>
    </row>
    <row r="358" spans="1:36" s="12" customFormat="1" ht="15.75" x14ac:dyDescent="0.25">
      <c r="A358" s="120" t="s">
        <v>667</v>
      </c>
      <c r="B358" s="146">
        <f t="shared" si="254"/>
        <v>0</v>
      </c>
      <c r="C358" s="146">
        <f t="shared" si="254"/>
        <v>0</v>
      </c>
      <c r="D358" s="146">
        <f t="shared" si="255"/>
        <v>0</v>
      </c>
      <c r="E358" s="146"/>
      <c r="F358" s="146"/>
      <c r="G358" s="14"/>
      <c r="H358" s="14"/>
      <c r="I358" s="45"/>
      <c r="J358" s="237"/>
      <c r="K358" s="237"/>
      <c r="L358" s="237"/>
      <c r="M358" s="14"/>
      <c r="N358" s="14">
        <f>'Субвенции '!B348</f>
        <v>0</v>
      </c>
      <c r="O358" s="14">
        <f>'Субвенции '!C348</f>
        <v>0</v>
      </c>
      <c r="P358" s="14">
        <f>'Субвенции '!D348</f>
        <v>0</v>
      </c>
      <c r="Q358" s="14"/>
      <c r="R358" s="14"/>
      <c r="S358" s="14"/>
      <c r="T358" s="14"/>
      <c r="U358" s="14"/>
      <c r="V358" s="10"/>
      <c r="W358" s="10"/>
      <c r="X358" s="10"/>
      <c r="Y358" s="10"/>
      <c r="Z358" s="10"/>
      <c r="AA358" s="10"/>
      <c r="AB358" s="10"/>
      <c r="AC358" s="10"/>
      <c r="AD358" s="10"/>
      <c r="AE358" s="10"/>
      <c r="AF358" s="10"/>
      <c r="AG358" s="10"/>
      <c r="AH358" s="10"/>
      <c r="AI358" s="10"/>
      <c r="AJ358" s="10"/>
    </row>
    <row r="359" spans="1:36" s="12" customFormat="1" ht="15.75" x14ac:dyDescent="0.25">
      <c r="A359" s="120" t="s">
        <v>619</v>
      </c>
      <c r="B359" s="146">
        <f t="shared" si="254"/>
        <v>93.7</v>
      </c>
      <c r="C359" s="146">
        <f t="shared" si="254"/>
        <v>1161.3620000000001</v>
      </c>
      <c r="D359" s="146">
        <f t="shared" si="255"/>
        <v>1161.3620000000001</v>
      </c>
      <c r="E359" s="146">
        <f>D359/C359*100</f>
        <v>100</v>
      </c>
      <c r="F359" s="146"/>
      <c r="G359" s="14"/>
      <c r="H359" s="14"/>
      <c r="I359" s="45"/>
      <c r="J359" s="237">
        <f>Субсидии!B344</f>
        <v>0</v>
      </c>
      <c r="K359" s="237">
        <f>Субсидии!C344</f>
        <v>963.16200000000003</v>
      </c>
      <c r="L359" s="237">
        <f>Субсидии!D344</f>
        <v>963.16200000000003</v>
      </c>
      <c r="M359" s="14">
        <f t="shared" si="30"/>
        <v>100</v>
      </c>
      <c r="N359" s="14">
        <f>'Субвенции '!B349</f>
        <v>93.7</v>
      </c>
      <c r="O359" s="14">
        <f>'Субвенции '!C349</f>
        <v>93.7</v>
      </c>
      <c r="P359" s="14">
        <f>'Субвенции '!D349</f>
        <v>93.7</v>
      </c>
      <c r="Q359" s="14">
        <f>P359/O359*100</f>
        <v>100</v>
      </c>
      <c r="R359" s="14">
        <f>Иные!B336</f>
        <v>0</v>
      </c>
      <c r="S359" s="14">
        <f>Иные!C336</f>
        <v>104.5</v>
      </c>
      <c r="T359" s="14">
        <f>Иные!D336</f>
        <v>104.5</v>
      </c>
      <c r="U359" s="14">
        <f t="shared" si="275"/>
        <v>100</v>
      </c>
      <c r="V359" s="10"/>
      <c r="W359" s="10"/>
      <c r="X359" s="10"/>
      <c r="Y359" s="10"/>
      <c r="Z359" s="10"/>
      <c r="AA359" s="10"/>
      <c r="AB359" s="10"/>
      <c r="AC359" s="10"/>
      <c r="AD359" s="10"/>
      <c r="AE359" s="10"/>
      <c r="AF359" s="10"/>
      <c r="AG359" s="10"/>
      <c r="AH359" s="10"/>
      <c r="AI359" s="10"/>
      <c r="AJ359" s="10"/>
    </row>
    <row r="360" spans="1:36" s="12" customFormat="1" ht="15.75" x14ac:dyDescent="0.25">
      <c r="A360" s="120" t="s">
        <v>620</v>
      </c>
      <c r="B360" s="146">
        <f t="shared" si="254"/>
        <v>93.7</v>
      </c>
      <c r="C360" s="146">
        <f t="shared" si="254"/>
        <v>184.5</v>
      </c>
      <c r="D360" s="146">
        <f t="shared" si="255"/>
        <v>184.5</v>
      </c>
      <c r="E360" s="146">
        <f>D360/C360*100</f>
        <v>100</v>
      </c>
      <c r="F360" s="146"/>
      <c r="G360" s="14"/>
      <c r="H360" s="14"/>
      <c r="I360" s="45"/>
      <c r="J360" s="237">
        <f>Субсидии!B345</f>
        <v>0</v>
      </c>
      <c r="K360" s="237">
        <f>Субсидии!C345</f>
        <v>0</v>
      </c>
      <c r="L360" s="237">
        <f>Субсидии!D345</f>
        <v>0</v>
      </c>
      <c r="M360" s="14"/>
      <c r="N360" s="14">
        <f>'Субвенции '!B350</f>
        <v>93.7</v>
      </c>
      <c r="O360" s="14">
        <f>'Субвенции '!C350</f>
        <v>93.7</v>
      </c>
      <c r="P360" s="14">
        <f>'Субвенции '!D350</f>
        <v>93.7</v>
      </c>
      <c r="Q360" s="14">
        <f>P360/O360*100</f>
        <v>100</v>
      </c>
      <c r="R360" s="14">
        <f>Иные!B337</f>
        <v>0</v>
      </c>
      <c r="S360" s="14">
        <f>Иные!C337</f>
        <v>90.8</v>
      </c>
      <c r="T360" s="14">
        <f>Иные!D337</f>
        <v>90.8</v>
      </c>
      <c r="U360" s="14">
        <f t="shared" si="275"/>
        <v>100</v>
      </c>
      <c r="V360" s="10"/>
      <c r="W360" s="10"/>
      <c r="X360" s="10"/>
      <c r="Y360" s="10"/>
      <c r="Z360" s="10"/>
      <c r="AA360" s="10"/>
      <c r="AB360" s="10"/>
      <c r="AC360" s="10"/>
      <c r="AD360" s="10"/>
      <c r="AE360" s="10"/>
      <c r="AF360" s="10"/>
      <c r="AG360" s="10"/>
      <c r="AH360" s="10"/>
      <c r="AI360" s="10"/>
      <c r="AJ360" s="10"/>
    </row>
    <row r="361" spans="1:36" s="12" customFormat="1" ht="15.75" x14ac:dyDescent="0.25">
      <c r="A361" s="120" t="s">
        <v>668</v>
      </c>
      <c r="B361" s="146">
        <f t="shared" si="254"/>
        <v>0</v>
      </c>
      <c r="C361" s="146">
        <f t="shared" si="254"/>
        <v>0</v>
      </c>
      <c r="D361" s="146">
        <f t="shared" si="255"/>
        <v>0</v>
      </c>
      <c r="E361" s="146"/>
      <c r="F361" s="146"/>
      <c r="G361" s="14"/>
      <c r="H361" s="14"/>
      <c r="I361" s="45"/>
      <c r="J361" s="237"/>
      <c r="K361" s="237"/>
      <c r="L361" s="237"/>
      <c r="M361" s="14"/>
      <c r="N361" s="14">
        <f>'Субвенции '!B351</f>
        <v>0</v>
      </c>
      <c r="O361" s="14">
        <f>'Субвенции '!C351</f>
        <v>0</v>
      </c>
      <c r="P361" s="14">
        <f>'Субвенции '!D351</f>
        <v>0</v>
      </c>
      <c r="Q361" s="14"/>
      <c r="R361" s="14"/>
      <c r="S361" s="14"/>
      <c r="T361" s="14"/>
      <c r="U361" s="14"/>
      <c r="V361" s="10"/>
      <c r="W361" s="10"/>
      <c r="X361" s="10"/>
      <c r="Y361" s="10"/>
      <c r="Z361" s="10"/>
      <c r="AA361" s="10"/>
      <c r="AB361" s="10"/>
      <c r="AC361" s="10"/>
      <c r="AD361" s="10"/>
      <c r="AE361" s="10"/>
      <c r="AF361" s="10"/>
      <c r="AG361" s="10"/>
      <c r="AH361" s="10"/>
      <c r="AI361" s="10"/>
      <c r="AJ361" s="10"/>
    </row>
    <row r="362" spans="1:36" s="12" customFormat="1" ht="15.75" x14ac:dyDescent="0.25">
      <c r="A362" s="120" t="s">
        <v>410</v>
      </c>
      <c r="B362" s="146">
        <f t="shared" si="254"/>
        <v>234.2</v>
      </c>
      <c r="C362" s="146">
        <f t="shared" si="254"/>
        <v>1386.2351200000001</v>
      </c>
      <c r="D362" s="146">
        <f t="shared" si="255"/>
        <v>1386.2351200000001</v>
      </c>
      <c r="E362" s="146">
        <f>D362/C362*100</f>
        <v>100</v>
      </c>
      <c r="F362" s="146"/>
      <c r="G362" s="14"/>
      <c r="H362" s="14"/>
      <c r="I362" s="45"/>
      <c r="J362" s="237">
        <f>Субсидии!B346</f>
        <v>0</v>
      </c>
      <c r="K362" s="237">
        <f>Субсидии!C346</f>
        <v>949.53512000000001</v>
      </c>
      <c r="L362" s="237">
        <f>Субсидии!D346</f>
        <v>949.53512000000001</v>
      </c>
      <c r="M362" s="14">
        <f>L362/K362*100</f>
        <v>100</v>
      </c>
      <c r="N362" s="14">
        <f>'Субвенции '!B352</f>
        <v>234.2</v>
      </c>
      <c r="O362" s="14">
        <f>'Субвенции '!C352</f>
        <v>234.2</v>
      </c>
      <c r="P362" s="14">
        <f>'Субвенции '!D352</f>
        <v>234.2</v>
      </c>
      <c r="Q362" s="14">
        <f>P362/O362*100</f>
        <v>100</v>
      </c>
      <c r="R362" s="14">
        <f>Иные!B340</f>
        <v>0</v>
      </c>
      <c r="S362" s="14">
        <f>Иные!C340</f>
        <v>202.5</v>
      </c>
      <c r="T362" s="14">
        <f>Иные!D340</f>
        <v>202.5</v>
      </c>
      <c r="U362" s="14">
        <f t="shared" si="275"/>
        <v>100</v>
      </c>
      <c r="V362" s="10"/>
      <c r="W362" s="10"/>
      <c r="X362" s="10"/>
      <c r="Y362" s="10"/>
      <c r="Z362" s="10"/>
      <c r="AA362" s="10"/>
      <c r="AB362" s="10"/>
      <c r="AC362" s="10"/>
      <c r="AD362" s="10"/>
      <c r="AE362" s="10"/>
      <c r="AF362" s="10"/>
      <c r="AG362" s="10"/>
      <c r="AH362" s="10"/>
      <c r="AI362" s="10"/>
      <c r="AJ362" s="10"/>
    </row>
    <row r="363" spans="1:36" s="12" customFormat="1" ht="15.75" x14ac:dyDescent="0.25">
      <c r="A363" s="120" t="s">
        <v>409</v>
      </c>
      <c r="B363" s="146">
        <f t="shared" si="254"/>
        <v>93.7</v>
      </c>
      <c r="C363" s="146">
        <f t="shared" si="254"/>
        <v>1634.7</v>
      </c>
      <c r="D363" s="146">
        <f t="shared" si="255"/>
        <v>1634.7</v>
      </c>
      <c r="E363" s="146">
        <f>D363/C363*100</f>
        <v>100</v>
      </c>
      <c r="F363" s="146"/>
      <c r="G363" s="14"/>
      <c r="H363" s="14"/>
      <c r="I363" s="45"/>
      <c r="J363" s="237">
        <f>Субсидии!B347</f>
        <v>0</v>
      </c>
      <c r="K363" s="237">
        <f>Субсидии!C347</f>
        <v>1450.2</v>
      </c>
      <c r="L363" s="237">
        <f>Субсидии!D347</f>
        <v>1450.2</v>
      </c>
      <c r="M363" s="14">
        <f>L363/K363*100</f>
        <v>100</v>
      </c>
      <c r="N363" s="14">
        <f>'Субвенции '!B353</f>
        <v>93.7</v>
      </c>
      <c r="O363" s="14">
        <f>'Субвенции '!C353</f>
        <v>93.7</v>
      </c>
      <c r="P363" s="14">
        <f>'Субвенции '!D353</f>
        <v>93.7</v>
      </c>
      <c r="Q363" s="14">
        <f>P363/O363*100</f>
        <v>100</v>
      </c>
      <c r="R363" s="14">
        <f>Иные!B341</f>
        <v>0</v>
      </c>
      <c r="S363" s="14">
        <f>Иные!C341</f>
        <v>90.8</v>
      </c>
      <c r="T363" s="14">
        <f>Иные!D341</f>
        <v>90.8</v>
      </c>
      <c r="U363" s="14">
        <f t="shared" si="275"/>
        <v>100</v>
      </c>
      <c r="V363" s="10"/>
      <c r="W363" s="10"/>
      <c r="X363" s="10"/>
      <c r="Y363" s="10"/>
      <c r="Z363" s="10"/>
      <c r="AA363" s="10"/>
      <c r="AB363" s="10"/>
      <c r="AC363" s="10"/>
      <c r="AD363" s="10"/>
      <c r="AE363" s="10"/>
      <c r="AF363" s="10"/>
      <c r="AG363" s="10"/>
      <c r="AH363" s="10"/>
      <c r="AI363" s="10"/>
      <c r="AJ363" s="10"/>
    </row>
    <row r="364" spans="1:36" s="12" customFormat="1" ht="15.75" x14ac:dyDescent="0.25">
      <c r="A364" s="120" t="s">
        <v>412</v>
      </c>
      <c r="B364" s="146">
        <f t="shared" si="254"/>
        <v>234.2</v>
      </c>
      <c r="C364" s="146">
        <f t="shared" si="254"/>
        <v>376.2</v>
      </c>
      <c r="D364" s="146">
        <f t="shared" si="255"/>
        <v>376.2</v>
      </c>
      <c r="E364" s="146">
        <f>D364/C364*100</f>
        <v>100</v>
      </c>
      <c r="F364" s="146"/>
      <c r="G364" s="14"/>
      <c r="H364" s="14"/>
      <c r="I364" s="45"/>
      <c r="J364" s="237">
        <f>Субсидии!B348</f>
        <v>0</v>
      </c>
      <c r="K364" s="237">
        <f>Субсидии!C348</f>
        <v>0</v>
      </c>
      <c r="L364" s="237">
        <f>Субсидии!D348</f>
        <v>0</v>
      </c>
      <c r="M364" s="14"/>
      <c r="N364" s="14">
        <f>'Субвенции '!B354</f>
        <v>234.2</v>
      </c>
      <c r="O364" s="14">
        <f>'Субвенции '!C354</f>
        <v>234.2</v>
      </c>
      <c r="P364" s="14">
        <f>'Субвенции '!D354</f>
        <v>234.2</v>
      </c>
      <c r="Q364" s="14">
        <f>P364/O364*100</f>
        <v>100</v>
      </c>
      <c r="R364" s="14">
        <f>Иные!B338</f>
        <v>0</v>
      </c>
      <c r="S364" s="14">
        <f>Иные!C338</f>
        <v>142</v>
      </c>
      <c r="T364" s="14">
        <f>Иные!D338</f>
        <v>142</v>
      </c>
      <c r="U364" s="14">
        <f t="shared" si="275"/>
        <v>100</v>
      </c>
      <c r="V364" s="10"/>
      <c r="W364" s="10"/>
      <c r="X364" s="10"/>
      <c r="Y364" s="10"/>
      <c r="Z364" s="10"/>
      <c r="AA364" s="10"/>
      <c r="AB364" s="10"/>
      <c r="AC364" s="10"/>
      <c r="AD364" s="10"/>
      <c r="AE364" s="10"/>
      <c r="AF364" s="10"/>
      <c r="AG364" s="10"/>
      <c r="AH364" s="10"/>
      <c r="AI364" s="10"/>
      <c r="AJ364" s="10"/>
    </row>
    <row r="365" spans="1:36" s="12" customFormat="1" ht="19.5" customHeight="1" x14ac:dyDescent="0.25">
      <c r="A365" s="120" t="s">
        <v>411</v>
      </c>
      <c r="B365" s="146">
        <f t="shared" si="254"/>
        <v>3681.6</v>
      </c>
      <c r="C365" s="146">
        <f t="shared" si="254"/>
        <v>3681.6</v>
      </c>
      <c r="D365" s="146">
        <f t="shared" si="255"/>
        <v>3681.6056899999999</v>
      </c>
      <c r="E365" s="146">
        <f>D365/C365*100</f>
        <v>100.00015455236853</v>
      </c>
      <c r="F365" s="146"/>
      <c r="G365" s="14"/>
      <c r="H365" s="14"/>
      <c r="I365" s="45"/>
      <c r="J365" s="237">
        <f>Субсидии!B349</f>
        <v>2979</v>
      </c>
      <c r="K365" s="237">
        <f>Субсидии!C349</f>
        <v>2979</v>
      </c>
      <c r="L365" s="237">
        <f>Субсидии!D349</f>
        <v>2979.00569</v>
      </c>
      <c r="M365" s="14">
        <f>L365/K365*100</f>
        <v>100.00019100369251</v>
      </c>
      <c r="N365" s="14">
        <f>'Субвенции '!B355</f>
        <v>702.6</v>
      </c>
      <c r="O365" s="14">
        <f>'Субвенции '!C355</f>
        <v>702.6</v>
      </c>
      <c r="P365" s="14">
        <f>'Субвенции '!D355</f>
        <v>702.6</v>
      </c>
      <c r="Q365" s="14">
        <f>P365/O365*100</f>
        <v>100</v>
      </c>
      <c r="R365" s="14">
        <f>Иные!B339</f>
        <v>0</v>
      </c>
      <c r="S365" s="14">
        <f>Иные!C339</f>
        <v>0</v>
      </c>
      <c r="T365" s="14">
        <f>Иные!D339</f>
        <v>0</v>
      </c>
      <c r="U365" s="14"/>
      <c r="V365" s="10"/>
      <c r="W365" s="10"/>
      <c r="X365" s="10"/>
      <c r="Y365" s="10"/>
      <c r="Z365" s="10"/>
      <c r="AA365" s="10"/>
      <c r="AB365" s="10"/>
      <c r="AC365" s="10"/>
      <c r="AD365" s="10"/>
      <c r="AE365" s="10"/>
      <c r="AF365" s="10"/>
      <c r="AG365" s="10"/>
      <c r="AH365" s="10"/>
      <c r="AI365" s="10"/>
      <c r="AJ365" s="10"/>
    </row>
    <row r="366" spans="1:36" s="26" customFormat="1" ht="31.5" x14ac:dyDescent="0.25">
      <c r="A366" s="76" t="s">
        <v>402</v>
      </c>
      <c r="B366" s="79">
        <f t="shared" si="254"/>
        <v>429416.32999999996</v>
      </c>
      <c r="C366" s="79">
        <f t="shared" si="254"/>
        <v>500075.23282000009</v>
      </c>
      <c r="D366" s="79">
        <f t="shared" si="255"/>
        <v>485145.82514000009</v>
      </c>
      <c r="E366" s="79">
        <f t="shared" ref="E366" si="276">D366/C366*100</f>
        <v>97.014567668986359</v>
      </c>
      <c r="F366" s="79">
        <f t="shared" ref="F366:H366" si="277">SUM(F367:F374)</f>
        <v>73623.200000000012</v>
      </c>
      <c r="G366" s="79">
        <f t="shared" si="277"/>
        <v>59360.000000000007</v>
      </c>
      <c r="H366" s="79">
        <f t="shared" si="277"/>
        <v>59360.000000000007</v>
      </c>
      <c r="I366" s="81">
        <f t="shared" si="28"/>
        <v>100</v>
      </c>
      <c r="J366" s="79">
        <f>SUM(J367:J374)</f>
        <v>62300.33</v>
      </c>
      <c r="K366" s="79">
        <f>SUM(K367:K374)</f>
        <v>58929.732819999997</v>
      </c>
      <c r="L366" s="79">
        <f t="shared" ref="L366:T366" si="278">SUM(L367:L374)</f>
        <v>56223.952220000006</v>
      </c>
      <c r="M366" s="79">
        <f t="shared" si="30"/>
        <v>95.40846280728141</v>
      </c>
      <c r="N366" s="79">
        <f t="shared" ref="N366" si="279">SUM(N367:N374)</f>
        <v>292691.69999999995</v>
      </c>
      <c r="O366" s="79">
        <f t="shared" si="278"/>
        <v>323239.70000000007</v>
      </c>
      <c r="P366" s="79">
        <f t="shared" si="278"/>
        <v>314611.37492000003</v>
      </c>
      <c r="Q366" s="79">
        <f t="shared" si="32"/>
        <v>97.330672847425603</v>
      </c>
      <c r="R366" s="79">
        <f t="shared" ref="R366" si="280">SUM(R367:R374)</f>
        <v>801.1</v>
      </c>
      <c r="S366" s="79">
        <f t="shared" si="278"/>
        <v>58545.799999999996</v>
      </c>
      <c r="T366" s="79">
        <f t="shared" si="278"/>
        <v>54950.498</v>
      </c>
      <c r="U366" s="79">
        <f t="shared" si="34"/>
        <v>93.858992446938984</v>
      </c>
      <c r="V366" s="129"/>
      <c r="W366" s="129"/>
      <c r="X366" s="129"/>
      <c r="Y366" s="129"/>
      <c r="Z366" s="129"/>
      <c r="AA366" s="129"/>
      <c r="AB366" s="129"/>
      <c r="AC366" s="129"/>
      <c r="AD366" s="129"/>
      <c r="AE366" s="129"/>
      <c r="AF366" s="129"/>
      <c r="AG366" s="129"/>
      <c r="AH366" s="129"/>
      <c r="AI366" s="129"/>
      <c r="AJ366" s="129"/>
    </row>
    <row r="367" spans="1:36" s="12" customFormat="1" ht="31.5" x14ac:dyDescent="0.25">
      <c r="A367" s="119" t="s">
        <v>343</v>
      </c>
      <c r="B367" s="14">
        <f t="shared" si="254"/>
        <v>425837.12999999989</v>
      </c>
      <c r="C367" s="14">
        <f t="shared" si="254"/>
        <v>444311.80382000003</v>
      </c>
      <c r="D367" s="14">
        <f t="shared" si="255"/>
        <v>432975.03986999998</v>
      </c>
      <c r="E367" s="14">
        <f t="shared" si="24"/>
        <v>97.448466628045566</v>
      </c>
      <c r="F367" s="14">
        <f>Дотации!B79</f>
        <v>73623.200000000012</v>
      </c>
      <c r="G367" s="15">
        <f>Дотации!C78</f>
        <v>59360.000000000007</v>
      </c>
      <c r="H367" s="15">
        <f>Дотации!D78</f>
        <v>59360.000000000007</v>
      </c>
      <c r="I367" s="15">
        <f t="shared" si="28"/>
        <v>100</v>
      </c>
      <c r="J367" s="14">
        <f>Субсидии!B351</f>
        <v>59985.83</v>
      </c>
      <c r="K367" s="14">
        <f>Субсидии!C351</f>
        <v>51859.40382</v>
      </c>
      <c r="L367" s="14">
        <f>Субсидии!D351</f>
        <v>49153.664950000006</v>
      </c>
      <c r="M367" s="14">
        <f t="shared" si="30"/>
        <v>94.782549218283719</v>
      </c>
      <c r="N367" s="14">
        <f>'Субвенции '!B357</f>
        <v>291426.99999999988</v>
      </c>
      <c r="O367" s="14">
        <f>'Субвенции '!C357</f>
        <v>321975</v>
      </c>
      <c r="P367" s="14">
        <f>'Субвенции '!D357</f>
        <v>313346.67491999996</v>
      </c>
      <c r="Q367" s="14">
        <f t="shared" si="32"/>
        <v>97.320187877940825</v>
      </c>
      <c r="R367" s="14">
        <f>Иные!B343</f>
        <v>801.1</v>
      </c>
      <c r="S367" s="14">
        <f>Иные!C343</f>
        <v>11117.4</v>
      </c>
      <c r="T367" s="14">
        <f>Иные!D343</f>
        <v>11114.7</v>
      </c>
      <c r="U367" s="14">
        <f t="shared" si="34"/>
        <v>99.975713746019764</v>
      </c>
      <c r="V367" s="10"/>
      <c r="W367" s="10"/>
      <c r="X367" s="10"/>
      <c r="Y367" s="10"/>
      <c r="Z367" s="10"/>
      <c r="AA367" s="10"/>
      <c r="AB367" s="10"/>
      <c r="AC367" s="10"/>
      <c r="AD367" s="10"/>
      <c r="AE367" s="10"/>
      <c r="AF367" s="10"/>
      <c r="AG367" s="10"/>
      <c r="AH367" s="10"/>
      <c r="AI367" s="10"/>
      <c r="AJ367" s="10"/>
    </row>
    <row r="368" spans="1:36" s="12" customFormat="1" ht="15.75" x14ac:dyDescent="0.25">
      <c r="A368" s="120" t="s">
        <v>623</v>
      </c>
      <c r="B368" s="146">
        <f t="shared" si="254"/>
        <v>234.2</v>
      </c>
      <c r="C368" s="146">
        <f t="shared" si="254"/>
        <v>1234.2</v>
      </c>
      <c r="D368" s="146">
        <f t="shared" si="255"/>
        <v>1234.2</v>
      </c>
      <c r="E368" s="146">
        <f t="shared" ref="E368:E374" si="281">D368/C368*100</f>
        <v>100</v>
      </c>
      <c r="F368" s="146"/>
      <c r="G368" s="14"/>
      <c r="H368" s="14"/>
      <c r="I368" s="45"/>
      <c r="J368" s="237">
        <f>Субсидии!B352</f>
        <v>0</v>
      </c>
      <c r="K368" s="237">
        <f>Субсидии!C352</f>
        <v>1000</v>
      </c>
      <c r="L368" s="237">
        <f>Субсидии!D352</f>
        <v>1000</v>
      </c>
      <c r="M368" s="14">
        <f t="shared" si="30"/>
        <v>100</v>
      </c>
      <c r="N368" s="14">
        <f>'Субвенции '!B358</f>
        <v>234.2</v>
      </c>
      <c r="O368" s="14">
        <f>'Субвенции '!C358</f>
        <v>234.2</v>
      </c>
      <c r="P368" s="14">
        <f>'Субвенции '!D358</f>
        <v>234.2</v>
      </c>
      <c r="Q368" s="14">
        <f>P368/O368*100</f>
        <v>100</v>
      </c>
      <c r="R368" s="14"/>
      <c r="S368" s="14"/>
      <c r="T368" s="14"/>
      <c r="U368" s="14"/>
      <c r="V368" s="10"/>
      <c r="W368" s="10"/>
      <c r="X368" s="10"/>
      <c r="Y368" s="10"/>
      <c r="Z368" s="10"/>
      <c r="AA368" s="10"/>
      <c r="AB368" s="10"/>
      <c r="AC368" s="10"/>
      <c r="AD368" s="10"/>
      <c r="AE368" s="10"/>
      <c r="AF368" s="10"/>
      <c r="AG368" s="10"/>
      <c r="AH368" s="10"/>
      <c r="AI368" s="10"/>
      <c r="AJ368" s="10"/>
    </row>
    <row r="369" spans="1:36" s="12" customFormat="1" ht="15.75" x14ac:dyDescent="0.25">
      <c r="A369" s="120" t="s">
        <v>624</v>
      </c>
      <c r="B369" s="146">
        <f t="shared" si="254"/>
        <v>234.2</v>
      </c>
      <c r="C369" s="146">
        <f t="shared" si="254"/>
        <v>301.10000000000002</v>
      </c>
      <c r="D369" s="146">
        <f t="shared" si="255"/>
        <v>301.10000000000002</v>
      </c>
      <c r="E369" s="146">
        <f t="shared" si="281"/>
        <v>100</v>
      </c>
      <c r="F369" s="146"/>
      <c r="G369" s="14"/>
      <c r="H369" s="14"/>
      <c r="I369" s="45"/>
      <c r="J369" s="237">
        <f>Субсидии!B353</f>
        <v>0</v>
      </c>
      <c r="K369" s="237">
        <f>Субсидии!C353</f>
        <v>0</v>
      </c>
      <c r="L369" s="237">
        <f>Субсидии!D353</f>
        <v>0</v>
      </c>
      <c r="M369" s="14"/>
      <c r="N369" s="14">
        <f>'Субвенции '!B359</f>
        <v>234.2</v>
      </c>
      <c r="O369" s="14">
        <f>'Субвенции '!C359</f>
        <v>234.2</v>
      </c>
      <c r="P369" s="14">
        <f>'Субвенции '!D359</f>
        <v>234.2</v>
      </c>
      <c r="Q369" s="14">
        <f>P369/O369*100</f>
        <v>100</v>
      </c>
      <c r="R369" s="14">
        <f>Иные!B344</f>
        <v>0</v>
      </c>
      <c r="S369" s="14">
        <f>Иные!C344</f>
        <v>66.900000000000006</v>
      </c>
      <c r="T369" s="14">
        <f>Иные!D344</f>
        <v>66.900000000000006</v>
      </c>
      <c r="U369" s="14">
        <f t="shared" ref="U369:U373" si="282">T369/S369*100</f>
        <v>100</v>
      </c>
      <c r="V369" s="10"/>
      <c r="W369" s="10"/>
      <c r="X369" s="10"/>
      <c r="Y369" s="10"/>
      <c r="Z369" s="10"/>
      <c r="AA369" s="10"/>
      <c r="AB369" s="10"/>
      <c r="AC369" s="10"/>
      <c r="AD369" s="10"/>
      <c r="AE369" s="10"/>
      <c r="AF369" s="10"/>
      <c r="AG369" s="10"/>
      <c r="AH369" s="10"/>
      <c r="AI369" s="10"/>
      <c r="AJ369" s="10"/>
    </row>
    <row r="370" spans="1:36" s="12" customFormat="1" ht="15.75" x14ac:dyDescent="0.25">
      <c r="A370" s="120" t="s">
        <v>289</v>
      </c>
      <c r="B370" s="146">
        <f t="shared" si="254"/>
        <v>234.2</v>
      </c>
      <c r="C370" s="146">
        <f t="shared" si="254"/>
        <v>301.10000000000002</v>
      </c>
      <c r="D370" s="146">
        <f t="shared" si="255"/>
        <v>301.10000000000002</v>
      </c>
      <c r="E370" s="146">
        <f t="shared" si="281"/>
        <v>100</v>
      </c>
      <c r="F370" s="146"/>
      <c r="G370" s="14"/>
      <c r="H370" s="14"/>
      <c r="I370" s="45"/>
      <c r="J370" s="237">
        <f>Субсидии!B354</f>
        <v>0</v>
      </c>
      <c r="K370" s="237">
        <f>Субсидии!C354</f>
        <v>0</v>
      </c>
      <c r="L370" s="237">
        <f>Субсидии!D354</f>
        <v>0</v>
      </c>
      <c r="M370" s="14"/>
      <c r="N370" s="14">
        <f>'Субвенции '!B360</f>
        <v>234.2</v>
      </c>
      <c r="O370" s="14">
        <f>'Субвенции '!C360</f>
        <v>234.2</v>
      </c>
      <c r="P370" s="14">
        <f>'Субвенции '!D360</f>
        <v>234.2</v>
      </c>
      <c r="Q370" s="14">
        <f>P370/O370*100</f>
        <v>100</v>
      </c>
      <c r="R370" s="14">
        <f>Иные!B345</f>
        <v>0</v>
      </c>
      <c r="S370" s="14">
        <f>Иные!C345</f>
        <v>66.900000000000006</v>
      </c>
      <c r="T370" s="14">
        <f>Иные!D345</f>
        <v>66.900000000000006</v>
      </c>
      <c r="U370" s="14">
        <f t="shared" si="282"/>
        <v>100</v>
      </c>
      <c r="V370" s="10"/>
      <c r="W370" s="10"/>
      <c r="X370" s="10"/>
      <c r="Y370" s="10"/>
      <c r="Z370" s="10"/>
      <c r="AA370" s="10"/>
      <c r="AB370" s="10"/>
      <c r="AC370" s="10"/>
      <c r="AD370" s="10"/>
      <c r="AE370" s="10"/>
      <c r="AF370" s="10"/>
      <c r="AG370" s="10"/>
      <c r="AH370" s="10"/>
      <c r="AI370" s="10"/>
      <c r="AJ370" s="10"/>
    </row>
    <row r="371" spans="1:36" s="12" customFormat="1" ht="15.75" x14ac:dyDescent="0.25">
      <c r="A371" s="120" t="s">
        <v>627</v>
      </c>
      <c r="B371" s="146">
        <f t="shared" si="254"/>
        <v>93.7</v>
      </c>
      <c r="C371" s="146">
        <f t="shared" si="254"/>
        <v>1165.2</v>
      </c>
      <c r="D371" s="146">
        <f t="shared" si="255"/>
        <v>1165.2</v>
      </c>
      <c r="E371" s="146">
        <f t="shared" si="281"/>
        <v>100</v>
      </c>
      <c r="F371" s="146"/>
      <c r="G371" s="14"/>
      <c r="H371" s="14"/>
      <c r="I371" s="45"/>
      <c r="J371" s="237">
        <f>Субсидии!B355</f>
        <v>0</v>
      </c>
      <c r="K371" s="237">
        <f>Субсидии!C355</f>
        <v>1000</v>
      </c>
      <c r="L371" s="237">
        <f>Субсидии!D355</f>
        <v>1000</v>
      </c>
      <c r="M371" s="14">
        <f t="shared" ref="M371:M372" si="283">L371/K371*100</f>
        <v>100</v>
      </c>
      <c r="N371" s="14">
        <f>'Субвенции '!B361</f>
        <v>93.7</v>
      </c>
      <c r="O371" s="14">
        <f>'Субвенции '!C361</f>
        <v>93.7</v>
      </c>
      <c r="P371" s="14">
        <f>'Субвенции '!D361</f>
        <v>93.7</v>
      </c>
      <c r="Q371" s="14">
        <f>P371/O371*100</f>
        <v>100</v>
      </c>
      <c r="R371" s="14">
        <f>Иные!B346</f>
        <v>0</v>
      </c>
      <c r="S371" s="14">
        <f>Иные!C346</f>
        <v>71.5</v>
      </c>
      <c r="T371" s="14">
        <f>Иные!D346</f>
        <v>71.5</v>
      </c>
      <c r="U371" s="14">
        <f t="shared" si="282"/>
        <v>100</v>
      </c>
      <c r="V371" s="10"/>
      <c r="W371" s="10"/>
      <c r="X371" s="10"/>
      <c r="Y371" s="10"/>
      <c r="Z371" s="10"/>
      <c r="AA371" s="10"/>
      <c r="AB371" s="10"/>
      <c r="AC371" s="10"/>
      <c r="AD371" s="10"/>
      <c r="AE371" s="10"/>
      <c r="AF371" s="10"/>
      <c r="AG371" s="10"/>
      <c r="AH371" s="10"/>
      <c r="AI371" s="10"/>
      <c r="AJ371" s="10"/>
    </row>
    <row r="372" spans="1:36" s="12" customFormat="1" ht="15.75" x14ac:dyDescent="0.25">
      <c r="A372" s="120" t="s">
        <v>625</v>
      </c>
      <c r="B372" s="146">
        <f t="shared" si="254"/>
        <v>234.2</v>
      </c>
      <c r="C372" s="146">
        <f t="shared" si="254"/>
        <v>18343.3</v>
      </c>
      <c r="D372" s="146">
        <f t="shared" si="255"/>
        <v>18343.3</v>
      </c>
      <c r="E372" s="146">
        <f t="shared" si="281"/>
        <v>100</v>
      </c>
      <c r="F372" s="146"/>
      <c r="G372" s="14"/>
      <c r="H372" s="14"/>
      <c r="I372" s="45"/>
      <c r="J372" s="237">
        <f>Субсидии!B356</f>
        <v>0</v>
      </c>
      <c r="K372" s="237">
        <f>Субсидии!C356</f>
        <v>1000</v>
      </c>
      <c r="L372" s="237">
        <f>Субсидии!D356</f>
        <v>1000</v>
      </c>
      <c r="M372" s="14">
        <f t="shared" si="283"/>
        <v>100</v>
      </c>
      <c r="N372" s="14">
        <f>'Субвенции '!B362</f>
        <v>234.2</v>
      </c>
      <c r="O372" s="14">
        <f>'Субвенции '!C362</f>
        <v>234.2</v>
      </c>
      <c r="P372" s="14">
        <f>'Субвенции '!D362</f>
        <v>234.2</v>
      </c>
      <c r="Q372" s="14">
        <f>P372/O372*100</f>
        <v>100</v>
      </c>
      <c r="R372" s="14">
        <f>Иные!B347</f>
        <v>0</v>
      </c>
      <c r="S372" s="14">
        <f>Иные!C347</f>
        <v>17109.099999999999</v>
      </c>
      <c r="T372" s="14">
        <f>Иные!D347</f>
        <v>17109.099999999999</v>
      </c>
      <c r="U372" s="14">
        <f t="shared" si="282"/>
        <v>100</v>
      </c>
      <c r="V372" s="10"/>
      <c r="W372" s="10"/>
      <c r="X372" s="10"/>
      <c r="Y372" s="10"/>
      <c r="Z372" s="10"/>
      <c r="AA372" s="10"/>
      <c r="AB372" s="10"/>
      <c r="AC372" s="10"/>
      <c r="AD372" s="10"/>
      <c r="AE372" s="10"/>
      <c r="AF372" s="10"/>
      <c r="AG372" s="10"/>
      <c r="AH372" s="10"/>
      <c r="AI372" s="10"/>
      <c r="AJ372" s="10"/>
    </row>
    <row r="373" spans="1:36" s="12" customFormat="1" ht="15.75" x14ac:dyDescent="0.25">
      <c r="A373" s="424" t="s">
        <v>423</v>
      </c>
      <c r="B373" s="146">
        <f t="shared" si="254"/>
        <v>2314.5</v>
      </c>
      <c r="C373" s="146">
        <f t="shared" si="254"/>
        <v>33314.5</v>
      </c>
      <c r="D373" s="146">
        <f t="shared" si="255"/>
        <v>29721.85627</v>
      </c>
      <c r="E373" s="146">
        <f t="shared" si="281"/>
        <v>89.215975836347539</v>
      </c>
      <c r="F373" s="146"/>
      <c r="G373" s="14"/>
      <c r="H373" s="14"/>
      <c r="I373" s="45"/>
      <c r="J373" s="237">
        <f>Субсидии!B357</f>
        <v>2314.5</v>
      </c>
      <c r="K373" s="237">
        <f>Субсидии!C357</f>
        <v>3314.5</v>
      </c>
      <c r="L373" s="237">
        <f>Субсидии!D357</f>
        <v>3314.4582700000001</v>
      </c>
      <c r="M373" s="14">
        <f>L373/K373*100</f>
        <v>99.998740986574148</v>
      </c>
      <c r="N373" s="14"/>
      <c r="O373" s="14"/>
      <c r="P373" s="14"/>
      <c r="Q373" s="14"/>
      <c r="R373" s="14">
        <f>Иные!B348</f>
        <v>0</v>
      </c>
      <c r="S373" s="14">
        <f>Иные!C348</f>
        <v>30000</v>
      </c>
      <c r="T373" s="14">
        <f>Иные!D348</f>
        <v>26407.398000000001</v>
      </c>
      <c r="U373" s="14">
        <f t="shared" si="282"/>
        <v>88.024659999999997</v>
      </c>
      <c r="V373" s="10"/>
      <c r="W373" s="10"/>
      <c r="X373" s="10"/>
      <c r="Y373" s="10"/>
      <c r="Z373" s="10"/>
      <c r="AA373" s="10"/>
      <c r="AB373" s="10"/>
      <c r="AC373" s="10"/>
      <c r="AD373" s="10"/>
      <c r="AE373" s="10"/>
      <c r="AF373" s="10"/>
      <c r="AG373" s="10"/>
      <c r="AH373" s="10"/>
      <c r="AI373" s="10"/>
      <c r="AJ373" s="10"/>
    </row>
    <row r="374" spans="1:36" s="12" customFormat="1" ht="15.75" x14ac:dyDescent="0.25">
      <c r="A374" s="120" t="s">
        <v>626</v>
      </c>
      <c r="B374" s="146">
        <f t="shared" si="254"/>
        <v>234.2</v>
      </c>
      <c r="C374" s="146">
        <f t="shared" si="254"/>
        <v>1104.029</v>
      </c>
      <c r="D374" s="146">
        <f t="shared" si="255"/>
        <v>1104.029</v>
      </c>
      <c r="E374" s="146">
        <f t="shared" si="281"/>
        <v>100</v>
      </c>
      <c r="F374" s="146"/>
      <c r="G374" s="14"/>
      <c r="H374" s="14"/>
      <c r="I374" s="45"/>
      <c r="J374" s="237">
        <f>Субсидии!B358</f>
        <v>0</v>
      </c>
      <c r="K374" s="237">
        <f>Субсидии!C358</f>
        <v>755.82899999999995</v>
      </c>
      <c r="L374" s="237">
        <f>Субсидии!D358</f>
        <v>755.82899999999995</v>
      </c>
      <c r="M374" s="14">
        <f>L374/K374*100</f>
        <v>100</v>
      </c>
      <c r="N374" s="14">
        <f>'Субвенции '!B363</f>
        <v>234.2</v>
      </c>
      <c r="O374" s="14">
        <f>'Субвенции '!C363</f>
        <v>234.2</v>
      </c>
      <c r="P374" s="14">
        <f>'Субвенции '!D363</f>
        <v>234.2</v>
      </c>
      <c r="Q374" s="14">
        <f>P374/O374*100</f>
        <v>100</v>
      </c>
      <c r="R374" s="14">
        <f>Иные!B349</f>
        <v>0</v>
      </c>
      <c r="S374" s="14">
        <f>Иные!C349</f>
        <v>114</v>
      </c>
      <c r="T374" s="14">
        <f>Иные!D349</f>
        <v>114</v>
      </c>
      <c r="U374" s="14"/>
      <c r="V374" s="10"/>
      <c r="W374" s="10"/>
      <c r="X374" s="10"/>
      <c r="Y374" s="10"/>
      <c r="Z374" s="10"/>
      <c r="AA374" s="10"/>
      <c r="AB374" s="10"/>
      <c r="AC374" s="10"/>
      <c r="AD374" s="10"/>
      <c r="AE374" s="10"/>
      <c r="AF374" s="10"/>
      <c r="AG374" s="10"/>
      <c r="AH374" s="10"/>
      <c r="AI374" s="10"/>
      <c r="AJ374" s="10"/>
    </row>
    <row r="375" spans="1:36" s="26" customFormat="1" ht="31.5" x14ac:dyDescent="0.25">
      <c r="A375" s="76" t="s">
        <v>403</v>
      </c>
      <c r="B375" s="79">
        <f t="shared" si="254"/>
        <v>229035.72999999998</v>
      </c>
      <c r="C375" s="79">
        <f t="shared" si="254"/>
        <v>262526.83732000005</v>
      </c>
      <c r="D375" s="79">
        <f t="shared" si="255"/>
        <v>250037.74437000009</v>
      </c>
      <c r="E375" s="79">
        <f t="shared" ref="E375" si="284">D375/C375*100</f>
        <v>95.242736675040689</v>
      </c>
      <c r="F375" s="79">
        <f t="shared" ref="F375:H375" si="285">SUM(F376:F382)</f>
        <v>61241.3</v>
      </c>
      <c r="G375" s="79">
        <f t="shared" si="285"/>
        <v>64120.5</v>
      </c>
      <c r="H375" s="79">
        <f t="shared" si="285"/>
        <v>64120.5</v>
      </c>
      <c r="I375" s="81">
        <f t="shared" si="28"/>
        <v>100</v>
      </c>
      <c r="J375" s="79">
        <f>SUM(J376:J382)</f>
        <v>39946.129999999997</v>
      </c>
      <c r="K375" s="79">
        <f>SUM(K376:K382)</f>
        <v>42555.769819999994</v>
      </c>
      <c r="L375" s="79">
        <f t="shared" ref="L375:T375" si="286">SUM(L376:L382)</f>
        <v>33154.237699999998</v>
      </c>
      <c r="M375" s="79">
        <f t="shared" si="30"/>
        <v>77.907738105159254</v>
      </c>
      <c r="N375" s="79">
        <f t="shared" ref="N375" si="287">SUM(N376:N382)</f>
        <v>127389.5</v>
      </c>
      <c r="O375" s="79">
        <f t="shared" si="286"/>
        <v>138058.77850000007</v>
      </c>
      <c r="P375" s="79">
        <f t="shared" si="286"/>
        <v>134974.89507000009</v>
      </c>
      <c r="Q375" s="79">
        <f t="shared" si="32"/>
        <v>97.766253284647178</v>
      </c>
      <c r="R375" s="79">
        <f t="shared" ref="R375" si="288">SUM(R376:R382)</f>
        <v>458.8</v>
      </c>
      <c r="S375" s="79">
        <f t="shared" si="286"/>
        <v>17791.789000000001</v>
      </c>
      <c r="T375" s="79">
        <f t="shared" si="286"/>
        <v>17788.1116</v>
      </c>
      <c r="U375" s="79">
        <f t="shared" si="34"/>
        <v>99.979330914951831</v>
      </c>
      <c r="V375" s="129"/>
      <c r="W375" s="129"/>
      <c r="X375" s="129"/>
      <c r="Y375" s="129"/>
      <c r="Z375" s="129"/>
      <c r="AA375" s="129"/>
      <c r="AB375" s="129"/>
      <c r="AC375" s="129"/>
      <c r="AD375" s="129"/>
      <c r="AE375" s="129"/>
      <c r="AF375" s="129"/>
      <c r="AG375" s="129"/>
      <c r="AH375" s="129"/>
      <c r="AI375" s="129"/>
      <c r="AJ375" s="129"/>
    </row>
    <row r="376" spans="1:36" s="12" customFormat="1" ht="31.5" x14ac:dyDescent="0.25">
      <c r="A376" s="119" t="s">
        <v>342</v>
      </c>
      <c r="B376" s="14">
        <f t="shared" si="254"/>
        <v>227225.73</v>
      </c>
      <c r="C376" s="14">
        <f t="shared" si="254"/>
        <v>244689.63732000004</v>
      </c>
      <c r="D376" s="14">
        <f t="shared" si="255"/>
        <v>232202.61929000006</v>
      </c>
      <c r="E376" s="14">
        <f t="shared" si="24"/>
        <v>94.89679327381171</v>
      </c>
      <c r="F376" s="14">
        <f>Дотации!B81</f>
        <v>61241.3</v>
      </c>
      <c r="G376" s="15">
        <f>Дотации!C80</f>
        <v>64120.5</v>
      </c>
      <c r="H376" s="15">
        <f>Дотации!D80</f>
        <v>64120.5</v>
      </c>
      <c r="I376" s="15">
        <f t="shared" si="28"/>
        <v>100</v>
      </c>
      <c r="J376" s="14">
        <f>Субсидии!B360</f>
        <v>38791.93</v>
      </c>
      <c r="K376" s="14">
        <f>Субсидии!C360</f>
        <v>35637.169819999996</v>
      </c>
      <c r="L376" s="14">
        <f>Субсидии!D360</f>
        <v>26235.606219999998</v>
      </c>
      <c r="M376" s="14">
        <f t="shared" si="30"/>
        <v>73.618658138436871</v>
      </c>
      <c r="N376" s="14">
        <f>'Субвенции '!B365</f>
        <v>126733.70000000001</v>
      </c>
      <c r="O376" s="14">
        <f>'Субвенции '!C365</f>
        <v>137402.97850000003</v>
      </c>
      <c r="P376" s="14">
        <f>'Субвенции '!D365</f>
        <v>134319.09507000004</v>
      </c>
      <c r="Q376" s="14">
        <f t="shared" si="32"/>
        <v>97.755592008509495</v>
      </c>
      <c r="R376" s="14">
        <f>Иные!B351</f>
        <v>458.8</v>
      </c>
      <c r="S376" s="14">
        <f>Иные!C351</f>
        <v>7528.9889999999996</v>
      </c>
      <c r="T376" s="14">
        <f>Иные!D351</f>
        <v>7527.4179999999997</v>
      </c>
      <c r="U376" s="14">
        <f t="shared" si="34"/>
        <v>99.979133984655846</v>
      </c>
      <c r="V376" s="10"/>
      <c r="W376" s="10"/>
      <c r="X376" s="10"/>
      <c r="Y376" s="10"/>
      <c r="Z376" s="10"/>
      <c r="AA376" s="10"/>
      <c r="AB376" s="10"/>
      <c r="AC376" s="10"/>
      <c r="AD376" s="10"/>
      <c r="AE376" s="10"/>
      <c r="AF376" s="10"/>
      <c r="AG376" s="10"/>
      <c r="AH376" s="10"/>
      <c r="AI376" s="10"/>
      <c r="AJ376" s="10"/>
    </row>
    <row r="377" spans="1:36" s="12" customFormat="1" ht="15.75" x14ac:dyDescent="0.25">
      <c r="A377" s="120" t="s">
        <v>670</v>
      </c>
      <c r="B377" s="146">
        <f t="shared" si="254"/>
        <v>0</v>
      </c>
      <c r="C377" s="146">
        <f t="shared" si="254"/>
        <v>0</v>
      </c>
      <c r="D377" s="146">
        <f t="shared" si="255"/>
        <v>0</v>
      </c>
      <c r="E377" s="146"/>
      <c r="F377" s="146"/>
      <c r="G377" s="14"/>
      <c r="H377" s="14"/>
      <c r="I377" s="45"/>
      <c r="J377" s="237"/>
      <c r="K377" s="237"/>
      <c r="L377" s="237"/>
      <c r="M377" s="14"/>
      <c r="N377" s="14">
        <f>'Субвенции '!B366</f>
        <v>0</v>
      </c>
      <c r="O377" s="14">
        <f>'Субвенции '!C366</f>
        <v>0</v>
      </c>
      <c r="P377" s="14">
        <f>'Субвенции '!D366</f>
        <v>0</v>
      </c>
      <c r="Q377" s="14"/>
      <c r="R377" s="14"/>
      <c r="S377" s="14"/>
      <c r="T377" s="14"/>
      <c r="U377" s="14"/>
      <c r="V377" s="10"/>
      <c r="W377" s="10"/>
      <c r="X377" s="10"/>
      <c r="Y377" s="10"/>
      <c r="Z377" s="10"/>
      <c r="AA377" s="10"/>
      <c r="AB377" s="10"/>
      <c r="AC377" s="10"/>
      <c r="AD377" s="10"/>
      <c r="AE377" s="10"/>
      <c r="AF377" s="10"/>
      <c r="AG377" s="10"/>
      <c r="AH377" s="10"/>
      <c r="AI377" s="10"/>
      <c r="AJ377" s="10"/>
    </row>
    <row r="378" spans="1:36" s="12" customFormat="1" ht="15.75" x14ac:dyDescent="0.25">
      <c r="A378" s="120" t="s">
        <v>327</v>
      </c>
      <c r="B378" s="146">
        <f t="shared" si="254"/>
        <v>0</v>
      </c>
      <c r="C378" s="146">
        <f t="shared" si="254"/>
        <v>0</v>
      </c>
      <c r="D378" s="146">
        <f t="shared" si="255"/>
        <v>0</v>
      </c>
      <c r="E378" s="146"/>
      <c r="F378" s="146"/>
      <c r="G378" s="14"/>
      <c r="H378" s="14"/>
      <c r="I378" s="45"/>
      <c r="J378" s="237">
        <f>Субсидии!B361</f>
        <v>0</v>
      </c>
      <c r="K378" s="237">
        <f>Субсидии!C361</f>
        <v>0</v>
      </c>
      <c r="L378" s="237">
        <f>Субсидии!D361</f>
        <v>0</v>
      </c>
      <c r="M378" s="14"/>
      <c r="N378" s="14">
        <f>'Субвенции '!B367</f>
        <v>0</v>
      </c>
      <c r="O378" s="14">
        <f>'Субвенции '!C367</f>
        <v>0</v>
      </c>
      <c r="P378" s="14">
        <f>'Субвенции '!D367</f>
        <v>0</v>
      </c>
      <c r="Q378" s="14"/>
      <c r="R378" s="14"/>
      <c r="S378" s="14"/>
      <c r="T378" s="14"/>
      <c r="U378" s="14"/>
      <c r="V378" s="10"/>
      <c r="W378" s="10"/>
      <c r="X378" s="10"/>
      <c r="Y378" s="10"/>
      <c r="Z378" s="10"/>
      <c r="AA378" s="10"/>
      <c r="AB378" s="10"/>
      <c r="AC378" s="10"/>
      <c r="AD378" s="10"/>
      <c r="AE378" s="10"/>
      <c r="AF378" s="10"/>
      <c r="AG378" s="10"/>
      <c r="AH378" s="10"/>
      <c r="AI378" s="10"/>
      <c r="AJ378" s="10"/>
    </row>
    <row r="379" spans="1:36" s="12" customFormat="1" ht="15.75" x14ac:dyDescent="0.25">
      <c r="A379" s="120" t="s">
        <v>669</v>
      </c>
      <c r="B379" s="146">
        <f t="shared" si="254"/>
        <v>93.7</v>
      </c>
      <c r="C379" s="146">
        <f t="shared" si="254"/>
        <v>463.5</v>
      </c>
      <c r="D379" s="146">
        <f t="shared" si="255"/>
        <v>463.5</v>
      </c>
      <c r="E379" s="146">
        <f>D379/C379*100</f>
        <v>100</v>
      </c>
      <c r="F379" s="146"/>
      <c r="G379" s="14"/>
      <c r="H379" s="14"/>
      <c r="I379" s="45"/>
      <c r="J379" s="237">
        <f>Субсидии!B362</f>
        <v>0</v>
      </c>
      <c r="K379" s="237">
        <f>Субсидии!C362</f>
        <v>164</v>
      </c>
      <c r="L379" s="237">
        <f>Субсидии!D362</f>
        <v>164</v>
      </c>
      <c r="M379" s="14">
        <f t="shared" ref="M379:M381" si="289">L379/K379*100</f>
        <v>100</v>
      </c>
      <c r="N379" s="14">
        <f>'Субвенции '!B368</f>
        <v>93.7</v>
      </c>
      <c r="O379" s="14">
        <f>'Субвенции '!C368</f>
        <v>93.7</v>
      </c>
      <c r="P379" s="14">
        <f>'Субвенции '!D368</f>
        <v>93.7</v>
      </c>
      <c r="Q379" s="14">
        <f>P379/O379*100</f>
        <v>100</v>
      </c>
      <c r="R379" s="14">
        <f>Иные!B352</f>
        <v>0</v>
      </c>
      <c r="S379" s="14">
        <f>Иные!C352</f>
        <v>205.8</v>
      </c>
      <c r="T379" s="14">
        <f>Иные!D352</f>
        <v>205.8</v>
      </c>
      <c r="U379" s="14">
        <f t="shared" ref="U379" si="290">T379/S379*100</f>
        <v>100</v>
      </c>
      <c r="V379" s="10"/>
      <c r="W379" s="10"/>
      <c r="X379" s="10"/>
      <c r="Y379" s="10"/>
      <c r="Z379" s="10"/>
      <c r="AA379" s="10"/>
      <c r="AB379" s="10"/>
      <c r="AC379" s="10"/>
      <c r="AD379" s="10"/>
      <c r="AE379" s="10"/>
      <c r="AF379" s="10"/>
      <c r="AG379" s="10"/>
      <c r="AH379" s="10"/>
      <c r="AI379" s="10"/>
      <c r="AJ379" s="10"/>
    </row>
    <row r="380" spans="1:36" s="12" customFormat="1" ht="15.75" x14ac:dyDescent="0.25">
      <c r="A380" s="120" t="s">
        <v>399</v>
      </c>
      <c r="B380" s="146">
        <f t="shared" si="254"/>
        <v>234.2</v>
      </c>
      <c r="C380" s="146">
        <f t="shared" si="254"/>
        <v>1291.2</v>
      </c>
      <c r="D380" s="146">
        <f t="shared" si="255"/>
        <v>1291.2</v>
      </c>
      <c r="E380" s="146">
        <f>D380/C380*100</f>
        <v>100</v>
      </c>
      <c r="F380" s="146"/>
      <c r="G380" s="14"/>
      <c r="H380" s="14"/>
      <c r="I380" s="45"/>
      <c r="J380" s="237">
        <f>Субсидии!B363</f>
        <v>0</v>
      </c>
      <c r="K380" s="237">
        <f>Субсидии!C363</f>
        <v>1000</v>
      </c>
      <c r="L380" s="237">
        <f>Субсидии!D363</f>
        <v>1000</v>
      </c>
      <c r="M380" s="14">
        <f t="shared" si="289"/>
        <v>100</v>
      </c>
      <c r="N380" s="14">
        <f>'Субвенции '!B369</f>
        <v>234.2</v>
      </c>
      <c r="O380" s="14">
        <f>'Субвенции '!C369</f>
        <v>234.2</v>
      </c>
      <c r="P380" s="14">
        <f>'Субвенции '!D369</f>
        <v>234.2</v>
      </c>
      <c r="Q380" s="14">
        <f>P380/O380*100</f>
        <v>100</v>
      </c>
      <c r="R380" s="14">
        <f>Иные!B353</f>
        <v>0</v>
      </c>
      <c r="S380" s="14">
        <f>Иные!C353</f>
        <v>57</v>
      </c>
      <c r="T380" s="14">
        <f>Иные!D353</f>
        <v>57</v>
      </c>
      <c r="U380" s="14"/>
      <c r="V380" s="10"/>
      <c r="W380" s="10"/>
      <c r="X380" s="10"/>
      <c r="Y380" s="10"/>
      <c r="Z380" s="10"/>
      <c r="AA380" s="10"/>
      <c r="AB380" s="10"/>
      <c r="AC380" s="10"/>
      <c r="AD380" s="10"/>
      <c r="AE380" s="10"/>
      <c r="AF380" s="10"/>
      <c r="AG380" s="10"/>
      <c r="AH380" s="10"/>
      <c r="AI380" s="10"/>
      <c r="AJ380" s="10"/>
    </row>
    <row r="381" spans="1:36" s="12" customFormat="1" ht="15.75" x14ac:dyDescent="0.25">
      <c r="A381" s="120" t="s">
        <v>401</v>
      </c>
      <c r="B381" s="146">
        <f t="shared" si="254"/>
        <v>93.7</v>
      </c>
      <c r="C381" s="146">
        <f t="shared" si="254"/>
        <v>1093.7</v>
      </c>
      <c r="D381" s="146">
        <f t="shared" si="255"/>
        <v>1093.7</v>
      </c>
      <c r="E381" s="146">
        <f>D381/C381*100</f>
        <v>100</v>
      </c>
      <c r="F381" s="146"/>
      <c r="G381" s="14"/>
      <c r="H381" s="14"/>
      <c r="I381" s="45"/>
      <c r="J381" s="237">
        <f>Субсидии!B364</f>
        <v>0</v>
      </c>
      <c r="K381" s="237">
        <f>Субсидии!C364</f>
        <v>1000</v>
      </c>
      <c r="L381" s="237">
        <f>Субсидии!D364</f>
        <v>1000</v>
      </c>
      <c r="M381" s="14">
        <f t="shared" si="289"/>
        <v>100</v>
      </c>
      <c r="N381" s="14">
        <f>'Субвенции '!B370</f>
        <v>93.7</v>
      </c>
      <c r="O381" s="14">
        <f>'Субвенции '!C370</f>
        <v>93.7</v>
      </c>
      <c r="P381" s="14">
        <f>'Субвенции '!D370</f>
        <v>93.7</v>
      </c>
      <c r="Q381" s="14">
        <f>P381/O381*100</f>
        <v>100</v>
      </c>
      <c r="R381" s="14">
        <f>Иные!B355</f>
        <v>0</v>
      </c>
      <c r="S381" s="14">
        <f>Иные!C355</f>
        <v>0</v>
      </c>
      <c r="T381" s="14">
        <f>Иные!D355</f>
        <v>0</v>
      </c>
      <c r="U381" s="14"/>
      <c r="V381" s="10"/>
      <c r="W381" s="10"/>
      <c r="X381" s="10"/>
      <c r="Y381" s="10"/>
      <c r="Z381" s="10"/>
      <c r="AA381" s="10"/>
      <c r="AB381" s="10"/>
      <c r="AC381" s="10"/>
      <c r="AD381" s="10"/>
      <c r="AE381" s="10"/>
      <c r="AF381" s="10"/>
      <c r="AG381" s="10"/>
      <c r="AH381" s="10"/>
      <c r="AI381" s="10"/>
      <c r="AJ381" s="10"/>
    </row>
    <row r="382" spans="1:36" s="12" customFormat="1" ht="15.75" x14ac:dyDescent="0.25">
      <c r="A382" s="120" t="s">
        <v>400</v>
      </c>
      <c r="B382" s="146">
        <f t="shared" si="254"/>
        <v>1388.4</v>
      </c>
      <c r="C382" s="146">
        <f t="shared" si="254"/>
        <v>14988.8</v>
      </c>
      <c r="D382" s="146">
        <f t="shared" si="255"/>
        <v>14986.72508</v>
      </c>
      <c r="E382" s="146">
        <f>D382/C382*100</f>
        <v>99.986156863791649</v>
      </c>
      <c r="F382" s="146"/>
      <c r="G382" s="14"/>
      <c r="H382" s="14"/>
      <c r="I382" s="45"/>
      <c r="J382" s="237">
        <f>Субсидии!B365</f>
        <v>1154.2</v>
      </c>
      <c r="K382" s="237">
        <f>Субсидии!C365</f>
        <v>4754.6000000000004</v>
      </c>
      <c r="L382" s="237">
        <f>Субсидии!D365</f>
        <v>4754.63148</v>
      </c>
      <c r="M382" s="14">
        <f>L382/K382*100</f>
        <v>100.00066209565472</v>
      </c>
      <c r="N382" s="14">
        <f>'Субвенции '!B371</f>
        <v>234.2</v>
      </c>
      <c r="O382" s="14">
        <f>'Субвенции '!C371</f>
        <v>234.2</v>
      </c>
      <c r="P382" s="14">
        <f>'Субвенции '!D371</f>
        <v>234.2</v>
      </c>
      <c r="Q382" s="14">
        <f>P382/O382*100</f>
        <v>100</v>
      </c>
      <c r="R382" s="14">
        <f>Иные!B354</f>
        <v>0</v>
      </c>
      <c r="S382" s="14">
        <f>Иные!C354</f>
        <v>10000</v>
      </c>
      <c r="T382" s="14">
        <f>Иные!D354</f>
        <v>9997.8935999999994</v>
      </c>
      <c r="U382" s="14"/>
      <c r="V382" s="10"/>
      <c r="W382" s="10"/>
      <c r="X382" s="10"/>
      <c r="Y382" s="10"/>
      <c r="Z382" s="10"/>
      <c r="AA382" s="10"/>
      <c r="AB382" s="10"/>
      <c r="AC382" s="10"/>
      <c r="AD382" s="10"/>
      <c r="AE382" s="10"/>
      <c r="AF382" s="10"/>
      <c r="AG382" s="10"/>
      <c r="AH382" s="10"/>
      <c r="AI382" s="10"/>
      <c r="AJ382" s="10"/>
    </row>
    <row r="383" spans="1:36" s="12" customFormat="1" ht="15.75" x14ac:dyDescent="0.25">
      <c r="A383" s="120" t="s">
        <v>518</v>
      </c>
      <c r="B383" s="146">
        <f t="shared" si="254"/>
        <v>0</v>
      </c>
      <c r="C383" s="146">
        <f t="shared" si="254"/>
        <v>0</v>
      </c>
      <c r="D383" s="146">
        <f t="shared" si="255"/>
        <v>0</v>
      </c>
      <c r="E383" s="146"/>
      <c r="F383" s="146"/>
      <c r="G383" s="14"/>
      <c r="H383" s="14"/>
      <c r="I383" s="45"/>
      <c r="J383" s="237"/>
      <c r="K383" s="237"/>
      <c r="L383" s="237"/>
      <c r="M383" s="14"/>
      <c r="N383" s="14">
        <f>'Субвенции '!B372</f>
        <v>0</v>
      </c>
      <c r="O383" s="14">
        <f>'Субвенции '!C372</f>
        <v>0</v>
      </c>
      <c r="P383" s="14">
        <f>'Субвенции '!D372</f>
        <v>0</v>
      </c>
      <c r="Q383" s="14"/>
      <c r="R383" s="14"/>
      <c r="S383" s="14"/>
      <c r="T383" s="14"/>
      <c r="U383" s="14"/>
      <c r="V383" s="10"/>
      <c r="W383" s="10"/>
      <c r="X383" s="10"/>
      <c r="Y383" s="10"/>
      <c r="Z383" s="10"/>
      <c r="AA383" s="10"/>
      <c r="AB383" s="10"/>
      <c r="AC383" s="10"/>
      <c r="AD383" s="10"/>
      <c r="AE383" s="10"/>
      <c r="AF383" s="10"/>
      <c r="AG383" s="10"/>
      <c r="AH383" s="10"/>
      <c r="AI383" s="10"/>
      <c r="AJ383" s="10"/>
    </row>
    <row r="384" spans="1:36" s="26" customFormat="1" ht="31.5" x14ac:dyDescent="0.25">
      <c r="A384" s="75" t="s">
        <v>398</v>
      </c>
      <c r="B384" s="79">
        <f t="shared" si="254"/>
        <v>333564.8000000001</v>
      </c>
      <c r="C384" s="79">
        <f t="shared" si="254"/>
        <v>353200.94731000002</v>
      </c>
      <c r="D384" s="79">
        <f t="shared" si="255"/>
        <v>342714.51773000008</v>
      </c>
      <c r="E384" s="79">
        <f t="shared" ref="E384" si="291">D384/C384*100</f>
        <v>97.031030165727131</v>
      </c>
      <c r="F384" s="79">
        <f t="shared" ref="F384:H384" si="292">SUM(F385:F396)</f>
        <v>115644.29999999999</v>
      </c>
      <c r="G384" s="79">
        <f t="shared" si="292"/>
        <v>94478.099999999991</v>
      </c>
      <c r="H384" s="79">
        <f t="shared" si="292"/>
        <v>94478.099999999991</v>
      </c>
      <c r="I384" s="81">
        <f t="shared" si="28"/>
        <v>100</v>
      </c>
      <c r="J384" s="79">
        <f>SUM(J385:J396)</f>
        <v>38946.799999999996</v>
      </c>
      <c r="K384" s="79">
        <f>SUM(K385:K396)</f>
        <v>34571.847310000005</v>
      </c>
      <c r="L384" s="79">
        <f t="shared" ref="L384:T384" si="293">SUM(L385:L396)</f>
        <v>30106.512770000005</v>
      </c>
      <c r="M384" s="79">
        <f t="shared" si="30"/>
        <v>87.08389950944742</v>
      </c>
      <c r="N384" s="79">
        <f t="shared" ref="N384" si="294">SUM(N385:N396)</f>
        <v>178469.50000000015</v>
      </c>
      <c r="O384" s="79">
        <f t="shared" si="293"/>
        <v>211741.20000000007</v>
      </c>
      <c r="P384" s="79">
        <f t="shared" si="293"/>
        <v>205720.10496000011</v>
      </c>
      <c r="Q384" s="79">
        <f t="shared" si="32"/>
        <v>97.156389479232217</v>
      </c>
      <c r="R384" s="79">
        <f t="shared" ref="R384" si="295">SUM(R385:R396)</f>
        <v>504.2</v>
      </c>
      <c r="S384" s="79">
        <f t="shared" si="293"/>
        <v>12409.800000000003</v>
      </c>
      <c r="T384" s="79">
        <f t="shared" si="293"/>
        <v>12409.800000000003</v>
      </c>
      <c r="U384" s="79">
        <f t="shared" si="34"/>
        <v>100</v>
      </c>
      <c r="V384" s="129"/>
      <c r="W384" s="129"/>
      <c r="X384" s="129"/>
      <c r="Y384" s="129"/>
      <c r="Z384" s="129"/>
      <c r="AA384" s="129"/>
      <c r="AB384" s="129"/>
      <c r="AC384" s="129"/>
      <c r="AD384" s="129"/>
      <c r="AE384" s="129"/>
      <c r="AF384" s="129"/>
      <c r="AG384" s="129"/>
      <c r="AH384" s="129"/>
      <c r="AI384" s="129"/>
      <c r="AJ384" s="129"/>
    </row>
    <row r="385" spans="1:36" s="12" customFormat="1" ht="31.5" x14ac:dyDescent="0.25">
      <c r="A385" s="119" t="s">
        <v>341</v>
      </c>
      <c r="B385" s="14">
        <f t="shared" si="254"/>
        <v>330755.50000000006</v>
      </c>
      <c r="C385" s="14">
        <f t="shared" si="254"/>
        <v>345775.04840999993</v>
      </c>
      <c r="D385" s="14">
        <f t="shared" si="255"/>
        <v>335288.61882999999</v>
      </c>
      <c r="E385" s="14">
        <f t="shared" si="24"/>
        <v>96.967268277968472</v>
      </c>
      <c r="F385" s="14">
        <f>Дотации!B83</f>
        <v>115644.29999999999</v>
      </c>
      <c r="G385" s="15">
        <f>Дотации!C82</f>
        <v>94478.099999999991</v>
      </c>
      <c r="H385" s="15">
        <f>Дотации!D82</f>
        <v>94478.099999999991</v>
      </c>
      <c r="I385" s="15">
        <f t="shared" si="28"/>
        <v>100</v>
      </c>
      <c r="J385" s="14">
        <f>Субсидии!B367</f>
        <v>37823.899999999994</v>
      </c>
      <c r="K385" s="14">
        <f>Субсидии!C367</f>
        <v>29578.848410000006</v>
      </c>
      <c r="L385" s="14">
        <f>Субсидии!D367</f>
        <v>25113.513870000002</v>
      </c>
      <c r="M385" s="14">
        <f t="shared" si="30"/>
        <v>84.903622757367515</v>
      </c>
      <c r="N385" s="14">
        <f>'Субвенции '!B374</f>
        <v>176783.10000000003</v>
      </c>
      <c r="O385" s="14">
        <f>'Субвенции '!C374</f>
        <v>210054.79999999996</v>
      </c>
      <c r="P385" s="14">
        <f>'Субвенции '!D374</f>
        <v>204033.70496</v>
      </c>
      <c r="Q385" s="14">
        <f t="shared" si="32"/>
        <v>97.133559890085834</v>
      </c>
      <c r="R385" s="14">
        <f>Иные!B357</f>
        <v>504.2</v>
      </c>
      <c r="S385" s="14">
        <f>Иные!C357</f>
        <v>11663.3</v>
      </c>
      <c r="T385" s="14">
        <f>Иные!D357</f>
        <v>11663.3</v>
      </c>
      <c r="U385" s="14">
        <f t="shared" si="34"/>
        <v>100</v>
      </c>
      <c r="V385" s="10"/>
      <c r="W385" s="10"/>
      <c r="X385" s="10"/>
      <c r="Y385" s="10"/>
      <c r="Z385" s="10"/>
      <c r="AA385" s="10"/>
      <c r="AB385" s="10"/>
      <c r="AC385" s="10"/>
      <c r="AD385" s="10"/>
      <c r="AE385" s="10"/>
      <c r="AF385" s="10"/>
      <c r="AG385" s="10"/>
      <c r="AH385" s="10"/>
      <c r="AI385" s="10"/>
      <c r="AJ385" s="10"/>
    </row>
    <row r="386" spans="1:36" s="12" customFormat="1" ht="15.75" x14ac:dyDescent="0.25">
      <c r="A386" s="120" t="s">
        <v>397</v>
      </c>
      <c r="B386" s="146">
        <f t="shared" si="254"/>
        <v>93.7</v>
      </c>
      <c r="C386" s="146">
        <f t="shared" si="254"/>
        <v>1024.4000000000001</v>
      </c>
      <c r="D386" s="146">
        <f t="shared" si="255"/>
        <v>1024.4000000000001</v>
      </c>
      <c r="E386" s="146">
        <f t="shared" ref="E386:E396" si="296">D386/C386*100</f>
        <v>100</v>
      </c>
      <c r="F386" s="146"/>
      <c r="G386" s="14"/>
      <c r="H386" s="14"/>
      <c r="I386" s="45"/>
      <c r="J386" s="237">
        <f>Субсидии!B368</f>
        <v>0</v>
      </c>
      <c r="K386" s="237">
        <f>Субсидии!C368</f>
        <v>860</v>
      </c>
      <c r="L386" s="237">
        <f>Субсидии!D368</f>
        <v>860</v>
      </c>
      <c r="M386" s="14">
        <f t="shared" si="30"/>
        <v>100</v>
      </c>
      <c r="N386" s="14">
        <f>'Субвенции '!B375</f>
        <v>93.7</v>
      </c>
      <c r="O386" s="14">
        <f>'Субвенции '!C375</f>
        <v>93.7</v>
      </c>
      <c r="P386" s="14">
        <f>'Субвенции '!D375</f>
        <v>93.7</v>
      </c>
      <c r="Q386" s="14">
        <f t="shared" ref="Q386:Q396" si="297">P386/O386*100</f>
        <v>100</v>
      </c>
      <c r="R386" s="14">
        <f>Иные!B359</f>
        <v>0</v>
      </c>
      <c r="S386" s="14">
        <f>Иные!C359</f>
        <v>70.7</v>
      </c>
      <c r="T386" s="14">
        <f>Иные!D359</f>
        <v>70.7</v>
      </c>
      <c r="U386" s="14">
        <f t="shared" ref="U386:U390" si="298">T386/S386*100</f>
        <v>100</v>
      </c>
      <c r="V386" s="10"/>
      <c r="W386" s="10"/>
      <c r="X386" s="10"/>
      <c r="Y386" s="10"/>
      <c r="Z386" s="10"/>
      <c r="AA386" s="10"/>
      <c r="AB386" s="10"/>
      <c r="AC386" s="10"/>
      <c r="AD386" s="10"/>
      <c r="AE386" s="10"/>
      <c r="AF386" s="10"/>
      <c r="AG386" s="10"/>
      <c r="AH386" s="10"/>
      <c r="AI386" s="10"/>
      <c r="AJ386" s="10"/>
    </row>
    <row r="387" spans="1:36" s="12" customFormat="1" ht="15.75" x14ac:dyDescent="0.25">
      <c r="A387" s="120" t="s">
        <v>630</v>
      </c>
      <c r="B387" s="146">
        <f t="shared" si="254"/>
        <v>234.2</v>
      </c>
      <c r="C387" s="146">
        <f t="shared" si="254"/>
        <v>1175.4000000000001</v>
      </c>
      <c r="D387" s="146">
        <f t="shared" si="255"/>
        <v>1175.4000000000001</v>
      </c>
      <c r="E387" s="146">
        <f t="shared" si="296"/>
        <v>100</v>
      </c>
      <c r="F387" s="146"/>
      <c r="G387" s="14"/>
      <c r="H387" s="14"/>
      <c r="I387" s="45"/>
      <c r="J387" s="237">
        <f>Субсидии!B369</f>
        <v>0</v>
      </c>
      <c r="K387" s="237">
        <f>Субсидии!C369</f>
        <v>810</v>
      </c>
      <c r="L387" s="237">
        <f>Субсидии!D369</f>
        <v>810</v>
      </c>
      <c r="M387" s="14">
        <f t="shared" si="30"/>
        <v>100</v>
      </c>
      <c r="N387" s="14">
        <f>'Субвенции '!B376</f>
        <v>234.2</v>
      </c>
      <c r="O387" s="14">
        <f>'Субвенции '!C376</f>
        <v>234.2</v>
      </c>
      <c r="P387" s="14">
        <f>'Субвенции '!D376</f>
        <v>234.2</v>
      </c>
      <c r="Q387" s="14">
        <f t="shared" si="297"/>
        <v>100</v>
      </c>
      <c r="R387" s="14">
        <f>Иные!B360</f>
        <v>0</v>
      </c>
      <c r="S387" s="14">
        <f>Иные!C360</f>
        <v>131.19999999999999</v>
      </c>
      <c r="T387" s="14">
        <f>Иные!D360</f>
        <v>131.19999999999999</v>
      </c>
      <c r="U387" s="14">
        <f t="shared" si="298"/>
        <v>100</v>
      </c>
      <c r="V387" s="10"/>
      <c r="W387" s="10"/>
      <c r="X387" s="10"/>
      <c r="Y387" s="10"/>
      <c r="Z387" s="10"/>
      <c r="AA387" s="10"/>
      <c r="AB387" s="10"/>
      <c r="AC387" s="10"/>
      <c r="AD387" s="10"/>
      <c r="AE387" s="10"/>
      <c r="AF387" s="10"/>
      <c r="AG387" s="10"/>
      <c r="AH387" s="10"/>
      <c r="AI387" s="10"/>
      <c r="AJ387" s="10"/>
    </row>
    <row r="388" spans="1:36" s="12" customFormat="1" ht="15.75" x14ac:dyDescent="0.25">
      <c r="A388" s="120" t="s">
        <v>631</v>
      </c>
      <c r="B388" s="146">
        <f t="shared" si="254"/>
        <v>93.7</v>
      </c>
      <c r="C388" s="146">
        <f t="shared" si="254"/>
        <v>209.3</v>
      </c>
      <c r="D388" s="146">
        <f t="shared" si="255"/>
        <v>209.3</v>
      </c>
      <c r="E388" s="146">
        <f t="shared" si="296"/>
        <v>100</v>
      </c>
      <c r="F388" s="146"/>
      <c r="G388" s="14"/>
      <c r="H388" s="14"/>
      <c r="I388" s="45"/>
      <c r="J388" s="237">
        <f>Субсидии!B370</f>
        <v>0</v>
      </c>
      <c r="K388" s="237">
        <f>Субсидии!C370</f>
        <v>0</v>
      </c>
      <c r="L388" s="237">
        <f>Субсидии!D370</f>
        <v>0</v>
      </c>
      <c r="M388" s="14"/>
      <c r="N388" s="14">
        <f>'Субвенции '!B377</f>
        <v>93.7</v>
      </c>
      <c r="O388" s="14">
        <f>'Субвенции '!C377</f>
        <v>93.7</v>
      </c>
      <c r="P388" s="14">
        <f>'Субвенции '!D377</f>
        <v>93.7</v>
      </c>
      <c r="Q388" s="14">
        <f t="shared" si="297"/>
        <v>100</v>
      </c>
      <c r="R388" s="14">
        <f>Иные!B361</f>
        <v>0</v>
      </c>
      <c r="S388" s="14">
        <f>Иные!C361</f>
        <v>115.6</v>
      </c>
      <c r="T388" s="14">
        <f>Иные!D361</f>
        <v>115.6</v>
      </c>
      <c r="U388" s="14">
        <f t="shared" si="298"/>
        <v>100</v>
      </c>
      <c r="V388" s="10"/>
      <c r="W388" s="10"/>
      <c r="X388" s="10"/>
      <c r="Y388" s="10"/>
      <c r="Z388" s="10"/>
      <c r="AA388" s="10"/>
      <c r="AB388" s="10"/>
      <c r="AC388" s="10"/>
      <c r="AD388" s="10"/>
      <c r="AE388" s="10"/>
      <c r="AF388" s="10"/>
      <c r="AG388" s="10"/>
      <c r="AH388" s="10"/>
      <c r="AI388" s="10"/>
      <c r="AJ388" s="10"/>
    </row>
    <row r="389" spans="1:36" s="12" customFormat="1" ht="15.75" x14ac:dyDescent="0.25">
      <c r="A389" s="120" t="s">
        <v>632</v>
      </c>
      <c r="B389" s="146">
        <f t="shared" si="254"/>
        <v>93.7</v>
      </c>
      <c r="C389" s="146">
        <f t="shared" si="254"/>
        <v>1175.7</v>
      </c>
      <c r="D389" s="146">
        <f t="shared" si="255"/>
        <v>1175.7</v>
      </c>
      <c r="E389" s="146">
        <f t="shared" si="296"/>
        <v>100</v>
      </c>
      <c r="F389" s="146"/>
      <c r="G389" s="14"/>
      <c r="H389" s="14"/>
      <c r="I389" s="45"/>
      <c r="J389" s="237">
        <f>Субсидии!B371</f>
        <v>0</v>
      </c>
      <c r="K389" s="237">
        <f>Субсидии!C371</f>
        <v>944</v>
      </c>
      <c r="L389" s="237">
        <f>Субсидии!D371</f>
        <v>944</v>
      </c>
      <c r="M389" s="14">
        <f t="shared" si="30"/>
        <v>100</v>
      </c>
      <c r="N389" s="14">
        <f>'Субвенции '!B378</f>
        <v>93.7</v>
      </c>
      <c r="O389" s="14">
        <f>'Субвенции '!C378</f>
        <v>93.7</v>
      </c>
      <c r="P389" s="14">
        <f>'Субвенции '!D378</f>
        <v>93.7</v>
      </c>
      <c r="Q389" s="14">
        <f t="shared" si="297"/>
        <v>100</v>
      </c>
      <c r="R389" s="14">
        <f>Иные!B362</f>
        <v>0</v>
      </c>
      <c r="S389" s="14">
        <f>Иные!C362</f>
        <v>138</v>
      </c>
      <c r="T389" s="14">
        <f>Иные!D362</f>
        <v>138</v>
      </c>
      <c r="U389" s="14">
        <f t="shared" si="298"/>
        <v>100</v>
      </c>
      <c r="V389" s="10"/>
      <c r="W389" s="10"/>
      <c r="X389" s="10"/>
      <c r="Y389" s="10"/>
      <c r="Z389" s="10"/>
      <c r="AA389" s="10"/>
      <c r="AB389" s="10"/>
      <c r="AC389" s="10"/>
      <c r="AD389" s="10"/>
      <c r="AE389" s="10"/>
      <c r="AF389" s="10"/>
      <c r="AG389" s="10"/>
      <c r="AH389" s="10"/>
      <c r="AI389" s="10"/>
      <c r="AJ389" s="10"/>
    </row>
    <row r="390" spans="1:36" s="12" customFormat="1" ht="15.75" x14ac:dyDescent="0.25">
      <c r="A390" s="120" t="s">
        <v>396</v>
      </c>
      <c r="B390" s="146">
        <f t="shared" si="254"/>
        <v>1591.3000000000002</v>
      </c>
      <c r="C390" s="146">
        <f t="shared" si="254"/>
        <v>1594.5000000000002</v>
      </c>
      <c r="D390" s="146">
        <f t="shared" si="255"/>
        <v>1594.5000000000002</v>
      </c>
      <c r="E390" s="146">
        <f t="shared" si="296"/>
        <v>100</v>
      </c>
      <c r="F390" s="146"/>
      <c r="G390" s="14"/>
      <c r="H390" s="14"/>
      <c r="I390" s="45"/>
      <c r="J390" s="237">
        <f>Субсидии!B373</f>
        <v>1122.9000000000001</v>
      </c>
      <c r="K390" s="237">
        <f>Субсидии!C373</f>
        <v>1122.9000000000001</v>
      </c>
      <c r="L390" s="237">
        <f>Субсидии!D373</f>
        <v>1122.9000000000001</v>
      </c>
      <c r="M390" s="14">
        <f t="shared" si="30"/>
        <v>100</v>
      </c>
      <c r="N390" s="14">
        <f>'Субвенции '!B379</f>
        <v>468.4</v>
      </c>
      <c r="O390" s="14">
        <f>'Субвенции '!C379</f>
        <v>468.4</v>
      </c>
      <c r="P390" s="14">
        <f>'Субвенции '!D379</f>
        <v>468.4</v>
      </c>
      <c r="Q390" s="14">
        <f t="shared" si="297"/>
        <v>100</v>
      </c>
      <c r="R390" s="14">
        <f>Иные!B358</f>
        <v>0</v>
      </c>
      <c r="S390" s="14">
        <f>Иные!C358</f>
        <v>3.2</v>
      </c>
      <c r="T390" s="14">
        <f>Иные!D358</f>
        <v>3.2</v>
      </c>
      <c r="U390" s="14">
        <f t="shared" si="298"/>
        <v>100</v>
      </c>
      <c r="V390" s="10"/>
      <c r="W390" s="10"/>
      <c r="X390" s="10"/>
      <c r="Y390" s="10"/>
      <c r="Z390" s="10"/>
      <c r="AA390" s="10"/>
      <c r="AB390" s="10"/>
      <c r="AC390" s="10"/>
      <c r="AD390" s="10"/>
      <c r="AE390" s="10"/>
      <c r="AF390" s="10"/>
      <c r="AG390" s="10"/>
      <c r="AH390" s="10"/>
      <c r="AI390" s="10"/>
      <c r="AJ390" s="10"/>
    </row>
    <row r="391" spans="1:36" s="12" customFormat="1" ht="15.75" x14ac:dyDescent="0.25">
      <c r="A391" s="120" t="s">
        <v>671</v>
      </c>
      <c r="B391" s="146">
        <f t="shared" si="254"/>
        <v>93.7</v>
      </c>
      <c r="C391" s="146">
        <f t="shared" si="254"/>
        <v>108.9</v>
      </c>
      <c r="D391" s="146">
        <f t="shared" si="255"/>
        <v>108.9</v>
      </c>
      <c r="E391" s="146">
        <f t="shared" si="296"/>
        <v>100</v>
      </c>
      <c r="F391" s="146"/>
      <c r="G391" s="14"/>
      <c r="H391" s="14"/>
      <c r="I391" s="45"/>
      <c r="J391" s="237"/>
      <c r="K391" s="237"/>
      <c r="L391" s="237"/>
      <c r="M391" s="14"/>
      <c r="N391" s="14">
        <f>'Субвенции '!B380</f>
        <v>93.7</v>
      </c>
      <c r="O391" s="14">
        <f>'Субвенции '!C380</f>
        <v>93.7</v>
      </c>
      <c r="P391" s="14">
        <f>'Субвенции '!D380</f>
        <v>93.7</v>
      </c>
      <c r="Q391" s="14">
        <f t="shared" si="297"/>
        <v>100</v>
      </c>
      <c r="R391" s="14">
        <f>Иные!B363</f>
        <v>0</v>
      </c>
      <c r="S391" s="14">
        <f>Иные!C363</f>
        <v>15.2</v>
      </c>
      <c r="T391" s="14">
        <f>Иные!D363</f>
        <v>15.2</v>
      </c>
      <c r="U391" s="14"/>
      <c r="V391" s="10"/>
      <c r="W391" s="10"/>
      <c r="X391" s="10"/>
      <c r="Y391" s="10"/>
      <c r="Z391" s="10"/>
      <c r="AA391" s="10"/>
      <c r="AB391" s="10"/>
      <c r="AC391" s="10"/>
      <c r="AD391" s="10"/>
      <c r="AE391" s="10"/>
      <c r="AF391" s="10"/>
      <c r="AG391" s="10"/>
      <c r="AH391" s="10"/>
      <c r="AI391" s="10"/>
      <c r="AJ391" s="10"/>
    </row>
    <row r="392" spans="1:36" s="12" customFormat="1" ht="15.75" x14ac:dyDescent="0.25">
      <c r="A392" s="120" t="s">
        <v>635</v>
      </c>
      <c r="B392" s="146">
        <f t="shared" si="254"/>
        <v>93.7</v>
      </c>
      <c r="C392" s="146">
        <f t="shared" si="254"/>
        <v>989.30000000000007</v>
      </c>
      <c r="D392" s="146">
        <f t="shared" si="255"/>
        <v>989.30000000000007</v>
      </c>
      <c r="E392" s="146">
        <f t="shared" si="296"/>
        <v>100</v>
      </c>
      <c r="F392" s="146"/>
      <c r="G392" s="14"/>
      <c r="H392" s="14"/>
      <c r="I392" s="45"/>
      <c r="J392" s="237">
        <f>Субсидии!B372</f>
        <v>0</v>
      </c>
      <c r="K392" s="237">
        <f>Субсидии!C372</f>
        <v>780</v>
      </c>
      <c r="L392" s="237">
        <f>Субсидии!D372</f>
        <v>780</v>
      </c>
      <c r="M392" s="14">
        <f t="shared" si="30"/>
        <v>100</v>
      </c>
      <c r="N392" s="14">
        <f>'Субвенции '!B381</f>
        <v>93.7</v>
      </c>
      <c r="O392" s="14">
        <f>'Субвенции '!C381</f>
        <v>93.7</v>
      </c>
      <c r="P392" s="14">
        <f>'Субвенции '!D381</f>
        <v>93.7</v>
      </c>
      <c r="Q392" s="14">
        <f t="shared" si="297"/>
        <v>100</v>
      </c>
      <c r="R392" s="14">
        <f>Иные!B364</f>
        <v>0</v>
      </c>
      <c r="S392" s="14">
        <f>Иные!C364</f>
        <v>115.6</v>
      </c>
      <c r="T392" s="14">
        <f>Иные!D364</f>
        <v>115.6</v>
      </c>
      <c r="U392" s="14"/>
      <c r="V392" s="10"/>
      <c r="W392" s="10"/>
      <c r="X392" s="10"/>
      <c r="Y392" s="10"/>
      <c r="Z392" s="10"/>
      <c r="AA392" s="10"/>
      <c r="AB392" s="10"/>
      <c r="AC392" s="10"/>
      <c r="AD392" s="10"/>
      <c r="AE392" s="10"/>
      <c r="AF392" s="10"/>
      <c r="AG392" s="10"/>
      <c r="AH392" s="10"/>
      <c r="AI392" s="10"/>
      <c r="AJ392" s="10"/>
    </row>
    <row r="393" spans="1:36" s="12" customFormat="1" ht="15.75" x14ac:dyDescent="0.25">
      <c r="A393" s="120" t="s">
        <v>634</v>
      </c>
      <c r="B393" s="146">
        <f t="shared" si="254"/>
        <v>93.7</v>
      </c>
      <c r="C393" s="146">
        <f t="shared" si="254"/>
        <v>164.4</v>
      </c>
      <c r="D393" s="146">
        <f t="shared" si="255"/>
        <v>164.4</v>
      </c>
      <c r="E393" s="146">
        <f t="shared" si="296"/>
        <v>100</v>
      </c>
      <c r="F393" s="146"/>
      <c r="G393" s="14"/>
      <c r="H393" s="14"/>
      <c r="I393" s="45"/>
      <c r="J393" s="237">
        <f>Субсидии!B374</f>
        <v>0</v>
      </c>
      <c r="K393" s="237">
        <f>Субсидии!C374</f>
        <v>0</v>
      </c>
      <c r="L393" s="237">
        <f>Субсидии!D374</f>
        <v>0</v>
      </c>
      <c r="M393" s="14"/>
      <c r="N393" s="14">
        <f>'Субвенции '!B382</f>
        <v>93.7</v>
      </c>
      <c r="O393" s="14">
        <f>'Субвенции '!C382</f>
        <v>93.7</v>
      </c>
      <c r="P393" s="14">
        <f>'Субвенции '!D382</f>
        <v>93.7</v>
      </c>
      <c r="Q393" s="14">
        <f t="shared" si="297"/>
        <v>100</v>
      </c>
      <c r="R393" s="14">
        <f>Иные!B365</f>
        <v>0</v>
      </c>
      <c r="S393" s="14">
        <f>Иные!C365</f>
        <v>70.7</v>
      </c>
      <c r="T393" s="14">
        <f>Иные!D365</f>
        <v>70.7</v>
      </c>
      <c r="U393" s="14"/>
      <c r="V393" s="10"/>
      <c r="W393" s="10"/>
      <c r="X393" s="10"/>
      <c r="Y393" s="10"/>
      <c r="Z393" s="10"/>
      <c r="AA393" s="10"/>
      <c r="AB393" s="10"/>
      <c r="AC393" s="10"/>
      <c r="AD393" s="10"/>
      <c r="AE393" s="10"/>
      <c r="AF393" s="10"/>
      <c r="AG393" s="10"/>
      <c r="AH393" s="10"/>
      <c r="AI393" s="10"/>
      <c r="AJ393" s="10"/>
    </row>
    <row r="394" spans="1:36" s="12" customFormat="1" ht="15.75" x14ac:dyDescent="0.25">
      <c r="A394" s="120" t="s">
        <v>387</v>
      </c>
      <c r="B394" s="146">
        <f t="shared" ref="B394:C417" si="299">F394+J394+N394+R394</f>
        <v>93.7</v>
      </c>
      <c r="C394" s="146">
        <f t="shared" si="299"/>
        <v>180</v>
      </c>
      <c r="D394" s="146">
        <f t="shared" ref="D394:D417" si="300">H394+L394+P394+T394</f>
        <v>180</v>
      </c>
      <c r="E394" s="146">
        <f t="shared" si="296"/>
        <v>100</v>
      </c>
      <c r="F394" s="146"/>
      <c r="G394" s="14"/>
      <c r="H394" s="14"/>
      <c r="I394" s="45"/>
      <c r="J394" s="237"/>
      <c r="K394" s="237"/>
      <c r="L394" s="237"/>
      <c r="M394" s="14"/>
      <c r="N394" s="14">
        <f>'Субвенции '!B383</f>
        <v>93.7</v>
      </c>
      <c r="O394" s="14">
        <f>'Субвенции '!C383</f>
        <v>93.7</v>
      </c>
      <c r="P394" s="14">
        <f>'Субвенции '!D383</f>
        <v>93.7</v>
      </c>
      <c r="Q394" s="14">
        <f t="shared" si="297"/>
        <v>100</v>
      </c>
      <c r="R394" s="14">
        <f>Иные!B366</f>
        <v>0</v>
      </c>
      <c r="S394" s="14">
        <f>Иные!C366</f>
        <v>86.3</v>
      </c>
      <c r="T394" s="14">
        <f>Иные!D366</f>
        <v>86.3</v>
      </c>
      <c r="U394" s="14"/>
      <c r="V394" s="10"/>
      <c r="W394" s="10"/>
      <c r="X394" s="10"/>
      <c r="Y394" s="10"/>
      <c r="Z394" s="10"/>
      <c r="AA394" s="10"/>
      <c r="AB394" s="10"/>
      <c r="AC394" s="10"/>
      <c r="AD394" s="10"/>
      <c r="AE394" s="10"/>
      <c r="AF394" s="10"/>
      <c r="AG394" s="10"/>
      <c r="AH394" s="10"/>
      <c r="AI394" s="10"/>
      <c r="AJ394" s="10"/>
    </row>
    <row r="395" spans="1:36" s="12" customFormat="1" ht="15.75" x14ac:dyDescent="0.25">
      <c r="A395" s="120" t="s">
        <v>439</v>
      </c>
      <c r="B395" s="146">
        <f t="shared" si="299"/>
        <v>234.2</v>
      </c>
      <c r="C395" s="146">
        <f t="shared" si="299"/>
        <v>234.2</v>
      </c>
      <c r="D395" s="146">
        <f t="shared" si="300"/>
        <v>234.2</v>
      </c>
      <c r="E395" s="146">
        <f t="shared" si="296"/>
        <v>100</v>
      </c>
      <c r="F395" s="146"/>
      <c r="G395" s="14"/>
      <c r="H395" s="14"/>
      <c r="I395" s="45"/>
      <c r="J395" s="237">
        <f>Субсидии!B376</f>
        <v>0</v>
      </c>
      <c r="K395" s="237">
        <f>Субсидии!C376</f>
        <v>0</v>
      </c>
      <c r="L395" s="237">
        <f>Субсидии!D376</f>
        <v>0</v>
      </c>
      <c r="M395" s="14"/>
      <c r="N395" s="14">
        <f>'Субвенции '!B384</f>
        <v>234.2</v>
      </c>
      <c r="O395" s="14">
        <f>'Субвенции '!C384</f>
        <v>234.2</v>
      </c>
      <c r="P395" s="14">
        <f>'Субвенции '!D384</f>
        <v>234.2</v>
      </c>
      <c r="Q395" s="14">
        <f t="shared" si="297"/>
        <v>100</v>
      </c>
      <c r="R395" s="14"/>
      <c r="S395" s="14"/>
      <c r="T395" s="14"/>
      <c r="U395" s="14"/>
      <c r="V395" s="10"/>
      <c r="W395" s="10"/>
      <c r="X395" s="10"/>
      <c r="Y395" s="10"/>
      <c r="Z395" s="10"/>
      <c r="AA395" s="10"/>
      <c r="AB395" s="10"/>
      <c r="AC395" s="10"/>
      <c r="AD395" s="10"/>
      <c r="AE395" s="10"/>
      <c r="AF395" s="10"/>
      <c r="AG395" s="10"/>
      <c r="AH395" s="10"/>
      <c r="AI395" s="10"/>
      <c r="AJ395" s="10"/>
    </row>
    <row r="396" spans="1:36" s="12" customFormat="1" ht="15.75" x14ac:dyDescent="0.25">
      <c r="A396" s="120" t="s">
        <v>633</v>
      </c>
      <c r="B396" s="146">
        <f t="shared" si="299"/>
        <v>93.7</v>
      </c>
      <c r="C396" s="146">
        <f t="shared" si="299"/>
        <v>569.7989</v>
      </c>
      <c r="D396" s="146">
        <f t="shared" si="300"/>
        <v>569.7989</v>
      </c>
      <c r="E396" s="146">
        <f t="shared" si="296"/>
        <v>100</v>
      </c>
      <c r="F396" s="146"/>
      <c r="G396" s="14"/>
      <c r="H396" s="14"/>
      <c r="I396" s="45"/>
      <c r="J396" s="237">
        <f>Субсидии!B377</f>
        <v>0</v>
      </c>
      <c r="K396" s="237">
        <f>Субсидии!C377</f>
        <v>476.09890000000001</v>
      </c>
      <c r="L396" s="237">
        <f>Субсидии!D377</f>
        <v>476.09890000000001</v>
      </c>
      <c r="M396" s="14">
        <f t="shared" si="30"/>
        <v>100</v>
      </c>
      <c r="N396" s="14">
        <f>'Субвенции '!B385</f>
        <v>93.7</v>
      </c>
      <c r="O396" s="14">
        <f>'Субвенции '!C385</f>
        <v>93.7</v>
      </c>
      <c r="P396" s="14">
        <f>'Субвенции '!D385</f>
        <v>93.7</v>
      </c>
      <c r="Q396" s="14">
        <f t="shared" si="297"/>
        <v>100</v>
      </c>
      <c r="R396" s="14"/>
      <c r="S396" s="14"/>
      <c r="T396" s="14"/>
      <c r="U396" s="14"/>
      <c r="V396" s="10"/>
      <c r="W396" s="10"/>
      <c r="X396" s="10"/>
      <c r="Y396" s="10"/>
      <c r="Z396" s="10"/>
      <c r="AA396" s="10"/>
      <c r="AB396" s="10"/>
      <c r="AC396" s="10"/>
      <c r="AD396" s="10"/>
      <c r="AE396" s="10"/>
      <c r="AF396" s="10"/>
      <c r="AG396" s="10"/>
      <c r="AH396" s="10"/>
      <c r="AI396" s="10"/>
      <c r="AJ396" s="10"/>
    </row>
    <row r="397" spans="1:36" s="26" customFormat="1" ht="31.5" x14ac:dyDescent="0.25">
      <c r="A397" s="75" t="s">
        <v>395</v>
      </c>
      <c r="B397" s="79">
        <f t="shared" si="299"/>
        <v>382955.93000000005</v>
      </c>
      <c r="C397" s="79">
        <f t="shared" si="299"/>
        <v>563980.55285000009</v>
      </c>
      <c r="D397" s="79">
        <f t="shared" si="300"/>
        <v>558068.41992999997</v>
      </c>
      <c r="E397" s="79">
        <f t="shared" ref="E397" si="301">D397/C397*100</f>
        <v>98.951713336546092</v>
      </c>
      <c r="F397" s="79">
        <f t="shared" ref="F397:H397" si="302">SUM(F398:F405)</f>
        <v>92396.800000000003</v>
      </c>
      <c r="G397" s="79">
        <f t="shared" si="302"/>
        <v>193536.59999999998</v>
      </c>
      <c r="H397" s="79">
        <f t="shared" si="302"/>
        <v>193536.59999999998</v>
      </c>
      <c r="I397" s="81">
        <f t="shared" si="28"/>
        <v>100</v>
      </c>
      <c r="J397" s="79">
        <f>SUM(J398:J405)</f>
        <v>75848.23</v>
      </c>
      <c r="K397" s="79">
        <f>SUM(K398:K405)</f>
        <v>73671.384850000002</v>
      </c>
      <c r="L397" s="79">
        <f t="shared" ref="L397:T397" si="303">SUM(L398:L405)</f>
        <v>72036.410229999994</v>
      </c>
      <c r="M397" s="79">
        <f t="shared" si="30"/>
        <v>97.780719578803996</v>
      </c>
      <c r="N397" s="79">
        <f t="shared" ref="N397" si="304">SUM(N398:N405)</f>
        <v>190105.30000000008</v>
      </c>
      <c r="O397" s="79">
        <f t="shared" si="303"/>
        <v>231201.57000000004</v>
      </c>
      <c r="P397" s="79">
        <f t="shared" si="303"/>
        <v>229346.14752000003</v>
      </c>
      <c r="Q397" s="79">
        <f t="shared" si="32"/>
        <v>99.197487075887935</v>
      </c>
      <c r="R397" s="79">
        <f t="shared" ref="R397" si="305">SUM(R398:R405)</f>
        <v>24605.599999999999</v>
      </c>
      <c r="S397" s="79">
        <f t="shared" si="303"/>
        <v>65570.998000000007</v>
      </c>
      <c r="T397" s="79">
        <f t="shared" si="303"/>
        <v>63149.262179999998</v>
      </c>
      <c r="U397" s="79">
        <f t="shared" si="34"/>
        <v>96.306696719790651</v>
      </c>
      <c r="V397" s="129"/>
      <c r="W397" s="129"/>
      <c r="X397" s="129"/>
      <c r="Y397" s="129"/>
      <c r="Z397" s="129"/>
      <c r="AA397" s="129"/>
      <c r="AB397" s="129"/>
      <c r="AC397" s="129"/>
      <c r="AD397" s="129"/>
      <c r="AE397" s="129"/>
      <c r="AF397" s="129"/>
      <c r="AG397" s="129"/>
      <c r="AH397" s="129"/>
      <c r="AI397" s="129"/>
      <c r="AJ397" s="129"/>
    </row>
    <row r="398" spans="1:36" s="12" customFormat="1" ht="31.5" x14ac:dyDescent="0.25">
      <c r="A398" s="119" t="s">
        <v>340</v>
      </c>
      <c r="B398" s="14">
        <f t="shared" si="299"/>
        <v>342706.13</v>
      </c>
      <c r="C398" s="14">
        <f t="shared" si="299"/>
        <v>471197.78181999997</v>
      </c>
      <c r="D398" s="14">
        <f t="shared" si="300"/>
        <v>465285.64899999992</v>
      </c>
      <c r="E398" s="14">
        <f t="shared" si="24"/>
        <v>98.745296975472911</v>
      </c>
      <c r="F398" s="14">
        <f>Дотации!B85</f>
        <v>92396.800000000003</v>
      </c>
      <c r="G398" s="15">
        <f>Дотации!C84</f>
        <v>193536.59999999998</v>
      </c>
      <c r="H398" s="15">
        <f>Дотации!D84</f>
        <v>193536.59999999998</v>
      </c>
      <c r="I398" s="15">
        <f t="shared" si="28"/>
        <v>100</v>
      </c>
      <c r="J398" s="14">
        <f>Субсидии!B379</f>
        <v>36769.53</v>
      </c>
      <c r="K398" s="14">
        <f>Субсидии!C379</f>
        <v>32041.313819999999</v>
      </c>
      <c r="L398" s="14">
        <f>Субсидии!D379</f>
        <v>30406.339199999999</v>
      </c>
      <c r="M398" s="14">
        <f t="shared" si="30"/>
        <v>94.897292198488259</v>
      </c>
      <c r="N398" s="14">
        <f>'Субвенции '!B387</f>
        <v>188934.2</v>
      </c>
      <c r="O398" s="14">
        <f>'Субвенции '!C387</f>
        <v>230030.46999999997</v>
      </c>
      <c r="P398" s="14">
        <f>'Субвенции '!D387</f>
        <v>228175.04751999996</v>
      </c>
      <c r="Q398" s="14">
        <f t="shared" si="32"/>
        <v>99.193401430688724</v>
      </c>
      <c r="R398" s="14">
        <f>Иные!B368</f>
        <v>24605.599999999999</v>
      </c>
      <c r="S398" s="14">
        <f>Иные!C368</f>
        <v>15589.398000000001</v>
      </c>
      <c r="T398" s="14">
        <f>Иные!D368</f>
        <v>13167.66228</v>
      </c>
      <c r="U398" s="14">
        <f t="shared" si="34"/>
        <v>84.465495588732793</v>
      </c>
      <c r="V398" s="10"/>
      <c r="W398" s="10"/>
      <c r="X398" s="10"/>
      <c r="Y398" s="10"/>
      <c r="Z398" s="10"/>
      <c r="AA398" s="10"/>
      <c r="AB398" s="10"/>
      <c r="AC398" s="10"/>
      <c r="AD398" s="10"/>
      <c r="AE398" s="10"/>
      <c r="AF398" s="10"/>
      <c r="AG398" s="10"/>
      <c r="AH398" s="10"/>
      <c r="AI398" s="10"/>
      <c r="AJ398" s="10"/>
    </row>
    <row r="399" spans="1:36" s="12" customFormat="1" ht="15.75" x14ac:dyDescent="0.25">
      <c r="A399" s="120" t="s">
        <v>451</v>
      </c>
      <c r="B399" s="146">
        <f t="shared" si="299"/>
        <v>234.2</v>
      </c>
      <c r="C399" s="146">
        <f t="shared" si="299"/>
        <v>9313.3784599999999</v>
      </c>
      <c r="D399" s="146">
        <f t="shared" si="300"/>
        <v>9313.3784599999999</v>
      </c>
      <c r="E399" s="146">
        <f t="shared" ref="E399:E405" si="306">D399/C399*100</f>
        <v>100</v>
      </c>
      <c r="F399" s="146"/>
      <c r="G399" s="14"/>
      <c r="H399" s="14"/>
      <c r="I399" s="45"/>
      <c r="J399" s="237">
        <f>Субсидии!B381</f>
        <v>0</v>
      </c>
      <c r="K399" s="237">
        <f>Субсидии!C381</f>
        <v>914.67845999999997</v>
      </c>
      <c r="L399" s="237">
        <f>Субсидии!D381</f>
        <v>914.67845999999997</v>
      </c>
      <c r="M399" s="14">
        <f t="shared" si="30"/>
        <v>100</v>
      </c>
      <c r="N399" s="14">
        <f>'Субвенции '!B389</f>
        <v>234.2</v>
      </c>
      <c r="O399" s="14">
        <f>'Субвенции '!C389</f>
        <v>234.2</v>
      </c>
      <c r="P399" s="14">
        <f>'Субвенции '!D389</f>
        <v>234.2</v>
      </c>
      <c r="Q399" s="14">
        <f t="shared" ref="Q399:Q405" si="307">P399/O399*100</f>
        <v>100</v>
      </c>
      <c r="R399" s="14">
        <f>Иные!B370</f>
        <v>0</v>
      </c>
      <c r="S399" s="14">
        <f>Иные!C370</f>
        <v>8164.5</v>
      </c>
      <c r="T399" s="14">
        <f>Иные!D370</f>
        <v>8164.5</v>
      </c>
      <c r="U399" s="14">
        <f t="shared" ref="U399:U404" si="308">T399/S399*100</f>
        <v>100</v>
      </c>
      <c r="V399" s="10"/>
      <c r="W399" s="10"/>
      <c r="X399" s="10"/>
      <c r="Y399" s="10"/>
      <c r="Z399" s="10"/>
      <c r="AA399" s="10"/>
      <c r="AB399" s="10"/>
      <c r="AC399" s="10"/>
      <c r="AD399" s="10"/>
      <c r="AE399" s="10"/>
      <c r="AF399" s="10"/>
      <c r="AG399" s="10"/>
      <c r="AH399" s="10"/>
      <c r="AI399" s="10"/>
      <c r="AJ399" s="10"/>
    </row>
    <row r="400" spans="1:36" s="12" customFormat="1" ht="15.75" x14ac:dyDescent="0.25">
      <c r="A400" s="120" t="s">
        <v>672</v>
      </c>
      <c r="B400" s="146">
        <f t="shared" si="299"/>
        <v>93.7</v>
      </c>
      <c r="C400" s="146">
        <f t="shared" si="299"/>
        <v>774.49257</v>
      </c>
      <c r="D400" s="146">
        <f t="shared" si="300"/>
        <v>774.49257</v>
      </c>
      <c r="E400" s="146">
        <f t="shared" si="306"/>
        <v>100</v>
      </c>
      <c r="F400" s="146"/>
      <c r="G400" s="14"/>
      <c r="H400" s="14"/>
      <c r="I400" s="45"/>
      <c r="J400" s="237">
        <f>Субсидии!B382</f>
        <v>0</v>
      </c>
      <c r="K400" s="237">
        <f>Субсидии!C382</f>
        <v>636.69256999999993</v>
      </c>
      <c r="L400" s="237">
        <f>Субсидии!D382</f>
        <v>636.69256999999993</v>
      </c>
      <c r="M400" s="14">
        <f t="shared" si="30"/>
        <v>100</v>
      </c>
      <c r="N400" s="14">
        <f>'Субвенции '!B390</f>
        <v>93.7</v>
      </c>
      <c r="O400" s="14">
        <f>'Субвенции '!C390</f>
        <v>93.7</v>
      </c>
      <c r="P400" s="14">
        <f>'Субвенции '!D390</f>
        <v>93.7</v>
      </c>
      <c r="Q400" s="14">
        <f t="shared" si="307"/>
        <v>100</v>
      </c>
      <c r="R400" s="14">
        <f>Иные!B371</f>
        <v>0</v>
      </c>
      <c r="S400" s="14">
        <f>Иные!C371</f>
        <v>44.1</v>
      </c>
      <c r="T400" s="14">
        <f>Иные!D371</f>
        <v>44.1</v>
      </c>
      <c r="U400" s="14">
        <f t="shared" si="308"/>
        <v>100</v>
      </c>
      <c r="V400" s="10"/>
      <c r="W400" s="10"/>
      <c r="X400" s="10"/>
      <c r="Y400" s="10"/>
      <c r="Z400" s="10"/>
      <c r="AA400" s="10"/>
      <c r="AB400" s="10"/>
      <c r="AC400" s="10"/>
      <c r="AD400" s="10"/>
      <c r="AE400" s="10"/>
      <c r="AF400" s="10"/>
      <c r="AG400" s="10"/>
      <c r="AH400" s="10"/>
      <c r="AI400" s="10"/>
      <c r="AJ400" s="10"/>
    </row>
    <row r="401" spans="1:36" s="12" customFormat="1" ht="15.75" x14ac:dyDescent="0.25">
      <c r="A401" s="120" t="s">
        <v>394</v>
      </c>
      <c r="B401" s="146">
        <f t="shared" si="299"/>
        <v>93.7</v>
      </c>
      <c r="C401" s="146">
        <f t="shared" si="299"/>
        <v>168.4</v>
      </c>
      <c r="D401" s="146">
        <f t="shared" si="300"/>
        <v>168.4</v>
      </c>
      <c r="E401" s="146">
        <f t="shared" si="306"/>
        <v>100</v>
      </c>
      <c r="F401" s="146"/>
      <c r="G401" s="14"/>
      <c r="H401" s="14"/>
      <c r="I401" s="45"/>
      <c r="J401" s="237">
        <f>Субсидии!B383</f>
        <v>0</v>
      </c>
      <c r="K401" s="237">
        <f>Субсидии!C383</f>
        <v>0</v>
      </c>
      <c r="L401" s="237">
        <f>Субсидии!D383</f>
        <v>0</v>
      </c>
      <c r="M401" s="14"/>
      <c r="N401" s="14">
        <f>'Субвенции '!B391</f>
        <v>93.7</v>
      </c>
      <c r="O401" s="14">
        <f>'Субвенции '!C391</f>
        <v>93.7</v>
      </c>
      <c r="P401" s="14">
        <f>'Субвенции '!D391</f>
        <v>93.7</v>
      </c>
      <c r="Q401" s="14">
        <f t="shared" si="307"/>
        <v>100</v>
      </c>
      <c r="R401" s="14">
        <f>Иные!B372</f>
        <v>0</v>
      </c>
      <c r="S401" s="14">
        <f>Иные!C372</f>
        <v>74.7</v>
      </c>
      <c r="T401" s="14">
        <f>Иные!D372</f>
        <v>74.7</v>
      </c>
      <c r="U401" s="14">
        <f t="shared" si="308"/>
        <v>100</v>
      </c>
      <c r="V401" s="10"/>
      <c r="W401" s="10"/>
      <c r="X401" s="10"/>
      <c r="Y401" s="10"/>
      <c r="Z401" s="10"/>
      <c r="AA401" s="10"/>
      <c r="AB401" s="10"/>
      <c r="AC401" s="10"/>
      <c r="AD401" s="10"/>
      <c r="AE401" s="10"/>
      <c r="AF401" s="10"/>
      <c r="AG401" s="10"/>
      <c r="AH401" s="10"/>
      <c r="AI401" s="10"/>
      <c r="AJ401" s="10"/>
    </row>
    <row r="402" spans="1:36" s="12" customFormat="1" ht="15.75" x14ac:dyDescent="0.25">
      <c r="A402" s="120" t="s">
        <v>483</v>
      </c>
      <c r="B402" s="146">
        <f t="shared" si="299"/>
        <v>93.7</v>
      </c>
      <c r="C402" s="146">
        <f t="shared" si="299"/>
        <v>168.4</v>
      </c>
      <c r="D402" s="146">
        <f t="shared" si="300"/>
        <v>168.4</v>
      </c>
      <c r="E402" s="146">
        <f t="shared" si="306"/>
        <v>100</v>
      </c>
      <c r="F402" s="146"/>
      <c r="G402" s="14"/>
      <c r="H402" s="14"/>
      <c r="I402" s="45"/>
      <c r="J402" s="237">
        <f>Субсидии!B384</f>
        <v>0</v>
      </c>
      <c r="K402" s="237">
        <f>Субсидии!C384</f>
        <v>0</v>
      </c>
      <c r="L402" s="237">
        <f>Субсидии!D384</f>
        <v>0</v>
      </c>
      <c r="M402" s="14"/>
      <c r="N402" s="14">
        <f>'Субвенции '!B392</f>
        <v>93.7</v>
      </c>
      <c r="O402" s="14">
        <f>'Субвенции '!C392</f>
        <v>93.7</v>
      </c>
      <c r="P402" s="14">
        <f>'Субвенции '!D392</f>
        <v>93.7</v>
      </c>
      <c r="Q402" s="14">
        <f t="shared" si="307"/>
        <v>100</v>
      </c>
      <c r="R402" s="14">
        <f>Иные!B373</f>
        <v>0</v>
      </c>
      <c r="S402" s="14">
        <f>Иные!C373</f>
        <v>74.7</v>
      </c>
      <c r="T402" s="14">
        <f>Иные!D373</f>
        <v>74.7</v>
      </c>
      <c r="U402" s="14">
        <f t="shared" si="308"/>
        <v>100</v>
      </c>
      <c r="V402" s="10"/>
      <c r="W402" s="10"/>
      <c r="X402" s="10"/>
      <c r="Y402" s="10"/>
      <c r="Z402" s="10"/>
      <c r="AA402" s="10"/>
      <c r="AB402" s="10"/>
      <c r="AC402" s="10"/>
      <c r="AD402" s="10"/>
      <c r="AE402" s="10"/>
      <c r="AF402" s="10"/>
      <c r="AG402" s="10"/>
      <c r="AH402" s="10"/>
      <c r="AI402" s="10"/>
      <c r="AJ402" s="10"/>
    </row>
    <row r="403" spans="1:36" s="12" customFormat="1" ht="15.75" x14ac:dyDescent="0.25">
      <c r="A403" s="120" t="s">
        <v>637</v>
      </c>
      <c r="B403" s="146">
        <f t="shared" si="299"/>
        <v>93.7</v>
      </c>
      <c r="C403" s="146">
        <f t="shared" si="299"/>
        <v>137.80000000000001</v>
      </c>
      <c r="D403" s="146">
        <f t="shared" si="300"/>
        <v>137.80000000000001</v>
      </c>
      <c r="E403" s="146">
        <f t="shared" si="306"/>
        <v>100</v>
      </c>
      <c r="F403" s="146"/>
      <c r="G403" s="14"/>
      <c r="H403" s="14"/>
      <c r="I403" s="45"/>
      <c r="J403" s="237"/>
      <c r="K403" s="237"/>
      <c r="L403" s="237"/>
      <c r="M403" s="14"/>
      <c r="N403" s="14">
        <f>'Субвенции '!B393</f>
        <v>93.7</v>
      </c>
      <c r="O403" s="14">
        <f>'Субвенции '!C393</f>
        <v>93.7</v>
      </c>
      <c r="P403" s="14">
        <f>'Субвенции '!D393</f>
        <v>93.7</v>
      </c>
      <c r="Q403" s="14">
        <f t="shared" si="307"/>
        <v>100</v>
      </c>
      <c r="R403" s="14">
        <f>Иные!B374</f>
        <v>0</v>
      </c>
      <c r="S403" s="14">
        <f>Иные!C374</f>
        <v>44.1</v>
      </c>
      <c r="T403" s="14">
        <f>Иные!D374</f>
        <v>44.1</v>
      </c>
      <c r="U403" s="14">
        <f t="shared" si="308"/>
        <v>100</v>
      </c>
      <c r="V403" s="10"/>
      <c r="W403" s="10"/>
      <c r="X403" s="10"/>
      <c r="Y403" s="10"/>
      <c r="Z403" s="10"/>
      <c r="AA403" s="10"/>
      <c r="AB403" s="10"/>
      <c r="AC403" s="10"/>
      <c r="AD403" s="10"/>
      <c r="AE403" s="10"/>
      <c r="AF403" s="10"/>
      <c r="AG403" s="10"/>
      <c r="AH403" s="10"/>
      <c r="AI403" s="10"/>
      <c r="AJ403" s="10"/>
    </row>
    <row r="404" spans="1:36" s="12" customFormat="1" ht="15.75" x14ac:dyDescent="0.25">
      <c r="A404" s="120" t="s">
        <v>638</v>
      </c>
      <c r="B404" s="146">
        <f t="shared" si="299"/>
        <v>93.7</v>
      </c>
      <c r="C404" s="146">
        <f t="shared" si="299"/>
        <v>1168.4000000000001</v>
      </c>
      <c r="D404" s="146">
        <f t="shared" si="300"/>
        <v>1168.4000000000001</v>
      </c>
      <c r="E404" s="146">
        <f t="shared" si="306"/>
        <v>100</v>
      </c>
      <c r="F404" s="146"/>
      <c r="G404" s="14"/>
      <c r="H404" s="14"/>
      <c r="I404" s="45"/>
      <c r="J404" s="237">
        <f>Субсидии!B386</f>
        <v>0</v>
      </c>
      <c r="K404" s="237">
        <f>Субсидии!C386</f>
        <v>1000</v>
      </c>
      <c r="L404" s="237">
        <f>Субсидии!D386</f>
        <v>1000</v>
      </c>
      <c r="M404" s="14">
        <f t="shared" si="30"/>
        <v>100</v>
      </c>
      <c r="N404" s="14">
        <f>'Субвенции '!B394</f>
        <v>93.7</v>
      </c>
      <c r="O404" s="14">
        <f>'Субвенции '!C394</f>
        <v>93.7</v>
      </c>
      <c r="P404" s="14">
        <f>'Субвенции '!D394</f>
        <v>93.7</v>
      </c>
      <c r="Q404" s="14">
        <f t="shared" si="307"/>
        <v>100</v>
      </c>
      <c r="R404" s="14">
        <f>Иные!B375</f>
        <v>0</v>
      </c>
      <c r="S404" s="14">
        <f>Иные!C375</f>
        <v>74.7</v>
      </c>
      <c r="T404" s="14">
        <f>Иные!D375</f>
        <v>74.7</v>
      </c>
      <c r="U404" s="14">
        <f t="shared" si="308"/>
        <v>100</v>
      </c>
      <c r="V404" s="10"/>
      <c r="W404" s="10"/>
      <c r="X404" s="10"/>
      <c r="Y404" s="10"/>
      <c r="Z404" s="10"/>
      <c r="AA404" s="10"/>
      <c r="AB404" s="10"/>
      <c r="AC404" s="10"/>
      <c r="AD404" s="10"/>
      <c r="AE404" s="10"/>
      <c r="AF404" s="10"/>
      <c r="AG404" s="10"/>
      <c r="AH404" s="10"/>
      <c r="AI404" s="10"/>
      <c r="AJ404" s="10"/>
    </row>
    <row r="405" spans="1:36" s="12" customFormat="1" ht="15.75" x14ac:dyDescent="0.25">
      <c r="A405" s="120" t="s">
        <v>393</v>
      </c>
      <c r="B405" s="146">
        <f t="shared" si="299"/>
        <v>39547.1</v>
      </c>
      <c r="C405" s="146">
        <f t="shared" si="299"/>
        <v>81051.899999999994</v>
      </c>
      <c r="D405" s="146">
        <f t="shared" si="300"/>
        <v>81051.899899999989</v>
      </c>
      <c r="E405" s="146">
        <f t="shared" si="306"/>
        <v>99.999999876622255</v>
      </c>
      <c r="F405" s="146"/>
      <c r="G405" s="14"/>
      <c r="H405" s="14"/>
      <c r="I405" s="45"/>
      <c r="J405" s="237">
        <f>Субсидии!B380</f>
        <v>39078.699999999997</v>
      </c>
      <c r="K405" s="237">
        <f>Субсидии!C380</f>
        <v>39078.699999999997</v>
      </c>
      <c r="L405" s="237">
        <f>Субсидии!D380</f>
        <v>39078.699999999997</v>
      </c>
      <c r="M405" s="14">
        <f>L405/K405*100</f>
        <v>100</v>
      </c>
      <c r="N405" s="14">
        <f>'Субвенции '!B388</f>
        <v>468.4</v>
      </c>
      <c r="O405" s="14">
        <f>'Субвенции '!C388</f>
        <v>468.4</v>
      </c>
      <c r="P405" s="14">
        <f>'Субвенции '!D388</f>
        <v>468.4</v>
      </c>
      <c r="Q405" s="14">
        <f t="shared" si="307"/>
        <v>100</v>
      </c>
      <c r="R405" s="14">
        <f>Иные!B369</f>
        <v>0</v>
      </c>
      <c r="S405" s="14">
        <f>Иные!C369</f>
        <v>41504.800000000003</v>
      </c>
      <c r="T405" s="14">
        <f>Иные!D369</f>
        <v>41504.799899999998</v>
      </c>
      <c r="U405" s="14">
        <f>T405/S405*100</f>
        <v>99.999999759063996</v>
      </c>
      <c r="V405" s="10"/>
      <c r="W405" s="10"/>
      <c r="X405" s="10"/>
      <c r="Y405" s="10"/>
      <c r="Z405" s="10"/>
      <c r="AA405" s="10"/>
      <c r="AB405" s="10"/>
      <c r="AC405" s="10"/>
      <c r="AD405" s="10"/>
      <c r="AE405" s="10"/>
      <c r="AF405" s="10"/>
      <c r="AG405" s="10"/>
      <c r="AH405" s="10"/>
      <c r="AI405" s="10"/>
      <c r="AJ405" s="10"/>
    </row>
    <row r="406" spans="1:36" s="26" customFormat="1" ht="31.5" x14ac:dyDescent="0.25">
      <c r="A406" s="76" t="s">
        <v>334</v>
      </c>
      <c r="B406" s="79">
        <f t="shared" si="299"/>
        <v>3770452.4999999995</v>
      </c>
      <c r="C406" s="79">
        <f t="shared" si="299"/>
        <v>4920366.9670000002</v>
      </c>
      <c r="D406" s="79">
        <f t="shared" si="300"/>
        <v>4604534.6756099993</v>
      </c>
      <c r="E406" s="79">
        <f t="shared" ref="E406" si="309">D406/C406*100</f>
        <v>93.581123247346582</v>
      </c>
      <c r="F406" s="79">
        <f t="shared" ref="F406:H406" si="310">SUM(F407:F412)</f>
        <v>222925.1</v>
      </c>
      <c r="G406" s="79">
        <f t="shared" si="310"/>
        <v>236873.4</v>
      </c>
      <c r="H406" s="79">
        <f t="shared" si="310"/>
        <v>236873.4</v>
      </c>
      <c r="I406" s="81">
        <f t="shared" si="28"/>
        <v>100</v>
      </c>
      <c r="J406" s="79">
        <f>SUM(J407:J412)</f>
        <v>616265.10000000009</v>
      </c>
      <c r="K406" s="79">
        <f>SUM(K407:K412)</f>
        <v>1211712.6149999998</v>
      </c>
      <c r="L406" s="79">
        <f t="shared" ref="L406:T406" si="311">SUM(L407:L412)</f>
        <v>1195754.5830900001</v>
      </c>
      <c r="M406" s="79">
        <f t="shared" si="30"/>
        <v>98.683018422648033</v>
      </c>
      <c r="N406" s="79">
        <f t="shared" ref="N406" si="312">SUM(N407:N412)</f>
        <v>2623556.2999999993</v>
      </c>
      <c r="O406" s="79">
        <f t="shared" si="311"/>
        <v>2632085.4800000004</v>
      </c>
      <c r="P406" s="79">
        <f t="shared" si="311"/>
        <v>2619656.8935699998</v>
      </c>
      <c r="Q406" s="79">
        <f t="shared" si="32"/>
        <v>99.527804604962881</v>
      </c>
      <c r="R406" s="79">
        <f t="shared" ref="R406" si="313">SUM(R407:R412)</f>
        <v>307706</v>
      </c>
      <c r="S406" s="79">
        <f t="shared" si="311"/>
        <v>839695.47200000007</v>
      </c>
      <c r="T406" s="79">
        <f t="shared" si="311"/>
        <v>552249.79894999997</v>
      </c>
      <c r="U406" s="79">
        <f t="shared" si="34"/>
        <v>65.767866728475099</v>
      </c>
      <c r="V406" s="129"/>
      <c r="W406" s="129"/>
      <c r="X406" s="129"/>
      <c r="Y406" s="129"/>
      <c r="Z406" s="129"/>
      <c r="AA406" s="129"/>
      <c r="AB406" s="129"/>
      <c r="AC406" s="129"/>
      <c r="AD406" s="129"/>
      <c r="AE406" s="129"/>
      <c r="AF406" s="129"/>
      <c r="AG406" s="129"/>
      <c r="AH406" s="129"/>
      <c r="AI406" s="129"/>
      <c r="AJ406" s="129"/>
    </row>
    <row r="407" spans="1:36" s="12" customFormat="1" ht="31.5" x14ac:dyDescent="0.25">
      <c r="A407" s="119" t="s">
        <v>333</v>
      </c>
      <c r="B407" s="14">
        <f t="shared" si="299"/>
        <v>3433332.9999999991</v>
      </c>
      <c r="C407" s="14">
        <f t="shared" si="299"/>
        <v>4566289.1908200001</v>
      </c>
      <c r="D407" s="14">
        <f t="shared" si="300"/>
        <v>4250456.9072699994</v>
      </c>
      <c r="E407" s="14">
        <f t="shared" si="24"/>
        <v>93.083392874350906</v>
      </c>
      <c r="F407" s="14">
        <f>Дотации!B87</f>
        <v>222925.1</v>
      </c>
      <c r="G407" s="15">
        <f>Дотации!C86</f>
        <v>236873.4</v>
      </c>
      <c r="H407" s="15">
        <f>Дотации!D86</f>
        <v>236873.4</v>
      </c>
      <c r="I407" s="15">
        <f t="shared" si="28"/>
        <v>100</v>
      </c>
      <c r="J407" s="14">
        <f>Субсидии!B388</f>
        <v>583887.70000000007</v>
      </c>
      <c r="K407" s="14">
        <f>Субсидии!C388</f>
        <v>1167704.51082</v>
      </c>
      <c r="L407" s="14">
        <f>Субсидии!D388</f>
        <v>1151746.4867500002</v>
      </c>
      <c r="M407" s="14">
        <f t="shared" si="30"/>
        <v>98.63338507968993</v>
      </c>
      <c r="N407" s="14">
        <f>'Субвенции '!B396</f>
        <v>2621214.1999999993</v>
      </c>
      <c r="O407" s="14">
        <f>'Субвенции '!C396</f>
        <v>2629201.6800000002</v>
      </c>
      <c r="P407" s="14">
        <f>'Субвенции '!D396</f>
        <v>2616773.0935699996</v>
      </c>
      <c r="Q407" s="14">
        <f t="shared" si="32"/>
        <v>99.527286684603027</v>
      </c>
      <c r="R407" s="14">
        <f>Иные!B377</f>
        <v>5306</v>
      </c>
      <c r="S407" s="14">
        <f>Иные!C377</f>
        <v>532509.6</v>
      </c>
      <c r="T407" s="14">
        <f>Иные!D377</f>
        <v>245063.92694999999</v>
      </c>
      <c r="U407" s="14">
        <f t="shared" si="34"/>
        <v>46.020565065869235</v>
      </c>
      <c r="V407" s="10"/>
      <c r="W407" s="10"/>
      <c r="X407" s="10"/>
      <c r="Y407" s="10"/>
      <c r="Z407" s="10"/>
      <c r="AA407" s="10"/>
      <c r="AB407" s="10"/>
      <c r="AC407" s="10"/>
      <c r="AD407" s="10"/>
      <c r="AE407" s="10"/>
      <c r="AF407" s="10"/>
      <c r="AG407" s="10"/>
      <c r="AH407" s="10"/>
      <c r="AI407" s="10"/>
      <c r="AJ407" s="10"/>
    </row>
    <row r="408" spans="1:36" s="12" customFormat="1" ht="15.75" x14ac:dyDescent="0.25">
      <c r="A408" s="120" t="s">
        <v>330</v>
      </c>
      <c r="B408" s="146">
        <f t="shared" si="299"/>
        <v>468.4</v>
      </c>
      <c r="C408" s="146">
        <f t="shared" si="299"/>
        <v>2026.2800000000002</v>
      </c>
      <c r="D408" s="146">
        <f t="shared" si="300"/>
        <v>2026.2350000000001</v>
      </c>
      <c r="E408" s="146">
        <f>D408/C408*100</f>
        <v>99.997779181554364</v>
      </c>
      <c r="F408" s="146"/>
      <c r="G408" s="14"/>
      <c r="H408" s="14"/>
      <c r="I408" s="45"/>
      <c r="J408" s="237">
        <f>Субсидии!B390</f>
        <v>0</v>
      </c>
      <c r="K408" s="237">
        <f>Субсидии!C390</f>
        <v>1382.68</v>
      </c>
      <c r="L408" s="237">
        <f>Субсидии!D390</f>
        <v>1382.635</v>
      </c>
      <c r="M408" s="14">
        <f>L408/K408*100</f>
        <v>99.996745450863529</v>
      </c>
      <c r="N408" s="14">
        <f>'Субвенции '!B398</f>
        <v>468.4</v>
      </c>
      <c r="O408" s="14">
        <f>'Субвенции '!C398</f>
        <v>576.70000000000005</v>
      </c>
      <c r="P408" s="14">
        <f>'Субвенции '!D398</f>
        <v>576.70000000000005</v>
      </c>
      <c r="Q408" s="14">
        <f t="shared" ref="Q408:Q411" si="314">P408/O408*100</f>
        <v>100</v>
      </c>
      <c r="R408" s="14">
        <f>Иные!B379</f>
        <v>0</v>
      </c>
      <c r="S408" s="14">
        <f>Иные!C379</f>
        <v>66.900000000000006</v>
      </c>
      <c r="T408" s="14">
        <f>Иные!D379</f>
        <v>66.900000000000006</v>
      </c>
      <c r="U408" s="14">
        <f t="shared" ref="U408:U412" si="315">T408/S408*100</f>
        <v>100</v>
      </c>
      <c r="V408" s="10"/>
      <c r="W408" s="10"/>
      <c r="X408" s="10"/>
      <c r="Y408" s="10"/>
      <c r="Z408" s="10"/>
      <c r="AA408" s="10"/>
      <c r="AB408" s="10"/>
      <c r="AC408" s="10"/>
      <c r="AD408" s="10"/>
      <c r="AE408" s="10"/>
      <c r="AF408" s="10"/>
      <c r="AG408" s="10"/>
      <c r="AH408" s="10"/>
      <c r="AI408" s="10"/>
      <c r="AJ408" s="10"/>
    </row>
    <row r="409" spans="1:36" s="12" customFormat="1" ht="15.75" x14ac:dyDescent="0.25">
      <c r="A409" s="120" t="s">
        <v>639</v>
      </c>
      <c r="B409" s="146">
        <f t="shared" si="299"/>
        <v>702.6</v>
      </c>
      <c r="C409" s="146">
        <f t="shared" si="299"/>
        <v>1311</v>
      </c>
      <c r="D409" s="146">
        <f t="shared" si="300"/>
        <v>1311</v>
      </c>
      <c r="E409" s="146">
        <f>D409/C409*100</f>
        <v>100</v>
      </c>
      <c r="F409" s="146"/>
      <c r="G409" s="14"/>
      <c r="H409" s="14"/>
      <c r="I409" s="45"/>
      <c r="J409" s="237">
        <f>Субсидии!B391</f>
        <v>0</v>
      </c>
      <c r="K409" s="237">
        <f>Субсидии!C391</f>
        <v>445.9</v>
      </c>
      <c r="L409" s="237">
        <f>Субсидии!D391</f>
        <v>445.9</v>
      </c>
      <c r="M409" s="14">
        <f>L409/K409*100</f>
        <v>100</v>
      </c>
      <c r="N409" s="14">
        <f>'Субвенции '!B399</f>
        <v>702.6</v>
      </c>
      <c r="O409" s="14">
        <f>'Субвенции '!C399</f>
        <v>865.1</v>
      </c>
      <c r="P409" s="14">
        <f>'Субвенции '!D399</f>
        <v>865.1</v>
      </c>
      <c r="Q409" s="14">
        <f t="shared" si="314"/>
        <v>100</v>
      </c>
      <c r="R409" s="14"/>
      <c r="S409" s="14"/>
      <c r="T409" s="14"/>
      <c r="U409" s="14"/>
      <c r="V409" s="10"/>
      <c r="W409" s="10"/>
      <c r="X409" s="10"/>
      <c r="Y409" s="10"/>
      <c r="Z409" s="10"/>
      <c r="AA409" s="10"/>
      <c r="AB409" s="10"/>
      <c r="AC409" s="10"/>
      <c r="AD409" s="10"/>
      <c r="AE409" s="10"/>
      <c r="AF409" s="10"/>
      <c r="AG409" s="10"/>
      <c r="AH409" s="10"/>
      <c r="AI409" s="10"/>
      <c r="AJ409" s="10"/>
    </row>
    <row r="410" spans="1:36" s="12" customFormat="1" ht="15.75" x14ac:dyDescent="0.25">
      <c r="A410" s="120" t="s">
        <v>331</v>
      </c>
      <c r="B410" s="146">
        <f t="shared" si="299"/>
        <v>936.9</v>
      </c>
      <c r="C410" s="146">
        <f t="shared" si="299"/>
        <v>5431.2999999999993</v>
      </c>
      <c r="D410" s="146">
        <f t="shared" si="300"/>
        <v>5431.2929999999997</v>
      </c>
      <c r="E410" s="146">
        <f>D410/C410*100</f>
        <v>99.999871117412042</v>
      </c>
      <c r="F410" s="146"/>
      <c r="G410" s="14"/>
      <c r="H410" s="14"/>
      <c r="I410" s="45"/>
      <c r="J410" s="237">
        <f>Субсидии!B392</f>
        <v>0</v>
      </c>
      <c r="K410" s="237">
        <f>Субсидии!C392</f>
        <v>1005.5</v>
      </c>
      <c r="L410" s="237">
        <f>Субсидии!D392</f>
        <v>1005.4929999999999</v>
      </c>
      <c r="M410" s="14">
        <f>L410/K410*100</f>
        <v>99.999303828940825</v>
      </c>
      <c r="N410" s="14">
        <f>'Субвенции '!B400</f>
        <v>936.9</v>
      </c>
      <c r="O410" s="14">
        <f>'Субвенции '!C400</f>
        <v>1153.5999999999999</v>
      </c>
      <c r="P410" s="14">
        <f>'Субвенции '!D400</f>
        <v>1153.5999999999999</v>
      </c>
      <c r="Q410" s="14">
        <f t="shared" si="314"/>
        <v>100</v>
      </c>
      <c r="R410" s="14">
        <f>Иные!B380</f>
        <v>0</v>
      </c>
      <c r="S410" s="14">
        <f>Иные!C380</f>
        <v>3272.2</v>
      </c>
      <c r="T410" s="14">
        <f>Иные!D380</f>
        <v>3272.2</v>
      </c>
      <c r="U410" s="14">
        <f t="shared" si="315"/>
        <v>100</v>
      </c>
      <c r="V410" s="10"/>
      <c r="W410" s="10"/>
      <c r="X410" s="10"/>
      <c r="Y410" s="10"/>
      <c r="Z410" s="10"/>
      <c r="AA410" s="10"/>
      <c r="AB410" s="10"/>
      <c r="AC410" s="10"/>
      <c r="AD410" s="10"/>
      <c r="AE410" s="10"/>
      <c r="AF410" s="10"/>
      <c r="AG410" s="10"/>
      <c r="AH410" s="10"/>
      <c r="AI410" s="10"/>
      <c r="AJ410" s="10"/>
    </row>
    <row r="411" spans="1:36" s="12" customFormat="1" ht="15.75" x14ac:dyDescent="0.25">
      <c r="A411" s="120" t="s">
        <v>288</v>
      </c>
      <c r="B411" s="146">
        <f t="shared" si="299"/>
        <v>234.2</v>
      </c>
      <c r="C411" s="146">
        <f t="shared" si="299"/>
        <v>3052.3241800000001</v>
      </c>
      <c r="D411" s="146">
        <f t="shared" si="300"/>
        <v>3052.3241800000001</v>
      </c>
      <c r="E411" s="146">
        <f>D411/C411*100</f>
        <v>100</v>
      </c>
      <c r="F411" s="146"/>
      <c r="G411" s="14"/>
      <c r="H411" s="14"/>
      <c r="I411" s="45"/>
      <c r="J411" s="237">
        <f>Субсидии!B393</f>
        <v>0</v>
      </c>
      <c r="K411" s="237">
        <f>Субсидии!C393</f>
        <v>2641.6241799999998</v>
      </c>
      <c r="L411" s="237">
        <f>Субсидии!D393</f>
        <v>2641.6241799999998</v>
      </c>
      <c r="M411" s="14">
        <f>L411/K411*100</f>
        <v>100</v>
      </c>
      <c r="N411" s="14">
        <f>'Субвенции '!B401</f>
        <v>234.2</v>
      </c>
      <c r="O411" s="14">
        <f>'Субвенции '!C401</f>
        <v>288.39999999999998</v>
      </c>
      <c r="P411" s="14">
        <f>'Субвенции '!D401</f>
        <v>288.39999999999998</v>
      </c>
      <c r="Q411" s="14">
        <f t="shared" si="314"/>
        <v>100</v>
      </c>
      <c r="R411" s="14">
        <f>Иные!B378</f>
        <v>0</v>
      </c>
      <c r="S411" s="14">
        <f>Иные!C378</f>
        <v>122.3</v>
      </c>
      <c r="T411" s="14">
        <f>Иные!D378</f>
        <v>122.3</v>
      </c>
      <c r="U411" s="14">
        <f t="shared" si="315"/>
        <v>100</v>
      </c>
      <c r="V411" s="10"/>
      <c r="W411" s="10"/>
      <c r="X411" s="10"/>
      <c r="Y411" s="10"/>
      <c r="Z411" s="10"/>
      <c r="AA411" s="10"/>
      <c r="AB411" s="10"/>
      <c r="AC411" s="10"/>
      <c r="AD411" s="10"/>
      <c r="AE411" s="10"/>
      <c r="AF411" s="10"/>
      <c r="AG411" s="10"/>
      <c r="AH411" s="10"/>
      <c r="AI411" s="10"/>
      <c r="AJ411" s="10"/>
    </row>
    <row r="412" spans="1:36" s="12" customFormat="1" ht="15.75" x14ac:dyDescent="0.25">
      <c r="A412" s="120" t="s">
        <v>673</v>
      </c>
      <c r="B412" s="146">
        <f t="shared" si="299"/>
        <v>334777.40000000002</v>
      </c>
      <c r="C412" s="146">
        <f t="shared" si="299"/>
        <v>342256.87200000003</v>
      </c>
      <c r="D412" s="146">
        <f t="shared" si="300"/>
        <v>342256.91616000002</v>
      </c>
      <c r="E412" s="146">
        <f>D412/C412*100</f>
        <v>100.00001290258973</v>
      </c>
      <c r="F412" s="146"/>
      <c r="G412" s="14"/>
      <c r="H412" s="14"/>
      <c r="I412" s="45"/>
      <c r="J412" s="237">
        <f>Субсидии!B389</f>
        <v>32377.4</v>
      </c>
      <c r="K412" s="237">
        <f>Субсидии!C389</f>
        <v>38532.400000000001</v>
      </c>
      <c r="L412" s="237">
        <f>Субсидии!D389</f>
        <v>38532.444159999999</v>
      </c>
      <c r="M412" s="14">
        <f t="shared" ref="M412" si="316">L412/K412*100</f>
        <v>100.000114604852</v>
      </c>
      <c r="N412" s="14">
        <f>'Субвенции '!B397</f>
        <v>0</v>
      </c>
      <c r="O412" s="14">
        <f>'Субвенции '!C397</f>
        <v>0</v>
      </c>
      <c r="P412" s="14">
        <f>'Субвенции '!D397</f>
        <v>0</v>
      </c>
      <c r="Q412" s="14"/>
      <c r="R412" s="14">
        <f>Иные!B381</f>
        <v>302400</v>
      </c>
      <c r="S412" s="14">
        <f>Иные!C381</f>
        <v>303724.47200000001</v>
      </c>
      <c r="T412" s="14">
        <f>Иные!D381</f>
        <v>303724.47200000001</v>
      </c>
      <c r="U412" s="14">
        <f t="shared" si="315"/>
        <v>100</v>
      </c>
      <c r="V412" s="10"/>
      <c r="W412" s="10"/>
      <c r="X412" s="10"/>
      <c r="Y412" s="10"/>
      <c r="Z412" s="10"/>
      <c r="AA412" s="10"/>
      <c r="AB412" s="10"/>
      <c r="AC412" s="10"/>
      <c r="AD412" s="10"/>
      <c r="AE412" s="10"/>
      <c r="AF412" s="10"/>
      <c r="AG412" s="10"/>
      <c r="AH412" s="10"/>
      <c r="AI412" s="10"/>
      <c r="AJ412" s="10"/>
    </row>
    <row r="413" spans="1:36" s="12" customFormat="1" ht="15.75" x14ac:dyDescent="0.25">
      <c r="A413" s="425" t="s">
        <v>112</v>
      </c>
      <c r="B413" s="44">
        <f t="shared" si="299"/>
        <v>10705195.76</v>
      </c>
      <c r="C413" s="44">
        <f t="shared" si="299"/>
        <v>17043605.34426</v>
      </c>
      <c r="D413" s="44">
        <f t="shared" si="300"/>
        <v>16464123.73316</v>
      </c>
      <c r="E413" s="44">
        <f t="shared" si="24"/>
        <v>96.600005694832873</v>
      </c>
      <c r="F413" s="44">
        <f>Дотации!B88</f>
        <v>199651.5</v>
      </c>
      <c r="G413" s="44">
        <f>Дотации!C88</f>
        <v>247663.3</v>
      </c>
      <c r="H413" s="44">
        <f>Дотации!D88</f>
        <v>247663.3</v>
      </c>
      <c r="I413" s="44">
        <f>H413/G413*100</f>
        <v>100</v>
      </c>
      <c r="J413" s="44">
        <f>Субсидии!B394</f>
        <v>3048889.56</v>
      </c>
      <c r="K413" s="44">
        <f>Субсидии!C394</f>
        <v>6375564.2977000009</v>
      </c>
      <c r="L413" s="44">
        <f>Субсидии!D394</f>
        <v>5848724.4535100004</v>
      </c>
      <c r="M413" s="44">
        <f t="shared" si="30"/>
        <v>91.736577037109328</v>
      </c>
      <c r="N413" s="44">
        <f>'Субвенции '!B402</f>
        <v>6957576.3999999985</v>
      </c>
      <c r="O413" s="44">
        <f>'Субвенции '!C402</f>
        <v>7125455.9999999981</v>
      </c>
      <c r="P413" s="44">
        <f>'Субвенции '!D402</f>
        <v>7113557.1891000001</v>
      </c>
      <c r="Q413" s="44">
        <f t="shared" si="32"/>
        <v>99.833009832633905</v>
      </c>
      <c r="R413" s="44">
        <f>Иные!B382</f>
        <v>499078.3</v>
      </c>
      <c r="S413" s="44">
        <f>Иные!C382</f>
        <v>3294921.7465599999</v>
      </c>
      <c r="T413" s="44">
        <f>Иные!D382</f>
        <v>3254178.79055</v>
      </c>
      <c r="U413" s="44">
        <f>T413/S413*100</f>
        <v>98.763462104903198</v>
      </c>
      <c r="V413" s="10"/>
      <c r="W413" s="10"/>
      <c r="X413" s="10"/>
      <c r="Y413" s="10"/>
      <c r="Z413" s="10"/>
      <c r="AA413" s="10"/>
      <c r="AB413" s="10"/>
      <c r="AC413" s="10"/>
      <c r="AD413" s="10"/>
      <c r="AE413" s="10"/>
      <c r="AF413" s="10"/>
      <c r="AG413" s="10"/>
      <c r="AH413" s="10"/>
      <c r="AI413" s="10"/>
      <c r="AJ413" s="10"/>
    </row>
    <row r="414" spans="1:36" s="12" customFormat="1" ht="15.75" x14ac:dyDescent="0.25">
      <c r="A414" s="13" t="s">
        <v>113</v>
      </c>
      <c r="B414" s="14">
        <f t="shared" si="299"/>
        <v>10177356.499999998</v>
      </c>
      <c r="C414" s="14">
        <f t="shared" si="299"/>
        <v>16407403.722479999</v>
      </c>
      <c r="D414" s="14">
        <f t="shared" si="300"/>
        <v>15844363.29558</v>
      </c>
      <c r="E414" s="14">
        <f t="shared" si="24"/>
        <v>96.568375859926149</v>
      </c>
      <c r="F414" s="15">
        <f>Дотации!B89</f>
        <v>0</v>
      </c>
      <c r="G414" s="15">
        <f>Дотации!C89</f>
        <v>35489.199999999997</v>
      </c>
      <c r="H414" s="15">
        <f>Дотации!D89</f>
        <v>35489.199999999997</v>
      </c>
      <c r="I414" s="15">
        <f>H414/G414*100</f>
        <v>100</v>
      </c>
      <c r="J414" s="14">
        <f>Субсидии!B395</f>
        <v>2973493.9</v>
      </c>
      <c r="K414" s="14">
        <f>Субсидии!C395</f>
        <v>6301670.6759200003</v>
      </c>
      <c r="L414" s="14">
        <f>Субсидии!D395</f>
        <v>5784974.3779999996</v>
      </c>
      <c r="M414" s="14">
        <f t="shared" si="30"/>
        <v>91.800645820886757</v>
      </c>
      <c r="N414" s="14">
        <f>'Субвенции '!B403</f>
        <v>6770562.5999999987</v>
      </c>
      <c r="O414" s="14">
        <f>'Субвенции '!C403</f>
        <v>6922127.7999999989</v>
      </c>
      <c r="P414" s="14">
        <f>'Субвенции '!D403</f>
        <v>6915893.6661099996</v>
      </c>
      <c r="Q414" s="14">
        <f t="shared" si="32"/>
        <v>99.909939052411033</v>
      </c>
      <c r="R414" s="14">
        <f>Иные!B383</f>
        <v>433300</v>
      </c>
      <c r="S414" s="14">
        <f>Иные!C383</f>
        <v>3148116.0465600002</v>
      </c>
      <c r="T414" s="14">
        <f>Иные!D383</f>
        <v>3108006.0514700003</v>
      </c>
      <c r="U414" s="14">
        <f>T414/S414*100</f>
        <v>98.725904811106673</v>
      </c>
      <c r="V414" s="10"/>
      <c r="W414" s="10"/>
      <c r="X414" s="10"/>
      <c r="Y414" s="10"/>
      <c r="Z414" s="10"/>
      <c r="AA414" s="10"/>
      <c r="AB414" s="10"/>
      <c r="AC414" s="10"/>
      <c r="AD414" s="10"/>
      <c r="AE414" s="10"/>
      <c r="AF414" s="10"/>
      <c r="AG414" s="10"/>
      <c r="AH414" s="10"/>
      <c r="AI414" s="10"/>
      <c r="AJ414" s="10"/>
    </row>
    <row r="415" spans="1:36" s="12" customFormat="1" ht="15.75" x14ac:dyDescent="0.25">
      <c r="A415" s="13" t="s">
        <v>114</v>
      </c>
      <c r="B415" s="14">
        <f t="shared" si="299"/>
        <v>57978.1</v>
      </c>
      <c r="C415" s="14">
        <f t="shared" si="299"/>
        <v>72184.744280000014</v>
      </c>
      <c r="D415" s="14">
        <f t="shared" si="300"/>
        <v>71008.687390000006</v>
      </c>
      <c r="E415" s="14">
        <f t="shared" si="24"/>
        <v>98.370768087176202</v>
      </c>
      <c r="F415" s="15">
        <f>Дотации!B90</f>
        <v>30082.800000000003</v>
      </c>
      <c r="G415" s="15">
        <f>Дотации!C90</f>
        <v>36228.300000000003</v>
      </c>
      <c r="H415" s="15">
        <f>Дотации!D90</f>
        <v>36228.300000000003</v>
      </c>
      <c r="I415" s="15">
        <f t="shared" ref="I415:I417" si="317">H415/G415*100</f>
        <v>100</v>
      </c>
      <c r="J415" s="14">
        <f>Субсидии!B396</f>
        <v>4917.2000000000007</v>
      </c>
      <c r="K415" s="14">
        <f>Субсидии!C396</f>
        <v>5371.5442800000001</v>
      </c>
      <c r="L415" s="14">
        <f>Субсидии!D396</f>
        <v>5314.3799799999997</v>
      </c>
      <c r="M415" s="14">
        <f t="shared" si="30"/>
        <v>98.935793935221909</v>
      </c>
      <c r="N415" s="14">
        <f>'Субвенции '!B404</f>
        <v>22577.199999999993</v>
      </c>
      <c r="O415" s="14">
        <f>'Субвенции '!C404</f>
        <v>28862.3</v>
      </c>
      <c r="P415" s="14">
        <f>'Субвенции '!D404</f>
        <v>27743.40741</v>
      </c>
      <c r="Q415" s="14">
        <f t="shared" si="32"/>
        <v>96.123342249231698</v>
      </c>
      <c r="R415" s="14">
        <f>Иные!B384</f>
        <v>400.9</v>
      </c>
      <c r="S415" s="14">
        <f>Иные!C384</f>
        <v>1722.6</v>
      </c>
      <c r="T415" s="14">
        <f>Иные!D384</f>
        <v>1722.6</v>
      </c>
      <c r="U415" s="14">
        <f t="shared" ref="U415:U417" si="318">T415/S415*100</f>
        <v>100</v>
      </c>
      <c r="V415" s="10"/>
      <c r="W415" s="10"/>
      <c r="X415" s="10"/>
      <c r="Y415" s="10"/>
      <c r="Z415" s="10"/>
      <c r="AA415" s="10"/>
      <c r="AB415" s="10"/>
      <c r="AC415" s="10"/>
      <c r="AD415" s="10"/>
      <c r="AE415" s="10"/>
      <c r="AF415" s="10"/>
      <c r="AG415" s="10"/>
      <c r="AH415" s="10"/>
      <c r="AI415" s="10"/>
      <c r="AJ415" s="10"/>
    </row>
    <row r="416" spans="1:36" s="12" customFormat="1" ht="15.75" x14ac:dyDescent="0.25">
      <c r="A416" s="13" t="s">
        <v>115</v>
      </c>
      <c r="B416" s="14">
        <f t="shared" si="299"/>
        <v>302770.26000000007</v>
      </c>
      <c r="C416" s="14">
        <f t="shared" si="299"/>
        <v>381075.97750000004</v>
      </c>
      <c r="D416" s="14">
        <f t="shared" si="300"/>
        <v>367528.76460999995</v>
      </c>
      <c r="E416" s="14">
        <f t="shared" si="24"/>
        <v>96.44501000066316</v>
      </c>
      <c r="F416" s="15">
        <f>Дотации!B91</f>
        <v>129620.40000000001</v>
      </c>
      <c r="G416" s="15">
        <f>Дотации!C91</f>
        <v>129990.70000000001</v>
      </c>
      <c r="H416" s="15">
        <f>Дотации!D91</f>
        <v>129990.70000000001</v>
      </c>
      <c r="I416" s="15">
        <f t="shared" si="317"/>
        <v>100</v>
      </c>
      <c r="J416" s="14">
        <f>Субсидии!B397</f>
        <v>62800.26</v>
      </c>
      <c r="K416" s="14">
        <f>Субсидии!C397</f>
        <v>59318.477500000001</v>
      </c>
      <c r="L416" s="14">
        <f>Субсидии!D397</f>
        <v>49254.963609999999</v>
      </c>
      <c r="M416" s="14">
        <f t="shared" si="30"/>
        <v>83.034773793713768</v>
      </c>
      <c r="N416" s="14">
        <f>'Субвенции '!B405</f>
        <v>109978.20000000004</v>
      </c>
      <c r="O416" s="14">
        <f>'Субвенции '!C405</f>
        <v>119893.50000000001</v>
      </c>
      <c r="P416" s="14">
        <f>'Субвенции '!D405</f>
        <v>116648.3492</v>
      </c>
      <c r="Q416" s="14">
        <f t="shared" si="32"/>
        <v>97.293305475275957</v>
      </c>
      <c r="R416" s="14">
        <f>Иные!B385</f>
        <v>371.4</v>
      </c>
      <c r="S416" s="14">
        <f>Иные!C385</f>
        <v>71873.3</v>
      </c>
      <c r="T416" s="14">
        <f>Иные!D385</f>
        <v>71634.751799999998</v>
      </c>
      <c r="U416" s="14">
        <f t="shared" si="318"/>
        <v>99.668099001993781</v>
      </c>
      <c r="V416" s="10"/>
      <c r="W416" s="10"/>
      <c r="X416" s="10"/>
      <c r="Y416" s="10"/>
      <c r="Z416" s="10"/>
      <c r="AA416" s="10"/>
      <c r="AB416" s="10"/>
      <c r="AC416" s="10"/>
      <c r="AD416" s="10"/>
      <c r="AE416" s="10"/>
      <c r="AF416" s="10"/>
      <c r="AG416" s="10"/>
      <c r="AH416" s="10"/>
      <c r="AI416" s="10"/>
      <c r="AJ416" s="10"/>
    </row>
    <row r="417" spans="1:36" s="12" customFormat="1" ht="15.75" x14ac:dyDescent="0.25">
      <c r="A417" s="13" t="s">
        <v>116</v>
      </c>
      <c r="B417" s="14">
        <f t="shared" si="299"/>
        <v>167090.9</v>
      </c>
      <c r="C417" s="14">
        <f t="shared" si="299"/>
        <v>181429.80000000005</v>
      </c>
      <c r="D417" s="14">
        <f t="shared" si="300"/>
        <v>179712.08647000004</v>
      </c>
      <c r="E417" s="14">
        <f t="shared" si="24"/>
        <v>99.053235174155503</v>
      </c>
      <c r="F417" s="15">
        <f>Дотации!B92</f>
        <v>39948.300000000003</v>
      </c>
      <c r="G417" s="15">
        <f>Дотации!C92</f>
        <v>45955.100000000006</v>
      </c>
      <c r="H417" s="15">
        <f>Дотации!D92</f>
        <v>45955.100000000006</v>
      </c>
      <c r="I417" s="15">
        <f t="shared" si="317"/>
        <v>100</v>
      </c>
      <c r="J417" s="14">
        <f>Субсидии!B398</f>
        <v>7678.2000000000007</v>
      </c>
      <c r="K417" s="14">
        <f>Субсидии!C398</f>
        <v>9203.6</v>
      </c>
      <c r="L417" s="14">
        <f>Субсидии!D398</f>
        <v>9180.7319199999984</v>
      </c>
      <c r="M417" s="14">
        <f>L417/K417*100</f>
        <v>99.751531139988685</v>
      </c>
      <c r="N417" s="14">
        <f>'Субвенции '!B406</f>
        <v>54458.399999999987</v>
      </c>
      <c r="O417" s="14">
        <f>'Субвенции '!C406</f>
        <v>53061.300000000017</v>
      </c>
      <c r="P417" s="14">
        <f>'Субвенции '!D406</f>
        <v>51760.867270000024</v>
      </c>
      <c r="Q417" s="14">
        <f>P417/O417*100</f>
        <v>97.54918795807869</v>
      </c>
      <c r="R417" s="14">
        <f>Иные!B386</f>
        <v>65006</v>
      </c>
      <c r="S417" s="14">
        <f>Иные!C386</f>
        <v>73209.8</v>
      </c>
      <c r="T417" s="14">
        <f>Иные!D386</f>
        <v>72815.387279999995</v>
      </c>
      <c r="U417" s="14">
        <f t="shared" si="318"/>
        <v>99.461256935546871</v>
      </c>
      <c r="V417" s="10"/>
      <c r="W417" s="10"/>
      <c r="X417" s="10"/>
      <c r="Y417" s="10"/>
      <c r="Z417" s="10"/>
      <c r="AA417" s="10"/>
      <c r="AB417" s="10"/>
      <c r="AC417" s="10"/>
      <c r="AD417" s="10"/>
      <c r="AE417" s="10"/>
      <c r="AF417" s="10"/>
      <c r="AG417" s="10"/>
      <c r="AH417" s="10"/>
      <c r="AI417" s="10"/>
      <c r="AJ417" s="10"/>
    </row>
    <row r="418" spans="1:36" s="10" customFormat="1" ht="31.5" x14ac:dyDescent="0.25">
      <c r="A418" s="425" t="s">
        <v>1012</v>
      </c>
      <c r="B418" s="44">
        <f>F418+J418+N418+R418</f>
        <v>200000</v>
      </c>
      <c r="C418" s="44">
        <f>G418+K418+O418+S418</f>
        <v>358.44717000000003</v>
      </c>
      <c r="D418" s="44">
        <f t="shared" ref="D418:D419" si="319">H418+L418+P418+T418</f>
        <v>0</v>
      </c>
      <c r="E418" s="44">
        <f t="shared" ref="E418:E419" si="320">D418/C418*100</f>
        <v>0</v>
      </c>
      <c r="F418" s="44"/>
      <c r="G418" s="44">
        <f>Дотации!C93</f>
        <v>0</v>
      </c>
      <c r="H418" s="44">
        <f>Дотации!D93</f>
        <v>0</v>
      </c>
      <c r="I418" s="44"/>
      <c r="J418" s="44">
        <f>Субсидии!B399</f>
        <v>200000</v>
      </c>
      <c r="K418" s="44">
        <f>Субсидии!C399</f>
        <v>200.44717</v>
      </c>
      <c r="L418" s="44"/>
      <c r="M418" s="44"/>
      <c r="N418" s="44">
        <f>'Субвенции '!B407</f>
        <v>0</v>
      </c>
      <c r="O418" s="44">
        <f>'Субвенции '!C407</f>
        <v>158</v>
      </c>
      <c r="P418" s="44">
        <f>'Субвенции '!D407</f>
        <v>0</v>
      </c>
      <c r="Q418" s="44"/>
      <c r="R418" s="44">
        <f>Иные!B387</f>
        <v>0</v>
      </c>
      <c r="S418" s="44">
        <f>Иные!C387</f>
        <v>0</v>
      </c>
      <c r="T418" s="44">
        <f>Иные!D387</f>
        <v>0</v>
      </c>
      <c r="U418" s="44"/>
      <c r="V418" s="116"/>
      <c r="W418" s="116"/>
      <c r="Z418" s="25"/>
    </row>
    <row r="419" spans="1:36" s="12" customFormat="1" ht="15.75" x14ac:dyDescent="0.25">
      <c r="A419" s="426" t="s">
        <v>118</v>
      </c>
      <c r="B419" s="46">
        <f>F419+J419+N419+R419</f>
        <v>34361888.441999994</v>
      </c>
      <c r="C419" s="46">
        <f>G419+K419+O419+S419</f>
        <v>45517885.202149995</v>
      </c>
      <c r="D419" s="46">
        <f t="shared" si="319"/>
        <v>44383288.891629994</v>
      </c>
      <c r="E419" s="46">
        <f t="shared" si="320"/>
        <v>97.507361544849601</v>
      </c>
      <c r="F419" s="46">
        <f>F7+F413+F418</f>
        <v>4288219.6000000006</v>
      </c>
      <c r="G419" s="46">
        <f>G7+G413+G418</f>
        <v>4343391.8609999996</v>
      </c>
      <c r="H419" s="46">
        <f>H7+H413+H418</f>
        <v>4343391.8609999996</v>
      </c>
      <c r="I419" s="47">
        <f>H419/G419*100</f>
        <v>100</v>
      </c>
      <c r="J419" s="46">
        <f>J7+J413+J418</f>
        <v>7174871.4419999989</v>
      </c>
      <c r="K419" s="46">
        <f>K7+K413+K418</f>
        <v>11121007.311790001</v>
      </c>
      <c r="L419" s="46">
        <f>L7+L413+L418</f>
        <v>10503428.262650002</v>
      </c>
      <c r="M419" s="46">
        <f>L419/K419*100</f>
        <v>94.446734618317635</v>
      </c>
      <c r="N419" s="46">
        <f>N7+N413+N418</f>
        <v>21568162.799999997</v>
      </c>
      <c r="O419" s="46">
        <f>O7+O413+O418</f>
        <v>23073180.579999994</v>
      </c>
      <c r="P419" s="46">
        <f>P7+P413+P418</f>
        <v>22931970.012189999</v>
      </c>
      <c r="Q419" s="46">
        <f>P419/O419*100</f>
        <v>99.387988286571996</v>
      </c>
      <c r="R419" s="46">
        <f>R7+R413+R418</f>
        <v>1330634.6000000001</v>
      </c>
      <c r="S419" s="46">
        <f>S7+S413+S418</f>
        <v>6980305.4493599981</v>
      </c>
      <c r="T419" s="46">
        <f>T7+T413+T418</f>
        <v>6604498.7557899989</v>
      </c>
      <c r="U419" s="46">
        <f>T419/S419*100</f>
        <v>94.616185548091508</v>
      </c>
      <c r="V419" s="10"/>
      <c r="W419" s="10"/>
      <c r="X419" s="10"/>
      <c r="Y419" s="10"/>
      <c r="Z419" s="25"/>
      <c r="AA419" s="10"/>
      <c r="AB419" s="10"/>
      <c r="AC419" s="10"/>
      <c r="AD419" s="10"/>
      <c r="AE419" s="10"/>
      <c r="AF419" s="10"/>
      <c r="AG419" s="10"/>
      <c r="AH419" s="10"/>
      <c r="AI419" s="10"/>
      <c r="AJ419" s="10"/>
    </row>
    <row r="420" spans="1:36" s="12" customFormat="1" x14ac:dyDescent="0.2">
      <c r="A420" s="87"/>
      <c r="B420" s="87"/>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31"/>
      <c r="AA420" s="10"/>
      <c r="AB420" s="10"/>
      <c r="AC420" s="10"/>
      <c r="AD420" s="10"/>
      <c r="AE420" s="10"/>
      <c r="AF420" s="10"/>
      <c r="AG420" s="10"/>
      <c r="AH420" s="10"/>
      <c r="AI420" s="10"/>
      <c r="AJ420" s="10"/>
    </row>
    <row r="421" spans="1:36" s="10" customFormat="1" ht="15.75" x14ac:dyDescent="0.2">
      <c r="A421" s="327" t="s">
        <v>1011</v>
      </c>
      <c r="B421" s="327"/>
      <c r="C421" s="327"/>
      <c r="D421" s="327"/>
      <c r="E421" s="327"/>
      <c r="F421" s="327"/>
      <c r="G421" s="327"/>
      <c r="H421" s="327"/>
      <c r="I421" s="327"/>
      <c r="J421" s="327"/>
      <c r="K421" s="327"/>
      <c r="L421" s="327"/>
      <c r="M421" s="327"/>
      <c r="N421" s="327"/>
      <c r="O421" s="327"/>
      <c r="P421" s="327"/>
      <c r="Q421" s="327"/>
      <c r="R421" s="327"/>
      <c r="S421" s="327"/>
      <c r="T421" s="327"/>
      <c r="U421" s="327"/>
      <c r="Z421" s="31"/>
    </row>
    <row r="422" spans="1:36" s="10" customFormat="1" ht="15.75" x14ac:dyDescent="0.2">
      <c r="A422" s="327" t="s">
        <v>1015</v>
      </c>
      <c r="B422" s="327"/>
      <c r="C422" s="327"/>
      <c r="D422" s="327"/>
      <c r="E422" s="327"/>
      <c r="F422" s="327"/>
      <c r="G422" s="327"/>
      <c r="H422" s="327"/>
      <c r="I422" s="327"/>
      <c r="J422" s="327"/>
      <c r="K422" s="327"/>
      <c r="L422" s="327"/>
      <c r="M422" s="327"/>
      <c r="N422" s="327"/>
      <c r="O422" s="327"/>
      <c r="P422" s="327"/>
      <c r="Q422" s="327"/>
      <c r="R422" s="327"/>
      <c r="S422" s="327"/>
      <c r="T422" s="327"/>
      <c r="U422" s="327"/>
      <c r="Z422" s="31"/>
    </row>
    <row r="423" spans="1:36" s="10" customFormat="1" ht="18.75" customHeight="1" x14ac:dyDescent="0.2">
      <c r="A423" s="327" t="s">
        <v>1014</v>
      </c>
      <c r="B423" s="327"/>
      <c r="C423" s="327"/>
      <c r="D423" s="327"/>
      <c r="E423" s="327"/>
      <c r="F423" s="327"/>
      <c r="G423" s="327"/>
      <c r="H423" s="327"/>
      <c r="I423" s="327"/>
      <c r="J423" s="327"/>
      <c r="K423" s="327"/>
      <c r="L423" s="327"/>
      <c r="M423" s="327"/>
      <c r="N423" s="327"/>
      <c r="O423" s="327"/>
      <c r="P423" s="327"/>
      <c r="Q423" s="327"/>
      <c r="R423" s="327"/>
      <c r="S423" s="327"/>
      <c r="T423" s="327"/>
      <c r="U423" s="327"/>
      <c r="Z423" s="25"/>
    </row>
    <row r="424" spans="1:36" s="10" customFormat="1" ht="17.25" customHeight="1" x14ac:dyDescent="0.2">
      <c r="A424" s="327" t="s">
        <v>1013</v>
      </c>
      <c r="B424" s="327"/>
      <c r="C424" s="327"/>
      <c r="D424" s="327"/>
      <c r="E424" s="327"/>
      <c r="F424" s="327"/>
      <c r="G424" s="327"/>
      <c r="H424" s="327"/>
      <c r="I424" s="327"/>
      <c r="J424" s="327"/>
      <c r="K424" s="327"/>
      <c r="L424" s="327"/>
      <c r="M424" s="327"/>
      <c r="N424" s="327"/>
      <c r="O424" s="327"/>
      <c r="P424" s="327"/>
      <c r="Q424" s="327"/>
      <c r="R424" s="327"/>
      <c r="S424" s="327"/>
      <c r="T424" s="327"/>
      <c r="U424" s="327"/>
      <c r="Z424" s="25"/>
    </row>
    <row r="425" spans="1:36" ht="33.75" customHeight="1" x14ac:dyDescent="0.25">
      <c r="A425" s="329"/>
      <c r="B425" s="329"/>
      <c r="C425" s="329"/>
      <c r="D425" s="329"/>
      <c r="E425" s="329"/>
      <c r="F425" s="329"/>
      <c r="G425" s="329"/>
      <c r="H425" s="329"/>
      <c r="I425" s="329"/>
      <c r="J425" s="329"/>
      <c r="K425" s="329"/>
      <c r="L425" s="329"/>
      <c r="M425" s="329"/>
      <c r="N425" s="329"/>
      <c r="O425" s="329"/>
      <c r="P425" s="329"/>
      <c r="Q425" s="329"/>
      <c r="R425" s="329"/>
      <c r="S425" s="329"/>
      <c r="T425" s="329"/>
      <c r="U425" s="329"/>
      <c r="Z425" s="25"/>
    </row>
    <row r="426" spans="1:36" ht="15.75" customHeight="1" x14ac:dyDescent="0.25">
      <c r="A426" s="427"/>
      <c r="B426" s="427"/>
      <c r="C426" s="16"/>
      <c r="D426" s="16"/>
      <c r="E426" s="16"/>
      <c r="F426" s="16"/>
      <c r="G426" s="16"/>
      <c r="H426" s="16"/>
      <c r="I426" s="16"/>
      <c r="J426" s="16"/>
      <c r="K426" s="16"/>
      <c r="L426" s="16"/>
      <c r="M426" s="16"/>
      <c r="N426" s="16"/>
      <c r="O426" s="16"/>
      <c r="P426" s="16"/>
      <c r="Q426" s="16"/>
      <c r="R426" s="16"/>
      <c r="S426" s="16"/>
      <c r="T426" s="16"/>
      <c r="U426" s="16"/>
      <c r="Z426" s="25"/>
    </row>
    <row r="427" spans="1:36" ht="15.75" x14ac:dyDescent="0.25">
      <c r="A427" s="88"/>
      <c r="B427" s="88"/>
      <c r="C427" s="42"/>
      <c r="D427" s="42"/>
      <c r="E427" s="42"/>
      <c r="F427" s="42"/>
      <c r="G427" s="42"/>
      <c r="H427" s="42"/>
      <c r="I427" s="42"/>
      <c r="J427" s="42">
        <f>J418+J413+J7-J419</f>
        <v>0</v>
      </c>
      <c r="K427" s="42">
        <f t="shared" ref="K427:L427" si="321">K418+K413+K7-K419</f>
        <v>0</v>
      </c>
      <c r="L427" s="42">
        <f t="shared" si="321"/>
        <v>0</v>
      </c>
      <c r="M427" s="42"/>
      <c r="N427" s="42"/>
      <c r="O427" s="42"/>
      <c r="P427" s="42"/>
      <c r="Q427" s="42"/>
      <c r="R427" s="42"/>
      <c r="S427" s="42"/>
      <c r="T427" s="42"/>
      <c r="U427" s="42"/>
      <c r="V427" s="16"/>
      <c r="Z427" s="25"/>
    </row>
    <row r="428" spans="1:36" ht="33.75" customHeight="1" x14ac:dyDescent="0.25">
      <c r="A428" s="427"/>
      <c r="B428" s="41"/>
      <c r="C428" s="41"/>
      <c r="D428" s="41"/>
      <c r="E428" s="41"/>
      <c r="F428" s="41"/>
      <c r="G428" s="41"/>
      <c r="H428" s="41"/>
      <c r="I428" s="41"/>
      <c r="J428" s="41"/>
      <c r="K428" s="41"/>
      <c r="L428" s="41"/>
      <c r="M428" s="41"/>
      <c r="N428" s="41"/>
      <c r="O428" s="41"/>
      <c r="P428" s="41"/>
      <c r="Q428" s="41"/>
      <c r="R428" s="41"/>
      <c r="S428" s="41"/>
      <c r="T428" s="41"/>
      <c r="U428" s="41"/>
      <c r="V428" s="41"/>
      <c r="Z428" s="25"/>
    </row>
    <row r="429" spans="1:36" x14ac:dyDescent="0.2">
      <c r="C429" s="16"/>
      <c r="D429" s="16"/>
      <c r="E429" s="16"/>
      <c r="F429" s="16"/>
      <c r="G429" s="16"/>
      <c r="H429" s="16"/>
      <c r="I429" s="16"/>
      <c r="J429" s="16"/>
      <c r="K429" s="16"/>
      <c r="L429" s="16"/>
      <c r="M429" s="16"/>
      <c r="N429" s="16"/>
      <c r="O429" s="16"/>
      <c r="P429" s="16"/>
      <c r="Q429" s="16"/>
      <c r="R429" s="16"/>
      <c r="S429" s="16"/>
      <c r="T429" s="16"/>
      <c r="U429" s="16"/>
    </row>
    <row r="430" spans="1:36" x14ac:dyDescent="0.2">
      <c r="P430" s="16"/>
    </row>
  </sheetData>
  <mergeCells count="14">
    <mergeCell ref="A424:U424"/>
    <mergeCell ref="A425:U425"/>
    <mergeCell ref="A1:U1"/>
    <mergeCell ref="T2:U2"/>
    <mergeCell ref="A3:A6"/>
    <mergeCell ref="A421:U421"/>
    <mergeCell ref="R4:U5"/>
    <mergeCell ref="N4:Q5"/>
    <mergeCell ref="F3:U3"/>
    <mergeCell ref="J4:M5"/>
    <mergeCell ref="F4:I5"/>
    <mergeCell ref="B3:E5"/>
    <mergeCell ref="A422:U422"/>
    <mergeCell ref="A423:U423"/>
  </mergeCells>
  <printOptions horizontalCentered="1"/>
  <pageMargins left="0.11811023622047245" right="0.11811023622047245" top="0.15748031496062992" bottom="0.15748031496062992" header="0" footer="0"/>
  <pageSetup paperSize="9" scale="4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03"/>
  <sheetViews>
    <sheetView showZeros="0" view="pageBreakPreview" zoomScale="70" zoomScaleNormal="70" zoomScaleSheetLayoutView="70" workbookViewId="0">
      <pane xSplit="1" ySplit="6" topLeftCell="B7" activePane="bottomRight" state="frozen"/>
      <selection activeCell="M133" sqref="M133"/>
      <selection pane="topRight" activeCell="M133" sqref="M133"/>
      <selection pane="bottomLeft" activeCell="M133" sqref="M133"/>
      <selection pane="bottomRight" sqref="A1:AC1"/>
    </sheetView>
  </sheetViews>
  <sheetFormatPr defaultRowHeight="14.25" x14ac:dyDescent="0.2"/>
  <cols>
    <col min="1" max="1" width="30.25" style="10" customWidth="1"/>
    <col min="2" max="2" width="13.375" style="10" customWidth="1"/>
    <col min="3" max="3" width="14.75" style="10" customWidth="1"/>
    <col min="4" max="4" width="12.375" style="10" customWidth="1"/>
    <col min="5" max="5" width="12" style="10" customWidth="1"/>
    <col min="6" max="6" width="13.625" style="10" customWidth="1"/>
    <col min="7" max="7" width="13.125" style="10" customWidth="1"/>
    <col min="8" max="8" width="10.75" style="10" customWidth="1"/>
    <col min="9" max="9" width="11.125" style="10" customWidth="1"/>
    <col min="10" max="10" width="12.5" style="10" customWidth="1"/>
    <col min="11" max="11" width="13.625" style="10" customWidth="1"/>
    <col min="12" max="12" width="12.125" style="10" customWidth="1"/>
    <col min="13" max="13" width="11.875" style="10" customWidth="1"/>
    <col min="14" max="14" width="14" style="10" customWidth="1"/>
    <col min="15" max="15" width="14.25" style="10" customWidth="1"/>
    <col min="16" max="16" width="11.375" style="10" customWidth="1"/>
    <col min="17" max="17" width="11.125" style="10" customWidth="1"/>
    <col min="18" max="18" width="12.375" style="10" customWidth="1"/>
    <col min="19" max="19" width="14" style="10" customWidth="1"/>
    <col min="20" max="20" width="11.5" style="10" customWidth="1"/>
    <col min="21" max="21" width="12" style="10" customWidth="1"/>
    <col min="22" max="22" width="15" style="10" customWidth="1"/>
    <col min="23" max="23" width="14.125" style="10" customWidth="1"/>
    <col min="24" max="24" width="12.625" style="10" customWidth="1"/>
    <col min="25" max="25" width="13.75" style="10" customWidth="1"/>
    <col min="26" max="26" width="12.25" customWidth="1"/>
    <col min="27" max="27" width="13.125" customWidth="1"/>
    <col min="28" max="28" width="11" customWidth="1"/>
    <col min="29" max="29" width="12.125" customWidth="1"/>
  </cols>
  <sheetData>
    <row r="1" spans="1:29" s="10" customFormat="1" ht="30.75" customHeight="1" x14ac:dyDescent="0.2">
      <c r="A1" s="311" t="s">
        <v>1016</v>
      </c>
      <c r="B1" s="311"/>
      <c r="C1" s="311"/>
      <c r="D1" s="311"/>
      <c r="E1" s="311"/>
      <c r="F1" s="311"/>
      <c r="G1" s="311"/>
      <c r="H1" s="311"/>
      <c r="I1" s="311"/>
      <c r="J1" s="311"/>
      <c r="K1" s="311"/>
      <c r="L1" s="311"/>
      <c r="M1" s="311"/>
      <c r="N1" s="311"/>
      <c r="O1" s="311"/>
      <c r="P1" s="311"/>
      <c r="Q1" s="311"/>
      <c r="R1" s="311"/>
      <c r="S1" s="311"/>
      <c r="T1" s="311"/>
      <c r="U1" s="311"/>
      <c r="V1" s="311"/>
      <c r="W1" s="311"/>
      <c r="X1" s="311"/>
      <c r="Y1" s="311"/>
      <c r="Z1" s="311"/>
      <c r="AA1" s="311"/>
      <c r="AB1" s="311"/>
      <c r="AC1" s="311"/>
    </row>
    <row r="2" spans="1:29" s="10" customFormat="1" ht="12" customHeight="1" x14ac:dyDescent="0.3">
      <c r="A2" s="54"/>
      <c r="B2" s="54"/>
      <c r="C2" s="54"/>
      <c r="D2" s="54"/>
      <c r="E2" s="54"/>
      <c r="F2" s="54"/>
      <c r="G2" s="54"/>
      <c r="H2" s="54"/>
      <c r="I2" s="54"/>
      <c r="J2" s="54"/>
      <c r="K2" s="54"/>
      <c r="L2" s="54"/>
      <c r="M2" s="54"/>
      <c r="N2" s="54"/>
      <c r="O2" s="54"/>
      <c r="P2" s="54"/>
      <c r="Q2" s="54"/>
      <c r="R2" s="54"/>
    </row>
    <row r="3" spans="1:29" s="10" customFormat="1" ht="15.75" x14ac:dyDescent="0.25">
      <c r="AC3" s="67" t="s">
        <v>105</v>
      </c>
    </row>
    <row r="4" spans="1:29" s="10" customFormat="1" ht="17.25" customHeight="1" x14ac:dyDescent="0.2">
      <c r="A4" s="352" t="s">
        <v>106</v>
      </c>
      <c r="B4" s="352" t="s">
        <v>119</v>
      </c>
      <c r="C4" s="352"/>
      <c r="D4" s="352"/>
      <c r="E4" s="352"/>
      <c r="F4" s="352" t="s">
        <v>125</v>
      </c>
      <c r="G4" s="352"/>
      <c r="H4" s="352"/>
      <c r="I4" s="352"/>
      <c r="J4" s="352"/>
      <c r="K4" s="352"/>
      <c r="L4" s="352"/>
      <c r="M4" s="352"/>
      <c r="N4" s="352"/>
      <c r="O4" s="352"/>
      <c r="P4" s="352"/>
      <c r="Q4" s="352"/>
      <c r="R4" s="352"/>
      <c r="S4" s="352"/>
      <c r="T4" s="352"/>
      <c r="U4" s="352"/>
      <c r="V4" s="352"/>
      <c r="W4" s="352"/>
      <c r="X4" s="352"/>
      <c r="Y4" s="352"/>
      <c r="Z4" s="352"/>
      <c r="AA4" s="352"/>
      <c r="AB4" s="352"/>
      <c r="AC4" s="352"/>
    </row>
    <row r="5" spans="1:29" s="10" customFormat="1" ht="126.75" customHeight="1" x14ac:dyDescent="0.2">
      <c r="A5" s="352"/>
      <c r="B5" s="352"/>
      <c r="C5" s="352"/>
      <c r="D5" s="352"/>
      <c r="E5" s="352"/>
      <c r="F5" s="353" t="s">
        <v>120</v>
      </c>
      <c r="G5" s="354"/>
      <c r="H5" s="354"/>
      <c r="I5" s="355"/>
      <c r="J5" s="353" t="s">
        <v>121</v>
      </c>
      <c r="K5" s="354"/>
      <c r="L5" s="354"/>
      <c r="M5" s="355"/>
      <c r="N5" s="353" t="s">
        <v>122</v>
      </c>
      <c r="O5" s="354"/>
      <c r="P5" s="354"/>
      <c r="Q5" s="355"/>
      <c r="R5" s="353" t="s">
        <v>749</v>
      </c>
      <c r="S5" s="354"/>
      <c r="T5" s="354"/>
      <c r="U5" s="355"/>
      <c r="V5" s="353" t="s">
        <v>1017</v>
      </c>
      <c r="W5" s="354"/>
      <c r="X5" s="354"/>
      <c r="Y5" s="355"/>
      <c r="Z5" s="353" t="s">
        <v>1022</v>
      </c>
      <c r="AA5" s="354"/>
      <c r="AB5" s="354"/>
      <c r="AC5" s="355"/>
    </row>
    <row r="6" spans="1:29" s="12" customFormat="1" ht="53.25" customHeight="1" x14ac:dyDescent="0.2">
      <c r="A6" s="352"/>
      <c r="B6" s="149" t="s">
        <v>1009</v>
      </c>
      <c r="C6" s="149" t="s">
        <v>128</v>
      </c>
      <c r="D6" s="11" t="s">
        <v>111</v>
      </c>
      <c r="E6" s="149" t="s">
        <v>6</v>
      </c>
      <c r="F6" s="55" t="s">
        <v>1009</v>
      </c>
      <c r="G6" s="55" t="s">
        <v>128</v>
      </c>
      <c r="H6" s="17" t="s">
        <v>111</v>
      </c>
      <c r="I6" s="55" t="s">
        <v>6</v>
      </c>
      <c r="J6" s="55" t="s">
        <v>1009</v>
      </c>
      <c r="K6" s="55" t="s">
        <v>128</v>
      </c>
      <c r="L6" s="17" t="s">
        <v>111</v>
      </c>
      <c r="M6" s="55" t="s">
        <v>6</v>
      </c>
      <c r="N6" s="55" t="s">
        <v>1009</v>
      </c>
      <c r="O6" s="55" t="s">
        <v>128</v>
      </c>
      <c r="P6" s="17" t="s">
        <v>111</v>
      </c>
      <c r="Q6" s="55" t="s">
        <v>6</v>
      </c>
      <c r="R6" s="55" t="s">
        <v>1009</v>
      </c>
      <c r="S6" s="55" t="s">
        <v>128</v>
      </c>
      <c r="T6" s="17" t="s">
        <v>111</v>
      </c>
      <c r="U6" s="55" t="s">
        <v>6</v>
      </c>
      <c r="V6" s="55" t="s">
        <v>1009</v>
      </c>
      <c r="W6" s="55" t="s">
        <v>128</v>
      </c>
      <c r="X6" s="17" t="s">
        <v>111</v>
      </c>
      <c r="Y6" s="55" t="s">
        <v>6</v>
      </c>
      <c r="Z6" s="55" t="s">
        <v>1009</v>
      </c>
      <c r="AA6" s="55" t="s">
        <v>128</v>
      </c>
      <c r="AB6" s="17" t="s">
        <v>111</v>
      </c>
      <c r="AC6" s="55" t="s">
        <v>6</v>
      </c>
    </row>
    <row r="7" spans="1:29" s="168" customFormat="1" ht="39.75" customHeight="1" x14ac:dyDescent="0.25">
      <c r="A7" s="18" t="s">
        <v>275</v>
      </c>
      <c r="B7" s="66">
        <f>F7+J7+N7+R7+V7+Z7</f>
        <v>4088568.1000000006</v>
      </c>
      <c r="C7" s="66">
        <f t="shared" ref="C7:C9" si="0">G7+K7+O7+S7+W7+AA7</f>
        <v>4095728.5610000007</v>
      </c>
      <c r="D7" s="66">
        <f t="shared" ref="D7:D9" si="1">H7+L7+P7+T7+X7+AB7</f>
        <v>4095728.5610000007</v>
      </c>
      <c r="E7" s="66">
        <f>D7/C7*100</f>
        <v>100</v>
      </c>
      <c r="F7" s="19"/>
      <c r="G7" s="163"/>
      <c r="H7" s="66"/>
      <c r="I7" s="163"/>
      <c r="J7" s="66">
        <f>J10+J12+J14+J17+J19+J21+J23+J25+J27+J29+J31+J33+J35+J37+J40+J42+J44+J46+J48+J50+J52+J54+J56+J58+J60+J62+J64+J66+J68+J70+J72+J74+J76+J78+J80+J82+J84+J86</f>
        <v>3291115.5000000005</v>
      </c>
      <c r="K7" s="66">
        <f t="shared" ref="K7:AB8" si="2">K10+K12+K14+K17+K19+K21+K23+K25+K27+K29+K31+K33+K35+K37+K40+K42+K44+K46+K48+K50+K52+K54+K56+K58+K60+K62+K64+K66+K68+K70+K72+K74+K76+K78+K80+K82+K84+K86</f>
        <v>3288222.8000000003</v>
      </c>
      <c r="L7" s="66">
        <f t="shared" si="2"/>
        <v>3288222.8000000003</v>
      </c>
      <c r="M7" s="66">
        <f>L7/K7*100</f>
        <v>100</v>
      </c>
      <c r="N7" s="66">
        <f t="shared" si="2"/>
        <v>797452.6</v>
      </c>
      <c r="O7" s="66">
        <f t="shared" si="2"/>
        <v>352094.20000000007</v>
      </c>
      <c r="P7" s="66">
        <f t="shared" si="2"/>
        <v>352094.20000000007</v>
      </c>
      <c r="Q7" s="66">
        <f>P7/O7*100</f>
        <v>100</v>
      </c>
      <c r="R7" s="66">
        <f t="shared" si="2"/>
        <v>0</v>
      </c>
      <c r="S7" s="66">
        <f t="shared" si="2"/>
        <v>375856.86099999998</v>
      </c>
      <c r="T7" s="66">
        <f t="shared" si="2"/>
        <v>375856.86099999998</v>
      </c>
      <c r="U7" s="66">
        <f>T7/S7*100</f>
        <v>100</v>
      </c>
      <c r="V7" s="66">
        <f t="shared" si="2"/>
        <v>0</v>
      </c>
      <c r="W7" s="66">
        <f t="shared" si="2"/>
        <v>66554.7</v>
      </c>
      <c r="X7" s="66">
        <f t="shared" si="2"/>
        <v>66554.7</v>
      </c>
      <c r="Y7" s="66">
        <f>X7/W7*100</f>
        <v>100</v>
      </c>
      <c r="Z7" s="66">
        <f t="shared" si="2"/>
        <v>0</v>
      </c>
      <c r="AA7" s="66">
        <f t="shared" si="2"/>
        <v>13000</v>
      </c>
      <c r="AB7" s="66">
        <f t="shared" si="2"/>
        <v>13000</v>
      </c>
      <c r="AC7" s="66">
        <f t="shared" ref="AC7:AC39" si="3">AB7/AA7*100</f>
        <v>100</v>
      </c>
    </row>
    <row r="8" spans="1:29" s="20" customFormat="1" ht="39.75" customHeight="1" x14ac:dyDescent="0.25">
      <c r="A8" s="18" t="s">
        <v>274</v>
      </c>
      <c r="B8" s="66">
        <f t="shared" ref="B8" si="4">F8+J8+N8+R8+V8+Z8</f>
        <v>4088568.1000000006</v>
      </c>
      <c r="C8" s="66">
        <f t="shared" si="0"/>
        <v>4082728.5610000007</v>
      </c>
      <c r="D8" s="66">
        <f t="shared" si="1"/>
        <v>4082728.5610000007</v>
      </c>
      <c r="E8" s="66">
        <f>D8/C8*100</f>
        <v>100</v>
      </c>
      <c r="F8" s="19"/>
      <c r="G8" s="167"/>
      <c r="H8" s="166"/>
      <c r="I8" s="167"/>
      <c r="J8" s="66">
        <f>J11+J13+J15+J18+J20+J22+J24+J26+J28+J30+J32+J34+J36+J38+J41+J43+J45+J47+J49+J51+J53+J55+J57+J59+J61+J63+J65+J67+J69+J71+J73+J75+J77+J79+J81+J83+J85+J87</f>
        <v>3291115.5000000005</v>
      </c>
      <c r="K8" s="66">
        <f t="shared" ref="K8:L8" si="5">K11+K13+K15+K18+K20+K22+K24+K26+K28+K30+K32+K34+K36+K38+K41+K43+K45+K47+K49+K51+K53+K55+K57+K59+K61+K63+K65+K67+K69+K71+K73+K75+K77+K79+K81+K83+K85+K87</f>
        <v>3288222.8000000003</v>
      </c>
      <c r="L8" s="66">
        <f t="shared" si="5"/>
        <v>3288222.8000000003</v>
      </c>
      <c r="M8" s="66">
        <f>L8/K8*100</f>
        <v>100</v>
      </c>
      <c r="N8" s="66">
        <f t="shared" si="2"/>
        <v>797452.6</v>
      </c>
      <c r="O8" s="66">
        <f t="shared" si="2"/>
        <v>352094.20000000007</v>
      </c>
      <c r="P8" s="66">
        <f t="shared" si="2"/>
        <v>352094.20000000007</v>
      </c>
      <c r="Q8" s="66">
        <f>P8/O8*100</f>
        <v>100</v>
      </c>
      <c r="R8" s="66">
        <f t="shared" ref="R8:AB8" si="6">R11+R13+R15+R18+R22+R24+R26+R28+R30+R32+R34+R36+R38+R41+R43+R45+R47+R49+R51+R53+R55+R57+R59+R61+R63+R65+R67+R69+R71+R73+R75+R77+R79+R81+R83+R85+R87</f>
        <v>0</v>
      </c>
      <c r="S8" s="66">
        <f t="shared" si="2"/>
        <v>375856.86099999998</v>
      </c>
      <c r="T8" s="66">
        <f t="shared" si="2"/>
        <v>375856.86099999998</v>
      </c>
      <c r="U8" s="66">
        <f>T8/S8*100</f>
        <v>100</v>
      </c>
      <c r="V8" s="66">
        <f t="shared" si="6"/>
        <v>0</v>
      </c>
      <c r="W8" s="66">
        <f t="shared" si="2"/>
        <v>66554.7</v>
      </c>
      <c r="X8" s="66">
        <f t="shared" si="2"/>
        <v>66554.7</v>
      </c>
      <c r="Y8" s="66">
        <f>X8/W8*100</f>
        <v>100</v>
      </c>
      <c r="Z8" s="66">
        <f t="shared" si="6"/>
        <v>0</v>
      </c>
      <c r="AA8" s="66">
        <f t="shared" si="6"/>
        <v>0</v>
      </c>
      <c r="AB8" s="66">
        <f t="shared" si="6"/>
        <v>0</v>
      </c>
      <c r="AC8" s="66"/>
    </row>
    <row r="9" spans="1:29" s="168" customFormat="1" ht="23.25" customHeight="1" x14ac:dyDescent="0.25">
      <c r="A9" s="18" t="s">
        <v>117</v>
      </c>
      <c r="B9" s="66">
        <f>F9+J9+N9+R9+V9+Z9</f>
        <v>0</v>
      </c>
      <c r="C9" s="66">
        <f t="shared" si="0"/>
        <v>13000</v>
      </c>
      <c r="D9" s="66">
        <f t="shared" si="1"/>
        <v>13000</v>
      </c>
      <c r="E9" s="66">
        <f>D9/C9*100</f>
        <v>100</v>
      </c>
      <c r="F9" s="19"/>
      <c r="G9" s="163"/>
      <c r="H9" s="66"/>
      <c r="I9" s="163"/>
      <c r="J9" s="66">
        <f>J16+J39</f>
        <v>0</v>
      </c>
      <c r="K9" s="66">
        <f t="shared" ref="K9:AB9" si="7">K16+K39</f>
        <v>0</v>
      </c>
      <c r="L9" s="66">
        <f t="shared" si="7"/>
        <v>0</v>
      </c>
      <c r="M9" s="66">
        <f t="shared" si="7"/>
        <v>0</v>
      </c>
      <c r="N9" s="66">
        <f t="shared" si="7"/>
        <v>0</v>
      </c>
      <c r="O9" s="66">
        <f t="shared" si="7"/>
        <v>0</v>
      </c>
      <c r="P9" s="66">
        <f t="shared" si="7"/>
        <v>0</v>
      </c>
      <c r="Q9" s="66">
        <f t="shared" si="7"/>
        <v>0</v>
      </c>
      <c r="R9" s="66">
        <f t="shared" si="7"/>
        <v>0</v>
      </c>
      <c r="S9" s="66">
        <f t="shared" si="7"/>
        <v>0</v>
      </c>
      <c r="T9" s="66">
        <f t="shared" si="7"/>
        <v>0</v>
      </c>
      <c r="U9" s="66">
        <f t="shared" si="7"/>
        <v>0</v>
      </c>
      <c r="V9" s="66">
        <f t="shared" si="7"/>
        <v>0</v>
      </c>
      <c r="W9" s="66">
        <f t="shared" si="7"/>
        <v>0</v>
      </c>
      <c r="X9" s="66">
        <f t="shared" si="7"/>
        <v>0</v>
      </c>
      <c r="Y9" s="66">
        <f t="shared" si="7"/>
        <v>0</v>
      </c>
      <c r="Z9" s="66">
        <f t="shared" si="7"/>
        <v>0</v>
      </c>
      <c r="AA9" s="66">
        <f t="shared" si="7"/>
        <v>13000</v>
      </c>
      <c r="AB9" s="66">
        <f t="shared" si="7"/>
        <v>13000</v>
      </c>
      <c r="AC9" s="66">
        <f t="shared" si="3"/>
        <v>100</v>
      </c>
    </row>
    <row r="10" spans="1:29" s="26" customFormat="1" ht="30" customHeight="1" x14ac:dyDescent="0.25">
      <c r="A10" s="130" t="s">
        <v>1023</v>
      </c>
      <c r="B10" s="137">
        <f>F10+J10+N10+R10+V10+Z10</f>
        <v>133386.29999999999</v>
      </c>
      <c r="C10" s="137">
        <f t="shared" ref="C10:D10" si="8">G10+K10+O10+S10+W10+AA10</f>
        <v>118907.46999999999</v>
      </c>
      <c r="D10" s="137">
        <f t="shared" si="8"/>
        <v>118907.46999999999</v>
      </c>
      <c r="E10" s="79">
        <f>D10/C10*100</f>
        <v>100</v>
      </c>
      <c r="F10" s="79"/>
      <c r="G10" s="162"/>
      <c r="H10" s="164"/>
      <c r="I10" s="162"/>
      <c r="J10" s="162">
        <f>J11</f>
        <v>61074.5</v>
      </c>
      <c r="K10" s="162">
        <f t="shared" ref="K10:L10" si="9">K11</f>
        <v>60463.8</v>
      </c>
      <c r="L10" s="162">
        <f t="shared" si="9"/>
        <v>60463.8</v>
      </c>
      <c r="M10" s="162">
        <f t="shared" ref="M10:M94" si="10">L10/K10*100</f>
        <v>100</v>
      </c>
      <c r="N10" s="162">
        <f>N11</f>
        <v>72311.8</v>
      </c>
      <c r="O10" s="162">
        <f t="shared" ref="O10:P10" si="11">O11</f>
        <v>49583.6</v>
      </c>
      <c r="P10" s="162">
        <f t="shared" si="11"/>
        <v>49583.6</v>
      </c>
      <c r="Q10" s="162">
        <f t="shared" ref="Q10:Q94" si="12">P10/O10*100</f>
        <v>100</v>
      </c>
      <c r="R10" s="162">
        <f>R11</f>
        <v>0</v>
      </c>
      <c r="S10" s="162">
        <f t="shared" ref="S10:T10" si="13">S11</f>
        <v>8396.17</v>
      </c>
      <c r="T10" s="162">
        <f t="shared" si="13"/>
        <v>8396.17</v>
      </c>
      <c r="U10" s="162">
        <f>T10/S10*100</f>
        <v>100</v>
      </c>
      <c r="V10" s="162">
        <f>V11</f>
        <v>0</v>
      </c>
      <c r="W10" s="162">
        <f t="shared" ref="W10:X10" si="14">W11</f>
        <v>463.9</v>
      </c>
      <c r="X10" s="162">
        <f t="shared" si="14"/>
        <v>463.9</v>
      </c>
      <c r="Y10" s="162">
        <f t="shared" ref="Y10:Y68" si="15">X10/W10*100</f>
        <v>100</v>
      </c>
      <c r="Z10" s="162">
        <f>Z11</f>
        <v>0</v>
      </c>
      <c r="AA10" s="162">
        <f t="shared" ref="AA10:AB10" si="16">AA11</f>
        <v>0</v>
      </c>
      <c r="AB10" s="162">
        <f t="shared" si="16"/>
        <v>0</v>
      </c>
      <c r="AC10" s="162"/>
    </row>
    <row r="11" spans="1:29" s="12" customFormat="1" ht="30" customHeight="1" x14ac:dyDescent="0.25">
      <c r="A11" s="120" t="s">
        <v>1060</v>
      </c>
      <c r="B11" s="138">
        <f t="shared" ref="B11:B74" si="17">F11+J11+N11+R11+V11+Z11</f>
        <v>133386.29999999999</v>
      </c>
      <c r="C11" s="138">
        <f t="shared" ref="C11:C74" si="18">G11+K11+O11+S11+W11+AA11</f>
        <v>118907.46999999999</v>
      </c>
      <c r="D11" s="138">
        <f t="shared" ref="D11:D74" si="19">H11+L11+P11+T11+X11+AB11</f>
        <v>118907.46999999999</v>
      </c>
      <c r="E11" s="14">
        <f t="shared" ref="E11:E73" si="20">D11/C11*100</f>
        <v>100</v>
      </c>
      <c r="F11" s="14"/>
      <c r="G11" s="160"/>
      <c r="H11" s="165"/>
      <c r="I11" s="160"/>
      <c r="J11" s="160">
        <v>61074.5</v>
      </c>
      <c r="K11" s="160">
        <v>60463.8</v>
      </c>
      <c r="L11" s="160">
        <v>60463.8</v>
      </c>
      <c r="M11" s="160">
        <f t="shared" ref="M11" si="21">L11/K11*100</f>
        <v>100</v>
      </c>
      <c r="N11" s="160">
        <v>72311.8</v>
      </c>
      <c r="O11" s="160">
        <v>49583.6</v>
      </c>
      <c r="P11" s="160">
        <v>49583.6</v>
      </c>
      <c r="Q11" s="160">
        <f t="shared" ref="Q11" si="22">P11/O11*100</f>
        <v>100</v>
      </c>
      <c r="R11" s="160"/>
      <c r="S11" s="160">
        <v>8396.17</v>
      </c>
      <c r="T11" s="160">
        <v>8396.17</v>
      </c>
      <c r="U11" s="160">
        <f>T11/S11*100</f>
        <v>100</v>
      </c>
      <c r="V11" s="160"/>
      <c r="W11" s="160">
        <v>463.9</v>
      </c>
      <c r="X11" s="160">
        <v>463.9</v>
      </c>
      <c r="Y11" s="160">
        <f t="shared" ref="Y11" si="23">X11/W11*100</f>
        <v>100</v>
      </c>
      <c r="Z11" s="160"/>
      <c r="AA11" s="160"/>
      <c r="AB11" s="160"/>
      <c r="AC11" s="160"/>
    </row>
    <row r="12" spans="1:29" s="26" customFormat="1" ht="31.5" x14ac:dyDescent="0.25">
      <c r="A12" s="130" t="s">
        <v>1024</v>
      </c>
      <c r="B12" s="137">
        <f t="shared" si="17"/>
        <v>81918.299999999988</v>
      </c>
      <c r="C12" s="137">
        <f t="shared" si="18"/>
        <v>83149.099999999991</v>
      </c>
      <c r="D12" s="137">
        <f t="shared" si="19"/>
        <v>83149.099999999991</v>
      </c>
      <c r="E12" s="79">
        <f t="shared" si="20"/>
        <v>100</v>
      </c>
      <c r="F12" s="79"/>
      <c r="G12" s="162"/>
      <c r="H12" s="164"/>
      <c r="I12" s="162"/>
      <c r="J12" s="162">
        <f>J13</f>
        <v>77073.399999999994</v>
      </c>
      <c r="K12" s="162">
        <f t="shared" ref="K12:L12" si="24">K13</f>
        <v>77073.399999999994</v>
      </c>
      <c r="L12" s="162">
        <f t="shared" si="24"/>
        <v>77073.399999999994</v>
      </c>
      <c r="M12" s="162">
        <f t="shared" si="10"/>
        <v>100</v>
      </c>
      <c r="N12" s="162">
        <f>N13</f>
        <v>4844.8999999999996</v>
      </c>
      <c r="O12" s="162">
        <f t="shared" ref="O12:P12" si="25">O13</f>
        <v>4844.8999999999996</v>
      </c>
      <c r="P12" s="162">
        <f t="shared" si="25"/>
        <v>4844.8999999999996</v>
      </c>
      <c r="Q12" s="162">
        <f t="shared" si="12"/>
        <v>100</v>
      </c>
      <c r="R12" s="162">
        <f>R13</f>
        <v>0</v>
      </c>
      <c r="S12" s="162">
        <f t="shared" ref="S12:T12" si="26">S13</f>
        <v>0</v>
      </c>
      <c r="T12" s="162">
        <f t="shared" si="26"/>
        <v>0</v>
      </c>
      <c r="U12" s="162"/>
      <c r="V12" s="162">
        <f>V13</f>
        <v>0</v>
      </c>
      <c r="W12" s="162">
        <f t="shared" ref="W12:X12" si="27">W13</f>
        <v>1230.8</v>
      </c>
      <c r="X12" s="162">
        <f t="shared" si="27"/>
        <v>1230.8</v>
      </c>
      <c r="Y12" s="162">
        <f t="shared" si="15"/>
        <v>100</v>
      </c>
      <c r="Z12" s="162">
        <f>Z13</f>
        <v>0</v>
      </c>
      <c r="AA12" s="162">
        <f t="shared" ref="AA12:AB12" si="28">AA13</f>
        <v>0</v>
      </c>
      <c r="AB12" s="162">
        <f t="shared" si="28"/>
        <v>0</v>
      </c>
      <c r="AC12" s="162"/>
    </row>
    <row r="13" spans="1:29" s="12" customFormat="1" ht="22.5" customHeight="1" x14ac:dyDescent="0.25">
      <c r="A13" s="120" t="s">
        <v>1061</v>
      </c>
      <c r="B13" s="138">
        <f t="shared" si="17"/>
        <v>81918.299999999988</v>
      </c>
      <c r="C13" s="138">
        <f t="shared" si="18"/>
        <v>83149.099999999991</v>
      </c>
      <c r="D13" s="138">
        <f t="shared" si="19"/>
        <v>83149.099999999991</v>
      </c>
      <c r="E13" s="14">
        <f t="shared" si="20"/>
        <v>100</v>
      </c>
      <c r="F13" s="14"/>
      <c r="G13" s="160"/>
      <c r="H13" s="165"/>
      <c r="I13" s="160"/>
      <c r="J13" s="160">
        <v>77073.399999999994</v>
      </c>
      <c r="K13" s="160">
        <v>77073.399999999994</v>
      </c>
      <c r="L13" s="160">
        <v>77073.399999999994</v>
      </c>
      <c r="M13" s="160">
        <f>L13/K13*100</f>
        <v>100</v>
      </c>
      <c r="N13" s="160">
        <v>4844.8999999999996</v>
      </c>
      <c r="O13" s="160">
        <v>4844.8999999999996</v>
      </c>
      <c r="P13" s="160">
        <v>4844.8999999999996</v>
      </c>
      <c r="Q13" s="160">
        <f t="shared" ref="Q13" si="29">P13/O13*100</f>
        <v>100</v>
      </c>
      <c r="R13" s="160"/>
      <c r="S13" s="160"/>
      <c r="T13" s="160"/>
      <c r="U13" s="160"/>
      <c r="V13" s="160"/>
      <c r="W13" s="160">
        <v>1230.8</v>
      </c>
      <c r="X13" s="160">
        <v>1230.8</v>
      </c>
      <c r="Y13" s="160">
        <f t="shared" ref="Y13" si="30">X13/W13*100</f>
        <v>100</v>
      </c>
      <c r="Z13" s="160"/>
      <c r="AA13" s="160"/>
      <c r="AB13" s="160"/>
      <c r="AC13" s="160"/>
    </row>
    <row r="14" spans="1:29" s="26" customFormat="1" ht="34.5" customHeight="1" x14ac:dyDescent="0.25">
      <c r="A14" s="130" t="s">
        <v>270</v>
      </c>
      <c r="B14" s="137">
        <f t="shared" si="17"/>
        <v>126936</v>
      </c>
      <c r="C14" s="137">
        <f t="shared" si="18"/>
        <v>138177.20000000001</v>
      </c>
      <c r="D14" s="137">
        <f t="shared" si="19"/>
        <v>138177.20000000001</v>
      </c>
      <c r="E14" s="79">
        <f t="shared" si="20"/>
        <v>100</v>
      </c>
      <c r="F14" s="79"/>
      <c r="G14" s="162"/>
      <c r="H14" s="164"/>
      <c r="I14" s="162"/>
      <c r="J14" s="162">
        <f>J15+J16</f>
        <v>126936</v>
      </c>
      <c r="K14" s="162">
        <f t="shared" ref="K14:L14" si="31">K15+K16</f>
        <v>126936</v>
      </c>
      <c r="L14" s="162">
        <f t="shared" si="31"/>
        <v>126936</v>
      </c>
      <c r="M14" s="162">
        <f t="shared" si="10"/>
        <v>100</v>
      </c>
      <c r="N14" s="162">
        <f>N15+N16</f>
        <v>0</v>
      </c>
      <c r="O14" s="162">
        <f t="shared" ref="O14:P14" si="32">O15+O16</f>
        <v>0</v>
      </c>
      <c r="P14" s="162">
        <f t="shared" si="32"/>
        <v>0</v>
      </c>
      <c r="Q14" s="162"/>
      <c r="R14" s="162">
        <f>R15+R16</f>
        <v>0</v>
      </c>
      <c r="S14" s="162">
        <f t="shared" ref="S14:T14" si="33">S15+S16</f>
        <v>0</v>
      </c>
      <c r="T14" s="162">
        <f t="shared" si="33"/>
        <v>0</v>
      </c>
      <c r="U14" s="162"/>
      <c r="V14" s="162">
        <f>V15+V16</f>
        <v>0</v>
      </c>
      <c r="W14" s="162">
        <f t="shared" ref="W14:X14" si="34">W15+W16</f>
        <v>1241.2</v>
      </c>
      <c r="X14" s="162">
        <f t="shared" si="34"/>
        <v>1241.2</v>
      </c>
      <c r="Y14" s="162">
        <f t="shared" si="15"/>
        <v>100</v>
      </c>
      <c r="Z14" s="162">
        <f>Z15+Z16</f>
        <v>0</v>
      </c>
      <c r="AA14" s="162">
        <f t="shared" ref="AA14:AB14" si="35">AA15+AA16</f>
        <v>10000</v>
      </c>
      <c r="AB14" s="162">
        <f t="shared" si="35"/>
        <v>10000</v>
      </c>
      <c r="AC14" s="162">
        <f t="shared" si="3"/>
        <v>100</v>
      </c>
    </row>
    <row r="15" spans="1:29" s="12" customFormat="1" ht="21.75" customHeight="1" x14ac:dyDescent="0.25">
      <c r="A15" s="120" t="s">
        <v>269</v>
      </c>
      <c r="B15" s="138">
        <f t="shared" si="17"/>
        <v>126936</v>
      </c>
      <c r="C15" s="138">
        <f t="shared" si="18"/>
        <v>128177.2</v>
      </c>
      <c r="D15" s="138">
        <f t="shared" si="19"/>
        <v>128177.2</v>
      </c>
      <c r="E15" s="14">
        <f t="shared" si="20"/>
        <v>100</v>
      </c>
      <c r="F15" s="14"/>
      <c r="G15" s="160"/>
      <c r="H15" s="165"/>
      <c r="I15" s="160"/>
      <c r="J15" s="160">
        <v>126936</v>
      </c>
      <c r="K15" s="160">
        <v>126936</v>
      </c>
      <c r="L15" s="160">
        <v>126936</v>
      </c>
      <c r="M15" s="160">
        <f t="shared" ref="M15" si="36">L15/K15*100</f>
        <v>100</v>
      </c>
      <c r="N15" s="160"/>
      <c r="O15" s="160"/>
      <c r="P15" s="160"/>
      <c r="Q15" s="160"/>
      <c r="R15" s="160"/>
      <c r="S15" s="160"/>
      <c r="T15" s="160"/>
      <c r="U15" s="160"/>
      <c r="V15" s="160"/>
      <c r="W15" s="160">
        <v>1241.2</v>
      </c>
      <c r="X15" s="160">
        <v>1241.2</v>
      </c>
      <c r="Y15" s="160">
        <f t="shared" ref="Y15" si="37">X15/W15*100</f>
        <v>100</v>
      </c>
      <c r="Z15" s="160"/>
      <c r="AA15" s="160"/>
      <c r="AB15" s="160"/>
      <c r="AC15" s="160"/>
    </row>
    <row r="16" spans="1:29" s="12" customFormat="1" ht="15.75" x14ac:dyDescent="0.25">
      <c r="A16" s="120" t="s">
        <v>450</v>
      </c>
      <c r="B16" s="138">
        <f t="shared" si="17"/>
        <v>0</v>
      </c>
      <c r="C16" s="138">
        <f t="shared" si="18"/>
        <v>10000</v>
      </c>
      <c r="D16" s="138">
        <f t="shared" si="19"/>
        <v>10000</v>
      </c>
      <c r="E16" s="14">
        <f t="shared" si="20"/>
        <v>100</v>
      </c>
      <c r="F16" s="14"/>
      <c r="G16" s="160"/>
      <c r="H16" s="165"/>
      <c r="I16" s="160"/>
      <c r="J16" s="160"/>
      <c r="K16" s="160"/>
      <c r="L16" s="160"/>
      <c r="M16" s="160"/>
      <c r="N16" s="160"/>
      <c r="O16" s="160"/>
      <c r="P16" s="160"/>
      <c r="Q16" s="160"/>
      <c r="R16" s="160"/>
      <c r="S16" s="160"/>
      <c r="T16" s="160"/>
      <c r="U16" s="160"/>
      <c r="V16" s="160"/>
      <c r="W16" s="160"/>
      <c r="X16" s="160"/>
      <c r="Y16" s="160"/>
      <c r="Z16" s="160"/>
      <c r="AA16" s="160">
        <v>10000</v>
      </c>
      <c r="AB16" s="160">
        <v>10000</v>
      </c>
      <c r="AC16" s="160">
        <f t="shared" si="3"/>
        <v>100</v>
      </c>
    </row>
    <row r="17" spans="1:29" s="26" customFormat="1" ht="31.5" customHeight="1" x14ac:dyDescent="0.25">
      <c r="A17" s="130" t="s">
        <v>1026</v>
      </c>
      <c r="B17" s="137">
        <f t="shared" si="17"/>
        <v>113741.5</v>
      </c>
      <c r="C17" s="137">
        <f t="shared" si="18"/>
        <v>113762.2</v>
      </c>
      <c r="D17" s="137">
        <f t="shared" si="19"/>
        <v>113762.2</v>
      </c>
      <c r="E17" s="79">
        <f t="shared" si="20"/>
        <v>100</v>
      </c>
      <c r="F17" s="79"/>
      <c r="G17" s="162"/>
      <c r="H17" s="164"/>
      <c r="I17" s="162"/>
      <c r="J17" s="162">
        <f>J18</f>
        <v>107702.3</v>
      </c>
      <c r="K17" s="162">
        <f t="shared" ref="K17:L17" si="38">K18</f>
        <v>107702.3</v>
      </c>
      <c r="L17" s="162">
        <f t="shared" si="38"/>
        <v>107702.3</v>
      </c>
      <c r="M17" s="162">
        <f t="shared" si="10"/>
        <v>100</v>
      </c>
      <c r="N17" s="162">
        <f>N18</f>
        <v>6039.2</v>
      </c>
      <c r="O17" s="162">
        <f t="shared" ref="O17:P17" si="39">O18</f>
        <v>6039.2</v>
      </c>
      <c r="P17" s="162">
        <f t="shared" si="39"/>
        <v>6039.2</v>
      </c>
      <c r="Q17" s="162">
        <f t="shared" si="12"/>
        <v>100</v>
      </c>
      <c r="R17" s="162"/>
      <c r="S17" s="162"/>
      <c r="T17" s="162"/>
      <c r="U17" s="162"/>
      <c r="V17" s="162"/>
      <c r="W17" s="162">
        <f>W18</f>
        <v>20.7</v>
      </c>
      <c r="X17" s="162">
        <f>X18</f>
        <v>20.7</v>
      </c>
      <c r="Y17" s="162">
        <f t="shared" si="15"/>
        <v>100</v>
      </c>
      <c r="Z17" s="162"/>
      <c r="AA17" s="162"/>
      <c r="AB17" s="162"/>
      <c r="AC17" s="162"/>
    </row>
    <row r="18" spans="1:29" s="12" customFormat="1" ht="31.5" customHeight="1" x14ac:dyDescent="0.25">
      <c r="A18" s="120" t="s">
        <v>1062</v>
      </c>
      <c r="B18" s="138">
        <f t="shared" si="17"/>
        <v>113741.5</v>
      </c>
      <c r="C18" s="138">
        <f t="shared" si="18"/>
        <v>113762.2</v>
      </c>
      <c r="D18" s="138">
        <f t="shared" si="19"/>
        <v>113762.2</v>
      </c>
      <c r="E18" s="14">
        <f t="shared" si="20"/>
        <v>100</v>
      </c>
      <c r="F18" s="14"/>
      <c r="G18" s="160"/>
      <c r="H18" s="165"/>
      <c r="I18" s="160"/>
      <c r="J18" s="160">
        <v>107702.3</v>
      </c>
      <c r="K18" s="160">
        <v>107702.3</v>
      </c>
      <c r="L18" s="160">
        <v>107702.3</v>
      </c>
      <c r="M18" s="160">
        <f t="shared" ref="M18" si="40">L18/K18*100</f>
        <v>100</v>
      </c>
      <c r="N18" s="160">
        <v>6039.2</v>
      </c>
      <c r="O18" s="160">
        <v>6039.2</v>
      </c>
      <c r="P18" s="160">
        <v>6039.2</v>
      </c>
      <c r="Q18" s="160">
        <f t="shared" ref="Q18" si="41">P18/O18*100</f>
        <v>100</v>
      </c>
      <c r="R18" s="160"/>
      <c r="S18" s="160"/>
      <c r="T18" s="160"/>
      <c r="U18" s="160"/>
      <c r="V18" s="160"/>
      <c r="W18" s="160">
        <v>20.7</v>
      </c>
      <c r="X18" s="160">
        <v>20.7</v>
      </c>
      <c r="Y18" s="160">
        <f t="shared" ref="Y18" si="42">X18/W18*100</f>
        <v>100</v>
      </c>
      <c r="Z18" s="160"/>
      <c r="AA18" s="160"/>
      <c r="AB18" s="160"/>
      <c r="AC18" s="160"/>
    </row>
    <row r="19" spans="1:29" s="26" customFormat="1" ht="31.5" x14ac:dyDescent="0.25">
      <c r="A19" s="130" t="s">
        <v>1025</v>
      </c>
      <c r="B19" s="137">
        <f t="shared" si="17"/>
        <v>0</v>
      </c>
      <c r="C19" s="137">
        <f t="shared" si="18"/>
        <v>3449</v>
      </c>
      <c r="D19" s="137">
        <f t="shared" si="19"/>
        <v>3449</v>
      </c>
      <c r="E19" s="79">
        <f t="shared" si="20"/>
        <v>100</v>
      </c>
      <c r="F19" s="79"/>
      <c r="G19" s="162"/>
      <c r="H19" s="164"/>
      <c r="I19" s="162"/>
      <c r="J19" s="162"/>
      <c r="K19" s="162"/>
      <c r="L19" s="162"/>
      <c r="M19" s="162"/>
      <c r="N19" s="162"/>
      <c r="O19" s="162"/>
      <c r="P19" s="162"/>
      <c r="Q19" s="162"/>
      <c r="R19" s="162"/>
      <c r="S19" s="162"/>
      <c r="T19" s="162"/>
      <c r="U19" s="162"/>
      <c r="V19" s="162"/>
      <c r="W19" s="162">
        <f>W20</f>
        <v>3449</v>
      </c>
      <c r="X19" s="162">
        <f>X20</f>
        <v>3449</v>
      </c>
      <c r="Y19" s="162">
        <f t="shared" si="15"/>
        <v>100</v>
      </c>
      <c r="Z19" s="162"/>
      <c r="AA19" s="162"/>
      <c r="AB19" s="162"/>
      <c r="AC19" s="162"/>
    </row>
    <row r="20" spans="1:29" s="12" customFormat="1" ht="15.75" x14ac:dyDescent="0.25">
      <c r="A20" s="120" t="s">
        <v>1063</v>
      </c>
      <c r="B20" s="138">
        <f t="shared" si="17"/>
        <v>0</v>
      </c>
      <c r="C20" s="138">
        <f t="shared" si="18"/>
        <v>3449</v>
      </c>
      <c r="D20" s="138">
        <f t="shared" si="19"/>
        <v>3449</v>
      </c>
      <c r="E20" s="14">
        <f t="shared" si="20"/>
        <v>100</v>
      </c>
      <c r="F20" s="14"/>
      <c r="G20" s="160"/>
      <c r="H20" s="165"/>
      <c r="I20" s="160"/>
      <c r="J20" s="160"/>
      <c r="K20" s="160"/>
      <c r="L20" s="160"/>
      <c r="M20" s="160"/>
      <c r="N20" s="160"/>
      <c r="O20" s="160"/>
      <c r="P20" s="160"/>
      <c r="Q20" s="160"/>
      <c r="R20" s="160"/>
      <c r="S20" s="160"/>
      <c r="T20" s="160"/>
      <c r="U20" s="160"/>
      <c r="V20" s="160"/>
      <c r="W20" s="160">
        <v>3449</v>
      </c>
      <c r="X20" s="160">
        <v>3449</v>
      </c>
      <c r="Y20" s="160"/>
      <c r="Z20" s="160"/>
      <c r="AA20" s="160"/>
      <c r="AB20" s="160"/>
      <c r="AC20" s="160"/>
    </row>
    <row r="21" spans="1:29" s="26" customFormat="1" ht="31.5" x14ac:dyDescent="0.25">
      <c r="A21" s="130" t="s">
        <v>1048</v>
      </c>
      <c r="B21" s="137">
        <f t="shared" si="17"/>
        <v>161741</v>
      </c>
      <c r="C21" s="137">
        <f t="shared" si="18"/>
        <v>166405.70000000001</v>
      </c>
      <c r="D21" s="137">
        <f t="shared" si="19"/>
        <v>166405.70000000001</v>
      </c>
      <c r="E21" s="79">
        <f t="shared" si="20"/>
        <v>100</v>
      </c>
      <c r="F21" s="79"/>
      <c r="G21" s="162"/>
      <c r="H21" s="164"/>
      <c r="I21" s="162"/>
      <c r="J21" s="162">
        <f>J22</f>
        <v>161741</v>
      </c>
      <c r="K21" s="162">
        <f t="shared" ref="K21:L21" si="43">K22</f>
        <v>161741</v>
      </c>
      <c r="L21" s="162">
        <f t="shared" si="43"/>
        <v>161741</v>
      </c>
      <c r="M21" s="162">
        <f t="shared" si="10"/>
        <v>100</v>
      </c>
      <c r="N21" s="162"/>
      <c r="O21" s="162"/>
      <c r="P21" s="162"/>
      <c r="Q21" s="162"/>
      <c r="R21" s="162"/>
      <c r="S21" s="162"/>
      <c r="T21" s="162"/>
      <c r="U21" s="162"/>
      <c r="V21" s="162"/>
      <c r="W21" s="162">
        <f>W22</f>
        <v>4664.7</v>
      </c>
      <c r="X21" s="162">
        <f>X22</f>
        <v>4664.7</v>
      </c>
      <c r="Y21" s="162">
        <f t="shared" si="15"/>
        <v>100</v>
      </c>
      <c r="Z21" s="162"/>
      <c r="AA21" s="162"/>
      <c r="AB21" s="162"/>
      <c r="AC21" s="162"/>
    </row>
    <row r="22" spans="1:29" s="12" customFormat="1" ht="15.75" x14ac:dyDescent="0.25">
      <c r="A22" s="120" t="s">
        <v>1064</v>
      </c>
      <c r="B22" s="138">
        <f t="shared" si="17"/>
        <v>161741</v>
      </c>
      <c r="C22" s="138">
        <f t="shared" si="18"/>
        <v>166405.70000000001</v>
      </c>
      <c r="D22" s="138">
        <f t="shared" si="19"/>
        <v>166405.70000000001</v>
      </c>
      <c r="E22" s="14">
        <f t="shared" si="20"/>
        <v>100</v>
      </c>
      <c r="F22" s="14"/>
      <c r="G22" s="160"/>
      <c r="H22" s="165"/>
      <c r="I22" s="160"/>
      <c r="J22" s="160">
        <v>161741</v>
      </c>
      <c r="K22" s="160">
        <v>161741</v>
      </c>
      <c r="L22" s="160">
        <v>161741</v>
      </c>
      <c r="M22" s="160">
        <f t="shared" ref="M22" si="44">L22/K22*100</f>
        <v>100</v>
      </c>
      <c r="N22" s="160"/>
      <c r="O22" s="160"/>
      <c r="P22" s="160"/>
      <c r="Q22" s="160"/>
      <c r="R22" s="160"/>
      <c r="S22" s="160"/>
      <c r="T22" s="160"/>
      <c r="U22" s="160"/>
      <c r="V22" s="160"/>
      <c r="W22" s="160">
        <v>4664.7</v>
      </c>
      <c r="X22" s="160">
        <v>4664.7</v>
      </c>
      <c r="Y22" s="160">
        <f t="shared" ref="Y22" si="45">X22/W22*100</f>
        <v>100</v>
      </c>
      <c r="Z22" s="160"/>
      <c r="AA22" s="160"/>
      <c r="AB22" s="160"/>
      <c r="AC22" s="160"/>
    </row>
    <row r="23" spans="1:29" s="26" customFormat="1" ht="31.5" x14ac:dyDescent="0.25">
      <c r="A23" s="130" t="s">
        <v>1049</v>
      </c>
      <c r="B23" s="137">
        <f t="shared" si="17"/>
        <v>81136.2</v>
      </c>
      <c r="C23" s="137">
        <f t="shared" si="18"/>
        <v>64081.5</v>
      </c>
      <c r="D23" s="137">
        <f t="shared" si="19"/>
        <v>64081.5</v>
      </c>
      <c r="E23" s="79">
        <f t="shared" si="20"/>
        <v>100</v>
      </c>
      <c r="F23" s="79"/>
      <c r="G23" s="162"/>
      <c r="H23" s="164"/>
      <c r="I23" s="162"/>
      <c r="J23" s="162">
        <f>J24</f>
        <v>38803.1</v>
      </c>
      <c r="K23" s="162">
        <f t="shared" ref="K23:L23" si="46">K24</f>
        <v>38803.1</v>
      </c>
      <c r="L23" s="162">
        <f t="shared" si="46"/>
        <v>38803.1</v>
      </c>
      <c r="M23" s="162">
        <f t="shared" si="10"/>
        <v>100</v>
      </c>
      <c r="N23" s="162">
        <f>N24</f>
        <v>42333.1</v>
      </c>
      <c r="O23" s="162">
        <f t="shared" ref="O23:P23" si="47">O24</f>
        <v>24484.1</v>
      </c>
      <c r="P23" s="162">
        <f t="shared" si="47"/>
        <v>24484.1</v>
      </c>
      <c r="Q23" s="162">
        <f t="shared" si="12"/>
        <v>100</v>
      </c>
      <c r="R23" s="162"/>
      <c r="S23" s="162"/>
      <c r="T23" s="162"/>
      <c r="U23" s="162"/>
      <c r="V23" s="162"/>
      <c r="W23" s="162">
        <f>W24</f>
        <v>794.3</v>
      </c>
      <c r="X23" s="162">
        <f>X24</f>
        <v>794.3</v>
      </c>
      <c r="Y23" s="162">
        <f t="shared" si="15"/>
        <v>100</v>
      </c>
      <c r="Z23" s="162"/>
      <c r="AA23" s="162"/>
      <c r="AB23" s="162"/>
      <c r="AC23" s="162"/>
    </row>
    <row r="24" spans="1:29" s="12" customFormat="1" ht="15.75" x14ac:dyDescent="0.25">
      <c r="A24" s="120" t="s">
        <v>1065</v>
      </c>
      <c r="B24" s="138">
        <f t="shared" si="17"/>
        <v>81136.2</v>
      </c>
      <c r="C24" s="138">
        <f t="shared" si="18"/>
        <v>64081.5</v>
      </c>
      <c r="D24" s="138">
        <f t="shared" si="19"/>
        <v>64081.5</v>
      </c>
      <c r="E24" s="14">
        <f t="shared" si="20"/>
        <v>100</v>
      </c>
      <c r="F24" s="14"/>
      <c r="G24" s="160"/>
      <c r="H24" s="165"/>
      <c r="I24" s="160"/>
      <c r="J24" s="160">
        <v>38803.1</v>
      </c>
      <c r="K24" s="160">
        <v>38803.1</v>
      </c>
      <c r="L24" s="160">
        <v>38803.1</v>
      </c>
      <c r="M24" s="160">
        <f t="shared" ref="M24" si="48">L24/K24*100</f>
        <v>100</v>
      </c>
      <c r="N24" s="160">
        <v>42333.1</v>
      </c>
      <c r="O24" s="160">
        <v>24484.1</v>
      </c>
      <c r="P24" s="160">
        <v>24484.1</v>
      </c>
      <c r="Q24" s="160">
        <f t="shared" ref="Q24" si="49">P24/O24*100</f>
        <v>100</v>
      </c>
      <c r="R24" s="160"/>
      <c r="S24" s="160"/>
      <c r="T24" s="160"/>
      <c r="U24" s="160"/>
      <c r="V24" s="160"/>
      <c r="W24" s="160">
        <v>794.3</v>
      </c>
      <c r="X24" s="160">
        <v>794.3</v>
      </c>
      <c r="Y24" s="160">
        <f t="shared" ref="Y24" si="50">X24/W24*100</f>
        <v>100</v>
      </c>
      <c r="Z24" s="160"/>
      <c r="AA24" s="160"/>
      <c r="AB24" s="160"/>
      <c r="AC24" s="160"/>
    </row>
    <row r="25" spans="1:29" s="26" customFormat="1" ht="31.5" x14ac:dyDescent="0.25">
      <c r="A25" s="130" t="s">
        <v>1050</v>
      </c>
      <c r="B25" s="137">
        <f t="shared" si="17"/>
        <v>92184</v>
      </c>
      <c r="C25" s="137">
        <f t="shared" si="18"/>
        <v>135212</v>
      </c>
      <c r="D25" s="137">
        <f t="shared" si="19"/>
        <v>135212</v>
      </c>
      <c r="E25" s="79">
        <f t="shared" si="20"/>
        <v>100</v>
      </c>
      <c r="F25" s="79"/>
      <c r="G25" s="162"/>
      <c r="H25" s="164"/>
      <c r="I25" s="162"/>
      <c r="J25" s="162">
        <f>J26</f>
        <v>92184</v>
      </c>
      <c r="K25" s="162">
        <f t="shared" ref="K25:L25" si="51">K26</f>
        <v>92184</v>
      </c>
      <c r="L25" s="162">
        <f t="shared" si="51"/>
        <v>92184</v>
      </c>
      <c r="M25" s="162">
        <f t="shared" si="10"/>
        <v>100</v>
      </c>
      <c r="N25" s="162"/>
      <c r="O25" s="162"/>
      <c r="P25" s="162"/>
      <c r="Q25" s="162"/>
      <c r="R25" s="162"/>
      <c r="S25" s="162">
        <f>S26</f>
        <v>38800</v>
      </c>
      <c r="T25" s="162">
        <f>T26</f>
        <v>38800</v>
      </c>
      <c r="U25" s="162">
        <f t="shared" ref="U25:U84" si="52">T25/S25*100</f>
        <v>100</v>
      </c>
      <c r="V25" s="162"/>
      <c r="W25" s="162">
        <f>W26</f>
        <v>4228</v>
      </c>
      <c r="X25" s="162">
        <f>X26</f>
        <v>4228</v>
      </c>
      <c r="Y25" s="162">
        <f t="shared" si="15"/>
        <v>100</v>
      </c>
      <c r="Z25" s="162"/>
      <c r="AA25" s="162"/>
      <c r="AB25" s="162"/>
      <c r="AC25" s="162"/>
    </row>
    <row r="26" spans="1:29" s="12" customFormat="1" ht="15.75" x14ac:dyDescent="0.25">
      <c r="A26" s="120" t="s">
        <v>1066</v>
      </c>
      <c r="B26" s="138">
        <f t="shared" si="17"/>
        <v>92184</v>
      </c>
      <c r="C26" s="138">
        <f t="shared" si="18"/>
        <v>135212</v>
      </c>
      <c r="D26" s="138">
        <f t="shared" si="19"/>
        <v>135212</v>
      </c>
      <c r="E26" s="14">
        <f t="shared" si="20"/>
        <v>100</v>
      </c>
      <c r="F26" s="14"/>
      <c r="G26" s="160"/>
      <c r="H26" s="165"/>
      <c r="I26" s="160"/>
      <c r="J26" s="160">
        <v>92184</v>
      </c>
      <c r="K26" s="160">
        <v>92184</v>
      </c>
      <c r="L26" s="160">
        <v>92184</v>
      </c>
      <c r="M26" s="160">
        <f t="shared" ref="M26" si="53">L26/K26*100</f>
        <v>100</v>
      </c>
      <c r="N26" s="160"/>
      <c r="O26" s="160"/>
      <c r="P26" s="160"/>
      <c r="Q26" s="160"/>
      <c r="R26" s="160"/>
      <c r="S26" s="160">
        <v>38800</v>
      </c>
      <c r="T26" s="160">
        <v>38800</v>
      </c>
      <c r="U26" s="160">
        <f t="shared" ref="U26" si="54">T26/S26*100</f>
        <v>100</v>
      </c>
      <c r="V26" s="160"/>
      <c r="W26" s="160">
        <v>4228</v>
      </c>
      <c r="X26" s="160">
        <v>4228</v>
      </c>
      <c r="Y26" s="160">
        <f t="shared" ref="Y26" si="55">X26/W26*100</f>
        <v>100</v>
      </c>
      <c r="Z26" s="160"/>
      <c r="AA26" s="160"/>
      <c r="AB26" s="160"/>
      <c r="AC26" s="160"/>
    </row>
    <row r="27" spans="1:29" s="26" customFormat="1" ht="31.5" x14ac:dyDescent="0.25">
      <c r="A27" s="130" t="s">
        <v>1051</v>
      </c>
      <c r="B27" s="137">
        <f t="shared" si="17"/>
        <v>59814.3</v>
      </c>
      <c r="C27" s="137">
        <f t="shared" si="18"/>
        <v>52984.200000000004</v>
      </c>
      <c r="D27" s="137">
        <f t="shared" si="19"/>
        <v>52984.200000000004</v>
      </c>
      <c r="E27" s="79">
        <f t="shared" si="20"/>
        <v>100</v>
      </c>
      <c r="F27" s="79"/>
      <c r="G27" s="162"/>
      <c r="H27" s="164"/>
      <c r="I27" s="162"/>
      <c r="J27" s="162">
        <f>J28</f>
        <v>42234.400000000001</v>
      </c>
      <c r="K27" s="162">
        <f>K28</f>
        <v>42234.400000000001</v>
      </c>
      <c r="L27" s="162">
        <f>L28</f>
        <v>42234.400000000001</v>
      </c>
      <c r="M27" s="162">
        <f t="shared" si="10"/>
        <v>100</v>
      </c>
      <c r="N27" s="162">
        <f>N28</f>
        <v>17579.900000000001</v>
      </c>
      <c r="O27" s="162">
        <f t="shared" ref="O27:P27" si="56">O28</f>
        <v>5274</v>
      </c>
      <c r="P27" s="162">
        <f t="shared" si="56"/>
        <v>5274</v>
      </c>
      <c r="Q27" s="162">
        <f t="shared" si="12"/>
        <v>100</v>
      </c>
      <c r="R27" s="162"/>
      <c r="S27" s="162">
        <f>S28</f>
        <v>5000</v>
      </c>
      <c r="T27" s="162">
        <f>T28</f>
        <v>5000</v>
      </c>
      <c r="U27" s="162">
        <f t="shared" si="52"/>
        <v>100</v>
      </c>
      <c r="V27" s="162"/>
      <c r="W27" s="162">
        <f>W28</f>
        <v>475.8</v>
      </c>
      <c r="X27" s="162">
        <f>X28</f>
        <v>475.8</v>
      </c>
      <c r="Y27" s="162">
        <f t="shared" si="15"/>
        <v>100</v>
      </c>
      <c r="Z27" s="162"/>
      <c r="AA27" s="162"/>
      <c r="AB27" s="162"/>
      <c r="AC27" s="162"/>
    </row>
    <row r="28" spans="1:29" s="12" customFormat="1" ht="15.75" x14ac:dyDescent="0.25">
      <c r="A28" s="120" t="s">
        <v>1069</v>
      </c>
      <c r="B28" s="138">
        <f t="shared" si="17"/>
        <v>59814.3</v>
      </c>
      <c r="C28" s="138">
        <f t="shared" si="18"/>
        <v>52984.200000000004</v>
      </c>
      <c r="D28" s="138">
        <f t="shared" si="19"/>
        <v>52984.200000000004</v>
      </c>
      <c r="E28" s="14">
        <f t="shared" si="20"/>
        <v>100</v>
      </c>
      <c r="F28" s="14"/>
      <c r="G28" s="160"/>
      <c r="H28" s="165"/>
      <c r="I28" s="160"/>
      <c r="J28" s="160">
        <v>42234.400000000001</v>
      </c>
      <c r="K28" s="160">
        <v>42234.400000000001</v>
      </c>
      <c r="L28" s="160">
        <v>42234.400000000001</v>
      </c>
      <c r="M28" s="160">
        <f t="shared" ref="M28" si="57">L28/K28*100</f>
        <v>100</v>
      </c>
      <c r="N28" s="160">
        <v>17579.900000000001</v>
      </c>
      <c r="O28" s="160">
        <v>5274</v>
      </c>
      <c r="P28" s="160">
        <v>5274</v>
      </c>
      <c r="Q28" s="160">
        <f t="shared" ref="Q28" si="58">P28/O28*100</f>
        <v>100</v>
      </c>
      <c r="R28" s="160"/>
      <c r="S28" s="160">
        <v>5000</v>
      </c>
      <c r="T28" s="160">
        <v>5000</v>
      </c>
      <c r="U28" s="160">
        <f t="shared" ref="U28" si="59">T28/S28*100</f>
        <v>100</v>
      </c>
      <c r="V28" s="160"/>
      <c r="W28" s="160">
        <v>475.8</v>
      </c>
      <c r="X28" s="160">
        <v>475.8</v>
      </c>
      <c r="Y28" s="160">
        <f t="shared" ref="Y28" si="60">X28/W28*100</f>
        <v>100</v>
      </c>
      <c r="Z28" s="160"/>
      <c r="AA28" s="160"/>
      <c r="AB28" s="160"/>
      <c r="AC28" s="160"/>
    </row>
    <row r="29" spans="1:29" s="26" customFormat="1" ht="31.5" x14ac:dyDescent="0.25">
      <c r="A29" s="130" t="s">
        <v>1052</v>
      </c>
      <c r="B29" s="137">
        <f t="shared" si="17"/>
        <v>134160.20000000001</v>
      </c>
      <c r="C29" s="137">
        <f t="shared" si="18"/>
        <v>118329.20000000001</v>
      </c>
      <c r="D29" s="137">
        <f t="shared" si="19"/>
        <v>118329.20000000001</v>
      </c>
      <c r="E29" s="79">
        <f t="shared" si="20"/>
        <v>100</v>
      </c>
      <c r="F29" s="79"/>
      <c r="G29" s="162"/>
      <c r="H29" s="164"/>
      <c r="I29" s="162"/>
      <c r="J29" s="162">
        <f>J30</f>
        <v>108718.5</v>
      </c>
      <c r="K29" s="162">
        <f t="shared" ref="K29:L29" si="61">K30</f>
        <v>107631.3</v>
      </c>
      <c r="L29" s="162">
        <f t="shared" si="61"/>
        <v>107631.3</v>
      </c>
      <c r="M29" s="162">
        <f t="shared" si="10"/>
        <v>100</v>
      </c>
      <c r="N29" s="162">
        <f>N30</f>
        <v>25441.7</v>
      </c>
      <c r="O29" s="162">
        <f t="shared" ref="O29:P29" si="62">O30</f>
        <v>7632.6</v>
      </c>
      <c r="P29" s="162">
        <f t="shared" si="62"/>
        <v>7632.6</v>
      </c>
      <c r="Q29" s="162">
        <f t="shared" si="12"/>
        <v>100</v>
      </c>
      <c r="R29" s="162"/>
      <c r="S29" s="162">
        <f>S30</f>
        <v>2000</v>
      </c>
      <c r="T29" s="162">
        <f>T30</f>
        <v>2000</v>
      </c>
      <c r="U29" s="162">
        <f t="shared" si="52"/>
        <v>100</v>
      </c>
      <c r="V29" s="162"/>
      <c r="W29" s="162">
        <f>W30</f>
        <v>1065.3</v>
      </c>
      <c r="X29" s="162">
        <f>X30</f>
        <v>1065.3</v>
      </c>
      <c r="Y29" s="162">
        <f t="shared" si="15"/>
        <v>100</v>
      </c>
      <c r="Z29" s="162"/>
      <c r="AA29" s="162"/>
      <c r="AB29" s="162"/>
      <c r="AC29" s="162"/>
    </row>
    <row r="30" spans="1:29" s="12" customFormat="1" ht="15.75" x14ac:dyDescent="0.25">
      <c r="A30" s="120" t="s">
        <v>1068</v>
      </c>
      <c r="B30" s="138">
        <f t="shared" si="17"/>
        <v>134160.20000000001</v>
      </c>
      <c r="C30" s="138">
        <f t="shared" si="18"/>
        <v>118329.20000000001</v>
      </c>
      <c r="D30" s="138">
        <f t="shared" si="19"/>
        <v>118329.20000000001</v>
      </c>
      <c r="E30" s="14">
        <f t="shared" si="20"/>
        <v>100</v>
      </c>
      <c r="F30" s="14"/>
      <c r="G30" s="160"/>
      <c r="H30" s="165"/>
      <c r="I30" s="160"/>
      <c r="J30" s="160">
        <v>108718.5</v>
      </c>
      <c r="K30" s="160">
        <v>107631.3</v>
      </c>
      <c r="L30" s="160">
        <v>107631.3</v>
      </c>
      <c r="M30" s="160">
        <f t="shared" ref="M30" si="63">L30/K30*100</f>
        <v>100</v>
      </c>
      <c r="N30" s="160">
        <v>25441.7</v>
      </c>
      <c r="O30" s="160">
        <v>7632.6</v>
      </c>
      <c r="P30" s="160">
        <v>7632.6</v>
      </c>
      <c r="Q30" s="160">
        <f t="shared" ref="Q30" si="64">P30/O30*100</f>
        <v>100</v>
      </c>
      <c r="R30" s="160"/>
      <c r="S30" s="160">
        <v>2000</v>
      </c>
      <c r="T30" s="160">
        <v>2000</v>
      </c>
      <c r="U30" s="160">
        <f t="shared" ref="U30" si="65">T30/S30*100</f>
        <v>100</v>
      </c>
      <c r="V30" s="160"/>
      <c r="W30" s="160">
        <v>1065.3</v>
      </c>
      <c r="X30" s="160">
        <v>1065.3</v>
      </c>
      <c r="Y30" s="160">
        <f t="shared" ref="Y30" si="66">X30/W30*100</f>
        <v>100</v>
      </c>
      <c r="Z30" s="160"/>
      <c r="AA30" s="160"/>
      <c r="AB30" s="160"/>
      <c r="AC30" s="160"/>
    </row>
    <row r="31" spans="1:29" s="26" customFormat="1" ht="31.5" x14ac:dyDescent="0.25">
      <c r="A31" s="130" t="s">
        <v>1053</v>
      </c>
      <c r="B31" s="137">
        <f t="shared" si="17"/>
        <v>56177.3</v>
      </c>
      <c r="C31" s="137">
        <f t="shared" si="18"/>
        <v>46086.200000000004</v>
      </c>
      <c r="D31" s="137">
        <f t="shared" si="19"/>
        <v>46086.200000000004</v>
      </c>
      <c r="E31" s="79">
        <f t="shared" si="20"/>
        <v>100</v>
      </c>
      <c r="F31" s="79"/>
      <c r="G31" s="162"/>
      <c r="H31" s="164"/>
      <c r="I31" s="162"/>
      <c r="J31" s="162">
        <f>J32</f>
        <v>27277.9</v>
      </c>
      <c r="K31" s="162">
        <f t="shared" ref="K31:L31" si="67">K32</f>
        <v>27277.9</v>
      </c>
      <c r="L31" s="162">
        <f t="shared" si="67"/>
        <v>27277.9</v>
      </c>
      <c r="M31" s="162">
        <f t="shared" si="10"/>
        <v>100</v>
      </c>
      <c r="N31" s="162">
        <f>N32</f>
        <v>28899.4</v>
      </c>
      <c r="O31" s="162">
        <f t="shared" ref="O31:P31" si="68">O32</f>
        <v>8670</v>
      </c>
      <c r="P31" s="162">
        <f t="shared" si="68"/>
        <v>8670</v>
      </c>
      <c r="Q31" s="162">
        <f t="shared" si="12"/>
        <v>100</v>
      </c>
      <c r="R31" s="162"/>
      <c r="S31" s="162">
        <f>S32</f>
        <v>9000</v>
      </c>
      <c r="T31" s="162">
        <f>T32</f>
        <v>9000</v>
      </c>
      <c r="U31" s="162">
        <f t="shared" si="52"/>
        <v>100</v>
      </c>
      <c r="V31" s="162"/>
      <c r="W31" s="162">
        <f>W32</f>
        <v>1138.3</v>
      </c>
      <c r="X31" s="162">
        <f>X32</f>
        <v>1138.3</v>
      </c>
      <c r="Y31" s="162">
        <f t="shared" si="15"/>
        <v>100</v>
      </c>
      <c r="Z31" s="162"/>
      <c r="AA31" s="162"/>
      <c r="AB31" s="162"/>
      <c r="AC31" s="162"/>
    </row>
    <row r="32" spans="1:29" s="12" customFormat="1" ht="15.75" x14ac:dyDescent="0.25">
      <c r="A32" s="120" t="s">
        <v>1067</v>
      </c>
      <c r="B32" s="138">
        <f t="shared" si="17"/>
        <v>56177.3</v>
      </c>
      <c r="C32" s="138">
        <f t="shared" si="18"/>
        <v>46086.200000000004</v>
      </c>
      <c r="D32" s="138">
        <f t="shared" si="19"/>
        <v>46086.200000000004</v>
      </c>
      <c r="E32" s="14">
        <f t="shared" si="20"/>
        <v>100</v>
      </c>
      <c r="F32" s="14"/>
      <c r="G32" s="160"/>
      <c r="H32" s="165"/>
      <c r="I32" s="160"/>
      <c r="J32" s="160">
        <v>27277.9</v>
      </c>
      <c r="K32" s="160">
        <v>27277.9</v>
      </c>
      <c r="L32" s="160">
        <v>27277.9</v>
      </c>
      <c r="M32" s="160">
        <f t="shared" ref="M32" si="69">L32/K32*100</f>
        <v>100</v>
      </c>
      <c r="N32" s="160">
        <v>28899.4</v>
      </c>
      <c r="O32" s="160">
        <v>8670</v>
      </c>
      <c r="P32" s="160">
        <v>8670</v>
      </c>
      <c r="Q32" s="160">
        <f t="shared" ref="Q32" si="70">P32/O32*100</f>
        <v>100</v>
      </c>
      <c r="R32" s="160"/>
      <c r="S32" s="160">
        <v>9000</v>
      </c>
      <c r="T32" s="160">
        <v>9000</v>
      </c>
      <c r="U32" s="160">
        <f t="shared" ref="U32" si="71">T32/S32*100</f>
        <v>100</v>
      </c>
      <c r="V32" s="160"/>
      <c r="W32" s="160">
        <v>1138.3</v>
      </c>
      <c r="X32" s="160">
        <v>1138.3</v>
      </c>
      <c r="Y32" s="160">
        <f t="shared" ref="Y32" si="72">X32/W32*100</f>
        <v>100</v>
      </c>
      <c r="Z32" s="160"/>
      <c r="AA32" s="160"/>
      <c r="AB32" s="160"/>
      <c r="AC32" s="160"/>
    </row>
    <row r="33" spans="1:29" s="26" customFormat="1" ht="31.5" x14ac:dyDescent="0.25">
      <c r="A33" s="130" t="s">
        <v>1054</v>
      </c>
      <c r="B33" s="137">
        <f t="shared" si="17"/>
        <v>71988.800000000003</v>
      </c>
      <c r="C33" s="137">
        <f t="shared" si="18"/>
        <v>53048.6</v>
      </c>
      <c r="D33" s="137">
        <f t="shared" si="19"/>
        <v>53048.6</v>
      </c>
      <c r="E33" s="79">
        <f t="shared" si="20"/>
        <v>100</v>
      </c>
      <c r="F33" s="79"/>
      <c r="G33" s="162"/>
      <c r="H33" s="164"/>
      <c r="I33" s="162"/>
      <c r="J33" s="162">
        <f>J34</f>
        <v>24736.9</v>
      </c>
      <c r="K33" s="162">
        <f t="shared" ref="K33:L33" si="73">K34</f>
        <v>24736.9</v>
      </c>
      <c r="L33" s="162">
        <f t="shared" si="73"/>
        <v>24736.9</v>
      </c>
      <c r="M33" s="162">
        <f t="shared" si="10"/>
        <v>100</v>
      </c>
      <c r="N33" s="162">
        <f>N34</f>
        <v>47251.9</v>
      </c>
      <c r="O33" s="162">
        <f t="shared" ref="O33:P33" si="74">O34</f>
        <v>14175.6</v>
      </c>
      <c r="P33" s="162">
        <f t="shared" si="74"/>
        <v>14175.6</v>
      </c>
      <c r="Q33" s="162">
        <f t="shared" si="12"/>
        <v>100</v>
      </c>
      <c r="R33" s="162"/>
      <c r="S33" s="162">
        <f>S34</f>
        <v>13500</v>
      </c>
      <c r="T33" s="162">
        <f>T34</f>
        <v>13500</v>
      </c>
      <c r="U33" s="162">
        <f t="shared" si="52"/>
        <v>100</v>
      </c>
      <c r="V33" s="162"/>
      <c r="W33" s="162">
        <f>W34</f>
        <v>636.1</v>
      </c>
      <c r="X33" s="162">
        <f>X34</f>
        <v>636.1</v>
      </c>
      <c r="Y33" s="162">
        <f t="shared" si="15"/>
        <v>100</v>
      </c>
      <c r="Z33" s="162"/>
      <c r="AA33" s="162"/>
      <c r="AB33" s="162"/>
      <c r="AC33" s="162"/>
    </row>
    <row r="34" spans="1:29" s="12" customFormat="1" ht="15.75" x14ac:dyDescent="0.25">
      <c r="A34" s="120" t="s">
        <v>1070</v>
      </c>
      <c r="B34" s="138">
        <f t="shared" si="17"/>
        <v>71988.800000000003</v>
      </c>
      <c r="C34" s="138">
        <f t="shared" si="18"/>
        <v>53048.6</v>
      </c>
      <c r="D34" s="138">
        <f t="shared" si="19"/>
        <v>53048.6</v>
      </c>
      <c r="E34" s="14">
        <f t="shared" si="20"/>
        <v>100</v>
      </c>
      <c r="F34" s="14"/>
      <c r="G34" s="160"/>
      <c r="H34" s="165"/>
      <c r="I34" s="160"/>
      <c r="J34" s="160">
        <v>24736.9</v>
      </c>
      <c r="K34" s="160">
        <v>24736.9</v>
      </c>
      <c r="L34" s="160">
        <v>24736.9</v>
      </c>
      <c r="M34" s="160">
        <f t="shared" ref="M34" si="75">L34/K34*100</f>
        <v>100</v>
      </c>
      <c r="N34" s="160">
        <v>47251.9</v>
      </c>
      <c r="O34" s="160">
        <v>14175.6</v>
      </c>
      <c r="P34" s="160">
        <v>14175.6</v>
      </c>
      <c r="Q34" s="160">
        <f t="shared" ref="Q34" si="76">P34/O34*100</f>
        <v>100</v>
      </c>
      <c r="R34" s="160"/>
      <c r="S34" s="160">
        <v>13500</v>
      </c>
      <c r="T34" s="160">
        <v>13500</v>
      </c>
      <c r="U34" s="160">
        <f t="shared" ref="U34" si="77">T34/S34*100</f>
        <v>100</v>
      </c>
      <c r="V34" s="160"/>
      <c r="W34" s="160">
        <v>636.1</v>
      </c>
      <c r="X34" s="160">
        <v>636.1</v>
      </c>
      <c r="Y34" s="160">
        <f t="shared" ref="Y34" si="78">X34/W34*100</f>
        <v>100</v>
      </c>
      <c r="Z34" s="160"/>
      <c r="AA34" s="160"/>
      <c r="AB34" s="160"/>
      <c r="AC34" s="160"/>
    </row>
    <row r="35" spans="1:29" s="26" customFormat="1" ht="31.5" x14ac:dyDescent="0.25">
      <c r="A35" s="130" t="s">
        <v>1055</v>
      </c>
      <c r="B35" s="137">
        <f t="shared" si="17"/>
        <v>163551.5</v>
      </c>
      <c r="C35" s="137">
        <f t="shared" si="18"/>
        <v>128236.15999999999</v>
      </c>
      <c r="D35" s="137">
        <f t="shared" si="19"/>
        <v>128236.15999999999</v>
      </c>
      <c r="E35" s="79">
        <f t="shared" si="20"/>
        <v>100</v>
      </c>
      <c r="F35" s="79"/>
      <c r="G35" s="162"/>
      <c r="H35" s="164"/>
      <c r="I35" s="162"/>
      <c r="J35" s="162">
        <f>J36</f>
        <v>86679.4</v>
      </c>
      <c r="K35" s="162">
        <f t="shared" ref="K35:L35" si="79">K36</f>
        <v>86679.4</v>
      </c>
      <c r="L35" s="162">
        <f t="shared" si="79"/>
        <v>86679.4</v>
      </c>
      <c r="M35" s="162">
        <f t="shared" si="10"/>
        <v>100</v>
      </c>
      <c r="N35" s="162">
        <f>N36</f>
        <v>76872.100000000006</v>
      </c>
      <c r="O35" s="162">
        <f t="shared" ref="O35:P35" si="80">O36</f>
        <v>25073.5</v>
      </c>
      <c r="P35" s="162">
        <f t="shared" si="80"/>
        <v>25073.5</v>
      </c>
      <c r="Q35" s="162">
        <f t="shared" si="12"/>
        <v>100</v>
      </c>
      <c r="R35" s="162"/>
      <c r="S35" s="162">
        <f>S36</f>
        <v>15151.06</v>
      </c>
      <c r="T35" s="162">
        <f>T36</f>
        <v>15151.06</v>
      </c>
      <c r="U35" s="162">
        <f t="shared" si="52"/>
        <v>100</v>
      </c>
      <c r="V35" s="162"/>
      <c r="W35" s="162">
        <f>W36</f>
        <v>1332.2</v>
      </c>
      <c r="X35" s="162">
        <f>X36</f>
        <v>1332.2</v>
      </c>
      <c r="Y35" s="162">
        <f t="shared" si="15"/>
        <v>100</v>
      </c>
      <c r="Z35" s="162"/>
      <c r="AA35" s="162"/>
      <c r="AB35" s="162"/>
      <c r="AC35" s="162"/>
    </row>
    <row r="36" spans="1:29" s="12" customFormat="1" ht="15.75" x14ac:dyDescent="0.25">
      <c r="A36" s="120" t="s">
        <v>1071</v>
      </c>
      <c r="B36" s="138">
        <f t="shared" si="17"/>
        <v>163551.5</v>
      </c>
      <c r="C36" s="138">
        <f t="shared" si="18"/>
        <v>128236.15999999999</v>
      </c>
      <c r="D36" s="138">
        <f t="shared" si="19"/>
        <v>128236.15999999999</v>
      </c>
      <c r="E36" s="14">
        <f t="shared" si="20"/>
        <v>100</v>
      </c>
      <c r="F36" s="14"/>
      <c r="G36" s="160"/>
      <c r="H36" s="165"/>
      <c r="I36" s="160"/>
      <c r="J36" s="160">
        <v>86679.4</v>
      </c>
      <c r="K36" s="160">
        <v>86679.4</v>
      </c>
      <c r="L36" s="160">
        <v>86679.4</v>
      </c>
      <c r="M36" s="160">
        <f t="shared" ref="M36" si="81">L36/K36*100</f>
        <v>100</v>
      </c>
      <c r="N36" s="160">
        <v>76872.100000000006</v>
      </c>
      <c r="O36" s="160">
        <v>25073.5</v>
      </c>
      <c r="P36" s="160">
        <v>25073.5</v>
      </c>
      <c r="Q36" s="160">
        <f t="shared" ref="Q36" si="82">P36/O36*100</f>
        <v>100</v>
      </c>
      <c r="R36" s="160"/>
      <c r="S36" s="160">
        <v>15151.06</v>
      </c>
      <c r="T36" s="160">
        <v>15151.06</v>
      </c>
      <c r="U36" s="160">
        <f t="shared" ref="U36" si="83">T36/S36*100</f>
        <v>100</v>
      </c>
      <c r="V36" s="160"/>
      <c r="W36" s="160">
        <v>1332.2</v>
      </c>
      <c r="X36" s="160">
        <v>1332.2</v>
      </c>
      <c r="Y36" s="160">
        <f t="shared" ref="Y36" si="84">X36/W36*100</f>
        <v>100</v>
      </c>
      <c r="Z36" s="160"/>
      <c r="AA36" s="160"/>
      <c r="AB36" s="160"/>
      <c r="AC36" s="160"/>
    </row>
    <row r="37" spans="1:29" s="26" customFormat="1" ht="31.5" x14ac:dyDescent="0.25">
      <c r="A37" s="130" t="s">
        <v>1056</v>
      </c>
      <c r="B37" s="137">
        <f t="shared" si="17"/>
        <v>82685.5</v>
      </c>
      <c r="C37" s="137">
        <f t="shared" si="18"/>
        <v>67197.600000000006</v>
      </c>
      <c r="D37" s="137">
        <f t="shared" si="19"/>
        <v>67197.600000000006</v>
      </c>
      <c r="E37" s="79">
        <f t="shared" si="20"/>
        <v>100</v>
      </c>
      <c r="F37" s="79"/>
      <c r="G37" s="162"/>
      <c r="H37" s="164"/>
      <c r="I37" s="162"/>
      <c r="J37" s="162">
        <f>J38+J39</f>
        <v>8687</v>
      </c>
      <c r="K37" s="162">
        <f t="shared" ref="K37:L37" si="85">K38+K39</f>
        <v>8687</v>
      </c>
      <c r="L37" s="162">
        <f t="shared" si="85"/>
        <v>8687</v>
      </c>
      <c r="M37" s="162">
        <f t="shared" si="10"/>
        <v>100</v>
      </c>
      <c r="N37" s="162">
        <f>N38+N39</f>
        <v>73998.5</v>
      </c>
      <c r="O37" s="162">
        <f t="shared" ref="O37:P37" si="86">O38+O39</f>
        <v>49371.4</v>
      </c>
      <c r="P37" s="162">
        <f t="shared" si="86"/>
        <v>49371.4</v>
      </c>
      <c r="Q37" s="162">
        <f t="shared" si="12"/>
        <v>100</v>
      </c>
      <c r="R37" s="162"/>
      <c r="S37" s="162">
        <f>S38+S39</f>
        <v>5000</v>
      </c>
      <c r="T37" s="162">
        <f>T38+T39</f>
        <v>5000</v>
      </c>
      <c r="U37" s="162">
        <f t="shared" si="52"/>
        <v>100</v>
      </c>
      <c r="V37" s="162"/>
      <c r="W37" s="162">
        <f>W38+W39</f>
        <v>1139.2</v>
      </c>
      <c r="X37" s="162">
        <f>X38+X39</f>
        <v>1139.2</v>
      </c>
      <c r="Y37" s="162">
        <f t="shared" si="15"/>
        <v>100</v>
      </c>
      <c r="Z37" s="162"/>
      <c r="AA37" s="162">
        <f>AA38+AA39</f>
        <v>3000</v>
      </c>
      <c r="AB37" s="162">
        <f>AB38+AB39</f>
        <v>3000</v>
      </c>
      <c r="AC37" s="162">
        <f t="shared" si="3"/>
        <v>100</v>
      </c>
    </row>
    <row r="38" spans="1:29" s="12" customFormat="1" ht="15.75" x14ac:dyDescent="0.25">
      <c r="A38" s="120" t="s">
        <v>1072</v>
      </c>
      <c r="B38" s="138">
        <f t="shared" si="17"/>
        <v>82685.5</v>
      </c>
      <c r="C38" s="138">
        <f t="shared" si="18"/>
        <v>64197.599999999999</v>
      </c>
      <c r="D38" s="138">
        <f t="shared" si="19"/>
        <v>64197.599999999999</v>
      </c>
      <c r="E38" s="14">
        <f t="shared" si="20"/>
        <v>100</v>
      </c>
      <c r="F38" s="14"/>
      <c r="G38" s="160"/>
      <c r="H38" s="165"/>
      <c r="I38" s="160"/>
      <c r="J38" s="160">
        <v>8687</v>
      </c>
      <c r="K38" s="160">
        <v>8687</v>
      </c>
      <c r="L38" s="160">
        <v>8687</v>
      </c>
      <c r="M38" s="160">
        <v>100</v>
      </c>
      <c r="N38" s="160">
        <v>73998.5</v>
      </c>
      <c r="O38" s="160">
        <v>49371.4</v>
      </c>
      <c r="P38" s="160">
        <v>49371.4</v>
      </c>
      <c r="Q38" s="160">
        <v>100</v>
      </c>
      <c r="R38" s="160"/>
      <c r="S38" s="160">
        <v>5000</v>
      </c>
      <c r="T38" s="160">
        <v>5000</v>
      </c>
      <c r="U38" s="160">
        <v>100</v>
      </c>
      <c r="V38" s="160"/>
      <c r="W38" s="160">
        <v>1139.2</v>
      </c>
      <c r="X38" s="160">
        <v>1139.2</v>
      </c>
      <c r="Y38" s="160">
        <v>100</v>
      </c>
      <c r="Z38" s="160"/>
      <c r="AA38" s="160"/>
      <c r="AB38" s="160"/>
      <c r="AC38" s="160"/>
    </row>
    <row r="39" spans="1:29" s="12" customFormat="1" ht="15.75" x14ac:dyDescent="0.25">
      <c r="A39" s="56" t="s">
        <v>514</v>
      </c>
      <c r="B39" s="138">
        <f t="shared" si="17"/>
        <v>0</v>
      </c>
      <c r="C39" s="138">
        <f t="shared" si="18"/>
        <v>3000</v>
      </c>
      <c r="D39" s="138">
        <f t="shared" si="19"/>
        <v>3000</v>
      </c>
      <c r="E39" s="14">
        <f t="shared" si="20"/>
        <v>100</v>
      </c>
      <c r="F39" s="14"/>
      <c r="G39" s="160"/>
      <c r="H39" s="165"/>
      <c r="I39" s="160"/>
      <c r="J39" s="160"/>
      <c r="K39" s="160"/>
      <c r="L39" s="160"/>
      <c r="M39" s="160"/>
      <c r="N39" s="160"/>
      <c r="O39" s="160"/>
      <c r="P39" s="160"/>
      <c r="Q39" s="160"/>
      <c r="R39" s="160"/>
      <c r="S39" s="160"/>
      <c r="T39" s="160"/>
      <c r="U39" s="160"/>
      <c r="V39" s="160"/>
      <c r="W39" s="160"/>
      <c r="X39" s="160"/>
      <c r="Y39" s="160"/>
      <c r="Z39" s="160"/>
      <c r="AA39" s="160">
        <v>3000</v>
      </c>
      <c r="AB39" s="160">
        <v>3000</v>
      </c>
      <c r="AC39" s="160">
        <f t="shared" si="3"/>
        <v>100</v>
      </c>
    </row>
    <row r="40" spans="1:29" s="26" customFormat="1" ht="31.5" x14ac:dyDescent="0.25">
      <c r="A40" s="130" t="s">
        <v>1057</v>
      </c>
      <c r="B40" s="137">
        <f t="shared" si="17"/>
        <v>75647.599999999991</v>
      </c>
      <c r="C40" s="137">
        <f t="shared" si="18"/>
        <v>89478.299999999988</v>
      </c>
      <c r="D40" s="137">
        <f t="shared" si="19"/>
        <v>89478.299999999988</v>
      </c>
      <c r="E40" s="79">
        <f t="shared" si="20"/>
        <v>100</v>
      </c>
      <c r="F40" s="79"/>
      <c r="G40" s="162"/>
      <c r="H40" s="164"/>
      <c r="I40" s="162"/>
      <c r="J40" s="162">
        <f>J41</f>
        <v>70295.899999999994</v>
      </c>
      <c r="K40" s="162">
        <f t="shared" ref="K40:L40" si="87">K41</f>
        <v>70295.899999999994</v>
      </c>
      <c r="L40" s="162">
        <f t="shared" si="87"/>
        <v>70295.899999999994</v>
      </c>
      <c r="M40" s="162">
        <f t="shared" si="10"/>
        <v>100</v>
      </c>
      <c r="N40" s="162">
        <f>N41</f>
        <v>5351.7</v>
      </c>
      <c r="O40" s="162">
        <f t="shared" ref="O40:P40" si="88">O41</f>
        <v>5351.7</v>
      </c>
      <c r="P40" s="162">
        <f t="shared" si="88"/>
        <v>5351.7</v>
      </c>
      <c r="Q40" s="162">
        <f t="shared" si="12"/>
        <v>100</v>
      </c>
      <c r="R40" s="162"/>
      <c r="S40" s="162">
        <f>S41</f>
        <v>12000</v>
      </c>
      <c r="T40" s="162">
        <f>T41</f>
        <v>12000</v>
      </c>
      <c r="U40" s="162">
        <f t="shared" si="52"/>
        <v>100</v>
      </c>
      <c r="V40" s="162"/>
      <c r="W40" s="162">
        <f>W41</f>
        <v>1830.7</v>
      </c>
      <c r="X40" s="162">
        <f>X41</f>
        <v>1830.7</v>
      </c>
      <c r="Y40" s="162">
        <f t="shared" si="15"/>
        <v>100</v>
      </c>
      <c r="Z40" s="162"/>
      <c r="AA40" s="162"/>
      <c r="AB40" s="162"/>
      <c r="AC40" s="162"/>
    </row>
    <row r="41" spans="1:29" s="12" customFormat="1" ht="15.75" x14ac:dyDescent="0.25">
      <c r="A41" s="120" t="s">
        <v>1073</v>
      </c>
      <c r="B41" s="138">
        <f t="shared" si="17"/>
        <v>75647.599999999991</v>
      </c>
      <c r="C41" s="138">
        <f t="shared" si="18"/>
        <v>89478.299999999988</v>
      </c>
      <c r="D41" s="138">
        <f t="shared" si="19"/>
        <v>89478.299999999988</v>
      </c>
      <c r="E41" s="14">
        <f t="shared" si="20"/>
        <v>100</v>
      </c>
      <c r="F41" s="14"/>
      <c r="G41" s="160"/>
      <c r="H41" s="165"/>
      <c r="I41" s="160"/>
      <c r="J41" s="160">
        <v>70295.899999999994</v>
      </c>
      <c r="K41" s="160">
        <v>70295.899999999994</v>
      </c>
      <c r="L41" s="160">
        <v>70295.899999999994</v>
      </c>
      <c r="M41" s="160">
        <f t="shared" ref="M41" si="89">L41/K41*100</f>
        <v>100</v>
      </c>
      <c r="N41" s="160">
        <v>5351.7</v>
      </c>
      <c r="O41" s="160">
        <v>5351.7</v>
      </c>
      <c r="P41" s="160">
        <v>5351.7</v>
      </c>
      <c r="Q41" s="160">
        <f t="shared" ref="Q41" si="90">P41/O41*100</f>
        <v>100</v>
      </c>
      <c r="R41" s="160"/>
      <c r="S41" s="160">
        <v>12000</v>
      </c>
      <c r="T41" s="160">
        <v>12000</v>
      </c>
      <c r="U41" s="160">
        <f t="shared" ref="U41" si="91">T41/S41*100</f>
        <v>100</v>
      </c>
      <c r="V41" s="160"/>
      <c r="W41" s="160">
        <v>1830.7</v>
      </c>
      <c r="X41" s="160">
        <v>1830.7</v>
      </c>
      <c r="Y41" s="160">
        <f t="shared" ref="Y41" si="92">X41/W41*100</f>
        <v>100</v>
      </c>
      <c r="Z41" s="160"/>
      <c r="AA41" s="160"/>
      <c r="AB41" s="160"/>
      <c r="AC41" s="160"/>
    </row>
    <row r="42" spans="1:29" s="26" customFormat="1" ht="31.5" x14ac:dyDescent="0.25">
      <c r="A42" s="130" t="s">
        <v>1058</v>
      </c>
      <c r="B42" s="137">
        <f t="shared" si="17"/>
        <v>169991.19999999998</v>
      </c>
      <c r="C42" s="137">
        <f t="shared" si="18"/>
        <v>185287.8</v>
      </c>
      <c r="D42" s="137">
        <f t="shared" si="19"/>
        <v>185287.8</v>
      </c>
      <c r="E42" s="79">
        <f t="shared" si="20"/>
        <v>100</v>
      </c>
      <c r="F42" s="79"/>
      <c r="G42" s="162"/>
      <c r="H42" s="164"/>
      <c r="I42" s="162"/>
      <c r="J42" s="162">
        <f>J43</f>
        <v>164533.79999999999</v>
      </c>
      <c r="K42" s="162">
        <f t="shared" ref="K42:L42" si="93">K43</f>
        <v>164533.79999999999</v>
      </c>
      <c r="L42" s="162">
        <f t="shared" si="93"/>
        <v>164533.79999999999</v>
      </c>
      <c r="M42" s="162">
        <f t="shared" si="10"/>
        <v>100</v>
      </c>
      <c r="N42" s="162">
        <f>N43</f>
        <v>5457.4</v>
      </c>
      <c r="O42" s="162">
        <f t="shared" ref="O42:P42" si="94">O43</f>
        <v>1637.4</v>
      </c>
      <c r="P42" s="162">
        <f t="shared" si="94"/>
        <v>1637.4</v>
      </c>
      <c r="Q42" s="162">
        <f t="shared" si="12"/>
        <v>100</v>
      </c>
      <c r="R42" s="162"/>
      <c r="S42" s="162">
        <f>S43</f>
        <v>17500</v>
      </c>
      <c r="T42" s="162">
        <f>T43</f>
        <v>17500</v>
      </c>
      <c r="U42" s="162">
        <f t="shared" si="52"/>
        <v>100</v>
      </c>
      <c r="V42" s="162"/>
      <c r="W42" s="162">
        <f>W43</f>
        <v>1616.6</v>
      </c>
      <c r="X42" s="162">
        <f>X43</f>
        <v>1616.6</v>
      </c>
      <c r="Y42" s="162">
        <f t="shared" si="15"/>
        <v>100</v>
      </c>
      <c r="Z42" s="162"/>
      <c r="AA42" s="162"/>
      <c r="AB42" s="162"/>
      <c r="AC42" s="162"/>
    </row>
    <row r="43" spans="1:29" s="12" customFormat="1" ht="31.5" x14ac:dyDescent="0.25">
      <c r="A43" s="120" t="s">
        <v>1074</v>
      </c>
      <c r="B43" s="138">
        <f t="shared" si="17"/>
        <v>169991.19999999998</v>
      </c>
      <c r="C43" s="138">
        <f t="shared" si="18"/>
        <v>185287.8</v>
      </c>
      <c r="D43" s="138">
        <f t="shared" si="19"/>
        <v>185287.8</v>
      </c>
      <c r="E43" s="14">
        <f t="shared" si="20"/>
        <v>100</v>
      </c>
      <c r="F43" s="14"/>
      <c r="G43" s="160"/>
      <c r="H43" s="165"/>
      <c r="I43" s="160"/>
      <c r="J43" s="160">
        <v>164533.79999999999</v>
      </c>
      <c r="K43" s="160">
        <v>164533.79999999999</v>
      </c>
      <c r="L43" s="160">
        <v>164533.79999999999</v>
      </c>
      <c r="M43" s="160">
        <f t="shared" ref="M43" si="95">L43/K43*100</f>
        <v>100</v>
      </c>
      <c r="N43" s="160">
        <v>5457.4</v>
      </c>
      <c r="O43" s="160">
        <v>1637.4</v>
      </c>
      <c r="P43" s="160">
        <v>1637.4</v>
      </c>
      <c r="Q43" s="160">
        <f t="shared" ref="Q43" si="96">P43/O43*100</f>
        <v>100</v>
      </c>
      <c r="R43" s="160"/>
      <c r="S43" s="160">
        <v>17500</v>
      </c>
      <c r="T43" s="160">
        <v>17500</v>
      </c>
      <c r="U43" s="160">
        <f t="shared" ref="U43" si="97">T43/S43*100</f>
        <v>100</v>
      </c>
      <c r="V43" s="160"/>
      <c r="W43" s="160">
        <v>1616.6</v>
      </c>
      <c r="X43" s="160">
        <v>1616.6</v>
      </c>
      <c r="Y43" s="160">
        <f t="shared" ref="Y43" si="98">X43/W43*100</f>
        <v>100</v>
      </c>
      <c r="Z43" s="160"/>
      <c r="AA43" s="160"/>
      <c r="AB43" s="160"/>
      <c r="AC43" s="160"/>
    </row>
    <row r="44" spans="1:29" s="26" customFormat="1" ht="31.5" x14ac:dyDescent="0.25">
      <c r="A44" s="130" t="s">
        <v>1059</v>
      </c>
      <c r="B44" s="137">
        <f t="shared" si="17"/>
        <v>119948.1</v>
      </c>
      <c r="C44" s="137">
        <f t="shared" si="18"/>
        <v>107984.2</v>
      </c>
      <c r="D44" s="137">
        <f t="shared" si="19"/>
        <v>107984.2</v>
      </c>
      <c r="E44" s="79">
        <f t="shared" si="20"/>
        <v>100</v>
      </c>
      <c r="F44" s="79"/>
      <c r="G44" s="162"/>
      <c r="H44" s="164"/>
      <c r="I44" s="162"/>
      <c r="J44" s="162">
        <f>J45</f>
        <v>93921.1</v>
      </c>
      <c r="K44" s="162">
        <f t="shared" ref="K44:L44" si="99">K45</f>
        <v>93921.1</v>
      </c>
      <c r="L44" s="162">
        <f t="shared" si="99"/>
        <v>93921.1</v>
      </c>
      <c r="M44" s="162">
        <f t="shared" si="10"/>
        <v>100</v>
      </c>
      <c r="N44" s="162">
        <f>N45</f>
        <v>26027</v>
      </c>
      <c r="O44" s="162">
        <f t="shared" ref="O44:P44" si="100">O45</f>
        <v>7808.4</v>
      </c>
      <c r="P44" s="162">
        <f t="shared" si="100"/>
        <v>7808.4</v>
      </c>
      <c r="Q44" s="162">
        <f t="shared" si="12"/>
        <v>100</v>
      </c>
      <c r="R44" s="162"/>
      <c r="S44" s="162">
        <f>S45</f>
        <v>4000</v>
      </c>
      <c r="T44" s="162">
        <f>T45</f>
        <v>4000</v>
      </c>
      <c r="U44" s="162">
        <f t="shared" si="52"/>
        <v>100</v>
      </c>
      <c r="V44" s="162"/>
      <c r="W44" s="162">
        <f>W45</f>
        <v>2254.6999999999998</v>
      </c>
      <c r="X44" s="162">
        <f>X45</f>
        <v>2254.6999999999998</v>
      </c>
      <c r="Y44" s="162">
        <f t="shared" si="15"/>
        <v>100</v>
      </c>
      <c r="Z44" s="162"/>
      <c r="AA44" s="162"/>
      <c r="AB44" s="162"/>
      <c r="AC44" s="162"/>
    </row>
    <row r="45" spans="1:29" s="12" customFormat="1" ht="15.75" x14ac:dyDescent="0.25">
      <c r="A45" s="120" t="s">
        <v>1075</v>
      </c>
      <c r="B45" s="138">
        <f t="shared" si="17"/>
        <v>119948.1</v>
      </c>
      <c r="C45" s="138">
        <f t="shared" si="18"/>
        <v>107984.2</v>
      </c>
      <c r="D45" s="138">
        <f t="shared" si="19"/>
        <v>107984.2</v>
      </c>
      <c r="E45" s="14">
        <f t="shared" si="20"/>
        <v>100</v>
      </c>
      <c r="F45" s="14"/>
      <c r="G45" s="160"/>
      <c r="H45" s="165"/>
      <c r="I45" s="160"/>
      <c r="J45" s="160">
        <v>93921.1</v>
      </c>
      <c r="K45" s="160">
        <v>93921.1</v>
      </c>
      <c r="L45" s="160">
        <v>93921.1</v>
      </c>
      <c r="M45" s="160">
        <f t="shared" ref="M45" si="101">L45/K45*100</f>
        <v>100</v>
      </c>
      <c r="N45" s="160">
        <v>26027</v>
      </c>
      <c r="O45" s="160">
        <v>7808.4</v>
      </c>
      <c r="P45" s="160">
        <v>7808.4</v>
      </c>
      <c r="Q45" s="160">
        <f t="shared" ref="Q45" si="102">P45/O45*100</f>
        <v>100</v>
      </c>
      <c r="R45" s="160"/>
      <c r="S45" s="160">
        <v>4000</v>
      </c>
      <c r="T45" s="160">
        <v>4000</v>
      </c>
      <c r="U45" s="160">
        <f t="shared" ref="U45" si="103">T45/S45*100</f>
        <v>100</v>
      </c>
      <c r="V45" s="160"/>
      <c r="W45" s="160">
        <v>2254.6999999999998</v>
      </c>
      <c r="X45" s="160">
        <v>2254.6999999999998</v>
      </c>
      <c r="Y45" s="160">
        <f t="shared" ref="Y45" si="104">X45/W45*100</f>
        <v>100</v>
      </c>
      <c r="Z45" s="160"/>
      <c r="AA45" s="160"/>
      <c r="AB45" s="160"/>
      <c r="AC45" s="160"/>
    </row>
    <row r="46" spans="1:29" s="26" customFormat="1" ht="31.5" x14ac:dyDescent="0.25">
      <c r="A46" s="130" t="s">
        <v>1047</v>
      </c>
      <c r="B46" s="137">
        <f t="shared" si="17"/>
        <v>77607.7</v>
      </c>
      <c r="C46" s="137">
        <f t="shared" si="18"/>
        <v>71051.899999999994</v>
      </c>
      <c r="D46" s="137">
        <f t="shared" si="19"/>
        <v>71051.899999999994</v>
      </c>
      <c r="E46" s="79">
        <f t="shared" si="20"/>
        <v>100</v>
      </c>
      <c r="F46" s="79"/>
      <c r="G46" s="162"/>
      <c r="H46" s="164"/>
      <c r="I46" s="162"/>
      <c r="J46" s="162">
        <f>J47</f>
        <v>60569.599999999999</v>
      </c>
      <c r="K46" s="162">
        <f t="shared" ref="K46:L46" si="105">K47</f>
        <v>60569.599999999999</v>
      </c>
      <c r="L46" s="162">
        <f t="shared" si="105"/>
        <v>60569.599999999999</v>
      </c>
      <c r="M46" s="162">
        <f t="shared" si="10"/>
        <v>100</v>
      </c>
      <c r="N46" s="162">
        <f>N47</f>
        <v>17038.099999999999</v>
      </c>
      <c r="O46" s="162">
        <f t="shared" ref="O46:P46" si="106">O47</f>
        <v>5111.3999999999996</v>
      </c>
      <c r="P46" s="162">
        <f t="shared" si="106"/>
        <v>5111.3999999999996</v>
      </c>
      <c r="Q46" s="162">
        <f t="shared" si="12"/>
        <v>100</v>
      </c>
      <c r="R46" s="162"/>
      <c r="S46" s="162">
        <f>S47</f>
        <v>4109</v>
      </c>
      <c r="T46" s="162">
        <f>T47</f>
        <v>4109</v>
      </c>
      <c r="U46" s="162">
        <f t="shared" si="52"/>
        <v>100</v>
      </c>
      <c r="V46" s="162"/>
      <c r="W46" s="162">
        <f>W47</f>
        <v>1261.9000000000001</v>
      </c>
      <c r="X46" s="162">
        <f>X47</f>
        <v>1261.9000000000001</v>
      </c>
      <c r="Y46" s="162">
        <f t="shared" si="15"/>
        <v>100</v>
      </c>
      <c r="Z46" s="162"/>
      <c r="AA46" s="162"/>
      <c r="AB46" s="162"/>
      <c r="AC46" s="162"/>
    </row>
    <row r="47" spans="1:29" s="12" customFormat="1" ht="31.5" x14ac:dyDescent="0.25">
      <c r="A47" s="120" t="s">
        <v>1076</v>
      </c>
      <c r="B47" s="138">
        <f t="shared" si="17"/>
        <v>77607.7</v>
      </c>
      <c r="C47" s="138">
        <f t="shared" si="18"/>
        <v>71051.899999999994</v>
      </c>
      <c r="D47" s="138">
        <f t="shared" si="19"/>
        <v>71051.899999999994</v>
      </c>
      <c r="E47" s="14">
        <f t="shared" si="20"/>
        <v>100</v>
      </c>
      <c r="F47" s="14"/>
      <c r="G47" s="160"/>
      <c r="H47" s="165"/>
      <c r="I47" s="160"/>
      <c r="J47" s="160">
        <v>60569.599999999999</v>
      </c>
      <c r="K47" s="160">
        <v>60569.599999999999</v>
      </c>
      <c r="L47" s="160">
        <v>60569.599999999999</v>
      </c>
      <c r="M47" s="160">
        <f t="shared" ref="M47" si="107">L47/K47*100</f>
        <v>100</v>
      </c>
      <c r="N47" s="160">
        <v>17038.099999999999</v>
      </c>
      <c r="O47" s="160">
        <v>5111.3999999999996</v>
      </c>
      <c r="P47" s="160">
        <v>5111.3999999999996</v>
      </c>
      <c r="Q47" s="160">
        <f t="shared" ref="Q47" si="108">P47/O47*100</f>
        <v>100</v>
      </c>
      <c r="R47" s="160"/>
      <c r="S47" s="160">
        <v>4109</v>
      </c>
      <c r="T47" s="160">
        <v>4109</v>
      </c>
      <c r="U47" s="160">
        <f t="shared" ref="U47" si="109">T47/S47*100</f>
        <v>100</v>
      </c>
      <c r="V47" s="160"/>
      <c r="W47" s="160">
        <v>1261.9000000000001</v>
      </c>
      <c r="X47" s="160">
        <v>1261.9000000000001</v>
      </c>
      <c r="Y47" s="160">
        <f t="shared" ref="Y47" si="110">X47/W47*100</f>
        <v>100</v>
      </c>
      <c r="Z47" s="160"/>
      <c r="AA47" s="160"/>
      <c r="AB47" s="160"/>
      <c r="AC47" s="160"/>
    </row>
    <row r="48" spans="1:29" s="26" customFormat="1" ht="31.5" x14ac:dyDescent="0.25">
      <c r="A48" s="130" t="s">
        <v>1046</v>
      </c>
      <c r="B48" s="137">
        <f t="shared" si="17"/>
        <v>104911.4</v>
      </c>
      <c r="C48" s="137">
        <f t="shared" si="18"/>
        <v>99905.5</v>
      </c>
      <c r="D48" s="137">
        <f t="shared" si="19"/>
        <v>99905.5</v>
      </c>
      <c r="E48" s="79">
        <f t="shared" si="20"/>
        <v>100</v>
      </c>
      <c r="F48" s="79"/>
      <c r="G48" s="162"/>
      <c r="H48" s="164"/>
      <c r="I48" s="162"/>
      <c r="J48" s="162">
        <f>J49</f>
        <v>83351.5</v>
      </c>
      <c r="K48" s="162">
        <f t="shared" ref="K48:L48" si="111">K49</f>
        <v>83351.5</v>
      </c>
      <c r="L48" s="162">
        <f t="shared" si="111"/>
        <v>83351.5</v>
      </c>
      <c r="M48" s="162">
        <f t="shared" si="10"/>
        <v>100</v>
      </c>
      <c r="N48" s="162">
        <f>N49</f>
        <v>21559.9</v>
      </c>
      <c r="O48" s="162">
        <f t="shared" ref="O48:P48" si="112">O49</f>
        <v>6468</v>
      </c>
      <c r="P48" s="162">
        <f t="shared" si="112"/>
        <v>6468</v>
      </c>
      <c r="Q48" s="162">
        <f t="shared" si="12"/>
        <v>100</v>
      </c>
      <c r="R48" s="162"/>
      <c r="S48" s="162">
        <f>S49</f>
        <v>9000</v>
      </c>
      <c r="T48" s="162">
        <f>T49</f>
        <v>9000</v>
      </c>
      <c r="U48" s="162">
        <f t="shared" si="52"/>
        <v>100</v>
      </c>
      <c r="V48" s="162"/>
      <c r="W48" s="162">
        <f>W49</f>
        <v>1086</v>
      </c>
      <c r="X48" s="162">
        <f>X49</f>
        <v>1086</v>
      </c>
      <c r="Y48" s="162">
        <f t="shared" si="15"/>
        <v>100</v>
      </c>
      <c r="Z48" s="162"/>
      <c r="AA48" s="162"/>
      <c r="AB48" s="162"/>
      <c r="AC48" s="162"/>
    </row>
    <row r="49" spans="1:29" s="12" customFormat="1" ht="15.75" x14ac:dyDescent="0.25">
      <c r="A49" s="120" t="s">
        <v>1077</v>
      </c>
      <c r="B49" s="138">
        <f t="shared" si="17"/>
        <v>104911.4</v>
      </c>
      <c r="C49" s="138">
        <f t="shared" si="18"/>
        <v>99905.5</v>
      </c>
      <c r="D49" s="138">
        <f t="shared" si="19"/>
        <v>99905.5</v>
      </c>
      <c r="E49" s="14">
        <f t="shared" si="20"/>
        <v>100</v>
      </c>
      <c r="F49" s="14"/>
      <c r="G49" s="160"/>
      <c r="H49" s="165"/>
      <c r="I49" s="160"/>
      <c r="J49" s="160">
        <v>83351.5</v>
      </c>
      <c r="K49" s="160">
        <v>83351.5</v>
      </c>
      <c r="L49" s="160">
        <v>83351.5</v>
      </c>
      <c r="M49" s="160">
        <f t="shared" ref="M49" si="113">L49/K49*100</f>
        <v>100</v>
      </c>
      <c r="N49" s="160">
        <v>21559.9</v>
      </c>
      <c r="O49" s="160">
        <v>6468</v>
      </c>
      <c r="P49" s="160">
        <v>6468</v>
      </c>
      <c r="Q49" s="160">
        <f t="shared" ref="Q49" si="114">P49/O49*100</f>
        <v>100</v>
      </c>
      <c r="R49" s="160"/>
      <c r="S49" s="160">
        <v>9000</v>
      </c>
      <c r="T49" s="160">
        <v>9000</v>
      </c>
      <c r="U49" s="160">
        <f t="shared" ref="U49" si="115">T49/S49*100</f>
        <v>100</v>
      </c>
      <c r="V49" s="160"/>
      <c r="W49" s="160">
        <v>1086</v>
      </c>
      <c r="X49" s="160">
        <v>1086</v>
      </c>
      <c r="Y49" s="160">
        <f t="shared" ref="Y49" si="116">X49/W49*100</f>
        <v>100</v>
      </c>
      <c r="Z49" s="160"/>
      <c r="AA49" s="160"/>
      <c r="AB49" s="160"/>
      <c r="AC49" s="160"/>
    </row>
    <row r="50" spans="1:29" s="26" customFormat="1" ht="31.5" x14ac:dyDescent="0.25">
      <c r="A50" s="130" t="s">
        <v>1045</v>
      </c>
      <c r="B50" s="137">
        <f t="shared" si="17"/>
        <v>201511.4</v>
      </c>
      <c r="C50" s="137">
        <f t="shared" si="18"/>
        <v>202909.6</v>
      </c>
      <c r="D50" s="137">
        <f t="shared" si="19"/>
        <v>202909.6</v>
      </c>
      <c r="E50" s="79">
        <f t="shared" si="20"/>
        <v>100</v>
      </c>
      <c r="F50" s="79"/>
      <c r="G50" s="162"/>
      <c r="H50" s="164"/>
      <c r="I50" s="162"/>
      <c r="J50" s="162">
        <f>J51</f>
        <v>201511.4</v>
      </c>
      <c r="K50" s="162">
        <f t="shared" ref="K50:L50" si="117">K51</f>
        <v>201511.4</v>
      </c>
      <c r="L50" s="162">
        <f t="shared" si="117"/>
        <v>201511.4</v>
      </c>
      <c r="M50" s="162">
        <f t="shared" si="10"/>
        <v>100</v>
      </c>
      <c r="N50" s="162"/>
      <c r="O50" s="162"/>
      <c r="P50" s="162"/>
      <c r="Q50" s="162"/>
      <c r="R50" s="162"/>
      <c r="S50" s="162"/>
      <c r="T50" s="162"/>
      <c r="U50" s="162"/>
      <c r="V50" s="162"/>
      <c r="W50" s="162">
        <f>W51</f>
        <v>1398.2</v>
      </c>
      <c r="X50" s="162">
        <f>X51</f>
        <v>1398.2</v>
      </c>
      <c r="Y50" s="162">
        <f t="shared" si="15"/>
        <v>100</v>
      </c>
      <c r="Z50" s="162"/>
      <c r="AA50" s="162"/>
      <c r="AB50" s="162"/>
      <c r="AC50" s="162"/>
    </row>
    <row r="51" spans="1:29" s="12" customFormat="1" ht="15.75" x14ac:dyDescent="0.25">
      <c r="A51" s="120" t="s">
        <v>1078</v>
      </c>
      <c r="B51" s="138">
        <f t="shared" si="17"/>
        <v>201511.4</v>
      </c>
      <c r="C51" s="138">
        <f t="shared" si="18"/>
        <v>202909.6</v>
      </c>
      <c r="D51" s="138">
        <f t="shared" si="19"/>
        <v>202909.6</v>
      </c>
      <c r="E51" s="14">
        <f t="shared" si="20"/>
        <v>100</v>
      </c>
      <c r="F51" s="14"/>
      <c r="G51" s="160"/>
      <c r="H51" s="165"/>
      <c r="I51" s="160"/>
      <c r="J51" s="160">
        <v>201511.4</v>
      </c>
      <c r="K51" s="160">
        <v>201511.4</v>
      </c>
      <c r="L51" s="160">
        <v>201511.4</v>
      </c>
      <c r="M51" s="160">
        <f t="shared" ref="M51" si="118">L51/K51*100</f>
        <v>100</v>
      </c>
      <c r="N51" s="160"/>
      <c r="O51" s="160"/>
      <c r="P51" s="160"/>
      <c r="Q51" s="160"/>
      <c r="R51" s="160"/>
      <c r="S51" s="160"/>
      <c r="T51" s="160"/>
      <c r="U51" s="160"/>
      <c r="V51" s="160"/>
      <c r="W51" s="160">
        <v>1398.2</v>
      </c>
      <c r="X51" s="160">
        <v>1398.2</v>
      </c>
      <c r="Y51" s="160">
        <f t="shared" ref="Y51" si="119">X51/W51*100</f>
        <v>100</v>
      </c>
      <c r="Z51" s="160"/>
      <c r="AA51" s="160"/>
      <c r="AB51" s="160"/>
      <c r="AC51" s="160"/>
    </row>
    <row r="52" spans="1:29" s="26" customFormat="1" ht="32.25" customHeight="1" x14ac:dyDescent="0.25">
      <c r="A52" s="130" t="s">
        <v>1044</v>
      </c>
      <c r="B52" s="137">
        <f t="shared" si="17"/>
        <v>88668.6</v>
      </c>
      <c r="C52" s="137">
        <f t="shared" si="18"/>
        <v>98033.900000000009</v>
      </c>
      <c r="D52" s="137">
        <f t="shared" si="19"/>
        <v>98033.900000000009</v>
      </c>
      <c r="E52" s="79">
        <f t="shared" si="20"/>
        <v>100</v>
      </c>
      <c r="F52" s="79"/>
      <c r="G52" s="162"/>
      <c r="H52" s="164"/>
      <c r="I52" s="162"/>
      <c r="J52" s="162">
        <f>J53</f>
        <v>81437.8</v>
      </c>
      <c r="K52" s="162">
        <f t="shared" ref="K52:L52" si="120">K53</f>
        <v>81437.8</v>
      </c>
      <c r="L52" s="162">
        <f t="shared" si="120"/>
        <v>81437.8</v>
      </c>
      <c r="M52" s="162">
        <f t="shared" si="10"/>
        <v>100</v>
      </c>
      <c r="N52" s="162">
        <f>N53</f>
        <v>7230.8</v>
      </c>
      <c r="O52" s="162">
        <f t="shared" ref="O52:P52" si="121">O53</f>
        <v>7230.8</v>
      </c>
      <c r="P52" s="162">
        <f t="shared" si="121"/>
        <v>7230.8</v>
      </c>
      <c r="Q52" s="162">
        <f t="shared" si="12"/>
        <v>100</v>
      </c>
      <c r="R52" s="162"/>
      <c r="S52" s="162">
        <f>S53</f>
        <v>8000</v>
      </c>
      <c r="T52" s="162">
        <f>T53</f>
        <v>8000</v>
      </c>
      <c r="U52" s="162">
        <f t="shared" si="52"/>
        <v>100</v>
      </c>
      <c r="V52" s="162"/>
      <c r="W52" s="162">
        <f>W53</f>
        <v>1365.3</v>
      </c>
      <c r="X52" s="162">
        <f>X53</f>
        <v>1365.3</v>
      </c>
      <c r="Y52" s="162">
        <f t="shared" si="15"/>
        <v>100</v>
      </c>
      <c r="Z52" s="162"/>
      <c r="AA52" s="162"/>
      <c r="AB52" s="162"/>
      <c r="AC52" s="162"/>
    </row>
    <row r="53" spans="1:29" s="12" customFormat="1" ht="21.75" customHeight="1" x14ac:dyDescent="0.25">
      <c r="A53" s="120" t="s">
        <v>1079</v>
      </c>
      <c r="B53" s="138">
        <f t="shared" si="17"/>
        <v>88668.6</v>
      </c>
      <c r="C53" s="138">
        <f t="shared" si="18"/>
        <v>98033.900000000009</v>
      </c>
      <c r="D53" s="138">
        <f t="shared" si="19"/>
        <v>98033.900000000009</v>
      </c>
      <c r="E53" s="14">
        <f t="shared" si="20"/>
        <v>100</v>
      </c>
      <c r="F53" s="14"/>
      <c r="G53" s="160"/>
      <c r="H53" s="165"/>
      <c r="I53" s="160"/>
      <c r="J53" s="160">
        <v>81437.8</v>
      </c>
      <c r="K53" s="160">
        <v>81437.8</v>
      </c>
      <c r="L53" s="160">
        <v>81437.8</v>
      </c>
      <c r="M53" s="160">
        <f t="shared" ref="M53" si="122">L53/K53*100</f>
        <v>100</v>
      </c>
      <c r="N53" s="160">
        <v>7230.8</v>
      </c>
      <c r="O53" s="160">
        <v>7230.8</v>
      </c>
      <c r="P53" s="160">
        <v>7230.8</v>
      </c>
      <c r="Q53" s="160">
        <f t="shared" ref="Q53" si="123">P53/O53*100</f>
        <v>100</v>
      </c>
      <c r="R53" s="160"/>
      <c r="S53" s="160">
        <v>8000</v>
      </c>
      <c r="T53" s="160">
        <v>8000</v>
      </c>
      <c r="U53" s="160">
        <f t="shared" ref="U53" si="124">T53/S53*100</f>
        <v>100</v>
      </c>
      <c r="V53" s="160"/>
      <c r="W53" s="160">
        <v>1365.3</v>
      </c>
      <c r="X53" s="160">
        <v>1365.3</v>
      </c>
      <c r="Y53" s="160">
        <f t="shared" ref="Y53" si="125">X53/W53*100</f>
        <v>100</v>
      </c>
      <c r="Z53" s="160"/>
      <c r="AA53" s="160"/>
      <c r="AB53" s="160"/>
      <c r="AC53" s="160"/>
    </row>
    <row r="54" spans="1:29" s="26" customFormat="1" ht="31.5" x14ac:dyDescent="0.25">
      <c r="A54" s="130" t="s">
        <v>1043</v>
      </c>
      <c r="B54" s="137">
        <f t="shared" si="17"/>
        <v>197938.30000000002</v>
      </c>
      <c r="C54" s="137">
        <f t="shared" si="18"/>
        <v>199204.98900000003</v>
      </c>
      <c r="D54" s="137">
        <f t="shared" si="19"/>
        <v>199204.98900000003</v>
      </c>
      <c r="E54" s="79">
        <f t="shared" si="20"/>
        <v>100</v>
      </c>
      <c r="F54" s="79"/>
      <c r="G54" s="162"/>
      <c r="H54" s="164"/>
      <c r="I54" s="162"/>
      <c r="J54" s="162">
        <f>J55</f>
        <v>177089.2</v>
      </c>
      <c r="K54" s="162">
        <f t="shared" ref="K54:L54" si="126">K55</f>
        <v>177089.2</v>
      </c>
      <c r="L54" s="162">
        <f t="shared" si="126"/>
        <v>177089.2</v>
      </c>
      <c r="M54" s="162">
        <f t="shared" si="10"/>
        <v>100</v>
      </c>
      <c r="N54" s="162">
        <f>N55</f>
        <v>20849.099999999999</v>
      </c>
      <c r="O54" s="162">
        <f t="shared" ref="O54:P54" si="127">O55</f>
        <v>6255</v>
      </c>
      <c r="P54" s="162">
        <f t="shared" si="127"/>
        <v>6255</v>
      </c>
      <c r="Q54" s="162">
        <f t="shared" si="12"/>
        <v>100</v>
      </c>
      <c r="R54" s="162"/>
      <c r="S54" s="162">
        <f>S55</f>
        <v>13444.689</v>
      </c>
      <c r="T54" s="162">
        <f>T55</f>
        <v>13444.689</v>
      </c>
      <c r="U54" s="162">
        <f t="shared" si="52"/>
        <v>100</v>
      </c>
      <c r="V54" s="162"/>
      <c r="W54" s="162">
        <f>W55</f>
        <v>2416.1</v>
      </c>
      <c r="X54" s="162">
        <f>X55</f>
        <v>2416.1</v>
      </c>
      <c r="Y54" s="162">
        <f t="shared" si="15"/>
        <v>100</v>
      </c>
      <c r="Z54" s="162"/>
      <c r="AA54" s="162"/>
      <c r="AB54" s="162"/>
      <c r="AC54" s="162"/>
    </row>
    <row r="55" spans="1:29" s="12" customFormat="1" ht="15.75" x14ac:dyDescent="0.25">
      <c r="A55" s="120" t="s">
        <v>1080</v>
      </c>
      <c r="B55" s="138">
        <f t="shared" si="17"/>
        <v>197938.30000000002</v>
      </c>
      <c r="C55" s="138">
        <f t="shared" si="18"/>
        <v>199204.98900000003</v>
      </c>
      <c r="D55" s="138">
        <f t="shared" si="19"/>
        <v>199204.98900000003</v>
      </c>
      <c r="E55" s="14">
        <f t="shared" si="20"/>
        <v>100</v>
      </c>
      <c r="F55" s="14"/>
      <c r="G55" s="160"/>
      <c r="H55" s="165"/>
      <c r="I55" s="160"/>
      <c r="J55" s="160">
        <v>177089.2</v>
      </c>
      <c r="K55" s="160">
        <v>177089.2</v>
      </c>
      <c r="L55" s="160">
        <v>177089.2</v>
      </c>
      <c r="M55" s="160">
        <f t="shared" ref="M55" si="128">L55/K55*100</f>
        <v>100</v>
      </c>
      <c r="N55" s="160">
        <v>20849.099999999999</v>
      </c>
      <c r="O55" s="160">
        <v>6255</v>
      </c>
      <c r="P55" s="160">
        <v>6255</v>
      </c>
      <c r="Q55" s="160">
        <f t="shared" ref="Q55" si="129">P55/O55*100</f>
        <v>100</v>
      </c>
      <c r="R55" s="160"/>
      <c r="S55" s="160">
        <v>13444.689</v>
      </c>
      <c r="T55" s="160">
        <v>13444.689</v>
      </c>
      <c r="U55" s="160">
        <f t="shared" ref="U55" si="130">T55/S55*100</f>
        <v>100</v>
      </c>
      <c r="V55" s="160"/>
      <c r="W55" s="160">
        <v>2416.1</v>
      </c>
      <c r="X55" s="160">
        <v>2416.1</v>
      </c>
      <c r="Y55" s="160">
        <f t="shared" ref="Y55" si="131">X55/W55*100</f>
        <v>100</v>
      </c>
      <c r="Z55" s="160"/>
      <c r="AA55" s="160"/>
      <c r="AB55" s="160"/>
      <c r="AC55" s="160"/>
    </row>
    <row r="56" spans="1:29" s="26" customFormat="1" ht="31.5" x14ac:dyDescent="0.25">
      <c r="A56" s="130" t="s">
        <v>1042</v>
      </c>
      <c r="B56" s="137">
        <f t="shared" si="17"/>
        <v>154806</v>
      </c>
      <c r="C56" s="137">
        <f t="shared" si="18"/>
        <v>120033.4</v>
      </c>
      <c r="D56" s="137">
        <f t="shared" si="19"/>
        <v>120033.4</v>
      </c>
      <c r="E56" s="79">
        <f t="shared" si="20"/>
        <v>100</v>
      </c>
      <c r="F56" s="79"/>
      <c r="G56" s="162"/>
      <c r="H56" s="164"/>
      <c r="I56" s="162"/>
      <c r="J56" s="162">
        <f>J57</f>
        <v>99776.4</v>
      </c>
      <c r="K56" s="162">
        <f t="shared" ref="K56:L56" si="132">K57</f>
        <v>99776.4</v>
      </c>
      <c r="L56" s="162">
        <f t="shared" si="132"/>
        <v>99776.4</v>
      </c>
      <c r="M56" s="162">
        <f t="shared" si="10"/>
        <v>100</v>
      </c>
      <c r="N56" s="162">
        <f>N57</f>
        <v>55029.599999999999</v>
      </c>
      <c r="O56" s="162">
        <f t="shared" ref="O56:P56" si="133">O57</f>
        <v>16509</v>
      </c>
      <c r="P56" s="162">
        <f t="shared" si="133"/>
        <v>16509</v>
      </c>
      <c r="Q56" s="162">
        <f t="shared" si="12"/>
        <v>100</v>
      </c>
      <c r="R56" s="162"/>
      <c r="S56" s="162">
        <f>S57</f>
        <v>2000</v>
      </c>
      <c r="T56" s="162">
        <f>T57</f>
        <v>2000</v>
      </c>
      <c r="U56" s="162">
        <f t="shared" si="52"/>
        <v>100</v>
      </c>
      <c r="V56" s="162"/>
      <c r="W56" s="162">
        <f>W57</f>
        <v>1748</v>
      </c>
      <c r="X56" s="162">
        <f>X57</f>
        <v>1748</v>
      </c>
      <c r="Y56" s="162">
        <f t="shared" si="15"/>
        <v>100</v>
      </c>
      <c r="Z56" s="162"/>
      <c r="AA56" s="162"/>
      <c r="AB56" s="162"/>
      <c r="AC56" s="162"/>
    </row>
    <row r="57" spans="1:29" s="12" customFormat="1" ht="15.75" x14ac:dyDescent="0.25">
      <c r="A57" s="120" t="s">
        <v>1096</v>
      </c>
      <c r="B57" s="138">
        <f t="shared" si="17"/>
        <v>154806</v>
      </c>
      <c r="C57" s="138">
        <f t="shared" si="18"/>
        <v>120033.4</v>
      </c>
      <c r="D57" s="138">
        <f t="shared" si="19"/>
        <v>120033.4</v>
      </c>
      <c r="E57" s="14">
        <f t="shared" si="20"/>
        <v>100</v>
      </c>
      <c r="F57" s="14"/>
      <c r="G57" s="160"/>
      <c r="H57" s="165"/>
      <c r="I57" s="160"/>
      <c r="J57" s="160">
        <v>99776.4</v>
      </c>
      <c r="K57" s="160">
        <v>99776.4</v>
      </c>
      <c r="L57" s="160">
        <v>99776.4</v>
      </c>
      <c r="M57" s="160">
        <f t="shared" ref="M57" si="134">L57/K57*100</f>
        <v>100</v>
      </c>
      <c r="N57" s="160">
        <v>55029.599999999999</v>
      </c>
      <c r="O57" s="160">
        <v>16509</v>
      </c>
      <c r="P57" s="160">
        <v>16509</v>
      </c>
      <c r="Q57" s="160">
        <f t="shared" ref="Q57" si="135">P57/O57*100</f>
        <v>100</v>
      </c>
      <c r="R57" s="160"/>
      <c r="S57" s="160">
        <v>2000</v>
      </c>
      <c r="T57" s="160">
        <v>2000</v>
      </c>
      <c r="U57" s="160">
        <f t="shared" ref="U57" si="136">T57/S57*100</f>
        <v>100</v>
      </c>
      <c r="V57" s="160"/>
      <c r="W57" s="160">
        <v>1748</v>
      </c>
      <c r="X57" s="160">
        <v>1748</v>
      </c>
      <c r="Y57" s="160">
        <f t="shared" ref="Y57" si="137">X57/W57*100</f>
        <v>100</v>
      </c>
      <c r="Z57" s="160"/>
      <c r="AA57" s="160"/>
      <c r="AB57" s="160"/>
      <c r="AC57" s="160"/>
    </row>
    <row r="58" spans="1:29" s="26" customFormat="1" ht="31.5" x14ac:dyDescent="0.25">
      <c r="A58" s="130" t="s">
        <v>1041</v>
      </c>
      <c r="B58" s="137">
        <f t="shared" si="17"/>
        <v>77432</v>
      </c>
      <c r="C58" s="137">
        <f t="shared" si="18"/>
        <v>63090.9</v>
      </c>
      <c r="D58" s="137">
        <f t="shared" si="19"/>
        <v>63090.9</v>
      </c>
      <c r="E58" s="79">
        <f t="shared" si="20"/>
        <v>100</v>
      </c>
      <c r="F58" s="79"/>
      <c r="G58" s="162"/>
      <c r="H58" s="164"/>
      <c r="I58" s="162"/>
      <c r="J58" s="162">
        <f>J59</f>
        <v>43886.1</v>
      </c>
      <c r="K58" s="162">
        <f t="shared" ref="K58:L58" si="138">K59</f>
        <v>43447.199999999997</v>
      </c>
      <c r="L58" s="162">
        <f t="shared" si="138"/>
        <v>43447.199999999997</v>
      </c>
      <c r="M58" s="162">
        <f t="shared" si="10"/>
        <v>100</v>
      </c>
      <c r="N58" s="162">
        <f>N59</f>
        <v>33545.9</v>
      </c>
      <c r="O58" s="162">
        <f t="shared" ref="O58:P58" si="139">O59</f>
        <v>10063.799999999999</v>
      </c>
      <c r="P58" s="162">
        <f t="shared" si="139"/>
        <v>10063.799999999999</v>
      </c>
      <c r="Q58" s="162">
        <f t="shared" si="12"/>
        <v>100</v>
      </c>
      <c r="R58" s="162"/>
      <c r="S58" s="162">
        <f>S59</f>
        <v>8649</v>
      </c>
      <c r="T58" s="162">
        <f>T59</f>
        <v>8649</v>
      </c>
      <c r="U58" s="162">
        <f t="shared" si="52"/>
        <v>100</v>
      </c>
      <c r="V58" s="162"/>
      <c r="W58" s="162">
        <f>W59</f>
        <v>930.9</v>
      </c>
      <c r="X58" s="162">
        <f>X59</f>
        <v>930.9</v>
      </c>
      <c r="Y58" s="162">
        <f t="shared" si="15"/>
        <v>100</v>
      </c>
      <c r="Z58" s="162"/>
      <c r="AA58" s="162"/>
      <c r="AB58" s="162"/>
      <c r="AC58" s="162"/>
    </row>
    <row r="59" spans="1:29" s="12" customFormat="1" ht="15.75" x14ac:dyDescent="0.25">
      <c r="A59" s="120" t="s">
        <v>1095</v>
      </c>
      <c r="B59" s="138">
        <f t="shared" si="17"/>
        <v>77432</v>
      </c>
      <c r="C59" s="138">
        <f t="shared" si="18"/>
        <v>63090.9</v>
      </c>
      <c r="D59" s="138">
        <f t="shared" si="19"/>
        <v>63090.9</v>
      </c>
      <c r="E59" s="14">
        <f t="shared" si="20"/>
        <v>100</v>
      </c>
      <c r="F59" s="14"/>
      <c r="G59" s="160"/>
      <c r="H59" s="165"/>
      <c r="I59" s="160"/>
      <c r="J59" s="160">
        <v>43886.1</v>
      </c>
      <c r="K59" s="160">
        <v>43447.199999999997</v>
      </c>
      <c r="L59" s="160">
        <v>43447.199999999997</v>
      </c>
      <c r="M59" s="160">
        <f t="shared" ref="M59" si="140">L59/K59*100</f>
        <v>100</v>
      </c>
      <c r="N59" s="160">
        <v>33545.9</v>
      </c>
      <c r="O59" s="160">
        <v>10063.799999999999</v>
      </c>
      <c r="P59" s="160">
        <v>10063.799999999999</v>
      </c>
      <c r="Q59" s="160">
        <f t="shared" ref="Q59" si="141">P59/O59*100</f>
        <v>100</v>
      </c>
      <c r="R59" s="160"/>
      <c r="S59" s="160">
        <v>8649</v>
      </c>
      <c r="T59" s="160">
        <v>8649</v>
      </c>
      <c r="U59" s="160">
        <f t="shared" ref="U59" si="142">T59/S59*100</f>
        <v>100</v>
      </c>
      <c r="V59" s="160"/>
      <c r="W59" s="160">
        <v>930.9</v>
      </c>
      <c r="X59" s="160">
        <v>930.9</v>
      </c>
      <c r="Y59" s="160">
        <f t="shared" ref="Y59" si="143">X59/W59*100</f>
        <v>100</v>
      </c>
      <c r="Z59" s="160"/>
      <c r="AA59" s="160"/>
      <c r="AB59" s="160"/>
      <c r="AC59" s="160"/>
    </row>
    <row r="60" spans="1:29" s="26" customFormat="1" ht="31.5" x14ac:dyDescent="0.25">
      <c r="A60" s="130" t="s">
        <v>1040</v>
      </c>
      <c r="B60" s="137">
        <f t="shared" si="17"/>
        <v>174513.1</v>
      </c>
      <c r="C60" s="137">
        <f t="shared" si="18"/>
        <v>207078.30000000002</v>
      </c>
      <c r="D60" s="137">
        <f t="shared" si="19"/>
        <v>207078.30000000002</v>
      </c>
      <c r="E60" s="79">
        <f t="shared" si="20"/>
        <v>100</v>
      </c>
      <c r="F60" s="79"/>
      <c r="G60" s="162"/>
      <c r="H60" s="164"/>
      <c r="I60" s="162"/>
      <c r="J60" s="162">
        <f>J61</f>
        <v>174513.1</v>
      </c>
      <c r="K60" s="162">
        <f t="shared" ref="K60:L60" si="144">K61</f>
        <v>174513.1</v>
      </c>
      <c r="L60" s="162">
        <f t="shared" si="144"/>
        <v>174513.1</v>
      </c>
      <c r="M60" s="162">
        <f t="shared" si="10"/>
        <v>100</v>
      </c>
      <c r="N60" s="162"/>
      <c r="O60" s="162"/>
      <c r="P60" s="162"/>
      <c r="Q60" s="162"/>
      <c r="R60" s="162"/>
      <c r="S60" s="162">
        <f>S61</f>
        <v>30600</v>
      </c>
      <c r="T60" s="162">
        <f>T61</f>
        <v>30600</v>
      </c>
      <c r="U60" s="162">
        <f t="shared" si="52"/>
        <v>100</v>
      </c>
      <c r="V60" s="162"/>
      <c r="W60" s="162">
        <f>W61</f>
        <v>1965.2</v>
      </c>
      <c r="X60" s="162">
        <f>X61</f>
        <v>1965.2</v>
      </c>
      <c r="Y60" s="162">
        <f t="shared" si="15"/>
        <v>100</v>
      </c>
      <c r="Z60" s="162"/>
      <c r="AA60" s="162"/>
      <c r="AB60" s="162"/>
      <c r="AC60" s="162"/>
    </row>
    <row r="61" spans="1:29" s="12" customFormat="1" ht="15.75" x14ac:dyDescent="0.25">
      <c r="A61" s="120" t="s">
        <v>1094</v>
      </c>
      <c r="B61" s="138">
        <f t="shared" si="17"/>
        <v>174513.1</v>
      </c>
      <c r="C61" s="138">
        <f t="shared" si="18"/>
        <v>207078.30000000002</v>
      </c>
      <c r="D61" s="138">
        <f t="shared" si="19"/>
        <v>207078.30000000002</v>
      </c>
      <c r="E61" s="14">
        <f t="shared" si="20"/>
        <v>100</v>
      </c>
      <c r="F61" s="14"/>
      <c r="G61" s="160"/>
      <c r="H61" s="165"/>
      <c r="I61" s="160"/>
      <c r="J61" s="160">
        <v>174513.1</v>
      </c>
      <c r="K61" s="160">
        <v>174513.1</v>
      </c>
      <c r="L61" s="160">
        <v>174513.1</v>
      </c>
      <c r="M61" s="160">
        <f t="shared" ref="M61" si="145">L61/K61*100</f>
        <v>100</v>
      </c>
      <c r="N61" s="160"/>
      <c r="O61" s="160"/>
      <c r="P61" s="160"/>
      <c r="Q61" s="160"/>
      <c r="R61" s="160"/>
      <c r="S61" s="160">
        <v>30600</v>
      </c>
      <c r="T61" s="160">
        <v>30600</v>
      </c>
      <c r="U61" s="160">
        <f t="shared" ref="U61" si="146">T61/S61*100</f>
        <v>100</v>
      </c>
      <c r="V61" s="160"/>
      <c r="W61" s="160">
        <v>1965.2</v>
      </c>
      <c r="X61" s="160">
        <v>1965.2</v>
      </c>
      <c r="Y61" s="160">
        <f t="shared" ref="Y61" si="147">X61/W61*100</f>
        <v>100</v>
      </c>
      <c r="Z61" s="160"/>
      <c r="AA61" s="160"/>
      <c r="AB61" s="160"/>
      <c r="AC61" s="160"/>
    </row>
    <row r="62" spans="1:29" s="26" customFormat="1" ht="31.5" x14ac:dyDescent="0.25">
      <c r="A62" s="130" t="s">
        <v>1039</v>
      </c>
      <c r="B62" s="137">
        <f t="shared" si="17"/>
        <v>124484.70000000001</v>
      </c>
      <c r="C62" s="137">
        <f t="shared" si="18"/>
        <v>96125.6</v>
      </c>
      <c r="D62" s="137">
        <f t="shared" si="19"/>
        <v>96125.6</v>
      </c>
      <c r="E62" s="79">
        <f t="shared" si="20"/>
        <v>100</v>
      </c>
      <c r="F62" s="79"/>
      <c r="G62" s="162"/>
      <c r="H62" s="164"/>
      <c r="I62" s="162"/>
      <c r="J62" s="162">
        <f>J63</f>
        <v>71097.100000000006</v>
      </c>
      <c r="K62" s="162">
        <f t="shared" ref="K62:L62" si="148">K63</f>
        <v>71097.100000000006</v>
      </c>
      <c r="L62" s="162">
        <f t="shared" si="148"/>
        <v>71097.100000000006</v>
      </c>
      <c r="M62" s="162">
        <f t="shared" si="10"/>
        <v>100</v>
      </c>
      <c r="N62" s="162">
        <f>N63</f>
        <v>53387.6</v>
      </c>
      <c r="O62" s="162">
        <f t="shared" ref="O62:P62" si="149">O63</f>
        <v>19163.2</v>
      </c>
      <c r="P62" s="162">
        <f t="shared" si="149"/>
        <v>19163.2</v>
      </c>
      <c r="Q62" s="162">
        <f t="shared" si="12"/>
        <v>100</v>
      </c>
      <c r="R62" s="162"/>
      <c r="S62" s="162">
        <f>S63</f>
        <v>4500</v>
      </c>
      <c r="T62" s="162">
        <f>T63</f>
        <v>4500</v>
      </c>
      <c r="U62" s="162">
        <f t="shared" si="52"/>
        <v>100</v>
      </c>
      <c r="V62" s="162"/>
      <c r="W62" s="162">
        <f>W63</f>
        <v>1365.3</v>
      </c>
      <c r="X62" s="162">
        <f>X63</f>
        <v>1365.3</v>
      </c>
      <c r="Y62" s="162">
        <f t="shared" si="15"/>
        <v>100</v>
      </c>
      <c r="Z62" s="162"/>
      <c r="AA62" s="162"/>
      <c r="AB62" s="162"/>
      <c r="AC62" s="162"/>
    </row>
    <row r="63" spans="1:29" s="12" customFormat="1" ht="15.75" x14ac:dyDescent="0.25">
      <c r="A63" s="120" t="s">
        <v>1093</v>
      </c>
      <c r="B63" s="138">
        <f t="shared" si="17"/>
        <v>124484.70000000001</v>
      </c>
      <c r="C63" s="138">
        <f t="shared" si="18"/>
        <v>96125.6</v>
      </c>
      <c r="D63" s="138">
        <f t="shared" si="19"/>
        <v>96125.6</v>
      </c>
      <c r="E63" s="14">
        <f t="shared" si="20"/>
        <v>100</v>
      </c>
      <c r="F63" s="14"/>
      <c r="G63" s="160"/>
      <c r="H63" s="165"/>
      <c r="I63" s="160"/>
      <c r="J63" s="160">
        <v>71097.100000000006</v>
      </c>
      <c r="K63" s="160">
        <v>71097.100000000006</v>
      </c>
      <c r="L63" s="160">
        <v>71097.100000000006</v>
      </c>
      <c r="M63" s="160">
        <f t="shared" ref="M63" si="150">L63/K63*100</f>
        <v>100</v>
      </c>
      <c r="N63" s="160">
        <v>53387.6</v>
      </c>
      <c r="O63" s="160">
        <v>19163.2</v>
      </c>
      <c r="P63" s="160">
        <v>19163.2</v>
      </c>
      <c r="Q63" s="160">
        <f t="shared" ref="Q63" si="151">P63/O63*100</f>
        <v>100</v>
      </c>
      <c r="R63" s="160"/>
      <c r="S63" s="160">
        <v>4500</v>
      </c>
      <c r="T63" s="160">
        <v>4500</v>
      </c>
      <c r="U63" s="160">
        <f t="shared" ref="U63" si="152">T63/S63*100</f>
        <v>100</v>
      </c>
      <c r="V63" s="160"/>
      <c r="W63" s="160">
        <v>1365.3</v>
      </c>
      <c r="X63" s="160">
        <v>1365.3</v>
      </c>
      <c r="Y63" s="160">
        <f t="shared" ref="Y63" si="153">X63/W63*100</f>
        <v>100</v>
      </c>
      <c r="Z63" s="160"/>
      <c r="AA63" s="160"/>
      <c r="AB63" s="160"/>
      <c r="AC63" s="160"/>
    </row>
    <row r="64" spans="1:29" s="26" customFormat="1" ht="31.5" x14ac:dyDescent="0.25">
      <c r="A64" s="130" t="s">
        <v>1038</v>
      </c>
      <c r="B64" s="137">
        <f t="shared" si="17"/>
        <v>183734.6</v>
      </c>
      <c r="C64" s="137">
        <f t="shared" si="18"/>
        <v>216403.30000000002</v>
      </c>
      <c r="D64" s="137">
        <f t="shared" si="19"/>
        <v>216403.30000000002</v>
      </c>
      <c r="E64" s="79">
        <f t="shared" si="20"/>
        <v>100</v>
      </c>
      <c r="F64" s="79"/>
      <c r="G64" s="162"/>
      <c r="H64" s="164"/>
      <c r="I64" s="162"/>
      <c r="J64" s="162">
        <f>J65</f>
        <v>183734.6</v>
      </c>
      <c r="K64" s="162">
        <f t="shared" ref="K64:L64" si="154">K65</f>
        <v>183734.6</v>
      </c>
      <c r="L64" s="162">
        <f t="shared" si="154"/>
        <v>183734.6</v>
      </c>
      <c r="M64" s="162">
        <f t="shared" si="10"/>
        <v>100</v>
      </c>
      <c r="N64" s="162"/>
      <c r="O64" s="162"/>
      <c r="P64" s="162"/>
      <c r="Q64" s="162"/>
      <c r="R64" s="162"/>
      <c r="S64" s="162">
        <f>S65</f>
        <v>30000</v>
      </c>
      <c r="T64" s="162">
        <f>T65</f>
        <v>30000</v>
      </c>
      <c r="U64" s="162">
        <f t="shared" si="52"/>
        <v>100</v>
      </c>
      <c r="V64" s="162"/>
      <c r="W64" s="162">
        <f>W65</f>
        <v>2668.7</v>
      </c>
      <c r="X64" s="162">
        <f>X65</f>
        <v>2668.7</v>
      </c>
      <c r="Y64" s="162">
        <f t="shared" si="15"/>
        <v>100</v>
      </c>
      <c r="Z64" s="162"/>
      <c r="AA64" s="162"/>
      <c r="AB64" s="162"/>
      <c r="AC64" s="162"/>
    </row>
    <row r="65" spans="1:29" s="12" customFormat="1" ht="15.75" x14ac:dyDescent="0.25">
      <c r="A65" s="120" t="s">
        <v>1092</v>
      </c>
      <c r="B65" s="138">
        <f t="shared" si="17"/>
        <v>183734.6</v>
      </c>
      <c r="C65" s="138">
        <f t="shared" si="18"/>
        <v>216403.30000000002</v>
      </c>
      <c r="D65" s="138">
        <f t="shared" si="19"/>
        <v>216403.30000000002</v>
      </c>
      <c r="E65" s="14">
        <f t="shared" si="20"/>
        <v>100</v>
      </c>
      <c r="F65" s="14"/>
      <c r="G65" s="160"/>
      <c r="H65" s="165"/>
      <c r="I65" s="160"/>
      <c r="J65" s="160">
        <v>183734.6</v>
      </c>
      <c r="K65" s="160">
        <v>183734.6</v>
      </c>
      <c r="L65" s="160">
        <v>183734.6</v>
      </c>
      <c r="M65" s="160">
        <f t="shared" ref="M65" si="155">L65/K65*100</f>
        <v>100</v>
      </c>
      <c r="N65" s="160"/>
      <c r="O65" s="160"/>
      <c r="P65" s="160"/>
      <c r="Q65" s="160"/>
      <c r="R65" s="160"/>
      <c r="S65" s="160">
        <v>30000</v>
      </c>
      <c r="T65" s="160">
        <v>30000</v>
      </c>
      <c r="U65" s="160">
        <f t="shared" ref="U65" si="156">T65/S65*100</f>
        <v>100</v>
      </c>
      <c r="V65" s="160"/>
      <c r="W65" s="160">
        <v>2668.7</v>
      </c>
      <c r="X65" s="160">
        <v>2668.7</v>
      </c>
      <c r="Y65" s="160">
        <f t="shared" ref="Y65" si="157">X65/W65*100</f>
        <v>100</v>
      </c>
      <c r="Z65" s="160"/>
      <c r="AA65" s="160"/>
      <c r="AB65" s="160"/>
      <c r="AC65" s="160"/>
    </row>
    <row r="66" spans="1:29" s="26" customFormat="1" ht="31.5" x14ac:dyDescent="0.25">
      <c r="A66" s="130" t="s">
        <v>1037</v>
      </c>
      <c r="B66" s="137">
        <f t="shared" si="17"/>
        <v>99599.6</v>
      </c>
      <c r="C66" s="137">
        <f t="shared" si="18"/>
        <v>100344.3</v>
      </c>
      <c r="D66" s="137">
        <f t="shared" si="19"/>
        <v>100344.3</v>
      </c>
      <c r="E66" s="79">
        <f t="shared" si="20"/>
        <v>100</v>
      </c>
      <c r="F66" s="79"/>
      <c r="G66" s="162"/>
      <c r="H66" s="164"/>
      <c r="I66" s="162"/>
      <c r="J66" s="162">
        <f>J67</f>
        <v>99599.6</v>
      </c>
      <c r="K66" s="162">
        <f t="shared" ref="K66:L66" si="158">K67</f>
        <v>99599.6</v>
      </c>
      <c r="L66" s="162">
        <f t="shared" si="158"/>
        <v>99599.6</v>
      </c>
      <c r="M66" s="162">
        <f t="shared" si="10"/>
        <v>100</v>
      </c>
      <c r="N66" s="162"/>
      <c r="O66" s="162"/>
      <c r="P66" s="162"/>
      <c r="Q66" s="162"/>
      <c r="R66" s="162"/>
      <c r="S66" s="162"/>
      <c r="T66" s="162"/>
      <c r="U66" s="162"/>
      <c r="V66" s="162"/>
      <c r="W66" s="162">
        <f>W67</f>
        <v>744.7</v>
      </c>
      <c r="X66" s="162">
        <f>X67</f>
        <v>744.7</v>
      </c>
      <c r="Y66" s="162">
        <f t="shared" si="15"/>
        <v>100</v>
      </c>
      <c r="Z66" s="162"/>
      <c r="AA66" s="162"/>
      <c r="AB66" s="162"/>
      <c r="AC66" s="162"/>
    </row>
    <row r="67" spans="1:29" s="12" customFormat="1" ht="15.75" x14ac:dyDescent="0.25">
      <c r="A67" s="120" t="s">
        <v>1091</v>
      </c>
      <c r="B67" s="138">
        <f t="shared" si="17"/>
        <v>99599.6</v>
      </c>
      <c r="C67" s="138">
        <f t="shared" si="18"/>
        <v>100344.3</v>
      </c>
      <c r="D67" s="138">
        <f t="shared" si="19"/>
        <v>100344.3</v>
      </c>
      <c r="E67" s="14">
        <f t="shared" si="20"/>
        <v>100</v>
      </c>
      <c r="F67" s="14"/>
      <c r="G67" s="160"/>
      <c r="H67" s="165"/>
      <c r="I67" s="160"/>
      <c r="J67" s="160">
        <v>99599.6</v>
      </c>
      <c r="K67" s="160">
        <v>99599.6</v>
      </c>
      <c r="L67" s="160">
        <v>99599.6</v>
      </c>
      <c r="M67" s="160">
        <f t="shared" ref="M67" si="159">L67/K67*100</f>
        <v>100</v>
      </c>
      <c r="N67" s="160"/>
      <c r="O67" s="160"/>
      <c r="P67" s="160"/>
      <c r="Q67" s="160"/>
      <c r="R67" s="160"/>
      <c r="S67" s="160"/>
      <c r="T67" s="160"/>
      <c r="U67" s="160"/>
      <c r="V67" s="160"/>
      <c r="W67" s="160">
        <v>744.7</v>
      </c>
      <c r="X67" s="160">
        <v>744.7</v>
      </c>
      <c r="Y67" s="160">
        <f t="shared" ref="Y67" si="160">X67/W67*100</f>
        <v>100</v>
      </c>
      <c r="Z67" s="160"/>
      <c r="AA67" s="160"/>
      <c r="AB67" s="160"/>
      <c r="AC67" s="160"/>
    </row>
    <row r="68" spans="1:29" s="26" customFormat="1" ht="31.5" x14ac:dyDescent="0.25">
      <c r="A68" s="130" t="s">
        <v>1036</v>
      </c>
      <c r="B68" s="137">
        <f t="shared" si="17"/>
        <v>67962.599999999991</v>
      </c>
      <c r="C68" s="137">
        <f t="shared" si="18"/>
        <v>62662.281999999999</v>
      </c>
      <c r="D68" s="137">
        <f t="shared" si="19"/>
        <v>62662.281999999999</v>
      </c>
      <c r="E68" s="79">
        <f t="shared" si="20"/>
        <v>100</v>
      </c>
      <c r="F68" s="79"/>
      <c r="G68" s="162"/>
      <c r="H68" s="164"/>
      <c r="I68" s="162"/>
      <c r="J68" s="162">
        <f>J69</f>
        <v>54719.199999999997</v>
      </c>
      <c r="K68" s="162">
        <f t="shared" ref="K68:L68" si="161">K69</f>
        <v>54719.199999999997</v>
      </c>
      <c r="L68" s="162">
        <f t="shared" si="161"/>
        <v>54719.199999999997</v>
      </c>
      <c r="M68" s="162">
        <f t="shared" si="10"/>
        <v>100</v>
      </c>
      <c r="N68" s="162">
        <f>N69</f>
        <v>13243.4</v>
      </c>
      <c r="O68" s="162">
        <f t="shared" ref="O68:P68" si="162">O69</f>
        <v>3973.2</v>
      </c>
      <c r="P68" s="162">
        <f t="shared" si="162"/>
        <v>3973.2</v>
      </c>
      <c r="Q68" s="162">
        <f t="shared" si="12"/>
        <v>100</v>
      </c>
      <c r="R68" s="162"/>
      <c r="S68" s="162">
        <f>S69</f>
        <v>3762.982</v>
      </c>
      <c r="T68" s="162">
        <f>T69</f>
        <v>3762.982</v>
      </c>
      <c r="U68" s="162">
        <f t="shared" si="52"/>
        <v>100</v>
      </c>
      <c r="V68" s="162"/>
      <c r="W68" s="162">
        <f>W69</f>
        <v>206.9</v>
      </c>
      <c r="X68" s="162">
        <f>X69</f>
        <v>206.9</v>
      </c>
      <c r="Y68" s="162">
        <f t="shared" si="15"/>
        <v>100</v>
      </c>
      <c r="Z68" s="162"/>
      <c r="AA68" s="162"/>
      <c r="AB68" s="162"/>
      <c r="AC68" s="162"/>
    </row>
    <row r="69" spans="1:29" s="12" customFormat="1" ht="15.75" x14ac:dyDescent="0.25">
      <c r="A69" s="120" t="s">
        <v>1090</v>
      </c>
      <c r="B69" s="138">
        <f t="shared" si="17"/>
        <v>67962.599999999991</v>
      </c>
      <c r="C69" s="138">
        <f t="shared" si="18"/>
        <v>62662.281999999999</v>
      </c>
      <c r="D69" s="138">
        <f t="shared" si="19"/>
        <v>62662.281999999999</v>
      </c>
      <c r="E69" s="14">
        <f t="shared" si="20"/>
        <v>100</v>
      </c>
      <c r="F69" s="14"/>
      <c r="G69" s="160"/>
      <c r="H69" s="165"/>
      <c r="I69" s="160"/>
      <c r="J69" s="160">
        <v>54719.199999999997</v>
      </c>
      <c r="K69" s="160">
        <v>54719.199999999997</v>
      </c>
      <c r="L69" s="160">
        <v>54719.199999999997</v>
      </c>
      <c r="M69" s="160">
        <f t="shared" ref="M69" si="163">L69/K69*100</f>
        <v>100</v>
      </c>
      <c r="N69" s="160">
        <v>13243.4</v>
      </c>
      <c r="O69" s="160">
        <v>3973.2</v>
      </c>
      <c r="P69" s="160">
        <v>3973.2</v>
      </c>
      <c r="Q69" s="160">
        <f t="shared" ref="Q69" si="164">P69/O69*100</f>
        <v>100</v>
      </c>
      <c r="R69" s="160"/>
      <c r="S69" s="160">
        <v>3762.982</v>
      </c>
      <c r="T69" s="160">
        <v>3762.982</v>
      </c>
      <c r="U69" s="160">
        <f t="shared" ref="U69" si="165">T69/S69*100</f>
        <v>100</v>
      </c>
      <c r="V69" s="160"/>
      <c r="W69" s="160">
        <v>206.9</v>
      </c>
      <c r="X69" s="160">
        <v>206.9</v>
      </c>
      <c r="Y69" s="160">
        <f t="shared" ref="Y69" si="166">X69/W69*100</f>
        <v>100</v>
      </c>
      <c r="Z69" s="160"/>
      <c r="AA69" s="160"/>
      <c r="AB69" s="160"/>
      <c r="AC69" s="160"/>
    </row>
    <row r="70" spans="1:29" s="26" customFormat="1" ht="31.5" x14ac:dyDescent="0.25">
      <c r="A70" s="130" t="s">
        <v>1035</v>
      </c>
      <c r="B70" s="137">
        <f t="shared" si="17"/>
        <v>131204.5</v>
      </c>
      <c r="C70" s="137">
        <f t="shared" si="18"/>
        <v>126130.7</v>
      </c>
      <c r="D70" s="137">
        <f t="shared" si="19"/>
        <v>126130.7</v>
      </c>
      <c r="E70" s="79">
        <f t="shared" si="20"/>
        <v>100</v>
      </c>
      <c r="F70" s="79"/>
      <c r="G70" s="162"/>
      <c r="H70" s="164"/>
      <c r="I70" s="162"/>
      <c r="J70" s="162">
        <f>J71</f>
        <v>107612.3</v>
      </c>
      <c r="K70" s="162">
        <f t="shared" ref="K70:L70" si="167">K71</f>
        <v>107612.3</v>
      </c>
      <c r="L70" s="162">
        <f t="shared" si="167"/>
        <v>107612.3</v>
      </c>
      <c r="M70" s="162">
        <f t="shared" si="10"/>
        <v>100</v>
      </c>
      <c r="N70" s="162">
        <f>N71</f>
        <v>23592.2</v>
      </c>
      <c r="O70" s="162">
        <f t="shared" ref="O70:P70" si="168">O71</f>
        <v>15248</v>
      </c>
      <c r="P70" s="162">
        <f t="shared" si="168"/>
        <v>15248</v>
      </c>
      <c r="Q70" s="162">
        <f t="shared" si="12"/>
        <v>100</v>
      </c>
      <c r="R70" s="162"/>
      <c r="S70" s="162"/>
      <c r="T70" s="162"/>
      <c r="U70" s="162"/>
      <c r="V70" s="162"/>
      <c r="W70" s="162">
        <f>W71</f>
        <v>3270.4</v>
      </c>
      <c r="X70" s="162">
        <f>X71</f>
        <v>3270.4</v>
      </c>
      <c r="Y70" s="162">
        <f t="shared" ref="Y70" si="169">X70/W70*100</f>
        <v>100</v>
      </c>
      <c r="Z70" s="162"/>
      <c r="AA70" s="162"/>
      <c r="AB70" s="162"/>
      <c r="AC70" s="162"/>
    </row>
    <row r="71" spans="1:29" s="12" customFormat="1" ht="15.75" x14ac:dyDescent="0.25">
      <c r="A71" s="120" t="s">
        <v>1089</v>
      </c>
      <c r="B71" s="138">
        <f t="shared" si="17"/>
        <v>131204.5</v>
      </c>
      <c r="C71" s="138">
        <f t="shared" si="18"/>
        <v>126130.7</v>
      </c>
      <c r="D71" s="138">
        <f t="shared" si="19"/>
        <v>126130.7</v>
      </c>
      <c r="E71" s="14">
        <f t="shared" si="20"/>
        <v>100</v>
      </c>
      <c r="F71" s="14"/>
      <c r="G71" s="160"/>
      <c r="H71" s="165"/>
      <c r="I71" s="160"/>
      <c r="J71" s="160">
        <v>107612.3</v>
      </c>
      <c r="K71" s="160">
        <v>107612.3</v>
      </c>
      <c r="L71" s="160">
        <v>107612.3</v>
      </c>
      <c r="M71" s="160">
        <f t="shared" ref="M71" si="170">L71/K71*100</f>
        <v>100</v>
      </c>
      <c r="N71" s="160">
        <v>23592.2</v>
      </c>
      <c r="O71" s="160">
        <v>15248</v>
      </c>
      <c r="P71" s="160">
        <v>15248</v>
      </c>
      <c r="Q71" s="160">
        <f t="shared" ref="Q71" si="171">P71/O71*100</f>
        <v>100</v>
      </c>
      <c r="R71" s="160"/>
      <c r="S71" s="160"/>
      <c r="T71" s="160"/>
      <c r="U71" s="160"/>
      <c r="V71" s="160"/>
      <c r="W71" s="160">
        <v>3270.4</v>
      </c>
      <c r="X71" s="160">
        <v>3270.4</v>
      </c>
      <c r="Y71" s="160">
        <f t="shared" ref="Y71" si="172">X71/W71*100</f>
        <v>100</v>
      </c>
      <c r="Z71" s="160"/>
      <c r="AA71" s="160"/>
      <c r="AB71" s="160"/>
      <c r="AC71" s="160"/>
    </row>
    <row r="72" spans="1:29" s="26" customFormat="1" ht="31.5" x14ac:dyDescent="0.25">
      <c r="A72" s="130" t="s">
        <v>1034</v>
      </c>
      <c r="B72" s="137">
        <f t="shared" si="17"/>
        <v>47669.5</v>
      </c>
      <c r="C72" s="137">
        <f t="shared" si="18"/>
        <v>52613.46</v>
      </c>
      <c r="D72" s="137">
        <f t="shared" si="19"/>
        <v>52613.46</v>
      </c>
      <c r="E72" s="79">
        <f t="shared" si="20"/>
        <v>100</v>
      </c>
      <c r="F72" s="79"/>
      <c r="G72" s="162"/>
      <c r="H72" s="164"/>
      <c r="I72" s="162"/>
      <c r="J72" s="162">
        <f>J73</f>
        <v>35688.5</v>
      </c>
      <c r="K72" s="162">
        <f t="shared" ref="K72:L72" si="173">K73</f>
        <v>35688.5</v>
      </c>
      <c r="L72" s="162">
        <f t="shared" si="173"/>
        <v>35688.5</v>
      </c>
      <c r="M72" s="162">
        <f t="shared" si="10"/>
        <v>100</v>
      </c>
      <c r="N72" s="162">
        <f>N73</f>
        <v>11981</v>
      </c>
      <c r="O72" s="162">
        <f t="shared" ref="O72:P72" si="174">O73</f>
        <v>11981</v>
      </c>
      <c r="P72" s="162">
        <f t="shared" si="174"/>
        <v>11981</v>
      </c>
      <c r="Q72" s="162">
        <f t="shared" si="12"/>
        <v>100</v>
      </c>
      <c r="R72" s="162"/>
      <c r="S72" s="162">
        <f>S73</f>
        <v>4943.96</v>
      </c>
      <c r="T72" s="162">
        <f>T73</f>
        <v>4943.96</v>
      </c>
      <c r="U72" s="162">
        <f t="shared" si="52"/>
        <v>100</v>
      </c>
      <c r="V72" s="162"/>
      <c r="W72" s="162"/>
      <c r="X72" s="162"/>
      <c r="Y72" s="162"/>
      <c r="Z72" s="162"/>
      <c r="AA72" s="162"/>
      <c r="AB72" s="162"/>
      <c r="AC72" s="162"/>
    </row>
    <row r="73" spans="1:29" s="12" customFormat="1" ht="15.75" x14ac:dyDescent="0.25">
      <c r="A73" s="120" t="s">
        <v>1088</v>
      </c>
      <c r="B73" s="138">
        <f t="shared" si="17"/>
        <v>47669.5</v>
      </c>
      <c r="C73" s="138">
        <f t="shared" si="18"/>
        <v>52613.46</v>
      </c>
      <c r="D73" s="138">
        <f t="shared" si="19"/>
        <v>52613.46</v>
      </c>
      <c r="E73" s="14">
        <f t="shared" si="20"/>
        <v>100</v>
      </c>
      <c r="F73" s="14"/>
      <c r="G73" s="160"/>
      <c r="H73" s="165"/>
      <c r="I73" s="160"/>
      <c r="J73" s="160">
        <v>35688.5</v>
      </c>
      <c r="K73" s="160">
        <v>35688.5</v>
      </c>
      <c r="L73" s="160">
        <v>35688.5</v>
      </c>
      <c r="M73" s="160">
        <f t="shared" ref="M73" si="175">L73/K73*100</f>
        <v>100</v>
      </c>
      <c r="N73" s="160">
        <v>11981</v>
      </c>
      <c r="O73" s="160">
        <v>11981</v>
      </c>
      <c r="P73" s="160">
        <v>11981</v>
      </c>
      <c r="Q73" s="160">
        <f t="shared" ref="Q73" si="176">P73/O73*100</f>
        <v>100</v>
      </c>
      <c r="R73" s="160"/>
      <c r="S73" s="160">
        <v>4943.96</v>
      </c>
      <c r="T73" s="160">
        <v>4943.96</v>
      </c>
      <c r="U73" s="160">
        <f t="shared" ref="U73" si="177">T73/S73*100</f>
        <v>100</v>
      </c>
      <c r="V73" s="160"/>
      <c r="W73" s="160"/>
      <c r="X73" s="160"/>
      <c r="Y73" s="160"/>
      <c r="Z73" s="160"/>
      <c r="AA73" s="160"/>
      <c r="AB73" s="160"/>
      <c r="AC73" s="160"/>
    </row>
    <row r="74" spans="1:29" s="26" customFormat="1" ht="31.5" x14ac:dyDescent="0.25">
      <c r="A74" s="130" t="s">
        <v>1033</v>
      </c>
      <c r="B74" s="137">
        <f t="shared" si="17"/>
        <v>0</v>
      </c>
      <c r="C74" s="137">
        <f t="shared" si="18"/>
        <v>0</v>
      </c>
      <c r="D74" s="137">
        <f t="shared" si="19"/>
        <v>0</v>
      </c>
      <c r="E74" s="79"/>
      <c r="F74" s="79"/>
      <c r="G74" s="162"/>
      <c r="H74" s="164"/>
      <c r="I74" s="162"/>
      <c r="J74" s="162"/>
      <c r="K74" s="162"/>
      <c r="L74" s="162"/>
      <c r="M74" s="162"/>
      <c r="N74" s="162"/>
      <c r="O74" s="162"/>
      <c r="P74" s="162"/>
      <c r="Q74" s="162"/>
      <c r="R74" s="162"/>
      <c r="S74" s="162"/>
      <c r="T74" s="162"/>
      <c r="U74" s="162"/>
      <c r="V74" s="162"/>
      <c r="W74" s="162"/>
      <c r="X74" s="162"/>
      <c r="Y74" s="162"/>
      <c r="Z74" s="162"/>
      <c r="AA74" s="162"/>
      <c r="AB74" s="162"/>
      <c r="AC74" s="162"/>
    </row>
    <row r="75" spans="1:29" s="12" customFormat="1" ht="15.75" x14ac:dyDescent="0.25">
      <c r="A75" s="120" t="s">
        <v>1087</v>
      </c>
      <c r="B75" s="138">
        <f t="shared" ref="B75:B93" si="178">F75+J75+N75+R75+V75+Z75</f>
        <v>0</v>
      </c>
      <c r="C75" s="138">
        <f t="shared" ref="C75:C90" si="179">G75+K75+O75+S75+W75+AA75</f>
        <v>0</v>
      </c>
      <c r="D75" s="138">
        <f t="shared" ref="D75:D90" si="180">H75+L75+P75+T75+X75+AB75</f>
        <v>0</v>
      </c>
      <c r="E75" s="14"/>
      <c r="F75" s="14"/>
      <c r="G75" s="160"/>
      <c r="H75" s="165"/>
      <c r="I75" s="160"/>
      <c r="J75" s="160"/>
      <c r="K75" s="160"/>
      <c r="L75" s="160"/>
      <c r="M75" s="160"/>
      <c r="N75" s="160"/>
      <c r="O75" s="160"/>
      <c r="P75" s="160"/>
      <c r="Q75" s="160"/>
      <c r="R75" s="160"/>
      <c r="S75" s="160"/>
      <c r="T75" s="160"/>
      <c r="U75" s="160"/>
      <c r="V75" s="160"/>
      <c r="W75" s="160"/>
      <c r="X75" s="160"/>
      <c r="Y75" s="160"/>
      <c r="Z75" s="160"/>
      <c r="AA75" s="160"/>
      <c r="AB75" s="160"/>
      <c r="AC75" s="160"/>
    </row>
    <row r="76" spans="1:29" s="26" customFormat="1" ht="31.5" x14ac:dyDescent="0.25">
      <c r="A76" s="130" t="s">
        <v>1032</v>
      </c>
      <c r="B76" s="137">
        <f t="shared" si="178"/>
        <v>65685.599999999991</v>
      </c>
      <c r="C76" s="137">
        <f t="shared" si="179"/>
        <v>59995.4</v>
      </c>
      <c r="D76" s="137">
        <f t="shared" si="180"/>
        <v>59995.4</v>
      </c>
      <c r="E76" s="79">
        <f t="shared" ref="E76:E87" si="181">D76/C76*100</f>
        <v>100</v>
      </c>
      <c r="F76" s="79"/>
      <c r="G76" s="162"/>
      <c r="H76" s="164"/>
      <c r="I76" s="162"/>
      <c r="J76" s="162">
        <f>J77</f>
        <v>49497.7</v>
      </c>
      <c r="K76" s="162">
        <f t="shared" ref="K76:L76" si="182">K77</f>
        <v>49497.7</v>
      </c>
      <c r="L76" s="162">
        <f t="shared" si="182"/>
        <v>49497.7</v>
      </c>
      <c r="M76" s="162">
        <f t="shared" si="10"/>
        <v>100</v>
      </c>
      <c r="N76" s="162">
        <f>N77</f>
        <v>16187.9</v>
      </c>
      <c r="O76" s="162">
        <f t="shared" ref="O76:P76" si="183">O77</f>
        <v>4856.3999999999996</v>
      </c>
      <c r="P76" s="162">
        <f t="shared" si="183"/>
        <v>4856.3999999999996</v>
      </c>
      <c r="Q76" s="162">
        <f t="shared" si="12"/>
        <v>100</v>
      </c>
      <c r="R76" s="162"/>
      <c r="S76" s="162">
        <f>S77</f>
        <v>5000</v>
      </c>
      <c r="T76" s="162">
        <f>T77</f>
        <v>5000</v>
      </c>
      <c r="U76" s="162">
        <f t="shared" si="52"/>
        <v>100</v>
      </c>
      <c r="V76" s="162"/>
      <c r="W76" s="162">
        <f>W77</f>
        <v>641.29999999999995</v>
      </c>
      <c r="X76" s="162">
        <f>X77</f>
        <v>641.29999999999995</v>
      </c>
      <c r="Y76" s="162">
        <f t="shared" ref="Y76:Y84" si="184">X76/W76*100</f>
        <v>100</v>
      </c>
      <c r="Z76" s="162"/>
      <c r="AA76" s="162"/>
      <c r="AB76" s="162"/>
      <c r="AC76" s="162"/>
    </row>
    <row r="77" spans="1:29" s="12" customFormat="1" ht="15.75" x14ac:dyDescent="0.25">
      <c r="A77" s="120" t="s">
        <v>1086</v>
      </c>
      <c r="B77" s="138">
        <f t="shared" si="178"/>
        <v>65685.599999999991</v>
      </c>
      <c r="C77" s="138">
        <f t="shared" si="179"/>
        <v>59995.4</v>
      </c>
      <c r="D77" s="138">
        <f t="shared" si="180"/>
        <v>59995.4</v>
      </c>
      <c r="E77" s="14">
        <f t="shared" si="181"/>
        <v>100</v>
      </c>
      <c r="F77" s="14"/>
      <c r="G77" s="160"/>
      <c r="H77" s="165"/>
      <c r="I77" s="160"/>
      <c r="J77" s="160">
        <v>49497.7</v>
      </c>
      <c r="K77" s="160">
        <v>49497.7</v>
      </c>
      <c r="L77" s="160">
        <v>49497.7</v>
      </c>
      <c r="M77" s="160">
        <f t="shared" ref="M77" si="185">L77/K77*100</f>
        <v>100</v>
      </c>
      <c r="N77" s="160">
        <v>16187.9</v>
      </c>
      <c r="O77" s="160">
        <v>4856.3999999999996</v>
      </c>
      <c r="P77" s="160">
        <v>4856.3999999999996</v>
      </c>
      <c r="Q77" s="160">
        <f t="shared" ref="Q77" si="186">P77/O77*100</f>
        <v>100</v>
      </c>
      <c r="R77" s="160"/>
      <c r="S77" s="160">
        <v>5000</v>
      </c>
      <c r="T77" s="160">
        <v>5000</v>
      </c>
      <c r="U77" s="160">
        <f t="shared" ref="U77" si="187">T77/S77*100</f>
        <v>100</v>
      </c>
      <c r="V77" s="160"/>
      <c r="W77" s="160">
        <v>641.29999999999995</v>
      </c>
      <c r="X77" s="160">
        <v>641.29999999999995</v>
      </c>
      <c r="Y77" s="160">
        <f t="shared" ref="Y77" si="188">X77/W77*100</f>
        <v>100</v>
      </c>
      <c r="Z77" s="160"/>
      <c r="AA77" s="160"/>
      <c r="AB77" s="160"/>
      <c r="AC77" s="160"/>
    </row>
    <row r="78" spans="1:29" s="26" customFormat="1" ht="31.5" x14ac:dyDescent="0.25">
      <c r="A78" s="130" t="s">
        <v>1031</v>
      </c>
      <c r="B78" s="137">
        <f t="shared" si="178"/>
        <v>73623.200000000012</v>
      </c>
      <c r="C78" s="137">
        <f t="shared" si="179"/>
        <v>59360.000000000007</v>
      </c>
      <c r="D78" s="137">
        <f t="shared" si="180"/>
        <v>59360.000000000007</v>
      </c>
      <c r="E78" s="79">
        <f t="shared" si="181"/>
        <v>100</v>
      </c>
      <c r="F78" s="79"/>
      <c r="G78" s="162"/>
      <c r="H78" s="164"/>
      <c r="I78" s="162"/>
      <c r="J78" s="162">
        <f>J79</f>
        <v>33524.300000000003</v>
      </c>
      <c r="K78" s="162">
        <f t="shared" ref="K78:L78" si="189">K79</f>
        <v>33524.300000000003</v>
      </c>
      <c r="L78" s="162">
        <f t="shared" si="189"/>
        <v>33524.300000000003</v>
      </c>
      <c r="M78" s="162">
        <f t="shared" si="10"/>
        <v>100</v>
      </c>
      <c r="N78" s="162">
        <f>N79</f>
        <v>40098.9</v>
      </c>
      <c r="O78" s="162">
        <f t="shared" ref="O78:P78" si="190">O79</f>
        <v>12029.4</v>
      </c>
      <c r="P78" s="162">
        <f t="shared" si="190"/>
        <v>12029.4</v>
      </c>
      <c r="Q78" s="162">
        <f t="shared" si="12"/>
        <v>100</v>
      </c>
      <c r="R78" s="162"/>
      <c r="S78" s="162">
        <f>S79</f>
        <v>12500</v>
      </c>
      <c r="T78" s="162">
        <f>T79</f>
        <v>12500</v>
      </c>
      <c r="U78" s="162">
        <f t="shared" si="52"/>
        <v>100</v>
      </c>
      <c r="V78" s="162"/>
      <c r="W78" s="162">
        <f>W79</f>
        <v>1306.3</v>
      </c>
      <c r="X78" s="162">
        <f>X79</f>
        <v>1306.3</v>
      </c>
      <c r="Y78" s="162">
        <f t="shared" si="184"/>
        <v>100</v>
      </c>
      <c r="Z78" s="162"/>
      <c r="AA78" s="162"/>
      <c r="AB78" s="162"/>
      <c r="AC78" s="162"/>
    </row>
    <row r="79" spans="1:29" s="12" customFormat="1" ht="15.75" x14ac:dyDescent="0.25">
      <c r="A79" s="161" t="s">
        <v>1085</v>
      </c>
      <c r="B79" s="138">
        <f t="shared" si="178"/>
        <v>73623.200000000012</v>
      </c>
      <c r="C79" s="138">
        <f t="shared" si="179"/>
        <v>59360.000000000007</v>
      </c>
      <c r="D79" s="138">
        <f t="shared" si="180"/>
        <v>59360.000000000007</v>
      </c>
      <c r="E79" s="14">
        <f t="shared" si="181"/>
        <v>100</v>
      </c>
      <c r="F79" s="14"/>
      <c r="G79" s="160"/>
      <c r="H79" s="165"/>
      <c r="I79" s="160"/>
      <c r="J79" s="160">
        <v>33524.300000000003</v>
      </c>
      <c r="K79" s="160">
        <v>33524.300000000003</v>
      </c>
      <c r="L79" s="160">
        <v>33524.300000000003</v>
      </c>
      <c r="M79" s="160">
        <v>100</v>
      </c>
      <c r="N79" s="160">
        <v>40098.9</v>
      </c>
      <c r="O79" s="160">
        <v>12029.4</v>
      </c>
      <c r="P79" s="160">
        <v>12029.4</v>
      </c>
      <c r="Q79" s="160">
        <v>100</v>
      </c>
      <c r="R79" s="160"/>
      <c r="S79" s="160">
        <v>12500</v>
      </c>
      <c r="T79" s="160">
        <v>12500</v>
      </c>
      <c r="U79" s="160">
        <v>100</v>
      </c>
      <c r="V79" s="160"/>
      <c r="W79" s="160">
        <v>1306.3</v>
      </c>
      <c r="X79" s="160">
        <v>1306.3</v>
      </c>
      <c r="Y79" s="160">
        <v>100</v>
      </c>
      <c r="Z79" s="160"/>
      <c r="AA79" s="160"/>
      <c r="AB79" s="160"/>
      <c r="AC79" s="160"/>
    </row>
    <row r="80" spans="1:29" s="26" customFormat="1" ht="31.5" x14ac:dyDescent="0.25">
      <c r="A80" s="130" t="s">
        <v>1030</v>
      </c>
      <c r="B80" s="137">
        <f t="shared" si="178"/>
        <v>61241.3</v>
      </c>
      <c r="C80" s="137">
        <f t="shared" si="179"/>
        <v>64120.5</v>
      </c>
      <c r="D80" s="137">
        <f t="shared" si="180"/>
        <v>64120.5</v>
      </c>
      <c r="E80" s="79">
        <f t="shared" si="181"/>
        <v>100</v>
      </c>
      <c r="F80" s="79"/>
      <c r="G80" s="162"/>
      <c r="H80" s="164"/>
      <c r="I80" s="162"/>
      <c r="J80" s="162">
        <f>J81</f>
        <v>50000.1</v>
      </c>
      <c r="K80" s="162">
        <f t="shared" ref="K80:L80" si="191">K81</f>
        <v>50000.1</v>
      </c>
      <c r="L80" s="162">
        <f t="shared" si="191"/>
        <v>50000.1</v>
      </c>
      <c r="M80" s="162">
        <f t="shared" si="10"/>
        <v>100</v>
      </c>
      <c r="N80" s="162">
        <f>N81</f>
        <v>11241.2</v>
      </c>
      <c r="O80" s="162">
        <f t="shared" ref="O80:P80" si="192">O81</f>
        <v>11241.2</v>
      </c>
      <c r="P80" s="162">
        <f t="shared" si="192"/>
        <v>11241.2</v>
      </c>
      <c r="Q80" s="162">
        <f t="shared" si="12"/>
        <v>100</v>
      </c>
      <c r="R80" s="162"/>
      <c r="S80" s="162">
        <f>S81</f>
        <v>2000</v>
      </c>
      <c r="T80" s="162">
        <f>T81</f>
        <v>2000</v>
      </c>
      <c r="U80" s="162">
        <f t="shared" si="52"/>
        <v>100</v>
      </c>
      <c r="V80" s="162"/>
      <c r="W80" s="162">
        <f>W81</f>
        <v>879.2</v>
      </c>
      <c r="X80" s="162">
        <f>X81</f>
        <v>879.2</v>
      </c>
      <c r="Y80" s="162">
        <f t="shared" si="184"/>
        <v>100</v>
      </c>
      <c r="Z80" s="162"/>
      <c r="AA80" s="162"/>
      <c r="AB80" s="162"/>
      <c r="AC80" s="162"/>
    </row>
    <row r="81" spans="1:29" s="12" customFormat="1" ht="15.75" x14ac:dyDescent="0.25">
      <c r="A81" s="120" t="s">
        <v>1084</v>
      </c>
      <c r="B81" s="138">
        <f t="shared" si="178"/>
        <v>61241.3</v>
      </c>
      <c r="C81" s="138">
        <f t="shared" si="179"/>
        <v>64120.5</v>
      </c>
      <c r="D81" s="138">
        <f t="shared" si="180"/>
        <v>64120.5</v>
      </c>
      <c r="E81" s="14">
        <f t="shared" si="181"/>
        <v>100</v>
      </c>
      <c r="F81" s="14"/>
      <c r="G81" s="160"/>
      <c r="H81" s="165"/>
      <c r="I81" s="160"/>
      <c r="J81" s="160">
        <v>50000.1</v>
      </c>
      <c r="K81" s="160">
        <v>50000.1</v>
      </c>
      <c r="L81" s="160">
        <v>50000.1</v>
      </c>
      <c r="M81" s="160">
        <v>100</v>
      </c>
      <c r="N81" s="160">
        <v>11241.2</v>
      </c>
      <c r="O81" s="160">
        <v>11241.2</v>
      </c>
      <c r="P81" s="160">
        <v>11241.2</v>
      </c>
      <c r="Q81" s="160">
        <v>100</v>
      </c>
      <c r="R81" s="160"/>
      <c r="S81" s="160">
        <v>2000</v>
      </c>
      <c r="T81" s="160">
        <v>2000</v>
      </c>
      <c r="U81" s="160">
        <v>100</v>
      </c>
      <c r="V81" s="160"/>
      <c r="W81" s="160">
        <v>879.2</v>
      </c>
      <c r="X81" s="160">
        <v>879.2</v>
      </c>
      <c r="Y81" s="160">
        <v>100</v>
      </c>
      <c r="Z81" s="160"/>
      <c r="AA81" s="160"/>
      <c r="AB81" s="160"/>
      <c r="AC81" s="160"/>
    </row>
    <row r="82" spans="1:29" s="26" customFormat="1" ht="31.5" x14ac:dyDescent="0.25">
      <c r="A82" s="130" t="s">
        <v>1029</v>
      </c>
      <c r="B82" s="137">
        <f t="shared" si="178"/>
        <v>115644.29999999999</v>
      </c>
      <c r="C82" s="137">
        <f t="shared" si="179"/>
        <v>94478.099999999991</v>
      </c>
      <c r="D82" s="137">
        <f t="shared" si="180"/>
        <v>94478.099999999991</v>
      </c>
      <c r="E82" s="79">
        <f t="shared" si="181"/>
        <v>100</v>
      </c>
      <c r="F82" s="79"/>
      <c r="G82" s="162"/>
      <c r="H82" s="164"/>
      <c r="I82" s="162"/>
      <c r="J82" s="162">
        <f>J83</f>
        <v>75585.899999999994</v>
      </c>
      <c r="K82" s="162">
        <f t="shared" ref="K82:L82" si="193">K83</f>
        <v>74830</v>
      </c>
      <c r="L82" s="162">
        <f t="shared" si="193"/>
        <v>74830</v>
      </c>
      <c r="M82" s="162">
        <f t="shared" si="10"/>
        <v>100</v>
      </c>
      <c r="N82" s="162">
        <f>N83</f>
        <v>40058.400000000001</v>
      </c>
      <c r="O82" s="162">
        <f t="shared" ref="O82:P82" si="194">O83</f>
        <v>12017.4</v>
      </c>
      <c r="P82" s="162">
        <f t="shared" si="194"/>
        <v>12017.4</v>
      </c>
      <c r="Q82" s="162">
        <f t="shared" si="12"/>
        <v>100</v>
      </c>
      <c r="R82" s="162"/>
      <c r="S82" s="162">
        <f>S83</f>
        <v>7000</v>
      </c>
      <c r="T82" s="162">
        <f>T83</f>
        <v>7000</v>
      </c>
      <c r="U82" s="162">
        <f t="shared" si="52"/>
        <v>100</v>
      </c>
      <c r="V82" s="162"/>
      <c r="W82" s="162">
        <f>W83</f>
        <v>630.70000000000005</v>
      </c>
      <c r="X82" s="162">
        <f>X83</f>
        <v>630.70000000000005</v>
      </c>
      <c r="Y82" s="162">
        <f t="shared" si="184"/>
        <v>100</v>
      </c>
      <c r="Z82" s="162"/>
      <c r="AA82" s="162"/>
      <c r="AB82" s="162"/>
      <c r="AC82" s="162"/>
    </row>
    <row r="83" spans="1:29" s="12" customFormat="1" ht="15.75" x14ac:dyDescent="0.25">
      <c r="A83" s="120" t="s">
        <v>1083</v>
      </c>
      <c r="B83" s="138">
        <f t="shared" si="178"/>
        <v>115644.29999999999</v>
      </c>
      <c r="C83" s="138">
        <f t="shared" si="179"/>
        <v>94478.099999999991</v>
      </c>
      <c r="D83" s="138">
        <f t="shared" si="180"/>
        <v>94478.099999999991</v>
      </c>
      <c r="E83" s="14">
        <f t="shared" si="181"/>
        <v>100</v>
      </c>
      <c r="F83" s="14"/>
      <c r="G83" s="160"/>
      <c r="H83" s="165"/>
      <c r="I83" s="160"/>
      <c r="J83" s="160">
        <v>75585.899999999994</v>
      </c>
      <c r="K83" s="160">
        <v>74830</v>
      </c>
      <c r="L83" s="160">
        <v>74830</v>
      </c>
      <c r="M83" s="160">
        <f t="shared" ref="M83" si="195">L83/K83*100</f>
        <v>100</v>
      </c>
      <c r="N83" s="160">
        <v>40058.400000000001</v>
      </c>
      <c r="O83" s="160">
        <v>12017.4</v>
      </c>
      <c r="P83" s="160">
        <v>12017.4</v>
      </c>
      <c r="Q83" s="160">
        <f t="shared" ref="Q83" si="196">P83/O83*100</f>
        <v>100</v>
      </c>
      <c r="R83" s="160"/>
      <c r="S83" s="160">
        <v>7000</v>
      </c>
      <c r="T83" s="160">
        <v>7000</v>
      </c>
      <c r="U83" s="160">
        <f t="shared" ref="U83" si="197">T83/S83*100</f>
        <v>100</v>
      </c>
      <c r="V83" s="160"/>
      <c r="W83" s="160">
        <v>630.70000000000005</v>
      </c>
      <c r="X83" s="160">
        <v>630.70000000000005</v>
      </c>
      <c r="Y83" s="160">
        <f t="shared" ref="Y83" si="198">X83/W83*100</f>
        <v>100</v>
      </c>
      <c r="Z83" s="160"/>
      <c r="AA83" s="160"/>
      <c r="AB83" s="160"/>
      <c r="AC83" s="160"/>
    </row>
    <row r="84" spans="1:29" s="26" customFormat="1" ht="31.5" x14ac:dyDescent="0.25">
      <c r="A84" s="130" t="s">
        <v>1028</v>
      </c>
      <c r="B84" s="137">
        <f t="shared" si="178"/>
        <v>92396.800000000003</v>
      </c>
      <c r="C84" s="137">
        <f t="shared" si="179"/>
        <v>193536.59999999998</v>
      </c>
      <c r="D84" s="137">
        <f t="shared" si="180"/>
        <v>193536.59999999998</v>
      </c>
      <c r="E84" s="79">
        <f t="shared" si="181"/>
        <v>100</v>
      </c>
      <c r="F84" s="79"/>
      <c r="G84" s="162"/>
      <c r="H84" s="164"/>
      <c r="I84" s="162"/>
      <c r="J84" s="162">
        <f>J85</f>
        <v>92396.800000000003</v>
      </c>
      <c r="K84" s="162">
        <f t="shared" ref="K84:L84" si="199">K85</f>
        <v>92396.800000000003</v>
      </c>
      <c r="L84" s="162">
        <f t="shared" si="199"/>
        <v>92396.800000000003</v>
      </c>
      <c r="M84" s="162">
        <f t="shared" si="10"/>
        <v>100</v>
      </c>
      <c r="N84" s="162"/>
      <c r="O84" s="162"/>
      <c r="P84" s="162"/>
      <c r="Q84" s="162"/>
      <c r="R84" s="162"/>
      <c r="S84" s="162">
        <f>S85</f>
        <v>100000</v>
      </c>
      <c r="T84" s="162">
        <f>T85</f>
        <v>100000</v>
      </c>
      <c r="U84" s="162">
        <f t="shared" si="52"/>
        <v>100</v>
      </c>
      <c r="V84" s="162"/>
      <c r="W84" s="162">
        <f>W85</f>
        <v>1139.8</v>
      </c>
      <c r="X84" s="162">
        <f>X85</f>
        <v>1139.8</v>
      </c>
      <c r="Y84" s="162">
        <f t="shared" si="184"/>
        <v>100</v>
      </c>
      <c r="Z84" s="162"/>
      <c r="AA84" s="162"/>
      <c r="AB84" s="162"/>
      <c r="AC84" s="162"/>
    </row>
    <row r="85" spans="1:29" s="12" customFormat="1" ht="15.75" x14ac:dyDescent="0.25">
      <c r="A85" s="120" t="s">
        <v>1082</v>
      </c>
      <c r="B85" s="138">
        <f t="shared" si="178"/>
        <v>92396.800000000003</v>
      </c>
      <c r="C85" s="138">
        <f t="shared" si="179"/>
        <v>193536.59999999998</v>
      </c>
      <c r="D85" s="138">
        <f t="shared" si="180"/>
        <v>193536.59999999998</v>
      </c>
      <c r="E85" s="14">
        <f t="shared" si="181"/>
        <v>100</v>
      </c>
      <c r="F85" s="14"/>
      <c r="G85" s="160"/>
      <c r="H85" s="165"/>
      <c r="I85" s="160"/>
      <c r="J85" s="160">
        <v>92396.800000000003</v>
      </c>
      <c r="K85" s="160">
        <v>92396.800000000003</v>
      </c>
      <c r="L85" s="160">
        <v>92396.800000000003</v>
      </c>
      <c r="M85" s="160">
        <f t="shared" ref="M85" si="200">L85/K85*100</f>
        <v>100</v>
      </c>
      <c r="N85" s="160"/>
      <c r="O85" s="160"/>
      <c r="P85" s="160"/>
      <c r="Q85" s="160"/>
      <c r="R85" s="160"/>
      <c r="S85" s="160">
        <v>100000</v>
      </c>
      <c r="T85" s="160">
        <v>100000</v>
      </c>
      <c r="U85" s="160">
        <f t="shared" ref="U85" si="201">T85/S85*100</f>
        <v>100</v>
      </c>
      <c r="V85" s="160"/>
      <c r="W85" s="160">
        <v>1139.8</v>
      </c>
      <c r="X85" s="160">
        <v>1139.8</v>
      </c>
      <c r="Y85" s="160">
        <f t="shared" ref="Y85" si="202">X85/W85*100</f>
        <v>100</v>
      </c>
      <c r="Z85" s="160"/>
      <c r="AA85" s="160"/>
      <c r="AB85" s="160"/>
      <c r="AC85" s="160"/>
    </row>
    <row r="86" spans="1:29" s="26" customFormat="1" ht="31.5" x14ac:dyDescent="0.25">
      <c r="A86" s="130" t="s">
        <v>1027</v>
      </c>
      <c r="B86" s="137">
        <f t="shared" si="178"/>
        <v>222925.1</v>
      </c>
      <c r="C86" s="137">
        <f t="shared" si="179"/>
        <v>236873.4</v>
      </c>
      <c r="D86" s="137">
        <f t="shared" si="180"/>
        <v>236873.4</v>
      </c>
      <c r="E86" s="79">
        <f t="shared" si="181"/>
        <v>100</v>
      </c>
      <c r="F86" s="79"/>
      <c r="G86" s="162"/>
      <c r="H86" s="164"/>
      <c r="I86" s="162"/>
      <c r="J86" s="162">
        <f>J87</f>
        <v>222925.1</v>
      </c>
      <c r="K86" s="162">
        <f t="shared" ref="K86:L86" si="203">K87</f>
        <v>222925.1</v>
      </c>
      <c r="L86" s="162">
        <f t="shared" si="203"/>
        <v>222925.1</v>
      </c>
      <c r="M86" s="162">
        <f t="shared" si="10"/>
        <v>100</v>
      </c>
      <c r="N86" s="162"/>
      <c r="O86" s="162"/>
      <c r="P86" s="162"/>
      <c r="Q86" s="162"/>
      <c r="R86" s="162"/>
      <c r="S86" s="162"/>
      <c r="T86" s="162"/>
      <c r="U86" s="162"/>
      <c r="V86" s="162"/>
      <c r="W86" s="162">
        <f>W87</f>
        <v>13948.3</v>
      </c>
      <c r="X86" s="162">
        <f>X87</f>
        <v>13948.3</v>
      </c>
      <c r="Y86" s="162">
        <f t="shared" ref="Y86:Y92" si="204">X86/W86*100</f>
        <v>100</v>
      </c>
      <c r="Z86" s="162"/>
      <c r="AA86" s="162"/>
      <c r="AB86" s="162"/>
      <c r="AC86" s="162"/>
    </row>
    <row r="87" spans="1:29" s="12" customFormat="1" ht="15.75" x14ac:dyDescent="0.25">
      <c r="A87" s="120" t="s">
        <v>1081</v>
      </c>
      <c r="B87" s="138">
        <f t="shared" si="178"/>
        <v>222925.1</v>
      </c>
      <c r="C87" s="138">
        <f t="shared" si="179"/>
        <v>236873.4</v>
      </c>
      <c r="D87" s="138">
        <f t="shared" si="180"/>
        <v>236873.4</v>
      </c>
      <c r="E87" s="14">
        <f t="shared" si="181"/>
        <v>100</v>
      </c>
      <c r="F87" s="14"/>
      <c r="G87" s="160"/>
      <c r="H87" s="165"/>
      <c r="I87" s="160"/>
      <c r="J87" s="160">
        <v>222925.1</v>
      </c>
      <c r="K87" s="160">
        <v>222925.1</v>
      </c>
      <c r="L87" s="160">
        <v>222925.1</v>
      </c>
      <c r="M87" s="160">
        <f t="shared" ref="M87" si="205">L87/K87*100</f>
        <v>100</v>
      </c>
      <c r="N87" s="160"/>
      <c r="O87" s="160"/>
      <c r="P87" s="160"/>
      <c r="Q87" s="160"/>
      <c r="R87" s="160"/>
      <c r="S87" s="160"/>
      <c r="T87" s="160"/>
      <c r="U87" s="160"/>
      <c r="V87" s="160"/>
      <c r="W87" s="160">
        <v>13948.3</v>
      </c>
      <c r="X87" s="160">
        <v>13948.3</v>
      </c>
      <c r="Y87" s="160">
        <f t="shared" ref="Y87" si="206">X87/W87*100</f>
        <v>100</v>
      </c>
      <c r="Z87" s="160"/>
      <c r="AA87" s="160"/>
      <c r="AB87" s="160"/>
      <c r="AC87" s="160"/>
    </row>
    <row r="88" spans="1:29" s="26" customFormat="1" ht="15.75" x14ac:dyDescent="0.25">
      <c r="A88" s="18" t="s">
        <v>112</v>
      </c>
      <c r="B88" s="21">
        <f t="shared" si="178"/>
        <v>199651.5</v>
      </c>
      <c r="C88" s="21">
        <f t="shared" si="179"/>
        <v>247663.3</v>
      </c>
      <c r="D88" s="21">
        <f t="shared" si="180"/>
        <v>247663.3</v>
      </c>
      <c r="E88" s="21">
        <f t="shared" ref="E88:E94" si="207">D88/C88*100</f>
        <v>100</v>
      </c>
      <c r="F88" s="21">
        <f>SUM(F89:F92)</f>
        <v>41928</v>
      </c>
      <c r="G88" s="66">
        <f>SUM(G89:G92)</f>
        <v>41928</v>
      </c>
      <c r="H88" s="66">
        <f>SUM(H89:H92)</f>
        <v>41928</v>
      </c>
      <c r="I88" s="66">
        <f>H88/G88*100</f>
        <v>100</v>
      </c>
      <c r="J88" s="66">
        <f>SUM(J89:J92)</f>
        <v>139458.79999999999</v>
      </c>
      <c r="K88" s="66">
        <f>SUM(K89:K92)</f>
        <v>139059.29999999999</v>
      </c>
      <c r="L88" s="66">
        <f>SUM(L89:L92)</f>
        <v>139059.29999999999</v>
      </c>
      <c r="M88" s="66">
        <f t="shared" si="10"/>
        <v>100</v>
      </c>
      <c r="N88" s="66">
        <f>SUM(N89:N92)</f>
        <v>18264.7</v>
      </c>
      <c r="O88" s="66">
        <f>SUM(O89:O92)</f>
        <v>30143.7</v>
      </c>
      <c r="P88" s="66">
        <f>SUM(P89:P92)</f>
        <v>30143.7</v>
      </c>
      <c r="Q88" s="66">
        <f t="shared" si="12"/>
        <v>100</v>
      </c>
      <c r="R88" s="66"/>
      <c r="S88" s="66">
        <f>SUM(S89:S92)</f>
        <v>0</v>
      </c>
      <c r="T88" s="66">
        <f>SUM(T89:T92)</f>
        <v>0</v>
      </c>
      <c r="U88" s="66"/>
      <c r="V88" s="66"/>
      <c r="W88" s="66">
        <f>SUM(W89:W92)</f>
        <v>36532.300000000003</v>
      </c>
      <c r="X88" s="66">
        <f>SUM(X89:X92)</f>
        <v>36532.300000000003</v>
      </c>
      <c r="Y88" s="66">
        <f t="shared" si="204"/>
        <v>100</v>
      </c>
      <c r="Z88" s="66"/>
      <c r="AA88" s="66">
        <f>SUM(AA89:AA92)</f>
        <v>0</v>
      </c>
      <c r="AB88" s="66">
        <f>SUM(AB89:AB92)</f>
        <v>0</v>
      </c>
      <c r="AC88" s="66"/>
    </row>
    <row r="89" spans="1:29" s="12" customFormat="1" ht="15.75" x14ac:dyDescent="0.25">
      <c r="A89" s="161" t="s">
        <v>113</v>
      </c>
      <c r="B89" s="138">
        <f t="shared" si="178"/>
        <v>0</v>
      </c>
      <c r="C89" s="138">
        <f t="shared" si="179"/>
        <v>35489.199999999997</v>
      </c>
      <c r="D89" s="138">
        <f t="shared" si="180"/>
        <v>35489.199999999997</v>
      </c>
      <c r="E89" s="14">
        <f t="shared" si="207"/>
        <v>100</v>
      </c>
      <c r="F89" s="14"/>
      <c r="G89" s="160"/>
      <c r="H89" s="165"/>
      <c r="I89" s="160"/>
      <c r="J89" s="160"/>
      <c r="K89" s="160"/>
      <c r="L89" s="165">
        <v>0</v>
      </c>
      <c r="M89" s="160"/>
      <c r="N89" s="160"/>
      <c r="O89" s="160"/>
      <c r="P89" s="160">
        <v>0</v>
      </c>
      <c r="Q89" s="160"/>
      <c r="R89" s="160"/>
      <c r="S89" s="160"/>
      <c r="T89" s="160"/>
      <c r="U89" s="160"/>
      <c r="V89" s="160"/>
      <c r="W89" s="160">
        <v>35489.199999999997</v>
      </c>
      <c r="X89" s="160">
        <v>35489.199999999997</v>
      </c>
      <c r="Y89" s="160">
        <f t="shared" si="204"/>
        <v>100</v>
      </c>
      <c r="Z89" s="160"/>
      <c r="AA89" s="160"/>
      <c r="AB89" s="160"/>
      <c r="AC89" s="160"/>
    </row>
    <row r="90" spans="1:29" s="12" customFormat="1" ht="15.75" x14ac:dyDescent="0.25">
      <c r="A90" s="161" t="s">
        <v>114</v>
      </c>
      <c r="B90" s="138">
        <f t="shared" si="178"/>
        <v>30082.800000000003</v>
      </c>
      <c r="C90" s="138">
        <f t="shared" si="179"/>
        <v>36228.300000000003</v>
      </c>
      <c r="D90" s="138">
        <f t="shared" si="180"/>
        <v>36228.300000000003</v>
      </c>
      <c r="E90" s="14">
        <f t="shared" si="207"/>
        <v>100</v>
      </c>
      <c r="F90" s="14"/>
      <c r="G90" s="160"/>
      <c r="H90" s="160"/>
      <c r="I90" s="160"/>
      <c r="J90" s="160">
        <v>21437.7</v>
      </c>
      <c r="K90" s="160">
        <v>21437.7</v>
      </c>
      <c r="L90" s="160">
        <v>21437.7</v>
      </c>
      <c r="M90" s="160">
        <f t="shared" si="10"/>
        <v>100</v>
      </c>
      <c r="N90" s="160">
        <v>8645.1</v>
      </c>
      <c r="O90" s="160">
        <v>14659.8</v>
      </c>
      <c r="P90" s="160">
        <v>14659.8</v>
      </c>
      <c r="Q90" s="160">
        <f t="shared" si="12"/>
        <v>100</v>
      </c>
      <c r="R90" s="160"/>
      <c r="S90" s="160"/>
      <c r="T90" s="160"/>
      <c r="U90" s="160"/>
      <c r="V90" s="160"/>
      <c r="W90" s="160">
        <v>130.80000000000001</v>
      </c>
      <c r="X90" s="160">
        <v>130.80000000000001</v>
      </c>
      <c r="Y90" s="160">
        <f t="shared" si="204"/>
        <v>100</v>
      </c>
      <c r="Z90" s="160"/>
      <c r="AA90" s="160"/>
      <c r="AB90" s="160"/>
      <c r="AC90" s="160"/>
    </row>
    <row r="91" spans="1:29" s="12" customFormat="1" ht="17.25" customHeight="1" x14ac:dyDescent="0.25">
      <c r="A91" s="161" t="s">
        <v>115</v>
      </c>
      <c r="B91" s="138">
        <f t="shared" si="178"/>
        <v>129620.40000000001</v>
      </c>
      <c r="C91" s="138">
        <f t="shared" ref="C91:C92" si="208">G91+K91+O91+S91+W91+AA91</f>
        <v>129990.70000000001</v>
      </c>
      <c r="D91" s="138">
        <f t="shared" ref="D91:D92" si="209">H91+L91+P91+T91+X91+AB91</f>
        <v>129990.70000000001</v>
      </c>
      <c r="E91" s="14">
        <f t="shared" si="207"/>
        <v>100</v>
      </c>
      <c r="F91" s="14">
        <v>41928</v>
      </c>
      <c r="G91" s="160">
        <v>41928</v>
      </c>
      <c r="H91" s="160">
        <v>41928</v>
      </c>
      <c r="I91" s="160">
        <f>H91/G91*100</f>
        <v>100</v>
      </c>
      <c r="J91" s="160">
        <v>78072.800000000003</v>
      </c>
      <c r="K91" s="160">
        <v>78072.800000000003</v>
      </c>
      <c r="L91" s="160">
        <v>78072.800000000003</v>
      </c>
      <c r="M91" s="160">
        <f t="shared" si="10"/>
        <v>100</v>
      </c>
      <c r="N91" s="160">
        <v>9619.6</v>
      </c>
      <c r="O91" s="160">
        <v>9619.6</v>
      </c>
      <c r="P91" s="160">
        <v>9619.6</v>
      </c>
      <c r="Q91" s="160">
        <f t="shared" si="12"/>
        <v>100</v>
      </c>
      <c r="R91" s="160"/>
      <c r="S91" s="160"/>
      <c r="T91" s="160"/>
      <c r="U91" s="160"/>
      <c r="V91" s="160"/>
      <c r="W91" s="160">
        <v>370.3</v>
      </c>
      <c r="X91" s="160">
        <v>370.3</v>
      </c>
      <c r="Y91" s="160">
        <f t="shared" si="204"/>
        <v>100</v>
      </c>
      <c r="Z91" s="160"/>
      <c r="AA91" s="160"/>
      <c r="AB91" s="160"/>
      <c r="AC91" s="160"/>
    </row>
    <row r="92" spans="1:29" s="12" customFormat="1" ht="15.75" x14ac:dyDescent="0.25">
      <c r="A92" s="161" t="s">
        <v>116</v>
      </c>
      <c r="B92" s="138">
        <f t="shared" si="178"/>
        <v>39948.300000000003</v>
      </c>
      <c r="C92" s="138">
        <f t="shared" si="208"/>
        <v>45955.100000000006</v>
      </c>
      <c r="D92" s="138">
        <f t="shared" si="209"/>
        <v>45955.100000000006</v>
      </c>
      <c r="E92" s="14">
        <f t="shared" si="207"/>
        <v>100</v>
      </c>
      <c r="F92" s="14"/>
      <c r="G92" s="160"/>
      <c r="H92" s="160"/>
      <c r="I92" s="160"/>
      <c r="J92" s="160">
        <v>39948.300000000003</v>
      </c>
      <c r="K92" s="160">
        <v>39548.800000000003</v>
      </c>
      <c r="L92" s="160">
        <v>39548.800000000003</v>
      </c>
      <c r="M92" s="160">
        <f t="shared" si="10"/>
        <v>100</v>
      </c>
      <c r="N92" s="160"/>
      <c r="O92" s="160">
        <v>5864.3</v>
      </c>
      <c r="P92" s="160">
        <v>5864.3</v>
      </c>
      <c r="Q92" s="160">
        <f t="shared" si="12"/>
        <v>100</v>
      </c>
      <c r="R92" s="160"/>
      <c r="S92" s="160"/>
      <c r="T92" s="160"/>
      <c r="U92" s="160"/>
      <c r="V92" s="160"/>
      <c r="W92" s="160">
        <v>542</v>
      </c>
      <c r="X92" s="160">
        <v>542</v>
      </c>
      <c r="Y92" s="160">
        <f t="shared" si="204"/>
        <v>100</v>
      </c>
      <c r="Z92" s="160"/>
      <c r="AA92" s="160"/>
      <c r="AB92" s="160"/>
      <c r="AC92" s="160"/>
    </row>
    <row r="93" spans="1:29" s="12" customFormat="1" ht="31.5" customHeight="1" x14ac:dyDescent="0.25">
      <c r="A93" s="18" t="s">
        <v>135</v>
      </c>
      <c r="B93" s="21">
        <f t="shared" si="178"/>
        <v>0</v>
      </c>
      <c r="C93" s="21">
        <f>G93+K93+O93+S93+W93</f>
        <v>0</v>
      </c>
      <c r="D93" s="21">
        <f>H93+L93+P93+T93+X93</f>
        <v>0</v>
      </c>
      <c r="E93" s="22"/>
      <c r="F93" s="22"/>
      <c r="G93" s="166"/>
      <c r="H93" s="166"/>
      <c r="I93" s="166"/>
      <c r="J93" s="166"/>
      <c r="K93" s="166"/>
      <c r="L93" s="166"/>
      <c r="M93" s="166"/>
      <c r="N93" s="166"/>
      <c r="O93" s="166"/>
      <c r="P93" s="166"/>
      <c r="Q93" s="166"/>
      <c r="R93" s="166"/>
      <c r="S93" s="166"/>
      <c r="T93" s="166"/>
      <c r="U93" s="166"/>
      <c r="V93" s="166"/>
      <c r="W93" s="166"/>
      <c r="X93" s="166"/>
      <c r="Y93" s="166"/>
      <c r="Z93" s="166"/>
      <c r="AA93" s="166"/>
      <c r="AB93" s="166"/>
      <c r="AC93" s="166"/>
    </row>
    <row r="94" spans="1:29" s="26" customFormat="1" ht="21" customHeight="1" x14ac:dyDescent="0.25">
      <c r="A94" s="18" t="s">
        <v>118</v>
      </c>
      <c r="B94" s="21">
        <f>B7+B88</f>
        <v>4288219.6000000006</v>
      </c>
      <c r="C94" s="21">
        <f t="shared" ref="C94:D94" si="210">C7+C88</f>
        <v>4343391.8610000005</v>
      </c>
      <c r="D94" s="21">
        <f t="shared" si="210"/>
        <v>4343391.8610000005</v>
      </c>
      <c r="E94" s="21">
        <f t="shared" si="207"/>
        <v>100</v>
      </c>
      <c r="F94" s="21">
        <f>F7+F88+F93</f>
        <v>41928</v>
      </c>
      <c r="G94" s="66">
        <f>G7+G88+G93</f>
        <v>41928</v>
      </c>
      <c r="H94" s="66">
        <f>H7+H88+H93</f>
        <v>41928</v>
      </c>
      <c r="I94" s="66">
        <f>H94/G94*100</f>
        <v>100</v>
      </c>
      <c r="J94" s="66">
        <f>J88+J7+J93</f>
        <v>3430574.3000000003</v>
      </c>
      <c r="K94" s="66">
        <f>K88+K7+K93</f>
        <v>3427282.1</v>
      </c>
      <c r="L94" s="66">
        <f>L88+L7+L93</f>
        <v>3427282.1</v>
      </c>
      <c r="M94" s="66">
        <f t="shared" si="10"/>
        <v>100</v>
      </c>
      <c r="N94" s="66">
        <f>N88+N7+N93</f>
        <v>815717.29999999993</v>
      </c>
      <c r="O94" s="66">
        <f>O88+O7+O93</f>
        <v>382237.90000000008</v>
      </c>
      <c r="P94" s="66">
        <f>P88+P7+P93</f>
        <v>382237.90000000008</v>
      </c>
      <c r="Q94" s="66">
        <f t="shared" si="12"/>
        <v>100</v>
      </c>
      <c r="R94" s="66"/>
      <c r="S94" s="66">
        <f>S7+S88+S93</f>
        <v>375856.86099999998</v>
      </c>
      <c r="T94" s="66">
        <f>T7+T88+T93</f>
        <v>375856.86099999998</v>
      </c>
      <c r="U94" s="66">
        <f>T94/S94*100</f>
        <v>100</v>
      </c>
      <c r="V94" s="66"/>
      <c r="W94" s="66">
        <f>W7+W88+W93</f>
        <v>103087</v>
      </c>
      <c r="X94" s="66">
        <f>X7+X88+X93</f>
        <v>103087</v>
      </c>
      <c r="Y94" s="66">
        <f>X94/W94*100</f>
        <v>100</v>
      </c>
      <c r="Z94" s="66"/>
      <c r="AA94" s="66">
        <f>AA7+AA88+AA93</f>
        <v>13000</v>
      </c>
      <c r="AB94" s="66">
        <f>AB7+AB88+AB93</f>
        <v>13000</v>
      </c>
      <c r="AC94" s="66">
        <f>AB94/AA94*100</f>
        <v>100</v>
      </c>
    </row>
    <row r="95" spans="1:29" s="12" customFormat="1" ht="15.75" x14ac:dyDescent="0.25">
      <c r="A95" s="27"/>
      <c r="B95" s="27"/>
      <c r="C95" s="27"/>
      <c r="D95" s="23"/>
      <c r="E95" s="24"/>
      <c r="F95" s="24"/>
      <c r="G95" s="24"/>
      <c r="H95" s="23"/>
      <c r="I95" s="24"/>
      <c r="J95" s="24"/>
      <c r="K95" s="24"/>
      <c r="L95" s="23"/>
      <c r="M95" s="24"/>
      <c r="N95" s="24"/>
      <c r="O95" s="24"/>
      <c r="P95" s="23"/>
      <c r="Q95" s="24"/>
      <c r="R95" s="24"/>
      <c r="S95" s="10"/>
      <c r="T95" s="10"/>
      <c r="U95" s="10"/>
      <c r="V95" s="10"/>
      <c r="W95" s="10"/>
      <c r="X95" s="10"/>
      <c r="Y95" s="10"/>
    </row>
    <row r="96" spans="1:29" s="12" customFormat="1" ht="15.75" x14ac:dyDescent="0.2">
      <c r="A96" s="356" t="s">
        <v>1011</v>
      </c>
      <c r="B96" s="356"/>
      <c r="C96" s="356"/>
      <c r="D96" s="356"/>
      <c r="E96" s="356"/>
      <c r="F96" s="356"/>
      <c r="G96" s="356"/>
      <c r="H96" s="356"/>
      <c r="I96" s="356"/>
      <c r="J96" s="356"/>
      <c r="K96" s="356"/>
      <c r="L96" s="356"/>
      <c r="M96" s="356"/>
      <c r="N96" s="356"/>
      <c r="O96" s="356"/>
      <c r="P96" s="356"/>
      <c r="Q96" s="356"/>
      <c r="R96" s="356"/>
      <c r="S96" s="356"/>
      <c r="T96" s="356"/>
      <c r="U96" s="356"/>
      <c r="V96" s="356"/>
      <c r="W96" s="356"/>
      <c r="X96" s="356"/>
      <c r="Y96" s="356"/>
    </row>
    <row r="97" spans="1:25" s="10" customFormat="1" ht="15.75" customHeight="1" x14ac:dyDescent="0.2">
      <c r="A97" s="327" t="s">
        <v>1018</v>
      </c>
      <c r="B97" s="327"/>
      <c r="C97" s="327"/>
      <c r="D97" s="327"/>
      <c r="E97" s="327"/>
      <c r="F97" s="327"/>
      <c r="G97" s="327"/>
      <c r="H97" s="327"/>
      <c r="I97" s="327"/>
      <c r="J97" s="327"/>
      <c r="K97" s="327"/>
      <c r="L97" s="327"/>
      <c r="M97" s="327"/>
      <c r="N97" s="327"/>
      <c r="O97" s="327"/>
      <c r="P97" s="327"/>
      <c r="Q97" s="327"/>
      <c r="R97" s="327"/>
      <c r="S97" s="327"/>
      <c r="T97" s="327"/>
      <c r="U97" s="327"/>
      <c r="V97" s="148"/>
    </row>
    <row r="98" spans="1:25" s="10" customFormat="1" ht="15.75" customHeight="1" x14ac:dyDescent="0.2">
      <c r="A98" s="327" t="s">
        <v>134</v>
      </c>
      <c r="B98" s="327"/>
      <c r="C98" s="327"/>
      <c r="D98" s="327"/>
      <c r="E98" s="327"/>
      <c r="F98" s="327"/>
      <c r="G98" s="327"/>
      <c r="H98" s="327"/>
      <c r="I98" s="327"/>
      <c r="J98" s="327"/>
      <c r="K98" s="327"/>
      <c r="L98" s="327"/>
      <c r="M98" s="327"/>
      <c r="N98" s="327"/>
      <c r="O98" s="327"/>
      <c r="P98" s="327"/>
      <c r="Q98" s="327"/>
      <c r="R98" s="327"/>
      <c r="S98" s="327"/>
      <c r="T98" s="327"/>
      <c r="U98" s="327"/>
      <c r="V98" s="148"/>
    </row>
    <row r="99" spans="1:25" s="12" customFormat="1" x14ac:dyDescent="0.2">
      <c r="A99" s="10"/>
      <c r="B99" s="10"/>
      <c r="C99" s="10"/>
      <c r="D99" s="10"/>
      <c r="E99" s="10"/>
      <c r="F99" s="10"/>
      <c r="G99" s="10"/>
      <c r="H99" s="10"/>
      <c r="I99" s="10"/>
      <c r="J99" s="10"/>
      <c r="K99" s="10"/>
      <c r="L99" s="10"/>
      <c r="M99" s="10"/>
      <c r="N99" s="10"/>
      <c r="O99" s="10"/>
      <c r="P99" s="10"/>
      <c r="Q99" s="10"/>
      <c r="R99" s="10"/>
      <c r="S99" s="10"/>
      <c r="T99" s="10"/>
      <c r="U99" s="10"/>
      <c r="V99" s="10"/>
      <c r="W99" s="10"/>
      <c r="X99" s="10"/>
      <c r="Y99" s="10"/>
    </row>
    <row r="100" spans="1:25" s="12" customFormat="1" x14ac:dyDescent="0.2">
      <c r="A100" s="10"/>
      <c r="B100" s="10"/>
      <c r="C100" s="10"/>
      <c r="D100" s="16"/>
      <c r="E100" s="10"/>
      <c r="F100" s="10"/>
      <c r="G100" s="10"/>
      <c r="H100" s="10"/>
      <c r="I100" s="10"/>
      <c r="J100" s="10"/>
      <c r="K100" s="10"/>
      <c r="L100" s="10"/>
      <c r="M100" s="10"/>
      <c r="N100" s="10"/>
      <c r="O100" s="10"/>
      <c r="P100" s="10"/>
      <c r="Q100" s="10"/>
      <c r="R100" s="10"/>
      <c r="S100" s="10"/>
      <c r="T100" s="10"/>
      <c r="U100" s="10"/>
      <c r="V100" s="10"/>
      <c r="W100" s="10"/>
      <c r="X100" s="10"/>
      <c r="Y100" s="10"/>
    </row>
    <row r="101" spans="1:25" s="12" customFormat="1" x14ac:dyDescent="0.2">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row>
    <row r="102" spans="1:25" s="12" customFormat="1" x14ac:dyDescent="0.2">
      <c r="A102" s="10"/>
      <c r="B102" s="10"/>
      <c r="C102" s="16"/>
      <c r="D102" s="16"/>
      <c r="E102" s="10"/>
      <c r="F102" s="10"/>
      <c r="G102" s="10"/>
      <c r="H102" s="10"/>
      <c r="I102" s="10"/>
      <c r="J102" s="10"/>
      <c r="K102" s="10"/>
      <c r="L102" s="10"/>
      <c r="M102" s="10"/>
      <c r="N102" s="10"/>
      <c r="O102" s="10"/>
      <c r="P102" s="10"/>
      <c r="Q102" s="10"/>
      <c r="R102" s="10"/>
      <c r="S102" s="10"/>
      <c r="T102" s="10"/>
      <c r="U102" s="10"/>
      <c r="V102" s="10"/>
      <c r="W102" s="10"/>
      <c r="X102" s="10"/>
      <c r="Y102" s="10"/>
    </row>
    <row r="103" spans="1:25" x14ac:dyDescent="0.2">
      <c r="D103" s="16"/>
    </row>
  </sheetData>
  <mergeCells count="13">
    <mergeCell ref="A1:AC1"/>
    <mergeCell ref="V5:Y5"/>
    <mergeCell ref="R5:U5"/>
    <mergeCell ref="A96:Y96"/>
    <mergeCell ref="Z5:AC5"/>
    <mergeCell ref="F4:AC4"/>
    <mergeCell ref="A97:U97"/>
    <mergeCell ref="A98:U98"/>
    <mergeCell ref="A4:A6"/>
    <mergeCell ref="B4:E5"/>
    <mergeCell ref="F5:I5"/>
    <mergeCell ref="J5:M5"/>
    <mergeCell ref="N5:Q5"/>
  </mergeCells>
  <printOptions horizontalCentered="1"/>
  <pageMargins left="0.11811023622047245" right="0.11811023622047245" top="0.35433070866141736" bottom="0.35433070866141736" header="0" footer="0"/>
  <pageSetup paperSize="8" scale="49" fitToHeight="0" orientation="landscape" r:id="rId1"/>
  <colBreaks count="1" manualBreakCount="1">
    <brk id="1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K416"/>
  <sheetViews>
    <sheetView showZeros="0" view="pageBreakPreview" zoomScale="70" zoomScaleNormal="55" zoomScaleSheetLayoutView="70" workbookViewId="0">
      <pane xSplit="1" ySplit="7" topLeftCell="B8" activePane="bottomRight" state="frozen"/>
      <selection activeCell="M133" sqref="M133"/>
      <selection pane="topRight" activeCell="M133" sqref="M133"/>
      <selection pane="bottomLeft" activeCell="M133" sqref="M133"/>
      <selection pane="bottomRight" activeCell="AN406" sqref="AN406"/>
    </sheetView>
  </sheetViews>
  <sheetFormatPr defaultRowHeight="15.75" x14ac:dyDescent="0.25"/>
  <cols>
    <col min="1" max="1" width="32.625" style="100" customWidth="1"/>
    <col min="2" max="2" width="15.125" style="100" customWidth="1"/>
    <col min="3" max="3" width="16.125" style="10" customWidth="1"/>
    <col min="4" max="4" width="13.125" style="10" customWidth="1"/>
    <col min="5" max="6" width="13.625" style="10" customWidth="1"/>
    <col min="7" max="7" width="14.5" style="10" customWidth="1"/>
    <col min="8" max="8" width="10.875" style="10" customWidth="1"/>
    <col min="9" max="9" width="12.125" style="10" customWidth="1"/>
    <col min="10" max="10" width="13.25" style="10" customWidth="1"/>
    <col min="11" max="11" width="14.75" style="10" customWidth="1"/>
    <col min="12" max="12" width="11.25" style="10" customWidth="1"/>
    <col min="13" max="14" width="12.375" style="10" customWidth="1"/>
    <col min="15" max="15" width="14.25" style="10" customWidth="1"/>
    <col min="16" max="16" width="11.75" style="10" customWidth="1"/>
    <col min="17" max="17" width="11.875" style="10" customWidth="1"/>
    <col min="18" max="18" width="13.125" style="10" customWidth="1"/>
    <col min="19" max="19" width="14.75" style="10" customWidth="1"/>
    <col min="20" max="21" width="11.875" style="10" customWidth="1"/>
    <col min="22" max="22" width="14.375" style="10" customWidth="1"/>
    <col min="23" max="23" width="15.375" style="10" customWidth="1"/>
    <col min="24" max="24" width="14.125" style="10" customWidth="1"/>
    <col min="25" max="25" width="12.125" style="10" customWidth="1"/>
    <col min="26" max="26" width="13.75" style="10" customWidth="1"/>
    <col min="27" max="27" width="15.75" style="10" customWidth="1"/>
    <col min="28" max="28" width="13" style="10" customWidth="1"/>
    <col min="29" max="29" width="12.25" style="10" customWidth="1"/>
    <col min="30" max="30" width="14.25" style="10" customWidth="1"/>
    <col min="31" max="31" width="15" style="10" customWidth="1"/>
    <col min="32" max="32" width="11.875" style="10" customWidth="1"/>
    <col min="33" max="33" width="12.125" style="10" customWidth="1"/>
    <col min="34" max="34" width="13.75" style="10" customWidth="1"/>
    <col min="35" max="35" width="15" style="10" customWidth="1"/>
    <col min="36" max="36" width="12.75" style="10" customWidth="1"/>
    <col min="37" max="37" width="11.875" style="10" customWidth="1"/>
    <col min="38" max="38" width="13.125" style="10" customWidth="1"/>
    <col min="39" max="39" width="14.875" style="10" customWidth="1"/>
    <col min="40" max="40" width="13.375" style="10" customWidth="1"/>
    <col min="41" max="41" width="12" style="10" customWidth="1"/>
    <col min="42" max="43" width="13.625" style="10" customWidth="1"/>
    <col min="44" max="44" width="10.875" style="88" customWidth="1"/>
    <col min="45" max="45" width="11.5" style="10" customWidth="1"/>
    <col min="46" max="46" width="12.25" style="10" customWidth="1"/>
    <col min="47" max="47" width="14" style="10" customWidth="1"/>
    <col min="48" max="48" width="11.75" style="10" customWidth="1"/>
    <col min="49" max="49" width="11.875" style="10" customWidth="1"/>
    <col min="50" max="50" width="13" style="10" customWidth="1"/>
    <col min="51" max="51" width="14.75" style="10" customWidth="1"/>
    <col min="52" max="54" width="12.5" style="10" customWidth="1"/>
    <col min="55" max="55" width="14.25" style="10" customWidth="1"/>
    <col min="56" max="58" width="12.5" style="10" customWidth="1"/>
    <col min="59" max="59" width="14.5" style="10" customWidth="1"/>
    <col min="60" max="60" width="11" style="10" customWidth="1"/>
    <col min="61" max="61" width="12.125" style="10" customWidth="1"/>
    <col min="62" max="62" width="15" style="10" customWidth="1"/>
    <col min="63" max="63" width="13.75" style="10" customWidth="1"/>
    <col min="64" max="65" width="12.125" style="10" customWidth="1"/>
    <col min="66" max="66" width="13.375" style="10" customWidth="1"/>
    <col min="67" max="67" width="14.5" style="10" customWidth="1"/>
    <col min="68" max="68" width="10.875" style="10" customWidth="1"/>
    <col min="69" max="69" width="12" style="10" customWidth="1"/>
    <col min="70" max="70" width="13.125" style="10" customWidth="1"/>
    <col min="71" max="71" width="14.5" style="10" customWidth="1"/>
    <col min="72" max="72" width="11.625" style="10" customWidth="1"/>
    <col min="73" max="73" width="11.75" style="10" customWidth="1"/>
    <col min="74" max="74" width="12.875" style="10" customWidth="1"/>
    <col min="75" max="75" width="15.125" style="10" customWidth="1"/>
    <col min="76" max="77" width="11.75" style="10" customWidth="1"/>
    <col min="78" max="78" width="12.625" style="10" customWidth="1"/>
    <col min="79" max="79" width="15.875" style="10" customWidth="1"/>
    <col min="80" max="80" width="11.25" style="88" customWidth="1"/>
    <col min="81" max="81" width="11.75" style="10" customWidth="1"/>
    <col min="82" max="82" width="13.125" style="10" customWidth="1"/>
    <col min="83" max="83" width="14.625" style="10" customWidth="1"/>
    <col min="84" max="84" width="12" style="10" customWidth="1"/>
    <col min="85" max="85" width="11.75" style="10" customWidth="1"/>
    <col min="86" max="86" width="13" style="10" customWidth="1"/>
    <col min="87" max="87" width="14.625" style="10" customWidth="1"/>
    <col min="88" max="88" width="11.5" style="10" customWidth="1"/>
    <col min="89" max="90" width="12.625" style="10" customWidth="1"/>
    <col min="91" max="91" width="14.875" style="10" customWidth="1"/>
    <col min="92" max="92" width="12" style="10" customWidth="1"/>
    <col min="93" max="94" width="12.625" style="10" customWidth="1"/>
    <col min="95" max="95" width="14.375" style="10" customWidth="1"/>
    <col min="96" max="96" width="12.375" style="10" customWidth="1"/>
    <col min="97" max="97" width="12.125" style="10" customWidth="1"/>
    <col min="98" max="98" width="13.375" style="10" customWidth="1"/>
    <col min="99" max="99" width="14.75" style="10" customWidth="1"/>
    <col min="100" max="100" width="12.125" style="10" customWidth="1"/>
    <col min="101" max="101" width="11.375" style="10" customWidth="1"/>
    <col min="102" max="102" width="12.25" style="10" customWidth="1"/>
    <col min="103" max="103" width="15.125" style="10" customWidth="1"/>
    <col min="104" max="104" width="11.75" style="10" customWidth="1"/>
    <col min="105" max="106" width="12.25" style="10" customWidth="1"/>
    <col min="107" max="107" width="14.5" style="10" customWidth="1"/>
    <col min="108" max="108" width="12.125" style="10" customWidth="1"/>
    <col min="109" max="110" width="12.375" style="10" customWidth="1"/>
    <col min="111" max="111" width="14.625" style="10" customWidth="1"/>
    <col min="112" max="112" width="10.875" style="10" customWidth="1"/>
    <col min="113" max="114" width="12.875" style="10" customWidth="1"/>
    <col min="115" max="115" width="15.5" style="10" customWidth="1"/>
    <col min="116" max="116" width="11.625" style="10" customWidth="1"/>
    <col min="117" max="118" width="12.375" style="10" customWidth="1"/>
    <col min="119" max="119" width="15.125" style="10" customWidth="1"/>
    <col min="120" max="120" width="11.875" style="88" customWidth="1"/>
    <col min="121" max="122" width="12.5" style="10" customWidth="1"/>
    <col min="123" max="123" width="15.5" style="10" customWidth="1"/>
    <col min="124" max="124" width="11.375" style="10" customWidth="1"/>
    <col min="125" max="125" width="12.125" style="10" customWidth="1"/>
    <col min="126" max="126" width="13.375" style="10" customWidth="1"/>
    <col min="127" max="127" width="14.125" style="10" customWidth="1"/>
    <col min="128" max="128" width="11.125" style="10" customWidth="1"/>
    <col min="129" max="129" width="12" style="10" customWidth="1"/>
    <col min="130" max="130" width="14" style="10" customWidth="1"/>
    <col min="131" max="131" width="14.875" style="10" customWidth="1"/>
    <col min="132" max="132" width="11.875" style="10" customWidth="1"/>
    <col min="133" max="134" width="12.375" style="10" customWidth="1"/>
    <col min="135" max="135" width="14.375" style="10" customWidth="1"/>
    <col min="136" max="136" width="11.125" style="10" customWidth="1"/>
    <col min="137" max="138" width="12.25" style="10" customWidth="1"/>
    <col min="139" max="139" width="14.5" style="10" customWidth="1"/>
    <col min="140" max="140" width="11" style="10" customWidth="1"/>
    <col min="141" max="142" width="12.875" style="10" customWidth="1"/>
    <col min="143" max="143" width="13.875" style="10" customWidth="1"/>
    <col min="144" max="144" width="11" style="10" customWidth="1"/>
    <col min="145" max="146" width="12.5" style="10" customWidth="1"/>
    <col min="147" max="147" width="15.875" style="10" customWidth="1"/>
    <col min="148" max="148" width="11.375" style="10" customWidth="1"/>
    <col min="149" max="149" width="12" style="10" customWidth="1"/>
    <col min="150" max="150" width="13.125" style="10" customWidth="1"/>
    <col min="151" max="151" width="15.75" style="10" customWidth="1"/>
    <col min="152" max="152" width="12.75" style="10" customWidth="1"/>
    <col min="153" max="153" width="12" style="10" customWidth="1"/>
    <col min="154" max="154" width="12.875" style="10" customWidth="1"/>
    <col min="155" max="155" width="15.75" style="10" customWidth="1"/>
    <col min="156" max="156" width="12.125" style="88" customWidth="1"/>
    <col min="157" max="158" width="13.375" style="10" customWidth="1"/>
    <col min="159" max="159" width="13.875" style="10" customWidth="1"/>
    <col min="160" max="160" width="12.375" style="10" customWidth="1"/>
    <col min="161" max="162" width="12.625" style="10" customWidth="1"/>
    <col min="163" max="163" width="13.75" style="10" customWidth="1"/>
    <col min="164" max="164" width="12.25" style="10" customWidth="1"/>
    <col min="165" max="166" width="12.375" style="10" customWidth="1"/>
    <col min="167" max="167" width="13.5" style="10" customWidth="1"/>
    <col min="168" max="168" width="11.375" style="10" customWidth="1"/>
    <col min="169" max="169" width="11.875" style="10" customWidth="1"/>
    <col min="170" max="170" width="12.625" style="10" customWidth="1"/>
    <col min="171" max="171" width="14.25" style="10" customWidth="1"/>
    <col min="172" max="172" width="10.75" style="88" customWidth="1"/>
    <col min="173" max="174" width="12.375" style="10" customWidth="1"/>
    <col min="175" max="175" width="14" style="10" customWidth="1"/>
    <col min="176" max="176" width="11.875" style="10" customWidth="1"/>
    <col min="177" max="177" width="11.75" style="10" customWidth="1"/>
    <col min="178" max="178" width="13.375" style="10" customWidth="1"/>
    <col min="179" max="179" width="14.75" style="10" customWidth="1"/>
    <col min="180" max="181" width="11.5" style="10" customWidth="1"/>
    <col min="182" max="182" width="13.125" customWidth="1"/>
    <col min="183" max="183" width="13.75" customWidth="1"/>
    <col min="184" max="184" width="10.625" customWidth="1"/>
    <col min="185" max="185" width="11.75" customWidth="1"/>
    <col min="186" max="186" width="12.375" customWidth="1"/>
    <col min="187" max="187" width="13.375" customWidth="1"/>
    <col min="188" max="188" width="11.25" customWidth="1"/>
    <col min="189" max="189" width="11.625" customWidth="1"/>
    <col min="190" max="190" width="13.375" customWidth="1"/>
    <col min="191" max="191" width="14.375" customWidth="1"/>
    <col min="192" max="192" width="11.125" customWidth="1"/>
    <col min="193" max="193" width="11.625" customWidth="1"/>
  </cols>
  <sheetData>
    <row r="1" spans="1:193" s="32" customFormat="1" ht="19.5" customHeight="1" x14ac:dyDescent="0.25">
      <c r="A1" s="96"/>
      <c r="B1" s="96"/>
      <c r="AB1" s="368"/>
      <c r="AC1" s="368"/>
      <c r="AD1" s="169"/>
      <c r="AI1" s="369"/>
      <c r="AJ1" s="369"/>
      <c r="AR1" s="88"/>
      <c r="AV1" s="368" t="s">
        <v>123</v>
      </c>
      <c r="AW1" s="368"/>
      <c r="BG1" s="103"/>
      <c r="BH1" s="104"/>
      <c r="BT1" s="368" t="s">
        <v>123</v>
      </c>
      <c r="BU1" s="368"/>
      <c r="BW1" s="131"/>
      <c r="CB1" s="88"/>
      <c r="CD1" s="169"/>
      <c r="CE1" s="169"/>
      <c r="CI1" s="169"/>
      <c r="CJ1" s="169"/>
      <c r="CK1" s="169"/>
      <c r="CL1" s="169"/>
      <c r="CM1" s="169"/>
      <c r="CP1" s="152"/>
      <c r="CR1" s="368" t="s">
        <v>123</v>
      </c>
      <c r="CS1" s="368"/>
      <c r="DP1" s="368" t="s">
        <v>123</v>
      </c>
      <c r="DQ1" s="368"/>
      <c r="DR1" s="178"/>
      <c r="EN1" s="368" t="s">
        <v>123</v>
      </c>
      <c r="EO1" s="368"/>
      <c r="FD1" s="366"/>
      <c r="FE1" s="366"/>
      <c r="FF1" s="192"/>
      <c r="FI1" s="131"/>
      <c r="FJ1" s="131"/>
      <c r="FL1" s="368" t="s">
        <v>123</v>
      </c>
      <c r="FM1" s="368"/>
      <c r="FP1" s="88"/>
      <c r="GJ1" s="366" t="s">
        <v>123</v>
      </c>
      <c r="GK1" s="366"/>
    </row>
    <row r="2" spans="1:193" s="32" customFormat="1" ht="48.75" customHeight="1" x14ac:dyDescent="0.25">
      <c r="A2" s="97"/>
      <c r="B2" s="97"/>
      <c r="C2" s="323" t="s">
        <v>1016</v>
      </c>
      <c r="D2" s="323"/>
      <c r="E2" s="323"/>
      <c r="F2" s="323"/>
      <c r="G2" s="323"/>
      <c r="H2" s="323"/>
      <c r="I2" s="323"/>
      <c r="J2" s="323"/>
      <c r="K2" s="323"/>
      <c r="L2" s="323"/>
      <c r="M2" s="323"/>
      <c r="N2" s="323"/>
      <c r="O2" s="323"/>
      <c r="P2" s="323"/>
      <c r="Q2" s="323"/>
      <c r="R2" s="323"/>
      <c r="S2" s="323"/>
      <c r="T2" s="323"/>
      <c r="U2" s="323"/>
      <c r="V2" s="323"/>
      <c r="W2" s="323"/>
      <c r="X2" s="323"/>
      <c r="Y2" s="323"/>
      <c r="Z2" s="311" t="s">
        <v>1016</v>
      </c>
      <c r="AA2" s="311"/>
      <c r="AB2" s="311"/>
      <c r="AC2" s="311"/>
      <c r="AD2" s="311"/>
      <c r="AE2" s="311"/>
      <c r="AF2" s="311"/>
      <c r="AG2" s="311"/>
      <c r="AH2" s="311"/>
      <c r="AI2" s="311"/>
      <c r="AJ2" s="311"/>
      <c r="AK2" s="311"/>
      <c r="AL2" s="311"/>
      <c r="AM2" s="311"/>
      <c r="AN2" s="311"/>
      <c r="AO2" s="311"/>
      <c r="AP2" s="311"/>
      <c r="AQ2" s="311"/>
      <c r="AR2" s="311"/>
      <c r="AS2" s="311"/>
      <c r="AT2" s="311"/>
      <c r="AU2" s="311"/>
      <c r="AV2" s="311"/>
      <c r="AW2" s="311"/>
      <c r="AX2" s="311" t="s">
        <v>1016</v>
      </c>
      <c r="AY2" s="311"/>
      <c r="AZ2" s="311"/>
      <c r="BA2" s="311"/>
      <c r="BB2" s="311"/>
      <c r="BC2" s="311"/>
      <c r="BD2" s="311"/>
      <c r="BE2" s="311"/>
      <c r="BF2" s="311"/>
      <c r="BG2" s="311"/>
      <c r="BH2" s="311"/>
      <c r="BI2" s="311"/>
      <c r="BJ2" s="311"/>
      <c r="BK2" s="311"/>
      <c r="BL2" s="311"/>
      <c r="BM2" s="311"/>
      <c r="BN2" s="311"/>
      <c r="BO2" s="311"/>
      <c r="BP2" s="311"/>
      <c r="BQ2" s="311"/>
      <c r="BR2" s="311"/>
      <c r="BS2" s="311"/>
      <c r="BT2" s="311"/>
      <c r="BU2" s="311"/>
      <c r="BV2" s="311" t="s">
        <v>1016</v>
      </c>
      <c r="BW2" s="311"/>
      <c r="BX2" s="311"/>
      <c r="BY2" s="311"/>
      <c r="BZ2" s="311"/>
      <c r="CA2" s="311"/>
      <c r="CB2" s="311"/>
      <c r="CC2" s="311"/>
      <c r="CD2" s="311"/>
      <c r="CE2" s="311"/>
      <c r="CF2" s="311"/>
      <c r="CG2" s="311"/>
      <c r="CH2" s="311"/>
      <c r="CI2" s="311"/>
      <c r="CJ2" s="311"/>
      <c r="CK2" s="311"/>
      <c r="CL2" s="311"/>
      <c r="CM2" s="311"/>
      <c r="CN2" s="311"/>
      <c r="CO2" s="311"/>
      <c r="CP2" s="311"/>
      <c r="CQ2" s="311"/>
      <c r="CR2" s="311"/>
      <c r="CS2" s="311"/>
      <c r="CT2" s="311" t="s">
        <v>1016</v>
      </c>
      <c r="CU2" s="311"/>
      <c r="CV2" s="311"/>
      <c r="CW2" s="311"/>
      <c r="CX2" s="311"/>
      <c r="CY2" s="311"/>
      <c r="CZ2" s="311"/>
      <c r="DA2" s="311"/>
      <c r="DB2" s="311"/>
      <c r="DC2" s="311"/>
      <c r="DD2" s="311"/>
      <c r="DE2" s="311"/>
      <c r="DF2" s="311"/>
      <c r="DG2" s="311"/>
      <c r="DH2" s="311"/>
      <c r="DI2" s="311"/>
      <c r="DJ2" s="311"/>
      <c r="DK2" s="311"/>
      <c r="DL2" s="311"/>
      <c r="DM2" s="311"/>
      <c r="DN2" s="311"/>
      <c r="DO2" s="311"/>
      <c r="DP2" s="311"/>
      <c r="DQ2" s="311"/>
      <c r="DR2" s="113" t="s">
        <v>1016</v>
      </c>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311" t="s">
        <v>1016</v>
      </c>
      <c r="EQ2" s="311"/>
      <c r="ER2" s="311"/>
      <c r="ES2" s="311"/>
      <c r="ET2" s="311"/>
      <c r="EU2" s="311"/>
      <c r="EV2" s="311"/>
      <c r="EW2" s="311"/>
      <c r="EX2" s="311"/>
      <c r="EY2" s="311"/>
      <c r="EZ2" s="311"/>
      <c r="FA2" s="311"/>
      <c r="FB2" s="311"/>
      <c r="FC2" s="311"/>
      <c r="FD2" s="311"/>
      <c r="FE2" s="311"/>
      <c r="FF2" s="311"/>
      <c r="FG2" s="311"/>
      <c r="FH2" s="311"/>
      <c r="FI2" s="311"/>
      <c r="FJ2" s="311"/>
      <c r="FK2" s="311"/>
      <c r="FL2" s="311"/>
      <c r="FM2" s="311"/>
      <c r="FN2" s="311" t="s">
        <v>1016</v>
      </c>
      <c r="FO2" s="311"/>
      <c r="FP2" s="311"/>
      <c r="FQ2" s="311"/>
      <c r="FR2" s="311"/>
      <c r="FS2" s="311"/>
      <c r="FT2" s="311"/>
      <c r="FU2" s="311"/>
      <c r="FV2" s="311"/>
      <c r="FW2" s="311"/>
      <c r="FX2" s="311"/>
      <c r="FY2" s="311"/>
      <c r="FZ2" s="311"/>
      <c r="GA2" s="311"/>
      <c r="GB2" s="311"/>
      <c r="GC2" s="311"/>
      <c r="GD2" s="311"/>
      <c r="GE2" s="311"/>
      <c r="GF2" s="311"/>
      <c r="GG2" s="311"/>
      <c r="GH2" s="311"/>
      <c r="GI2" s="311"/>
      <c r="GJ2" s="311"/>
      <c r="GK2" s="311"/>
    </row>
    <row r="3" spans="1:193" s="32" customFormat="1" ht="26.25" customHeight="1" x14ac:dyDescent="0.3">
      <c r="A3" s="98"/>
      <c r="B3" s="236"/>
      <c r="C3" s="236"/>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row>
    <row r="4" spans="1:193" s="32" customFormat="1" x14ac:dyDescent="0.25">
      <c r="A4" s="96"/>
      <c r="C4" s="102">
        <f>B8-(B9+B10)</f>
        <v>0</v>
      </c>
      <c r="S4" s="177"/>
      <c r="X4" s="367" t="s">
        <v>105</v>
      </c>
      <c r="Y4" s="367"/>
      <c r="AD4" s="170"/>
      <c r="AL4" s="151"/>
      <c r="AR4" s="88"/>
      <c r="AV4" s="367" t="s">
        <v>105</v>
      </c>
      <c r="AW4" s="367"/>
      <c r="BT4" s="367" t="s">
        <v>105</v>
      </c>
      <c r="BU4" s="367"/>
      <c r="BW4" s="170"/>
      <c r="CB4" s="88"/>
      <c r="CD4" s="170"/>
      <c r="CR4" s="367" t="s">
        <v>105</v>
      </c>
      <c r="CS4" s="367"/>
      <c r="DP4" s="367" t="s">
        <v>105</v>
      </c>
      <c r="DQ4" s="367"/>
      <c r="DR4" s="177"/>
      <c r="EN4" s="367" t="s">
        <v>105</v>
      </c>
      <c r="EO4" s="367"/>
      <c r="FB4" s="191"/>
      <c r="FC4" s="367"/>
      <c r="FD4" s="367"/>
      <c r="FE4" s="367"/>
      <c r="FF4" s="191"/>
      <c r="FK4" s="367" t="s">
        <v>105</v>
      </c>
      <c r="FL4" s="367"/>
      <c r="FM4" s="367"/>
      <c r="FP4" s="88"/>
      <c r="GI4" s="367" t="s">
        <v>105</v>
      </c>
      <c r="GJ4" s="367"/>
      <c r="GK4" s="367"/>
    </row>
    <row r="5" spans="1:193" s="50" customFormat="1" ht="17.25" customHeight="1" x14ac:dyDescent="0.25">
      <c r="A5" s="365" t="s">
        <v>106</v>
      </c>
      <c r="B5" s="340" t="s">
        <v>124</v>
      </c>
      <c r="C5" s="341"/>
      <c r="D5" s="341"/>
      <c r="E5" s="342"/>
      <c r="F5" s="363" t="s">
        <v>125</v>
      </c>
      <c r="G5" s="364"/>
      <c r="H5" s="364"/>
      <c r="I5" s="364"/>
      <c r="J5" s="364"/>
      <c r="K5" s="364"/>
      <c r="L5" s="364"/>
      <c r="M5" s="364"/>
      <c r="N5" s="364"/>
      <c r="O5" s="364"/>
      <c r="P5" s="364"/>
      <c r="Q5" s="364"/>
      <c r="R5" s="364"/>
      <c r="S5" s="364"/>
      <c r="T5" s="364"/>
      <c r="U5" s="364"/>
      <c r="V5" s="364"/>
      <c r="W5" s="364"/>
      <c r="X5" s="364"/>
      <c r="Y5" s="364"/>
      <c r="Z5" s="365" t="s">
        <v>125</v>
      </c>
      <c r="AA5" s="365"/>
      <c r="AB5" s="365"/>
      <c r="AC5" s="365"/>
      <c r="AD5" s="365"/>
      <c r="AE5" s="365"/>
      <c r="AF5" s="365"/>
      <c r="AG5" s="365"/>
      <c r="AH5" s="365"/>
      <c r="AI5" s="365"/>
      <c r="AJ5" s="365"/>
      <c r="AK5" s="365"/>
      <c r="AL5" s="365"/>
      <c r="AM5" s="365"/>
      <c r="AN5" s="365"/>
      <c r="AO5" s="365"/>
      <c r="AP5" s="365"/>
      <c r="AQ5" s="365"/>
      <c r="AR5" s="365"/>
      <c r="AS5" s="365"/>
      <c r="AT5" s="365"/>
      <c r="AU5" s="365"/>
      <c r="AV5" s="365"/>
      <c r="AW5" s="365"/>
      <c r="AX5" s="370" t="s">
        <v>125</v>
      </c>
      <c r="AY5" s="370"/>
      <c r="AZ5" s="370"/>
      <c r="BA5" s="370"/>
      <c r="BB5" s="370"/>
      <c r="BC5" s="370"/>
      <c r="BD5" s="370"/>
      <c r="BE5" s="370"/>
      <c r="BF5" s="370"/>
      <c r="BG5" s="370"/>
      <c r="BH5" s="370"/>
      <c r="BI5" s="370"/>
      <c r="BJ5" s="370"/>
      <c r="BK5" s="370"/>
      <c r="BL5" s="370"/>
      <c r="BM5" s="370"/>
      <c r="BN5" s="370"/>
      <c r="BO5" s="370"/>
      <c r="BP5" s="370"/>
      <c r="BQ5" s="370"/>
      <c r="BR5" s="370"/>
      <c r="BS5" s="370"/>
      <c r="BT5" s="370"/>
      <c r="BU5" s="370"/>
      <c r="BV5" s="370" t="s">
        <v>125</v>
      </c>
      <c r="BW5" s="370"/>
      <c r="BX5" s="370"/>
      <c r="BY5" s="370"/>
      <c r="BZ5" s="370"/>
      <c r="CA5" s="370"/>
      <c r="CB5" s="370"/>
      <c r="CC5" s="370"/>
      <c r="CD5" s="370"/>
      <c r="CE5" s="370"/>
      <c r="CF5" s="370"/>
      <c r="CG5" s="370"/>
      <c r="CH5" s="370"/>
      <c r="CI5" s="370"/>
      <c r="CJ5" s="370"/>
      <c r="CK5" s="370"/>
      <c r="CL5" s="370"/>
      <c r="CM5" s="370"/>
      <c r="CN5" s="370"/>
      <c r="CO5" s="370"/>
      <c r="CP5" s="370"/>
      <c r="CQ5" s="370"/>
      <c r="CR5" s="370"/>
      <c r="CS5" s="370"/>
      <c r="CT5" s="371" t="s">
        <v>125</v>
      </c>
      <c r="CU5" s="372"/>
      <c r="CV5" s="372"/>
      <c r="CW5" s="372"/>
      <c r="CX5" s="372"/>
      <c r="CY5" s="372"/>
      <c r="CZ5" s="372"/>
      <c r="DA5" s="372"/>
      <c r="DB5" s="372"/>
      <c r="DC5" s="372"/>
      <c r="DD5" s="372"/>
      <c r="DE5" s="372"/>
      <c r="DF5" s="372"/>
      <c r="DG5" s="372"/>
      <c r="DH5" s="372"/>
      <c r="DI5" s="372"/>
      <c r="DJ5" s="372"/>
      <c r="DK5" s="372"/>
      <c r="DL5" s="372"/>
      <c r="DM5" s="372"/>
      <c r="DN5" s="372"/>
      <c r="DO5" s="372"/>
      <c r="DP5" s="372"/>
      <c r="DQ5" s="372"/>
      <c r="DR5" s="371" t="s">
        <v>125</v>
      </c>
      <c r="DS5" s="372"/>
      <c r="DT5" s="372"/>
      <c r="DU5" s="372"/>
      <c r="DV5" s="372"/>
      <c r="DW5" s="372"/>
      <c r="DX5" s="372"/>
      <c r="DY5" s="372"/>
      <c r="DZ5" s="372"/>
      <c r="EA5" s="372"/>
      <c r="EB5" s="372"/>
      <c r="EC5" s="372"/>
      <c r="ED5" s="372"/>
      <c r="EE5" s="372"/>
      <c r="EF5" s="372"/>
      <c r="EG5" s="372"/>
      <c r="EH5" s="372"/>
      <c r="EI5" s="372"/>
      <c r="EJ5" s="372"/>
      <c r="EK5" s="372"/>
      <c r="EL5" s="372"/>
      <c r="EM5" s="372"/>
      <c r="EN5" s="372"/>
      <c r="EO5" s="372"/>
      <c r="EP5" s="372" t="s">
        <v>125</v>
      </c>
      <c r="EQ5" s="372"/>
      <c r="ER5" s="372"/>
      <c r="ES5" s="372"/>
      <c r="ET5" s="372"/>
      <c r="EU5" s="372"/>
      <c r="EV5" s="372"/>
      <c r="EW5" s="372"/>
      <c r="EX5" s="372"/>
      <c r="EY5" s="372"/>
      <c r="EZ5" s="372"/>
      <c r="FA5" s="372"/>
      <c r="FB5" s="372"/>
      <c r="FC5" s="372"/>
      <c r="FD5" s="372"/>
      <c r="FE5" s="372"/>
      <c r="FF5" s="372"/>
      <c r="FG5" s="372"/>
      <c r="FH5" s="372"/>
      <c r="FI5" s="372"/>
      <c r="FJ5" s="372"/>
      <c r="FK5" s="372"/>
      <c r="FL5" s="372"/>
      <c r="FM5" s="372"/>
      <c r="FN5" s="372" t="s">
        <v>125</v>
      </c>
      <c r="FO5" s="372"/>
      <c r="FP5" s="372"/>
      <c r="FQ5" s="372"/>
      <c r="FR5" s="372"/>
      <c r="FS5" s="372"/>
      <c r="FT5" s="372"/>
      <c r="FU5" s="372"/>
      <c r="FV5" s="372"/>
      <c r="FW5" s="372"/>
      <c r="FX5" s="372"/>
      <c r="FY5" s="372"/>
      <c r="FZ5" s="372"/>
      <c r="GA5" s="372"/>
      <c r="GB5" s="372"/>
      <c r="GC5" s="372"/>
      <c r="GD5" s="372"/>
      <c r="GE5" s="372"/>
      <c r="GF5" s="372"/>
      <c r="GG5" s="372"/>
      <c r="GH5" s="372"/>
      <c r="GI5" s="372"/>
      <c r="GJ5" s="372"/>
      <c r="GK5" s="373"/>
    </row>
    <row r="6" spans="1:193" s="33" customFormat="1" ht="132.75" customHeight="1" x14ac:dyDescent="0.25">
      <c r="A6" s="365"/>
      <c r="B6" s="343"/>
      <c r="C6" s="344"/>
      <c r="D6" s="344"/>
      <c r="E6" s="345"/>
      <c r="F6" s="360" t="s">
        <v>1108</v>
      </c>
      <c r="G6" s="361"/>
      <c r="H6" s="361"/>
      <c r="I6" s="362"/>
      <c r="J6" s="357" t="s">
        <v>697</v>
      </c>
      <c r="K6" s="358"/>
      <c r="L6" s="358"/>
      <c r="M6" s="359"/>
      <c r="N6" s="357" t="s">
        <v>149</v>
      </c>
      <c r="O6" s="358"/>
      <c r="P6" s="358"/>
      <c r="Q6" s="359"/>
      <c r="R6" s="357" t="s">
        <v>694</v>
      </c>
      <c r="S6" s="358"/>
      <c r="T6" s="358"/>
      <c r="U6" s="359"/>
      <c r="V6" s="357" t="s">
        <v>689</v>
      </c>
      <c r="W6" s="358"/>
      <c r="X6" s="358"/>
      <c r="Y6" s="359"/>
      <c r="Z6" s="357" t="s">
        <v>226</v>
      </c>
      <c r="AA6" s="358"/>
      <c r="AB6" s="358"/>
      <c r="AC6" s="359"/>
      <c r="AD6" s="357" t="s">
        <v>143</v>
      </c>
      <c r="AE6" s="358"/>
      <c r="AF6" s="358"/>
      <c r="AG6" s="359"/>
      <c r="AH6" s="357" t="s">
        <v>144</v>
      </c>
      <c r="AI6" s="358"/>
      <c r="AJ6" s="358"/>
      <c r="AK6" s="359"/>
      <c r="AL6" s="357" t="s">
        <v>678</v>
      </c>
      <c r="AM6" s="358"/>
      <c r="AN6" s="358"/>
      <c r="AO6" s="359"/>
      <c r="AP6" s="357" t="s">
        <v>716</v>
      </c>
      <c r="AQ6" s="358"/>
      <c r="AR6" s="358"/>
      <c r="AS6" s="359"/>
      <c r="AT6" s="357" t="s">
        <v>152</v>
      </c>
      <c r="AU6" s="358"/>
      <c r="AV6" s="358"/>
      <c r="AW6" s="359"/>
      <c r="AX6" s="357" t="s">
        <v>854</v>
      </c>
      <c r="AY6" s="358"/>
      <c r="AZ6" s="358"/>
      <c r="BA6" s="359"/>
      <c r="BB6" s="357" t="s">
        <v>855</v>
      </c>
      <c r="BC6" s="358"/>
      <c r="BD6" s="358"/>
      <c r="BE6" s="359"/>
      <c r="BF6" s="357" t="s">
        <v>126</v>
      </c>
      <c r="BG6" s="358"/>
      <c r="BH6" s="358"/>
      <c r="BI6" s="359"/>
      <c r="BJ6" s="357" t="s">
        <v>1110</v>
      </c>
      <c r="BK6" s="358"/>
      <c r="BL6" s="358"/>
      <c r="BM6" s="359"/>
      <c r="BN6" s="357" t="s">
        <v>687</v>
      </c>
      <c r="BO6" s="358"/>
      <c r="BP6" s="358"/>
      <c r="BQ6" s="359"/>
      <c r="BR6" s="357" t="s">
        <v>242</v>
      </c>
      <c r="BS6" s="358"/>
      <c r="BT6" s="358"/>
      <c r="BU6" s="359"/>
      <c r="BV6" s="357" t="s">
        <v>241</v>
      </c>
      <c r="BW6" s="358"/>
      <c r="BX6" s="358"/>
      <c r="BY6" s="359"/>
      <c r="BZ6" s="357" t="s">
        <v>706</v>
      </c>
      <c r="CA6" s="358"/>
      <c r="CB6" s="358"/>
      <c r="CC6" s="359"/>
      <c r="CD6" s="357" t="s">
        <v>683</v>
      </c>
      <c r="CE6" s="358"/>
      <c r="CF6" s="358"/>
      <c r="CG6" s="359"/>
      <c r="CH6" s="357" t="s">
        <v>240</v>
      </c>
      <c r="CI6" s="358"/>
      <c r="CJ6" s="358"/>
      <c r="CK6" s="359"/>
      <c r="CL6" s="357" t="s">
        <v>686</v>
      </c>
      <c r="CM6" s="358"/>
      <c r="CN6" s="358"/>
      <c r="CO6" s="359"/>
      <c r="CP6" s="357" t="s">
        <v>677</v>
      </c>
      <c r="CQ6" s="358"/>
      <c r="CR6" s="358"/>
      <c r="CS6" s="359"/>
      <c r="CT6" s="357" t="s">
        <v>859</v>
      </c>
      <c r="CU6" s="358"/>
      <c r="CV6" s="358"/>
      <c r="CW6" s="359"/>
      <c r="CX6" s="357" t="s">
        <v>155</v>
      </c>
      <c r="CY6" s="358"/>
      <c r="CZ6" s="358"/>
      <c r="DA6" s="359"/>
      <c r="DB6" s="357" t="s">
        <v>157</v>
      </c>
      <c r="DC6" s="358"/>
      <c r="DD6" s="358"/>
      <c r="DE6" s="359"/>
      <c r="DF6" s="357" t="s">
        <v>257</v>
      </c>
      <c r="DG6" s="358"/>
      <c r="DH6" s="358"/>
      <c r="DI6" s="359"/>
      <c r="DJ6" s="357" t="s">
        <v>702</v>
      </c>
      <c r="DK6" s="358"/>
      <c r="DL6" s="358"/>
      <c r="DM6" s="359"/>
      <c r="DN6" s="357" t="s">
        <v>1097</v>
      </c>
      <c r="DO6" s="358"/>
      <c r="DP6" s="358"/>
      <c r="DQ6" s="359"/>
      <c r="DR6" s="357" t="s">
        <v>161</v>
      </c>
      <c r="DS6" s="358"/>
      <c r="DT6" s="358"/>
      <c r="DU6" s="359"/>
      <c r="DV6" s="357" t="s">
        <v>215</v>
      </c>
      <c r="DW6" s="358"/>
      <c r="DX6" s="358"/>
      <c r="DY6" s="359"/>
      <c r="DZ6" s="357" t="s">
        <v>218</v>
      </c>
      <c r="EA6" s="358"/>
      <c r="EB6" s="358"/>
      <c r="EC6" s="359"/>
      <c r="ED6" s="357" t="s">
        <v>715</v>
      </c>
      <c r="EE6" s="358"/>
      <c r="EF6" s="358"/>
      <c r="EG6" s="359"/>
      <c r="EH6" s="357" t="s">
        <v>712</v>
      </c>
      <c r="EI6" s="358"/>
      <c r="EJ6" s="358"/>
      <c r="EK6" s="359"/>
      <c r="EL6" s="357" t="s">
        <v>863</v>
      </c>
      <c r="EM6" s="358"/>
      <c r="EN6" s="358"/>
      <c r="EO6" s="359"/>
      <c r="EP6" s="357" t="s">
        <v>681</v>
      </c>
      <c r="EQ6" s="358"/>
      <c r="ER6" s="358"/>
      <c r="ES6" s="359"/>
      <c r="ET6" s="357" t="s">
        <v>700</v>
      </c>
      <c r="EU6" s="358"/>
      <c r="EV6" s="358"/>
      <c r="EW6" s="359"/>
      <c r="EX6" s="357" t="s">
        <v>708</v>
      </c>
      <c r="EY6" s="358"/>
      <c r="EZ6" s="358"/>
      <c r="FA6" s="359"/>
      <c r="FB6" s="357" t="s">
        <v>869</v>
      </c>
      <c r="FC6" s="358"/>
      <c r="FD6" s="358"/>
      <c r="FE6" s="359"/>
      <c r="FF6" s="357" t="s">
        <v>869</v>
      </c>
      <c r="FG6" s="358"/>
      <c r="FH6" s="358"/>
      <c r="FI6" s="359"/>
      <c r="FJ6" s="357" t="s">
        <v>871</v>
      </c>
      <c r="FK6" s="358"/>
      <c r="FL6" s="358"/>
      <c r="FM6" s="359"/>
      <c r="FN6" s="357" t="s">
        <v>877</v>
      </c>
      <c r="FO6" s="358"/>
      <c r="FP6" s="358"/>
      <c r="FQ6" s="359"/>
      <c r="FR6" s="357" t="s">
        <v>881</v>
      </c>
      <c r="FS6" s="358"/>
      <c r="FT6" s="358"/>
      <c r="FU6" s="359"/>
      <c r="FV6" s="357" t="s">
        <v>1102</v>
      </c>
      <c r="FW6" s="358"/>
      <c r="FX6" s="358"/>
      <c r="FY6" s="359"/>
      <c r="FZ6" s="357" t="s">
        <v>1115</v>
      </c>
      <c r="GA6" s="358"/>
      <c r="GB6" s="358"/>
      <c r="GC6" s="359"/>
      <c r="GD6" s="357" t="s">
        <v>1129</v>
      </c>
      <c r="GE6" s="358"/>
      <c r="GF6" s="358"/>
      <c r="GG6" s="359"/>
      <c r="GH6" s="357" t="s">
        <v>1130</v>
      </c>
      <c r="GI6" s="358"/>
      <c r="GJ6" s="358"/>
      <c r="GK6" s="359"/>
    </row>
    <row r="7" spans="1:193" s="33" customFormat="1" ht="51" customHeight="1" x14ac:dyDescent="0.25">
      <c r="A7" s="365"/>
      <c r="B7" s="190" t="s">
        <v>1009</v>
      </c>
      <c r="C7" s="190" t="s">
        <v>1099</v>
      </c>
      <c r="D7" s="190" t="s">
        <v>111</v>
      </c>
      <c r="E7" s="190" t="s">
        <v>6</v>
      </c>
      <c r="F7" s="89" t="s">
        <v>1009</v>
      </c>
      <c r="G7" s="89" t="s">
        <v>128</v>
      </c>
      <c r="H7" s="89" t="s">
        <v>111</v>
      </c>
      <c r="I7" s="89" t="s">
        <v>6</v>
      </c>
      <c r="J7" s="89" t="s">
        <v>1009</v>
      </c>
      <c r="K7" s="89" t="s">
        <v>128</v>
      </c>
      <c r="L7" s="89" t="s">
        <v>111</v>
      </c>
      <c r="M7" s="89" t="s">
        <v>6</v>
      </c>
      <c r="N7" s="89" t="s">
        <v>1009</v>
      </c>
      <c r="O7" s="89" t="s">
        <v>128</v>
      </c>
      <c r="P7" s="89" t="s">
        <v>111</v>
      </c>
      <c r="Q7" s="89" t="s">
        <v>6</v>
      </c>
      <c r="R7" s="89" t="s">
        <v>1009</v>
      </c>
      <c r="S7" s="89" t="s">
        <v>128</v>
      </c>
      <c r="T7" s="89" t="s">
        <v>111</v>
      </c>
      <c r="U7" s="89" t="s">
        <v>6</v>
      </c>
      <c r="V7" s="89" t="s">
        <v>1009</v>
      </c>
      <c r="W7" s="89" t="s">
        <v>128</v>
      </c>
      <c r="X7" s="89" t="s">
        <v>111</v>
      </c>
      <c r="Y7" s="89" t="s">
        <v>6</v>
      </c>
      <c r="Z7" s="89" t="s">
        <v>1009</v>
      </c>
      <c r="AA7" s="89" t="s">
        <v>128</v>
      </c>
      <c r="AB7" s="89" t="s">
        <v>111</v>
      </c>
      <c r="AC7" s="89" t="s">
        <v>6</v>
      </c>
      <c r="AD7" s="89" t="s">
        <v>1009</v>
      </c>
      <c r="AE7" s="89" t="s">
        <v>128</v>
      </c>
      <c r="AF7" s="89" t="s">
        <v>111</v>
      </c>
      <c r="AG7" s="89" t="s">
        <v>6</v>
      </c>
      <c r="AH7" s="89" t="s">
        <v>1009</v>
      </c>
      <c r="AI7" s="89" t="s">
        <v>128</v>
      </c>
      <c r="AJ7" s="89" t="s">
        <v>111</v>
      </c>
      <c r="AK7" s="89" t="s">
        <v>6</v>
      </c>
      <c r="AL7" s="89" t="s">
        <v>1009</v>
      </c>
      <c r="AM7" s="89" t="s">
        <v>128</v>
      </c>
      <c r="AN7" s="89" t="s">
        <v>111</v>
      </c>
      <c r="AO7" s="89" t="s">
        <v>6</v>
      </c>
      <c r="AP7" s="89" t="s">
        <v>1009</v>
      </c>
      <c r="AQ7" s="89" t="s">
        <v>879</v>
      </c>
      <c r="AR7" s="89" t="s">
        <v>111</v>
      </c>
      <c r="AS7" s="89" t="s">
        <v>6</v>
      </c>
      <c r="AT7" s="89" t="s">
        <v>1009</v>
      </c>
      <c r="AU7" s="89" t="s">
        <v>128</v>
      </c>
      <c r="AV7" s="89" t="s">
        <v>111</v>
      </c>
      <c r="AW7" s="89" t="s">
        <v>6</v>
      </c>
      <c r="AX7" s="89" t="s">
        <v>1009</v>
      </c>
      <c r="AY7" s="89" t="s">
        <v>128</v>
      </c>
      <c r="AZ7" s="89" t="s">
        <v>111</v>
      </c>
      <c r="BA7" s="89" t="s">
        <v>6</v>
      </c>
      <c r="BB7" s="89" t="s">
        <v>1009</v>
      </c>
      <c r="BC7" s="89" t="s">
        <v>128</v>
      </c>
      <c r="BD7" s="89" t="s">
        <v>111</v>
      </c>
      <c r="BE7" s="89" t="s">
        <v>6</v>
      </c>
      <c r="BF7" s="89" t="s">
        <v>1009</v>
      </c>
      <c r="BG7" s="89" t="s">
        <v>128</v>
      </c>
      <c r="BH7" s="89" t="s">
        <v>111</v>
      </c>
      <c r="BI7" s="89" t="s">
        <v>127</v>
      </c>
      <c r="BJ7" s="89" t="s">
        <v>1009</v>
      </c>
      <c r="BK7" s="89" t="s">
        <v>128</v>
      </c>
      <c r="BL7" s="89" t="s">
        <v>111</v>
      </c>
      <c r="BM7" s="89" t="s">
        <v>127</v>
      </c>
      <c r="BN7" s="89" t="s">
        <v>1009</v>
      </c>
      <c r="BO7" s="89" t="s">
        <v>876</v>
      </c>
      <c r="BP7" s="89" t="s">
        <v>111</v>
      </c>
      <c r="BQ7" s="89" t="s">
        <v>127</v>
      </c>
      <c r="BR7" s="89" t="s">
        <v>1009</v>
      </c>
      <c r="BS7" s="89" t="s">
        <v>128</v>
      </c>
      <c r="BT7" s="89" t="s">
        <v>111</v>
      </c>
      <c r="BU7" s="89" t="s">
        <v>127</v>
      </c>
      <c r="BV7" s="89" t="s">
        <v>1009</v>
      </c>
      <c r="BW7" s="89" t="s">
        <v>128</v>
      </c>
      <c r="BX7" s="89" t="s">
        <v>111</v>
      </c>
      <c r="BY7" s="89" t="s">
        <v>127</v>
      </c>
      <c r="BZ7" s="89" t="s">
        <v>1009</v>
      </c>
      <c r="CA7" s="89" t="s">
        <v>128</v>
      </c>
      <c r="CB7" s="89" t="s">
        <v>111</v>
      </c>
      <c r="CC7" s="89" t="s">
        <v>127</v>
      </c>
      <c r="CD7" s="89" t="s">
        <v>1009</v>
      </c>
      <c r="CE7" s="89" t="s">
        <v>128</v>
      </c>
      <c r="CF7" s="89" t="s">
        <v>111</v>
      </c>
      <c r="CG7" s="89" t="s">
        <v>127</v>
      </c>
      <c r="CH7" s="89" t="s">
        <v>1009</v>
      </c>
      <c r="CI7" s="89" t="s">
        <v>128</v>
      </c>
      <c r="CJ7" s="89" t="s">
        <v>111</v>
      </c>
      <c r="CK7" s="89" t="s">
        <v>127</v>
      </c>
      <c r="CL7" s="89" t="s">
        <v>1009</v>
      </c>
      <c r="CM7" s="89" t="s">
        <v>128</v>
      </c>
      <c r="CN7" s="89" t="s">
        <v>111</v>
      </c>
      <c r="CO7" s="89" t="s">
        <v>127</v>
      </c>
      <c r="CP7" s="89" t="s">
        <v>1009</v>
      </c>
      <c r="CQ7" s="89" t="s">
        <v>128</v>
      </c>
      <c r="CR7" s="89" t="s">
        <v>111</v>
      </c>
      <c r="CS7" s="89" t="s">
        <v>127</v>
      </c>
      <c r="CT7" s="89" t="s">
        <v>1009</v>
      </c>
      <c r="CU7" s="89" t="s">
        <v>128</v>
      </c>
      <c r="CV7" s="89" t="s">
        <v>111</v>
      </c>
      <c r="CW7" s="89" t="s">
        <v>127</v>
      </c>
      <c r="CX7" s="89" t="s">
        <v>1009</v>
      </c>
      <c r="CY7" s="89" t="s">
        <v>138</v>
      </c>
      <c r="CZ7" s="89" t="s">
        <v>111</v>
      </c>
      <c r="DA7" s="89" t="s">
        <v>127</v>
      </c>
      <c r="DB7" s="89" t="s">
        <v>1009</v>
      </c>
      <c r="DC7" s="89" t="s">
        <v>1132</v>
      </c>
      <c r="DD7" s="89" t="s">
        <v>111</v>
      </c>
      <c r="DE7" s="89" t="s">
        <v>127</v>
      </c>
      <c r="DF7" s="89" t="s">
        <v>1009</v>
      </c>
      <c r="DG7" s="89" t="s">
        <v>128</v>
      </c>
      <c r="DH7" s="89" t="s">
        <v>111</v>
      </c>
      <c r="DI7" s="89" t="s">
        <v>127</v>
      </c>
      <c r="DJ7" s="89" t="s">
        <v>1009</v>
      </c>
      <c r="DK7" s="89" t="s">
        <v>128</v>
      </c>
      <c r="DL7" s="89" t="s">
        <v>111</v>
      </c>
      <c r="DM7" s="89" t="s">
        <v>127</v>
      </c>
      <c r="DN7" s="89" t="s">
        <v>1009</v>
      </c>
      <c r="DO7" s="89" t="s">
        <v>128</v>
      </c>
      <c r="DP7" s="89" t="s">
        <v>111</v>
      </c>
      <c r="DQ7" s="89" t="s">
        <v>127</v>
      </c>
      <c r="DR7" s="89" t="s">
        <v>1009</v>
      </c>
      <c r="DS7" s="89" t="s">
        <v>128</v>
      </c>
      <c r="DT7" s="89" t="s">
        <v>111</v>
      </c>
      <c r="DU7" s="89" t="s">
        <v>127</v>
      </c>
      <c r="DV7" s="89" t="s">
        <v>1009</v>
      </c>
      <c r="DW7" s="89" t="s">
        <v>128</v>
      </c>
      <c r="DX7" s="89" t="s">
        <v>111</v>
      </c>
      <c r="DY7" s="89" t="s">
        <v>127</v>
      </c>
      <c r="DZ7" s="89" t="s">
        <v>1009</v>
      </c>
      <c r="EA7" s="89" t="s">
        <v>128</v>
      </c>
      <c r="EB7" s="89" t="s">
        <v>111</v>
      </c>
      <c r="EC7" s="89" t="s">
        <v>127</v>
      </c>
      <c r="ED7" s="89" t="s">
        <v>1009</v>
      </c>
      <c r="EE7" s="89" t="s">
        <v>128</v>
      </c>
      <c r="EF7" s="89" t="s">
        <v>111</v>
      </c>
      <c r="EG7" s="89" t="s">
        <v>127</v>
      </c>
      <c r="EH7" s="89" t="s">
        <v>1009</v>
      </c>
      <c r="EI7" s="89" t="s">
        <v>128</v>
      </c>
      <c r="EJ7" s="89" t="s">
        <v>111</v>
      </c>
      <c r="EK7" s="89" t="s">
        <v>127</v>
      </c>
      <c r="EL7" s="89" t="s">
        <v>1009</v>
      </c>
      <c r="EM7" s="89" t="s">
        <v>128</v>
      </c>
      <c r="EN7" s="89" t="s">
        <v>111</v>
      </c>
      <c r="EO7" s="89" t="s">
        <v>127</v>
      </c>
      <c r="EP7" s="89" t="s">
        <v>1009</v>
      </c>
      <c r="EQ7" s="89" t="s">
        <v>128</v>
      </c>
      <c r="ER7" s="89" t="s">
        <v>111</v>
      </c>
      <c r="ES7" s="89" t="s">
        <v>127</v>
      </c>
      <c r="ET7" s="89" t="s">
        <v>1009</v>
      </c>
      <c r="EU7" s="89" t="s">
        <v>128</v>
      </c>
      <c r="EV7" s="89" t="s">
        <v>111</v>
      </c>
      <c r="EW7" s="89" t="s">
        <v>127</v>
      </c>
      <c r="EX7" s="89" t="s">
        <v>1009</v>
      </c>
      <c r="EY7" s="89" t="s">
        <v>128</v>
      </c>
      <c r="EZ7" s="89" t="s">
        <v>111</v>
      </c>
      <c r="FA7" s="89" t="s">
        <v>127</v>
      </c>
      <c r="FB7" s="89" t="s">
        <v>1009</v>
      </c>
      <c r="FC7" s="89" t="s">
        <v>128</v>
      </c>
      <c r="FD7" s="89" t="s">
        <v>111</v>
      </c>
      <c r="FE7" s="89" t="s">
        <v>127</v>
      </c>
      <c r="FF7" s="89" t="s">
        <v>1009</v>
      </c>
      <c r="FG7" s="89" t="s">
        <v>128</v>
      </c>
      <c r="FH7" s="89" t="s">
        <v>111</v>
      </c>
      <c r="FI7" s="89" t="s">
        <v>127</v>
      </c>
      <c r="FJ7" s="89" t="s">
        <v>1009</v>
      </c>
      <c r="FK7" s="89" t="s">
        <v>128</v>
      </c>
      <c r="FL7" s="89" t="s">
        <v>111</v>
      </c>
      <c r="FM7" s="89" t="s">
        <v>127</v>
      </c>
      <c r="FN7" s="89" t="s">
        <v>1009</v>
      </c>
      <c r="FO7" s="89" t="s">
        <v>1098</v>
      </c>
      <c r="FP7" s="89" t="s">
        <v>111</v>
      </c>
      <c r="FQ7" s="89" t="s">
        <v>127</v>
      </c>
      <c r="FR7" s="89" t="s">
        <v>1009</v>
      </c>
      <c r="FS7" s="89" t="s">
        <v>1128</v>
      </c>
      <c r="FT7" s="89" t="s">
        <v>111</v>
      </c>
      <c r="FU7" s="89" t="s">
        <v>127</v>
      </c>
      <c r="FV7" s="89" t="s">
        <v>1009</v>
      </c>
      <c r="FW7" s="89" t="s">
        <v>128</v>
      </c>
      <c r="FX7" s="89" t="s">
        <v>111</v>
      </c>
      <c r="FY7" s="89" t="s">
        <v>127</v>
      </c>
      <c r="FZ7" s="89" t="s">
        <v>1009</v>
      </c>
      <c r="GA7" s="89" t="s">
        <v>128</v>
      </c>
      <c r="GB7" s="89" t="s">
        <v>111</v>
      </c>
      <c r="GC7" s="89" t="s">
        <v>127</v>
      </c>
      <c r="GD7" s="89" t="s">
        <v>1009</v>
      </c>
      <c r="GE7" s="89" t="s">
        <v>1133</v>
      </c>
      <c r="GF7" s="89" t="s">
        <v>111</v>
      </c>
      <c r="GG7" s="89" t="s">
        <v>127</v>
      </c>
      <c r="GH7" s="89" t="s">
        <v>1009</v>
      </c>
      <c r="GI7" s="89" t="s">
        <v>1133</v>
      </c>
      <c r="GJ7" s="89" t="s">
        <v>111</v>
      </c>
      <c r="GK7" s="89" t="s">
        <v>127</v>
      </c>
    </row>
    <row r="8" spans="1:193" s="74" customFormat="1" ht="31.5" x14ac:dyDescent="0.25">
      <c r="A8" s="84" t="s">
        <v>275</v>
      </c>
      <c r="B8" s="90">
        <f>F8+J8+N8+R8+V8+Z8+AD8+AH8+AL8+AP8+AT8+AX8+BB8+BF8+BJ8+BN8+BR8+BV8+BZ8+CD8+CH8+CL8+CP8+CT8+CX8+DB8+DF8+DJ8+DN8+DR8+DV8+DZ8+ED8+EH8+EL8+EP8+ET8+EX8+FB8+FF8+FJ8+FN8+FR8+FV8+FZ8+GD8+GH8</f>
        <v>3925981.8819999998</v>
      </c>
      <c r="C8" s="90">
        <f t="shared" ref="C8:D8" si="0">G8+K8+O8+S8+W8+AA8+AE8+AI8+AM8+AQ8+AU8+AY8+BC8+BG8+BK8+BO8+BS8+BW8+CA8+CE8+CI8+CM8+CQ8+CU8+CY8+DC8+DG8+DK8+DO8+DS8+DW8+EA8+EE8+EI8+EM8+EQ8+EU8+EY8+FC8+FG8+FK8+FO8+FS8+FW8+GA8+GE8+GI8</f>
        <v>4745242.5669200011</v>
      </c>
      <c r="D8" s="90">
        <f t="shared" si="0"/>
        <v>4654703.8091400014</v>
      </c>
      <c r="E8" s="90">
        <f t="shared" ref="E8:E10" si="1">D8/C8*100</f>
        <v>98.09200991301978</v>
      </c>
      <c r="F8" s="85">
        <f t="shared" ref="F8" si="2">F11+F15+F24+F38+F49+F54+F71+F77+F94+F99+F111+F120+F133+F144+F155+F167+F179+F193+F197+F209+F218+F225+F238+F251+F263+F271+F280+F291+F301+F308+F317+F327+F341+F350+F359+F366+F378+F387</f>
        <v>14916.7</v>
      </c>
      <c r="G8" s="85">
        <f t="shared" ref="G8:BH8" si="3">G11+G15+G24+G38+G49+G54+G71+G77+G94+G99+G111+G120+G133+G144+G155+G167+G179+G193+G197+G209+G218+G225+G238+G251+G263+G271+G280+G291+G301+G308+G317+G327+G341+G350+G359+G366+G378+G387</f>
        <v>16624.900000000001</v>
      </c>
      <c r="H8" s="85">
        <f t="shared" si="3"/>
        <v>16624.860399999998</v>
      </c>
      <c r="I8" s="90">
        <f t="shared" ref="I8:I11" si="4">H8/G8*100</f>
        <v>99.999761803078485</v>
      </c>
      <c r="J8" s="85">
        <f t="shared" ref="J8" si="5">J11+J15+J24+J38+J49+J54+J71+J77+J94+J99+J111+J120+J133+J144+J155+J167+J179+J193+J197+J209+J218+J225+J238+J251+J263+J271+J280+J291+J301+J308+J317+J327+J341+J350+J359+J366+J378+J387</f>
        <v>29269.7</v>
      </c>
      <c r="K8" s="85">
        <f t="shared" si="3"/>
        <v>73960.600000000006</v>
      </c>
      <c r="L8" s="85">
        <f t="shared" si="3"/>
        <v>73850.465150000004</v>
      </c>
      <c r="M8" s="85">
        <f>L8/K8*100</f>
        <v>99.851089837021334</v>
      </c>
      <c r="N8" s="85">
        <f t="shared" ref="N8" si="6">N11+N15+N24+N38+N49+N54+N71+N77+N94+N99+N111+N120+N133+N144+N155+N167+N179+N193+N197+N209+N218+N225+N238+N251+N263+N271+N280+N291+N301+N308+N317+N327+N341+N350+N359+N366+N378+N387</f>
        <v>53018.600000000006</v>
      </c>
      <c r="O8" s="85">
        <f t="shared" si="3"/>
        <v>54023.099999999991</v>
      </c>
      <c r="P8" s="85">
        <f t="shared" si="3"/>
        <v>53046.400880000008</v>
      </c>
      <c r="Q8" s="85">
        <f>P8/O8*100</f>
        <v>98.192071317640071</v>
      </c>
      <c r="R8" s="85">
        <f t="shared" ref="R8" si="7">R11+R15+R24+R38+R49+R54+R71+R77+R94+R99+R111+R120+R133+R144+R155+R167+R179+R193+R197+R209+R218+R225+R238+R251+R263+R271+R280+R291+R301+R308+R317+R327+R341+R350+R359+R366+R378+R387</f>
        <v>0</v>
      </c>
      <c r="S8" s="85">
        <f t="shared" si="3"/>
        <v>0</v>
      </c>
      <c r="T8" s="85">
        <f t="shared" si="3"/>
        <v>0</v>
      </c>
      <c r="U8" s="85"/>
      <c r="V8" s="85">
        <f t="shared" ref="V8" si="8">V11+V15+V24+V38+V49+V54+V71+V77+V94+V99+V111+V120+V133+V144+V155+V167+V179+V193+V197+V209+V218+V225+V238+V251+V263+V271+V280+V291+V301+V308+V317+V327+V341+V350+V359+V366+V378+V387</f>
        <v>10058.4</v>
      </c>
      <c r="W8" s="85">
        <f t="shared" si="3"/>
        <v>10058.4</v>
      </c>
      <c r="X8" s="85">
        <f t="shared" si="3"/>
        <v>10058.4</v>
      </c>
      <c r="Y8" s="90">
        <f t="shared" ref="Y8:Y9" si="9">X8/W8*100</f>
        <v>100</v>
      </c>
      <c r="Z8" s="85">
        <f t="shared" ref="Z8" si="10">Z11+Z15+Z24+Z38+Z49+Z54+Z71+Z77+Z94+Z99+Z111+Z120+Z133+Z144+Z155+Z167+Z179+Z193+Z197+Z209+Z218+Z225+Z238+Z251+Z263+Z271+Z280+Z291+Z301+Z308+Z317+Z327+Z341+Z350+Z359+Z366+Z378+Z387</f>
        <v>40836.1</v>
      </c>
      <c r="AA8" s="85">
        <f t="shared" si="3"/>
        <v>40836.1</v>
      </c>
      <c r="AB8" s="85">
        <f t="shared" si="3"/>
        <v>40836.1</v>
      </c>
      <c r="AC8" s="90">
        <f t="shared" ref="AC8:AC9" si="11">AB8/AA8*100</f>
        <v>100</v>
      </c>
      <c r="AD8" s="85">
        <f t="shared" ref="AD8" si="12">AD11+AD15+AD24+AD38+AD49+AD54+AD71+AD77+AD94+AD99+AD111+AD120+AD133+AD144+AD155+AD167+AD179+AD193+AD197+AD209+AD218+AD225+AD238+AD251+AD263+AD271+AD280+AD291+AD301+AD308+AD317+AD327+AD341+AD350+AD359+AD366+AD378+AD387</f>
        <v>2689.39</v>
      </c>
      <c r="AE8" s="85">
        <f t="shared" si="3"/>
        <v>2346.9388599999997</v>
      </c>
      <c r="AF8" s="85">
        <f t="shared" si="3"/>
        <v>2346.9389999999994</v>
      </c>
      <c r="AG8" s="90">
        <f t="shared" ref="AG8:AG12" si="13">AF8/AE8*100</f>
        <v>100.00000596521717</v>
      </c>
      <c r="AH8" s="85">
        <f t="shared" ref="AH8" si="14">AH11+AH15+AH24+AH38+AH49+AH54+AH71+AH77+AH94+AH99+AH111+AH120+AH133+AH144+AH155+AH167+AH179+AH193+AH197+AH209+AH218+AH225+AH238+AH251+AH263+AH271+AH280+AH291+AH301+AH308+AH317+AH327+AH341+AH350+AH359+AH366+AH378+AH387</f>
        <v>850</v>
      </c>
      <c r="AI8" s="85">
        <f t="shared" si="3"/>
        <v>867.34700999999961</v>
      </c>
      <c r="AJ8" s="85">
        <f t="shared" si="3"/>
        <v>867.34699999999964</v>
      </c>
      <c r="AK8" s="90">
        <f t="shared" ref="AK8:AK10" si="15">AJ8/AI8*100</f>
        <v>99.999998847058919</v>
      </c>
      <c r="AL8" s="85">
        <f t="shared" ref="AL8" si="16">AL11+AL15+AL24+AL38+AL49+AL54+AL71+AL77+AL94+AL99+AL111+AL120+AL133+AL144+AL155+AL167+AL179+AL193+AL197+AL209+AL218+AL225+AL238+AL251+AL263+AL271+AL280+AL291+AL301+AL308+AL317+AL327+AL341+AL350+AL359+AL366+AL378+AL387</f>
        <v>5300</v>
      </c>
      <c r="AM8" s="85">
        <f t="shared" si="3"/>
        <v>5300</v>
      </c>
      <c r="AN8" s="85">
        <f t="shared" si="3"/>
        <v>5300</v>
      </c>
      <c r="AO8" s="85">
        <f>AN8/AM8*100</f>
        <v>100</v>
      </c>
      <c r="AP8" s="85"/>
      <c r="AQ8" s="85">
        <f t="shared" si="3"/>
        <v>116801.23104999999</v>
      </c>
      <c r="AR8" s="85">
        <f>AR11+AR15+AR24+AR38+AR49+AR54+AR71+AR77+AR94+AR99+AR111+AR120+AR133+AR144+AR155+AR167+AR179+AR193+AR197+AR209+AR218+AR225+AR238+AR251+AR263+AR271+AR280+AR291+AR301+AR308+AR317+AR327+AR341+AR350+AR359+AR366+AR378+AR387</f>
        <v>115801.24204999999</v>
      </c>
      <c r="AS8" s="90">
        <f>AR8/AQ8*100</f>
        <v>99.14385405786355</v>
      </c>
      <c r="AT8" s="85">
        <f>AT11+AT15+AT24+AT38+AT49+AT54+AT71+AT77+AT94+AT99+AT111+AT120+AT133+AT144+AT155+AT167+AT179+AT193+AT197+AT209+AT218+AT225+AT238+AT251+AT263+AT271+AT280+AT291+AT301+AT308+AT317+AT327+AT341+AT350+AT359+AT366+AT378+AT387</f>
        <v>165975.09999999995</v>
      </c>
      <c r="AU8" s="85">
        <f>AU11+AU15+AU24+AU38+AU49+AU54+AU71+AU77+AU94+AU99+AU111+AU120+AU133+AU144+AU155+AU167+AU179+AU193+AU197+AU209+AU218+AU225+AU238+AU251+AU263+AU271+AU280+AU291+AU301+AU308+AU317+AU327+AU341+AU350+AU359+AU366+AU378+AU387</f>
        <v>165975.09999999995</v>
      </c>
      <c r="AV8" s="85">
        <f t="shared" si="3"/>
        <v>165975.17527000001</v>
      </c>
      <c r="AW8" s="90">
        <f t="shared" ref="AW8:AW11" si="17">AV8/AU8*100</f>
        <v>100.00004535017607</v>
      </c>
      <c r="AX8" s="85">
        <f t="shared" si="3"/>
        <v>818539.70000000007</v>
      </c>
      <c r="AY8" s="85">
        <f t="shared" si="3"/>
        <v>818539.70000000007</v>
      </c>
      <c r="AZ8" s="85">
        <f t="shared" si="3"/>
        <v>785551.70989000017</v>
      </c>
      <c r="BA8" s="90">
        <f t="shared" ref="BA8:BA9" si="18">AZ8/AY8*100</f>
        <v>95.969897353787488</v>
      </c>
      <c r="BB8" s="90">
        <f t="shared" ref="BB8" si="19">BB11+BB15+BB24+BB38+BB49+BB54+BB71+BB77+BB94+BB99+BB111+BB120+BB133+BB144+BB155+BB167+BB179+BB193+BB197+BB209+BB218+BB225+BB238+BB251+BB263+BB271+BB280+BB291+BB301+BB308+BB317+BB327+BB341+BB350+BB359+BB366+BB378+BB387</f>
        <v>0</v>
      </c>
      <c r="BC8" s="90">
        <f t="shared" ref="BC8:BD8" si="20">BC11+BC15+BC24+BC38+BC49+BC54+BC71+BC77+BC94+BC99+BC111+BC120+BC133+BC144+BC155+BC167+BC179+BC193+BC197+BC209+BC218+BC225+BC238+BC251+BC263+BC271+BC280+BC291+BC301+BC308+BC317+BC327+BC341+BC350+BC359+BC366+BC378+BC387</f>
        <v>115398.10000000003</v>
      </c>
      <c r="BD8" s="90">
        <f t="shared" si="20"/>
        <v>95519.522090000013</v>
      </c>
      <c r="BE8" s="90">
        <f t="shared" ref="BE8:BE9" si="21">BD8/BC8*100</f>
        <v>82.773912300115853</v>
      </c>
      <c r="BF8" s="85">
        <f t="shared" ref="BF8" si="22">BF11+BF15+BF24+BF38+BF49+BF54+BF71+BF77+BF94+BF99+BF111+BF120+BF133+BF144+BF155+BF167+BF179+BF193+BF197+BF209+BF218+BF225+BF238+BF251+BF263+BF271+BF280+BF291+BF301+BF308+BF317+BF327+BF341+BF350+BF359+BF366+BF378+BF387</f>
        <v>535322.4</v>
      </c>
      <c r="BG8" s="85">
        <f t="shared" si="3"/>
        <v>485652.2</v>
      </c>
      <c r="BH8" s="85">
        <f t="shared" si="3"/>
        <v>485626.98733999999</v>
      </c>
      <c r="BI8" s="85">
        <f>BH8/BG8*100</f>
        <v>99.994808494638761</v>
      </c>
      <c r="BJ8" s="85"/>
      <c r="BK8" s="85"/>
      <c r="BL8" s="85"/>
      <c r="BM8" s="85"/>
      <c r="BN8" s="85">
        <f t="shared" ref="BN8" si="23">BN11+BN15+BN24+BN38+BN49+BN54+BN71+BN77+BN94+BN99+BN111+BN120+BN133+BN144+BN155+BN167+BN179+BN193+BN197+BN209+BN218+BN225+BN238+BN251+BN263+BN271+BN280+BN291+BN301+BN308+BN317+BN327+BN341+BN350+BN359+BN366+BN378+BN387</f>
        <v>30468</v>
      </c>
      <c r="BO8" s="85">
        <f t="shared" ref="BO8:DP8" si="24">BO11+BO15+BO24+BO38+BO49+BO54+BO71+BO77+BO94+BO99+BO111+BO120+BO133+BO144+BO155+BO167+BO179+BO193+BO197+BO209+BO218+BO225+BO238+BO251+BO263+BO271+BO280+BO291+BO301+BO308+BO317+BO327+BO341+BO350+BO359+BO366+BO378+BO387</f>
        <v>30468</v>
      </c>
      <c r="BP8" s="85">
        <f t="shared" si="24"/>
        <v>30468</v>
      </c>
      <c r="BQ8" s="90">
        <f t="shared" ref="BQ8:BQ9" si="25">BP8/BO8*100</f>
        <v>100</v>
      </c>
      <c r="BR8" s="85">
        <f t="shared" ref="BR8" si="26">BR11+BR15+BR24+BR38+BR49+BR54+BR71+BR77+BR94+BR99+BR111+BR120+BR133+BR144+BR155+BR167+BR179+BR193+BR197+BR209+BR218+BR225+BR238+BR251+BR263+BR271+BR280+BR291+BR301+BR308+BR317+BR327+BR341+BR350+BR359+BR366+BR378+BR387</f>
        <v>76355.7</v>
      </c>
      <c r="BS8" s="85">
        <f t="shared" si="24"/>
        <v>145835</v>
      </c>
      <c r="BT8" s="85">
        <f t="shared" si="24"/>
        <v>128698.55832</v>
      </c>
      <c r="BU8" s="90">
        <f t="shared" ref="BU8:BU9" si="27">BT8/BS8*100</f>
        <v>88.249431425926559</v>
      </c>
      <c r="BV8" s="85">
        <f t="shared" ref="BV8" si="28">BV11+BV15+BV24+BV38+BV49+BV54+BV71+BV77+BV94+BV99+BV111+BV120+BV133+BV144+BV155+BV167+BV179+BV193+BV197+BV209+BV218+BV225+BV238+BV251+BV263+BV271+BV280+BV291+BV301+BV308+BV317+BV327+BV341+BV350+BV359+BV366+BV378+BV387</f>
        <v>1553.9</v>
      </c>
      <c r="BW8" s="85">
        <f t="shared" si="24"/>
        <v>3064.7</v>
      </c>
      <c r="BX8" s="85">
        <f t="shared" si="24"/>
        <v>2711.2822500000002</v>
      </c>
      <c r="BY8" s="90">
        <f t="shared" ref="BY8:BY9" si="29">BX8/BW8*100</f>
        <v>88.468112702711537</v>
      </c>
      <c r="BZ8" s="85">
        <f t="shared" ref="BZ8" si="30">BZ11+BZ15+BZ24+BZ38+BZ49+BZ54+BZ71+BZ77+BZ94+BZ99+BZ111+BZ120+BZ133+BZ144+BZ155+BZ167+BZ179+BZ193+BZ197+BZ209+BZ218+BZ225+BZ238+BZ251+BZ263+BZ271+BZ280+BZ291+BZ301+BZ308+BZ317+BZ327+BZ341+BZ350+BZ359+BZ366+BZ378+BZ387</f>
        <v>179821.19999999992</v>
      </c>
      <c r="CA8" s="85">
        <f t="shared" si="24"/>
        <v>148253.49999999997</v>
      </c>
      <c r="CB8" s="85">
        <f t="shared" si="24"/>
        <v>141724.33399999997</v>
      </c>
      <c r="CC8" s="90">
        <f t="shared" ref="CC8:CC9" si="31">CB8/CA8*100</f>
        <v>95.595944783765646</v>
      </c>
      <c r="CD8" s="85">
        <f t="shared" si="24"/>
        <v>385498.59199999995</v>
      </c>
      <c r="CE8" s="85">
        <f t="shared" si="24"/>
        <v>342160.7</v>
      </c>
      <c r="CF8" s="85">
        <f t="shared" si="24"/>
        <v>342160.68423999997</v>
      </c>
      <c r="CG8" s="90">
        <f t="shared" ref="CG8" si="32">CF8/CE8*100</f>
        <v>99.999995393977144</v>
      </c>
      <c r="CH8" s="85">
        <f t="shared" si="24"/>
        <v>34078.699999999997</v>
      </c>
      <c r="CI8" s="85">
        <f t="shared" si="24"/>
        <v>34078.699999999997</v>
      </c>
      <c r="CJ8" s="85">
        <f t="shared" si="24"/>
        <v>34078.699999999997</v>
      </c>
      <c r="CK8" s="90">
        <f t="shared" ref="CK8" si="33">CJ8/CI8*100</f>
        <v>100</v>
      </c>
      <c r="CL8" s="85">
        <f t="shared" si="24"/>
        <v>16769.400000000001</v>
      </c>
      <c r="CM8" s="85">
        <f t="shared" si="24"/>
        <v>16769.400000000001</v>
      </c>
      <c r="CN8" s="85">
        <f t="shared" si="24"/>
        <v>16769.399169999997</v>
      </c>
      <c r="CO8" s="90">
        <f t="shared" ref="CO8" si="34">CN8/CM8*100</f>
        <v>99.999995050508645</v>
      </c>
      <c r="CP8" s="90"/>
      <c r="CQ8" s="85">
        <f t="shared" si="24"/>
        <v>0</v>
      </c>
      <c r="CR8" s="85">
        <f t="shared" si="24"/>
        <v>0</v>
      </c>
      <c r="CS8" s="85">
        <f t="shared" si="24"/>
        <v>0</v>
      </c>
      <c r="CT8" s="85">
        <f t="shared" ref="CT8" si="35">CT11+CT15+CT24+CT38+CT49+CT54+CT71+CT77+CT94+CT99+CT111+CT120+CT133+CT144+CT155+CT167+CT179+CT193+CT197+CT209+CT218+CT225+CT238+CT251+CT263+CT271+CT280+CT291+CT301+CT308+CT317+CT327+CT341+CT350+CT359+CT366+CT378+CT387</f>
        <v>82719.799999999988</v>
      </c>
      <c r="CU8" s="85">
        <f t="shared" si="24"/>
        <v>73743.199999999997</v>
      </c>
      <c r="CV8" s="85">
        <f t="shared" si="24"/>
        <v>73743.115610000008</v>
      </c>
      <c r="CW8" s="90">
        <f t="shared" ref="CW8:CW9" si="36">CV8/CU8*100</f>
        <v>99.999885562329823</v>
      </c>
      <c r="CX8" s="85">
        <f t="shared" si="24"/>
        <v>65541.5</v>
      </c>
      <c r="CY8" s="85">
        <f t="shared" si="24"/>
        <v>65541.5</v>
      </c>
      <c r="CZ8" s="85">
        <f t="shared" si="24"/>
        <v>65541.53061999999</v>
      </c>
      <c r="DA8" s="90">
        <f t="shared" ref="DA8" si="37">CZ8/CY8*100</f>
        <v>100.00004671849132</v>
      </c>
      <c r="DB8" s="85">
        <f t="shared" si="24"/>
        <v>24694.100000000002</v>
      </c>
      <c r="DC8" s="85">
        <f t="shared" si="24"/>
        <v>24694.1</v>
      </c>
      <c r="DD8" s="85">
        <f t="shared" si="24"/>
        <v>24651.263199999998</v>
      </c>
      <c r="DE8" s="90">
        <f t="shared" ref="DE8:DE11" si="38">DD8/DC8*100</f>
        <v>99.826530223818651</v>
      </c>
      <c r="DF8" s="85">
        <f t="shared" ref="DF8" si="39">DF11+DF15+DF24+DF38+DF49+DF54+DF71+DF77+DF94+DF99+DF111+DF120+DF133+DF144+DF155+DF167+DF179+DF193+DF197+DF209+DF218+DF225+DF238+DF251+DF263+DF271+DF280+DF291+DF301+DF308+DF317+DF327+DF341+DF350+DF359+DF366+DF378+DF387</f>
        <v>85505.600000000006</v>
      </c>
      <c r="DG8" s="85">
        <f t="shared" si="24"/>
        <v>85511.9</v>
      </c>
      <c r="DH8" s="85">
        <f t="shared" si="24"/>
        <v>85511.9</v>
      </c>
      <c r="DI8" s="85">
        <f>DH8/DG8*100</f>
        <v>100</v>
      </c>
      <c r="DJ8" s="85">
        <f t="shared" si="24"/>
        <v>8369.2999999999993</v>
      </c>
      <c r="DK8" s="85">
        <f t="shared" si="24"/>
        <v>7154.5</v>
      </c>
      <c r="DL8" s="85">
        <f t="shared" si="24"/>
        <v>6456.2000000000007</v>
      </c>
      <c r="DM8" s="85">
        <f>DL8/DK8*100</f>
        <v>90.239709273883591</v>
      </c>
      <c r="DN8" s="85">
        <f t="shared" ref="DN8" si="40">DN11+DN15+DN24+DN38+DN49+DN54+DN71+DN77+DN94+DN99+DN111+DN120+DN133+DN144+DN155+DN167+DN179+DN193+DN197+DN209+DN218+DN225+DN238+DN251+DN263+DN271+DN280+DN291+DN301+DN308+DN317+DN327+DN341+DN350+DN359+DN366+DN378+DN387</f>
        <v>204901.1</v>
      </c>
      <c r="DO8" s="85">
        <f t="shared" si="24"/>
        <v>204901.1</v>
      </c>
      <c r="DP8" s="85">
        <f t="shared" si="24"/>
        <v>204901.09965999995</v>
      </c>
      <c r="DQ8" s="85">
        <f>DP8/DO8*100</f>
        <v>99.999999834066259</v>
      </c>
      <c r="DR8" s="85">
        <f>DR11+DR15+DR24+DR38+DR49+DR54+DR71+DR77+DR94+DR99+DR111+DR120+DR133+DR144+DR155+DR167+DR179+DR193+DR197+DR209+DR218+DR225+DR238+DR251+DR263+DR271+DR280+DR291+DR301+DR308+DR317+DR327+DR341+DR350+DR359+DR366+DR378+DR387</f>
        <v>6197.6</v>
      </c>
      <c r="DS8" s="85">
        <f>DS11+DS15+DS24+DS38+DS49+DS54+DS71+DS77+DS94+DS99+DS111+DS120+DS133+DS144+DS155+DS167+DS179+DS193+DS197+DS209+DS218+DS225+DS238+DS251+DS263+DS271+DS280+DS291+DS301+DS308+DS317+DS327+DS341+DS350+DS359+DS366+DS378+DS387</f>
        <v>6197.6</v>
      </c>
      <c r="DT8" s="85">
        <f>DT11+DT15+DT24+DT38+DT49+DT54+DT71+DT77+DT94+DT99+DT111+DT120+DT133+DT144+DT155+DT167+DT179+DT193+DT197+DT209+DT218+DT225+DT238+DT251+DT263+DT271+DT280+DT291+DT301+DT308+DT317+DT327+DT341+DT350+DT359+DT366+DT378+DT387</f>
        <v>6197.6</v>
      </c>
      <c r="DU8" s="85">
        <f>DT8/DS8*100</f>
        <v>100</v>
      </c>
      <c r="DV8" s="85">
        <f>DV11+DV15+DV24+DV38+DV49+DV54+DV71+DV77+DV94+DV99+DV111+DV120+DV133+DV144+DV155+DV167+DV179+DV193+DV197+DV209+DV218+DV225+DV238+DV251+DV263+DV271+DV280+DV291+DV301+DV308+DV317+DV327+DV341+DV350+DV359+DV366+DV378+DV387</f>
        <v>16618.3</v>
      </c>
      <c r="DW8" s="85">
        <f>DW11+DW15+DW24+DW38+DW49+DW54+DW71+DW77+DW94+DW99+DW111+DW120+DW133+DW144+DW155+DW167+DW179+DW193+DW197+DW209+DW218+DW225+DW238+DW251+DW263+DW271+DW280+DW291+DW301+DW308+DW317+DW327+DW341+DW350+DW359+DW366+DW378+DW387</f>
        <v>11343.7</v>
      </c>
      <c r="DX8" s="85">
        <f>DX11+DX15+DX24+DX38+DX49+DX54+DX71+DX77+DX94+DX99+DX111+DX120+DX133+DX144+DX155+DX167+DX179+DX193+DX197+DX209+DX218+DX225+DX238+DX251+DX263+DX271+DX280+DX291+DX301+DX308+DX317+DX327+DX341+DX350+DX359+DX366+DX378+DX387</f>
        <v>11082.95</v>
      </c>
      <c r="DY8" s="203">
        <f>DX8/DW8*100</f>
        <v>97.70136727875385</v>
      </c>
      <c r="DZ8" s="85">
        <f>DZ11+DZ15+DZ24+DZ38+DZ49+DZ54+DZ71+DZ77+DZ94+DZ99+DZ111+DZ120+DZ133+DZ144+DZ155+DZ167+DZ179+DZ193+DZ197+DZ209+DZ218+DZ225+DZ238+DZ251+DZ263+DZ271+DZ280+DZ291+DZ301+DZ308+DZ317+DZ327+DZ341+DZ350+DZ359+DZ366+DZ378+DZ387</f>
        <v>586404.6</v>
      </c>
      <c r="EA8" s="85">
        <f>EA11+EA15+EA24+EA38+EA49+EA54+EA71+EA77+EA94+EA99+EA111+EA120+EA133+EA144+EA155+EA167+EA179+EA193+EA197+EA209+EA218+EA225+EA238+EA251+EA263+EA271+EA280+EA291+EA301+EA308+EA317+EA327+EA341+EA350+EA359+EA366+EA378+EA387</f>
        <v>582245.9</v>
      </c>
      <c r="EB8" s="85">
        <f>EB11+EB15+EB24+EB38+EB49+EB54+EB71+EB77+EB94+EB99+EB111+EB120+EB133+EB144+EB155+EB167+EB179+EB193+EB197+EB209+EB218+EB225+EB238+EB251+EB263+EB271+EB280+EB291+EB301+EB308+EB317+EB327+EB341+EB350+EB359+EB366+EB378+EB387</f>
        <v>578008.63407999999</v>
      </c>
      <c r="EC8" s="90">
        <f t="shared" ref="EC8:EC11" si="41">EB8/EA8*100</f>
        <v>99.272254914976642</v>
      </c>
      <c r="ED8" s="222"/>
      <c r="EE8" s="223">
        <f>EE11+EE15+EE24+EE38+EE49+EE54+EE71+EE77+EE94+EE99+EE111+EE120+EE133+EE144+EE155+EE167+EE179+EE193+EE197+EE209+EE218+EE225+EE238+EE251+EE263+EE271+EE280+EE291+EE301+EE308+EE317+EE327+EE341+EE350+EE359+EE366+EE378+EE387</f>
        <v>200000</v>
      </c>
      <c r="EF8" s="85">
        <f>EF11+EF15+EF24+EF38+EF49+EF54+EF71+EF77+EF94+EF99+EF111+EF120+EF133+EF144+EF155+EF167+EF179+EF193+EF197+EF209+EF218+EF225+EF238+EF251+EF263+EF271+EF280+EF291+EF301+EF308+EF317+EF327+EF341+EF350+EF359+EF366+EF378+EF387</f>
        <v>199009.59980000003</v>
      </c>
      <c r="EG8" s="90">
        <f t="shared" ref="EG8" si="42">EF8/EE8*100</f>
        <v>99.504799900000009</v>
      </c>
      <c r="EH8" s="90"/>
      <c r="EI8" s="85">
        <f t="shared" ref="EI8:EN8" si="43">EI11+EI15+EI24+EI38+EI49+EI54+EI71+EI77+EI94+EI99+EI111+EI120+EI133+EI144+EI155+EI167+EI179+EI193+EI197+EI209+EI218+EI225+EI238+EI251+EI263+EI271+EI280+EI291+EI301+EI308+EI317+EI327+EI341+EI350+EI359+EI366+EI378+EI387</f>
        <v>0</v>
      </c>
      <c r="EJ8" s="85">
        <f t="shared" si="43"/>
        <v>0</v>
      </c>
      <c r="EK8" s="85">
        <f t="shared" si="43"/>
        <v>0</v>
      </c>
      <c r="EL8" s="85">
        <f t="shared" si="43"/>
        <v>0</v>
      </c>
      <c r="EM8" s="85">
        <f t="shared" si="43"/>
        <v>36685.4</v>
      </c>
      <c r="EN8" s="85">
        <f t="shared" si="43"/>
        <v>36619.400999999998</v>
      </c>
      <c r="EO8" s="85">
        <f>EN8/EM8*100</f>
        <v>99.820094642555333</v>
      </c>
      <c r="EP8" s="85">
        <f t="shared" ref="EP8:ER9" si="44">EP11+EP15+EP24+EP38+EP49+EP54+EP71+EP77+EP94+EP99+EP111+EP120+EP133+EP144+EP155+EP167+EP179+EP193+EP197+EP209+EP218+EP225+EP238+EP251+EP263+EP271+EP280+EP291+EP301+EP308+EP317+EP327+EP341+EP350+EP359+EP366+EP378+EP387</f>
        <v>48844.4</v>
      </c>
      <c r="EQ8" s="85">
        <f t="shared" si="44"/>
        <v>48007.1</v>
      </c>
      <c r="ER8" s="85">
        <f t="shared" si="44"/>
        <v>48007.14286</v>
      </c>
      <c r="ES8" s="90">
        <f t="shared" ref="ES8" si="45">ER8/EQ8*100</f>
        <v>100.00008927846089</v>
      </c>
      <c r="ET8" s="85">
        <f t="shared" ref="ET8" si="46">ET11+ET15+ET24+ET38+ET49+ET54+ET71+ET77+ET94+ET99+ET111+ET120+ET133+ET144+ET155+ET167+ET179+ET193+ET197+ET209+ET218+ET225+ET238+ET251+ET263+ET271+ET280+ET291+ET301+ET308+ET317+ET327+ET341+ET350+ET359+ET366+ET378+ET387</f>
        <v>42920.100000000006</v>
      </c>
      <c r="EU8" s="85">
        <f t="shared" ref="EU8:EV8" si="47">EU11+EU15+EU24+EU38+EU49+EU54+EU71+EU77+EU94+EU99+EU111+EU120+EU133+EU144+EU155+EU167+EU179+EU193+EU197+EU209+EU218+EU225+EU238+EU251+EU263+EU271+EU280+EU291+EU301+EU308+EU317+EU327+EU341+EU350+EU359+EU366+EU378+EU387</f>
        <v>31908.2</v>
      </c>
      <c r="EV8" s="85">
        <f t="shared" si="47"/>
        <v>30422.452050000007</v>
      </c>
      <c r="EW8" s="90">
        <f t="shared" ref="EW8:EW9" si="48">EV8/EU8*100</f>
        <v>95.343679837784663</v>
      </c>
      <c r="EX8" s="85">
        <f t="shared" ref="EX8" si="49">EX11+EX15+EX24+EX38+EX49+EX54+EX71+EX77+EX94+EX99+EX111+EX120+EX133+EX144+EX155+EX167+EX179+EX193+EX197+EX209+EX218+EX225+EX238+EX251+EX263+EX271+EX280+EX291+EX301+EX308+EX317+EX327+EX341+EX350+EX359+EX366+EX378+EX387</f>
        <v>106673.29999999993</v>
      </c>
      <c r="EY8" s="85">
        <f t="shared" ref="EY8:EZ8" si="50">EY11+EY15+EY24+EY38+EY49+EY54+EY71+EY77+EY94+EY99+EY111+EY120+EY133+EY144+EY155+EY167+EY179+EY193+EY197+EY209+EY218+EY225+EY238+EY251+EY263+EY271+EY280+EY291+EY301+EY308+EY317+EY327+EY341+EY350+EY359+EY366+EY378+EY387</f>
        <v>106673.99999999996</v>
      </c>
      <c r="EZ8" s="85">
        <f t="shared" si="50"/>
        <v>106673.97996000001</v>
      </c>
      <c r="FA8" s="90">
        <f t="shared" ref="FA8:FA9" si="51">EZ8/EY8*100</f>
        <v>99.9999812137916</v>
      </c>
      <c r="FB8" s="90"/>
      <c r="FC8" s="85">
        <f t="shared" ref="FC8:FD8" si="52">FC11+FC15+FC24+FC38+FC49+FC54+FC71+FC77+FC94+FC99+FC111+FC120+FC133+FC144+FC155+FC167+FC179+FC193+FC197+FC209+FC218+FC225+FC238+FC251+FC263+FC271+FC280+FC291+FC301+FC308+FC317+FC327+FC341+FC350+FC359+FC366+FC378+FC387</f>
        <v>381434.7</v>
      </c>
      <c r="FD8" s="85">
        <f t="shared" si="52"/>
        <v>381434.7</v>
      </c>
      <c r="FE8" s="90">
        <f t="shared" ref="FE8:FE9" si="53">FD8/FC8*100</f>
        <v>100</v>
      </c>
      <c r="FF8" s="90"/>
      <c r="FG8" s="85">
        <f t="shared" ref="FG8:FH8" si="54">FG11+FG15+FG24+FG38+FG49+FG54+FG71+FG77+FG94+FG99+FG111+FG120+FG133+FG144+FG155+FG167+FG179+FG193+FG197+FG209+FG218+FG225+FG238+FG251+FG263+FG271+FG280+FG291+FG301+FG308+FG317+FG327+FG341+FG350+FG359+FG366+FG378+FG387</f>
        <v>108988.2</v>
      </c>
      <c r="FH8" s="85">
        <f t="shared" si="54"/>
        <v>106474.64766</v>
      </c>
      <c r="FI8" s="90">
        <f t="shared" ref="FI8:FI9" si="55">FH8/FG8*100</f>
        <v>97.693739010278179</v>
      </c>
      <c r="FJ8" s="90"/>
      <c r="FK8" s="85">
        <f t="shared" ref="FK8:FL8" si="56">FK11+FK15+FK24+FK38+FK49+FK54+FK71+FK77+FK94+FK99+FK111+FK120+FK133+FK144+FK155+FK167+FK179+FK193+FK197+FK209+FK218+FK225+FK238+FK251+FK263+FK271+FK280+FK291+FK301+FK308+FK317+FK327+FK341+FK350+FK359+FK366+FK378+FK387</f>
        <v>0</v>
      </c>
      <c r="FL8" s="85">
        <f t="shared" si="56"/>
        <v>0</v>
      </c>
      <c r="FM8" s="90"/>
      <c r="FN8" s="90"/>
      <c r="FO8" s="85">
        <f t="shared" ref="FO8:FP8" si="57">FO11+FO15+FO24+FO38+FO49+FO54+FO71+FO77+FO94+FO99+FO111+FO120+FO133+FO144+FO155+FO167+FO179+FO193+FO197+FO209+FO218+FO225+FO238+FO251+FO263+FO271+FO280+FO291+FO301+FO308+FO317+FO327+FO341+FO350+FO359+FO366+FO378+FO387</f>
        <v>21096.3</v>
      </c>
      <c r="FP8" s="85">
        <f t="shared" si="57"/>
        <v>21028.440119999999</v>
      </c>
      <c r="FQ8" s="90">
        <f t="shared" ref="FQ8:FQ10" si="58">FP8/FO8*100</f>
        <v>99.67833278821405</v>
      </c>
      <c r="FR8" s="90"/>
      <c r="FS8" s="85">
        <f t="shared" ref="FS8:FT8" si="59">FS11+FS15+FS24+FS38+FS49+FS54+FS71+FS77+FS94+FS99+FS111+FS120+FS133+FS144+FS155+FS167+FS179+FS193+FS197+FS209+FS218+FS225+FS238+FS251+FS263+FS271+FS280+FS291+FS301+FS308+FS317+FS327+FS341+FS350+FS359+FS366+FS378+FS387</f>
        <v>108765.92000000001</v>
      </c>
      <c r="FT8" s="85">
        <f t="shared" si="59"/>
        <v>107587.51183</v>
      </c>
      <c r="FU8" s="90">
        <f t="shared" ref="FU8:FU9" si="60">FT8/FS8*100</f>
        <v>98.916564885397918</v>
      </c>
      <c r="FV8" s="90">
        <f>FV11+FV15+FV24+FV38+FV49+FV54+FV71+FV77+FV94+FV99+FV111+FV120+FV133+FV144+FV155+FV167+FV179+FV193+FV197+FV209+FV218+FV225+FV238+FV251+FV263+FV271+FV280+FV291+FV301+FV308+FV317+FV327+FV341+FV350+FV359+FV366+FV378+FV387</f>
        <v>245270.59999999998</v>
      </c>
      <c r="FW8" s="90">
        <f t="shared" ref="FW8:FX8" si="61">FW11+FW15+FW24+FW38+FW49+FW54+FW71+FW77+FW94+FW99+FW111+FW120+FW133+FW144+FW155+FW167+FW179+FW193+FW197+FW209+FW218+FW225+FW238+FW251+FW263+FW271+FW280+FW291+FW301+FW308+FW317+FW327+FW341+FW350+FW359+FW366+FW378+FW387</f>
        <v>0</v>
      </c>
      <c r="FX8" s="90">
        <f t="shared" si="61"/>
        <v>0</v>
      </c>
      <c r="FY8" s="90"/>
      <c r="FZ8" s="90">
        <f>FZ11+FZ15+FZ24+FZ38+FZ49+FZ54+FZ71+FZ77+FZ94+FZ99+FZ111+FZ120+FZ133+FZ144+FZ155+FZ167+FZ179+FZ193+FZ197+FZ209+FZ218+FZ225+FZ238+FZ251+FZ263+FZ271+FZ280+FZ291+FZ301+FZ308+FZ317+FZ327+FZ341+FZ350+FZ359+FZ366+FZ378+FZ387</f>
        <v>0</v>
      </c>
      <c r="GA8" s="90">
        <f t="shared" ref="GA8:GB9" si="62">GA11+GA15+GA24+GA38+GA49+GA54+GA71+GA77+GA94+GA99+GA111+GA120+GA133+GA144+GA155+GA167+GA179+GA193+GA197+GA209+GA218+GA225+GA238+GA251+GA263+GA271+GA280+GA291+GA301+GA308+GA317+GA327+GA341+GA350+GA359+GA366+GA378+GA387</f>
        <v>6155</v>
      </c>
      <c r="GB8" s="90">
        <f t="shared" si="62"/>
        <v>6155.0036399999999</v>
      </c>
      <c r="GC8" s="90">
        <f>GB8/GA8*100</f>
        <v>100.00005913891145</v>
      </c>
      <c r="GD8" s="90">
        <f>GD11+GD15+GD24+GD38+GD49+GD54+GD71+GD77+GD94+GD99+GD111+GD120+GD133+GD144+GD155+GD167+GD179+GD193+GD197+GD209+GD218+GD225+GD238+GD251+GD263+GD271+GD280+GD291+GD301+GD308+GD317+GD327+GD341+GD350+GD359+GD366+GD378+GD387</f>
        <v>0</v>
      </c>
      <c r="GE8" s="90">
        <f t="shared" ref="GE8:GF8" si="63">GE11+GE15+GE24+GE38+GE49+GE54+GE71+GE77+GE94+GE99+GE111+GE120+GE133+GE144+GE155+GE167+GE179+GE193+GE197+GE209+GE218+GE225+GE238+GE251+GE263+GE271+GE280+GE291+GE301+GE308+GE317+GE327+GE341+GE350+GE359+GE366+GE378+GE387</f>
        <v>0</v>
      </c>
      <c r="GF8" s="90">
        <f t="shared" si="63"/>
        <v>0</v>
      </c>
      <c r="GG8" s="90"/>
      <c r="GH8" s="90">
        <f>GH11+GH15+GH24+GH38+GH49+GH54+GH71+GH77+GH94+GH99+GH111+GH120+GH133+GH144+GH155+GH167+GH179+GH193+GH197+GH209+GH218+GH225+GH238+GH251+GH263+GH271+GH280+GH291+GH301+GH308+GH317+GH327+GH341+GH350+GH359+GH366+GH378+GH387</f>
        <v>0</v>
      </c>
      <c r="GI8" s="90">
        <f>GI11+GI15+GI24+GI38+GI49+GI54+GI71+GI77+GI94+GI99+GI111+GI120+GI133+GI144+GI155+GI167+GI179+GI193+GI197+GI209+GI218+GI225+GI238+GI251+GI263+GI271+GI280+GI291+GI301+GI308+GI317+GI327+GI341+GI350+GI359+GI366+GI378+GI387</f>
        <v>7180.5299999999979</v>
      </c>
      <c r="GJ8" s="90">
        <f>GJ11+GJ15+GJ24+GJ38+GJ49+GJ54+GJ71+GJ77+GJ94+GJ99+GJ111+GJ120+GJ133+GJ144+GJ155+GJ167+GJ179+GJ193+GJ197+GJ209+GJ218+GJ225+GJ238+GJ251+GJ263+GJ271+GJ280+GJ291+GJ301+GJ308+GJ317+GJ327+GJ341+GJ350+GJ359+GJ366+GJ378+GJ387</f>
        <v>7180.5299999999979</v>
      </c>
      <c r="GK8" s="90">
        <f>GJ8/GI8*100</f>
        <v>100</v>
      </c>
    </row>
    <row r="9" spans="1:193" s="74" customFormat="1" ht="31.5" x14ac:dyDescent="0.25">
      <c r="A9" s="84" t="s">
        <v>274</v>
      </c>
      <c r="B9" s="90">
        <f>F9+J9+N9+R9+V9+Z9+AD9+AH9+AL9+AP9+AT9+AX9+BB9+BF9+BJ9+BN9+BR9+BV9+BZ9+CD9+CH9+CL9+CP9+CT9+CX9+DB9+DF9+DJ9+DN9+DR9+DV9+DZ9+ED9+EH9+EL9+EP9+ET9+EX9+FB9+FF9+FJ9+FN9+FR9+FV9+FZ9+GD9+GH9</f>
        <v>3062299.6500000004</v>
      </c>
      <c r="C9" s="90">
        <f t="shared" ref="C9:C10" si="64">G9+K9+O9+S9+W9+AA9+AE9+AI9+AM9+AQ9+AU9+AY9+BC9+BG9+BK9+BO9+BS9+BW9+CA9+CE9+CI9+CM9+CQ9+CU9+CY9+DC9+DG9+DK9+DO9+DS9+DW9+EA9+EE9+EI9+EM9+EQ9+EU9+EY9+FC9+FG9+FK9+FO9+FS9+FW9+GA9+GE9+GI9</f>
        <v>3574282.7154500005</v>
      </c>
      <c r="D9" s="90">
        <f t="shared" ref="D9:D10" si="65">H9+L9+P9+T9+X9+AB9+AF9+AJ9+AN9+AR9+AV9+AZ9+BD9+BH9+BL9+BP9+BT9+BX9+CB9+CF9+CJ9+CN9+CR9+CV9+CZ9+DD9+DH9+DL9+DP9+DT9+DX9+EB9+EF9+EJ9+EN9+ER9+EV9+EZ9+FD9+FH9+FL9+FP9+FT9+FX9+GB9+GF9+GJ9</f>
        <v>3493589.5255200006</v>
      </c>
      <c r="E9" s="90">
        <f t="shared" si="1"/>
        <v>97.742394870411346</v>
      </c>
      <c r="F9" s="85">
        <f t="shared" ref="F9" si="66">F12+F16+F25+F39+F50+F55+F72+F78+F95+F100+F112+F121+F134+F145+F156+F168+F180+F194+F198+F210+F219+F226+F239+F252+F264+F272+F281+F292+F302+F309+F318+F328+F342+F351+F360+F367+F379+F388</f>
        <v>14916.7</v>
      </c>
      <c r="G9" s="85">
        <f t="shared" ref="G9:BH9" si="67">G12+G16+G25+G39+G50+G55+G72+G78+G95+G100+G112+G121+G134+G145+G156+G168+G180+G194+G198+G210+G219+G226+G239+G252+G264+G272+G281+G292+G302+G309+G318+G328+G342+G351+G360+G367+G379+G388</f>
        <v>16624.900000000001</v>
      </c>
      <c r="H9" s="85">
        <f t="shared" si="67"/>
        <v>16624.860399999998</v>
      </c>
      <c r="I9" s="90">
        <f t="shared" si="4"/>
        <v>99.999761803078485</v>
      </c>
      <c r="J9" s="85">
        <f t="shared" ref="J9" si="68">J12+J16+J25+J39+J50+J55+J72+J78+J95+J100+J112+J121+J134+J145+J156+J168+J180+J194+J198+J210+J219+J226+J239+J252+J264+J272+J281+J292+J302+J309+J318+J328+J342+J351+J360+J367+J379+J388</f>
        <v>29269.7</v>
      </c>
      <c r="K9" s="85">
        <f t="shared" si="67"/>
        <v>73960.600000000006</v>
      </c>
      <c r="L9" s="85">
        <f t="shared" si="67"/>
        <v>73850.465150000004</v>
      </c>
      <c r="M9" s="85">
        <f>L9/K9*100</f>
        <v>99.851089837021334</v>
      </c>
      <c r="N9" s="85">
        <f t="shared" ref="N9" si="69">N12+N16+N25+N39+N50+N55+N72+N78+N95+N100+N112+N121+N134+N145+N156+N168+N180+N194+N198+N210+N219+N226+N239+N252+N264+N272+N281+N292+N302+N309+N318+N328+N342+N351+N360+N367+N379+N388</f>
        <v>53018.600000000006</v>
      </c>
      <c r="O9" s="85">
        <f t="shared" si="67"/>
        <v>54023.099999999991</v>
      </c>
      <c r="P9" s="85">
        <f t="shared" si="67"/>
        <v>53046.400880000008</v>
      </c>
      <c r="Q9" s="85">
        <f>P9/O9*100</f>
        <v>98.192071317640071</v>
      </c>
      <c r="R9" s="85">
        <f t="shared" ref="R9" si="70">R12+R16+R25+R39+R50+R55+R72+R78+R95+R100+R112+R121+R134+R145+R156+R168+R180+R194+R198+R210+R219+R226+R239+R252+R264+R272+R281+R292+R302+R309+R318+R328+R342+R351+R360+R367+R379+R388</f>
        <v>0</v>
      </c>
      <c r="S9" s="85">
        <f t="shared" si="67"/>
        <v>0</v>
      </c>
      <c r="T9" s="85">
        <f t="shared" si="67"/>
        <v>0</v>
      </c>
      <c r="U9" s="85"/>
      <c r="V9" s="85">
        <f t="shared" ref="V9" si="71">V12+V16+V25+V39+V50+V55+V72+V78+V95+V100+V112+V121+V134+V145+V156+V168+V180+V194+V198+V210+V219+V226+V239+V252+V264+V272+V281+V292+V302+V309+V318+V328+V342+V351+V360+V367+V379+V388</f>
        <v>5029.2</v>
      </c>
      <c r="W9" s="85">
        <f t="shared" si="67"/>
        <v>5029.2</v>
      </c>
      <c r="X9" s="85">
        <f t="shared" si="67"/>
        <v>5029.2</v>
      </c>
      <c r="Y9" s="90">
        <f t="shared" si="9"/>
        <v>100</v>
      </c>
      <c r="Z9" s="85">
        <f t="shared" ref="Z9" si="72">Z12+Z16+Z25+Z39+Z50+Z55+Z72+Z78+Z95+Z100+Z112+Z121+Z134+Z145+Z156+Z168+Z180+Z194+Z198+Z210+Z219+Z226+Z239+Z252+Z264+Z272+Z281+Z292+Z302+Z309+Z318+Z328+Z342+Z351+Z360+Z367+Z379+Z388</f>
        <v>40836.1</v>
      </c>
      <c r="AA9" s="85">
        <f t="shared" si="67"/>
        <v>37892</v>
      </c>
      <c r="AB9" s="85">
        <f t="shared" si="67"/>
        <v>37892</v>
      </c>
      <c r="AC9" s="90">
        <f t="shared" si="11"/>
        <v>100</v>
      </c>
      <c r="AD9" s="85">
        <f t="shared" ref="AD9" si="73">AD12+AD16+AD25+AD39+AD50+AD55+AD72+AD78+AD95+AD100+AD112+AD121+AD134+AD145+AD156+AD168+AD180+AD194+AD198+AD210+AD219+AD226+AD239+AD252+AD264+AD272+AD281+AD292+AD302+AD309+AD318+AD328+AD342+AD351+AD360+AD367+AD379+AD388</f>
        <v>2689.39</v>
      </c>
      <c r="AE9" s="85">
        <f t="shared" si="67"/>
        <v>2346.9388599999997</v>
      </c>
      <c r="AF9" s="85">
        <f t="shared" si="67"/>
        <v>2346.9389999999994</v>
      </c>
      <c r="AG9" s="90">
        <f t="shared" si="13"/>
        <v>100.00000596521717</v>
      </c>
      <c r="AH9" s="85">
        <f t="shared" ref="AH9" si="74">AH12+AH16+AH25+AH39+AH50+AH55+AH72+AH78+AH95+AH100+AH112+AH121+AH134+AH145+AH156+AH168+AH180+AH194+AH198+AH210+AH219+AH226+AH239+AH252+AH264+AH272+AH281+AH292+AH302+AH309+AH318+AH328+AH342+AH351+AH360+AH367+AH379+AH388</f>
        <v>800</v>
      </c>
      <c r="AI9" s="85">
        <f t="shared" si="67"/>
        <v>816.32658999999978</v>
      </c>
      <c r="AJ9" s="85">
        <f t="shared" si="67"/>
        <v>816.32657999999969</v>
      </c>
      <c r="AK9" s="90">
        <f t="shared" si="15"/>
        <v>99.99999877500008</v>
      </c>
      <c r="AL9" s="85">
        <f t="shared" ref="AL9" si="75">AL12+AL16+AL25+AL39+AL50+AL55+AL72+AL78+AL95+AL100+AL112+AL121+AL134+AL145+AL156+AL168+AL180+AL194+AL198+AL210+AL219+AL226+AL239+AL252+AL264+AL272+AL281+AL292+AL302+AL309+AL318+AL328+AL342+AL351+AL360+AL367+AL379+AL388</f>
        <v>5300</v>
      </c>
      <c r="AM9" s="85">
        <f t="shared" si="67"/>
        <v>5300</v>
      </c>
      <c r="AN9" s="85">
        <f t="shared" si="67"/>
        <v>5300</v>
      </c>
      <c r="AO9" s="85">
        <f>AN9/AM9*100</f>
        <v>100</v>
      </c>
      <c r="AP9" s="85"/>
      <c r="AQ9" s="85">
        <f t="shared" si="67"/>
        <v>0</v>
      </c>
      <c r="AR9" s="85">
        <f t="shared" si="67"/>
        <v>0</v>
      </c>
      <c r="AS9" s="90"/>
      <c r="AT9" s="85">
        <f t="shared" ref="AT9" si="76">AT12+AT16+AT25+AT39+AT50+AT55+AT72+AT78+AT95+AT100+AT112+AT121+AT134+AT145+AT156+AT168+AT180+AT194+AT198+AT210+AT219+AT226+AT239+AT252+AT264+AT272+AT281+AT292+AT302+AT309+AT318+AT328+AT342+AT351+AT360+AT367+AT379+AT388</f>
        <v>0</v>
      </c>
      <c r="AU9" s="85">
        <f t="shared" si="67"/>
        <v>0</v>
      </c>
      <c r="AV9" s="85">
        <f t="shared" si="67"/>
        <v>0</v>
      </c>
      <c r="AW9" s="90"/>
      <c r="AX9" s="85">
        <f t="shared" si="67"/>
        <v>818539.70000000007</v>
      </c>
      <c r="AY9" s="85">
        <f t="shared" si="67"/>
        <v>818539.70000000007</v>
      </c>
      <c r="AZ9" s="85">
        <f t="shared" si="67"/>
        <v>785551.70989000017</v>
      </c>
      <c r="BA9" s="90">
        <f t="shared" si="18"/>
        <v>95.969897353787488</v>
      </c>
      <c r="BB9" s="90">
        <f t="shared" ref="BB9" si="77">BB12+BB16+BB25+BB39+BB50+BB55+BB72+BB78+BB95+BB100+BB112+BB121+BB134+BB145+BB156+BB168+BB180+BB194+BB198+BB210+BB219+BB226+BB239+BB252+BB264+BB272+BB281+BB292+BB302+BB309+BB318+BB328+BB342+BB351+BB360+BB367+BB379+BB388</f>
        <v>0</v>
      </c>
      <c r="BC9" s="90">
        <f t="shared" ref="BC9:BD9" si="78">BC12+BC16+BC25+BC39+BC50+BC55+BC72+BC78+BC95+BC100+BC112+BC121+BC134+BC145+BC156+BC168+BC180+BC194+BC198+BC210+BC219+BC226+BC239+BC252+BC264+BC272+BC281+BC292+BC302+BC309+BC318+BC328+BC342+BC351+BC360+BC367+BC379+BC388</f>
        <v>115398.10000000003</v>
      </c>
      <c r="BD9" s="90">
        <f t="shared" si="78"/>
        <v>95519.522090000013</v>
      </c>
      <c r="BE9" s="90">
        <f t="shared" si="21"/>
        <v>82.773912300115853</v>
      </c>
      <c r="BF9" s="85">
        <f t="shared" ref="BF9" si="79">BF12+BF16+BF25+BF39+BF50+BF55+BF72+BF78+BF95+BF100+BF112+BF121+BF134+BF145+BF156+BF168+BF180+BF194+BF198+BF210+BF219+BF226+BF239+BF252+BF264+BF272+BF281+BF292+BF302+BF309+BF318+BF328+BF342+BF351+BF360+BF367+BF379+BF388</f>
        <v>535322.4</v>
      </c>
      <c r="BG9" s="85">
        <f t="shared" si="67"/>
        <v>485652.2</v>
      </c>
      <c r="BH9" s="85">
        <f t="shared" si="67"/>
        <v>485626.98733999999</v>
      </c>
      <c r="BI9" s="85">
        <f>BH9/BG9*100</f>
        <v>99.994808494638761</v>
      </c>
      <c r="BJ9" s="85"/>
      <c r="BK9" s="85"/>
      <c r="BL9" s="85"/>
      <c r="BM9" s="85"/>
      <c r="BN9" s="85">
        <f t="shared" ref="BN9" si="80">BN12+BN16+BN25+BN39+BN50+BN55+BN72+BN78+BN95+BN100+BN112+BN121+BN134+BN145+BN156+BN168+BN180+BN194+BN198+BN210+BN219+BN226+BN239+BN252+BN264+BN272+BN281+BN292+BN302+BN309+BN318+BN328+BN342+BN351+BN360+BN367+BN379+BN388</f>
        <v>30468</v>
      </c>
      <c r="BO9" s="85">
        <f t="shared" ref="BO9:DP10" si="81">BO12+BO16+BO25+BO39+BO50+BO55+BO72+BO78+BO95+BO100+BO112+BO121+BO134+BO145+BO156+BO168+BO180+BO194+BO198+BO210+BO219+BO226+BO239+BO252+BO264+BO272+BO281+BO292+BO302+BO309+BO318+BO328+BO342+BO351+BO360+BO367+BO379+BO388</f>
        <v>30468</v>
      </c>
      <c r="BP9" s="85">
        <f t="shared" si="81"/>
        <v>30468</v>
      </c>
      <c r="BQ9" s="90">
        <f t="shared" si="25"/>
        <v>100</v>
      </c>
      <c r="BR9" s="85">
        <f t="shared" ref="BR9" si="82">BR12+BR16+BR25+BR39+BR50+BR55+BR72+BR78+BR95+BR100+BR112+BR121+BR134+BR145+BR156+BR168+BR180+BR194+BR198+BR210+BR219+BR226+BR239+BR252+BR264+BR272+BR281+BR292+BR302+BR309+BR318+BR328+BR342+BR351+BR360+BR367+BR379+BR388</f>
        <v>172.8</v>
      </c>
      <c r="BS9" s="85">
        <f t="shared" si="81"/>
        <v>65244.299999999996</v>
      </c>
      <c r="BT9" s="85">
        <f t="shared" si="81"/>
        <v>55697.467060000003</v>
      </c>
      <c r="BU9" s="90">
        <f t="shared" si="27"/>
        <v>85.367560170007195</v>
      </c>
      <c r="BV9" s="85">
        <f t="shared" si="81"/>
        <v>0</v>
      </c>
      <c r="BW9" s="85">
        <f t="shared" si="81"/>
        <v>1420</v>
      </c>
      <c r="BX9" s="85">
        <f t="shared" si="81"/>
        <v>1221.5023899999999</v>
      </c>
      <c r="BY9" s="90">
        <f t="shared" si="29"/>
        <v>86.021295070422525</v>
      </c>
      <c r="BZ9" s="85">
        <f t="shared" ref="BZ9" si="83">BZ12+BZ16+BZ25+BZ39+BZ50+BZ55+BZ72+BZ78+BZ95+BZ100+BZ112+BZ121+BZ134+BZ145+BZ156+BZ168+BZ180+BZ194+BZ198+BZ210+BZ219+BZ226+BZ239+BZ252+BZ264+BZ272+BZ281+BZ292+BZ302+BZ309+BZ318+BZ328+BZ342+BZ351+BZ360+BZ367+BZ379+BZ388</f>
        <v>179821.19999999992</v>
      </c>
      <c r="CA9" s="85">
        <f t="shared" si="81"/>
        <v>148253.49999999997</v>
      </c>
      <c r="CB9" s="85">
        <f t="shared" si="81"/>
        <v>141724.33399999997</v>
      </c>
      <c r="CC9" s="90">
        <f t="shared" si="31"/>
        <v>95.595944783765646</v>
      </c>
      <c r="CD9" s="85">
        <f t="shared" si="81"/>
        <v>8933.16</v>
      </c>
      <c r="CE9" s="85">
        <f t="shared" si="81"/>
        <v>0</v>
      </c>
      <c r="CF9" s="85">
        <f t="shared" si="81"/>
        <v>0</v>
      </c>
      <c r="CG9" s="90"/>
      <c r="CH9" s="90"/>
      <c r="CI9" s="85">
        <f t="shared" si="81"/>
        <v>0</v>
      </c>
      <c r="CJ9" s="85">
        <f t="shared" si="81"/>
        <v>0</v>
      </c>
      <c r="CK9" s="90"/>
      <c r="CL9" s="90"/>
      <c r="CM9" s="85">
        <f t="shared" si="81"/>
        <v>0</v>
      </c>
      <c r="CN9" s="85">
        <f t="shared" si="81"/>
        <v>0</v>
      </c>
      <c r="CO9" s="90"/>
      <c r="CP9" s="90"/>
      <c r="CQ9" s="85">
        <f t="shared" si="81"/>
        <v>0</v>
      </c>
      <c r="CR9" s="85">
        <f t="shared" si="81"/>
        <v>0</v>
      </c>
      <c r="CS9" s="85">
        <f t="shared" si="81"/>
        <v>0</v>
      </c>
      <c r="CT9" s="85">
        <f t="shared" ref="CT9" si="84">CT12+CT16+CT25+CT39+CT50+CT55+CT72+CT78+CT95+CT100+CT112+CT121+CT134+CT145+CT156+CT168+CT180+CT194+CT198+CT210+CT219+CT226+CT239+CT252+CT264+CT272+CT281+CT292+CT302+CT309+CT318+CT328+CT342+CT351+CT360+CT367+CT379+CT388</f>
        <v>34322.199999999997</v>
      </c>
      <c r="CU9" s="85">
        <f t="shared" si="81"/>
        <v>34322.199999999997</v>
      </c>
      <c r="CV9" s="85">
        <f t="shared" si="81"/>
        <v>34322.2045</v>
      </c>
      <c r="CW9" s="90">
        <f t="shared" si="36"/>
        <v>100.00001311104766</v>
      </c>
      <c r="CX9" s="90"/>
      <c r="CY9" s="85">
        <f t="shared" si="81"/>
        <v>0</v>
      </c>
      <c r="CZ9" s="85">
        <f t="shared" si="81"/>
        <v>0</v>
      </c>
      <c r="DA9" s="90"/>
      <c r="DB9" s="90"/>
      <c r="DC9" s="85">
        <f t="shared" si="81"/>
        <v>0</v>
      </c>
      <c r="DD9" s="85">
        <f t="shared" si="81"/>
        <v>0</v>
      </c>
      <c r="DE9" s="90"/>
      <c r="DF9" s="85">
        <f t="shared" ref="DF9:DF10" si="85">DF12+DF16+DF25+DF39+DF50+DF55+DF72+DF78+DF95+DF100+DF112+DF121+DF134+DF145+DF156+DF168+DF180+DF194+DF198+DF210+DF219+DF226+DF239+DF252+DF264+DF272+DF281+DF292+DF302+DF309+DF318+DF328+DF342+DF351+DF360+DF367+DF379+DF388</f>
        <v>85505.600000000006</v>
      </c>
      <c r="DG9" s="85">
        <f t="shared" si="81"/>
        <v>85511.9</v>
      </c>
      <c r="DH9" s="85">
        <f t="shared" si="81"/>
        <v>85511.9</v>
      </c>
      <c r="DI9" s="85">
        <f>DH9/DG9*100</f>
        <v>100</v>
      </c>
      <c r="DJ9" s="85">
        <f t="shared" si="81"/>
        <v>8369.2999999999993</v>
      </c>
      <c r="DK9" s="85">
        <f t="shared" si="81"/>
        <v>7154.5</v>
      </c>
      <c r="DL9" s="85">
        <f t="shared" si="81"/>
        <v>6456.2000000000007</v>
      </c>
      <c r="DM9" s="85">
        <f t="shared" ref="DM9" si="86">DL9/DK9*100</f>
        <v>90.239709273883591</v>
      </c>
      <c r="DN9" s="85">
        <f t="shared" ref="DN9" si="87">DN12+DN16+DN25+DN39+DN50+DN55+DN72+DN78+DN95+DN100+DN112+DN121+DN134+DN145+DN156+DN168+DN180+DN194+DN198+DN210+DN219+DN226+DN239+DN252+DN264+DN272+DN281+DN292+DN302+DN309+DN318+DN328+DN342+DN351+DN360+DN367+DN379+DN388</f>
        <v>204901.1</v>
      </c>
      <c r="DO9" s="85">
        <f t="shared" si="81"/>
        <v>204901.1</v>
      </c>
      <c r="DP9" s="85">
        <f t="shared" si="81"/>
        <v>204901.09965999995</v>
      </c>
      <c r="DQ9" s="85">
        <f>DP9/DO9*100</f>
        <v>99.999999834066259</v>
      </c>
      <c r="DR9" s="85">
        <f t="shared" ref="DR9:DR10" si="88">DR12+DR16+DR25+DR39+DR50+DR55+DR72+DR78+DR95+DR100+DR112+DR121+DR134+DR145+DR156+DR168+DR180+DR194+DR198+DR210+DR219+DR226+DR239+DR252+DR264+DR272+DR281+DR292+DR302+DR309+DR318+DR328+DR342+DR351+DR360+DR367+DR379+DR388</f>
        <v>6197.6</v>
      </c>
      <c r="DS9" s="85">
        <f t="shared" ref="DS9:EK10" si="89">DS12+DS16+DS25+DS39+DS50+DS55+DS72+DS78+DS95+DS100+DS112+DS121+DS134+DS145+DS156+DS168+DS180+DS194+DS198+DS210+DS219+DS226+DS239+DS252+DS264+DS272+DS281+DS292+DS302+DS309+DS318+DS328+DS342+DS351+DS360+DS367+DS379+DS388</f>
        <v>6197.6</v>
      </c>
      <c r="DT9" s="85">
        <f t="shared" si="89"/>
        <v>6197.6</v>
      </c>
      <c r="DU9" s="85">
        <f>DT9/DS9*100</f>
        <v>100</v>
      </c>
      <c r="DV9" s="85">
        <f t="shared" ref="DV9:DV10" si="90">DV12+DV16+DV25+DV39+DV50+DV55+DV72+DV78+DV95+DV100+DV112+DV121+DV134+DV145+DV156+DV168+DV180+DV194+DV198+DV210+DV219+DV226+DV239+DV252+DV264+DV272+DV281+DV292+DV302+DV309+DV318+DV328+DV342+DV351+DV360+DV367+DV379+DV388</f>
        <v>16618.3</v>
      </c>
      <c r="DW9" s="85">
        <f t="shared" si="89"/>
        <v>11343.7</v>
      </c>
      <c r="DX9" s="85">
        <f t="shared" si="89"/>
        <v>11082.95</v>
      </c>
      <c r="DY9" s="203">
        <f>DX9/DW9*100</f>
        <v>97.70136727875385</v>
      </c>
      <c r="DZ9" s="85">
        <f t="shared" ref="DZ9:DZ10" si="91">DZ12+DZ16+DZ25+DZ39+DZ50+DZ55+DZ72+DZ78+DZ95+DZ100+DZ112+DZ121+DZ134+DZ145+DZ156+DZ168+DZ180+DZ194+DZ198+DZ210+DZ219+DZ226+DZ239+DZ252+DZ264+DZ272+DZ281+DZ292+DZ302+DZ309+DZ318+DZ328+DZ342+DZ351+DZ360+DZ367+DZ379+DZ388</f>
        <v>586404.6</v>
      </c>
      <c r="EA9" s="85">
        <f t="shared" si="89"/>
        <v>582245.9</v>
      </c>
      <c r="EB9" s="85">
        <f t="shared" si="89"/>
        <v>578008.63407999999</v>
      </c>
      <c r="EC9" s="90">
        <f t="shared" si="41"/>
        <v>99.272254914976642</v>
      </c>
      <c r="ED9" s="222"/>
      <c r="EE9" s="223">
        <f t="shared" si="89"/>
        <v>0</v>
      </c>
      <c r="EF9" s="85">
        <f t="shared" si="89"/>
        <v>0</v>
      </c>
      <c r="EG9" s="90"/>
      <c r="EH9" s="90"/>
      <c r="EI9" s="85">
        <f t="shared" si="89"/>
        <v>0</v>
      </c>
      <c r="EJ9" s="85">
        <f t="shared" si="89"/>
        <v>0</v>
      </c>
      <c r="EK9" s="85">
        <f t="shared" si="89"/>
        <v>0</v>
      </c>
      <c r="EL9" s="85">
        <f>EL12+EL16+EL25+EL39+EL50+EL55+EL72+EL78+EL95+EL100+EL112+EL121+EL134+EL145+EL156+EL168+EL180+EL194+EL198+EL210+EL219+EL226+EL239+EL252+EL264+EL272+EL281+EL292+EL302+EL309+EL318+EL328+EL342+EL351+EL360+EL367+EL379+EL388</f>
        <v>0</v>
      </c>
      <c r="EM9" s="85">
        <f>EM12+EM16+EM25+EM39+EM50+EM55+EM72+EM78+EM95+EM100+EM112+EM121+EM134+EM145+EM156+EM168+EM180+EM194+EM198+EM210+EM219+EM226+EM239+EM252+EM264+EM272+EM281+EM292+EM302+EM309+EM318+EM328+EM342+EM351+EM360+EM367+EM379+EM388</f>
        <v>36685.4</v>
      </c>
      <c r="EN9" s="85">
        <f>EN12+EN16+EN25+EN39+EN50+EN55+EN72+EN78+EN95+EN100+EN112+EN121+EN134+EN145+EN156+EN168+EN180+EN194+EN198+EN210+EN219+EN226+EN239+EN252+EN264+EN272+EN281+EN292+EN302+EN309+EN318+EN328+EN342+EN351+EN360+EN367+EN379+EN388</f>
        <v>36619.400999999998</v>
      </c>
      <c r="EO9" s="85">
        <f>EN9/EM9*100</f>
        <v>99.820094642555333</v>
      </c>
      <c r="EP9" s="85">
        <f t="shared" si="44"/>
        <v>0</v>
      </c>
      <c r="EQ9" s="85">
        <f t="shared" si="44"/>
        <v>0</v>
      </c>
      <c r="ER9" s="85">
        <f t="shared" si="44"/>
        <v>0</v>
      </c>
      <c r="ES9" s="90"/>
      <c r="ET9" s="85">
        <f t="shared" ref="ET9:ET10" si="92">ET12+ET16+ET25+ET39+ET50+ET55+ET72+ET78+ET95+ET100+ET112+ET121+ET134+ET145+ET156+ET168+ET180+ET194+ET198+ET210+ET219+ET226+ET239+ET252+ET264+ET272+ET281+ET292+ET302+ET309+ET318+ET328+ET342+ET351+ET360+ET367+ET379+ET388</f>
        <v>42920.100000000006</v>
      </c>
      <c r="EU9" s="85">
        <f t="shared" ref="EU9:EV10" si="93">EU12+EU16+EU25+EU39+EU50+EU55+EU72+EU78+EU95+EU100+EU112+EU121+EU134+EU145+EU156+EU168+EU180+EU194+EU198+EU210+EU219+EU226+EU239+EU252+EU264+EU272+EU281+EU292+EU302+EU309+EU318+EU328+EU342+EU351+EU360+EU367+EU379+EU388</f>
        <v>31908.2</v>
      </c>
      <c r="EV9" s="85">
        <f t="shared" si="93"/>
        <v>30422.452050000007</v>
      </c>
      <c r="EW9" s="90">
        <f t="shared" si="48"/>
        <v>95.343679837784663</v>
      </c>
      <c r="EX9" s="85">
        <f t="shared" ref="EX9:EX10" si="94">EX12+EX16+EX25+EX39+EX50+EX55+EX72+EX78+EX95+EX100+EX112+EX121+EX134+EX145+EX156+EX168+EX180+EX194+EX198+EX210+EX219+EX226+EX239+EX252+EX264+EX272+EX281+EX292+EX302+EX309+EX318+EX328+EX342+EX351+EX360+EX367+EX379+EX388</f>
        <v>106673.29999999993</v>
      </c>
      <c r="EY9" s="85">
        <f t="shared" ref="EY9:EZ10" si="95">EY12+EY16+EY25+EY39+EY50+EY55+EY72+EY78+EY95+EY100+EY112+EY121+EY134+EY145+EY156+EY168+EY180+EY194+EY198+EY210+EY219+EY226+EY239+EY252+EY264+EY272+EY281+EY292+EY302+EY309+EY318+EY328+EY342+EY351+EY360+EY367+EY379+EY388</f>
        <v>106673.99999999996</v>
      </c>
      <c r="EZ9" s="85">
        <f t="shared" si="95"/>
        <v>106673.97996000001</v>
      </c>
      <c r="FA9" s="90">
        <f t="shared" si="51"/>
        <v>99.9999812137916</v>
      </c>
      <c r="FB9" s="90"/>
      <c r="FC9" s="85">
        <f t="shared" ref="FC9:FD9" si="96">FC12+FC16+FC25+FC39+FC50+FC55+FC72+FC78+FC95+FC100+FC112+FC121+FC134+FC145+FC156+FC168+FC180+FC194+FC198+FC210+FC219+FC226+FC239+FC252+FC264+FC272+FC281+FC292+FC302+FC309+FC318+FC328+FC342+FC351+FC360+FC367+FC379+FC388</f>
        <v>381434.7</v>
      </c>
      <c r="FD9" s="85">
        <f t="shared" si="96"/>
        <v>381434.7</v>
      </c>
      <c r="FE9" s="90">
        <f t="shared" si="53"/>
        <v>100</v>
      </c>
      <c r="FF9" s="90"/>
      <c r="FG9" s="85">
        <f t="shared" ref="FG9:FH9" si="97">FG12+FG16+FG25+FG39+FG50+FG55+FG72+FG78+FG95+FG100+FG112+FG121+FG134+FG145+FG156+FG168+FG180+FG194+FG198+FG210+FG219+FG226+FG239+FG252+FG264+FG272+FG281+FG292+FG302+FG309+FG318+FG328+FG342+FG351+FG360+FG367+FG379+FG388</f>
        <v>108988.2</v>
      </c>
      <c r="FH9" s="85">
        <f t="shared" si="97"/>
        <v>106474.64766</v>
      </c>
      <c r="FI9" s="90">
        <f t="shared" si="55"/>
        <v>97.693739010278179</v>
      </c>
      <c r="FJ9" s="90"/>
      <c r="FK9" s="85">
        <f t="shared" ref="FK9:FL9" si="98">FK12+FK16+FK25+FK39+FK50+FK55+FK72+FK78+FK95+FK100+FK112+FK121+FK134+FK145+FK156+FK168+FK180+FK194+FK198+FK210+FK219+FK226+FK239+FK252+FK264+FK272+FK281+FK292+FK302+FK309+FK318+FK328+FK342+FK351+FK360+FK367+FK379+FK388</f>
        <v>0</v>
      </c>
      <c r="FL9" s="85">
        <f t="shared" si="98"/>
        <v>0</v>
      </c>
      <c r="FM9" s="90"/>
      <c r="FN9" s="90"/>
      <c r="FO9" s="85">
        <f t="shared" ref="FO9:FP9" si="99">FO12+FO16+FO25+FO39+FO50+FO55+FO72+FO78+FO95+FO100+FO112+FO121+FO134+FO145+FO156+FO168+FO180+FO194+FO198+FO210+FO219+FO226+FO239+FO252+FO264+FO272+FO281+FO292+FO302+FO309+FO318+FO328+FO342+FO351+FO360+FO367+FO379+FO388</f>
        <v>0</v>
      </c>
      <c r="FP9" s="85">
        <f t="shared" si="99"/>
        <v>0</v>
      </c>
      <c r="FQ9" s="90"/>
      <c r="FR9" s="90"/>
      <c r="FS9" s="85">
        <f t="shared" ref="FS9:FT9" si="100">FS12+FS16+FS25+FS39+FS50+FS55+FS72+FS78+FS95+FS100+FS112+FS121+FS134+FS145+FS156+FS168+FS180+FS194+FS198+FS210+FS219+FS226+FS239+FS252+FS264+FS272+FS281+FS292+FS302+FS309+FS318+FS328+FS342+FS351+FS360+FS367+FS379+FS388</f>
        <v>108765.92000000001</v>
      </c>
      <c r="FT9" s="85">
        <f t="shared" si="100"/>
        <v>107587.51183</v>
      </c>
      <c r="FU9" s="90">
        <f t="shared" si="60"/>
        <v>98.916564885397918</v>
      </c>
      <c r="FV9" s="90">
        <f>FV12+FV16+FV25+FV39+FV50+FV55+FV72+FV78+FV95+FV100+FV112+FV121+FV134+FV145+FV156+FV168+FV180+FV194+FV198+FV210+FV219+FV226+FV239+FV252+FV264+FV272+FV281+FV292+FV302+FV309+FV318+FV328+FV342+FV351+FV360+FV367+FV379+FV388</f>
        <v>245270.59999999998</v>
      </c>
      <c r="FW9" s="85"/>
      <c r="FX9" s="85">
        <f t="shared" ref="FX9" si="101">FX12+FX16+FX25+FX39+FX50+FX55+FX72+FX78+FX95+FX100+FX112+FX121+FX134+FX145+FX156+FX168+FX180+FX194+FX198+FX210+FX219+FX226+FX239+FX252+FX264+FX272+FX281+FX292+FX302+FX309+FX318+FX328+FX342+FX351+FX360+FX367+FX379+FX388</f>
        <v>0</v>
      </c>
      <c r="FY9" s="90"/>
      <c r="FZ9" s="90">
        <f>FZ12+FZ16+FZ25+FZ39+FZ50+FZ55+FZ72+FZ78+FZ95+FZ100+FZ112+FZ121+FZ134+FZ145+FZ156+FZ168+FZ180+FZ194+FZ198+FZ210+FZ219+FZ226+FZ239+FZ252+FZ264+FZ272+FZ281+FZ292+FZ302+FZ309+FZ318+FZ328+FZ342+FZ351+FZ360+FZ367+FZ379+FZ388</f>
        <v>0</v>
      </c>
      <c r="GA9" s="85"/>
      <c r="GB9" s="85">
        <f t="shared" si="62"/>
        <v>0</v>
      </c>
      <c r="GC9" s="90"/>
      <c r="GD9" s="90">
        <f>GD12+GD16+GD25+GD39+GD50+GD55+GD72+GD78+GD95+GD100+GD112+GD121+GD134+GD145+GD156+GD168+GD180+GD194+GD198+GD210+GD219+GD226+GD239+GD252+GD264+GD272+GD281+GD292+GD302+GD309+GD318+GD328+GD342+GD351+GD360+GD367+GD379+GD388</f>
        <v>0</v>
      </c>
      <c r="GE9" s="85"/>
      <c r="GF9" s="85">
        <f t="shared" ref="GF9" si="102">GF12+GF16+GF25+GF39+GF50+GF55+GF72+GF78+GF95+GF100+GF112+GF121+GF134+GF145+GF156+GF168+GF180+GF194+GF198+GF210+GF219+GF226+GF239+GF252+GF264+GF272+GF281+GF292+GF302+GF309+GF318+GF328+GF342+GF351+GF360+GF367+GF379+GF388</f>
        <v>0</v>
      </c>
      <c r="GG9" s="90"/>
      <c r="GH9" s="90">
        <f>GH12+GH16+GH25+GH39+GH50+GH55+GH72+GH78+GH95+GH100+GH112+GH121+GH134+GH145+GH156+GH168+GH180+GH194+GH198+GH210+GH219+GH226+GH239+GH252+GH264+GH272+GH281+GH292+GH302+GH309+GH318+GH328+GH342+GH351+GH360+GH367+GH379+GH388</f>
        <v>0</v>
      </c>
      <c r="GI9" s="85">
        <f t="shared" ref="GI9:GJ9" si="103">GI12+GI16+GI25+GI39+GI50+GI55+GI72+GI78+GI95+GI100+GI112+GI121+GI134+GI145+GI156+GI168+GI180+GI194+GI198+GI210+GI219+GI226+GI239+GI252+GI264+GI272+GI281+GI292+GI302+GI309+GI318+GI328+GI342+GI351+GI360+GI367+GI379+GI388</f>
        <v>7180.5299999999979</v>
      </c>
      <c r="GJ9" s="85">
        <f t="shared" si="103"/>
        <v>7180.5299999999979</v>
      </c>
      <c r="GK9" s="90">
        <f>GJ9/GI9*100</f>
        <v>100</v>
      </c>
    </row>
    <row r="10" spans="1:193" s="74" customFormat="1" x14ac:dyDescent="0.25">
      <c r="A10" s="84" t="s">
        <v>117</v>
      </c>
      <c r="B10" s="90">
        <f>F10+J10+N10+R10+V10+Z10+AD10+AH10+AL10+AP10+AT10+AX10+BB10+BF10+BJ10+BN10+BR10+BV10+BZ10+CD10+CH10+CL10+CP10+CT10+CX10+DB10+DF10+DJ10+DN10+DR10+DV10+DZ10+ED10+EH10+EL10+EP10+ET10+EX10+FB10+FF10+FJ10+FN10+FR10+FV10+FZ10+GD10+GH10</f>
        <v>863682.23199999996</v>
      </c>
      <c r="C10" s="90">
        <f t="shared" si="64"/>
        <v>1170959.8514700001</v>
      </c>
      <c r="D10" s="90">
        <f t="shared" si="65"/>
        <v>1161114.2836199999</v>
      </c>
      <c r="E10" s="90">
        <f t="shared" si="1"/>
        <v>99.159188264427655</v>
      </c>
      <c r="F10" s="90">
        <f t="shared" ref="F10" si="104">SUM(F13:F14)+SUM(F17:F23)+SUM(F26:F37)+SUM(F40:F48)+SUM(F51:F53)+SUM(F56:F70)+SUM(F73:F76)+SUM(F79:F93)+SUM(F96:F98)+SUM(F101:F110)+SUM(F113:F119)+SUM(F122:F132)+SUM(F135:F143)+SUM(F146:F154)+SUM(F157:F166)+SUM(F169:F178)+SUM(F181:F192)+SUM(F195:F196)+SUM(F199:F208)+SUM(F211:F217)+SUM(F220:F224)+SUM(F227:F237)+SUM(F227:F237)+SUM(F240:F250)+SUM(F253:F262)+SUM(F265:F270)+SUM(F273:F279)+SUM(F282:F290)+SUM(F293:F300)+SUM(F303:F307)+SUM(F310:F316)+SUM(F319:F326)+SUM(F329:F340)+SUM(F343:F349)+SUM(F352:F358)+SUM(F361:F365)+SUM(F368:F377)+SUM(F380:F386)+SUM(F389:F393)</f>
        <v>0</v>
      </c>
      <c r="G10" s="90">
        <f t="shared" ref="G10:AJ10" si="105">SUM(G13:G14)+SUM(G17:G23)+SUM(G26:G37)+SUM(G40:G48)+SUM(G51:G53)+SUM(G56:G70)+SUM(G73:G76)+SUM(G79:G93)+SUM(G96:G98)+SUM(G101:G110)+SUM(G113:G119)+SUM(G122:G132)+SUM(G135:G143)+SUM(G146:G154)+SUM(G157:G166)+SUM(G169:G178)+SUM(G181:G192)+SUM(G195:G196)+SUM(G199:G208)+SUM(G211:G217)+SUM(G220:G224)+SUM(G227:G237)+SUM(G227:G237)+SUM(G240:G250)+SUM(G253:G262)+SUM(G265:G270)+SUM(G273:G279)+SUM(G282:G290)+SUM(G293:G300)+SUM(G303:G307)+SUM(G310:G316)+SUM(G319:G326)+SUM(G329:G340)+SUM(G343:G349)+SUM(G352:G358)+SUM(G361:G365)+SUM(G368:G377)+SUM(G380:G386)+SUM(G389:G393)</f>
        <v>0</v>
      </c>
      <c r="H10" s="90">
        <f t="shared" si="105"/>
        <v>0</v>
      </c>
      <c r="I10" s="90"/>
      <c r="J10" s="90">
        <f t="shared" ref="J10" si="106">SUM(J13:J14)+SUM(J17:J23)+SUM(J26:J37)+SUM(J40:J48)+SUM(J51:J53)+SUM(J56:J70)+SUM(J73:J76)+SUM(J79:J93)+SUM(J96:J98)+SUM(J101:J110)+SUM(J113:J119)+SUM(J122:J132)+SUM(J135:J143)+SUM(J146:J154)+SUM(J157:J166)+SUM(J169:J178)+SUM(J181:J192)+SUM(J195:J196)+SUM(J199:J208)+SUM(J211:J217)+SUM(J220:J224)+SUM(J227:J237)+SUM(J227:J237)+SUM(J240:J250)+SUM(J253:J262)+SUM(J265:J270)+SUM(J273:J279)+SUM(J282:J290)+SUM(J293:J300)+SUM(J303:J307)+SUM(J310:J316)+SUM(J319:J326)+SUM(J329:J340)+SUM(J343:J349)+SUM(J352:J358)+SUM(J361:J365)+SUM(J368:J377)+SUM(J380:J386)+SUM(J389:J393)</f>
        <v>0</v>
      </c>
      <c r="K10" s="90">
        <f t="shared" si="105"/>
        <v>0</v>
      </c>
      <c r="L10" s="90">
        <f t="shared" si="105"/>
        <v>0</v>
      </c>
      <c r="M10" s="90">
        <f t="shared" si="105"/>
        <v>0</v>
      </c>
      <c r="N10" s="90">
        <f t="shared" ref="N10" si="107">SUM(N13:N14)+SUM(N17:N23)+SUM(N26:N37)+SUM(N40:N48)+SUM(N51:N53)+SUM(N56:N70)+SUM(N73:N76)+SUM(N79:N93)+SUM(N96:N98)+SUM(N101:N110)+SUM(N113:N119)+SUM(N122:N132)+SUM(N135:N143)+SUM(N146:N154)+SUM(N157:N166)+SUM(N169:N178)+SUM(N181:N192)+SUM(N195:N196)+SUM(N199:N208)+SUM(N211:N217)+SUM(N220:N224)+SUM(N227:N237)+SUM(N227:N237)+SUM(N240:N250)+SUM(N253:N262)+SUM(N265:N270)+SUM(N273:N279)+SUM(N282:N290)+SUM(N293:N300)+SUM(N303:N307)+SUM(N310:N316)+SUM(N319:N326)+SUM(N329:N340)+SUM(N343:N349)+SUM(N352:N358)+SUM(N361:N365)+SUM(N368:N377)+SUM(N380:N386)+SUM(N389:N393)</f>
        <v>0</v>
      </c>
      <c r="O10" s="90">
        <f t="shared" si="105"/>
        <v>0</v>
      </c>
      <c r="P10" s="90">
        <f t="shared" si="105"/>
        <v>0</v>
      </c>
      <c r="Q10" s="90">
        <f t="shared" si="105"/>
        <v>0</v>
      </c>
      <c r="R10" s="90">
        <f t="shared" ref="R10" si="108">SUM(R13:R14)+SUM(R17:R23)+SUM(R26:R37)+SUM(R40:R48)+SUM(R51:R53)+SUM(R56:R70)+SUM(R73:R76)+SUM(R79:R93)+SUM(R96:R98)+SUM(R101:R110)+SUM(R113:R119)+SUM(R122:R132)+SUM(R135:R143)+SUM(R146:R154)+SUM(R157:R166)+SUM(R169:R178)+SUM(R181:R192)+SUM(R195:R196)+SUM(R199:R208)+SUM(R211:R217)+SUM(R220:R224)+SUM(R227:R237)+SUM(R227:R237)+SUM(R240:R250)+SUM(R253:R262)+SUM(R265:R270)+SUM(R273:R279)+SUM(R282:R290)+SUM(R293:R300)+SUM(R303:R307)+SUM(R310:R316)+SUM(R319:R326)+SUM(R329:R340)+SUM(R343:R349)+SUM(R352:R358)+SUM(R361:R365)+SUM(R368:R377)+SUM(R380:R386)+SUM(R389:R393)</f>
        <v>0</v>
      </c>
      <c r="S10" s="90">
        <f t="shared" si="105"/>
        <v>0</v>
      </c>
      <c r="T10" s="90">
        <f t="shared" si="105"/>
        <v>0</v>
      </c>
      <c r="U10" s="90">
        <f t="shared" si="105"/>
        <v>0</v>
      </c>
      <c r="V10" s="90">
        <f t="shared" ref="V10" si="109">SUM(V13:V14)+SUM(V17:V23)+SUM(V26:V37)+SUM(V40:V48)+SUM(V51:V53)+SUM(V56:V70)+SUM(V73:V76)+SUM(V79:V93)+SUM(V96:V98)+SUM(V101:V110)+SUM(V113:V119)+SUM(V122:V132)+SUM(V135:V143)+SUM(V146:V154)+SUM(V157:V166)+SUM(V169:V178)+SUM(V181:V192)+SUM(V195:V196)+SUM(V199:V208)+SUM(V211:V217)+SUM(V220:V224)+SUM(V227:V237)+SUM(V227:V237)+SUM(V240:V250)+SUM(V253:V262)+SUM(V265:V270)+SUM(V273:V279)+SUM(V282:V290)+SUM(V293:V300)+SUM(V303:V307)+SUM(V310:V316)+SUM(V319:V326)+SUM(V329:V340)+SUM(V343:V349)+SUM(V352:V358)+SUM(V361:V365)+SUM(V368:V377)+SUM(V380:V386)+SUM(V389:V393)</f>
        <v>5029.2</v>
      </c>
      <c r="W10" s="90">
        <f t="shared" si="105"/>
        <v>5029.2</v>
      </c>
      <c r="X10" s="90">
        <f t="shared" si="105"/>
        <v>5029.2</v>
      </c>
      <c r="Y10" s="90">
        <f>X10/W10*100</f>
        <v>100</v>
      </c>
      <c r="Z10" s="90">
        <f t="shared" si="105"/>
        <v>0</v>
      </c>
      <c r="AA10" s="90">
        <f t="shared" si="105"/>
        <v>2944.1</v>
      </c>
      <c r="AB10" s="90">
        <f t="shared" si="105"/>
        <v>2944.1</v>
      </c>
      <c r="AC10" s="90">
        <f>AB10/AA10*100</f>
        <v>100</v>
      </c>
      <c r="AD10" s="90"/>
      <c r="AE10" s="90">
        <f t="shared" si="105"/>
        <v>0</v>
      </c>
      <c r="AF10" s="90">
        <f t="shared" si="105"/>
        <v>0</v>
      </c>
      <c r="AG10" s="90"/>
      <c r="AH10" s="90">
        <f t="shared" ref="AH10" si="110">SUM(AH13:AH14)+SUM(AH17:AH23)+SUM(AH26:AH37)+SUM(AH40:AH48)+SUM(AH51:AH53)+SUM(AH56:AH70)+SUM(AH73:AH76)+SUM(AH79:AH93)+SUM(AH96:AH98)+SUM(AH101:AH110)+SUM(AH113:AH119)+SUM(AH122:AH132)+SUM(AH135:AH143)+SUM(AH146:AH154)+SUM(AH157:AH166)+SUM(AH169:AH178)+SUM(AH181:AH192)+SUM(AH195:AH196)+SUM(AH199:AH208)+SUM(AH211:AH217)+SUM(AH220:AH224)+SUM(AH227:AH237)+SUM(AH227:AH237)+SUM(AH240:AH250)+SUM(AH253:AH262)+SUM(AH265:AH270)+SUM(AH273:AH279)+SUM(AH282:AH290)+SUM(AH293:AH300)+SUM(AH303:AH307)+SUM(AH310:AH316)+SUM(AH319:AH326)+SUM(AH329:AH340)+SUM(AH343:AH349)+SUM(AH352:AH358)+SUM(AH361:AH365)+SUM(AH368:AH377)+SUM(AH380:AH386)+SUM(AH389:AH393)</f>
        <v>50</v>
      </c>
      <c r="AI10" s="90">
        <f t="shared" si="105"/>
        <v>51.020420000000001</v>
      </c>
      <c r="AJ10" s="90">
        <f t="shared" si="105"/>
        <v>51.020420000000001</v>
      </c>
      <c r="AK10" s="90">
        <f t="shared" si="15"/>
        <v>100</v>
      </c>
      <c r="AL10" s="90"/>
      <c r="AM10" s="90">
        <f>SUM(AM13:AM14)+SUM(AM17:AM23)+SUM(AM26:AM37)+SUM(AM40:AM48)+SUM(AM51:AM53)+SUM(AM56:AM70)+SUM(AM73:AM76)+SUM(AM79:AM93)+SUM(AM96:AM98)+SUM(AM101:AM110)+SUM(AM113:AM119)+SUM(AM122:AM132)+SUM(AM135:AM143)+SUM(AM146:AM154)+SUM(AM157:AM166)+SUM(AM169:AM178)+SUM(AM181:AM192)+SUM(AM195:AM196)+SUM(AM199:AM208)+SUM(AM211:AM217)+SUM(AM220:AM224)+SUM(AM227:AM237)+SUM(AM240:AM250)+SUM(AM253:AM262)+SUM(AM265:AM270)+SUM(AM273:AM279)+SUM(AM282:AM290)+SUM(AM293:AM300)+SUM(AM303:AM307)+SUM(AM310:AM316)+SUM(AM319:AM326)+SUM(AM329:AM340)+SUM(AM343:AM349)+SUM(AM352:AM358)+SUM(AM361:AM365)+SUM(AM368:AM377)+SUM(AM380:AM386)+SUM(AM389:AM393)</f>
        <v>0</v>
      </c>
      <c r="AN10" s="90">
        <f t="shared" ref="AN10:CS10" si="111">SUM(AN13:AN14)+SUM(AN17:AN23)+SUM(AN26:AN37)+SUM(AN40:AN48)+SUM(AN51:AN53)+SUM(AN56:AN70)+SUM(AN73:AN76)+SUM(AN79:AN93)+SUM(AN96:AN98)+SUM(AN101:AN110)+SUM(AN113:AN119)+SUM(AN122:AN132)+SUM(AN135:AN143)+SUM(AN146:AN154)+SUM(AN157:AN166)+SUM(AN169:AN178)+SUM(AN181:AN192)+SUM(AN195:AN196)+SUM(AN199:AN208)+SUM(AN211:AN217)+SUM(AN220:AN224)+SUM(AN227:AN237)+SUM(AN240:AN250)+SUM(AN253:AN262)+SUM(AN265:AN270)+SUM(AN273:AN279)+SUM(AN282:AN290)+SUM(AN293:AN300)+SUM(AN303:AN307)+SUM(AN310:AN316)+SUM(AN319:AN326)+SUM(AN329:AN340)+SUM(AN343:AN349)+SUM(AN352:AN358)+SUM(AN361:AN365)+SUM(AN368:AN377)+SUM(AN380:AN386)+SUM(AN389:AN393)</f>
        <v>0</v>
      </c>
      <c r="AO10" s="90">
        <f t="shared" si="111"/>
        <v>0</v>
      </c>
      <c r="AP10" s="90">
        <f t="shared" si="111"/>
        <v>0</v>
      </c>
      <c r="AQ10" s="90">
        <f t="shared" si="111"/>
        <v>116801.23104999999</v>
      </c>
      <c r="AR10" s="90">
        <f t="shared" si="111"/>
        <v>115801.24204999999</v>
      </c>
      <c r="AS10" s="90">
        <f t="shared" ref="AS10" si="112">AR10/AQ10*100</f>
        <v>99.14385405786355</v>
      </c>
      <c r="AT10" s="90">
        <f t="shared" ref="AT10" si="113">SUM(AT13:AT14)+SUM(AT17:AT23)+SUM(AT26:AT37)+SUM(AT40:AT48)+SUM(AT51:AT53)+SUM(AT56:AT70)+SUM(AT73:AT76)+SUM(AT79:AT93)+SUM(AT96:AT98)+SUM(AT101:AT110)+SUM(AT113:AT119)+SUM(AT122:AT132)+SUM(AT135:AT143)+SUM(AT146:AT154)+SUM(AT157:AT166)+SUM(AT169:AT178)+SUM(AT181:AT192)+SUM(AT195:AT196)+SUM(AT199:AT208)+SUM(AT211:AT217)+SUM(AT220:AT224)+SUM(AT227:AT237)+SUM(AT240:AT250)+SUM(AT253:AT262)+SUM(AT265:AT270)+SUM(AT273:AT279)+SUM(AT282:AT290)+SUM(AT293:AT300)+SUM(AT303:AT307)+SUM(AT310:AT316)+SUM(AT319:AT326)+SUM(AT329:AT340)+SUM(AT343:AT349)+SUM(AT352:AT358)+SUM(AT361:AT365)+SUM(AT368:AT377)+SUM(AT380:AT386)+SUM(AT389:AT393)</f>
        <v>165975.09999999995</v>
      </c>
      <c r="AU10" s="90">
        <f t="shared" si="111"/>
        <v>165975.09999999995</v>
      </c>
      <c r="AV10" s="90">
        <f t="shared" si="111"/>
        <v>165975.17527000001</v>
      </c>
      <c r="AW10" s="90">
        <f t="shared" si="17"/>
        <v>100.00004535017607</v>
      </c>
      <c r="AX10" s="90"/>
      <c r="AY10" s="90">
        <f t="shared" si="111"/>
        <v>0</v>
      </c>
      <c r="AZ10" s="90">
        <f t="shared" si="111"/>
        <v>0</v>
      </c>
      <c r="BA10" s="90"/>
      <c r="BB10" s="171"/>
      <c r="BC10" s="90">
        <f t="shared" ref="BC10:BD10" si="114">SUM(BC13:BC14)+SUM(BC17:BC23)+SUM(BC26:BC37)+SUM(BC40:BC48)+SUM(BC51:BC53)+SUM(BC56:BC70)+SUM(BC73:BC76)+SUM(BC79:BC93)+SUM(BC96:BC98)+SUM(BC101:BC110)+SUM(BC113:BC119)+SUM(BC122:BC132)+SUM(BC135:BC143)+SUM(BC146:BC154)+SUM(BC157:BC166)+SUM(BC169:BC178)+SUM(BC181:BC192)+SUM(BC195:BC196)+SUM(BC199:BC208)+SUM(BC211:BC217)+SUM(BC220:BC224)+SUM(BC227:BC237)+SUM(BC240:BC250)+SUM(BC253:BC262)+SUM(BC265:BC270)+SUM(BC273:BC279)+SUM(BC282:BC290)+SUM(BC293:BC300)+SUM(BC303:BC307)+SUM(BC310:BC316)+SUM(BC319:BC326)+SUM(BC329:BC340)+SUM(BC343:BC349)+SUM(BC352:BC358)+SUM(BC361:BC365)+SUM(BC368:BC377)+SUM(BC380:BC386)+SUM(BC389:BC393)</f>
        <v>0</v>
      </c>
      <c r="BD10" s="90">
        <f t="shared" si="114"/>
        <v>0</v>
      </c>
      <c r="BE10" s="90"/>
      <c r="BF10" s="90">
        <f t="shared" ref="BF10" si="115">SUM(BF13:BF14)+SUM(BF17:BF23)+SUM(BF26:BF37)+SUM(BF40:BF48)+SUM(BF51:BF53)+SUM(BF56:BF70)+SUM(BF73:BF76)+SUM(BF79:BF93)+SUM(BF96:BF98)+SUM(BF101:BF110)+SUM(BF113:BF119)+SUM(BF122:BF132)+SUM(BF135:BF143)+SUM(BF146:BF154)+SUM(BF157:BF166)+SUM(BF169:BF178)+SUM(BF181:BF192)+SUM(BF195:BF196)+SUM(BF199:BF208)+SUM(BF211:BF217)+SUM(BF220:BF224)+SUM(BF227:BF237)+SUM(BF240:BF250)+SUM(BF253:BF262)+SUM(BF265:BF270)+SUM(BF273:BF279)+SUM(BF282:BF290)+SUM(BF293:BF300)+SUM(BF303:BF307)+SUM(BF310:BF316)+SUM(BF319:BF326)+SUM(BF329:BF340)+SUM(BF343:BF349)+SUM(BF352:BF358)+SUM(BF361:BF365)+SUM(BF368:BF377)+SUM(BF380:BF386)+SUM(BF389:BF393)</f>
        <v>0</v>
      </c>
      <c r="BG10" s="90">
        <f t="shared" si="111"/>
        <v>0</v>
      </c>
      <c r="BH10" s="90">
        <f t="shared" si="111"/>
        <v>0</v>
      </c>
      <c r="BI10" s="90">
        <f t="shared" si="111"/>
        <v>0</v>
      </c>
      <c r="BJ10" s="90"/>
      <c r="BK10" s="90"/>
      <c r="BL10" s="90"/>
      <c r="BM10" s="90"/>
      <c r="BN10" s="90"/>
      <c r="BO10" s="90">
        <f t="shared" si="111"/>
        <v>0</v>
      </c>
      <c r="BP10" s="90">
        <f t="shared" si="111"/>
        <v>0</v>
      </c>
      <c r="BQ10" s="90"/>
      <c r="BR10" s="90">
        <f t="shared" ref="BR10" si="116">SUM(BR13:BR14)+SUM(BR17:BR23)+SUM(BR26:BR37)+SUM(BR40:BR48)+SUM(BR51:BR53)+SUM(BR56:BR70)+SUM(BR73:BR76)+SUM(BR79:BR93)+SUM(BR96:BR98)+SUM(BR101:BR110)+SUM(BR113:BR119)+SUM(BR122:BR132)+SUM(BR135:BR143)+SUM(BR146:BR154)+SUM(BR157:BR166)+SUM(BR169:BR178)+SUM(BR181:BR192)+SUM(BR195:BR196)+SUM(BR199:BR208)+SUM(BR211:BR217)+SUM(BR220:BR224)+SUM(BR227:BR237)+SUM(BR240:BR250)+SUM(BR253:BR262)+SUM(BR265:BR270)+SUM(BR273:BR279)+SUM(BR282:BR290)+SUM(BR293:BR300)+SUM(BR303:BR307)+SUM(BR310:BR316)+SUM(BR319:BR326)+SUM(BR329:BR340)+SUM(BR343:BR349)+SUM(BR352:BR358)+SUM(BR361:BR365)+SUM(BR368:BR377)+SUM(BR380:BR386)+SUM(BR389:BR393)</f>
        <v>76182.899999999994</v>
      </c>
      <c r="BS10" s="90">
        <f t="shared" si="111"/>
        <v>80590.7</v>
      </c>
      <c r="BT10" s="90">
        <f t="shared" si="111"/>
        <v>73001.091260000001</v>
      </c>
      <c r="BU10" s="90">
        <f>BT10/BS10*100</f>
        <v>90.582525353421673</v>
      </c>
      <c r="BV10" s="90">
        <f t="shared" ref="BV10" si="117">SUM(BV13:BV14)+SUM(BV17:BV23)+SUM(BV26:BV37)+SUM(BV40:BV48)+SUM(BV51:BV53)+SUM(BV56:BV70)+SUM(BV73:BV76)+SUM(BV79:BV93)+SUM(BV96:BV98)+SUM(BV101:BV110)+SUM(BV113:BV119)+SUM(BV122:BV132)+SUM(BV135:BV143)+SUM(BV146:BV154)+SUM(BV157:BV166)+SUM(BV169:BV178)+SUM(BV181:BV192)+SUM(BV195:BV196)+SUM(BV199:BV208)+SUM(BV211:BV217)+SUM(BV220:BV224)+SUM(BV227:BV237)+SUM(BV240:BV250)+SUM(BV253:BV262)+SUM(BV265:BV270)+SUM(BV273:BV279)+SUM(BV282:BV290)+SUM(BV293:BV300)+SUM(BV303:BV307)+SUM(BV310:BV316)+SUM(BV319:BV326)+SUM(BV329:BV340)+SUM(BV343:BV349)+SUM(BV352:BV358)+SUM(BV361:BV365)+SUM(BV368:BV377)+SUM(BV380:BV386)+SUM(BV389:BV393)</f>
        <v>1553.9</v>
      </c>
      <c r="BW10" s="90">
        <f t="shared" si="111"/>
        <v>1644.7</v>
      </c>
      <c r="BX10" s="90">
        <f t="shared" si="111"/>
        <v>1489.7798600000001</v>
      </c>
      <c r="BY10" s="90">
        <f>BX10/BW10*100</f>
        <v>90.580644494436683</v>
      </c>
      <c r="BZ10" s="90"/>
      <c r="CA10" s="90">
        <f t="shared" si="111"/>
        <v>0</v>
      </c>
      <c r="CB10" s="90">
        <f t="shared" si="111"/>
        <v>0</v>
      </c>
      <c r="CC10" s="90"/>
      <c r="CD10" s="90">
        <f t="shared" si="111"/>
        <v>376565.43200000003</v>
      </c>
      <c r="CE10" s="90">
        <f t="shared" si="111"/>
        <v>342160.7</v>
      </c>
      <c r="CF10" s="90">
        <f t="shared" si="111"/>
        <v>342160.68423999997</v>
      </c>
      <c r="CG10" s="90">
        <f>CF10/CE10*100</f>
        <v>99.999995393977144</v>
      </c>
      <c r="CH10" s="90">
        <f t="shared" si="111"/>
        <v>34078.699999999997</v>
      </c>
      <c r="CI10" s="90">
        <f t="shared" si="111"/>
        <v>34078.699999999997</v>
      </c>
      <c r="CJ10" s="90">
        <f t="shared" si="111"/>
        <v>34078.699999999997</v>
      </c>
      <c r="CK10" s="90">
        <f>CJ10/CI10*100</f>
        <v>100</v>
      </c>
      <c r="CL10" s="90">
        <f t="shared" si="111"/>
        <v>16769.400000000001</v>
      </c>
      <c r="CM10" s="90">
        <f t="shared" si="111"/>
        <v>16769.400000000001</v>
      </c>
      <c r="CN10" s="90">
        <f t="shared" si="111"/>
        <v>16769.399169999997</v>
      </c>
      <c r="CO10" s="90">
        <f>CN10/CM10*100</f>
        <v>99.999995050508645</v>
      </c>
      <c r="CP10" s="90"/>
      <c r="CQ10" s="90">
        <f t="shared" si="111"/>
        <v>0</v>
      </c>
      <c r="CR10" s="90">
        <f t="shared" si="111"/>
        <v>0</v>
      </c>
      <c r="CS10" s="90">
        <f t="shared" si="111"/>
        <v>0</v>
      </c>
      <c r="CT10" s="90">
        <f t="shared" ref="CT10:EK10" si="118">SUM(CT13:CT14)+SUM(CT17:CT23)+SUM(CT26:CT37)+SUM(CT40:CT48)+SUM(CT51:CT53)+SUM(CT56:CT70)+SUM(CT73:CT76)+SUM(CT79:CT93)+SUM(CT96:CT98)+SUM(CT101:CT110)+SUM(CT113:CT119)+SUM(CT122:CT132)+SUM(CT135:CT143)+SUM(CT146:CT154)+SUM(CT157:CT166)+SUM(CT169:CT178)+SUM(CT181:CT192)+SUM(CT195:CT196)+SUM(CT199:CT208)+SUM(CT211:CT217)+SUM(CT220:CT224)+SUM(CT227:CT237)+SUM(CT240:CT250)+SUM(CT253:CT262)+SUM(CT265:CT270)+SUM(CT273:CT279)+SUM(CT282:CT290)+SUM(CT293:CT300)+SUM(CT303:CT307)+SUM(CT310:CT316)+SUM(CT319:CT326)+SUM(CT329:CT340)+SUM(CT343:CT349)+SUM(CT352:CT358)+SUM(CT361:CT365)+SUM(CT368:CT377)+SUM(CT380:CT386)+SUM(CT389:CT393)</f>
        <v>48397.599999999999</v>
      </c>
      <c r="CU10" s="90">
        <f t="shared" si="118"/>
        <v>39421</v>
      </c>
      <c r="CV10" s="90">
        <f t="shared" si="118"/>
        <v>39420.911110000001</v>
      </c>
      <c r="CW10" s="90">
        <f>CV10/CU10*100</f>
        <v>99.999774511047406</v>
      </c>
      <c r="CX10" s="90">
        <f t="shared" si="118"/>
        <v>65541.5</v>
      </c>
      <c r="CY10" s="90">
        <f t="shared" si="118"/>
        <v>65541.5</v>
      </c>
      <c r="CZ10" s="90">
        <f t="shared" si="118"/>
        <v>65541.53061999999</v>
      </c>
      <c r="DA10" s="90">
        <f>CZ10/CY10*100</f>
        <v>100.00004671849132</v>
      </c>
      <c r="DB10" s="90">
        <f>SUM(DB12:DB14)+SUM(DB17:DB23)+SUM(DB25:DB37)+SUM(DB40:DB48)+SUM(DB51:DB53)+SUM(DB56:DB70)+SUM(DB73:DB76)+SUM(DB78:DB93)+SUM(DB95:DB98)+SUM(DB101:DB110)+SUM(DB113:DB119)+SUM(DB121:DB132)+SUM(DB134:DB143)+SUM(DB145:DB154)+SUM(DB156:DB166)+SUM(DB168:DB178)+SUM(DB181:DB192)+SUM(DB194:DB196)+SUM(DB198:DB208)+SUM(DB210:DB217)+SUM(DB220:DB224)+SUM(DB227:DB237)+SUM(DB239:DB250)+SUM(DB252:DB262)+SUM(DB264:DB270)+SUM(DB272:DB279)+SUM(DB281:DB290)+SUM(DB292:DB300)+SUM(DB302:DB307)+SUM(DB310:DB316)+SUM(DB319:DB326)+SUM(DB328:DB340)+SUM(DB342:DB349)+SUM(DB352:DB358)+SUM(DB360:DB365)+SUM(DB368:DB377)+SUM(DB380:DB386)+SUM(DB388:DB393)</f>
        <v>24694.100000000002</v>
      </c>
      <c r="DC10" s="90">
        <f t="shared" ref="DC10" si="119">SUM(DC13:DC14)+SUM(DC17:DC23)+SUM(DC26:DC37)+SUM(DC40:DC48)+SUM(DC51:DC53)+SUM(DC56:DC70)+SUM(DC73:DC76)+SUM(DC79:DC93)+SUM(DC96:DC98)+SUM(DC101:DC110)+SUM(DC113:DC119)+SUM(DC122:DC132)+SUM(DC135:DC143)+SUM(DC146:DC154)+SUM(DC157:DC166)+SUM(DC169:DC178)+SUM(DC181:DC192)+SUM(DC195:DC196)+SUM(DC199:DC208)+SUM(DC211:DC217)+SUM(DC220:DC224)+SUM(DC227:DC237)+SUM(DC240:DC250)+SUM(DC253:DC262)+SUM(DC265:DC270)+SUM(DC273:DC279)+SUM(DC282:DC290)+SUM(DC293:DC300)+SUM(DC303:DC307)+SUM(DC310:DC316)+SUM(DC319:DC326)+SUM(DC329:DC340)+SUM(DC343:DC349)+SUM(DC352:DC358)+SUM(DC361:DC365)+SUM(DC368:DC377)+SUM(DC380:DC386)+SUM(DC389:DC393)</f>
        <v>24694.1</v>
      </c>
      <c r="DD10" s="90">
        <f>SUM(DD13:DD14)+SUM(DD17:DD23)+SUM(DD26:DD37)+SUM(DD40:DD48)+SUM(DD51:DD53)+SUM(DD56:DD70)+SUM(DD73:DD76)+SUM(DD79:DD93)+SUM(DD96:DD98)+SUM(DD101:DD110)+SUM(DD113:DD119)+SUM(DD122:DD132)+SUM(DD135:DD143)+SUM(DD146:DD154)+SUM(DD157:DD166)+SUM(DD169:DD178)+SUM(DD181:DD192)+SUM(DD195:DD196)+SUM(DD199:DD208)+SUM(DD211:DD217)+SUM(DD220:DD224)+SUM(DD227:DD237)+SUM(DD240:DD250)+SUM(DD253:DD262)+SUM(DD265:DD270)+SUM(DD273:DD279)+SUM(DD282:DD290)+SUM(DD293:DD300)+SUM(DD303:DD307)+SUM(DD310:DD316)+SUM(DD319:DD326)+SUM(DD329:DD340)+SUM(DD343:DD349)+SUM(DD352:DD358)+SUM(DD361:DD365)+SUM(DD368:DD377)+SUM(DD380:DD386)+SUM(DD389:DD393)</f>
        <v>24651.263199999998</v>
      </c>
      <c r="DE10" s="90">
        <f t="shared" si="38"/>
        <v>99.826530223818651</v>
      </c>
      <c r="DF10" s="85">
        <f t="shared" si="85"/>
        <v>0</v>
      </c>
      <c r="DG10" s="85">
        <f t="shared" si="81"/>
        <v>0</v>
      </c>
      <c r="DH10" s="85">
        <f t="shared" si="81"/>
        <v>0</v>
      </c>
      <c r="DI10" s="90">
        <f t="shared" si="118"/>
        <v>0</v>
      </c>
      <c r="DJ10" s="85">
        <f t="shared" si="81"/>
        <v>0</v>
      </c>
      <c r="DK10" s="85">
        <f t="shared" si="81"/>
        <v>0</v>
      </c>
      <c r="DL10" s="85">
        <f t="shared" si="81"/>
        <v>0</v>
      </c>
      <c r="DM10" s="85"/>
      <c r="DN10" s="90"/>
      <c r="DO10" s="90">
        <f t="shared" si="118"/>
        <v>0</v>
      </c>
      <c r="DP10" s="90">
        <f t="shared" si="118"/>
        <v>0</v>
      </c>
      <c r="DQ10" s="90"/>
      <c r="DR10" s="85">
        <f t="shared" si="88"/>
        <v>0</v>
      </c>
      <c r="DS10" s="85">
        <f t="shared" si="89"/>
        <v>0</v>
      </c>
      <c r="DT10" s="85">
        <f t="shared" si="89"/>
        <v>0</v>
      </c>
      <c r="DU10" s="90">
        <f t="shared" si="118"/>
        <v>0</v>
      </c>
      <c r="DV10" s="85">
        <f t="shared" si="90"/>
        <v>0</v>
      </c>
      <c r="DW10" s="85">
        <f t="shared" si="89"/>
        <v>0</v>
      </c>
      <c r="DX10" s="85">
        <f t="shared" si="89"/>
        <v>0</v>
      </c>
      <c r="DY10" s="204">
        <f t="shared" si="118"/>
        <v>0</v>
      </c>
      <c r="DZ10" s="85">
        <f t="shared" si="91"/>
        <v>0</v>
      </c>
      <c r="EA10" s="85">
        <f t="shared" si="89"/>
        <v>0</v>
      </c>
      <c r="EB10" s="85">
        <f t="shared" si="89"/>
        <v>0</v>
      </c>
      <c r="EC10" s="90"/>
      <c r="ED10" s="222">
        <f t="shared" si="118"/>
        <v>0</v>
      </c>
      <c r="EE10" s="222">
        <f t="shared" si="118"/>
        <v>200000</v>
      </c>
      <c r="EF10" s="90">
        <f t="shared" si="118"/>
        <v>199009.59980000003</v>
      </c>
      <c r="EG10" s="90">
        <f>EF10/EE10*100</f>
        <v>99.504799900000009</v>
      </c>
      <c r="EH10" s="90"/>
      <c r="EI10" s="90">
        <f t="shared" si="118"/>
        <v>0</v>
      </c>
      <c r="EJ10" s="90">
        <f t="shared" si="118"/>
        <v>0</v>
      </c>
      <c r="EK10" s="90">
        <f t="shared" si="118"/>
        <v>0</v>
      </c>
      <c r="EL10" s="90"/>
      <c r="EM10" s="85">
        <f>EM13+EM17+EM26+EM40+EM51+EM56+EM73+EM79+EM96+EM101+EM113+EM122+EM135+EM146+EM157+EM169+EM181+EM195+EM199+EM211+EM220+EM227+EM240+EM253+EM265+EM273+EM282+EM293+EM303+EM310+EM319+EM329+EM343+EM352+EM361+EM368+EM380+EM389</f>
        <v>0</v>
      </c>
      <c r="EN10" s="85">
        <f>EN13+EN17+EN26+EN40+EN51+EN56+EN73+EN79+EN96+EN101+EN113+EN122+EN135+EN146+EN157+EN169+EN181+EN195+EN199+EN211+EN220+EN227+EN240+EN253+EN265+EN273+EN282+EN293+EN303+EN310+EN319+EN329+EN343+EN352+EN361+EN368+EN380+EN389</f>
        <v>0</v>
      </c>
      <c r="EO10" s="90"/>
      <c r="EP10" s="90">
        <f t="shared" ref="EP10:ER10" si="120">SUM(EP13:EP14)+SUM(EP17:EP23)+SUM(EP26:EP37)+SUM(EP40:EP48)+SUM(EP51:EP53)+SUM(EP56:EP70)+SUM(EP73:EP76)+SUM(EP79:EP93)+SUM(EP96:EP98)+SUM(EP101:EP110)+SUM(EP113:EP119)+SUM(EP122:EP132)+SUM(EP135:EP143)+SUM(EP146:EP154)+SUM(EP157:EP166)+SUM(EP169:EP178)+SUM(EP181:EP192)+SUM(EP195:EP196)+SUM(EP199:EP208)+SUM(EP211:EP217)+SUM(EP220:EP224)+SUM(EP227:EP237)+SUM(EP240:EP250)+SUM(EP253:EP262)+SUM(EP265:EP270)+SUM(EP273:EP279)+SUM(EP282:EP290)+SUM(EP293:EP300)+SUM(EP303:EP307)+SUM(EP310:EP316)+SUM(EP319:EP326)+SUM(EP329:EP340)+SUM(EP343:EP349)+SUM(EP352:EP358)+SUM(EP361:EP365)+SUM(EP368:EP377)+SUM(EP380:EP386)+SUM(EP389:EP393)</f>
        <v>48844.4</v>
      </c>
      <c r="EQ10" s="90">
        <f t="shared" si="120"/>
        <v>48007.1</v>
      </c>
      <c r="ER10" s="90">
        <f t="shared" si="120"/>
        <v>48007.14286</v>
      </c>
      <c r="ES10" s="90">
        <f>ER10/EQ10*100</f>
        <v>100.00008927846089</v>
      </c>
      <c r="ET10" s="85">
        <f t="shared" si="92"/>
        <v>0</v>
      </c>
      <c r="EU10" s="85">
        <f t="shared" si="93"/>
        <v>0</v>
      </c>
      <c r="EV10" s="85">
        <f t="shared" si="93"/>
        <v>0</v>
      </c>
      <c r="EW10" s="90"/>
      <c r="EX10" s="85">
        <f t="shared" si="94"/>
        <v>0</v>
      </c>
      <c r="EY10" s="85">
        <f t="shared" si="95"/>
        <v>0</v>
      </c>
      <c r="EZ10" s="85">
        <f t="shared" si="95"/>
        <v>0</v>
      </c>
      <c r="FA10" s="90"/>
      <c r="FB10" s="90"/>
      <c r="FC10" s="90">
        <f t="shared" ref="FC10:FD10" si="121">SUM(FC13:FC14)+SUM(FC17:FC23)+SUM(FC26:FC37)+SUM(FC40:FC48)+SUM(FC51:FC53)+SUM(FC56:FC70)+SUM(FC73:FC76)+SUM(FC79:FC93)+SUM(FC96:FC98)+SUM(FC101:FC110)+SUM(FC113:FC119)+SUM(FC122:FC132)+SUM(FC135:FC143)+SUM(FC146:FC154)+SUM(FC157:FC166)+SUM(FC169:FC178)+SUM(FC181:FC192)+SUM(FC195:FC196)+SUM(FC199:FC208)+SUM(FC211:FC217)+SUM(FC220:FC224)+SUM(FC227:FC237)+SUM(FC240:FC250)+SUM(FC253:FC262)+SUM(FC265:FC270)+SUM(FC273:FC279)+SUM(FC282:FC290)+SUM(FC293:FC300)+SUM(FC303:FC307)+SUM(FC310:FC316)+SUM(FC319:FC326)+SUM(FC329:FC340)+SUM(FC343:FC349)+SUM(FC352:FC358)+SUM(FC361:FC365)+SUM(FC368:FC377)+SUM(FC380:FC386)+SUM(FC389:FC393)</f>
        <v>0</v>
      </c>
      <c r="FD10" s="90">
        <f t="shared" si="121"/>
        <v>0</v>
      </c>
      <c r="FE10" s="90"/>
      <c r="FF10" s="90"/>
      <c r="FG10" s="90">
        <f t="shared" ref="FG10:FH10" si="122">SUM(FG13:FG14)+SUM(FG17:FG23)+SUM(FG26:FG37)+SUM(FG40:FG48)+SUM(FG51:FG53)+SUM(FG56:FG70)+SUM(FG73:FG76)+SUM(FG79:FG93)+SUM(FG96:FG98)+SUM(FG101:FG110)+SUM(FG113:FG119)+SUM(FG122:FG132)+SUM(FG135:FG143)+SUM(FG146:FG154)+SUM(FG157:FG166)+SUM(FG169:FG178)+SUM(FG181:FG192)+SUM(FG195:FG196)+SUM(FG199:FG208)+SUM(FG211:FG217)+SUM(FG220:FG224)+SUM(FG227:FG237)+SUM(FG240:FG250)+SUM(FG253:FG262)+SUM(FG265:FG270)+SUM(FG273:FG279)+SUM(FG282:FG290)+SUM(FG293:FG300)+SUM(FG303:FG307)+SUM(FG310:FG316)+SUM(FG319:FG326)+SUM(FG329:FG340)+SUM(FG343:FG349)+SUM(FG352:FG358)+SUM(FG361:FG365)+SUM(FG368:FG377)+SUM(FG380:FG386)+SUM(FG389:FG393)</f>
        <v>0</v>
      </c>
      <c r="FH10" s="90">
        <f t="shared" si="122"/>
        <v>0</v>
      </c>
      <c r="FI10" s="90"/>
      <c r="FJ10" s="90"/>
      <c r="FK10" s="90">
        <f t="shared" ref="FK10:FL10" si="123">SUM(FK13:FK14)+SUM(FK17:FK23)+SUM(FK26:FK37)+SUM(FK40:FK48)+SUM(FK51:FK53)+SUM(FK56:FK70)+SUM(FK73:FK76)+SUM(FK79:FK93)+SUM(FK96:FK98)+SUM(FK101:FK110)+SUM(FK113:FK119)+SUM(FK122:FK132)+SUM(FK135:FK143)+SUM(FK146:FK154)+SUM(FK157:FK166)+SUM(FK169:FK178)+SUM(FK181:FK192)+SUM(FK195:FK196)+SUM(FK199:FK208)+SUM(FK211:FK217)+SUM(FK220:FK224)+SUM(FK227:FK237)+SUM(FK240:FK250)+SUM(FK253:FK262)+SUM(FK265:FK270)+SUM(FK273:FK279)+SUM(FK282:FK290)+SUM(FK293:FK300)+SUM(FK303:FK307)+SUM(FK310:FK316)+SUM(FK319:FK326)+SUM(FK329:FK340)+SUM(FK343:FK349)+SUM(FK352:FK358)+SUM(FK361:FK365)+SUM(FK368:FK377)+SUM(FK380:FK386)+SUM(FK389:FK393)</f>
        <v>0</v>
      </c>
      <c r="FL10" s="90">
        <f t="shared" si="123"/>
        <v>0</v>
      </c>
      <c r="FM10" s="90"/>
      <c r="FN10" s="90"/>
      <c r="FO10" s="90">
        <f t="shared" ref="FO10:FP10" si="124">SUM(FO13:FO14)+SUM(FO17:FO23)+SUM(FO26:FO37)+SUM(FO40:FO48)+SUM(FO51:FO53)+SUM(FO56:FO70)+SUM(FO73:FO76)+SUM(FO79:FO93)+SUM(FO96:FO98)+SUM(FO101:FO110)+SUM(FO113:FO119)+SUM(FO122:FO132)+SUM(FO135:FO143)+SUM(FO146:FO154)+SUM(FO157:FO166)+SUM(FO169:FO178)+SUM(FO181:FO192)+SUM(FO195:FO196)+SUM(FO199:FO208)+SUM(FO211:FO217)+SUM(FO220:FO224)+SUM(FO227:FO237)+SUM(FO240:FO250)+SUM(FO253:FO262)+SUM(FO265:FO270)+SUM(FO273:FO279)+SUM(FO282:FO290)+SUM(FO293:FO300)+SUM(FO303:FO307)+SUM(FO310:FO316)+SUM(FO319:FO326)+SUM(FO329:FO340)+SUM(FO343:FO349)+SUM(FO352:FO358)+SUM(FO361:FO365)+SUM(FO368:FO377)+SUM(FO380:FO386)+SUM(FO389:FO393)</f>
        <v>21096.3</v>
      </c>
      <c r="FP10" s="90">
        <f t="shared" si="124"/>
        <v>21028.440119999999</v>
      </c>
      <c r="FQ10" s="90">
        <f t="shared" si="58"/>
        <v>99.67833278821405</v>
      </c>
      <c r="FR10" s="90"/>
      <c r="FS10" s="90"/>
      <c r="FT10" s="90">
        <f t="shared" ref="FT10" si="125">SUM(FT13:FT14)+SUM(FT17:FT23)+SUM(FT26:FT37)+SUM(FT40:FT48)+SUM(FT51:FT53)+SUM(FT56:FT70)+SUM(FT73:FT76)+SUM(FT79:FT93)+SUM(FT96:FT98)+SUM(FT101:FT110)+SUM(FT113:FT119)+SUM(FT122:FT132)+SUM(FT135:FT143)+SUM(FT146:FT154)+SUM(FT157:FT166)+SUM(FT169:FT178)+SUM(FT181:FT192)+SUM(FT195:FT196)+SUM(FT199:FT208)+SUM(FT211:FT217)+SUM(FT220:FT224)+SUM(FT227:FT237)+SUM(FT240:FT250)+SUM(FT253:FT262)+SUM(FT265:FT270)+SUM(FT273:FT279)+SUM(FT282:FT290)+SUM(FT293:FT300)+SUM(FT303:FT307)+SUM(FT310:FT316)+SUM(FT319:FT326)+SUM(FT329:FT340)+SUM(FT343:FT349)+SUM(FT352:FT358)+SUM(FT361:FT365)+SUM(FT368:FT377)+SUM(FT380:FT386)+SUM(FT389:FT393)</f>
        <v>0</v>
      </c>
      <c r="FU10" s="90"/>
      <c r="FV10" s="90"/>
      <c r="FW10" s="90"/>
      <c r="FX10" s="90">
        <f t="shared" ref="FX10" si="126">SUM(FX13:FX14)+SUM(FX17:FX23)+SUM(FX26:FX37)+SUM(FX40:FX48)+SUM(FX51:FX53)+SUM(FX56:FX70)+SUM(FX73:FX76)+SUM(FX79:FX93)+SUM(FX96:FX98)+SUM(FX101:FX110)+SUM(FX113:FX119)+SUM(FX122:FX132)+SUM(FX135:FX143)+SUM(FX146:FX154)+SUM(FX157:FX166)+SUM(FX169:FX178)+SUM(FX181:FX192)+SUM(FX195:FX196)+SUM(FX199:FX208)+SUM(FX211:FX217)+SUM(FX220:FX224)+SUM(FX227:FX237)+SUM(FX240:FX250)+SUM(FX253:FX262)+SUM(FX265:FX270)+SUM(FX273:FX279)+SUM(FX282:FX290)+SUM(FX293:FX300)+SUM(FX303:FX307)+SUM(FX310:FX316)+SUM(FX319:FX326)+SUM(FX329:FX340)+SUM(FX343:FX349)+SUM(FX352:FX358)+SUM(FX361:FX365)+SUM(FX368:FX377)+SUM(FX380:FX386)+SUM(FX389:FX393)</f>
        <v>0</v>
      </c>
      <c r="FY10" s="90"/>
      <c r="FZ10" s="90"/>
      <c r="GA10" s="90">
        <f>SUM(GA13:GA14)+SUM(GA17:GA23)+SUM(GA26:GA37)+SUM(GA40:GA48)+SUM(GA51:GA53)+SUM(GA56:GA70)+SUM(GA73:GA76)+SUM(GA79:GA93)+SUM(GA96:GA98)+SUM(GA101:GA110)+SUM(GA113:GA119)+SUM(GA122:GA132)+SUM(GA135:GA143)+SUM(GA146:GA154)+SUM(GA157:GA166)+SUM(GA169:GA178)+SUM(GA181:GA192)+SUM(GA195:GA196)+SUM(GA199:GA208)+SUM(GA211:GA217)+SUM(GA220:GA224)+SUM(GA227:GA237)+SUM(GA240:GA250)+SUM(GA253:GA262)+SUM(GA265:GA270)+SUM(GA273:GA279)+SUM(GA282:GA290)+SUM(GA293:GA300)+SUM(GA303:GA307)+SUM(GA310:GA316)+SUM(GA319:GA326)+SUM(GA329:GA340)+SUM(GA343:GA349)+SUM(GA352:GA358)+SUM(GA361:GA365)+SUM(GA368:GA377)+SUM(GA380:GA386)+SUM(GA389:GA393)</f>
        <v>6155</v>
      </c>
      <c r="GB10" s="90">
        <f t="shared" ref="GB10" si="127">SUM(GB13:GB14)+SUM(GB17:GB23)+SUM(GB26:GB37)+SUM(GB40:GB48)+SUM(GB51:GB53)+SUM(GB56:GB70)+SUM(GB73:GB76)+SUM(GB79:GB93)+SUM(GB96:GB98)+SUM(GB101:GB110)+SUM(GB113:GB119)+SUM(GB122:GB132)+SUM(GB135:GB143)+SUM(GB146:GB154)+SUM(GB157:GB166)+SUM(GB169:GB178)+SUM(GB181:GB192)+SUM(GB195:GB196)+SUM(GB199:GB208)+SUM(GB211:GB217)+SUM(GB220:GB224)+SUM(GB227:GB237)+SUM(GB240:GB250)+SUM(GB253:GB262)+SUM(GB265:GB270)+SUM(GB273:GB279)+SUM(GB282:GB290)+SUM(GB293:GB300)+SUM(GB303:GB307)+SUM(GB310:GB316)+SUM(GB319:GB326)+SUM(GB329:GB340)+SUM(GB343:GB349)+SUM(GB352:GB358)+SUM(GB361:GB365)+SUM(GB368:GB377)+SUM(GB380:GB386)+SUM(GB389:GB393)</f>
        <v>6155.0036399999999</v>
      </c>
      <c r="GC10" s="90">
        <f t="shared" ref="GC10" si="128">GB10/GA10*100</f>
        <v>100.00005913891145</v>
      </c>
      <c r="GD10" s="90"/>
      <c r="GE10" s="90">
        <f>SUM(GE13:GE14)+SUM(GE17:GE23)+SUM(GE26:GE37)+SUM(GE40:GE48)+SUM(GE51:GE53)+SUM(GE56:GE70)+SUM(GE73:GE76)+SUM(GE79:GE93)+SUM(GE96:GE98)+SUM(GE101:GE110)+SUM(GE113:GE119)+SUM(GE122:GE132)+SUM(GE135:GE143)+SUM(GE146:GE154)+SUM(GE157:GE166)+SUM(GE169:GE178)+SUM(GE181:GE192)+SUM(GE195:GE196)+SUM(GE199:GE208)+SUM(GE211:GE217)+SUM(GE220:GE224)+SUM(GE227:GE237)+SUM(GE240:GE250)+SUM(GE253:GE262)+SUM(GE265:GE270)+SUM(GE273:GE279)+SUM(GE282:GE290)+SUM(GE293:GE300)+SUM(GE303:GE307)+SUM(GE310:GE316)+SUM(GE319:GE326)+SUM(GE329:GE340)+SUM(GE343:GE349)+SUM(GE352:GE358)+SUM(GE361:GE365)+SUM(GE368:GE377)+SUM(GE380:GE386)+SUM(GE389:GE393)</f>
        <v>0</v>
      </c>
      <c r="GF10" s="90">
        <f t="shared" ref="GF10" si="129">SUM(GF13:GF14)+SUM(GF17:GF23)+SUM(GF26:GF37)+SUM(GF40:GF48)+SUM(GF51:GF53)+SUM(GF56:GF70)+SUM(GF73:GF76)+SUM(GF79:GF93)+SUM(GF96:GF98)+SUM(GF101:GF110)+SUM(GF113:GF119)+SUM(GF122:GF132)+SUM(GF135:GF143)+SUM(GF146:GF154)+SUM(GF157:GF166)+SUM(GF169:GF178)+SUM(GF181:GF192)+SUM(GF195:GF196)+SUM(GF199:GF208)+SUM(GF211:GF217)+SUM(GF220:GF224)+SUM(GF227:GF237)+SUM(GF240:GF250)+SUM(GF253:GF262)+SUM(GF265:GF270)+SUM(GF273:GF279)+SUM(GF282:GF290)+SUM(GF293:GF300)+SUM(GF303:GF307)+SUM(GF310:GF316)+SUM(GF319:GF326)+SUM(GF329:GF340)+SUM(GF343:GF349)+SUM(GF352:GF358)+SUM(GF361:GF365)+SUM(GF368:GF377)+SUM(GF380:GF386)+SUM(GF389:GF393)</f>
        <v>0</v>
      </c>
      <c r="GG10" s="90"/>
      <c r="GH10" s="90"/>
      <c r="GI10" s="90">
        <f>SUM(GI13:GI14)+SUM(GI17:GI23)+SUM(GI26:GI37)+SUM(GI40:GI48)+SUM(GI51:GI53)+SUM(GI56:GI70)+SUM(GI73:GI76)+SUM(GI79:GI93)+SUM(GI96:GI98)+SUM(GI101:GI110)+SUM(GI113:GI119)+SUM(GI122:GI132)+SUM(GI135:GI143)+SUM(GI146:GI154)+SUM(GI157:GI166)+SUM(GI169:GI178)+SUM(GI181:GI192)+SUM(GI195:GI196)+SUM(GI199:GI208)+SUM(GI211:GI217)+SUM(GI220:GI224)+SUM(GI227:GI237)+SUM(GI240:GI250)+SUM(GI253:GI262)+SUM(GI265:GI270)+SUM(GI273:GI279)+SUM(GI282:GI290)+SUM(GI293:GI300)+SUM(GI303:GI307)+SUM(GI310:GI316)+SUM(GI319:GI326)+SUM(GI329:GI340)+SUM(GI343:GI349)+SUM(GI352:GI358)+SUM(GI361:GI365)+SUM(GI368:GI377)+SUM(GI380:GI386)+SUM(GI389:GI393)</f>
        <v>0</v>
      </c>
      <c r="GJ10" s="90">
        <f t="shared" ref="GJ10" si="130">SUM(GJ13:GJ14)+SUM(GJ17:GJ23)+SUM(GJ26:GJ37)+SUM(GJ40:GJ48)+SUM(GJ51:GJ53)+SUM(GJ56:GJ70)+SUM(GJ73:GJ76)+SUM(GJ79:GJ93)+SUM(GJ96:GJ98)+SUM(GJ101:GJ110)+SUM(GJ113:GJ119)+SUM(GJ122:GJ132)+SUM(GJ135:GJ143)+SUM(GJ146:GJ154)+SUM(GJ157:GJ166)+SUM(GJ169:GJ178)+SUM(GJ181:GJ192)+SUM(GJ195:GJ196)+SUM(GJ199:GJ208)+SUM(GJ211:GJ217)+SUM(GJ220:GJ224)+SUM(GJ227:GJ237)+SUM(GJ240:GJ250)+SUM(GJ253:GJ262)+SUM(GJ265:GJ270)+SUM(GJ273:GJ279)+SUM(GJ282:GJ290)+SUM(GJ293:GJ300)+SUM(GJ303:GJ307)+SUM(GJ310:GJ316)+SUM(GJ319:GJ326)+SUM(GJ329:GJ340)+SUM(GJ343:GJ349)+SUM(GJ352:GJ358)+SUM(GJ361:GJ365)+SUM(GJ368:GJ377)+SUM(GJ380:GJ386)+SUM(GJ389:GJ393)</f>
        <v>0</v>
      </c>
      <c r="GK10" s="90"/>
    </row>
    <row r="11" spans="1:193" s="74" customFormat="1" ht="31.5" x14ac:dyDescent="0.25">
      <c r="A11" s="75" t="s">
        <v>264</v>
      </c>
      <c r="B11" s="144">
        <f t="shared" ref="B11:C11" si="131">F11+J11+N11+R11+V11+Z11+AD11+AH11+AL11+AP11+AT11+AX11+BB11+BF11+BJ11+BN11+BR11+BV11+BZ11+CD11+CH11+CL11+CP11+CT11+CX11+DB11+DF11+DJ11+DN11+DR11+DV11+DZ11+ED11+EH11+EL11+EP11+ET11+EX11+FB11+FF11+FJ11+FN11+FR11+FV11+FZ11+GD11+GH11</f>
        <v>136198.43000000002</v>
      </c>
      <c r="C11" s="144">
        <f t="shared" si="131"/>
        <v>164690.74682000003</v>
      </c>
      <c r="D11" s="144">
        <f t="shared" ref="D11" si="132">H11+L11+P11+T11+X11+AB11+AF11+AJ11+AN11+AR11+AV11+AZ11+BD11+BH11+BL11+BP11+BT11+BX11+CB11+CF11+CJ11+CN11+CR11+CV11+CZ11+DD11+DH11+DL11+DP11+DT11+DX11+EB11+EF11+EJ11+EN11+ER11+EV11+EZ11+FD11+FH11+FL11+FP11+FT11+FX11+GB11+GF11+GJ11</f>
        <v>163455.26796</v>
      </c>
      <c r="E11" s="79">
        <f t="shared" ref="E11" si="133">D11/C11*100</f>
        <v>99.24981889762735</v>
      </c>
      <c r="F11" s="78">
        <f t="shared" ref="F11" si="134">F12+F13+F14</f>
        <v>1356</v>
      </c>
      <c r="G11" s="78">
        <f t="shared" ref="G11:BH11" si="135">G12+G13+G14</f>
        <v>1187.5</v>
      </c>
      <c r="H11" s="78">
        <f t="shared" si="135"/>
        <v>1187.4966999999999</v>
      </c>
      <c r="I11" s="79">
        <f t="shared" si="4"/>
        <v>99.99972210526316</v>
      </c>
      <c r="J11" s="78">
        <f t="shared" ref="J11" si="136">J12+J13+J14</f>
        <v>0</v>
      </c>
      <c r="K11" s="78">
        <f t="shared" si="135"/>
        <v>0</v>
      </c>
      <c r="L11" s="78">
        <f t="shared" si="135"/>
        <v>0</v>
      </c>
      <c r="M11" s="78">
        <f t="shared" si="135"/>
        <v>0</v>
      </c>
      <c r="N11" s="78">
        <f t="shared" ref="N11" si="137">N12+N13+N14</f>
        <v>0</v>
      </c>
      <c r="O11" s="78">
        <f t="shared" si="135"/>
        <v>0</v>
      </c>
      <c r="P11" s="78">
        <f t="shared" si="135"/>
        <v>0</v>
      </c>
      <c r="Q11" s="78">
        <f t="shared" si="135"/>
        <v>0</v>
      </c>
      <c r="R11" s="78">
        <f t="shared" ref="R11" si="138">R12+R13+R14</f>
        <v>0</v>
      </c>
      <c r="S11" s="78">
        <f t="shared" si="135"/>
        <v>0</v>
      </c>
      <c r="T11" s="78">
        <f t="shared" si="135"/>
        <v>0</v>
      </c>
      <c r="U11" s="78">
        <f t="shared" si="135"/>
        <v>0</v>
      </c>
      <c r="V11" s="78"/>
      <c r="W11" s="78">
        <f t="shared" si="135"/>
        <v>0</v>
      </c>
      <c r="X11" s="78">
        <f t="shared" si="135"/>
        <v>0</v>
      </c>
      <c r="Y11" s="78">
        <f t="shared" si="135"/>
        <v>0</v>
      </c>
      <c r="Z11" s="78">
        <f t="shared" ref="Z11" si="139">Z12+Z13+Z14</f>
        <v>0</v>
      </c>
      <c r="AA11" s="78">
        <f t="shared" si="135"/>
        <v>0</v>
      </c>
      <c r="AB11" s="78">
        <f t="shared" si="135"/>
        <v>0</v>
      </c>
      <c r="AC11" s="78">
        <f t="shared" si="135"/>
        <v>0</v>
      </c>
      <c r="AD11" s="78">
        <f t="shared" ref="AD11" si="140">AD12+AD13+AD14</f>
        <v>116.93</v>
      </c>
      <c r="AE11" s="78">
        <f t="shared" si="135"/>
        <v>102.04082</v>
      </c>
      <c r="AF11" s="78">
        <f t="shared" si="135"/>
        <v>102.04082000000001</v>
      </c>
      <c r="AG11" s="79">
        <f t="shared" si="13"/>
        <v>100.00000000000003</v>
      </c>
      <c r="AH11" s="78">
        <f t="shared" ref="AH11" si="141">AH12+AH13+AH14</f>
        <v>0</v>
      </c>
      <c r="AI11" s="78">
        <f t="shared" si="135"/>
        <v>0</v>
      </c>
      <c r="AJ11" s="78">
        <f t="shared" si="135"/>
        <v>0</v>
      </c>
      <c r="AK11" s="79"/>
      <c r="AL11" s="79"/>
      <c r="AM11" s="78">
        <f t="shared" si="135"/>
        <v>0</v>
      </c>
      <c r="AN11" s="78">
        <f t="shared" si="135"/>
        <v>0</v>
      </c>
      <c r="AO11" s="78">
        <f t="shared" si="135"/>
        <v>0</v>
      </c>
      <c r="AP11" s="78"/>
      <c r="AQ11" s="78">
        <f>SUM(AQ12:AQ14)</f>
        <v>1823.5169999999998</v>
      </c>
      <c r="AR11" s="78">
        <f t="shared" si="135"/>
        <v>1823.5169999999998</v>
      </c>
      <c r="AS11" s="79">
        <f>AR11/AQ11*100</f>
        <v>100</v>
      </c>
      <c r="AT11" s="78">
        <f t="shared" ref="AT11" si="142">AT12+AT13+AT14</f>
        <v>1041.9000000000001</v>
      </c>
      <c r="AU11" s="78">
        <f t="shared" si="135"/>
        <v>1041.9000000000001</v>
      </c>
      <c r="AV11" s="78">
        <f t="shared" si="135"/>
        <v>1041.9032999999999</v>
      </c>
      <c r="AW11" s="79">
        <f t="shared" si="17"/>
        <v>100.00031672905267</v>
      </c>
      <c r="AX11" s="78">
        <f>AX12+AX13+AX14</f>
        <v>15842.6</v>
      </c>
      <c r="AY11" s="78">
        <f t="shared" si="135"/>
        <v>15842.6</v>
      </c>
      <c r="AZ11" s="78">
        <f t="shared" si="135"/>
        <v>15729.332920000001</v>
      </c>
      <c r="BA11" s="81">
        <f>AZ11/AY11*100</f>
        <v>99.285047403835236</v>
      </c>
      <c r="BB11" s="154"/>
      <c r="BC11" s="81">
        <f>BC12+BC13+BC14</f>
        <v>2335.8000000000002</v>
      </c>
      <c r="BD11" s="81">
        <f t="shared" ref="BD11" si="143">BD12+BD13+BD14</f>
        <v>1750.9070800000002</v>
      </c>
      <c r="BE11" s="81">
        <f>BD11/BC11*100</f>
        <v>74.959631817792612</v>
      </c>
      <c r="BF11" s="78">
        <f t="shared" ref="BF11" si="144">BF12+BF13+BF14</f>
        <v>95139.8</v>
      </c>
      <c r="BG11" s="78">
        <f t="shared" si="135"/>
        <v>85703.3</v>
      </c>
      <c r="BH11" s="78">
        <f t="shared" si="135"/>
        <v>85703.335000000006</v>
      </c>
      <c r="BI11" s="81">
        <f>BH11/BG11*100</f>
        <v>100.00004083856749</v>
      </c>
      <c r="BJ11" s="81"/>
      <c r="BK11" s="81"/>
      <c r="BL11" s="81"/>
      <c r="BM11" s="81"/>
      <c r="BN11" s="81"/>
      <c r="BO11" s="78">
        <f t="shared" ref="BO11:DP11" si="145">BO12+BO13+BO14</f>
        <v>0</v>
      </c>
      <c r="BP11" s="78">
        <f t="shared" si="145"/>
        <v>0</v>
      </c>
      <c r="BQ11" s="78">
        <f t="shared" si="145"/>
        <v>0</v>
      </c>
      <c r="BR11" s="78">
        <f t="shared" ref="BR11" si="146">BR12+BR13+BR14</f>
        <v>0</v>
      </c>
      <c r="BS11" s="78">
        <f t="shared" si="145"/>
        <v>0</v>
      </c>
      <c r="BT11" s="78">
        <f t="shared" si="145"/>
        <v>0</v>
      </c>
      <c r="BU11" s="78">
        <f t="shared" si="145"/>
        <v>0</v>
      </c>
      <c r="BV11" s="78"/>
      <c r="BW11" s="78">
        <f t="shared" si="145"/>
        <v>0</v>
      </c>
      <c r="BX11" s="78">
        <f t="shared" si="145"/>
        <v>0</v>
      </c>
      <c r="BY11" s="78">
        <f t="shared" si="145"/>
        <v>0</v>
      </c>
      <c r="BZ11" s="78">
        <f>BZ12+BZ13+BZ14</f>
        <v>5706</v>
      </c>
      <c r="CA11" s="78">
        <f t="shared" si="145"/>
        <v>5204.2</v>
      </c>
      <c r="CB11" s="78">
        <f t="shared" si="145"/>
        <v>5092.0157600000002</v>
      </c>
      <c r="CC11" s="81">
        <f t="shared" ref="CC11:CC24" si="147">CB11/CA11*100</f>
        <v>97.844351869643759</v>
      </c>
      <c r="CD11" s="81"/>
      <c r="CE11" s="78">
        <f t="shared" si="145"/>
        <v>0</v>
      </c>
      <c r="CF11" s="78">
        <f t="shared" si="145"/>
        <v>0</v>
      </c>
      <c r="CG11" s="78">
        <f t="shared" si="145"/>
        <v>0</v>
      </c>
      <c r="CH11" s="78"/>
      <c r="CI11" s="78">
        <f t="shared" si="145"/>
        <v>0</v>
      </c>
      <c r="CJ11" s="78">
        <f t="shared" si="145"/>
        <v>0</v>
      </c>
      <c r="CK11" s="78">
        <f t="shared" si="145"/>
        <v>0</v>
      </c>
      <c r="CL11" s="78"/>
      <c r="CM11" s="78">
        <f t="shared" si="145"/>
        <v>0</v>
      </c>
      <c r="CN11" s="78">
        <f t="shared" si="145"/>
        <v>0</v>
      </c>
      <c r="CO11" s="78">
        <f t="shared" si="145"/>
        <v>0</v>
      </c>
      <c r="CP11" s="78"/>
      <c r="CQ11" s="78">
        <f t="shared" si="145"/>
        <v>0</v>
      </c>
      <c r="CR11" s="78">
        <f t="shared" si="145"/>
        <v>0</v>
      </c>
      <c r="CS11" s="78">
        <f t="shared" si="145"/>
        <v>0</v>
      </c>
      <c r="CT11" s="78"/>
      <c r="CU11" s="78">
        <f t="shared" si="145"/>
        <v>0</v>
      </c>
      <c r="CV11" s="78">
        <f t="shared" si="145"/>
        <v>0</v>
      </c>
      <c r="CW11" s="78">
        <f t="shared" si="145"/>
        <v>0</v>
      </c>
      <c r="CX11" s="78"/>
      <c r="CY11" s="78">
        <f t="shared" si="145"/>
        <v>0</v>
      </c>
      <c r="CZ11" s="78">
        <f t="shared" si="145"/>
        <v>0</v>
      </c>
      <c r="DA11" s="78">
        <f t="shared" si="145"/>
        <v>0</v>
      </c>
      <c r="DB11" s="78">
        <f t="shared" ref="DB11" si="148">DB12+DB13+DB14</f>
        <v>1208.3</v>
      </c>
      <c r="DC11" s="78">
        <f t="shared" si="145"/>
        <v>1063.3</v>
      </c>
      <c r="DD11" s="78">
        <f t="shared" si="145"/>
        <v>1063.3</v>
      </c>
      <c r="DE11" s="79">
        <f t="shared" si="38"/>
        <v>100</v>
      </c>
      <c r="DF11" s="79"/>
      <c r="DG11" s="78">
        <f t="shared" si="145"/>
        <v>0</v>
      </c>
      <c r="DH11" s="78">
        <f t="shared" si="145"/>
        <v>0</v>
      </c>
      <c r="DI11" s="78">
        <f t="shared" si="145"/>
        <v>0</v>
      </c>
      <c r="DJ11" s="78">
        <f t="shared" si="145"/>
        <v>153.6</v>
      </c>
      <c r="DK11" s="78">
        <f t="shared" si="145"/>
        <v>144</v>
      </c>
      <c r="DL11" s="78">
        <f t="shared" si="145"/>
        <v>144</v>
      </c>
      <c r="DM11" s="78">
        <f>DL11/DK11*100</f>
        <v>100</v>
      </c>
      <c r="DN11" s="78">
        <f t="shared" ref="DN11" si="149">DN12+DN13+DN14</f>
        <v>3759.7</v>
      </c>
      <c r="DO11" s="78">
        <f t="shared" si="145"/>
        <v>3759.7</v>
      </c>
      <c r="DP11" s="78">
        <f t="shared" si="145"/>
        <v>3759.6541400000001</v>
      </c>
      <c r="DQ11" s="78">
        <f>DP11/DO11*100</f>
        <v>99.998780221826223</v>
      </c>
      <c r="DR11" s="78">
        <f t="shared" ref="DR11" si="150">DR12+DR13+DR14</f>
        <v>0</v>
      </c>
      <c r="DS11" s="78">
        <f t="shared" ref="DS11:EK11" si="151">DS12+DS13+DS14</f>
        <v>0</v>
      </c>
      <c r="DT11" s="78">
        <f t="shared" si="151"/>
        <v>0</v>
      </c>
      <c r="DU11" s="78">
        <f t="shared" si="151"/>
        <v>0</v>
      </c>
      <c r="DV11" s="78"/>
      <c r="DW11" s="78">
        <f t="shared" si="151"/>
        <v>0</v>
      </c>
      <c r="DX11" s="78">
        <f t="shared" si="151"/>
        <v>0</v>
      </c>
      <c r="DY11" s="205">
        <f t="shared" si="151"/>
        <v>0</v>
      </c>
      <c r="DZ11" s="78">
        <f t="shared" ref="DZ11" si="152">DZ12+DZ13+DZ14</f>
        <v>6400.7</v>
      </c>
      <c r="EA11" s="78">
        <f t="shared" si="151"/>
        <v>6400.7</v>
      </c>
      <c r="EB11" s="78">
        <f t="shared" si="151"/>
        <v>6066.7713099999992</v>
      </c>
      <c r="EC11" s="81">
        <f t="shared" si="41"/>
        <v>94.782934835252391</v>
      </c>
      <c r="ED11" s="220"/>
      <c r="EE11" s="224">
        <f t="shared" si="151"/>
        <v>0</v>
      </c>
      <c r="EF11" s="78">
        <f t="shared" si="151"/>
        <v>0</v>
      </c>
      <c r="EG11" s="78">
        <f t="shared" si="151"/>
        <v>0</v>
      </c>
      <c r="EH11" s="78"/>
      <c r="EI11" s="78">
        <f t="shared" si="151"/>
        <v>0</v>
      </c>
      <c r="EJ11" s="78">
        <f t="shared" si="151"/>
        <v>0</v>
      </c>
      <c r="EK11" s="78">
        <f t="shared" si="151"/>
        <v>0</v>
      </c>
      <c r="EL11" s="78"/>
      <c r="EM11" s="78">
        <f>EM12+EM13+EM14</f>
        <v>36685.4</v>
      </c>
      <c r="EN11" s="78">
        <f>EN12+EN13+EN14</f>
        <v>36619.400999999998</v>
      </c>
      <c r="EO11" s="81">
        <f>EN11/EM11*100</f>
        <v>99.820094642555333</v>
      </c>
      <c r="EP11" s="81"/>
      <c r="EQ11" s="78">
        <f t="shared" ref="EQ11:ET11" si="153">EQ12+EQ13+EQ14</f>
        <v>0</v>
      </c>
      <c r="ER11" s="78">
        <f t="shared" si="153"/>
        <v>0</v>
      </c>
      <c r="ES11" s="78">
        <f t="shared" si="153"/>
        <v>0</v>
      </c>
      <c r="ET11" s="78">
        <f t="shared" si="153"/>
        <v>700.7</v>
      </c>
      <c r="EU11" s="78">
        <f t="shared" ref="EU11:EX11" si="154">EU12+EU13+EU14</f>
        <v>622.4</v>
      </c>
      <c r="EV11" s="78">
        <f t="shared" si="154"/>
        <v>597.16893000000005</v>
      </c>
      <c r="EW11" s="78">
        <f t="shared" si="154"/>
        <v>95.946164845758361</v>
      </c>
      <c r="EX11" s="78">
        <f t="shared" si="154"/>
        <v>1568.7</v>
      </c>
      <c r="EY11" s="78">
        <f t="shared" ref="EY11:EZ11" si="155">EY12+EY13+EY14</f>
        <v>1568.7</v>
      </c>
      <c r="EZ11" s="78">
        <f t="shared" si="155"/>
        <v>1568.7349999999999</v>
      </c>
      <c r="FA11" s="81">
        <f t="shared" ref="FA11:FA39" si="156">EZ11/EY11*100</f>
        <v>100.00223114680946</v>
      </c>
      <c r="FB11" s="81"/>
      <c r="FC11" s="78">
        <f t="shared" ref="FC11:FD11" si="157">FC12+FC13+FC14</f>
        <v>0</v>
      </c>
      <c r="FD11" s="78">
        <f t="shared" si="157"/>
        <v>0</v>
      </c>
      <c r="FE11" s="81"/>
      <c r="FF11" s="81"/>
      <c r="FG11" s="78">
        <f t="shared" ref="FG11:FH11" si="158">FG12+FG13+FG14</f>
        <v>0</v>
      </c>
      <c r="FH11" s="78">
        <f t="shared" si="158"/>
        <v>0</v>
      </c>
      <c r="FI11" s="81"/>
      <c r="FJ11" s="81"/>
      <c r="FK11" s="78">
        <f t="shared" ref="FK11:FL11" si="159">FK12+FK13+FK14</f>
        <v>0</v>
      </c>
      <c r="FL11" s="78">
        <f t="shared" si="159"/>
        <v>0</v>
      </c>
      <c r="FM11" s="81"/>
      <c r="FN11" s="81"/>
      <c r="FO11" s="78">
        <f t="shared" ref="FO11:FP11" si="160">FO12+FO13+FO14</f>
        <v>1136.2</v>
      </c>
      <c r="FP11" s="78">
        <f t="shared" si="160"/>
        <v>1136.2</v>
      </c>
      <c r="FQ11" s="81">
        <f t="shared" ref="FQ11" si="161">FP11/FO11*100</f>
        <v>100</v>
      </c>
      <c r="FR11" s="81"/>
      <c r="FS11" s="78">
        <f t="shared" ref="FS11:FT11" si="162">FS12+FS13+FS14</f>
        <v>0</v>
      </c>
      <c r="FT11" s="78">
        <f t="shared" si="162"/>
        <v>0</v>
      </c>
      <c r="FU11" s="81"/>
      <c r="FV11" s="81">
        <f>FV12</f>
        <v>3203.5</v>
      </c>
      <c r="FW11" s="78">
        <f t="shared" ref="FW11:FX11" si="163">FW12+FW13+FW14</f>
        <v>0</v>
      </c>
      <c r="FX11" s="78">
        <f t="shared" si="163"/>
        <v>0</v>
      </c>
      <c r="FY11" s="81"/>
      <c r="FZ11" s="81"/>
      <c r="GA11" s="78">
        <f t="shared" ref="GA11:GB11" si="164">GA12+GA13+GA14</f>
        <v>0</v>
      </c>
      <c r="GB11" s="78">
        <f t="shared" si="164"/>
        <v>0</v>
      </c>
      <c r="GC11" s="81"/>
      <c r="GD11" s="81"/>
      <c r="GE11" s="78">
        <f t="shared" ref="GE11:GF11" si="165">GE12+GE13+GE14</f>
        <v>0</v>
      </c>
      <c r="GF11" s="78">
        <f t="shared" si="165"/>
        <v>0</v>
      </c>
      <c r="GG11" s="81"/>
      <c r="GH11" s="81"/>
      <c r="GI11" s="78">
        <f t="shared" ref="GI11" si="166">GI12+GI13+GI14</f>
        <v>69.489000000000004</v>
      </c>
      <c r="GJ11" s="78">
        <f t="shared" ref="GJ11" si="167">GJ12+GJ13+GJ14</f>
        <v>69.489000000000004</v>
      </c>
      <c r="GK11" s="81">
        <f>GJ11/GI11*100</f>
        <v>100</v>
      </c>
    </row>
    <row r="12" spans="1:193" s="33" customFormat="1" ht="30.75" customHeight="1" x14ac:dyDescent="0.25">
      <c r="A12" s="56" t="s">
        <v>263</v>
      </c>
      <c r="B12" s="145">
        <f t="shared" ref="B12:C12" si="168">F12+J12+N12+R12+V12+Z12+AD12+AH12+AL12+AP12+AT12+AX12+BB12+BF12+BJ12+BN12+BR12+BV12+BZ12+CD12+CH12+CL12+CP12+CT12+CX12+DB12+DF12+DJ12+DN12+DR12+DV12+DZ12+ED12+EH12+EL12+EP12+ET12+EX12+FB12+FF12+FJ12+FN12+FR12+FV12+FZ12+GD12+GH12</f>
        <v>135156.53</v>
      </c>
      <c r="C12" s="145">
        <f t="shared" si="168"/>
        <v>159625.82982000001</v>
      </c>
      <c r="D12" s="145">
        <f t="shared" ref="D12" si="169">H12+L12+P12+T12+X12+AB12+AF12+AJ12+AN12+AR12+AV12+AZ12+BD12+BH12+BL12+BP12+BT12+BX12+CB12+CF12+CJ12+CN12+CR12+CV12+CZ12+DD12+DH12+DL12+DP12+DT12+DX12+EB12+EF12+EJ12+EN12+ER12+EV12+EZ12+FD12+FH12+FL12+FP12+FT12+FX12+GB12+GF12+GJ12</f>
        <v>158390.34766</v>
      </c>
      <c r="E12" s="14">
        <f t="shared" ref="E12:E398" si="170">D12/C12*100</f>
        <v>99.226013633637365</v>
      </c>
      <c r="F12" s="14">
        <v>1356</v>
      </c>
      <c r="G12" s="14">
        <v>1187.5</v>
      </c>
      <c r="H12" s="14">
        <v>1187.4966999999999</v>
      </c>
      <c r="I12" s="14">
        <f t="shared" ref="I12" si="171">H12/G12*100</f>
        <v>99.99972210526316</v>
      </c>
      <c r="J12" s="15"/>
      <c r="K12" s="15"/>
      <c r="L12" s="15"/>
      <c r="M12" s="14"/>
      <c r="N12" s="15"/>
      <c r="O12" s="15"/>
      <c r="P12" s="15"/>
      <c r="Q12" s="14"/>
      <c r="R12" s="15"/>
      <c r="S12" s="15"/>
      <c r="T12" s="15"/>
      <c r="U12" s="14"/>
      <c r="V12" s="14"/>
      <c r="W12" s="15">
        <v>0</v>
      </c>
      <c r="X12" s="15">
        <v>0</v>
      </c>
      <c r="Y12" s="14"/>
      <c r="Z12" s="15"/>
      <c r="AA12" s="15"/>
      <c r="AB12" s="15"/>
      <c r="AC12" s="14"/>
      <c r="AD12" s="15">
        <v>116.93</v>
      </c>
      <c r="AE12" s="15">
        <v>102.04082</v>
      </c>
      <c r="AF12" s="15">
        <v>102.04082000000001</v>
      </c>
      <c r="AG12" s="14">
        <f t="shared" si="13"/>
        <v>100.00000000000003</v>
      </c>
      <c r="AH12" s="15"/>
      <c r="AI12" s="15"/>
      <c r="AJ12" s="15"/>
      <c r="AK12" s="14"/>
      <c r="AL12" s="14"/>
      <c r="AM12" s="15"/>
      <c r="AN12" s="15"/>
      <c r="AO12" s="14"/>
      <c r="AP12" s="14"/>
      <c r="AQ12" s="14"/>
      <c r="AR12" s="14"/>
      <c r="AS12" s="14"/>
      <c r="AT12" s="15">
        <v>0</v>
      </c>
      <c r="AU12" s="15">
        <v>0</v>
      </c>
      <c r="AV12" s="15"/>
      <c r="AW12" s="14"/>
      <c r="AX12" s="14">
        <v>15842.6</v>
      </c>
      <c r="AY12" s="14">
        <v>15842.6</v>
      </c>
      <c r="AZ12" s="14">
        <v>15729.332920000001</v>
      </c>
      <c r="BA12" s="15">
        <f>AZ12/AY12*100</f>
        <v>99.285047403835236</v>
      </c>
      <c r="BB12" s="156"/>
      <c r="BC12" s="133">
        <v>2335.8000000000002</v>
      </c>
      <c r="BD12" s="136">
        <v>1750.9070800000002</v>
      </c>
      <c r="BE12" s="15">
        <f>BD12/BC12*100</f>
        <v>74.959631817792612</v>
      </c>
      <c r="BF12" s="15">
        <v>95139.8</v>
      </c>
      <c r="BG12" s="15">
        <v>85703.3</v>
      </c>
      <c r="BH12" s="15">
        <v>85703.335000000006</v>
      </c>
      <c r="BI12" s="15">
        <f>BH12/BG12*100</f>
        <v>100.00004083856749</v>
      </c>
      <c r="BJ12" s="15"/>
      <c r="BK12" s="15"/>
      <c r="BL12" s="15"/>
      <c r="BM12" s="15"/>
      <c r="BN12" s="15"/>
      <c r="BO12" s="15"/>
      <c r="BP12" s="15"/>
      <c r="BQ12" s="15"/>
      <c r="BR12" s="15"/>
      <c r="BS12" s="15"/>
      <c r="BT12" s="94"/>
      <c r="BU12" s="94"/>
      <c r="BV12" s="94"/>
      <c r="BW12" s="15"/>
      <c r="BX12" s="94"/>
      <c r="BY12" s="94"/>
      <c r="BZ12" s="15">
        <v>5706</v>
      </c>
      <c r="CA12" s="15">
        <v>5204.2</v>
      </c>
      <c r="CB12" s="199">
        <v>5092.0157600000002</v>
      </c>
      <c r="CC12" s="15">
        <f t="shared" si="147"/>
        <v>97.844351869643759</v>
      </c>
      <c r="CD12" s="15"/>
      <c r="CE12" s="15"/>
      <c r="CF12" s="94"/>
      <c r="CG12" s="94"/>
      <c r="CH12" s="94"/>
      <c r="CI12" s="15"/>
      <c r="CJ12" s="94"/>
      <c r="CK12" s="94"/>
      <c r="CL12" s="94"/>
      <c r="CM12" s="15"/>
      <c r="CN12" s="94"/>
      <c r="CO12" s="94"/>
      <c r="CP12" s="94"/>
      <c r="CQ12" s="15"/>
      <c r="CR12" s="94"/>
      <c r="CS12" s="94"/>
      <c r="CT12" s="94"/>
      <c r="CU12" s="15"/>
      <c r="CV12" s="94"/>
      <c r="CW12" s="94"/>
      <c r="CX12" s="94"/>
      <c r="CY12" s="15"/>
      <c r="CZ12" s="94"/>
      <c r="DA12" s="94"/>
      <c r="DB12" s="15">
        <v>1208.3</v>
      </c>
      <c r="DC12" s="15"/>
      <c r="DD12" s="94"/>
      <c r="DE12" s="14"/>
      <c r="DF12" s="14"/>
      <c r="DG12" s="15"/>
      <c r="DH12" s="94"/>
      <c r="DI12" s="15"/>
      <c r="DJ12" s="15">
        <v>153.6</v>
      </c>
      <c r="DK12" s="15">
        <v>144</v>
      </c>
      <c r="DL12" s="15">
        <v>144</v>
      </c>
      <c r="DM12" s="48">
        <f t="shared" ref="DM12:DM55" si="172">DL12/DK12*100</f>
        <v>100</v>
      </c>
      <c r="DN12" s="15">
        <v>3759.7</v>
      </c>
      <c r="DO12" s="15">
        <v>3759.7</v>
      </c>
      <c r="DP12" s="199">
        <v>3759.6541400000001</v>
      </c>
      <c r="DQ12" s="48">
        <f t="shared" ref="DQ12:DQ55" si="173">DP12/DO12*100</f>
        <v>99.998780221826223</v>
      </c>
      <c r="DR12" s="15"/>
      <c r="DS12" s="15"/>
      <c r="DT12" s="94"/>
      <c r="DU12" s="94"/>
      <c r="DV12" s="94"/>
      <c r="DW12" s="15"/>
      <c r="DX12" s="94"/>
      <c r="DY12" s="206"/>
      <c r="DZ12" s="15">
        <v>6400.7</v>
      </c>
      <c r="EA12" s="15">
        <v>6400.7</v>
      </c>
      <c r="EB12" s="197">
        <v>6066.7713099999992</v>
      </c>
      <c r="EC12" s="15">
        <f>EB12/EA12*100</f>
        <v>94.782934835252391</v>
      </c>
      <c r="ED12" s="221"/>
      <c r="EE12" s="221"/>
      <c r="EF12" s="94"/>
      <c r="EG12" s="94"/>
      <c r="EH12" s="94"/>
      <c r="EI12" s="15"/>
      <c r="EJ12" s="94"/>
      <c r="EK12" s="94"/>
      <c r="EL12" s="94"/>
      <c r="EM12" s="15">
        <v>36685.4</v>
      </c>
      <c r="EN12" s="15">
        <v>36619.400999999998</v>
      </c>
      <c r="EO12" s="15">
        <f>EN12/EM12*100</f>
        <v>99.820094642555333</v>
      </c>
      <c r="EP12" s="15"/>
      <c r="EQ12" s="15"/>
      <c r="ER12" s="94"/>
      <c r="ES12" s="94"/>
      <c r="ET12" s="15">
        <v>700.7</v>
      </c>
      <c r="EU12" s="15">
        <v>622.4</v>
      </c>
      <c r="EV12" s="199">
        <v>597.16893000000005</v>
      </c>
      <c r="EW12" s="15">
        <f>EV12/EU12*100</f>
        <v>95.946164845758361</v>
      </c>
      <c r="EX12" s="15">
        <v>1568.7</v>
      </c>
      <c r="EY12" s="15">
        <v>1568.7</v>
      </c>
      <c r="EZ12" s="199">
        <v>1568.7349999999999</v>
      </c>
      <c r="FA12" s="15">
        <f t="shared" si="156"/>
        <v>100.00223114680946</v>
      </c>
      <c r="FB12" s="15"/>
      <c r="FC12" s="15"/>
      <c r="FD12" s="199"/>
      <c r="FE12" s="15"/>
      <c r="FF12" s="15"/>
      <c r="FG12" s="15"/>
      <c r="FH12" s="199"/>
      <c r="FI12" s="15"/>
      <c r="FJ12" s="15"/>
      <c r="FK12" s="15"/>
      <c r="FL12" s="199"/>
      <c r="FM12" s="15"/>
      <c r="FN12" s="15"/>
      <c r="FO12" s="15"/>
      <c r="FP12" s="133"/>
      <c r="FQ12" s="15"/>
      <c r="FR12" s="15"/>
      <c r="FS12" s="15"/>
      <c r="FT12" s="133"/>
      <c r="FU12" s="15"/>
      <c r="FV12" s="15">
        <v>3203.5</v>
      </c>
      <c r="FW12" s="15"/>
      <c r="FX12" s="133"/>
      <c r="FY12" s="15"/>
      <c r="FZ12" s="15"/>
      <c r="GA12" s="15"/>
      <c r="GB12" s="133"/>
      <c r="GC12" s="15"/>
      <c r="GD12" s="15"/>
      <c r="GE12" s="15"/>
      <c r="GF12" s="133"/>
      <c r="GG12" s="15"/>
      <c r="GH12" s="15"/>
      <c r="GI12" s="15">
        <v>69.489000000000004</v>
      </c>
      <c r="GJ12" s="15">
        <v>69.489000000000004</v>
      </c>
      <c r="GK12" s="15">
        <f>GJ12/GI12*100</f>
        <v>100</v>
      </c>
    </row>
    <row r="13" spans="1:193" s="33" customFormat="1" x14ac:dyDescent="0.25">
      <c r="A13" s="56" t="s">
        <v>265</v>
      </c>
      <c r="B13" s="145">
        <f t="shared" ref="B13:C76" si="174">F13+J13+N13+R13+V13+Z13+AD13+AH13+AL13+AP13+AT13+AX13+BB13+BF13+BJ13+BN13+BR13+BV13+BZ13+CD13+CH13+CL13+CP13+CT13+CX13+DB13+DF13+DJ13+DN13+DR13+DV13+DZ13+ED13+EH13+EL13+EP13+ET13+EX13+FB13+FF13+FJ13+FN13+FR13+FV13+FZ13+GD13+GH13</f>
        <v>1041.9000000000001</v>
      </c>
      <c r="C13" s="145">
        <f t="shared" si="174"/>
        <v>3088.7870000000003</v>
      </c>
      <c r="D13" s="145">
        <f t="shared" ref="D13:D76" si="175">H13+L13+P13+T13+X13+AB13+AF13+AJ13+AN13+AR13+AV13+AZ13+BD13+BH13+BL13+BP13+BT13+BX13+CB13+CF13+CJ13+CN13+CR13+CV13+CZ13+DD13+DH13+DL13+DP13+DT13+DX13+EB13+EF13+EJ13+EN13+ER13+EV13+EZ13+FD13+FH13+FL13+FP13+FT13+FX13+GB13+GF13+GJ13</f>
        <v>3088.7902999999997</v>
      </c>
      <c r="E13" s="14">
        <f t="shared" si="170"/>
        <v>100.00010683805647</v>
      </c>
      <c r="F13" s="14"/>
      <c r="G13" s="14"/>
      <c r="H13" s="14"/>
      <c r="I13" s="14"/>
      <c r="J13" s="14"/>
      <c r="K13" s="14"/>
      <c r="L13" s="14"/>
      <c r="M13" s="14"/>
      <c r="N13" s="14"/>
      <c r="O13" s="14"/>
      <c r="P13" s="14"/>
      <c r="Q13" s="14"/>
      <c r="R13" s="14"/>
      <c r="S13" s="14"/>
      <c r="T13" s="14"/>
      <c r="U13" s="14"/>
      <c r="V13" s="14"/>
      <c r="W13" s="14"/>
      <c r="X13" s="14"/>
      <c r="Y13" s="14"/>
      <c r="Z13" s="14"/>
      <c r="AA13" s="14"/>
      <c r="AB13" s="14"/>
      <c r="AC13" s="79"/>
      <c r="AD13" s="79"/>
      <c r="AE13" s="79"/>
      <c r="AF13" s="79"/>
      <c r="AG13" s="14"/>
      <c r="AH13" s="79"/>
      <c r="AI13" s="79"/>
      <c r="AJ13" s="79"/>
      <c r="AK13" s="14"/>
      <c r="AL13" s="14"/>
      <c r="AM13" s="14"/>
      <c r="AN13" s="14"/>
      <c r="AO13" s="14"/>
      <c r="AP13" s="14"/>
      <c r="AQ13" s="14">
        <v>983.58699999999999</v>
      </c>
      <c r="AR13" s="133">
        <v>983.58699999999999</v>
      </c>
      <c r="AS13" s="14">
        <f t="shared" ref="AS13:AS73" si="176">AR13/AQ13*100</f>
        <v>100</v>
      </c>
      <c r="AT13" s="14">
        <v>1041.9000000000001</v>
      </c>
      <c r="AU13" s="14">
        <v>1041.9000000000001</v>
      </c>
      <c r="AV13" s="14">
        <v>1041.9032999999999</v>
      </c>
      <c r="AW13" s="14">
        <f t="shared" ref="AW13" si="177">AV13/AU13*100</f>
        <v>100.00031672905267</v>
      </c>
      <c r="AX13" s="14"/>
      <c r="AY13" s="14"/>
      <c r="AZ13" s="14"/>
      <c r="BA13" s="14"/>
      <c r="BB13" s="155"/>
      <c r="BC13" s="14"/>
      <c r="BD13" s="14"/>
      <c r="BE13" s="14"/>
      <c r="BF13" s="14"/>
      <c r="BG13" s="14"/>
      <c r="BH13" s="14"/>
      <c r="BI13" s="95"/>
      <c r="BJ13" s="95"/>
      <c r="BK13" s="95"/>
      <c r="BL13" s="95"/>
      <c r="BM13" s="95"/>
      <c r="BN13" s="95"/>
      <c r="BO13" s="14"/>
      <c r="BP13" s="14"/>
      <c r="BQ13" s="95"/>
      <c r="BR13" s="14"/>
      <c r="BS13" s="14"/>
      <c r="BT13" s="14"/>
      <c r="BU13" s="95"/>
      <c r="BV13" s="95"/>
      <c r="BW13" s="14"/>
      <c r="BX13" s="14"/>
      <c r="BY13" s="95"/>
      <c r="BZ13" s="14"/>
      <c r="CA13" s="14"/>
      <c r="CB13" s="14"/>
      <c r="CC13" s="15"/>
      <c r="CD13" s="15"/>
      <c r="CE13" s="14"/>
      <c r="CF13" s="14"/>
      <c r="CG13" s="95"/>
      <c r="CH13" s="95"/>
      <c r="CI13" s="14"/>
      <c r="CJ13" s="14"/>
      <c r="CK13" s="95"/>
      <c r="CL13" s="95"/>
      <c r="CM13" s="14"/>
      <c r="CN13" s="14"/>
      <c r="CO13" s="95"/>
      <c r="CP13" s="95"/>
      <c r="CQ13" s="14"/>
      <c r="CR13" s="14"/>
      <c r="CS13" s="95"/>
      <c r="CT13" s="95"/>
      <c r="CU13" s="14"/>
      <c r="CV13" s="14"/>
      <c r="CW13" s="95"/>
      <c r="CX13" s="95"/>
      <c r="CY13" s="14"/>
      <c r="CZ13" s="14"/>
      <c r="DA13" s="95"/>
      <c r="DB13" s="14"/>
      <c r="DC13" s="14">
        <v>1063.3</v>
      </c>
      <c r="DD13" s="14">
        <v>1063.3</v>
      </c>
      <c r="DE13" s="14">
        <f>DD13/DC13*100</f>
        <v>100</v>
      </c>
      <c r="DF13" s="14"/>
      <c r="DG13" s="14"/>
      <c r="DH13" s="14"/>
      <c r="DI13" s="95"/>
      <c r="DJ13" s="95"/>
      <c r="DK13" s="14"/>
      <c r="DL13" s="14"/>
      <c r="DM13" s="48"/>
      <c r="DN13" s="14"/>
      <c r="DO13" s="14"/>
      <c r="DP13" s="14"/>
      <c r="DQ13" s="48"/>
      <c r="DR13" s="14"/>
      <c r="DS13" s="14"/>
      <c r="DT13" s="14"/>
      <c r="DU13" s="95"/>
      <c r="DV13" s="95"/>
      <c r="DW13" s="14"/>
      <c r="DX13" s="14"/>
      <c r="DY13" s="207"/>
      <c r="DZ13" s="14"/>
      <c r="EA13" s="14"/>
      <c r="EB13" s="14"/>
      <c r="EC13" s="14"/>
      <c r="ED13" s="225"/>
      <c r="EE13" s="225"/>
      <c r="EF13" s="14"/>
      <c r="EG13" s="95"/>
      <c r="EH13" s="95"/>
      <c r="EI13" s="14"/>
      <c r="EJ13" s="14"/>
      <c r="EK13" s="95"/>
      <c r="EL13" s="95"/>
      <c r="EM13" s="15"/>
      <c r="EN13" s="14"/>
      <c r="EO13" s="95"/>
      <c r="EP13" s="95"/>
      <c r="EQ13" s="15"/>
      <c r="ER13" s="14"/>
      <c r="ES13" s="95"/>
      <c r="ET13" s="15"/>
      <c r="EU13" s="15"/>
      <c r="EV13" s="14"/>
      <c r="EW13" s="95"/>
      <c r="EX13" s="15"/>
      <c r="EY13" s="15"/>
      <c r="EZ13" s="14"/>
      <c r="FA13" s="15"/>
      <c r="FB13" s="15"/>
      <c r="FC13" s="15"/>
      <c r="FD13" s="14"/>
      <c r="FE13" s="15"/>
      <c r="FF13" s="15"/>
      <c r="FG13" s="15"/>
      <c r="FH13" s="14"/>
      <c r="FI13" s="15"/>
      <c r="FJ13" s="15"/>
      <c r="FK13" s="15"/>
      <c r="FL13" s="14"/>
      <c r="FM13" s="15"/>
      <c r="FN13" s="15"/>
      <c r="FO13" s="14"/>
      <c r="FP13" s="14"/>
      <c r="FQ13" s="15"/>
      <c r="FR13" s="15"/>
      <c r="FS13" s="14"/>
      <c r="FT13" s="14"/>
      <c r="FU13" s="15"/>
      <c r="FV13" s="15"/>
      <c r="FW13" s="14"/>
      <c r="FX13" s="14"/>
      <c r="FY13" s="15"/>
      <c r="FZ13" s="15"/>
      <c r="GA13" s="14"/>
      <c r="GB13" s="14"/>
      <c r="GC13" s="15"/>
      <c r="GD13" s="15"/>
      <c r="GE13" s="14"/>
      <c r="GF13" s="14"/>
      <c r="GG13" s="15"/>
      <c r="GH13" s="15"/>
      <c r="GI13" s="14"/>
      <c r="GJ13" s="14"/>
      <c r="GK13" s="15"/>
    </row>
    <row r="14" spans="1:193" s="33" customFormat="1" x14ac:dyDescent="0.25">
      <c r="A14" s="56" t="s">
        <v>433</v>
      </c>
      <c r="B14" s="145">
        <f t="shared" si="174"/>
        <v>0</v>
      </c>
      <c r="C14" s="145">
        <f t="shared" si="174"/>
        <v>1976.13</v>
      </c>
      <c r="D14" s="145">
        <f t="shared" si="175"/>
        <v>1976.13</v>
      </c>
      <c r="E14" s="14">
        <f t="shared" si="170"/>
        <v>100</v>
      </c>
      <c r="F14" s="14"/>
      <c r="G14" s="14"/>
      <c r="H14" s="14"/>
      <c r="I14" s="14"/>
      <c r="J14" s="14"/>
      <c r="K14" s="14"/>
      <c r="L14" s="14"/>
      <c r="M14" s="14"/>
      <c r="N14" s="14"/>
      <c r="O14" s="14"/>
      <c r="P14" s="14"/>
      <c r="Q14" s="14"/>
      <c r="R14" s="14"/>
      <c r="S14" s="14"/>
      <c r="T14" s="14"/>
      <c r="U14" s="14"/>
      <c r="V14" s="14"/>
      <c r="W14" s="14"/>
      <c r="X14" s="14"/>
      <c r="Y14" s="14"/>
      <c r="Z14" s="14"/>
      <c r="AA14" s="14"/>
      <c r="AB14" s="14"/>
      <c r="AC14" s="79"/>
      <c r="AD14" s="79"/>
      <c r="AE14" s="79"/>
      <c r="AF14" s="79"/>
      <c r="AG14" s="14"/>
      <c r="AH14" s="79"/>
      <c r="AI14" s="79"/>
      <c r="AJ14" s="79"/>
      <c r="AK14" s="14"/>
      <c r="AL14" s="14"/>
      <c r="AM14" s="14"/>
      <c r="AN14" s="14"/>
      <c r="AO14" s="14"/>
      <c r="AP14" s="14"/>
      <c r="AQ14" s="14">
        <v>839.93</v>
      </c>
      <c r="AR14" s="133">
        <v>839.93</v>
      </c>
      <c r="AS14" s="14">
        <f t="shared" si="176"/>
        <v>100</v>
      </c>
      <c r="AT14" s="14"/>
      <c r="AU14" s="14"/>
      <c r="AV14" s="14"/>
      <c r="AW14" s="14"/>
      <c r="AX14" s="14"/>
      <c r="AY14" s="14"/>
      <c r="AZ14" s="14"/>
      <c r="BA14" s="14"/>
      <c r="BB14" s="155"/>
      <c r="BC14" s="14"/>
      <c r="BD14" s="14"/>
      <c r="BE14" s="14"/>
      <c r="BF14" s="14"/>
      <c r="BG14" s="14"/>
      <c r="BH14" s="14"/>
      <c r="BI14" s="95"/>
      <c r="BJ14" s="95"/>
      <c r="BK14" s="95"/>
      <c r="BL14" s="95"/>
      <c r="BM14" s="95"/>
      <c r="BN14" s="95"/>
      <c r="BO14" s="14"/>
      <c r="BP14" s="14"/>
      <c r="BQ14" s="95"/>
      <c r="BR14" s="14"/>
      <c r="BS14" s="14"/>
      <c r="BT14" s="14"/>
      <c r="BU14" s="95"/>
      <c r="BV14" s="95"/>
      <c r="BW14" s="14"/>
      <c r="BX14" s="14"/>
      <c r="BY14" s="95"/>
      <c r="BZ14" s="14"/>
      <c r="CA14" s="14"/>
      <c r="CB14" s="14"/>
      <c r="CC14" s="15"/>
      <c r="CD14" s="15"/>
      <c r="CE14" s="14"/>
      <c r="CF14" s="14"/>
      <c r="CG14" s="95"/>
      <c r="CH14" s="95"/>
      <c r="CI14" s="14"/>
      <c r="CJ14" s="14"/>
      <c r="CK14" s="95"/>
      <c r="CL14" s="95"/>
      <c r="CM14" s="14"/>
      <c r="CN14" s="14"/>
      <c r="CO14" s="95"/>
      <c r="CP14" s="95"/>
      <c r="CQ14" s="14"/>
      <c r="CR14" s="14"/>
      <c r="CS14" s="95"/>
      <c r="CT14" s="95"/>
      <c r="CU14" s="14"/>
      <c r="CV14" s="14"/>
      <c r="CW14" s="95"/>
      <c r="CX14" s="95"/>
      <c r="CY14" s="14"/>
      <c r="CZ14" s="14"/>
      <c r="DA14" s="95"/>
      <c r="DB14" s="14"/>
      <c r="DC14" s="14"/>
      <c r="DD14" s="14"/>
      <c r="DE14" s="14"/>
      <c r="DF14" s="14"/>
      <c r="DG14" s="14"/>
      <c r="DH14" s="14"/>
      <c r="DI14" s="95"/>
      <c r="DJ14" s="95"/>
      <c r="DK14" s="14"/>
      <c r="DL14" s="14"/>
      <c r="DM14" s="48"/>
      <c r="DN14" s="14"/>
      <c r="DO14" s="14"/>
      <c r="DP14" s="14"/>
      <c r="DQ14" s="48"/>
      <c r="DR14" s="14"/>
      <c r="DS14" s="14"/>
      <c r="DT14" s="14"/>
      <c r="DU14" s="95"/>
      <c r="DV14" s="95"/>
      <c r="DW14" s="14"/>
      <c r="DX14" s="14"/>
      <c r="DY14" s="207"/>
      <c r="DZ14" s="14"/>
      <c r="EA14" s="14"/>
      <c r="EB14" s="14"/>
      <c r="EC14" s="14"/>
      <c r="ED14" s="225"/>
      <c r="EE14" s="225"/>
      <c r="EF14" s="14"/>
      <c r="EG14" s="95"/>
      <c r="EH14" s="95"/>
      <c r="EI14" s="14"/>
      <c r="EJ14" s="14"/>
      <c r="EK14" s="95"/>
      <c r="EL14" s="95"/>
      <c r="EM14" s="15"/>
      <c r="EN14" s="14"/>
      <c r="EO14" s="95"/>
      <c r="EP14" s="95"/>
      <c r="EQ14" s="15"/>
      <c r="ER14" s="14"/>
      <c r="ES14" s="95"/>
      <c r="ET14" s="15"/>
      <c r="EU14" s="15"/>
      <c r="EV14" s="14"/>
      <c r="EW14" s="95"/>
      <c r="EX14" s="15"/>
      <c r="EY14" s="15"/>
      <c r="EZ14" s="14"/>
      <c r="FA14" s="15"/>
      <c r="FB14" s="15"/>
      <c r="FC14" s="15"/>
      <c r="FD14" s="14"/>
      <c r="FE14" s="15"/>
      <c r="FF14" s="15"/>
      <c r="FG14" s="15"/>
      <c r="FH14" s="14"/>
      <c r="FI14" s="15"/>
      <c r="FJ14" s="15"/>
      <c r="FK14" s="15"/>
      <c r="FL14" s="14"/>
      <c r="FM14" s="15"/>
      <c r="FN14" s="15"/>
      <c r="FO14" s="14">
        <v>1136.2</v>
      </c>
      <c r="FP14" s="231">
        <v>1136.2</v>
      </c>
      <c r="FQ14" s="15">
        <f t="shared" ref="FQ14" si="178">FP14/FO14*100</f>
        <v>100</v>
      </c>
      <c r="FR14" s="15"/>
      <c r="FS14" s="14"/>
      <c r="FT14" s="14"/>
      <c r="FU14" s="15"/>
      <c r="FV14" s="15"/>
      <c r="FW14" s="14"/>
      <c r="FX14" s="14"/>
      <c r="FY14" s="15"/>
      <c r="FZ14" s="15"/>
      <c r="GA14" s="14"/>
      <c r="GB14" s="14"/>
      <c r="GC14" s="15"/>
      <c r="GD14" s="15"/>
      <c r="GE14" s="14"/>
      <c r="GF14" s="14"/>
      <c r="GG14" s="15"/>
      <c r="GH14" s="15"/>
      <c r="GI14" s="14"/>
      <c r="GJ14" s="14"/>
      <c r="GK14" s="15"/>
    </row>
    <row r="15" spans="1:193" s="74" customFormat="1" ht="31.5" x14ac:dyDescent="0.25">
      <c r="A15" s="76" t="s">
        <v>267</v>
      </c>
      <c r="B15" s="144">
        <f t="shared" si="174"/>
        <v>40140.500000000007</v>
      </c>
      <c r="C15" s="144">
        <f t="shared" si="174"/>
        <v>38343.684410000002</v>
      </c>
      <c r="D15" s="144">
        <f t="shared" si="175"/>
        <v>37946.039880000004</v>
      </c>
      <c r="E15" s="79">
        <f t="shared" si="170"/>
        <v>98.96294647705713</v>
      </c>
      <c r="F15" s="79">
        <f t="shared" ref="F15" si="179">F16+F17+F18+F19+F20+F21+F22+F23</f>
        <v>1356.1</v>
      </c>
      <c r="G15" s="79">
        <f t="shared" ref="G15:BH15" si="180">G16+G17+G18+G19+G20+G21+G22+G23</f>
        <v>1187.5</v>
      </c>
      <c r="H15" s="79">
        <f t="shared" si="180"/>
        <v>1187.4966999999999</v>
      </c>
      <c r="I15" s="79">
        <f>H15/G15*100</f>
        <v>99.99972210526316</v>
      </c>
      <c r="J15" s="79">
        <f t="shared" ref="J15" si="181">J16+J17+J18+J19+J20+J21+J22+J23</f>
        <v>0</v>
      </c>
      <c r="K15" s="79">
        <f t="shared" si="180"/>
        <v>0</v>
      </c>
      <c r="L15" s="79">
        <f t="shared" si="180"/>
        <v>0</v>
      </c>
      <c r="M15" s="79">
        <f t="shared" si="180"/>
        <v>0</v>
      </c>
      <c r="N15" s="79">
        <f t="shared" ref="N15" si="182">N16+N17+N18+N19+N20+N21+N22+N23</f>
        <v>0</v>
      </c>
      <c r="O15" s="79">
        <f t="shared" si="180"/>
        <v>0</v>
      </c>
      <c r="P15" s="79">
        <f t="shared" si="180"/>
        <v>0</v>
      </c>
      <c r="Q15" s="79">
        <f t="shared" si="180"/>
        <v>0</v>
      </c>
      <c r="R15" s="79">
        <f t="shared" ref="R15" si="183">R16+R17+R18+R19+R20+R21+R22+R23</f>
        <v>0</v>
      </c>
      <c r="S15" s="79">
        <f t="shared" si="180"/>
        <v>0</v>
      </c>
      <c r="T15" s="79">
        <f t="shared" si="180"/>
        <v>0</v>
      </c>
      <c r="U15" s="79">
        <f t="shared" si="180"/>
        <v>0</v>
      </c>
      <c r="V15" s="79"/>
      <c r="W15" s="79">
        <f t="shared" si="180"/>
        <v>0</v>
      </c>
      <c r="X15" s="79">
        <f t="shared" si="180"/>
        <v>0</v>
      </c>
      <c r="Y15" s="79">
        <f t="shared" si="180"/>
        <v>0</v>
      </c>
      <c r="Z15" s="79">
        <f t="shared" ref="Z15" si="184">Z16+Z17+Z18+Z19+Z20+Z21+Z22+Z23</f>
        <v>0</v>
      </c>
      <c r="AA15" s="79">
        <f t="shared" si="180"/>
        <v>0</v>
      </c>
      <c r="AB15" s="79">
        <f t="shared" si="180"/>
        <v>0</v>
      </c>
      <c r="AC15" s="79">
        <f t="shared" si="180"/>
        <v>0</v>
      </c>
      <c r="AD15" s="79">
        <f t="shared" ref="AD15" si="185">AD16+AD17+AD18+AD19+AD20+AD21+AD22+AD23</f>
        <v>0</v>
      </c>
      <c r="AE15" s="79">
        <f t="shared" si="180"/>
        <v>0</v>
      </c>
      <c r="AF15" s="79">
        <f t="shared" si="180"/>
        <v>0</v>
      </c>
      <c r="AG15" s="79">
        <f t="shared" si="180"/>
        <v>0</v>
      </c>
      <c r="AH15" s="79">
        <f t="shared" ref="AH15" si="186">AH16+AH17+AH18+AH19+AH20+AH21+AH22+AH23</f>
        <v>50</v>
      </c>
      <c r="AI15" s="79">
        <f t="shared" si="180"/>
        <v>51.020409999999998</v>
      </c>
      <c r="AJ15" s="79">
        <f t="shared" si="180"/>
        <v>51.020410000000005</v>
      </c>
      <c r="AK15" s="79">
        <f>AJ15/AI15*100</f>
        <v>100.00000000000003</v>
      </c>
      <c r="AL15" s="79"/>
      <c r="AM15" s="79">
        <f t="shared" si="180"/>
        <v>0</v>
      </c>
      <c r="AN15" s="79">
        <f t="shared" si="180"/>
        <v>0</v>
      </c>
      <c r="AO15" s="79">
        <f t="shared" si="180"/>
        <v>0</v>
      </c>
      <c r="AP15" s="79"/>
      <c r="AQ15" s="79">
        <f>SUM(AQ16:AQ23)</f>
        <v>1059</v>
      </c>
      <c r="AR15" s="79">
        <f t="shared" si="180"/>
        <v>1059</v>
      </c>
      <c r="AS15" s="79">
        <f t="shared" si="176"/>
        <v>100</v>
      </c>
      <c r="AT15" s="79">
        <f t="shared" ref="AT15" si="187">AT16+AT17+AT18+AT19+AT20+AT21+AT22+AT23</f>
        <v>2383.1999999999998</v>
      </c>
      <c r="AU15" s="79">
        <f t="shared" si="180"/>
        <v>2383.1999999999998</v>
      </c>
      <c r="AV15" s="79">
        <f t="shared" si="180"/>
        <v>2383.1999999999998</v>
      </c>
      <c r="AW15" s="79">
        <f t="shared" ref="AW15" si="188">AV15/AU15*100</f>
        <v>100</v>
      </c>
      <c r="AX15" s="79">
        <f t="shared" ref="AX15" si="189">AX16+AX17+AX18+AX19+AX20+AX21+AX22+AX23</f>
        <v>12737.2</v>
      </c>
      <c r="AY15" s="79">
        <f t="shared" si="180"/>
        <v>12737.2</v>
      </c>
      <c r="AZ15" s="79">
        <f t="shared" si="180"/>
        <v>12737.2</v>
      </c>
      <c r="BA15" s="81">
        <f t="shared" ref="BA15:BA388" si="190">AZ15/AY15*100</f>
        <v>100</v>
      </c>
      <c r="BB15" s="154"/>
      <c r="BC15" s="81">
        <f t="shared" ref="BC15:BD15" si="191">BC16+BC17+BC18+BC19+BC20+BC21+BC22+BC23</f>
        <v>2049.3000000000002</v>
      </c>
      <c r="BD15" s="81">
        <f t="shared" si="191"/>
        <v>1707.75</v>
      </c>
      <c r="BE15" s="81">
        <f t="shared" ref="BE15:BE16" si="192">BD15/BC15*100</f>
        <v>83.333333333333329</v>
      </c>
      <c r="BF15" s="79">
        <f t="shared" ref="BF15" si="193">BF16+BF17+BF18+BF19+BF20+BF21+BF22+BF23</f>
        <v>0</v>
      </c>
      <c r="BG15" s="79">
        <f t="shared" si="180"/>
        <v>0</v>
      </c>
      <c r="BH15" s="79">
        <f t="shared" si="180"/>
        <v>0</v>
      </c>
      <c r="BI15" s="79">
        <f t="shared" ref="BI15:DP15" si="194">BI16+BI17+BI18+BI19+BI20+BI21+BI22+BI23</f>
        <v>0</v>
      </c>
      <c r="BJ15" s="79"/>
      <c r="BK15" s="79"/>
      <c r="BL15" s="79"/>
      <c r="BM15" s="79"/>
      <c r="BN15" s="79"/>
      <c r="BO15" s="79">
        <f t="shared" si="194"/>
        <v>0</v>
      </c>
      <c r="BP15" s="79">
        <f t="shared" si="194"/>
        <v>0</v>
      </c>
      <c r="BQ15" s="79">
        <f t="shared" si="194"/>
        <v>0</v>
      </c>
      <c r="BR15" s="79">
        <f t="shared" ref="BR15" si="195">BR16+BR17+BR18+BR19+BR20+BR21+BR22+BR23</f>
        <v>0</v>
      </c>
      <c r="BS15" s="79">
        <f t="shared" si="194"/>
        <v>0</v>
      </c>
      <c r="BT15" s="79">
        <f t="shared" si="194"/>
        <v>0</v>
      </c>
      <c r="BU15" s="79">
        <f t="shared" si="194"/>
        <v>0</v>
      </c>
      <c r="BV15" s="79"/>
      <c r="BW15" s="79">
        <f t="shared" si="194"/>
        <v>0</v>
      </c>
      <c r="BX15" s="79">
        <f t="shared" si="194"/>
        <v>0</v>
      </c>
      <c r="BY15" s="79">
        <f t="shared" si="194"/>
        <v>0</v>
      </c>
      <c r="BZ15" s="79">
        <f t="shared" ref="BZ15" si="196">BZ16+BZ17+BZ18+BZ19+BZ20+BZ21+BZ22+BZ23</f>
        <v>3380.9</v>
      </c>
      <c r="CA15" s="79">
        <f t="shared" si="194"/>
        <v>2313.9</v>
      </c>
      <c r="CB15" s="79">
        <f t="shared" si="194"/>
        <v>2257.9</v>
      </c>
      <c r="CC15" s="81">
        <f t="shared" si="147"/>
        <v>97.579843554172612</v>
      </c>
      <c r="CD15" s="81"/>
      <c r="CE15" s="79">
        <f t="shared" si="194"/>
        <v>0</v>
      </c>
      <c r="CF15" s="79">
        <f t="shared" si="194"/>
        <v>0</v>
      </c>
      <c r="CG15" s="79">
        <f t="shared" si="194"/>
        <v>0</v>
      </c>
      <c r="CH15" s="79"/>
      <c r="CI15" s="79">
        <f t="shared" si="194"/>
        <v>0</v>
      </c>
      <c r="CJ15" s="79">
        <f t="shared" si="194"/>
        <v>0</v>
      </c>
      <c r="CK15" s="79">
        <f t="shared" si="194"/>
        <v>0</v>
      </c>
      <c r="CL15" s="79"/>
      <c r="CM15" s="79">
        <f t="shared" si="194"/>
        <v>0</v>
      </c>
      <c r="CN15" s="79">
        <f t="shared" si="194"/>
        <v>0</v>
      </c>
      <c r="CO15" s="79">
        <f t="shared" si="194"/>
        <v>0</v>
      </c>
      <c r="CP15" s="79"/>
      <c r="CQ15" s="79">
        <f t="shared" si="194"/>
        <v>0</v>
      </c>
      <c r="CR15" s="79">
        <f t="shared" si="194"/>
        <v>0</v>
      </c>
      <c r="CS15" s="79">
        <f t="shared" si="194"/>
        <v>0</v>
      </c>
      <c r="CT15" s="79"/>
      <c r="CU15" s="79">
        <f t="shared" si="194"/>
        <v>0</v>
      </c>
      <c r="CV15" s="79">
        <f t="shared" si="194"/>
        <v>0</v>
      </c>
      <c r="CW15" s="79">
        <f t="shared" si="194"/>
        <v>0</v>
      </c>
      <c r="CX15" s="79"/>
      <c r="CY15" s="79">
        <f t="shared" si="194"/>
        <v>0</v>
      </c>
      <c r="CZ15" s="79">
        <f t="shared" si="194"/>
        <v>0</v>
      </c>
      <c r="DA15" s="79">
        <f t="shared" si="194"/>
        <v>0</v>
      </c>
      <c r="DB15" s="79">
        <f t="shared" ref="DB15" si="197">DB16+DB17+DB18+DB19+DB20+DB21+DB22+DB23</f>
        <v>0</v>
      </c>
      <c r="DC15" s="79">
        <f t="shared" si="194"/>
        <v>0</v>
      </c>
      <c r="DD15" s="79">
        <f t="shared" si="194"/>
        <v>0</v>
      </c>
      <c r="DE15" s="79"/>
      <c r="DF15" s="79"/>
      <c r="DG15" s="79">
        <f t="shared" si="194"/>
        <v>0</v>
      </c>
      <c r="DH15" s="79">
        <f t="shared" si="194"/>
        <v>0</v>
      </c>
      <c r="DI15" s="79">
        <f t="shared" si="194"/>
        <v>0</v>
      </c>
      <c r="DJ15" s="79">
        <f t="shared" si="194"/>
        <v>153.6</v>
      </c>
      <c r="DK15" s="79">
        <f t="shared" si="194"/>
        <v>153.6</v>
      </c>
      <c r="DL15" s="79">
        <f t="shared" si="194"/>
        <v>153.6</v>
      </c>
      <c r="DM15" s="78">
        <f t="shared" si="172"/>
        <v>100</v>
      </c>
      <c r="DN15" s="79">
        <f t="shared" ref="DN15" si="198">DN16+DN17+DN18+DN19+DN20+DN21+DN22+DN23</f>
        <v>3759.7</v>
      </c>
      <c r="DO15" s="79">
        <f t="shared" si="194"/>
        <v>3759.7</v>
      </c>
      <c r="DP15" s="79">
        <f t="shared" si="194"/>
        <v>3759.6537699999999</v>
      </c>
      <c r="DQ15" s="78">
        <f t="shared" si="173"/>
        <v>99.998770380615483</v>
      </c>
      <c r="DR15" s="79">
        <f t="shared" ref="DR15" si="199">DR16+DR17+DR18+DR19+DR20+DR21+DR22+DR23</f>
        <v>0</v>
      </c>
      <c r="DS15" s="79">
        <f t="shared" ref="DS15:EK15" si="200">DS16+DS17+DS18+DS19+DS20+DS21+DS22+DS23</f>
        <v>0</v>
      </c>
      <c r="DT15" s="79">
        <f t="shared" si="200"/>
        <v>0</v>
      </c>
      <c r="DU15" s="79">
        <f t="shared" si="200"/>
        <v>0</v>
      </c>
      <c r="DV15" s="79"/>
      <c r="DW15" s="79">
        <f t="shared" si="200"/>
        <v>0</v>
      </c>
      <c r="DX15" s="79">
        <f t="shared" si="200"/>
        <v>0</v>
      </c>
      <c r="DY15" s="208">
        <f t="shared" si="200"/>
        <v>0</v>
      </c>
      <c r="DZ15" s="79">
        <f t="shared" ref="DZ15" si="201">DZ16+DZ17+DZ18+DZ19+DZ20+DZ21+DZ22+DZ23</f>
        <v>8364.7000000000007</v>
      </c>
      <c r="EA15" s="79">
        <f t="shared" si="200"/>
        <v>8364.7000000000007</v>
      </c>
      <c r="EB15" s="79">
        <f t="shared" si="200"/>
        <v>8364.7000000000007</v>
      </c>
      <c r="EC15" s="81">
        <f t="shared" ref="EC15:EC398" si="202">EB15/EA15*100</f>
        <v>100</v>
      </c>
      <c r="ED15" s="220"/>
      <c r="EE15" s="226">
        <f t="shared" si="200"/>
        <v>0</v>
      </c>
      <c r="EF15" s="79">
        <f t="shared" si="200"/>
        <v>0</v>
      </c>
      <c r="EG15" s="79">
        <f t="shared" si="200"/>
        <v>0</v>
      </c>
      <c r="EH15" s="79"/>
      <c r="EI15" s="79">
        <f t="shared" si="200"/>
        <v>0</v>
      </c>
      <c r="EJ15" s="79">
        <f t="shared" si="200"/>
        <v>0</v>
      </c>
      <c r="EK15" s="79">
        <f t="shared" si="200"/>
        <v>0</v>
      </c>
      <c r="EL15" s="79"/>
      <c r="EM15" s="79"/>
      <c r="EN15" s="79">
        <f t="shared" ref="EN15:EO15" si="203">EN16+EN17+EN18+EN19+EN20+EN21+EN22+EN23</f>
        <v>0</v>
      </c>
      <c r="EO15" s="79">
        <f t="shared" si="203"/>
        <v>0</v>
      </c>
      <c r="EP15" s="79"/>
      <c r="EQ15" s="79">
        <f t="shared" ref="EQ15:ET15" si="204">EQ16+EQ17+EQ18+EQ19+EQ20+EQ21+EQ22+EQ23</f>
        <v>0</v>
      </c>
      <c r="ER15" s="79">
        <f t="shared" si="204"/>
        <v>0</v>
      </c>
      <c r="ES15" s="79">
        <f t="shared" si="204"/>
        <v>0</v>
      </c>
      <c r="ET15" s="79">
        <f t="shared" si="204"/>
        <v>1260.3</v>
      </c>
      <c r="EU15" s="79">
        <f t="shared" ref="EU15:EX15" si="205">EU16+EU17+EU18+EU19+EU20+EU21+EU22+EU23</f>
        <v>1050</v>
      </c>
      <c r="EV15" s="79">
        <f t="shared" si="205"/>
        <v>1049.9849999999999</v>
      </c>
      <c r="EW15" s="79">
        <f t="shared" si="205"/>
        <v>99.99857142857141</v>
      </c>
      <c r="EX15" s="79">
        <f t="shared" si="205"/>
        <v>3137.5</v>
      </c>
      <c r="EY15" s="79">
        <f t="shared" ref="EY15:EZ15" si="206">EY16+EY17+EY18+EY19+EY20+EY21+EY22+EY23</f>
        <v>3137.5</v>
      </c>
      <c r="EZ15" s="79">
        <f t="shared" si="206"/>
        <v>3137.47</v>
      </c>
      <c r="FA15" s="81">
        <f t="shared" si="156"/>
        <v>99.999043824701189</v>
      </c>
      <c r="FB15" s="81"/>
      <c r="FC15" s="79">
        <f t="shared" ref="FC15:FD15" si="207">FC16+FC17+FC18+FC19+FC20+FC21+FC22+FC23</f>
        <v>0</v>
      </c>
      <c r="FD15" s="79">
        <f t="shared" si="207"/>
        <v>0</v>
      </c>
      <c r="FE15" s="81"/>
      <c r="FF15" s="81"/>
      <c r="FG15" s="79">
        <f t="shared" ref="FG15:FH15" si="208">FG16+FG17+FG18+FG19+FG20+FG21+FG22+FG23</f>
        <v>0</v>
      </c>
      <c r="FH15" s="79">
        <f t="shared" si="208"/>
        <v>0</v>
      </c>
      <c r="FI15" s="81"/>
      <c r="FJ15" s="81"/>
      <c r="FK15" s="79">
        <f t="shared" ref="FK15:FL15" si="209">FK16+FK17+FK18+FK19+FK20+FK21+FK22+FK23</f>
        <v>0</v>
      </c>
      <c r="FL15" s="79">
        <f t="shared" si="209"/>
        <v>0</v>
      </c>
      <c r="FM15" s="81"/>
      <c r="FN15" s="81"/>
      <c r="FO15" s="79">
        <f t="shared" ref="FO15:FP15" si="210">FO16+FO17+FO18+FO19+FO20+FO21+FO22+FO23</f>
        <v>0</v>
      </c>
      <c r="FP15" s="79">
        <f t="shared" si="210"/>
        <v>0</v>
      </c>
      <c r="FQ15" s="81"/>
      <c r="FR15" s="81"/>
      <c r="FS15" s="79">
        <f t="shared" ref="FS15:FT15" si="211">FS16+FS17+FS18+FS19+FS20+FS21+FS22+FS23</f>
        <v>0</v>
      </c>
      <c r="FT15" s="79">
        <f t="shared" si="211"/>
        <v>0</v>
      </c>
      <c r="FU15" s="81"/>
      <c r="FV15" s="81">
        <f>FV16</f>
        <v>3557.3</v>
      </c>
      <c r="FW15" s="79">
        <f t="shared" ref="FW15:FX15" si="212">FW16+FW17+FW18+FW19+FW20+FW21+FW22+FW23</f>
        <v>0</v>
      </c>
      <c r="FX15" s="79">
        <f t="shared" si="212"/>
        <v>0</v>
      </c>
      <c r="FY15" s="81"/>
      <c r="FZ15" s="81"/>
      <c r="GA15" s="79">
        <f t="shared" ref="GA15:GB15" si="213">GA16+GA17+GA18+GA19+GA20+GA21+GA22+GA23</f>
        <v>0</v>
      </c>
      <c r="GB15" s="79">
        <f t="shared" si="213"/>
        <v>0</v>
      </c>
      <c r="GC15" s="81"/>
      <c r="GD15" s="81"/>
      <c r="GE15" s="79">
        <f t="shared" ref="GE15:GF15" si="214">GE16+GE17+GE18+GE19+GE20+GE21+GE22+GE23</f>
        <v>0</v>
      </c>
      <c r="GF15" s="79">
        <f t="shared" si="214"/>
        <v>0</v>
      </c>
      <c r="GG15" s="81"/>
      <c r="GH15" s="81"/>
      <c r="GI15" s="79">
        <f t="shared" ref="GI15" si="215">GI16+GI17+GI18+GI19+GI20+GI21+GI22+GI23</f>
        <v>97.063999999999993</v>
      </c>
      <c r="GJ15" s="79">
        <f t="shared" ref="GJ15" si="216">GJ16+GJ17+GJ18+GJ19+GJ20+GJ21+GJ22+GJ23</f>
        <v>97.063999999999993</v>
      </c>
      <c r="GK15" s="81">
        <f t="shared" ref="GK15:GK72" si="217">GJ15/GI15*100</f>
        <v>100</v>
      </c>
    </row>
    <row r="16" spans="1:193" s="33" customFormat="1" ht="18" customHeight="1" x14ac:dyDescent="0.25">
      <c r="A16" s="56" t="s">
        <v>266</v>
      </c>
      <c r="B16" s="145">
        <f t="shared" si="174"/>
        <v>37757.300000000003</v>
      </c>
      <c r="C16" s="145">
        <f t="shared" si="174"/>
        <v>34901.484410000005</v>
      </c>
      <c r="D16" s="145">
        <f t="shared" si="175"/>
        <v>34503.83988</v>
      </c>
      <c r="E16" s="14">
        <f t="shared" si="170"/>
        <v>98.860665852120405</v>
      </c>
      <c r="F16" s="14">
        <v>1356.1</v>
      </c>
      <c r="G16" s="14">
        <v>1187.5</v>
      </c>
      <c r="H16" s="14">
        <v>1187.4966999999999</v>
      </c>
      <c r="I16" s="14">
        <f>H16/G16*100</f>
        <v>99.99972210526316</v>
      </c>
      <c r="J16" s="15"/>
      <c r="K16" s="15"/>
      <c r="L16" s="15"/>
      <c r="M16" s="14"/>
      <c r="N16" s="14"/>
      <c r="O16" s="14"/>
      <c r="P16" s="14"/>
      <c r="Q16" s="15"/>
      <c r="R16" s="14"/>
      <c r="S16" s="14"/>
      <c r="T16" s="15"/>
      <c r="U16" s="15"/>
      <c r="V16" s="15"/>
      <c r="W16" s="15">
        <v>0</v>
      </c>
      <c r="X16" s="15">
        <v>0</v>
      </c>
      <c r="Y16" s="14"/>
      <c r="Z16" s="15"/>
      <c r="AA16" s="15"/>
      <c r="AB16" s="15"/>
      <c r="AC16" s="14"/>
      <c r="AD16" s="15"/>
      <c r="AE16" s="15"/>
      <c r="AF16" s="15"/>
      <c r="AG16" s="15"/>
      <c r="AH16" s="15">
        <v>50</v>
      </c>
      <c r="AI16" s="15">
        <v>51.020409999999998</v>
      </c>
      <c r="AJ16" s="15">
        <v>51.020410000000005</v>
      </c>
      <c r="AK16" s="14">
        <f>AJ16/AI16*100</f>
        <v>100.00000000000003</v>
      </c>
      <c r="AL16" s="14"/>
      <c r="AM16" s="15"/>
      <c r="AN16" s="15"/>
      <c r="AO16" s="14"/>
      <c r="AP16" s="14"/>
      <c r="AQ16" s="14"/>
      <c r="AR16" s="14"/>
      <c r="AS16" s="14"/>
      <c r="AT16" s="15">
        <v>0</v>
      </c>
      <c r="AU16" s="15">
        <v>0</v>
      </c>
      <c r="AV16" s="15"/>
      <c r="AW16" s="14"/>
      <c r="AX16" s="14">
        <v>12737.2</v>
      </c>
      <c r="AY16" s="14">
        <v>12737.2</v>
      </c>
      <c r="AZ16" s="136">
        <v>12737.2</v>
      </c>
      <c r="BA16" s="15">
        <f t="shared" si="190"/>
        <v>100</v>
      </c>
      <c r="BB16" s="156"/>
      <c r="BC16" s="133">
        <v>2049.3000000000002</v>
      </c>
      <c r="BD16" s="136">
        <v>1707.75</v>
      </c>
      <c r="BE16" s="15">
        <f t="shared" si="192"/>
        <v>83.333333333333329</v>
      </c>
      <c r="BF16" s="15"/>
      <c r="BG16" s="15"/>
      <c r="BH16" s="94"/>
      <c r="BI16" s="94"/>
      <c r="BJ16" s="94"/>
      <c r="BK16" s="94"/>
      <c r="BL16" s="94"/>
      <c r="BM16" s="94"/>
      <c r="BN16" s="94"/>
      <c r="BO16" s="15"/>
      <c r="BP16" s="15"/>
      <c r="BQ16" s="15"/>
      <c r="BR16" s="15"/>
      <c r="BS16" s="15"/>
      <c r="BT16" s="94"/>
      <c r="BU16" s="94"/>
      <c r="BV16" s="94"/>
      <c r="BW16" s="15"/>
      <c r="BX16" s="94"/>
      <c r="BY16" s="94"/>
      <c r="BZ16" s="15">
        <v>3380.9</v>
      </c>
      <c r="CA16" s="15">
        <v>2313.9</v>
      </c>
      <c r="CB16" s="199">
        <v>2257.9</v>
      </c>
      <c r="CC16" s="15">
        <f t="shared" si="147"/>
        <v>97.579843554172612</v>
      </c>
      <c r="CD16" s="15"/>
      <c r="CE16" s="15"/>
      <c r="CF16" s="15"/>
      <c r="CG16" s="94"/>
      <c r="CH16" s="94"/>
      <c r="CI16" s="15"/>
      <c r="CJ16" s="15"/>
      <c r="CK16" s="94"/>
      <c r="CL16" s="94"/>
      <c r="CM16" s="15"/>
      <c r="CN16" s="15"/>
      <c r="CO16" s="94"/>
      <c r="CP16" s="94"/>
      <c r="CQ16" s="15"/>
      <c r="CR16" s="94"/>
      <c r="CS16" s="94"/>
      <c r="CT16" s="94"/>
      <c r="CU16" s="15"/>
      <c r="CV16" s="94"/>
      <c r="CW16" s="94"/>
      <c r="CX16" s="94"/>
      <c r="CY16" s="15"/>
      <c r="CZ16" s="94"/>
      <c r="DA16" s="94"/>
      <c r="DB16" s="15"/>
      <c r="DC16" s="15"/>
      <c r="DD16" s="94"/>
      <c r="DE16" s="14"/>
      <c r="DF16" s="14"/>
      <c r="DG16" s="15"/>
      <c r="DH16" s="94"/>
      <c r="DI16" s="15"/>
      <c r="DJ16" s="15">
        <v>153.6</v>
      </c>
      <c r="DK16" s="15">
        <v>153.6</v>
      </c>
      <c r="DL16" s="15">
        <v>153.6</v>
      </c>
      <c r="DM16" s="48">
        <f t="shared" si="172"/>
        <v>100</v>
      </c>
      <c r="DN16" s="15">
        <v>3759.7</v>
      </c>
      <c r="DO16" s="15">
        <v>3759.7</v>
      </c>
      <c r="DP16" s="199">
        <v>3759.6537699999999</v>
      </c>
      <c r="DQ16" s="48">
        <f t="shared" si="173"/>
        <v>99.998770380615483</v>
      </c>
      <c r="DR16" s="15"/>
      <c r="DS16" s="15"/>
      <c r="DT16" s="94"/>
      <c r="DU16" s="94"/>
      <c r="DV16" s="94"/>
      <c r="DW16" s="15"/>
      <c r="DX16" s="94"/>
      <c r="DY16" s="206"/>
      <c r="DZ16" s="15">
        <v>8364.7000000000007</v>
      </c>
      <c r="EA16" s="15">
        <v>8364.7000000000007</v>
      </c>
      <c r="EB16" s="197">
        <v>8364.7000000000007</v>
      </c>
      <c r="EC16" s="15">
        <f t="shared" si="202"/>
        <v>100</v>
      </c>
      <c r="ED16" s="221"/>
      <c r="EE16" s="221"/>
      <c r="EF16" s="94"/>
      <c r="EG16" s="94"/>
      <c r="EH16" s="94"/>
      <c r="EI16" s="15"/>
      <c r="EJ16" s="94"/>
      <c r="EK16" s="94"/>
      <c r="EL16" s="94"/>
      <c r="EM16" s="15"/>
      <c r="EN16" s="94"/>
      <c r="EO16" s="94"/>
      <c r="EP16" s="94"/>
      <c r="EQ16" s="15"/>
      <c r="ER16" s="94"/>
      <c r="ES16" s="94"/>
      <c r="ET16" s="15">
        <v>1260.3</v>
      </c>
      <c r="EU16" s="15">
        <v>1050</v>
      </c>
      <c r="EV16" s="199">
        <v>1049.9849999999999</v>
      </c>
      <c r="EW16" s="15">
        <f>EV16/EU16*100</f>
        <v>99.99857142857141</v>
      </c>
      <c r="EX16" s="15">
        <v>3137.5</v>
      </c>
      <c r="EY16" s="15">
        <v>3137.5</v>
      </c>
      <c r="EZ16" s="199">
        <v>3137.47</v>
      </c>
      <c r="FA16" s="15">
        <f t="shared" si="156"/>
        <v>99.999043824701189</v>
      </c>
      <c r="FB16" s="15"/>
      <c r="FC16" s="15"/>
      <c r="FD16" s="199"/>
      <c r="FE16" s="15"/>
      <c r="FF16" s="15"/>
      <c r="FG16" s="15"/>
      <c r="FH16" s="199"/>
      <c r="FI16" s="15"/>
      <c r="FJ16" s="15"/>
      <c r="FK16" s="15"/>
      <c r="FL16" s="199"/>
      <c r="FM16" s="15"/>
      <c r="FN16" s="15"/>
      <c r="FO16" s="15"/>
      <c r="FP16" s="133"/>
      <c r="FQ16" s="15"/>
      <c r="FR16" s="15"/>
      <c r="FS16" s="15"/>
      <c r="FT16" s="133"/>
      <c r="FU16" s="15"/>
      <c r="FV16" s="15">
        <v>3557.3</v>
      </c>
      <c r="FW16" s="15"/>
      <c r="FX16" s="133"/>
      <c r="FY16" s="15"/>
      <c r="FZ16" s="15"/>
      <c r="GA16" s="15"/>
      <c r="GB16" s="133"/>
      <c r="GC16" s="15"/>
      <c r="GD16" s="15"/>
      <c r="GE16" s="15"/>
      <c r="GF16" s="133"/>
      <c r="GG16" s="15"/>
      <c r="GH16" s="15"/>
      <c r="GI16" s="15">
        <v>97.063999999999993</v>
      </c>
      <c r="GJ16" s="15">
        <v>97.063999999999993</v>
      </c>
      <c r="GK16" s="15">
        <f t="shared" si="217"/>
        <v>100</v>
      </c>
    </row>
    <row r="17" spans="1:193" s="33" customFormat="1" x14ac:dyDescent="0.25">
      <c r="A17" s="56" t="s">
        <v>434</v>
      </c>
      <c r="B17" s="145">
        <f t="shared" si="174"/>
        <v>2383.1999999999998</v>
      </c>
      <c r="C17" s="145">
        <f t="shared" si="174"/>
        <v>2383.1999999999998</v>
      </c>
      <c r="D17" s="145">
        <f t="shared" si="175"/>
        <v>2383.1999999999998</v>
      </c>
      <c r="E17" s="14">
        <f t="shared" si="170"/>
        <v>100</v>
      </c>
      <c r="F17" s="14"/>
      <c r="G17" s="14"/>
      <c r="H17" s="14"/>
      <c r="I17" s="14"/>
      <c r="J17" s="14"/>
      <c r="K17" s="14"/>
      <c r="L17" s="14"/>
      <c r="M17" s="14"/>
      <c r="N17" s="14"/>
      <c r="O17" s="14"/>
      <c r="P17" s="14"/>
      <c r="Q17" s="14"/>
      <c r="R17" s="14"/>
      <c r="S17" s="14"/>
      <c r="T17" s="14"/>
      <c r="U17" s="14"/>
      <c r="V17" s="14"/>
      <c r="W17" s="14"/>
      <c r="X17" s="14"/>
      <c r="Y17" s="14"/>
      <c r="Z17" s="14"/>
      <c r="AA17" s="14"/>
      <c r="AB17" s="14"/>
      <c r="AC17" s="79"/>
      <c r="AD17" s="79"/>
      <c r="AE17" s="79"/>
      <c r="AF17" s="79"/>
      <c r="AG17" s="14"/>
      <c r="AH17" s="79"/>
      <c r="AI17" s="79"/>
      <c r="AJ17" s="79"/>
      <c r="AK17" s="14"/>
      <c r="AL17" s="14"/>
      <c r="AM17" s="14"/>
      <c r="AN17" s="14"/>
      <c r="AO17" s="14"/>
      <c r="AP17" s="14"/>
      <c r="AQ17" s="14"/>
      <c r="AR17" s="14"/>
      <c r="AS17" s="14"/>
      <c r="AT17" s="14">
        <v>2383.1999999999998</v>
      </c>
      <c r="AU17" s="14">
        <v>2383.1999999999998</v>
      </c>
      <c r="AV17" s="14">
        <v>2383.1999999999998</v>
      </c>
      <c r="AW17" s="14">
        <f>AV17/AU17*100</f>
        <v>100</v>
      </c>
      <c r="AX17" s="14"/>
      <c r="AY17" s="14"/>
      <c r="AZ17" s="14"/>
      <c r="BA17" s="15"/>
      <c r="BB17" s="156"/>
      <c r="BC17" s="15"/>
      <c r="BD17" s="15"/>
      <c r="BE17" s="15"/>
      <c r="BF17" s="14"/>
      <c r="BG17" s="14"/>
      <c r="BH17" s="14"/>
      <c r="BI17" s="95"/>
      <c r="BJ17" s="95"/>
      <c r="BK17" s="95"/>
      <c r="BL17" s="95"/>
      <c r="BM17" s="95"/>
      <c r="BN17" s="95"/>
      <c r="BO17" s="14"/>
      <c r="BP17" s="14"/>
      <c r="BQ17" s="95"/>
      <c r="BR17" s="14"/>
      <c r="BS17" s="14"/>
      <c r="BT17" s="14"/>
      <c r="BU17" s="95"/>
      <c r="BV17" s="95"/>
      <c r="BW17" s="14"/>
      <c r="BX17" s="14"/>
      <c r="BY17" s="95"/>
      <c r="BZ17" s="14"/>
      <c r="CA17" s="14"/>
      <c r="CB17" s="14"/>
      <c r="CC17" s="15"/>
      <c r="CD17" s="15"/>
      <c r="CE17" s="14"/>
      <c r="CF17" s="14"/>
      <c r="CG17" s="95"/>
      <c r="CH17" s="95"/>
      <c r="CI17" s="14"/>
      <c r="CJ17" s="14"/>
      <c r="CK17" s="95"/>
      <c r="CL17" s="95"/>
      <c r="CM17" s="14"/>
      <c r="CN17" s="14"/>
      <c r="CO17" s="95"/>
      <c r="CP17" s="95"/>
      <c r="CQ17" s="14"/>
      <c r="CR17" s="14"/>
      <c r="CS17" s="95"/>
      <c r="CT17" s="95"/>
      <c r="CU17" s="14"/>
      <c r="CV17" s="14"/>
      <c r="CW17" s="95"/>
      <c r="CX17" s="95"/>
      <c r="CY17" s="14"/>
      <c r="CZ17" s="14"/>
      <c r="DA17" s="95"/>
      <c r="DB17" s="14"/>
      <c r="DC17" s="14"/>
      <c r="DD17" s="14"/>
      <c r="DE17" s="14"/>
      <c r="DF17" s="14"/>
      <c r="DG17" s="14"/>
      <c r="DH17" s="14"/>
      <c r="DI17" s="95"/>
      <c r="DJ17" s="95"/>
      <c r="DK17" s="14"/>
      <c r="DL17" s="14"/>
      <c r="DM17" s="48"/>
      <c r="DN17" s="14"/>
      <c r="DO17" s="14"/>
      <c r="DP17" s="14"/>
      <c r="DQ17" s="48"/>
      <c r="DR17" s="14"/>
      <c r="DS17" s="14"/>
      <c r="DT17" s="14"/>
      <c r="DU17" s="95"/>
      <c r="DV17" s="95"/>
      <c r="DW17" s="14"/>
      <c r="DX17" s="14"/>
      <c r="DY17" s="207"/>
      <c r="DZ17" s="14"/>
      <c r="EA17" s="14"/>
      <c r="EB17" s="14"/>
      <c r="EC17" s="14"/>
      <c r="ED17" s="225"/>
      <c r="EE17" s="225"/>
      <c r="EF17" s="14"/>
      <c r="EG17" s="95"/>
      <c r="EH17" s="95"/>
      <c r="EI17" s="14"/>
      <c r="EJ17" s="14"/>
      <c r="EK17" s="95"/>
      <c r="EL17" s="95"/>
      <c r="EM17" s="15"/>
      <c r="EN17" s="14"/>
      <c r="EO17" s="95"/>
      <c r="EP17" s="95"/>
      <c r="EQ17" s="15"/>
      <c r="ER17" s="14"/>
      <c r="ES17" s="95"/>
      <c r="ET17" s="15"/>
      <c r="EU17" s="15"/>
      <c r="EV17" s="14"/>
      <c r="EW17" s="15"/>
      <c r="EX17" s="15"/>
      <c r="EY17" s="15"/>
      <c r="EZ17" s="14"/>
      <c r="FA17" s="15"/>
      <c r="FB17" s="15"/>
      <c r="FC17" s="15"/>
      <c r="FD17" s="14"/>
      <c r="FE17" s="15"/>
      <c r="FF17" s="15"/>
      <c r="FG17" s="15"/>
      <c r="FH17" s="14"/>
      <c r="FI17" s="15"/>
      <c r="FJ17" s="15"/>
      <c r="FK17" s="15"/>
      <c r="FL17" s="14"/>
      <c r="FM17" s="15"/>
      <c r="FN17" s="15"/>
      <c r="FO17" s="14"/>
      <c r="FP17" s="14"/>
      <c r="FQ17" s="14"/>
      <c r="FR17" s="14"/>
      <c r="FS17" s="14"/>
      <c r="FT17" s="14"/>
      <c r="FU17" s="14"/>
      <c r="FV17" s="14"/>
      <c r="FW17" s="14"/>
      <c r="FX17" s="14"/>
      <c r="FY17" s="14"/>
      <c r="FZ17" s="14"/>
      <c r="GA17" s="14"/>
      <c r="GB17" s="14"/>
      <c r="GC17" s="14"/>
      <c r="GD17" s="14"/>
      <c r="GE17" s="14"/>
      <c r="GF17" s="14"/>
      <c r="GG17" s="14"/>
      <c r="GH17" s="14"/>
      <c r="GI17" s="14"/>
      <c r="GJ17" s="14"/>
      <c r="GK17" s="15"/>
    </row>
    <row r="18" spans="1:193" s="33" customFormat="1" x14ac:dyDescent="0.25">
      <c r="A18" s="56" t="s">
        <v>435</v>
      </c>
      <c r="B18" s="145">
        <f t="shared" si="174"/>
        <v>0</v>
      </c>
      <c r="C18" s="145">
        <f t="shared" si="174"/>
        <v>0</v>
      </c>
      <c r="D18" s="145">
        <f t="shared" si="175"/>
        <v>0</v>
      </c>
      <c r="E18" s="14"/>
      <c r="F18" s="14"/>
      <c r="G18" s="14"/>
      <c r="H18" s="14"/>
      <c r="I18" s="14"/>
      <c r="J18" s="14"/>
      <c r="K18" s="14"/>
      <c r="L18" s="14"/>
      <c r="M18" s="14"/>
      <c r="N18" s="14"/>
      <c r="O18" s="14"/>
      <c r="P18" s="14"/>
      <c r="Q18" s="14"/>
      <c r="R18" s="14"/>
      <c r="S18" s="14"/>
      <c r="T18" s="14"/>
      <c r="U18" s="14"/>
      <c r="V18" s="14"/>
      <c r="W18" s="14"/>
      <c r="X18" s="14"/>
      <c r="Y18" s="14"/>
      <c r="Z18" s="14"/>
      <c r="AA18" s="14"/>
      <c r="AB18" s="14"/>
      <c r="AC18" s="79"/>
      <c r="AD18" s="79"/>
      <c r="AE18" s="79"/>
      <c r="AF18" s="79"/>
      <c r="AG18" s="14"/>
      <c r="AH18" s="79"/>
      <c r="AI18" s="79"/>
      <c r="AJ18" s="79"/>
      <c r="AK18" s="14"/>
      <c r="AL18" s="14"/>
      <c r="AM18" s="14"/>
      <c r="AN18" s="14"/>
      <c r="AO18" s="14"/>
      <c r="AP18" s="14"/>
      <c r="AQ18" s="14"/>
      <c r="AR18" s="14"/>
      <c r="AS18" s="14"/>
      <c r="AT18" s="14"/>
      <c r="AU18" s="14"/>
      <c r="AV18" s="14"/>
      <c r="AW18" s="14"/>
      <c r="AX18" s="14"/>
      <c r="AY18" s="14"/>
      <c r="AZ18" s="14"/>
      <c r="BA18" s="15"/>
      <c r="BB18" s="156"/>
      <c r="BC18" s="15"/>
      <c r="BD18" s="15"/>
      <c r="BE18" s="15"/>
      <c r="BF18" s="14"/>
      <c r="BG18" s="14"/>
      <c r="BH18" s="14"/>
      <c r="BI18" s="95"/>
      <c r="BJ18" s="95"/>
      <c r="BK18" s="95"/>
      <c r="BL18" s="95"/>
      <c r="BM18" s="95"/>
      <c r="BN18" s="95"/>
      <c r="BO18" s="14"/>
      <c r="BP18" s="14"/>
      <c r="BQ18" s="95"/>
      <c r="BR18" s="14"/>
      <c r="BS18" s="14"/>
      <c r="BT18" s="14"/>
      <c r="BU18" s="95"/>
      <c r="BV18" s="95"/>
      <c r="BW18" s="14"/>
      <c r="BX18" s="14"/>
      <c r="BY18" s="95"/>
      <c r="BZ18" s="14"/>
      <c r="CA18" s="14"/>
      <c r="CB18" s="14"/>
      <c r="CC18" s="15"/>
      <c r="CD18" s="15"/>
      <c r="CE18" s="14"/>
      <c r="CF18" s="14"/>
      <c r="CG18" s="95"/>
      <c r="CH18" s="95"/>
      <c r="CI18" s="14"/>
      <c r="CJ18" s="14"/>
      <c r="CK18" s="95"/>
      <c r="CL18" s="95"/>
      <c r="CM18" s="14"/>
      <c r="CN18" s="14"/>
      <c r="CO18" s="95"/>
      <c r="CP18" s="95"/>
      <c r="CQ18" s="14"/>
      <c r="CR18" s="14"/>
      <c r="CS18" s="95"/>
      <c r="CT18" s="95"/>
      <c r="CU18" s="14"/>
      <c r="CV18" s="14"/>
      <c r="CW18" s="95"/>
      <c r="CX18" s="95"/>
      <c r="CY18" s="14"/>
      <c r="CZ18" s="14"/>
      <c r="DA18" s="95"/>
      <c r="DB18" s="14"/>
      <c r="DC18" s="14"/>
      <c r="DD18" s="14"/>
      <c r="DE18" s="14"/>
      <c r="DF18" s="14"/>
      <c r="DG18" s="14"/>
      <c r="DH18" s="14"/>
      <c r="DI18" s="95"/>
      <c r="DJ18" s="95"/>
      <c r="DK18" s="14"/>
      <c r="DL18" s="14"/>
      <c r="DM18" s="48"/>
      <c r="DN18" s="14"/>
      <c r="DO18" s="14"/>
      <c r="DP18" s="14"/>
      <c r="DQ18" s="48"/>
      <c r="DR18" s="14"/>
      <c r="DS18" s="14"/>
      <c r="DT18" s="14"/>
      <c r="DU18" s="95"/>
      <c r="DV18" s="95"/>
      <c r="DW18" s="14"/>
      <c r="DX18" s="14"/>
      <c r="DY18" s="207"/>
      <c r="DZ18" s="14"/>
      <c r="EA18" s="14"/>
      <c r="EB18" s="14"/>
      <c r="EC18" s="14"/>
      <c r="ED18" s="225"/>
      <c r="EE18" s="225"/>
      <c r="EF18" s="14"/>
      <c r="EG18" s="95"/>
      <c r="EH18" s="95"/>
      <c r="EI18" s="14"/>
      <c r="EJ18" s="14"/>
      <c r="EK18" s="95"/>
      <c r="EL18" s="95"/>
      <c r="EM18" s="15"/>
      <c r="EN18" s="14"/>
      <c r="EO18" s="95"/>
      <c r="EP18" s="95"/>
      <c r="EQ18" s="15"/>
      <c r="ER18" s="14"/>
      <c r="ES18" s="95"/>
      <c r="ET18" s="15"/>
      <c r="EU18" s="15"/>
      <c r="EV18" s="14"/>
      <c r="EW18" s="15"/>
      <c r="EX18" s="15"/>
      <c r="EY18" s="15"/>
      <c r="EZ18" s="14"/>
      <c r="FA18" s="15"/>
      <c r="FB18" s="15"/>
      <c r="FC18" s="15"/>
      <c r="FD18" s="14"/>
      <c r="FE18" s="15"/>
      <c r="FF18" s="15"/>
      <c r="FG18" s="15"/>
      <c r="FH18" s="14"/>
      <c r="FI18" s="15"/>
      <c r="FJ18" s="15"/>
      <c r="FK18" s="15"/>
      <c r="FL18" s="14"/>
      <c r="FM18" s="15"/>
      <c r="FN18" s="15"/>
      <c r="FO18" s="14"/>
      <c r="FP18" s="14"/>
      <c r="FQ18" s="14"/>
      <c r="FR18" s="14"/>
      <c r="FS18" s="14"/>
      <c r="FT18" s="14"/>
      <c r="FU18" s="14"/>
      <c r="FV18" s="14"/>
      <c r="FW18" s="14"/>
      <c r="FX18" s="14"/>
      <c r="FY18" s="14"/>
      <c r="FZ18" s="14"/>
      <c r="GA18" s="14"/>
      <c r="GB18" s="14"/>
      <c r="GC18" s="14"/>
      <c r="GD18" s="14"/>
      <c r="GE18" s="14"/>
      <c r="GF18" s="14"/>
      <c r="GG18" s="14"/>
      <c r="GH18" s="14"/>
      <c r="GI18" s="14"/>
      <c r="GJ18" s="14"/>
      <c r="GK18" s="15"/>
    </row>
    <row r="19" spans="1:193" s="33" customFormat="1" x14ac:dyDescent="0.25">
      <c r="A19" s="56" t="s">
        <v>436</v>
      </c>
      <c r="B19" s="145">
        <f t="shared" si="174"/>
        <v>0</v>
      </c>
      <c r="C19" s="145">
        <f t="shared" si="174"/>
        <v>700</v>
      </c>
      <c r="D19" s="145">
        <f t="shared" si="175"/>
        <v>700</v>
      </c>
      <c r="E19" s="14">
        <f t="shared" si="170"/>
        <v>100</v>
      </c>
      <c r="F19" s="14"/>
      <c r="G19" s="14"/>
      <c r="H19" s="14"/>
      <c r="I19" s="14"/>
      <c r="J19" s="14"/>
      <c r="K19" s="14"/>
      <c r="L19" s="14"/>
      <c r="M19" s="14"/>
      <c r="N19" s="14"/>
      <c r="O19" s="14"/>
      <c r="P19" s="14"/>
      <c r="Q19" s="14"/>
      <c r="R19" s="14"/>
      <c r="S19" s="14"/>
      <c r="T19" s="14"/>
      <c r="U19" s="14"/>
      <c r="V19" s="14"/>
      <c r="W19" s="14"/>
      <c r="X19" s="14"/>
      <c r="Y19" s="14"/>
      <c r="Z19" s="14"/>
      <c r="AA19" s="14"/>
      <c r="AB19" s="14"/>
      <c r="AC19" s="79"/>
      <c r="AD19" s="79"/>
      <c r="AE19" s="79"/>
      <c r="AF19" s="79"/>
      <c r="AG19" s="14"/>
      <c r="AH19" s="79"/>
      <c r="AI19" s="79"/>
      <c r="AJ19" s="79"/>
      <c r="AK19" s="14"/>
      <c r="AL19" s="14"/>
      <c r="AM19" s="14"/>
      <c r="AN19" s="14"/>
      <c r="AO19" s="14"/>
      <c r="AP19" s="14"/>
      <c r="AQ19" s="14">
        <v>700</v>
      </c>
      <c r="AR19" s="133">
        <v>700</v>
      </c>
      <c r="AS19" s="14">
        <f t="shared" si="176"/>
        <v>100</v>
      </c>
      <c r="AT19" s="14"/>
      <c r="AU19" s="14"/>
      <c r="AV19" s="14"/>
      <c r="AW19" s="14"/>
      <c r="AX19" s="14"/>
      <c r="AY19" s="14"/>
      <c r="AZ19" s="14"/>
      <c r="BA19" s="15"/>
      <c r="BB19" s="156"/>
      <c r="BC19" s="15"/>
      <c r="BD19" s="15"/>
      <c r="BE19" s="15"/>
      <c r="BF19" s="14"/>
      <c r="BG19" s="14"/>
      <c r="BH19" s="14"/>
      <c r="BI19" s="95"/>
      <c r="BJ19" s="95"/>
      <c r="BK19" s="95"/>
      <c r="BL19" s="95"/>
      <c r="BM19" s="95"/>
      <c r="BN19" s="95"/>
      <c r="BO19" s="14"/>
      <c r="BP19" s="14"/>
      <c r="BQ19" s="95"/>
      <c r="BR19" s="14"/>
      <c r="BS19" s="14"/>
      <c r="BT19" s="14"/>
      <c r="BU19" s="95"/>
      <c r="BV19" s="95"/>
      <c r="BW19" s="14"/>
      <c r="BX19" s="14"/>
      <c r="BY19" s="95"/>
      <c r="BZ19" s="14"/>
      <c r="CA19" s="14"/>
      <c r="CB19" s="14"/>
      <c r="CC19" s="15"/>
      <c r="CD19" s="15"/>
      <c r="CE19" s="14"/>
      <c r="CF19" s="14"/>
      <c r="CG19" s="95"/>
      <c r="CH19" s="95"/>
      <c r="CI19" s="14"/>
      <c r="CJ19" s="14"/>
      <c r="CK19" s="95"/>
      <c r="CL19" s="95"/>
      <c r="CM19" s="14"/>
      <c r="CN19" s="14"/>
      <c r="CO19" s="95"/>
      <c r="CP19" s="95"/>
      <c r="CQ19" s="14"/>
      <c r="CR19" s="14"/>
      <c r="CS19" s="95"/>
      <c r="CT19" s="95"/>
      <c r="CU19" s="14"/>
      <c r="CV19" s="14"/>
      <c r="CW19" s="95"/>
      <c r="CX19" s="95"/>
      <c r="CY19" s="14"/>
      <c r="CZ19" s="14"/>
      <c r="DA19" s="95"/>
      <c r="DB19" s="14"/>
      <c r="DC19" s="14"/>
      <c r="DD19" s="14"/>
      <c r="DE19" s="14"/>
      <c r="DF19" s="14"/>
      <c r="DG19" s="14"/>
      <c r="DH19" s="14"/>
      <c r="DI19" s="95"/>
      <c r="DJ19" s="95"/>
      <c r="DK19" s="14"/>
      <c r="DL19" s="14"/>
      <c r="DM19" s="48"/>
      <c r="DN19" s="14"/>
      <c r="DO19" s="14"/>
      <c r="DP19" s="14"/>
      <c r="DQ19" s="48"/>
      <c r="DR19" s="14"/>
      <c r="DS19" s="14"/>
      <c r="DT19" s="14"/>
      <c r="DU19" s="95"/>
      <c r="DV19" s="95"/>
      <c r="DW19" s="14"/>
      <c r="DX19" s="14"/>
      <c r="DY19" s="207"/>
      <c r="DZ19" s="14"/>
      <c r="EA19" s="14"/>
      <c r="EB19" s="14"/>
      <c r="EC19" s="14"/>
      <c r="ED19" s="225"/>
      <c r="EE19" s="225"/>
      <c r="EF19" s="14"/>
      <c r="EG19" s="95"/>
      <c r="EH19" s="95"/>
      <c r="EI19" s="14"/>
      <c r="EJ19" s="14"/>
      <c r="EK19" s="95"/>
      <c r="EL19" s="95"/>
      <c r="EM19" s="15"/>
      <c r="EN19" s="14"/>
      <c r="EO19" s="95"/>
      <c r="EP19" s="95"/>
      <c r="EQ19" s="15"/>
      <c r="ER19" s="14"/>
      <c r="ES19" s="95"/>
      <c r="ET19" s="15"/>
      <c r="EU19" s="15"/>
      <c r="EV19" s="14"/>
      <c r="EW19" s="15"/>
      <c r="EX19" s="15"/>
      <c r="EY19" s="15"/>
      <c r="EZ19" s="14"/>
      <c r="FA19" s="15"/>
      <c r="FB19" s="15"/>
      <c r="FC19" s="15"/>
      <c r="FD19" s="14"/>
      <c r="FE19" s="15"/>
      <c r="FF19" s="15"/>
      <c r="FG19" s="15"/>
      <c r="FH19" s="14"/>
      <c r="FI19" s="15"/>
      <c r="FJ19" s="15"/>
      <c r="FK19" s="15"/>
      <c r="FL19" s="14"/>
      <c r="FM19" s="15"/>
      <c r="FN19" s="15"/>
      <c r="FO19" s="14"/>
      <c r="FP19" s="14"/>
      <c r="FQ19" s="14"/>
      <c r="FR19" s="14"/>
      <c r="FS19" s="14"/>
      <c r="FT19" s="14"/>
      <c r="FU19" s="14"/>
      <c r="FV19" s="14"/>
      <c r="FW19" s="14"/>
      <c r="FX19" s="14"/>
      <c r="FY19" s="14"/>
      <c r="FZ19" s="14"/>
      <c r="GA19" s="14"/>
      <c r="GB19" s="14"/>
      <c r="GC19" s="14"/>
      <c r="GD19" s="14"/>
      <c r="GE19" s="14"/>
      <c r="GF19" s="14"/>
      <c r="GG19" s="14"/>
      <c r="GH19" s="14"/>
      <c r="GI19" s="14"/>
      <c r="GJ19" s="14"/>
      <c r="GK19" s="15"/>
    </row>
    <row r="20" spans="1:193" s="33" customFormat="1" x14ac:dyDescent="0.25">
      <c r="A20" s="56" t="s">
        <v>437</v>
      </c>
      <c r="B20" s="145">
        <f t="shared" si="174"/>
        <v>0</v>
      </c>
      <c r="C20" s="145">
        <f t="shared" si="174"/>
        <v>200</v>
      </c>
      <c r="D20" s="145">
        <f t="shared" si="175"/>
        <v>200</v>
      </c>
      <c r="E20" s="14">
        <f t="shared" si="170"/>
        <v>100</v>
      </c>
      <c r="F20" s="14"/>
      <c r="G20" s="14"/>
      <c r="H20" s="14"/>
      <c r="I20" s="14"/>
      <c r="J20" s="14"/>
      <c r="K20" s="14"/>
      <c r="L20" s="14"/>
      <c r="M20" s="14"/>
      <c r="N20" s="14"/>
      <c r="O20" s="14"/>
      <c r="P20" s="14"/>
      <c r="Q20" s="14"/>
      <c r="R20" s="14"/>
      <c r="S20" s="14"/>
      <c r="T20" s="14"/>
      <c r="U20" s="14"/>
      <c r="V20" s="14"/>
      <c r="W20" s="14"/>
      <c r="X20" s="14"/>
      <c r="Y20" s="14"/>
      <c r="Z20" s="14"/>
      <c r="AA20" s="14"/>
      <c r="AB20" s="14"/>
      <c r="AC20" s="79"/>
      <c r="AD20" s="79"/>
      <c r="AE20" s="79"/>
      <c r="AF20" s="79"/>
      <c r="AG20" s="14"/>
      <c r="AH20" s="79"/>
      <c r="AI20" s="79"/>
      <c r="AJ20" s="79"/>
      <c r="AK20" s="14"/>
      <c r="AL20" s="14"/>
      <c r="AM20" s="14"/>
      <c r="AN20" s="14"/>
      <c r="AO20" s="14"/>
      <c r="AP20" s="14"/>
      <c r="AQ20" s="14">
        <v>200</v>
      </c>
      <c r="AR20" s="133">
        <v>200</v>
      </c>
      <c r="AS20" s="14">
        <f t="shared" si="176"/>
        <v>100</v>
      </c>
      <c r="AT20" s="14"/>
      <c r="AU20" s="14"/>
      <c r="AV20" s="14"/>
      <c r="AW20" s="14"/>
      <c r="AX20" s="14"/>
      <c r="AY20" s="14"/>
      <c r="AZ20" s="14"/>
      <c r="BA20" s="15"/>
      <c r="BB20" s="156"/>
      <c r="BC20" s="15"/>
      <c r="BD20" s="15"/>
      <c r="BE20" s="15"/>
      <c r="BF20" s="14"/>
      <c r="BG20" s="14"/>
      <c r="BH20" s="14"/>
      <c r="BI20" s="95"/>
      <c r="BJ20" s="95"/>
      <c r="BK20" s="95"/>
      <c r="BL20" s="95"/>
      <c r="BM20" s="95"/>
      <c r="BN20" s="95"/>
      <c r="BO20" s="14"/>
      <c r="BP20" s="14"/>
      <c r="BQ20" s="95"/>
      <c r="BR20" s="14"/>
      <c r="BS20" s="14"/>
      <c r="BT20" s="14"/>
      <c r="BU20" s="95"/>
      <c r="BV20" s="95"/>
      <c r="BW20" s="14"/>
      <c r="BX20" s="14"/>
      <c r="BY20" s="95"/>
      <c r="BZ20" s="14"/>
      <c r="CA20" s="14"/>
      <c r="CB20" s="14"/>
      <c r="CC20" s="15"/>
      <c r="CD20" s="15"/>
      <c r="CE20" s="14"/>
      <c r="CF20" s="14"/>
      <c r="CG20" s="95"/>
      <c r="CH20" s="95"/>
      <c r="CI20" s="14"/>
      <c r="CJ20" s="14"/>
      <c r="CK20" s="95"/>
      <c r="CL20" s="95"/>
      <c r="CM20" s="14"/>
      <c r="CN20" s="14"/>
      <c r="CO20" s="95"/>
      <c r="CP20" s="95"/>
      <c r="CQ20" s="14"/>
      <c r="CR20" s="14"/>
      <c r="CS20" s="95"/>
      <c r="CT20" s="95"/>
      <c r="CU20" s="14"/>
      <c r="CV20" s="14"/>
      <c r="CW20" s="95"/>
      <c r="CX20" s="95"/>
      <c r="CY20" s="14"/>
      <c r="CZ20" s="14"/>
      <c r="DA20" s="95"/>
      <c r="DB20" s="14"/>
      <c r="DC20" s="14"/>
      <c r="DD20" s="14"/>
      <c r="DE20" s="14"/>
      <c r="DF20" s="14"/>
      <c r="DG20" s="14"/>
      <c r="DH20" s="14"/>
      <c r="DI20" s="95"/>
      <c r="DJ20" s="95"/>
      <c r="DK20" s="14"/>
      <c r="DL20" s="14"/>
      <c r="DM20" s="48"/>
      <c r="DN20" s="14"/>
      <c r="DO20" s="14"/>
      <c r="DP20" s="14"/>
      <c r="DQ20" s="48"/>
      <c r="DR20" s="14"/>
      <c r="DS20" s="14"/>
      <c r="DT20" s="14"/>
      <c r="DU20" s="95"/>
      <c r="DV20" s="95"/>
      <c r="DW20" s="14"/>
      <c r="DX20" s="14"/>
      <c r="DY20" s="207"/>
      <c r="DZ20" s="14"/>
      <c r="EA20" s="14"/>
      <c r="EB20" s="14"/>
      <c r="EC20" s="14"/>
      <c r="ED20" s="225"/>
      <c r="EE20" s="225"/>
      <c r="EF20" s="14"/>
      <c r="EG20" s="95"/>
      <c r="EH20" s="95"/>
      <c r="EI20" s="14"/>
      <c r="EJ20" s="14"/>
      <c r="EK20" s="95"/>
      <c r="EL20" s="95"/>
      <c r="EM20" s="15"/>
      <c r="EN20" s="14"/>
      <c r="EO20" s="95"/>
      <c r="EP20" s="95"/>
      <c r="EQ20" s="15"/>
      <c r="ER20" s="14"/>
      <c r="ES20" s="95"/>
      <c r="ET20" s="15"/>
      <c r="EU20" s="15"/>
      <c r="EV20" s="14"/>
      <c r="EW20" s="15"/>
      <c r="EX20" s="15"/>
      <c r="EY20" s="15"/>
      <c r="EZ20" s="14"/>
      <c r="FA20" s="15"/>
      <c r="FB20" s="15"/>
      <c r="FC20" s="15"/>
      <c r="FD20" s="14"/>
      <c r="FE20" s="15"/>
      <c r="FF20" s="15"/>
      <c r="FG20" s="15"/>
      <c r="FH20" s="14"/>
      <c r="FI20" s="15"/>
      <c r="FJ20" s="15"/>
      <c r="FK20" s="15"/>
      <c r="FL20" s="14"/>
      <c r="FM20" s="15"/>
      <c r="FN20" s="15"/>
      <c r="FO20" s="14"/>
      <c r="FP20" s="14"/>
      <c r="FQ20" s="14"/>
      <c r="FR20" s="14"/>
      <c r="FS20" s="14"/>
      <c r="FT20" s="14"/>
      <c r="FU20" s="14"/>
      <c r="FV20" s="14"/>
      <c r="FW20" s="14"/>
      <c r="FX20" s="14"/>
      <c r="FY20" s="14"/>
      <c r="FZ20" s="14"/>
      <c r="GA20" s="14"/>
      <c r="GB20" s="14"/>
      <c r="GC20" s="14"/>
      <c r="GD20" s="14"/>
      <c r="GE20" s="14"/>
      <c r="GF20" s="14"/>
      <c r="GG20" s="14"/>
      <c r="GH20" s="14"/>
      <c r="GI20" s="14"/>
      <c r="GJ20" s="14"/>
      <c r="GK20" s="15"/>
    </row>
    <row r="21" spans="1:193" s="33" customFormat="1" x14ac:dyDescent="0.25">
      <c r="A21" s="56" t="s">
        <v>438</v>
      </c>
      <c r="B21" s="145">
        <f t="shared" si="174"/>
        <v>0</v>
      </c>
      <c r="C21" s="145">
        <f t="shared" si="174"/>
        <v>159</v>
      </c>
      <c r="D21" s="145">
        <f t="shared" si="175"/>
        <v>159</v>
      </c>
      <c r="E21" s="14">
        <f t="shared" si="170"/>
        <v>100</v>
      </c>
      <c r="F21" s="14"/>
      <c r="G21" s="14"/>
      <c r="H21" s="14"/>
      <c r="I21" s="14"/>
      <c r="J21" s="14"/>
      <c r="K21" s="14"/>
      <c r="L21" s="14"/>
      <c r="M21" s="14"/>
      <c r="N21" s="14"/>
      <c r="O21" s="14"/>
      <c r="P21" s="14"/>
      <c r="Q21" s="14"/>
      <c r="R21" s="14"/>
      <c r="S21" s="14"/>
      <c r="T21" s="14"/>
      <c r="U21" s="14"/>
      <c r="V21" s="14"/>
      <c r="W21" s="14"/>
      <c r="X21" s="14"/>
      <c r="Y21" s="14"/>
      <c r="Z21" s="14"/>
      <c r="AA21" s="14"/>
      <c r="AB21" s="14"/>
      <c r="AC21" s="79"/>
      <c r="AD21" s="79"/>
      <c r="AE21" s="79"/>
      <c r="AF21" s="79"/>
      <c r="AG21" s="14"/>
      <c r="AH21" s="79"/>
      <c r="AI21" s="79"/>
      <c r="AJ21" s="79"/>
      <c r="AK21" s="14"/>
      <c r="AL21" s="14"/>
      <c r="AM21" s="14"/>
      <c r="AN21" s="14"/>
      <c r="AO21" s="14"/>
      <c r="AP21" s="14"/>
      <c r="AQ21" s="14">
        <v>159</v>
      </c>
      <c r="AR21" s="133">
        <v>159</v>
      </c>
      <c r="AS21" s="14">
        <f t="shared" si="176"/>
        <v>100</v>
      </c>
      <c r="AT21" s="14"/>
      <c r="AU21" s="14"/>
      <c r="AV21" s="14"/>
      <c r="AW21" s="14"/>
      <c r="AX21" s="14"/>
      <c r="AY21" s="14"/>
      <c r="AZ21" s="14"/>
      <c r="BA21" s="15"/>
      <c r="BB21" s="156"/>
      <c r="BC21" s="15"/>
      <c r="BD21" s="15"/>
      <c r="BE21" s="15"/>
      <c r="BF21" s="14"/>
      <c r="BG21" s="14"/>
      <c r="BH21" s="14"/>
      <c r="BI21" s="95"/>
      <c r="BJ21" s="95"/>
      <c r="BK21" s="95"/>
      <c r="BL21" s="95"/>
      <c r="BM21" s="95"/>
      <c r="BN21" s="95"/>
      <c r="BO21" s="14"/>
      <c r="BP21" s="14"/>
      <c r="BQ21" s="95"/>
      <c r="BR21" s="14"/>
      <c r="BS21" s="14"/>
      <c r="BT21" s="14"/>
      <c r="BU21" s="95"/>
      <c r="BV21" s="95"/>
      <c r="BW21" s="14"/>
      <c r="BX21" s="14"/>
      <c r="BY21" s="95"/>
      <c r="BZ21" s="14"/>
      <c r="CA21" s="14"/>
      <c r="CB21" s="14"/>
      <c r="CC21" s="15"/>
      <c r="CD21" s="15"/>
      <c r="CE21" s="14"/>
      <c r="CF21" s="14"/>
      <c r="CG21" s="95"/>
      <c r="CH21" s="95"/>
      <c r="CI21" s="14"/>
      <c r="CJ21" s="14"/>
      <c r="CK21" s="95"/>
      <c r="CL21" s="95"/>
      <c r="CM21" s="14"/>
      <c r="CN21" s="14"/>
      <c r="CO21" s="95"/>
      <c r="CP21" s="95"/>
      <c r="CQ21" s="14"/>
      <c r="CR21" s="14"/>
      <c r="CS21" s="95"/>
      <c r="CT21" s="95"/>
      <c r="CU21" s="14"/>
      <c r="CV21" s="14"/>
      <c r="CW21" s="95"/>
      <c r="CX21" s="95"/>
      <c r="CY21" s="14"/>
      <c r="CZ21" s="14"/>
      <c r="DA21" s="95"/>
      <c r="DB21" s="14"/>
      <c r="DC21" s="14"/>
      <c r="DD21" s="14"/>
      <c r="DE21" s="14"/>
      <c r="DF21" s="14"/>
      <c r="DG21" s="14"/>
      <c r="DH21" s="14"/>
      <c r="DI21" s="95"/>
      <c r="DJ21" s="95"/>
      <c r="DK21" s="14"/>
      <c r="DL21" s="14"/>
      <c r="DM21" s="48"/>
      <c r="DN21" s="14"/>
      <c r="DO21" s="14"/>
      <c r="DP21" s="14"/>
      <c r="DQ21" s="48"/>
      <c r="DR21" s="14"/>
      <c r="DS21" s="14"/>
      <c r="DT21" s="14"/>
      <c r="DU21" s="95"/>
      <c r="DV21" s="95"/>
      <c r="DW21" s="14"/>
      <c r="DX21" s="14"/>
      <c r="DY21" s="207"/>
      <c r="DZ21" s="14"/>
      <c r="EA21" s="14"/>
      <c r="EB21" s="14"/>
      <c r="EC21" s="14"/>
      <c r="ED21" s="225"/>
      <c r="EE21" s="225"/>
      <c r="EF21" s="14"/>
      <c r="EG21" s="95"/>
      <c r="EH21" s="95"/>
      <c r="EI21" s="14"/>
      <c r="EJ21" s="14"/>
      <c r="EK21" s="95"/>
      <c r="EL21" s="95"/>
      <c r="EM21" s="15"/>
      <c r="EN21" s="14"/>
      <c r="EO21" s="95"/>
      <c r="EP21" s="95"/>
      <c r="EQ21" s="15"/>
      <c r="ER21" s="14"/>
      <c r="ES21" s="95"/>
      <c r="ET21" s="15"/>
      <c r="EU21" s="15"/>
      <c r="EV21" s="14"/>
      <c r="EW21" s="15"/>
      <c r="EX21" s="15"/>
      <c r="EY21" s="15"/>
      <c r="EZ21" s="14"/>
      <c r="FA21" s="15"/>
      <c r="FB21" s="15"/>
      <c r="FC21" s="15"/>
      <c r="FD21" s="14"/>
      <c r="FE21" s="15"/>
      <c r="FF21" s="15"/>
      <c r="FG21" s="15"/>
      <c r="FH21" s="14"/>
      <c r="FI21" s="15"/>
      <c r="FJ21" s="15"/>
      <c r="FK21" s="15"/>
      <c r="FL21" s="14"/>
      <c r="FM21" s="15"/>
      <c r="FN21" s="15"/>
      <c r="FO21" s="14"/>
      <c r="FP21" s="14"/>
      <c r="FQ21" s="14"/>
      <c r="FR21" s="14"/>
      <c r="FS21" s="14"/>
      <c r="FT21" s="14"/>
      <c r="FU21" s="14"/>
      <c r="FV21" s="14"/>
      <c r="FW21" s="14"/>
      <c r="FX21" s="14"/>
      <c r="FY21" s="14"/>
      <c r="FZ21" s="14"/>
      <c r="GA21" s="14"/>
      <c r="GB21" s="14"/>
      <c r="GC21" s="14"/>
      <c r="GD21" s="14"/>
      <c r="GE21" s="14"/>
      <c r="GF21" s="14"/>
      <c r="GG21" s="14"/>
      <c r="GH21" s="14"/>
      <c r="GI21" s="14"/>
      <c r="GJ21" s="14"/>
      <c r="GK21" s="15"/>
    </row>
    <row r="22" spans="1:193" s="33" customFormat="1" x14ac:dyDescent="0.25">
      <c r="A22" s="56" t="s">
        <v>440</v>
      </c>
      <c r="B22" s="145">
        <f t="shared" si="174"/>
        <v>0</v>
      </c>
      <c r="C22" s="145">
        <f t="shared" si="174"/>
        <v>0</v>
      </c>
      <c r="D22" s="145">
        <f t="shared" si="175"/>
        <v>0</v>
      </c>
      <c r="E22" s="14"/>
      <c r="F22" s="14"/>
      <c r="G22" s="14"/>
      <c r="H22" s="14"/>
      <c r="I22" s="14"/>
      <c r="J22" s="14"/>
      <c r="K22" s="14"/>
      <c r="L22" s="14"/>
      <c r="M22" s="14"/>
      <c r="N22" s="14"/>
      <c r="O22" s="14"/>
      <c r="P22" s="14"/>
      <c r="Q22" s="14"/>
      <c r="R22" s="14"/>
      <c r="S22" s="14"/>
      <c r="T22" s="14"/>
      <c r="U22" s="14"/>
      <c r="V22" s="14"/>
      <c r="W22" s="14"/>
      <c r="X22" s="14"/>
      <c r="Y22" s="14"/>
      <c r="Z22" s="14"/>
      <c r="AA22" s="14"/>
      <c r="AB22" s="14"/>
      <c r="AC22" s="79"/>
      <c r="AD22" s="79"/>
      <c r="AE22" s="79"/>
      <c r="AF22" s="79"/>
      <c r="AG22" s="14"/>
      <c r="AH22" s="79"/>
      <c r="AI22" s="79"/>
      <c r="AJ22" s="79"/>
      <c r="AK22" s="14"/>
      <c r="AL22" s="14"/>
      <c r="AM22" s="14"/>
      <c r="AN22" s="14"/>
      <c r="AO22" s="14"/>
      <c r="AP22" s="14"/>
      <c r="AQ22" s="14"/>
      <c r="AR22" s="14"/>
      <c r="AS22" s="14"/>
      <c r="AT22" s="14"/>
      <c r="AU22" s="14"/>
      <c r="AV22" s="14"/>
      <c r="AW22" s="14"/>
      <c r="AX22" s="14"/>
      <c r="AY22" s="14"/>
      <c r="AZ22" s="14"/>
      <c r="BA22" s="15"/>
      <c r="BB22" s="156"/>
      <c r="BC22" s="15"/>
      <c r="BD22" s="15"/>
      <c r="BE22" s="15"/>
      <c r="BF22" s="14"/>
      <c r="BG22" s="14"/>
      <c r="BH22" s="14"/>
      <c r="BI22" s="95"/>
      <c r="BJ22" s="95"/>
      <c r="BK22" s="95"/>
      <c r="BL22" s="95"/>
      <c r="BM22" s="95"/>
      <c r="BN22" s="95"/>
      <c r="BO22" s="14"/>
      <c r="BP22" s="14"/>
      <c r="BQ22" s="95"/>
      <c r="BR22" s="14"/>
      <c r="BS22" s="14"/>
      <c r="BT22" s="14"/>
      <c r="BU22" s="95"/>
      <c r="BV22" s="95"/>
      <c r="BW22" s="14"/>
      <c r="BX22" s="14"/>
      <c r="BY22" s="95"/>
      <c r="BZ22" s="14"/>
      <c r="CA22" s="14"/>
      <c r="CB22" s="14"/>
      <c r="CC22" s="15"/>
      <c r="CD22" s="15"/>
      <c r="CE22" s="14"/>
      <c r="CF22" s="14"/>
      <c r="CG22" s="95"/>
      <c r="CH22" s="95"/>
      <c r="CI22" s="14"/>
      <c r="CJ22" s="14"/>
      <c r="CK22" s="95"/>
      <c r="CL22" s="95"/>
      <c r="CM22" s="14"/>
      <c r="CN22" s="14"/>
      <c r="CO22" s="95"/>
      <c r="CP22" s="95"/>
      <c r="CQ22" s="14"/>
      <c r="CR22" s="14"/>
      <c r="CS22" s="95"/>
      <c r="CT22" s="95"/>
      <c r="CU22" s="14"/>
      <c r="CV22" s="14"/>
      <c r="CW22" s="95"/>
      <c r="CX22" s="95"/>
      <c r="CY22" s="14"/>
      <c r="CZ22" s="14"/>
      <c r="DA22" s="95"/>
      <c r="DB22" s="14"/>
      <c r="DC22" s="14"/>
      <c r="DD22" s="14"/>
      <c r="DE22" s="14"/>
      <c r="DF22" s="14"/>
      <c r="DG22" s="14"/>
      <c r="DH22" s="14"/>
      <c r="DI22" s="95"/>
      <c r="DJ22" s="95"/>
      <c r="DK22" s="14"/>
      <c r="DL22" s="14"/>
      <c r="DM22" s="48"/>
      <c r="DN22" s="14"/>
      <c r="DO22" s="14"/>
      <c r="DP22" s="14"/>
      <c r="DQ22" s="48"/>
      <c r="DR22" s="14"/>
      <c r="DS22" s="14"/>
      <c r="DT22" s="14"/>
      <c r="DU22" s="95"/>
      <c r="DV22" s="95"/>
      <c r="DW22" s="14"/>
      <c r="DX22" s="14"/>
      <c r="DY22" s="207"/>
      <c r="DZ22" s="14"/>
      <c r="EA22" s="14"/>
      <c r="EB22" s="14"/>
      <c r="EC22" s="14"/>
      <c r="ED22" s="225"/>
      <c r="EE22" s="225"/>
      <c r="EF22" s="14"/>
      <c r="EG22" s="95"/>
      <c r="EH22" s="95"/>
      <c r="EI22" s="14"/>
      <c r="EJ22" s="14"/>
      <c r="EK22" s="95"/>
      <c r="EL22" s="95"/>
      <c r="EM22" s="15"/>
      <c r="EN22" s="14"/>
      <c r="EO22" s="95"/>
      <c r="EP22" s="95"/>
      <c r="EQ22" s="15"/>
      <c r="ER22" s="14"/>
      <c r="ES22" s="95"/>
      <c r="ET22" s="15"/>
      <c r="EU22" s="15"/>
      <c r="EV22" s="14"/>
      <c r="EW22" s="15"/>
      <c r="EX22" s="15"/>
      <c r="EY22" s="15"/>
      <c r="EZ22" s="14"/>
      <c r="FA22" s="15"/>
      <c r="FB22" s="15"/>
      <c r="FC22" s="15"/>
      <c r="FD22" s="14"/>
      <c r="FE22" s="15"/>
      <c r="FF22" s="15"/>
      <c r="FG22" s="15"/>
      <c r="FH22" s="14"/>
      <c r="FI22" s="15"/>
      <c r="FJ22" s="15"/>
      <c r="FK22" s="15"/>
      <c r="FL22" s="14"/>
      <c r="FM22" s="15"/>
      <c r="FN22" s="15"/>
      <c r="FO22" s="14"/>
      <c r="FP22" s="14"/>
      <c r="FQ22" s="14"/>
      <c r="FR22" s="14"/>
      <c r="FS22" s="14"/>
      <c r="FT22" s="14"/>
      <c r="FU22" s="14"/>
      <c r="FV22" s="14"/>
      <c r="FW22" s="14"/>
      <c r="FX22" s="14"/>
      <c r="FY22" s="14"/>
      <c r="FZ22" s="14"/>
      <c r="GA22" s="14"/>
      <c r="GB22" s="14"/>
      <c r="GC22" s="14"/>
      <c r="GD22" s="14"/>
      <c r="GE22" s="14"/>
      <c r="GF22" s="14"/>
      <c r="GG22" s="14"/>
      <c r="GH22" s="14"/>
      <c r="GI22" s="14"/>
      <c r="GJ22" s="14"/>
      <c r="GK22" s="15"/>
    </row>
    <row r="23" spans="1:193" s="33" customFormat="1" x14ac:dyDescent="0.25">
      <c r="A23" s="56" t="s">
        <v>439</v>
      </c>
      <c r="B23" s="145">
        <f t="shared" si="174"/>
        <v>0</v>
      </c>
      <c r="C23" s="145">
        <f t="shared" si="174"/>
        <v>0</v>
      </c>
      <c r="D23" s="145">
        <f t="shared" si="175"/>
        <v>0</v>
      </c>
      <c r="E23" s="14"/>
      <c r="F23" s="14"/>
      <c r="G23" s="14"/>
      <c r="H23" s="14"/>
      <c r="I23" s="14"/>
      <c r="J23" s="14"/>
      <c r="K23" s="14"/>
      <c r="L23" s="14"/>
      <c r="M23" s="14"/>
      <c r="N23" s="14"/>
      <c r="O23" s="14"/>
      <c r="P23" s="14"/>
      <c r="Q23" s="14"/>
      <c r="R23" s="14"/>
      <c r="S23" s="14"/>
      <c r="T23" s="14"/>
      <c r="U23" s="14"/>
      <c r="V23" s="14"/>
      <c r="W23" s="14"/>
      <c r="X23" s="14"/>
      <c r="Y23" s="14"/>
      <c r="Z23" s="14"/>
      <c r="AA23" s="14"/>
      <c r="AB23" s="14"/>
      <c r="AC23" s="79"/>
      <c r="AD23" s="79"/>
      <c r="AE23" s="79"/>
      <c r="AF23" s="79"/>
      <c r="AG23" s="14"/>
      <c r="AH23" s="79"/>
      <c r="AI23" s="79"/>
      <c r="AJ23" s="79"/>
      <c r="AK23" s="14"/>
      <c r="AL23" s="14"/>
      <c r="AM23" s="14"/>
      <c r="AN23" s="14"/>
      <c r="AO23" s="14"/>
      <c r="AP23" s="14"/>
      <c r="AQ23" s="14"/>
      <c r="AR23" s="14"/>
      <c r="AS23" s="14"/>
      <c r="AT23" s="14"/>
      <c r="AU23" s="14"/>
      <c r="AV23" s="14"/>
      <c r="AW23" s="14"/>
      <c r="AX23" s="14"/>
      <c r="AY23" s="14"/>
      <c r="AZ23" s="14"/>
      <c r="BA23" s="15"/>
      <c r="BB23" s="156"/>
      <c r="BC23" s="15"/>
      <c r="BD23" s="15"/>
      <c r="BE23" s="15"/>
      <c r="BF23" s="14"/>
      <c r="BG23" s="14"/>
      <c r="BH23" s="14"/>
      <c r="BI23" s="95"/>
      <c r="BJ23" s="95"/>
      <c r="BK23" s="95"/>
      <c r="BL23" s="95"/>
      <c r="BM23" s="95"/>
      <c r="BN23" s="95"/>
      <c r="BO23" s="14"/>
      <c r="BP23" s="14"/>
      <c r="BQ23" s="95"/>
      <c r="BR23" s="14"/>
      <c r="BS23" s="14"/>
      <c r="BT23" s="14"/>
      <c r="BU23" s="95"/>
      <c r="BV23" s="95"/>
      <c r="BW23" s="14"/>
      <c r="BX23" s="14"/>
      <c r="BY23" s="95"/>
      <c r="BZ23" s="14"/>
      <c r="CA23" s="14"/>
      <c r="CB23" s="14"/>
      <c r="CC23" s="15"/>
      <c r="CD23" s="15"/>
      <c r="CE23" s="14"/>
      <c r="CF23" s="14"/>
      <c r="CG23" s="95"/>
      <c r="CH23" s="95"/>
      <c r="CI23" s="14"/>
      <c r="CJ23" s="14"/>
      <c r="CK23" s="95"/>
      <c r="CL23" s="95"/>
      <c r="CM23" s="14"/>
      <c r="CN23" s="14"/>
      <c r="CO23" s="95"/>
      <c r="CP23" s="95"/>
      <c r="CQ23" s="14"/>
      <c r="CR23" s="14"/>
      <c r="CS23" s="95"/>
      <c r="CT23" s="95"/>
      <c r="CU23" s="14"/>
      <c r="CV23" s="14"/>
      <c r="CW23" s="95"/>
      <c r="CX23" s="95"/>
      <c r="CY23" s="14"/>
      <c r="CZ23" s="14"/>
      <c r="DA23" s="95"/>
      <c r="DB23" s="14"/>
      <c r="DC23" s="14"/>
      <c r="DD23" s="14"/>
      <c r="DE23" s="14"/>
      <c r="DF23" s="14"/>
      <c r="DG23" s="14"/>
      <c r="DH23" s="14"/>
      <c r="DI23" s="95"/>
      <c r="DJ23" s="95"/>
      <c r="DK23" s="14"/>
      <c r="DL23" s="14"/>
      <c r="DM23" s="48"/>
      <c r="DN23" s="14"/>
      <c r="DO23" s="14"/>
      <c r="DP23" s="14"/>
      <c r="DQ23" s="48"/>
      <c r="DR23" s="14"/>
      <c r="DS23" s="14"/>
      <c r="DT23" s="14"/>
      <c r="DU23" s="95"/>
      <c r="DV23" s="95"/>
      <c r="DW23" s="14"/>
      <c r="DX23" s="14"/>
      <c r="DY23" s="207"/>
      <c r="DZ23" s="14"/>
      <c r="EA23" s="14"/>
      <c r="EB23" s="14"/>
      <c r="EC23" s="14"/>
      <c r="ED23" s="225"/>
      <c r="EE23" s="225"/>
      <c r="EF23" s="14"/>
      <c r="EG23" s="95"/>
      <c r="EH23" s="95"/>
      <c r="EI23" s="14"/>
      <c r="EJ23" s="14"/>
      <c r="EK23" s="95"/>
      <c r="EL23" s="95"/>
      <c r="EM23" s="15"/>
      <c r="EN23" s="14"/>
      <c r="EO23" s="95"/>
      <c r="EP23" s="95"/>
      <c r="EQ23" s="15"/>
      <c r="ER23" s="14"/>
      <c r="ES23" s="95"/>
      <c r="ET23" s="15"/>
      <c r="EU23" s="15"/>
      <c r="EV23" s="14"/>
      <c r="EW23" s="15"/>
      <c r="EX23" s="15"/>
      <c r="EY23" s="15"/>
      <c r="EZ23" s="14"/>
      <c r="FA23" s="15"/>
      <c r="FB23" s="15"/>
      <c r="FC23" s="15"/>
      <c r="FD23" s="14"/>
      <c r="FE23" s="15"/>
      <c r="FF23" s="15"/>
      <c r="FG23" s="15"/>
      <c r="FH23" s="14"/>
      <c r="FI23" s="15"/>
      <c r="FJ23" s="15"/>
      <c r="FK23" s="15"/>
      <c r="FL23" s="14"/>
      <c r="FM23" s="15"/>
      <c r="FN23" s="15"/>
      <c r="FO23" s="14"/>
      <c r="FP23" s="14"/>
      <c r="FQ23" s="14"/>
      <c r="FR23" s="14"/>
      <c r="FS23" s="14"/>
      <c r="FT23" s="14"/>
      <c r="FU23" s="14"/>
      <c r="FV23" s="14"/>
      <c r="FW23" s="14"/>
      <c r="FX23" s="14"/>
      <c r="FY23" s="14"/>
      <c r="FZ23" s="14"/>
      <c r="GA23" s="14"/>
      <c r="GB23" s="14"/>
      <c r="GC23" s="14"/>
      <c r="GD23" s="14"/>
      <c r="GE23" s="14"/>
      <c r="GF23" s="14"/>
      <c r="GG23" s="14"/>
      <c r="GH23" s="14"/>
      <c r="GI23" s="14"/>
      <c r="GJ23" s="14"/>
      <c r="GK23" s="15"/>
    </row>
    <row r="24" spans="1:193" s="74" customFormat="1" ht="31.5" x14ac:dyDescent="0.25">
      <c r="A24" s="75" t="s">
        <v>270</v>
      </c>
      <c r="B24" s="144">
        <f t="shared" si="174"/>
        <v>66067.429999999993</v>
      </c>
      <c r="C24" s="144">
        <f t="shared" si="174"/>
        <v>55343.267819999994</v>
      </c>
      <c r="D24" s="144">
        <f t="shared" si="175"/>
        <v>54813.091959999998</v>
      </c>
      <c r="E24" s="79">
        <f t="shared" si="170"/>
        <v>99.042022849600514</v>
      </c>
      <c r="F24" s="81">
        <f t="shared" ref="F24" si="218">F25+F26+F27+F28+F29+F30+F31+F32+F33+F34+F35+F36+F37</f>
        <v>0</v>
      </c>
      <c r="G24" s="81">
        <f t="shared" ref="G24:BH24" si="219">G25+G26+G27+G28+G29+G30+G31+G32+G33+G34+G35+G36+G37</f>
        <v>0</v>
      </c>
      <c r="H24" s="81">
        <f t="shared" si="219"/>
        <v>0</v>
      </c>
      <c r="I24" s="81">
        <f t="shared" si="219"/>
        <v>0</v>
      </c>
      <c r="J24" s="81">
        <f t="shared" ref="J24" si="220">J25+J26+J27+J28+J29+J30+J31+J32+J33+J34+J35+J36+J37</f>
        <v>0</v>
      </c>
      <c r="K24" s="81">
        <f t="shared" si="219"/>
        <v>0</v>
      </c>
      <c r="L24" s="81">
        <f t="shared" si="219"/>
        <v>0</v>
      </c>
      <c r="M24" s="81">
        <f t="shared" si="219"/>
        <v>0</v>
      </c>
      <c r="N24" s="81">
        <f t="shared" ref="N24" si="221">N25+N26+N27+N28+N29+N30+N31+N32+N33+N34+N35+N36+N37</f>
        <v>396.9</v>
      </c>
      <c r="O24" s="81">
        <f t="shared" si="219"/>
        <v>396.9</v>
      </c>
      <c r="P24" s="81">
        <f t="shared" si="219"/>
        <v>396.9</v>
      </c>
      <c r="Q24" s="81">
        <f>P24/O24*100</f>
        <v>100</v>
      </c>
      <c r="R24" s="81">
        <f t="shared" ref="R24" si="222">R25+R26+R27+R28+R29+R30+R31+R32+R33+R34+R35+R36+R37</f>
        <v>0</v>
      </c>
      <c r="S24" s="81">
        <f t="shared" si="219"/>
        <v>0</v>
      </c>
      <c r="T24" s="81">
        <f t="shared" si="219"/>
        <v>0</v>
      </c>
      <c r="U24" s="81">
        <f t="shared" si="219"/>
        <v>0</v>
      </c>
      <c r="V24" s="81"/>
      <c r="W24" s="81">
        <f t="shared" si="219"/>
        <v>0</v>
      </c>
      <c r="X24" s="81">
        <f t="shared" si="219"/>
        <v>0</v>
      </c>
      <c r="Y24" s="81">
        <f t="shared" si="219"/>
        <v>0</v>
      </c>
      <c r="Z24" s="81">
        <f t="shared" ref="Z24" si="223">Z25+Z26+Z27+Z28+Z29+Z30+Z31+Z32+Z33+Z34+Z35+Z36+Z37</f>
        <v>0</v>
      </c>
      <c r="AA24" s="81">
        <f t="shared" si="219"/>
        <v>0</v>
      </c>
      <c r="AB24" s="81">
        <f t="shared" si="219"/>
        <v>0</v>
      </c>
      <c r="AC24" s="81">
        <f t="shared" si="219"/>
        <v>0</v>
      </c>
      <c r="AD24" s="81">
        <f t="shared" ref="AD24" si="224">AD25+AD26+AD27+AD28+AD29+AD30+AD31+AD32+AD33+AD34+AD35+AD36+AD37</f>
        <v>116.93</v>
      </c>
      <c r="AE24" s="81">
        <f t="shared" si="219"/>
        <v>102.04082</v>
      </c>
      <c r="AF24" s="81">
        <f t="shared" si="219"/>
        <v>102.04082000000001</v>
      </c>
      <c r="AG24" s="79">
        <f>AF24/AE24*100</f>
        <v>100.00000000000003</v>
      </c>
      <c r="AH24" s="81">
        <f t="shared" ref="AH24" si="225">AH25+AH26+AH27+AH28+AH29+AH30+AH31+AH32+AH33+AH34+AH35+AH36+AH37</f>
        <v>0</v>
      </c>
      <c r="AI24" s="81">
        <f t="shared" si="219"/>
        <v>0</v>
      </c>
      <c r="AJ24" s="81">
        <f t="shared" si="219"/>
        <v>0</v>
      </c>
      <c r="AK24" s="81">
        <f t="shared" si="219"/>
        <v>0</v>
      </c>
      <c r="AL24" s="81"/>
      <c r="AM24" s="81">
        <f t="shared" si="219"/>
        <v>0</v>
      </c>
      <c r="AN24" s="81">
        <f t="shared" si="219"/>
        <v>0</v>
      </c>
      <c r="AO24" s="81">
        <f t="shared" si="219"/>
        <v>0</v>
      </c>
      <c r="AP24" s="81"/>
      <c r="AQ24" s="81">
        <f>SUM(AQ25:AQ37)</f>
        <v>2740.95</v>
      </c>
      <c r="AR24" s="81">
        <f t="shared" si="219"/>
        <v>2740.95</v>
      </c>
      <c r="AS24" s="79">
        <f t="shared" si="176"/>
        <v>100</v>
      </c>
      <c r="AT24" s="81">
        <f t="shared" ref="AT24" si="226">AT25+AT26+AT27+AT28+AT29+AT30+AT31+AT32+AT33+AT34+AT35+AT36+AT37</f>
        <v>3345.7</v>
      </c>
      <c r="AU24" s="81">
        <f t="shared" si="219"/>
        <v>3345.7</v>
      </c>
      <c r="AV24" s="81">
        <f t="shared" si="219"/>
        <v>3345.65</v>
      </c>
      <c r="AW24" s="79">
        <f t="shared" ref="AW24" si="227">AV24/AU24*100</f>
        <v>99.998505544430174</v>
      </c>
      <c r="AX24" s="81">
        <f t="shared" ref="AX24" si="228">AX25+AX26+AX27+AX28+AX29+AX30+AX31+AX32+AX33+AX34+AX35+AX36+AX37</f>
        <v>18613.5</v>
      </c>
      <c r="AY24" s="81">
        <f t="shared" si="219"/>
        <v>18613.5</v>
      </c>
      <c r="AZ24" s="81">
        <f t="shared" si="219"/>
        <v>18613.5</v>
      </c>
      <c r="BA24" s="81">
        <f t="shared" si="190"/>
        <v>100</v>
      </c>
      <c r="BB24" s="154"/>
      <c r="BC24" s="81">
        <f t="shared" ref="BC24:BD24" si="229">BC25+BC26+BC27+BC28+BC29+BC30+BC31+BC32+BC33+BC34+BC35+BC36+BC37</f>
        <v>2508.3000000000002</v>
      </c>
      <c r="BD24" s="81">
        <f t="shared" si="229"/>
        <v>2090.25</v>
      </c>
      <c r="BE24" s="81">
        <f t="shared" ref="BE24:BE25" si="230">BD24/BC24*100</f>
        <v>83.333333333333329</v>
      </c>
      <c r="BF24" s="81">
        <f t="shared" ref="BF24" si="231">BF25+BF26+BF27+BF28+BF29+BF30+BF31+BF32+BF33+BF34+BF35+BF36+BF37</f>
        <v>0</v>
      </c>
      <c r="BG24" s="81">
        <f t="shared" si="219"/>
        <v>0</v>
      </c>
      <c r="BH24" s="81">
        <f t="shared" si="219"/>
        <v>0</v>
      </c>
      <c r="BI24" s="81">
        <f t="shared" ref="BI24:DP24" si="232">BI25+BI26+BI27+BI28+BI29+BI30+BI31+BI32+BI33+BI34+BI35+BI36+BI37</f>
        <v>0</v>
      </c>
      <c r="BJ24" s="81"/>
      <c r="BK24" s="81"/>
      <c r="BL24" s="81"/>
      <c r="BM24" s="81"/>
      <c r="BN24" s="81"/>
      <c r="BO24" s="81">
        <f t="shared" si="232"/>
        <v>0</v>
      </c>
      <c r="BP24" s="81">
        <f t="shared" si="232"/>
        <v>0</v>
      </c>
      <c r="BQ24" s="81">
        <f t="shared" si="232"/>
        <v>0</v>
      </c>
      <c r="BR24" s="81">
        <f t="shared" ref="BR24" si="233">BR25+BR26+BR27+BR28+BR29+BR30+BR31+BR32+BR33+BR34+BR35+BR36+BR37</f>
        <v>0</v>
      </c>
      <c r="BS24" s="81">
        <f t="shared" si="232"/>
        <v>0</v>
      </c>
      <c r="BT24" s="81">
        <f t="shared" si="232"/>
        <v>0</v>
      </c>
      <c r="BU24" s="81">
        <f t="shared" si="232"/>
        <v>0</v>
      </c>
      <c r="BV24" s="81"/>
      <c r="BW24" s="81">
        <f t="shared" si="232"/>
        <v>0</v>
      </c>
      <c r="BX24" s="81">
        <f t="shared" si="232"/>
        <v>0</v>
      </c>
      <c r="BY24" s="81">
        <f t="shared" si="232"/>
        <v>0</v>
      </c>
      <c r="BZ24" s="81">
        <f t="shared" ref="BZ24" si="234">BZ25+BZ26+BZ27+BZ28+BZ29+BZ30+BZ31+BZ32+BZ33+BZ34+BZ35+BZ36+BZ37</f>
        <v>6761.7</v>
      </c>
      <c r="CA24" s="81">
        <f t="shared" si="232"/>
        <v>4970.8</v>
      </c>
      <c r="CB24" s="81">
        <f t="shared" si="232"/>
        <v>4858.8</v>
      </c>
      <c r="CC24" s="81">
        <f t="shared" si="147"/>
        <v>97.746841554679335</v>
      </c>
      <c r="CD24" s="81"/>
      <c r="CE24" s="81">
        <f t="shared" si="232"/>
        <v>0</v>
      </c>
      <c r="CF24" s="81">
        <f t="shared" si="232"/>
        <v>0</v>
      </c>
      <c r="CG24" s="81">
        <f t="shared" si="232"/>
        <v>0</v>
      </c>
      <c r="CH24" s="81"/>
      <c r="CI24" s="81">
        <f t="shared" si="232"/>
        <v>0</v>
      </c>
      <c r="CJ24" s="81">
        <f t="shared" si="232"/>
        <v>0</v>
      </c>
      <c r="CK24" s="81">
        <f t="shared" si="232"/>
        <v>0</v>
      </c>
      <c r="CL24" s="81"/>
      <c r="CM24" s="81">
        <f t="shared" si="232"/>
        <v>0</v>
      </c>
      <c r="CN24" s="81">
        <f t="shared" si="232"/>
        <v>0</v>
      </c>
      <c r="CO24" s="81">
        <f t="shared" si="232"/>
        <v>0</v>
      </c>
      <c r="CP24" s="81"/>
      <c r="CQ24" s="81">
        <f t="shared" si="232"/>
        <v>0</v>
      </c>
      <c r="CR24" s="81">
        <f t="shared" si="232"/>
        <v>0</v>
      </c>
      <c r="CS24" s="81">
        <f t="shared" si="232"/>
        <v>0</v>
      </c>
      <c r="CT24" s="81"/>
      <c r="CU24" s="81">
        <f t="shared" si="232"/>
        <v>0</v>
      </c>
      <c r="CV24" s="81">
        <f t="shared" si="232"/>
        <v>0</v>
      </c>
      <c r="CW24" s="81">
        <f t="shared" si="232"/>
        <v>0</v>
      </c>
      <c r="CX24" s="81"/>
      <c r="CY24" s="81">
        <f t="shared" si="232"/>
        <v>0</v>
      </c>
      <c r="CZ24" s="81">
        <f t="shared" si="232"/>
        <v>0</v>
      </c>
      <c r="DA24" s="81">
        <f t="shared" si="232"/>
        <v>0</v>
      </c>
      <c r="DB24" s="81">
        <f t="shared" ref="DB24" si="235">DB25+DB26+DB27+DB28+DB29+DB30+DB31+DB32+DB33+DB34+DB35+DB36+DB37</f>
        <v>1208.3</v>
      </c>
      <c r="DC24" s="81">
        <f t="shared" si="232"/>
        <v>1208.3</v>
      </c>
      <c r="DD24" s="81">
        <f t="shared" si="232"/>
        <v>1208.3</v>
      </c>
      <c r="DE24" s="79">
        <f t="shared" ref="DE24:DE27" si="236">DD24/DC24*100</f>
        <v>100</v>
      </c>
      <c r="DF24" s="79"/>
      <c r="DG24" s="81">
        <f t="shared" si="232"/>
        <v>0</v>
      </c>
      <c r="DH24" s="81">
        <f t="shared" si="232"/>
        <v>0</v>
      </c>
      <c r="DI24" s="81">
        <f t="shared" si="232"/>
        <v>0</v>
      </c>
      <c r="DJ24" s="81">
        <f t="shared" si="232"/>
        <v>153.6</v>
      </c>
      <c r="DK24" s="81">
        <f t="shared" si="232"/>
        <v>45.6</v>
      </c>
      <c r="DL24" s="81">
        <f t="shared" si="232"/>
        <v>45.6</v>
      </c>
      <c r="DM24" s="78">
        <f t="shared" si="172"/>
        <v>100</v>
      </c>
      <c r="DN24" s="81">
        <f t="shared" ref="DN24" si="237">DN25+DN26+DN27+DN28+DN29+DN30+DN31+DN32+DN33+DN34+DN35+DN36+DN37</f>
        <v>3759.7</v>
      </c>
      <c r="DO24" s="81">
        <f t="shared" si="232"/>
        <v>3759.7</v>
      </c>
      <c r="DP24" s="81">
        <f t="shared" si="232"/>
        <v>3759.6541400000001</v>
      </c>
      <c r="DQ24" s="78">
        <f t="shared" si="173"/>
        <v>99.998780221826223</v>
      </c>
      <c r="DR24" s="81">
        <f t="shared" ref="DR24" si="238">DR25+DR26+DR27+DR28+DR29+DR30+DR31+DR32+DR33+DR34+DR35+DR36+DR37</f>
        <v>0</v>
      </c>
      <c r="DS24" s="81">
        <f t="shared" ref="DS24:EK24" si="239">DS25+DS26+DS27+DS28+DS29+DS30+DS31+DS32+DS33+DS34+DS35+DS36+DS37</f>
        <v>0</v>
      </c>
      <c r="DT24" s="81">
        <f t="shared" si="239"/>
        <v>0</v>
      </c>
      <c r="DU24" s="81">
        <f t="shared" si="239"/>
        <v>0</v>
      </c>
      <c r="DV24" s="81"/>
      <c r="DW24" s="81">
        <f t="shared" si="239"/>
        <v>0</v>
      </c>
      <c r="DX24" s="81">
        <f t="shared" si="239"/>
        <v>0</v>
      </c>
      <c r="DY24" s="209">
        <f t="shared" si="239"/>
        <v>0</v>
      </c>
      <c r="DZ24" s="81">
        <f t="shared" ref="DZ24" si="240">DZ25+DZ26+DZ27+DZ28+DZ29+DZ30+DZ31+DZ32+DZ33+DZ34+DZ35+DZ36+DZ37</f>
        <v>13758.6</v>
      </c>
      <c r="EA24" s="81">
        <f t="shared" si="239"/>
        <v>13758.6</v>
      </c>
      <c r="EB24" s="81">
        <f t="shared" si="239"/>
        <v>13758.6</v>
      </c>
      <c r="EC24" s="81">
        <f t="shared" si="202"/>
        <v>100</v>
      </c>
      <c r="ED24" s="220"/>
      <c r="EE24" s="220">
        <f t="shared" si="239"/>
        <v>0</v>
      </c>
      <c r="EF24" s="81">
        <f t="shared" si="239"/>
        <v>0</v>
      </c>
      <c r="EG24" s="81">
        <f t="shared" si="239"/>
        <v>0</v>
      </c>
      <c r="EH24" s="81"/>
      <c r="EI24" s="81">
        <f t="shared" si="239"/>
        <v>0</v>
      </c>
      <c r="EJ24" s="81">
        <f t="shared" si="239"/>
        <v>0</v>
      </c>
      <c r="EK24" s="81">
        <f t="shared" si="239"/>
        <v>0</v>
      </c>
      <c r="EL24" s="81"/>
      <c r="EM24" s="81"/>
      <c r="EN24" s="81">
        <f t="shared" ref="EN24:EO24" si="241">EN25+EN26+EN27+EN28+EN29+EN30+EN31+EN32+EN33+EN34+EN35+EN36+EN37</f>
        <v>0</v>
      </c>
      <c r="EO24" s="81">
        <f t="shared" si="241"/>
        <v>0</v>
      </c>
      <c r="EP24" s="81"/>
      <c r="EQ24" s="81">
        <f t="shared" ref="EQ24:ET24" si="242">EQ25+EQ26+EQ27+EQ28+EQ29+EQ30+EQ31+EQ32+EQ33+EQ34+EQ35+EQ36+EQ37</f>
        <v>0</v>
      </c>
      <c r="ER24" s="81">
        <f t="shared" si="242"/>
        <v>0</v>
      </c>
      <c r="ES24" s="81">
        <f t="shared" si="242"/>
        <v>0</v>
      </c>
      <c r="ET24" s="81">
        <f t="shared" si="242"/>
        <v>1260.3</v>
      </c>
      <c r="EU24" s="81">
        <f t="shared" ref="EU24:EV24" si="243">EU25+EU26+EU27+EU28+EU29+EU30+EU31+EU32+EU33+EU34+EU35+EU36+EU37</f>
        <v>580</v>
      </c>
      <c r="EV24" s="81">
        <f t="shared" si="243"/>
        <v>580</v>
      </c>
      <c r="EW24" s="81">
        <f t="shared" ref="EW24:EW25" si="244">EV24/EU24*100</f>
        <v>100</v>
      </c>
      <c r="EX24" s="81">
        <f t="shared" ref="EX24" si="245">EX25+EX26+EX27+EX28+EX29+EX30+EX31+EX32+EX33+EX34+EX35+EX36+EX37</f>
        <v>3137.5</v>
      </c>
      <c r="EY24" s="81">
        <f t="shared" ref="EY24:EZ24" si="246">EY25+EY26+EY27+EY28+EY29+EY30+EY31+EY32+EY33+EY34+EY35+EY36+EY37</f>
        <v>3137.5</v>
      </c>
      <c r="EZ24" s="81">
        <f t="shared" si="246"/>
        <v>3137.47</v>
      </c>
      <c r="FA24" s="81">
        <f t="shared" si="156"/>
        <v>99.999043824701189</v>
      </c>
      <c r="FB24" s="81"/>
      <c r="FC24" s="81">
        <f t="shared" ref="FC24:FD24" si="247">FC25+FC26+FC27+FC28+FC29+FC30+FC31+FC32+FC33+FC34+FC35+FC36+FC37</f>
        <v>0</v>
      </c>
      <c r="FD24" s="81">
        <f t="shared" si="247"/>
        <v>0</v>
      </c>
      <c r="FE24" s="81"/>
      <c r="FF24" s="81"/>
      <c r="FG24" s="81">
        <f t="shared" ref="FG24:FH24" si="248">FG25+FG26+FG27+FG28+FG29+FG30+FG31+FG32+FG33+FG34+FG35+FG36+FG37</f>
        <v>0</v>
      </c>
      <c r="FH24" s="81">
        <f t="shared" si="248"/>
        <v>0</v>
      </c>
      <c r="FI24" s="81"/>
      <c r="FJ24" s="81"/>
      <c r="FK24" s="81">
        <f t="shared" ref="FK24:FL24" si="249">FK25+FK26+FK27+FK28+FK29+FK30+FK31+FK32+FK33+FK34+FK35+FK36+FK37</f>
        <v>0</v>
      </c>
      <c r="FL24" s="81">
        <f t="shared" si="249"/>
        <v>0</v>
      </c>
      <c r="FM24" s="81"/>
      <c r="FN24" s="81"/>
      <c r="FO24" s="81">
        <f t="shared" ref="FO24:FP24" si="250">FO25+FO26+FO27+FO28+FO29+FO30+FO31+FO32+FO33+FO34+FO35+FO36+FO37</f>
        <v>0</v>
      </c>
      <c r="FP24" s="81">
        <f t="shared" si="250"/>
        <v>0</v>
      </c>
      <c r="FQ24" s="81"/>
      <c r="FR24" s="81"/>
      <c r="FS24" s="81">
        <f t="shared" ref="FS24:FT24" si="251">FS25+FS26+FS27+FS28+FS29+FS30+FS31+FS32+FS33+FS34+FS35+FS36+FS37</f>
        <v>0</v>
      </c>
      <c r="FT24" s="81">
        <f t="shared" si="251"/>
        <v>0</v>
      </c>
      <c r="FU24" s="81"/>
      <c r="FV24" s="81">
        <f>FV25</f>
        <v>13554.7</v>
      </c>
      <c r="FW24" s="81">
        <f t="shared" ref="FW24:FX24" si="252">FW25+FW26+FW27+FW28+FW29+FW30+FW31+FW32+FW33+FW34+FW35+FW36+FW37</f>
        <v>0</v>
      </c>
      <c r="FX24" s="81">
        <f t="shared" si="252"/>
        <v>0</v>
      </c>
      <c r="FY24" s="81"/>
      <c r="FZ24" s="81"/>
      <c r="GA24" s="81">
        <f t="shared" ref="GA24:GB24" si="253">GA25+GA26+GA27+GA28+GA29+GA30+GA31+GA32+GA33+GA34+GA35+GA36+GA37</f>
        <v>0</v>
      </c>
      <c r="GB24" s="81">
        <f t="shared" si="253"/>
        <v>0</v>
      </c>
      <c r="GC24" s="81"/>
      <c r="GD24" s="81"/>
      <c r="GE24" s="81">
        <f t="shared" ref="GE24:GF24" si="254">GE25+GE26+GE27+GE28+GE29+GE30+GE31+GE32+GE33+GE34+GE35+GE36+GE37</f>
        <v>0</v>
      </c>
      <c r="GF24" s="81">
        <f t="shared" si="254"/>
        <v>0</v>
      </c>
      <c r="GG24" s="81"/>
      <c r="GH24" s="81"/>
      <c r="GI24" s="81">
        <f t="shared" ref="GI24" si="255">GI25+GI26+GI27+GI28+GI29+GI30+GI31+GI32+GI33+GI34+GI35+GI36+GI37</f>
        <v>175.37700000000001</v>
      </c>
      <c r="GJ24" s="81">
        <f t="shared" ref="GJ24" si="256">GJ25+GJ26+GJ27+GJ28+GJ29+GJ30+GJ31+GJ32+GJ33+GJ34+GJ35+GJ36+GJ37</f>
        <v>175.37700000000001</v>
      </c>
      <c r="GK24" s="81">
        <f t="shared" si="217"/>
        <v>100</v>
      </c>
    </row>
    <row r="25" spans="1:193" s="33" customFormat="1" x14ac:dyDescent="0.25">
      <c r="A25" s="56" t="s">
        <v>269</v>
      </c>
      <c r="B25" s="145">
        <f t="shared" si="174"/>
        <v>62721.73000000001</v>
      </c>
      <c r="C25" s="145">
        <f t="shared" si="174"/>
        <v>48048.317819999997</v>
      </c>
      <c r="D25" s="145">
        <f t="shared" si="175"/>
        <v>47518.191959999996</v>
      </c>
      <c r="E25" s="14">
        <f t="shared" si="170"/>
        <v>98.896681748597373</v>
      </c>
      <c r="F25" s="14"/>
      <c r="G25" s="14"/>
      <c r="H25" s="14"/>
      <c r="I25" s="14"/>
      <c r="J25" s="15"/>
      <c r="K25" s="15"/>
      <c r="L25" s="15"/>
      <c r="M25" s="14"/>
      <c r="N25" s="14">
        <v>396.9</v>
      </c>
      <c r="O25" s="14">
        <v>396.9</v>
      </c>
      <c r="P25" s="14">
        <v>396.9</v>
      </c>
      <c r="Q25" s="15">
        <f>P25/O25*100</f>
        <v>100</v>
      </c>
      <c r="R25" s="15"/>
      <c r="S25" s="15"/>
      <c r="T25" s="15"/>
      <c r="U25" s="15"/>
      <c r="V25" s="15"/>
      <c r="W25" s="15">
        <v>0</v>
      </c>
      <c r="X25" s="15">
        <v>0</v>
      </c>
      <c r="Y25" s="14"/>
      <c r="Z25" s="15"/>
      <c r="AA25" s="15"/>
      <c r="AB25" s="15"/>
      <c r="AC25" s="14"/>
      <c r="AD25" s="15">
        <v>116.93</v>
      </c>
      <c r="AE25" s="15">
        <v>102.04082</v>
      </c>
      <c r="AF25" s="15">
        <v>102.04082000000001</v>
      </c>
      <c r="AG25" s="14">
        <f>AF25/AE25*100</f>
        <v>100.00000000000003</v>
      </c>
      <c r="AH25" s="15"/>
      <c r="AI25" s="15"/>
      <c r="AJ25" s="15"/>
      <c r="AK25" s="14"/>
      <c r="AL25" s="14"/>
      <c r="AM25" s="15"/>
      <c r="AN25" s="15"/>
      <c r="AO25" s="14"/>
      <c r="AP25" s="14"/>
      <c r="AQ25" s="14"/>
      <c r="AR25" s="14"/>
      <c r="AS25" s="14"/>
      <c r="AT25" s="15">
        <v>0</v>
      </c>
      <c r="AU25" s="15">
        <v>0</v>
      </c>
      <c r="AV25" s="15"/>
      <c r="AW25" s="14"/>
      <c r="AX25" s="14">
        <v>18613.5</v>
      </c>
      <c r="AY25" s="14">
        <v>18613.5</v>
      </c>
      <c r="AZ25" s="136">
        <v>18613.5</v>
      </c>
      <c r="BA25" s="15">
        <f t="shared" si="190"/>
        <v>100</v>
      </c>
      <c r="BB25" s="156"/>
      <c r="BC25" s="133">
        <v>2508.3000000000002</v>
      </c>
      <c r="BD25" s="136">
        <v>2090.25</v>
      </c>
      <c r="BE25" s="15">
        <f t="shared" si="230"/>
        <v>83.333333333333329</v>
      </c>
      <c r="BF25" s="15"/>
      <c r="BG25" s="15"/>
      <c r="BH25" s="94"/>
      <c r="BI25" s="94"/>
      <c r="BJ25" s="94"/>
      <c r="BK25" s="94"/>
      <c r="BL25" s="94"/>
      <c r="BM25" s="94"/>
      <c r="BN25" s="94"/>
      <c r="BO25" s="15"/>
      <c r="BP25" s="15"/>
      <c r="BQ25" s="15"/>
      <c r="BR25" s="15"/>
      <c r="BS25" s="15"/>
      <c r="BT25" s="94"/>
      <c r="BU25" s="94"/>
      <c r="BV25" s="94"/>
      <c r="BW25" s="15"/>
      <c r="BX25" s="94"/>
      <c r="BY25" s="94"/>
      <c r="BZ25" s="15">
        <v>6761.7</v>
      </c>
      <c r="CA25" s="15">
        <v>4970.8</v>
      </c>
      <c r="CB25" s="199">
        <v>4858.8</v>
      </c>
      <c r="CC25" s="15">
        <f t="shared" ref="CC25:CC396" si="257">CB25/CA25*100</f>
        <v>97.746841554679335</v>
      </c>
      <c r="CD25" s="15"/>
      <c r="CE25" s="15"/>
      <c r="CF25" s="15"/>
      <c r="CG25" s="15"/>
      <c r="CH25" s="15"/>
      <c r="CI25" s="15"/>
      <c r="CJ25" s="15"/>
      <c r="CK25" s="15"/>
      <c r="CL25" s="15"/>
      <c r="CM25" s="15"/>
      <c r="CN25" s="15"/>
      <c r="CO25" s="15"/>
      <c r="CP25" s="15"/>
      <c r="CQ25" s="15"/>
      <c r="CR25" s="94"/>
      <c r="CS25" s="94"/>
      <c r="CT25" s="94"/>
      <c r="CU25" s="15"/>
      <c r="CV25" s="94"/>
      <c r="CW25" s="94"/>
      <c r="CX25" s="94"/>
      <c r="CY25" s="15"/>
      <c r="CZ25" s="94"/>
      <c r="DA25" s="94"/>
      <c r="DB25" s="15">
        <v>1208.3</v>
      </c>
      <c r="DC25" s="15"/>
      <c r="DD25" s="94"/>
      <c r="DE25" s="14"/>
      <c r="DF25" s="14"/>
      <c r="DG25" s="15"/>
      <c r="DH25" s="94"/>
      <c r="DI25" s="15"/>
      <c r="DJ25" s="15">
        <v>153.6</v>
      </c>
      <c r="DK25" s="15">
        <v>45.6</v>
      </c>
      <c r="DL25" s="15">
        <v>45.6</v>
      </c>
      <c r="DM25" s="48">
        <f t="shared" si="172"/>
        <v>100</v>
      </c>
      <c r="DN25" s="15">
        <v>3759.7</v>
      </c>
      <c r="DO25" s="15">
        <v>3759.7</v>
      </c>
      <c r="DP25" s="199">
        <v>3759.6541400000001</v>
      </c>
      <c r="DQ25" s="48">
        <f t="shared" si="173"/>
        <v>99.998780221826223</v>
      </c>
      <c r="DR25" s="15"/>
      <c r="DS25" s="15"/>
      <c r="DT25" s="94"/>
      <c r="DU25" s="94"/>
      <c r="DV25" s="94"/>
      <c r="DW25" s="15"/>
      <c r="DX25" s="94"/>
      <c r="DY25" s="206"/>
      <c r="DZ25" s="15">
        <v>13758.6</v>
      </c>
      <c r="EA25" s="15">
        <v>13758.6</v>
      </c>
      <c r="EB25" s="197">
        <v>13758.6</v>
      </c>
      <c r="EC25" s="15">
        <f t="shared" si="202"/>
        <v>100</v>
      </c>
      <c r="ED25" s="221"/>
      <c r="EE25" s="221"/>
      <c r="EF25" s="94"/>
      <c r="EG25" s="94"/>
      <c r="EH25" s="94"/>
      <c r="EI25" s="15"/>
      <c r="EJ25" s="94"/>
      <c r="EK25" s="94"/>
      <c r="EL25" s="94"/>
      <c r="EM25" s="15"/>
      <c r="EN25" s="94"/>
      <c r="EO25" s="94"/>
      <c r="EP25" s="94"/>
      <c r="EQ25" s="15"/>
      <c r="ER25" s="94"/>
      <c r="ES25" s="94"/>
      <c r="ET25" s="15">
        <v>1260.3</v>
      </c>
      <c r="EU25" s="15">
        <v>580</v>
      </c>
      <c r="EV25" s="199">
        <v>580</v>
      </c>
      <c r="EW25" s="15">
        <f t="shared" si="244"/>
        <v>100</v>
      </c>
      <c r="EX25" s="15">
        <v>3137.5</v>
      </c>
      <c r="EY25" s="15">
        <v>3137.5</v>
      </c>
      <c r="EZ25" s="199">
        <v>3137.47</v>
      </c>
      <c r="FA25" s="15">
        <f t="shared" si="156"/>
        <v>99.999043824701189</v>
      </c>
      <c r="FB25" s="15"/>
      <c r="FC25" s="15"/>
      <c r="FD25" s="199"/>
      <c r="FE25" s="15"/>
      <c r="FF25" s="15"/>
      <c r="FG25" s="15"/>
      <c r="FH25" s="199"/>
      <c r="FI25" s="15"/>
      <c r="FJ25" s="15"/>
      <c r="FK25" s="15"/>
      <c r="FL25" s="199"/>
      <c r="FM25" s="15"/>
      <c r="FN25" s="15"/>
      <c r="FO25" s="15"/>
      <c r="FP25" s="133"/>
      <c r="FQ25" s="15"/>
      <c r="FR25" s="15"/>
      <c r="FS25" s="15"/>
      <c r="FT25" s="133"/>
      <c r="FU25" s="15"/>
      <c r="FV25" s="15">
        <v>13554.7</v>
      </c>
      <c r="FW25" s="15"/>
      <c r="FX25" s="133"/>
      <c r="FY25" s="15"/>
      <c r="FZ25" s="15"/>
      <c r="GA25" s="15"/>
      <c r="GB25" s="133"/>
      <c r="GC25" s="15"/>
      <c r="GD25" s="15"/>
      <c r="GE25" s="15"/>
      <c r="GF25" s="133"/>
      <c r="GG25" s="15"/>
      <c r="GH25" s="15"/>
      <c r="GI25" s="15">
        <v>175.37700000000001</v>
      </c>
      <c r="GJ25" s="15">
        <v>175.37700000000001</v>
      </c>
      <c r="GK25" s="15">
        <f t="shared" si="217"/>
        <v>100</v>
      </c>
    </row>
    <row r="26" spans="1:193" s="33" customFormat="1" x14ac:dyDescent="0.25">
      <c r="A26" s="56" t="s">
        <v>450</v>
      </c>
      <c r="B26" s="145">
        <f t="shared" si="174"/>
        <v>3345.7</v>
      </c>
      <c r="C26" s="145">
        <f t="shared" si="174"/>
        <v>3345.7</v>
      </c>
      <c r="D26" s="145">
        <f t="shared" si="175"/>
        <v>3345.65</v>
      </c>
      <c r="E26" s="14">
        <f t="shared" si="170"/>
        <v>99.998505544430174</v>
      </c>
      <c r="F26" s="14"/>
      <c r="G26" s="14"/>
      <c r="H26" s="14"/>
      <c r="I26" s="14"/>
      <c r="J26" s="14"/>
      <c r="K26" s="14"/>
      <c r="L26" s="14"/>
      <c r="M26" s="14"/>
      <c r="N26" s="14"/>
      <c r="O26" s="14"/>
      <c r="P26" s="14"/>
      <c r="Q26" s="14"/>
      <c r="R26" s="14"/>
      <c r="S26" s="14"/>
      <c r="T26" s="14"/>
      <c r="U26" s="14"/>
      <c r="V26" s="14"/>
      <c r="W26" s="14"/>
      <c r="X26" s="14"/>
      <c r="Y26" s="14"/>
      <c r="Z26" s="14"/>
      <c r="AA26" s="14"/>
      <c r="AB26" s="14"/>
      <c r="AC26" s="79"/>
      <c r="AD26" s="79"/>
      <c r="AE26" s="79"/>
      <c r="AF26" s="79"/>
      <c r="AG26" s="14"/>
      <c r="AH26" s="79"/>
      <c r="AI26" s="79"/>
      <c r="AJ26" s="79"/>
      <c r="AK26" s="14"/>
      <c r="AL26" s="14"/>
      <c r="AM26" s="14"/>
      <c r="AN26" s="14"/>
      <c r="AO26" s="14"/>
      <c r="AP26" s="14"/>
      <c r="AQ26" s="14"/>
      <c r="AR26" s="14"/>
      <c r="AS26" s="14"/>
      <c r="AT26" s="14">
        <v>3345.7</v>
      </c>
      <c r="AU26" s="14">
        <v>3345.7</v>
      </c>
      <c r="AV26" s="14">
        <v>3345.65</v>
      </c>
      <c r="AW26" s="14">
        <f>AV26/AU26*100</f>
        <v>99.998505544430174</v>
      </c>
      <c r="AX26" s="14"/>
      <c r="AY26" s="14"/>
      <c r="AZ26" s="14"/>
      <c r="BA26" s="14"/>
      <c r="BB26" s="155"/>
      <c r="BC26" s="14"/>
      <c r="BD26" s="14"/>
      <c r="BE26" s="14"/>
      <c r="BF26" s="14"/>
      <c r="BG26" s="14"/>
      <c r="BH26" s="14"/>
      <c r="BI26" s="95"/>
      <c r="BJ26" s="95"/>
      <c r="BK26" s="95"/>
      <c r="BL26" s="95"/>
      <c r="BM26" s="95"/>
      <c r="BN26" s="95"/>
      <c r="BO26" s="14"/>
      <c r="BP26" s="14"/>
      <c r="BQ26" s="95"/>
      <c r="BR26" s="14"/>
      <c r="BS26" s="14"/>
      <c r="BT26" s="14"/>
      <c r="BU26" s="95"/>
      <c r="BV26" s="95"/>
      <c r="BW26" s="14"/>
      <c r="BX26" s="14"/>
      <c r="BY26" s="95"/>
      <c r="BZ26" s="14"/>
      <c r="CA26" s="14"/>
      <c r="CB26" s="14"/>
      <c r="CC26" s="14"/>
      <c r="CD26" s="14"/>
      <c r="CE26" s="14"/>
      <c r="CF26" s="14"/>
      <c r="CG26" s="95"/>
      <c r="CH26" s="95"/>
      <c r="CI26" s="14"/>
      <c r="CJ26" s="14"/>
      <c r="CK26" s="95"/>
      <c r="CL26" s="95"/>
      <c r="CM26" s="14"/>
      <c r="CN26" s="14"/>
      <c r="CO26" s="95"/>
      <c r="CP26" s="95"/>
      <c r="CQ26" s="14"/>
      <c r="CR26" s="14"/>
      <c r="CS26" s="95"/>
      <c r="CT26" s="95"/>
      <c r="CU26" s="14"/>
      <c r="CV26" s="14"/>
      <c r="CW26" s="95"/>
      <c r="CX26" s="95"/>
      <c r="CY26" s="14"/>
      <c r="CZ26" s="14"/>
      <c r="DA26" s="95"/>
      <c r="DB26" s="14"/>
      <c r="DC26" s="14"/>
      <c r="DD26" s="14"/>
      <c r="DE26" s="14"/>
      <c r="DF26" s="14"/>
      <c r="DG26" s="14"/>
      <c r="DH26" s="14"/>
      <c r="DI26" s="95"/>
      <c r="DJ26" s="95"/>
      <c r="DK26" s="14"/>
      <c r="DL26" s="14"/>
      <c r="DM26" s="48"/>
      <c r="DN26" s="14"/>
      <c r="DO26" s="14"/>
      <c r="DP26" s="14"/>
      <c r="DQ26" s="48"/>
      <c r="DR26" s="14"/>
      <c r="DS26" s="14"/>
      <c r="DT26" s="14"/>
      <c r="DU26" s="95"/>
      <c r="DV26" s="95"/>
      <c r="DW26" s="15"/>
      <c r="DX26" s="14"/>
      <c r="DY26" s="207"/>
      <c r="DZ26" s="15"/>
      <c r="EA26" s="15"/>
      <c r="EB26" s="14"/>
      <c r="EC26" s="14"/>
      <c r="ED26" s="225"/>
      <c r="EE26" s="221"/>
      <c r="EF26" s="14"/>
      <c r="EG26" s="95"/>
      <c r="EH26" s="95"/>
      <c r="EI26" s="15"/>
      <c r="EJ26" s="14"/>
      <c r="EK26" s="95"/>
      <c r="EL26" s="95"/>
      <c r="EM26" s="15"/>
      <c r="EN26" s="14"/>
      <c r="EO26" s="14"/>
      <c r="EP26" s="14"/>
      <c r="EQ26" s="15"/>
      <c r="ER26" s="14"/>
      <c r="ES26" s="14"/>
      <c r="ET26" s="15"/>
      <c r="EU26" s="15"/>
      <c r="EV26" s="14"/>
      <c r="EW26" s="14"/>
      <c r="EX26" s="15"/>
      <c r="EY26" s="15"/>
      <c r="EZ26" s="14"/>
      <c r="FA26" s="15"/>
      <c r="FB26" s="15"/>
      <c r="FC26" s="15"/>
      <c r="FD26" s="14"/>
      <c r="FE26" s="15"/>
      <c r="FF26" s="15"/>
      <c r="FG26" s="15"/>
      <c r="FH26" s="14"/>
      <c r="FI26" s="15"/>
      <c r="FJ26" s="15"/>
      <c r="FK26" s="15"/>
      <c r="FL26" s="14"/>
      <c r="FM26" s="15"/>
      <c r="FN26" s="15"/>
      <c r="FO26" s="15"/>
      <c r="FP26" s="14"/>
      <c r="FQ26" s="14"/>
      <c r="FR26" s="14"/>
      <c r="FS26" s="15"/>
      <c r="FT26" s="14"/>
      <c r="FU26" s="14"/>
      <c r="FV26" s="14"/>
      <c r="FW26" s="15"/>
      <c r="FX26" s="14"/>
      <c r="FY26" s="14"/>
      <c r="FZ26" s="14"/>
      <c r="GA26" s="15"/>
      <c r="GB26" s="14"/>
      <c r="GC26" s="14"/>
      <c r="GD26" s="14"/>
      <c r="GE26" s="15"/>
      <c r="GF26" s="14"/>
      <c r="GG26" s="14"/>
      <c r="GH26" s="14"/>
      <c r="GI26" s="15"/>
      <c r="GJ26" s="15"/>
      <c r="GK26" s="15"/>
    </row>
    <row r="27" spans="1:193" s="33" customFormat="1" x14ac:dyDescent="0.25">
      <c r="A27" s="56" t="s">
        <v>272</v>
      </c>
      <c r="B27" s="145">
        <f t="shared" si="174"/>
        <v>0</v>
      </c>
      <c r="C27" s="145">
        <f t="shared" si="174"/>
        <v>331.4</v>
      </c>
      <c r="D27" s="145">
        <f t="shared" si="175"/>
        <v>331.41919999999999</v>
      </c>
      <c r="E27" s="14">
        <f t="shared" si="170"/>
        <v>100.0057936028968</v>
      </c>
      <c r="F27" s="14"/>
      <c r="G27" s="14"/>
      <c r="H27" s="14"/>
      <c r="I27" s="14"/>
      <c r="J27" s="14"/>
      <c r="K27" s="14"/>
      <c r="L27" s="14"/>
      <c r="M27" s="14"/>
      <c r="N27" s="14"/>
      <c r="O27" s="14"/>
      <c r="P27" s="14"/>
      <c r="Q27" s="14"/>
      <c r="R27" s="14"/>
      <c r="S27" s="14"/>
      <c r="T27" s="14"/>
      <c r="U27" s="14"/>
      <c r="V27" s="14"/>
      <c r="W27" s="14"/>
      <c r="X27" s="14"/>
      <c r="Y27" s="14"/>
      <c r="Z27" s="14"/>
      <c r="AA27" s="14"/>
      <c r="AB27" s="14"/>
      <c r="AC27" s="79"/>
      <c r="AD27" s="79"/>
      <c r="AE27" s="79"/>
      <c r="AF27" s="79"/>
      <c r="AG27" s="14"/>
      <c r="AH27" s="79"/>
      <c r="AI27" s="79"/>
      <c r="AJ27" s="79"/>
      <c r="AK27" s="14"/>
      <c r="AL27" s="14"/>
      <c r="AM27" s="14"/>
      <c r="AN27" s="14"/>
      <c r="AO27" s="14"/>
      <c r="AP27" s="14"/>
      <c r="AQ27" s="14"/>
      <c r="AR27" s="14"/>
      <c r="AS27" s="14"/>
      <c r="AT27" s="14"/>
      <c r="AU27" s="14"/>
      <c r="AV27" s="14"/>
      <c r="AW27" s="14"/>
      <c r="AX27" s="14"/>
      <c r="AY27" s="14"/>
      <c r="AZ27" s="14"/>
      <c r="BA27" s="14"/>
      <c r="BB27" s="155"/>
      <c r="BC27" s="14"/>
      <c r="BD27" s="14"/>
      <c r="BE27" s="14"/>
      <c r="BF27" s="14"/>
      <c r="BG27" s="14"/>
      <c r="BH27" s="14"/>
      <c r="BI27" s="95"/>
      <c r="BJ27" s="95"/>
      <c r="BK27" s="95"/>
      <c r="BL27" s="95"/>
      <c r="BM27" s="95"/>
      <c r="BN27" s="95"/>
      <c r="BO27" s="14"/>
      <c r="BP27" s="14"/>
      <c r="BQ27" s="95"/>
      <c r="BR27" s="14"/>
      <c r="BS27" s="14"/>
      <c r="BT27" s="14"/>
      <c r="BU27" s="95"/>
      <c r="BV27" s="95"/>
      <c r="BW27" s="14"/>
      <c r="BX27" s="14"/>
      <c r="BY27" s="95"/>
      <c r="BZ27" s="14"/>
      <c r="CA27" s="14"/>
      <c r="CB27" s="14"/>
      <c r="CC27" s="14"/>
      <c r="CD27" s="14"/>
      <c r="CE27" s="14"/>
      <c r="CF27" s="14"/>
      <c r="CG27" s="95"/>
      <c r="CH27" s="95"/>
      <c r="CI27" s="14"/>
      <c r="CJ27" s="14"/>
      <c r="CK27" s="95"/>
      <c r="CL27" s="95"/>
      <c r="CM27" s="14"/>
      <c r="CN27" s="14"/>
      <c r="CO27" s="95"/>
      <c r="CP27" s="95"/>
      <c r="CQ27" s="14"/>
      <c r="CR27" s="14"/>
      <c r="CS27" s="95"/>
      <c r="CT27" s="95"/>
      <c r="CU27" s="14"/>
      <c r="CV27" s="14"/>
      <c r="CW27" s="95"/>
      <c r="CX27" s="95"/>
      <c r="CY27" s="14"/>
      <c r="CZ27" s="14"/>
      <c r="DA27" s="95"/>
      <c r="DB27" s="14"/>
      <c r="DC27" s="14">
        <v>331.4</v>
      </c>
      <c r="DD27" s="14">
        <v>331.41919999999999</v>
      </c>
      <c r="DE27" s="14">
        <f t="shared" si="236"/>
        <v>100.0057936028968</v>
      </c>
      <c r="DF27" s="14"/>
      <c r="DG27" s="14"/>
      <c r="DH27" s="14"/>
      <c r="DI27" s="95"/>
      <c r="DJ27" s="95"/>
      <c r="DK27" s="14"/>
      <c r="DL27" s="14"/>
      <c r="DM27" s="48"/>
      <c r="DN27" s="14"/>
      <c r="DO27" s="14"/>
      <c r="DP27" s="14"/>
      <c r="DQ27" s="48"/>
      <c r="DR27" s="14"/>
      <c r="DS27" s="14"/>
      <c r="DT27" s="14"/>
      <c r="DU27" s="95"/>
      <c r="DV27" s="95"/>
      <c r="DW27" s="15"/>
      <c r="DX27" s="14"/>
      <c r="DY27" s="207"/>
      <c r="DZ27" s="15"/>
      <c r="EA27" s="15"/>
      <c r="EB27" s="14"/>
      <c r="EC27" s="14"/>
      <c r="ED27" s="225"/>
      <c r="EE27" s="221"/>
      <c r="EF27" s="14"/>
      <c r="EG27" s="95"/>
      <c r="EH27" s="95"/>
      <c r="EI27" s="15"/>
      <c r="EJ27" s="14"/>
      <c r="EK27" s="95"/>
      <c r="EL27" s="95"/>
      <c r="EM27" s="15"/>
      <c r="EN27" s="14"/>
      <c r="EO27" s="95"/>
      <c r="EP27" s="95"/>
      <c r="EQ27" s="15"/>
      <c r="ER27" s="14"/>
      <c r="ES27" s="95"/>
      <c r="ET27" s="15"/>
      <c r="EU27" s="15"/>
      <c r="EV27" s="14"/>
      <c r="EW27" s="95"/>
      <c r="EX27" s="15"/>
      <c r="EY27" s="15"/>
      <c r="EZ27" s="14"/>
      <c r="FA27" s="15"/>
      <c r="FB27" s="15"/>
      <c r="FC27" s="15"/>
      <c r="FD27" s="14"/>
      <c r="FE27" s="15"/>
      <c r="FF27" s="15"/>
      <c r="FG27" s="15"/>
      <c r="FH27" s="14"/>
      <c r="FI27" s="15"/>
      <c r="FJ27" s="15"/>
      <c r="FK27" s="15"/>
      <c r="FL27" s="14"/>
      <c r="FM27" s="15"/>
      <c r="FN27" s="15"/>
      <c r="FO27" s="15"/>
      <c r="FP27" s="14"/>
      <c r="FQ27" s="14"/>
      <c r="FR27" s="14"/>
      <c r="FS27" s="15"/>
      <c r="FT27" s="14"/>
      <c r="FU27" s="14"/>
      <c r="FV27" s="14"/>
      <c r="FW27" s="15"/>
      <c r="FX27" s="14"/>
      <c r="FY27" s="14"/>
      <c r="FZ27" s="14"/>
      <c r="GA27" s="15"/>
      <c r="GB27" s="14"/>
      <c r="GC27" s="14"/>
      <c r="GD27" s="14"/>
      <c r="GE27" s="15"/>
      <c r="GF27" s="14"/>
      <c r="GG27" s="14"/>
      <c r="GH27" s="14"/>
      <c r="GI27" s="15"/>
      <c r="GJ27" s="15"/>
      <c r="GK27" s="15"/>
    </row>
    <row r="28" spans="1:193" s="33" customFormat="1" x14ac:dyDescent="0.25">
      <c r="A28" s="56" t="s">
        <v>448</v>
      </c>
      <c r="B28" s="145">
        <f t="shared" si="174"/>
        <v>0</v>
      </c>
      <c r="C28" s="145">
        <f t="shared" si="174"/>
        <v>0</v>
      </c>
      <c r="D28" s="145">
        <f t="shared" si="175"/>
        <v>0</v>
      </c>
      <c r="E28" s="14"/>
      <c r="F28" s="14"/>
      <c r="G28" s="14"/>
      <c r="H28" s="14"/>
      <c r="I28" s="14"/>
      <c r="J28" s="14"/>
      <c r="K28" s="14"/>
      <c r="L28" s="14"/>
      <c r="M28" s="14"/>
      <c r="N28" s="14"/>
      <c r="O28" s="14"/>
      <c r="P28" s="14"/>
      <c r="Q28" s="14"/>
      <c r="R28" s="14"/>
      <c r="S28" s="14"/>
      <c r="T28" s="14"/>
      <c r="U28" s="14"/>
      <c r="V28" s="14"/>
      <c r="W28" s="14"/>
      <c r="X28" s="14"/>
      <c r="Y28" s="14"/>
      <c r="Z28" s="14"/>
      <c r="AA28" s="14"/>
      <c r="AB28" s="14"/>
      <c r="AC28" s="79"/>
      <c r="AD28" s="79"/>
      <c r="AE28" s="79"/>
      <c r="AF28" s="79"/>
      <c r="AG28" s="14"/>
      <c r="AH28" s="79"/>
      <c r="AI28" s="79"/>
      <c r="AJ28" s="79"/>
      <c r="AK28" s="14"/>
      <c r="AL28" s="14"/>
      <c r="AM28" s="14"/>
      <c r="AN28" s="14"/>
      <c r="AO28" s="14"/>
      <c r="AP28" s="14"/>
      <c r="AQ28" s="14"/>
      <c r="AR28" s="14"/>
      <c r="AS28" s="14"/>
      <c r="AT28" s="14"/>
      <c r="AU28" s="14"/>
      <c r="AV28" s="14"/>
      <c r="AW28" s="14"/>
      <c r="AX28" s="14"/>
      <c r="AY28" s="14"/>
      <c r="AZ28" s="14"/>
      <c r="BA28" s="14"/>
      <c r="BB28" s="155"/>
      <c r="BC28" s="14"/>
      <c r="BD28" s="14"/>
      <c r="BE28" s="14"/>
      <c r="BF28" s="14"/>
      <c r="BG28" s="14"/>
      <c r="BH28" s="14"/>
      <c r="BI28" s="95"/>
      <c r="BJ28" s="95"/>
      <c r="BK28" s="95"/>
      <c r="BL28" s="95"/>
      <c r="BM28" s="95"/>
      <c r="BN28" s="95"/>
      <c r="BO28" s="14"/>
      <c r="BP28" s="14"/>
      <c r="BQ28" s="95"/>
      <c r="BR28" s="14"/>
      <c r="BS28" s="14"/>
      <c r="BT28" s="14"/>
      <c r="BU28" s="95"/>
      <c r="BV28" s="95"/>
      <c r="BW28" s="14"/>
      <c r="BX28" s="14"/>
      <c r="BY28" s="95"/>
      <c r="BZ28" s="14"/>
      <c r="CA28" s="14"/>
      <c r="CB28" s="14"/>
      <c r="CC28" s="14"/>
      <c r="CD28" s="14"/>
      <c r="CE28" s="14"/>
      <c r="CF28" s="14"/>
      <c r="CG28" s="95"/>
      <c r="CH28" s="95"/>
      <c r="CI28" s="14"/>
      <c r="CJ28" s="14"/>
      <c r="CK28" s="95"/>
      <c r="CL28" s="95"/>
      <c r="CM28" s="14"/>
      <c r="CN28" s="14"/>
      <c r="CO28" s="95"/>
      <c r="CP28" s="95"/>
      <c r="CQ28" s="14"/>
      <c r="CR28" s="14"/>
      <c r="CS28" s="95"/>
      <c r="CT28" s="95"/>
      <c r="CU28" s="14"/>
      <c r="CV28" s="14"/>
      <c r="CW28" s="95"/>
      <c r="CX28" s="95"/>
      <c r="CY28" s="14"/>
      <c r="CZ28" s="14"/>
      <c r="DA28" s="95"/>
      <c r="DB28" s="14"/>
      <c r="DC28" s="14"/>
      <c r="DD28" s="14"/>
      <c r="DE28" s="14"/>
      <c r="DF28" s="14"/>
      <c r="DG28" s="14"/>
      <c r="DH28" s="14"/>
      <c r="DI28" s="95"/>
      <c r="DJ28" s="95"/>
      <c r="DK28" s="14"/>
      <c r="DL28" s="14"/>
      <c r="DM28" s="48"/>
      <c r="DN28" s="14"/>
      <c r="DO28" s="14"/>
      <c r="DP28" s="14"/>
      <c r="DQ28" s="48"/>
      <c r="DR28" s="14"/>
      <c r="DS28" s="14"/>
      <c r="DT28" s="14"/>
      <c r="DU28" s="95"/>
      <c r="DV28" s="95"/>
      <c r="DW28" s="15"/>
      <c r="DX28" s="14"/>
      <c r="DY28" s="207"/>
      <c r="DZ28" s="15"/>
      <c r="EA28" s="15"/>
      <c r="EB28" s="14"/>
      <c r="EC28" s="14"/>
      <c r="ED28" s="225"/>
      <c r="EE28" s="221"/>
      <c r="EF28" s="14"/>
      <c r="EG28" s="95"/>
      <c r="EH28" s="95"/>
      <c r="EI28" s="15"/>
      <c r="EJ28" s="14"/>
      <c r="EK28" s="95"/>
      <c r="EL28" s="95"/>
      <c r="EM28" s="15"/>
      <c r="EN28" s="14"/>
      <c r="EO28" s="95"/>
      <c r="EP28" s="95"/>
      <c r="EQ28" s="15"/>
      <c r="ER28" s="14"/>
      <c r="ES28" s="95"/>
      <c r="ET28" s="15"/>
      <c r="EU28" s="15"/>
      <c r="EV28" s="14"/>
      <c r="EW28" s="95"/>
      <c r="EX28" s="15"/>
      <c r="EY28" s="15"/>
      <c r="EZ28" s="14"/>
      <c r="FA28" s="15"/>
      <c r="FB28" s="15"/>
      <c r="FC28" s="15"/>
      <c r="FD28" s="14"/>
      <c r="FE28" s="15"/>
      <c r="FF28" s="15"/>
      <c r="FG28" s="15"/>
      <c r="FH28" s="14"/>
      <c r="FI28" s="15"/>
      <c r="FJ28" s="15"/>
      <c r="FK28" s="15"/>
      <c r="FL28" s="14"/>
      <c r="FM28" s="15"/>
      <c r="FN28" s="15"/>
      <c r="FO28" s="15"/>
      <c r="FP28" s="14"/>
      <c r="FQ28" s="14"/>
      <c r="FR28" s="14"/>
      <c r="FS28" s="15"/>
      <c r="FT28" s="14"/>
      <c r="FU28" s="14"/>
      <c r="FV28" s="14"/>
      <c r="FW28" s="15"/>
      <c r="FX28" s="14"/>
      <c r="FY28" s="14"/>
      <c r="FZ28" s="14"/>
      <c r="GA28" s="15"/>
      <c r="GB28" s="14"/>
      <c r="GC28" s="14"/>
      <c r="GD28" s="14"/>
      <c r="GE28" s="15"/>
      <c r="GF28" s="14"/>
      <c r="GG28" s="14"/>
      <c r="GH28" s="14"/>
      <c r="GI28" s="15"/>
      <c r="GJ28" s="15"/>
      <c r="GK28" s="15"/>
    </row>
    <row r="29" spans="1:193" s="33" customFormat="1" x14ac:dyDescent="0.25">
      <c r="A29" s="56" t="s">
        <v>273</v>
      </c>
      <c r="B29" s="145">
        <f t="shared" si="174"/>
        <v>0</v>
      </c>
      <c r="C29" s="145">
        <f t="shared" si="174"/>
        <v>1000</v>
      </c>
      <c r="D29" s="145">
        <f t="shared" si="175"/>
        <v>1000</v>
      </c>
      <c r="E29" s="14">
        <f t="shared" si="170"/>
        <v>100</v>
      </c>
      <c r="F29" s="14"/>
      <c r="G29" s="14"/>
      <c r="H29" s="14"/>
      <c r="I29" s="14"/>
      <c r="J29" s="14"/>
      <c r="K29" s="14"/>
      <c r="L29" s="14"/>
      <c r="M29" s="14"/>
      <c r="N29" s="14"/>
      <c r="O29" s="14"/>
      <c r="P29" s="14"/>
      <c r="Q29" s="14"/>
      <c r="R29" s="14"/>
      <c r="S29" s="14"/>
      <c r="T29" s="14"/>
      <c r="U29" s="14"/>
      <c r="V29" s="14"/>
      <c r="W29" s="14"/>
      <c r="X29" s="14"/>
      <c r="Y29" s="14"/>
      <c r="Z29" s="14"/>
      <c r="AA29" s="14"/>
      <c r="AB29" s="14"/>
      <c r="AC29" s="79"/>
      <c r="AD29" s="79"/>
      <c r="AE29" s="79"/>
      <c r="AF29" s="79"/>
      <c r="AG29" s="14"/>
      <c r="AH29" s="79"/>
      <c r="AI29" s="79"/>
      <c r="AJ29" s="79"/>
      <c r="AK29" s="14"/>
      <c r="AL29" s="14"/>
      <c r="AM29" s="14"/>
      <c r="AN29" s="14"/>
      <c r="AO29" s="14"/>
      <c r="AP29" s="14"/>
      <c r="AQ29" s="14">
        <v>1000</v>
      </c>
      <c r="AR29" s="133">
        <v>1000</v>
      </c>
      <c r="AS29" s="14">
        <f t="shared" si="176"/>
        <v>100</v>
      </c>
      <c r="AT29" s="14"/>
      <c r="AU29" s="14"/>
      <c r="AV29" s="14"/>
      <c r="AW29" s="14"/>
      <c r="AX29" s="14"/>
      <c r="AY29" s="14"/>
      <c r="AZ29" s="14"/>
      <c r="BA29" s="14"/>
      <c r="BB29" s="155"/>
      <c r="BC29" s="14"/>
      <c r="BD29" s="14"/>
      <c r="BE29" s="14"/>
      <c r="BF29" s="14"/>
      <c r="BG29" s="14"/>
      <c r="BH29" s="14"/>
      <c r="BI29" s="95"/>
      <c r="BJ29" s="95"/>
      <c r="BK29" s="95"/>
      <c r="BL29" s="95"/>
      <c r="BM29" s="95"/>
      <c r="BN29" s="95"/>
      <c r="BO29" s="14"/>
      <c r="BP29" s="14"/>
      <c r="BQ29" s="95"/>
      <c r="BR29" s="14"/>
      <c r="BS29" s="14"/>
      <c r="BT29" s="14"/>
      <c r="BU29" s="95"/>
      <c r="BV29" s="95"/>
      <c r="BW29" s="14"/>
      <c r="BX29" s="14"/>
      <c r="BY29" s="95"/>
      <c r="BZ29" s="14"/>
      <c r="CA29" s="14"/>
      <c r="CB29" s="14"/>
      <c r="CC29" s="14"/>
      <c r="CD29" s="14"/>
      <c r="CE29" s="14"/>
      <c r="CF29" s="14"/>
      <c r="CG29" s="95"/>
      <c r="CH29" s="95"/>
      <c r="CI29" s="14"/>
      <c r="CJ29" s="14"/>
      <c r="CK29" s="95"/>
      <c r="CL29" s="95"/>
      <c r="CM29" s="14"/>
      <c r="CN29" s="14"/>
      <c r="CO29" s="95"/>
      <c r="CP29" s="95"/>
      <c r="CQ29" s="14"/>
      <c r="CR29" s="14"/>
      <c r="CS29" s="95"/>
      <c r="CT29" s="95"/>
      <c r="CU29" s="14"/>
      <c r="CV29" s="14"/>
      <c r="CW29" s="95"/>
      <c r="CX29" s="95"/>
      <c r="CY29" s="14"/>
      <c r="CZ29" s="14"/>
      <c r="DA29" s="95"/>
      <c r="DB29" s="14"/>
      <c r="DC29" s="14"/>
      <c r="DD29" s="14"/>
      <c r="DE29" s="14"/>
      <c r="DF29" s="14"/>
      <c r="DG29" s="14"/>
      <c r="DH29" s="14"/>
      <c r="DI29" s="95"/>
      <c r="DJ29" s="95"/>
      <c r="DK29" s="14"/>
      <c r="DL29" s="14"/>
      <c r="DM29" s="48"/>
      <c r="DN29" s="14"/>
      <c r="DO29" s="14"/>
      <c r="DP29" s="14"/>
      <c r="DQ29" s="48"/>
      <c r="DR29" s="14"/>
      <c r="DS29" s="14"/>
      <c r="DT29" s="14"/>
      <c r="DU29" s="95"/>
      <c r="DV29" s="95"/>
      <c r="DW29" s="15"/>
      <c r="DX29" s="14"/>
      <c r="DY29" s="207"/>
      <c r="DZ29" s="15"/>
      <c r="EA29" s="15"/>
      <c r="EB29" s="14"/>
      <c r="EC29" s="14"/>
      <c r="ED29" s="225"/>
      <c r="EE29" s="221"/>
      <c r="EF29" s="14"/>
      <c r="EG29" s="95"/>
      <c r="EH29" s="95"/>
      <c r="EI29" s="15"/>
      <c r="EJ29" s="14"/>
      <c r="EK29" s="95"/>
      <c r="EL29" s="95"/>
      <c r="EM29" s="15"/>
      <c r="EN29" s="14"/>
      <c r="EO29" s="95"/>
      <c r="EP29" s="95"/>
      <c r="EQ29" s="15"/>
      <c r="ER29" s="14"/>
      <c r="ES29" s="95"/>
      <c r="ET29" s="15"/>
      <c r="EU29" s="15"/>
      <c r="EV29" s="14"/>
      <c r="EW29" s="95"/>
      <c r="EX29" s="15"/>
      <c r="EY29" s="15"/>
      <c r="EZ29" s="14"/>
      <c r="FA29" s="15"/>
      <c r="FB29" s="15"/>
      <c r="FC29" s="15"/>
      <c r="FD29" s="14"/>
      <c r="FE29" s="15"/>
      <c r="FF29" s="15"/>
      <c r="FG29" s="15"/>
      <c r="FH29" s="14"/>
      <c r="FI29" s="15"/>
      <c r="FJ29" s="15"/>
      <c r="FK29" s="15"/>
      <c r="FL29" s="14"/>
      <c r="FM29" s="15"/>
      <c r="FN29" s="15"/>
      <c r="FO29" s="15"/>
      <c r="FP29" s="14"/>
      <c r="FQ29" s="14"/>
      <c r="FR29" s="14"/>
      <c r="FS29" s="15"/>
      <c r="FT29" s="14"/>
      <c r="FU29" s="14"/>
      <c r="FV29" s="14"/>
      <c r="FW29" s="15"/>
      <c r="FX29" s="14"/>
      <c r="FY29" s="14"/>
      <c r="FZ29" s="14"/>
      <c r="GA29" s="15"/>
      <c r="GB29" s="14"/>
      <c r="GC29" s="14"/>
      <c r="GD29" s="14"/>
      <c r="GE29" s="15"/>
      <c r="GF29" s="14"/>
      <c r="GG29" s="14"/>
      <c r="GH29" s="14"/>
      <c r="GI29" s="15"/>
      <c r="GJ29" s="15"/>
      <c r="GK29" s="15"/>
    </row>
    <row r="30" spans="1:193" s="33" customFormat="1" x14ac:dyDescent="0.25">
      <c r="A30" s="56" t="s">
        <v>447</v>
      </c>
      <c r="B30" s="145">
        <f t="shared" si="174"/>
        <v>0</v>
      </c>
      <c r="C30" s="145">
        <f t="shared" si="174"/>
        <v>876.9</v>
      </c>
      <c r="D30" s="145">
        <f t="shared" si="175"/>
        <v>876.88080000000002</v>
      </c>
      <c r="E30" s="14">
        <f t="shared" si="170"/>
        <v>99.997810468696542</v>
      </c>
      <c r="F30" s="14"/>
      <c r="G30" s="14"/>
      <c r="H30" s="14"/>
      <c r="I30" s="14"/>
      <c r="J30" s="14"/>
      <c r="K30" s="14"/>
      <c r="L30" s="14"/>
      <c r="M30" s="14"/>
      <c r="N30" s="14"/>
      <c r="O30" s="14"/>
      <c r="P30" s="14"/>
      <c r="Q30" s="14"/>
      <c r="R30" s="14"/>
      <c r="S30" s="14"/>
      <c r="T30" s="14"/>
      <c r="U30" s="14"/>
      <c r="V30" s="14"/>
      <c r="W30" s="14"/>
      <c r="X30" s="14"/>
      <c r="Y30" s="14"/>
      <c r="Z30" s="14"/>
      <c r="AA30" s="14"/>
      <c r="AB30" s="14"/>
      <c r="AC30" s="79"/>
      <c r="AD30" s="79"/>
      <c r="AE30" s="79"/>
      <c r="AF30" s="79"/>
      <c r="AG30" s="14"/>
      <c r="AH30" s="79"/>
      <c r="AI30" s="79"/>
      <c r="AJ30" s="79"/>
      <c r="AK30" s="14"/>
      <c r="AL30" s="14"/>
      <c r="AM30" s="14"/>
      <c r="AN30" s="14"/>
      <c r="AO30" s="14"/>
      <c r="AP30" s="14"/>
      <c r="AQ30" s="14"/>
      <c r="AR30" s="14"/>
      <c r="AS30" s="14"/>
      <c r="AT30" s="14"/>
      <c r="AU30" s="14"/>
      <c r="AV30" s="14"/>
      <c r="AW30" s="14"/>
      <c r="AX30" s="14"/>
      <c r="AY30" s="14"/>
      <c r="AZ30" s="14"/>
      <c r="BA30" s="14"/>
      <c r="BB30" s="155"/>
      <c r="BC30" s="14"/>
      <c r="BD30" s="14"/>
      <c r="BE30" s="14"/>
      <c r="BF30" s="14"/>
      <c r="BG30" s="14"/>
      <c r="BH30" s="14"/>
      <c r="BI30" s="95"/>
      <c r="BJ30" s="95"/>
      <c r="BK30" s="95"/>
      <c r="BL30" s="95"/>
      <c r="BM30" s="95"/>
      <c r="BN30" s="95"/>
      <c r="BO30" s="14"/>
      <c r="BP30" s="14"/>
      <c r="BQ30" s="95"/>
      <c r="BR30" s="14"/>
      <c r="BS30" s="14"/>
      <c r="BT30" s="14"/>
      <c r="BU30" s="95"/>
      <c r="BV30" s="95"/>
      <c r="BW30" s="14"/>
      <c r="BX30" s="14"/>
      <c r="BY30" s="95"/>
      <c r="BZ30" s="14"/>
      <c r="CA30" s="14"/>
      <c r="CB30" s="14"/>
      <c r="CC30" s="14"/>
      <c r="CD30" s="14"/>
      <c r="CE30" s="14"/>
      <c r="CF30" s="14"/>
      <c r="CG30" s="95"/>
      <c r="CH30" s="95"/>
      <c r="CI30" s="14"/>
      <c r="CJ30" s="14"/>
      <c r="CK30" s="95"/>
      <c r="CL30" s="95"/>
      <c r="CM30" s="14"/>
      <c r="CN30" s="14"/>
      <c r="CO30" s="95"/>
      <c r="CP30" s="95"/>
      <c r="CQ30" s="14"/>
      <c r="CR30" s="14"/>
      <c r="CS30" s="95"/>
      <c r="CT30" s="95"/>
      <c r="CU30" s="14"/>
      <c r="CV30" s="14"/>
      <c r="CW30" s="95"/>
      <c r="CX30" s="95"/>
      <c r="CY30" s="14"/>
      <c r="CZ30" s="14"/>
      <c r="DA30" s="95"/>
      <c r="DB30" s="14"/>
      <c r="DC30" s="14">
        <v>876.9</v>
      </c>
      <c r="DD30" s="14">
        <v>876.88080000000002</v>
      </c>
      <c r="DE30" s="14">
        <f>DD30/DC30*100</f>
        <v>99.997810468696542</v>
      </c>
      <c r="DF30" s="14"/>
      <c r="DG30" s="14"/>
      <c r="DH30" s="14"/>
      <c r="DI30" s="95"/>
      <c r="DJ30" s="95"/>
      <c r="DK30" s="14"/>
      <c r="DL30" s="14"/>
      <c r="DM30" s="48"/>
      <c r="DN30" s="14"/>
      <c r="DO30" s="14"/>
      <c r="DP30" s="14"/>
      <c r="DQ30" s="48"/>
      <c r="DR30" s="14"/>
      <c r="DS30" s="14"/>
      <c r="DT30" s="14"/>
      <c r="DU30" s="95"/>
      <c r="DV30" s="95"/>
      <c r="DW30" s="15"/>
      <c r="DX30" s="14"/>
      <c r="DY30" s="207"/>
      <c r="DZ30" s="15"/>
      <c r="EA30" s="15"/>
      <c r="EB30" s="14"/>
      <c r="EC30" s="14"/>
      <c r="ED30" s="225"/>
      <c r="EE30" s="221"/>
      <c r="EF30" s="14"/>
      <c r="EG30" s="95"/>
      <c r="EH30" s="95"/>
      <c r="EI30" s="15"/>
      <c r="EJ30" s="14"/>
      <c r="EK30" s="95"/>
      <c r="EL30" s="95"/>
      <c r="EM30" s="15"/>
      <c r="EN30" s="14"/>
      <c r="EO30" s="95"/>
      <c r="EP30" s="95"/>
      <c r="EQ30" s="15"/>
      <c r="ER30" s="14"/>
      <c r="ES30" s="95"/>
      <c r="ET30" s="15"/>
      <c r="EU30" s="15"/>
      <c r="EV30" s="14"/>
      <c r="EW30" s="95"/>
      <c r="EX30" s="15"/>
      <c r="EY30" s="15"/>
      <c r="EZ30" s="14"/>
      <c r="FA30" s="15"/>
      <c r="FB30" s="15"/>
      <c r="FC30" s="15"/>
      <c r="FD30" s="14"/>
      <c r="FE30" s="15"/>
      <c r="FF30" s="15"/>
      <c r="FG30" s="15"/>
      <c r="FH30" s="14"/>
      <c r="FI30" s="15"/>
      <c r="FJ30" s="15"/>
      <c r="FK30" s="15"/>
      <c r="FL30" s="14"/>
      <c r="FM30" s="15"/>
      <c r="FN30" s="15"/>
      <c r="FO30" s="15"/>
      <c r="FP30" s="14"/>
      <c r="FQ30" s="14"/>
      <c r="FR30" s="14"/>
      <c r="FS30" s="15"/>
      <c r="FT30" s="14"/>
      <c r="FU30" s="14"/>
      <c r="FV30" s="14"/>
      <c r="FW30" s="15"/>
      <c r="FX30" s="14"/>
      <c r="FY30" s="14"/>
      <c r="FZ30" s="14"/>
      <c r="GA30" s="15"/>
      <c r="GB30" s="14"/>
      <c r="GC30" s="14"/>
      <c r="GD30" s="14"/>
      <c r="GE30" s="15"/>
      <c r="GF30" s="14"/>
      <c r="GG30" s="14"/>
      <c r="GH30" s="14"/>
      <c r="GI30" s="15"/>
      <c r="GJ30" s="15"/>
      <c r="GK30" s="15"/>
    </row>
    <row r="31" spans="1:193" s="33" customFormat="1" x14ac:dyDescent="0.25">
      <c r="A31" s="56" t="s">
        <v>446</v>
      </c>
      <c r="B31" s="145">
        <f t="shared" si="174"/>
        <v>0</v>
      </c>
      <c r="C31" s="145">
        <f t="shared" si="174"/>
        <v>943.524</v>
      </c>
      <c r="D31" s="145">
        <f t="shared" si="175"/>
        <v>943.524</v>
      </c>
      <c r="E31" s="14">
        <f t="shared" si="170"/>
        <v>100</v>
      </c>
      <c r="F31" s="14"/>
      <c r="G31" s="14"/>
      <c r="H31" s="14"/>
      <c r="I31" s="14"/>
      <c r="J31" s="14"/>
      <c r="K31" s="14"/>
      <c r="L31" s="14"/>
      <c r="M31" s="14"/>
      <c r="N31" s="14"/>
      <c r="O31" s="14"/>
      <c r="P31" s="14"/>
      <c r="Q31" s="14"/>
      <c r="R31" s="14"/>
      <c r="S31" s="14"/>
      <c r="T31" s="14"/>
      <c r="U31" s="14"/>
      <c r="V31" s="14"/>
      <c r="W31" s="14"/>
      <c r="X31" s="14"/>
      <c r="Y31" s="14"/>
      <c r="Z31" s="14"/>
      <c r="AA31" s="14"/>
      <c r="AB31" s="14"/>
      <c r="AC31" s="79"/>
      <c r="AD31" s="79"/>
      <c r="AE31" s="79"/>
      <c r="AF31" s="79"/>
      <c r="AG31" s="14"/>
      <c r="AH31" s="79"/>
      <c r="AI31" s="79"/>
      <c r="AJ31" s="79"/>
      <c r="AK31" s="14"/>
      <c r="AL31" s="14"/>
      <c r="AM31" s="14"/>
      <c r="AN31" s="14"/>
      <c r="AO31" s="14"/>
      <c r="AP31" s="14"/>
      <c r="AQ31" s="14">
        <v>943.524</v>
      </c>
      <c r="AR31" s="133">
        <v>943.524</v>
      </c>
      <c r="AS31" s="14">
        <f t="shared" si="176"/>
        <v>100</v>
      </c>
      <c r="AT31" s="14"/>
      <c r="AU31" s="14"/>
      <c r="AV31" s="14"/>
      <c r="AW31" s="14"/>
      <c r="AX31" s="14"/>
      <c r="AY31" s="14"/>
      <c r="AZ31" s="14"/>
      <c r="BA31" s="14"/>
      <c r="BB31" s="155"/>
      <c r="BC31" s="14"/>
      <c r="BD31" s="14"/>
      <c r="BE31" s="14"/>
      <c r="BF31" s="14"/>
      <c r="BG31" s="14"/>
      <c r="BH31" s="14"/>
      <c r="BI31" s="95"/>
      <c r="BJ31" s="95"/>
      <c r="BK31" s="95"/>
      <c r="BL31" s="95"/>
      <c r="BM31" s="95"/>
      <c r="BN31" s="95"/>
      <c r="BO31" s="14"/>
      <c r="BP31" s="14"/>
      <c r="BQ31" s="95"/>
      <c r="BR31" s="14"/>
      <c r="BS31" s="14"/>
      <c r="BT31" s="14"/>
      <c r="BU31" s="95"/>
      <c r="BV31" s="95"/>
      <c r="BW31" s="14"/>
      <c r="BX31" s="14"/>
      <c r="BY31" s="95"/>
      <c r="BZ31" s="14"/>
      <c r="CA31" s="14"/>
      <c r="CB31" s="14"/>
      <c r="CC31" s="14"/>
      <c r="CD31" s="14"/>
      <c r="CE31" s="14"/>
      <c r="CF31" s="14"/>
      <c r="CG31" s="95"/>
      <c r="CH31" s="95"/>
      <c r="CI31" s="14"/>
      <c r="CJ31" s="14"/>
      <c r="CK31" s="95"/>
      <c r="CL31" s="95"/>
      <c r="CM31" s="14"/>
      <c r="CN31" s="14"/>
      <c r="CO31" s="95"/>
      <c r="CP31" s="95"/>
      <c r="CQ31" s="14"/>
      <c r="CR31" s="14"/>
      <c r="CS31" s="95"/>
      <c r="CT31" s="95"/>
      <c r="CU31" s="14"/>
      <c r="CV31" s="14"/>
      <c r="CW31" s="95"/>
      <c r="CX31" s="95"/>
      <c r="CY31" s="14"/>
      <c r="CZ31" s="14"/>
      <c r="DA31" s="95"/>
      <c r="DB31" s="14"/>
      <c r="DC31" s="14"/>
      <c r="DD31" s="14"/>
      <c r="DE31" s="14"/>
      <c r="DF31" s="14"/>
      <c r="DG31" s="14"/>
      <c r="DH31" s="14"/>
      <c r="DI31" s="95"/>
      <c r="DJ31" s="95"/>
      <c r="DK31" s="14"/>
      <c r="DL31" s="14"/>
      <c r="DM31" s="48"/>
      <c r="DN31" s="14"/>
      <c r="DO31" s="14"/>
      <c r="DP31" s="14"/>
      <c r="DQ31" s="48"/>
      <c r="DR31" s="14"/>
      <c r="DS31" s="14"/>
      <c r="DT31" s="14"/>
      <c r="DU31" s="95"/>
      <c r="DV31" s="95"/>
      <c r="DW31" s="15"/>
      <c r="DX31" s="14"/>
      <c r="DY31" s="207"/>
      <c r="DZ31" s="15"/>
      <c r="EA31" s="15"/>
      <c r="EB31" s="14"/>
      <c r="EC31" s="14"/>
      <c r="ED31" s="225"/>
      <c r="EE31" s="221"/>
      <c r="EF31" s="14"/>
      <c r="EG31" s="95"/>
      <c r="EH31" s="95"/>
      <c r="EI31" s="15"/>
      <c r="EJ31" s="14"/>
      <c r="EK31" s="95"/>
      <c r="EL31" s="95"/>
      <c r="EM31" s="15"/>
      <c r="EN31" s="14"/>
      <c r="EO31" s="95"/>
      <c r="EP31" s="95"/>
      <c r="EQ31" s="15"/>
      <c r="ER31" s="14"/>
      <c r="ES31" s="95"/>
      <c r="ET31" s="15"/>
      <c r="EU31" s="15"/>
      <c r="EV31" s="14"/>
      <c r="EW31" s="95"/>
      <c r="EX31" s="15"/>
      <c r="EY31" s="15"/>
      <c r="EZ31" s="14"/>
      <c r="FA31" s="15"/>
      <c r="FB31" s="15"/>
      <c r="FC31" s="15"/>
      <c r="FD31" s="14"/>
      <c r="FE31" s="15"/>
      <c r="FF31" s="15"/>
      <c r="FG31" s="15"/>
      <c r="FH31" s="14"/>
      <c r="FI31" s="15"/>
      <c r="FJ31" s="15"/>
      <c r="FK31" s="15"/>
      <c r="FL31" s="14"/>
      <c r="FM31" s="15"/>
      <c r="FN31" s="15"/>
      <c r="FO31" s="15"/>
      <c r="FP31" s="14"/>
      <c r="FQ31" s="14"/>
      <c r="FR31" s="14"/>
      <c r="FS31" s="15"/>
      <c r="FT31" s="14"/>
      <c r="FU31" s="14"/>
      <c r="FV31" s="14"/>
      <c r="FW31" s="15"/>
      <c r="FX31" s="14"/>
      <c r="FY31" s="14"/>
      <c r="FZ31" s="14"/>
      <c r="GA31" s="15"/>
      <c r="GB31" s="14"/>
      <c r="GC31" s="14"/>
      <c r="GD31" s="14"/>
      <c r="GE31" s="15"/>
      <c r="GF31" s="14"/>
      <c r="GG31" s="14"/>
      <c r="GH31" s="14"/>
      <c r="GI31" s="15"/>
      <c r="GJ31" s="15"/>
      <c r="GK31" s="15"/>
    </row>
    <row r="32" spans="1:193" s="33" customFormat="1" x14ac:dyDescent="0.25">
      <c r="A32" s="56" t="s">
        <v>449</v>
      </c>
      <c r="B32" s="145">
        <f t="shared" si="174"/>
        <v>0</v>
      </c>
      <c r="C32" s="145">
        <f t="shared" si="174"/>
        <v>0</v>
      </c>
      <c r="D32" s="145">
        <f t="shared" si="175"/>
        <v>0</v>
      </c>
      <c r="E32" s="14"/>
      <c r="F32" s="14"/>
      <c r="G32" s="14"/>
      <c r="H32" s="14"/>
      <c r="I32" s="14"/>
      <c r="J32" s="14"/>
      <c r="K32" s="14"/>
      <c r="L32" s="14"/>
      <c r="M32" s="14"/>
      <c r="N32" s="14"/>
      <c r="O32" s="14"/>
      <c r="P32" s="14"/>
      <c r="Q32" s="14"/>
      <c r="R32" s="14"/>
      <c r="S32" s="14"/>
      <c r="T32" s="14"/>
      <c r="U32" s="14"/>
      <c r="V32" s="14"/>
      <c r="W32" s="14"/>
      <c r="X32" s="14"/>
      <c r="Y32" s="14"/>
      <c r="Z32" s="14"/>
      <c r="AA32" s="14"/>
      <c r="AB32" s="14"/>
      <c r="AC32" s="79"/>
      <c r="AD32" s="79"/>
      <c r="AE32" s="79"/>
      <c r="AF32" s="79"/>
      <c r="AG32" s="14"/>
      <c r="AH32" s="79"/>
      <c r="AI32" s="79"/>
      <c r="AJ32" s="79"/>
      <c r="AK32" s="14"/>
      <c r="AL32" s="14"/>
      <c r="AM32" s="14"/>
      <c r="AN32" s="14"/>
      <c r="AO32" s="14"/>
      <c r="AP32" s="14"/>
      <c r="AQ32" s="14"/>
      <c r="AR32" s="14"/>
      <c r="AS32" s="14"/>
      <c r="AT32" s="14"/>
      <c r="AU32" s="14"/>
      <c r="AV32" s="14"/>
      <c r="AW32" s="14"/>
      <c r="AX32" s="14"/>
      <c r="AY32" s="14"/>
      <c r="AZ32" s="14"/>
      <c r="BA32" s="14"/>
      <c r="BB32" s="155"/>
      <c r="BC32" s="14"/>
      <c r="BD32" s="14"/>
      <c r="BE32" s="14"/>
      <c r="BF32" s="14"/>
      <c r="BG32" s="14"/>
      <c r="BH32" s="14"/>
      <c r="BI32" s="95"/>
      <c r="BJ32" s="95"/>
      <c r="BK32" s="95"/>
      <c r="BL32" s="95"/>
      <c r="BM32" s="95"/>
      <c r="BN32" s="95"/>
      <c r="BO32" s="14"/>
      <c r="BP32" s="14"/>
      <c r="BQ32" s="95"/>
      <c r="BR32" s="14"/>
      <c r="BS32" s="14"/>
      <c r="BT32" s="14"/>
      <c r="BU32" s="95"/>
      <c r="BV32" s="95"/>
      <c r="BW32" s="14"/>
      <c r="BX32" s="14"/>
      <c r="BY32" s="95"/>
      <c r="BZ32" s="14"/>
      <c r="CA32" s="14"/>
      <c r="CB32" s="14"/>
      <c r="CC32" s="14"/>
      <c r="CD32" s="14"/>
      <c r="CE32" s="14"/>
      <c r="CF32" s="14"/>
      <c r="CG32" s="95"/>
      <c r="CH32" s="95"/>
      <c r="CI32" s="14"/>
      <c r="CJ32" s="14"/>
      <c r="CK32" s="95"/>
      <c r="CL32" s="95"/>
      <c r="CM32" s="14"/>
      <c r="CN32" s="14"/>
      <c r="CO32" s="95"/>
      <c r="CP32" s="95"/>
      <c r="CQ32" s="14"/>
      <c r="CR32" s="14"/>
      <c r="CS32" s="95"/>
      <c r="CT32" s="95"/>
      <c r="CU32" s="14"/>
      <c r="CV32" s="14"/>
      <c r="CW32" s="95"/>
      <c r="CX32" s="95"/>
      <c r="CY32" s="14"/>
      <c r="CZ32" s="14"/>
      <c r="DA32" s="95"/>
      <c r="DB32" s="14"/>
      <c r="DC32" s="14"/>
      <c r="DD32" s="14"/>
      <c r="DE32" s="14"/>
      <c r="DF32" s="14"/>
      <c r="DG32" s="14"/>
      <c r="DH32" s="14"/>
      <c r="DI32" s="95"/>
      <c r="DJ32" s="95"/>
      <c r="DK32" s="14"/>
      <c r="DL32" s="14"/>
      <c r="DM32" s="48"/>
      <c r="DN32" s="14"/>
      <c r="DO32" s="14"/>
      <c r="DP32" s="14"/>
      <c r="DQ32" s="48"/>
      <c r="DR32" s="14"/>
      <c r="DS32" s="14"/>
      <c r="DT32" s="14"/>
      <c r="DU32" s="95"/>
      <c r="DV32" s="95"/>
      <c r="DW32" s="15"/>
      <c r="DX32" s="14"/>
      <c r="DY32" s="207"/>
      <c r="DZ32" s="15"/>
      <c r="EA32" s="15"/>
      <c r="EB32" s="14"/>
      <c r="EC32" s="14"/>
      <c r="ED32" s="225"/>
      <c r="EE32" s="221"/>
      <c r="EF32" s="14"/>
      <c r="EG32" s="95"/>
      <c r="EH32" s="95"/>
      <c r="EI32" s="15"/>
      <c r="EJ32" s="14"/>
      <c r="EK32" s="95"/>
      <c r="EL32" s="95"/>
      <c r="EM32" s="15"/>
      <c r="EN32" s="14"/>
      <c r="EO32" s="95"/>
      <c r="EP32" s="95"/>
      <c r="EQ32" s="15"/>
      <c r="ER32" s="14"/>
      <c r="ES32" s="95"/>
      <c r="ET32" s="15"/>
      <c r="EU32" s="15"/>
      <c r="EV32" s="14"/>
      <c r="EW32" s="95"/>
      <c r="EX32" s="15"/>
      <c r="EY32" s="15"/>
      <c r="EZ32" s="14"/>
      <c r="FA32" s="15"/>
      <c r="FB32" s="15"/>
      <c r="FC32" s="15"/>
      <c r="FD32" s="14"/>
      <c r="FE32" s="15"/>
      <c r="FF32" s="15"/>
      <c r="FG32" s="15"/>
      <c r="FH32" s="14"/>
      <c r="FI32" s="15"/>
      <c r="FJ32" s="15"/>
      <c r="FK32" s="15"/>
      <c r="FL32" s="14"/>
      <c r="FM32" s="15"/>
      <c r="FN32" s="15"/>
      <c r="FO32" s="15"/>
      <c r="FP32" s="14"/>
      <c r="FQ32" s="14"/>
      <c r="FR32" s="14"/>
      <c r="FS32" s="15"/>
      <c r="FT32" s="14"/>
      <c r="FU32" s="14"/>
      <c r="FV32" s="14"/>
      <c r="FW32" s="15"/>
      <c r="FX32" s="14"/>
      <c r="FY32" s="14"/>
      <c r="FZ32" s="14"/>
      <c r="GA32" s="15"/>
      <c r="GB32" s="14"/>
      <c r="GC32" s="14"/>
      <c r="GD32" s="14"/>
      <c r="GE32" s="15"/>
      <c r="GF32" s="14"/>
      <c r="GG32" s="14"/>
      <c r="GH32" s="14"/>
      <c r="GI32" s="15"/>
      <c r="GJ32" s="15"/>
      <c r="GK32" s="15"/>
    </row>
    <row r="33" spans="1:193" s="33" customFormat="1" x14ac:dyDescent="0.25">
      <c r="A33" s="56" t="s">
        <v>445</v>
      </c>
      <c r="B33" s="145">
        <f t="shared" si="174"/>
        <v>0</v>
      </c>
      <c r="C33" s="145">
        <f t="shared" si="174"/>
        <v>797.42600000000004</v>
      </c>
      <c r="D33" s="145">
        <f t="shared" si="175"/>
        <v>797.42600000000004</v>
      </c>
      <c r="E33" s="14">
        <f t="shared" si="170"/>
        <v>100</v>
      </c>
      <c r="F33" s="14"/>
      <c r="G33" s="14"/>
      <c r="H33" s="14"/>
      <c r="I33" s="14"/>
      <c r="J33" s="14"/>
      <c r="K33" s="14"/>
      <c r="L33" s="14"/>
      <c r="M33" s="14"/>
      <c r="N33" s="14"/>
      <c r="O33" s="14"/>
      <c r="P33" s="14"/>
      <c r="Q33" s="14"/>
      <c r="R33" s="14"/>
      <c r="S33" s="14"/>
      <c r="T33" s="14"/>
      <c r="U33" s="14"/>
      <c r="V33" s="14"/>
      <c r="W33" s="14"/>
      <c r="X33" s="14"/>
      <c r="Y33" s="14"/>
      <c r="Z33" s="14"/>
      <c r="AA33" s="14"/>
      <c r="AB33" s="14"/>
      <c r="AC33" s="79"/>
      <c r="AD33" s="79"/>
      <c r="AE33" s="79"/>
      <c r="AF33" s="79"/>
      <c r="AG33" s="14"/>
      <c r="AH33" s="79"/>
      <c r="AI33" s="79"/>
      <c r="AJ33" s="79"/>
      <c r="AK33" s="14"/>
      <c r="AL33" s="14"/>
      <c r="AM33" s="14"/>
      <c r="AN33" s="14"/>
      <c r="AO33" s="14"/>
      <c r="AP33" s="14"/>
      <c r="AQ33" s="14">
        <v>797.42600000000004</v>
      </c>
      <c r="AR33" s="133">
        <v>797.42600000000004</v>
      </c>
      <c r="AS33" s="14">
        <f t="shared" si="176"/>
        <v>100</v>
      </c>
      <c r="AT33" s="14"/>
      <c r="AU33" s="14"/>
      <c r="AV33" s="14"/>
      <c r="AW33" s="14"/>
      <c r="AX33" s="14"/>
      <c r="AY33" s="14"/>
      <c r="AZ33" s="14"/>
      <c r="BA33" s="14"/>
      <c r="BB33" s="155"/>
      <c r="BC33" s="14"/>
      <c r="BD33" s="14"/>
      <c r="BE33" s="14"/>
      <c r="BF33" s="14"/>
      <c r="BG33" s="14"/>
      <c r="BH33" s="14"/>
      <c r="BI33" s="95"/>
      <c r="BJ33" s="95"/>
      <c r="BK33" s="95"/>
      <c r="BL33" s="95"/>
      <c r="BM33" s="95"/>
      <c r="BN33" s="95"/>
      <c r="BO33" s="14"/>
      <c r="BP33" s="14"/>
      <c r="BQ33" s="95"/>
      <c r="BR33" s="14"/>
      <c r="BS33" s="14"/>
      <c r="BT33" s="14"/>
      <c r="BU33" s="95"/>
      <c r="BV33" s="95"/>
      <c r="BW33" s="14"/>
      <c r="BX33" s="14"/>
      <c r="BY33" s="95"/>
      <c r="BZ33" s="14"/>
      <c r="CA33" s="14"/>
      <c r="CB33" s="14"/>
      <c r="CC33" s="14"/>
      <c r="CD33" s="14"/>
      <c r="CE33" s="14"/>
      <c r="CF33" s="14"/>
      <c r="CG33" s="95"/>
      <c r="CH33" s="95"/>
      <c r="CI33" s="14"/>
      <c r="CJ33" s="14"/>
      <c r="CK33" s="95"/>
      <c r="CL33" s="95"/>
      <c r="CM33" s="14"/>
      <c r="CN33" s="14"/>
      <c r="CO33" s="95"/>
      <c r="CP33" s="95"/>
      <c r="CQ33" s="14"/>
      <c r="CR33" s="14"/>
      <c r="CS33" s="95"/>
      <c r="CT33" s="95"/>
      <c r="CU33" s="14"/>
      <c r="CV33" s="14"/>
      <c r="CW33" s="95"/>
      <c r="CX33" s="95"/>
      <c r="CY33" s="14"/>
      <c r="CZ33" s="14"/>
      <c r="DA33" s="95"/>
      <c r="DB33" s="14"/>
      <c r="DC33" s="14"/>
      <c r="DD33" s="14"/>
      <c r="DE33" s="14"/>
      <c r="DF33" s="14"/>
      <c r="DG33" s="14"/>
      <c r="DH33" s="14"/>
      <c r="DI33" s="95"/>
      <c r="DJ33" s="95"/>
      <c r="DK33" s="14"/>
      <c r="DL33" s="14"/>
      <c r="DM33" s="48"/>
      <c r="DN33" s="14"/>
      <c r="DO33" s="14"/>
      <c r="DP33" s="14"/>
      <c r="DQ33" s="48"/>
      <c r="DR33" s="14"/>
      <c r="DS33" s="14"/>
      <c r="DT33" s="14"/>
      <c r="DU33" s="95"/>
      <c r="DV33" s="95"/>
      <c r="DW33" s="15"/>
      <c r="DX33" s="14"/>
      <c r="DY33" s="207"/>
      <c r="DZ33" s="15"/>
      <c r="EA33" s="15"/>
      <c r="EB33" s="14"/>
      <c r="EC33" s="14"/>
      <c r="ED33" s="225"/>
      <c r="EE33" s="221"/>
      <c r="EF33" s="14"/>
      <c r="EG33" s="95"/>
      <c r="EH33" s="95"/>
      <c r="EI33" s="15"/>
      <c r="EJ33" s="14"/>
      <c r="EK33" s="95"/>
      <c r="EL33" s="95"/>
      <c r="EM33" s="15"/>
      <c r="EN33" s="14"/>
      <c r="EO33" s="95"/>
      <c r="EP33" s="95"/>
      <c r="EQ33" s="15"/>
      <c r="ER33" s="14"/>
      <c r="ES33" s="95"/>
      <c r="ET33" s="15"/>
      <c r="EU33" s="15"/>
      <c r="EV33" s="14"/>
      <c r="EW33" s="95"/>
      <c r="EX33" s="15"/>
      <c r="EY33" s="15"/>
      <c r="EZ33" s="14"/>
      <c r="FA33" s="15"/>
      <c r="FB33" s="15"/>
      <c r="FC33" s="15"/>
      <c r="FD33" s="14"/>
      <c r="FE33" s="15"/>
      <c r="FF33" s="15"/>
      <c r="FG33" s="15"/>
      <c r="FH33" s="14"/>
      <c r="FI33" s="15"/>
      <c r="FJ33" s="15"/>
      <c r="FK33" s="15"/>
      <c r="FL33" s="14"/>
      <c r="FM33" s="15"/>
      <c r="FN33" s="15"/>
      <c r="FO33" s="15"/>
      <c r="FP33" s="14"/>
      <c r="FQ33" s="14"/>
      <c r="FR33" s="14"/>
      <c r="FS33" s="15"/>
      <c r="FT33" s="14"/>
      <c r="FU33" s="14"/>
      <c r="FV33" s="14"/>
      <c r="FW33" s="15"/>
      <c r="FX33" s="14"/>
      <c r="FY33" s="14"/>
      <c r="FZ33" s="14"/>
      <c r="GA33" s="15"/>
      <c r="GB33" s="14"/>
      <c r="GC33" s="14"/>
      <c r="GD33" s="14"/>
      <c r="GE33" s="15"/>
      <c r="GF33" s="14"/>
      <c r="GG33" s="14"/>
      <c r="GH33" s="14"/>
      <c r="GI33" s="15"/>
      <c r="GJ33" s="15"/>
      <c r="GK33" s="15"/>
    </row>
    <row r="34" spans="1:193" s="33" customFormat="1" x14ac:dyDescent="0.25">
      <c r="A34" s="56" t="s">
        <v>444</v>
      </c>
      <c r="B34" s="145">
        <f t="shared" si="174"/>
        <v>0</v>
      </c>
      <c r="C34" s="145">
        <f t="shared" si="174"/>
        <v>0</v>
      </c>
      <c r="D34" s="145">
        <f t="shared" si="175"/>
        <v>0</v>
      </c>
      <c r="E34" s="14"/>
      <c r="F34" s="14"/>
      <c r="G34" s="14"/>
      <c r="H34" s="14"/>
      <c r="I34" s="14"/>
      <c r="J34" s="14"/>
      <c r="K34" s="14"/>
      <c r="L34" s="14"/>
      <c r="M34" s="14"/>
      <c r="N34" s="14"/>
      <c r="O34" s="14"/>
      <c r="P34" s="14"/>
      <c r="Q34" s="14"/>
      <c r="R34" s="14"/>
      <c r="S34" s="14"/>
      <c r="T34" s="14"/>
      <c r="U34" s="14"/>
      <c r="V34" s="14"/>
      <c r="W34" s="14"/>
      <c r="X34" s="14"/>
      <c r="Y34" s="14"/>
      <c r="Z34" s="14"/>
      <c r="AA34" s="14"/>
      <c r="AB34" s="14"/>
      <c r="AC34" s="79"/>
      <c r="AD34" s="79"/>
      <c r="AE34" s="79"/>
      <c r="AF34" s="79"/>
      <c r="AG34" s="14"/>
      <c r="AH34" s="79"/>
      <c r="AI34" s="79"/>
      <c r="AJ34" s="79"/>
      <c r="AK34" s="14"/>
      <c r="AL34" s="14"/>
      <c r="AM34" s="14"/>
      <c r="AN34" s="14"/>
      <c r="AO34" s="14"/>
      <c r="AP34" s="14"/>
      <c r="AQ34" s="14"/>
      <c r="AR34" s="14"/>
      <c r="AS34" s="14"/>
      <c r="AT34" s="14"/>
      <c r="AU34" s="14"/>
      <c r="AV34" s="14"/>
      <c r="AW34" s="14"/>
      <c r="AX34" s="14"/>
      <c r="AY34" s="14"/>
      <c r="AZ34" s="14"/>
      <c r="BA34" s="14"/>
      <c r="BB34" s="155"/>
      <c r="BC34" s="14"/>
      <c r="BD34" s="14"/>
      <c r="BE34" s="14"/>
      <c r="BF34" s="14"/>
      <c r="BG34" s="14"/>
      <c r="BH34" s="14"/>
      <c r="BI34" s="95"/>
      <c r="BJ34" s="95"/>
      <c r="BK34" s="95"/>
      <c r="BL34" s="95"/>
      <c r="BM34" s="95"/>
      <c r="BN34" s="95"/>
      <c r="BO34" s="14"/>
      <c r="BP34" s="14"/>
      <c r="BQ34" s="95"/>
      <c r="BR34" s="14"/>
      <c r="BS34" s="14"/>
      <c r="BT34" s="14"/>
      <c r="BU34" s="95"/>
      <c r="BV34" s="95"/>
      <c r="BW34" s="14"/>
      <c r="BX34" s="14"/>
      <c r="BY34" s="95"/>
      <c r="BZ34" s="14"/>
      <c r="CA34" s="14"/>
      <c r="CB34" s="14"/>
      <c r="CC34" s="14"/>
      <c r="CD34" s="14"/>
      <c r="CE34" s="14"/>
      <c r="CF34" s="14"/>
      <c r="CG34" s="95"/>
      <c r="CH34" s="95"/>
      <c r="CI34" s="14"/>
      <c r="CJ34" s="14"/>
      <c r="CK34" s="95"/>
      <c r="CL34" s="95"/>
      <c r="CM34" s="14"/>
      <c r="CN34" s="14"/>
      <c r="CO34" s="95"/>
      <c r="CP34" s="95"/>
      <c r="CQ34" s="14"/>
      <c r="CR34" s="14"/>
      <c r="CS34" s="95"/>
      <c r="CT34" s="95"/>
      <c r="CU34" s="14"/>
      <c r="CV34" s="14"/>
      <c r="CW34" s="95"/>
      <c r="CX34" s="95"/>
      <c r="CY34" s="14"/>
      <c r="CZ34" s="14"/>
      <c r="DA34" s="95"/>
      <c r="DB34" s="14"/>
      <c r="DC34" s="14"/>
      <c r="DD34" s="14"/>
      <c r="DE34" s="14"/>
      <c r="DF34" s="14"/>
      <c r="DG34" s="14"/>
      <c r="DH34" s="14"/>
      <c r="DI34" s="95"/>
      <c r="DJ34" s="95"/>
      <c r="DK34" s="14"/>
      <c r="DL34" s="14"/>
      <c r="DM34" s="48"/>
      <c r="DN34" s="14"/>
      <c r="DO34" s="14"/>
      <c r="DP34" s="14"/>
      <c r="DQ34" s="48"/>
      <c r="DR34" s="14"/>
      <c r="DS34" s="14"/>
      <c r="DT34" s="14"/>
      <c r="DU34" s="95"/>
      <c r="DV34" s="95"/>
      <c r="DW34" s="15"/>
      <c r="DX34" s="14"/>
      <c r="DY34" s="207"/>
      <c r="DZ34" s="15"/>
      <c r="EA34" s="15"/>
      <c r="EB34" s="14"/>
      <c r="EC34" s="14"/>
      <c r="ED34" s="225"/>
      <c r="EE34" s="221"/>
      <c r="EF34" s="14"/>
      <c r="EG34" s="95"/>
      <c r="EH34" s="95"/>
      <c r="EI34" s="15"/>
      <c r="EJ34" s="14"/>
      <c r="EK34" s="95"/>
      <c r="EL34" s="95"/>
      <c r="EM34" s="15"/>
      <c r="EN34" s="14"/>
      <c r="EO34" s="95"/>
      <c r="EP34" s="95"/>
      <c r="EQ34" s="15"/>
      <c r="ER34" s="14"/>
      <c r="ES34" s="95"/>
      <c r="ET34" s="15"/>
      <c r="EU34" s="15"/>
      <c r="EV34" s="14"/>
      <c r="EW34" s="95"/>
      <c r="EX34" s="15"/>
      <c r="EY34" s="15"/>
      <c r="EZ34" s="14"/>
      <c r="FA34" s="15"/>
      <c r="FB34" s="15"/>
      <c r="FC34" s="15"/>
      <c r="FD34" s="14"/>
      <c r="FE34" s="15"/>
      <c r="FF34" s="15"/>
      <c r="FG34" s="15"/>
      <c r="FH34" s="14"/>
      <c r="FI34" s="15"/>
      <c r="FJ34" s="15"/>
      <c r="FK34" s="15"/>
      <c r="FL34" s="14"/>
      <c r="FM34" s="15"/>
      <c r="FN34" s="15"/>
      <c r="FO34" s="15"/>
      <c r="FP34" s="14"/>
      <c r="FQ34" s="14"/>
      <c r="FR34" s="14"/>
      <c r="FS34" s="15"/>
      <c r="FT34" s="14"/>
      <c r="FU34" s="14"/>
      <c r="FV34" s="14"/>
      <c r="FW34" s="15"/>
      <c r="FX34" s="14"/>
      <c r="FY34" s="14"/>
      <c r="FZ34" s="14"/>
      <c r="GA34" s="15"/>
      <c r="GB34" s="14"/>
      <c r="GC34" s="14"/>
      <c r="GD34" s="14"/>
      <c r="GE34" s="15"/>
      <c r="GF34" s="14"/>
      <c r="GG34" s="14"/>
      <c r="GH34" s="14"/>
      <c r="GI34" s="15"/>
      <c r="GJ34" s="15"/>
      <c r="GK34" s="15"/>
    </row>
    <row r="35" spans="1:193" s="33" customFormat="1" x14ac:dyDescent="0.25">
      <c r="A35" s="56" t="s">
        <v>443</v>
      </c>
      <c r="B35" s="145">
        <f t="shared" si="174"/>
        <v>0</v>
      </c>
      <c r="C35" s="145">
        <f t="shared" si="174"/>
        <v>0</v>
      </c>
      <c r="D35" s="145">
        <f t="shared" si="175"/>
        <v>0</v>
      </c>
      <c r="E35" s="14"/>
      <c r="F35" s="14"/>
      <c r="G35" s="14"/>
      <c r="H35" s="14"/>
      <c r="I35" s="14"/>
      <c r="J35" s="14"/>
      <c r="K35" s="14"/>
      <c r="L35" s="14"/>
      <c r="M35" s="14"/>
      <c r="N35" s="14"/>
      <c r="O35" s="14"/>
      <c r="P35" s="14"/>
      <c r="Q35" s="14"/>
      <c r="R35" s="14"/>
      <c r="S35" s="14"/>
      <c r="T35" s="14"/>
      <c r="U35" s="14"/>
      <c r="V35" s="14"/>
      <c r="W35" s="14"/>
      <c r="X35" s="14"/>
      <c r="Y35" s="14"/>
      <c r="Z35" s="14"/>
      <c r="AA35" s="14"/>
      <c r="AB35" s="14"/>
      <c r="AC35" s="79"/>
      <c r="AD35" s="79"/>
      <c r="AE35" s="79"/>
      <c r="AF35" s="79"/>
      <c r="AG35" s="14"/>
      <c r="AH35" s="79"/>
      <c r="AI35" s="79"/>
      <c r="AJ35" s="79"/>
      <c r="AK35" s="14"/>
      <c r="AL35" s="14"/>
      <c r="AM35" s="14"/>
      <c r="AN35" s="14"/>
      <c r="AO35" s="14"/>
      <c r="AP35" s="14"/>
      <c r="AQ35" s="14"/>
      <c r="AR35" s="14"/>
      <c r="AS35" s="14"/>
      <c r="AT35" s="14"/>
      <c r="AU35" s="14"/>
      <c r="AV35" s="14"/>
      <c r="AW35" s="14"/>
      <c r="AX35" s="14"/>
      <c r="AY35" s="14"/>
      <c r="AZ35" s="14"/>
      <c r="BA35" s="14"/>
      <c r="BB35" s="155"/>
      <c r="BC35" s="14"/>
      <c r="BD35" s="14"/>
      <c r="BE35" s="14"/>
      <c r="BF35" s="14"/>
      <c r="BG35" s="14"/>
      <c r="BH35" s="14"/>
      <c r="BI35" s="95"/>
      <c r="BJ35" s="95"/>
      <c r="BK35" s="95"/>
      <c r="BL35" s="95"/>
      <c r="BM35" s="95"/>
      <c r="BN35" s="95"/>
      <c r="BO35" s="14"/>
      <c r="BP35" s="14"/>
      <c r="BQ35" s="95"/>
      <c r="BR35" s="14"/>
      <c r="BS35" s="14"/>
      <c r="BT35" s="14"/>
      <c r="BU35" s="95"/>
      <c r="BV35" s="95"/>
      <c r="BW35" s="14"/>
      <c r="BX35" s="14"/>
      <c r="BY35" s="95"/>
      <c r="BZ35" s="14"/>
      <c r="CA35" s="14"/>
      <c r="CB35" s="14"/>
      <c r="CC35" s="14"/>
      <c r="CD35" s="14"/>
      <c r="CE35" s="14"/>
      <c r="CF35" s="14"/>
      <c r="CG35" s="95"/>
      <c r="CH35" s="95"/>
      <c r="CI35" s="14"/>
      <c r="CJ35" s="14"/>
      <c r="CK35" s="95"/>
      <c r="CL35" s="95"/>
      <c r="CM35" s="14"/>
      <c r="CN35" s="14"/>
      <c r="CO35" s="95"/>
      <c r="CP35" s="95"/>
      <c r="CQ35" s="14"/>
      <c r="CR35" s="14"/>
      <c r="CS35" s="95"/>
      <c r="CT35" s="95"/>
      <c r="CU35" s="14"/>
      <c r="CV35" s="14"/>
      <c r="CW35" s="95"/>
      <c r="CX35" s="95"/>
      <c r="CY35" s="14"/>
      <c r="CZ35" s="14"/>
      <c r="DA35" s="95"/>
      <c r="DB35" s="14"/>
      <c r="DC35" s="14"/>
      <c r="DD35" s="14"/>
      <c r="DE35" s="14"/>
      <c r="DF35" s="14"/>
      <c r="DG35" s="14"/>
      <c r="DH35" s="14"/>
      <c r="DI35" s="95"/>
      <c r="DJ35" s="95"/>
      <c r="DK35" s="14"/>
      <c r="DL35" s="14"/>
      <c r="DM35" s="48"/>
      <c r="DN35" s="14"/>
      <c r="DO35" s="14"/>
      <c r="DP35" s="14"/>
      <c r="DQ35" s="48"/>
      <c r="DR35" s="14"/>
      <c r="DS35" s="14"/>
      <c r="DT35" s="14"/>
      <c r="DU35" s="95"/>
      <c r="DV35" s="95"/>
      <c r="DW35" s="15"/>
      <c r="DX35" s="14"/>
      <c r="DY35" s="207"/>
      <c r="DZ35" s="15"/>
      <c r="EA35" s="15"/>
      <c r="EB35" s="14"/>
      <c r="EC35" s="14"/>
      <c r="ED35" s="225"/>
      <c r="EE35" s="221"/>
      <c r="EF35" s="14"/>
      <c r="EG35" s="95"/>
      <c r="EH35" s="95"/>
      <c r="EI35" s="15"/>
      <c r="EJ35" s="14"/>
      <c r="EK35" s="95"/>
      <c r="EL35" s="95"/>
      <c r="EM35" s="15"/>
      <c r="EN35" s="14"/>
      <c r="EO35" s="95"/>
      <c r="EP35" s="95"/>
      <c r="EQ35" s="15"/>
      <c r="ER35" s="14"/>
      <c r="ES35" s="95"/>
      <c r="ET35" s="15"/>
      <c r="EU35" s="15"/>
      <c r="EV35" s="14"/>
      <c r="EW35" s="95"/>
      <c r="EX35" s="15"/>
      <c r="EY35" s="15"/>
      <c r="EZ35" s="14"/>
      <c r="FA35" s="15"/>
      <c r="FB35" s="15"/>
      <c r="FC35" s="15"/>
      <c r="FD35" s="14"/>
      <c r="FE35" s="15"/>
      <c r="FF35" s="15"/>
      <c r="FG35" s="15"/>
      <c r="FH35" s="14"/>
      <c r="FI35" s="15"/>
      <c r="FJ35" s="15"/>
      <c r="FK35" s="15"/>
      <c r="FL35" s="14"/>
      <c r="FM35" s="15"/>
      <c r="FN35" s="15"/>
      <c r="FO35" s="15"/>
      <c r="FP35" s="14"/>
      <c r="FQ35" s="14"/>
      <c r="FR35" s="14"/>
      <c r="FS35" s="15"/>
      <c r="FT35" s="14"/>
      <c r="FU35" s="14"/>
      <c r="FV35" s="14"/>
      <c r="FW35" s="15"/>
      <c r="FX35" s="14"/>
      <c r="FY35" s="14"/>
      <c r="FZ35" s="14"/>
      <c r="GA35" s="15"/>
      <c r="GB35" s="14"/>
      <c r="GC35" s="14"/>
      <c r="GD35" s="14"/>
      <c r="GE35" s="15"/>
      <c r="GF35" s="14"/>
      <c r="GG35" s="14"/>
      <c r="GH35" s="14"/>
      <c r="GI35" s="15"/>
      <c r="GJ35" s="15"/>
      <c r="GK35" s="15"/>
    </row>
    <row r="36" spans="1:193" s="33" customFormat="1" x14ac:dyDescent="0.25">
      <c r="A36" s="56" t="s">
        <v>442</v>
      </c>
      <c r="B36" s="145">
        <f t="shared" si="174"/>
        <v>0</v>
      </c>
      <c r="C36" s="145">
        <f t="shared" si="174"/>
        <v>0</v>
      </c>
      <c r="D36" s="145">
        <f t="shared" si="175"/>
        <v>0</v>
      </c>
      <c r="E36" s="14"/>
      <c r="F36" s="14"/>
      <c r="G36" s="14"/>
      <c r="H36" s="14"/>
      <c r="I36" s="14"/>
      <c r="J36" s="14"/>
      <c r="K36" s="14"/>
      <c r="L36" s="14"/>
      <c r="M36" s="14"/>
      <c r="N36" s="14"/>
      <c r="O36" s="14"/>
      <c r="P36" s="14"/>
      <c r="Q36" s="14"/>
      <c r="R36" s="14"/>
      <c r="S36" s="14"/>
      <c r="T36" s="14"/>
      <c r="U36" s="15"/>
      <c r="V36" s="15"/>
      <c r="W36" s="14"/>
      <c r="X36" s="14"/>
      <c r="Y36" s="14"/>
      <c r="Z36" s="14"/>
      <c r="AA36" s="14"/>
      <c r="AB36" s="14"/>
      <c r="AC36" s="79"/>
      <c r="AD36" s="79"/>
      <c r="AE36" s="79"/>
      <c r="AF36" s="79"/>
      <c r="AG36" s="14"/>
      <c r="AH36" s="79"/>
      <c r="AI36" s="79"/>
      <c r="AJ36" s="79"/>
      <c r="AK36" s="14"/>
      <c r="AL36" s="14"/>
      <c r="AM36" s="14"/>
      <c r="AN36" s="14"/>
      <c r="AO36" s="14"/>
      <c r="AP36" s="14"/>
      <c r="AQ36" s="14"/>
      <c r="AR36" s="14"/>
      <c r="AS36" s="14"/>
      <c r="AT36" s="14"/>
      <c r="AU36" s="14"/>
      <c r="AV36" s="14"/>
      <c r="AW36" s="14"/>
      <c r="AX36" s="14"/>
      <c r="AY36" s="14"/>
      <c r="AZ36" s="14"/>
      <c r="BA36" s="14"/>
      <c r="BB36" s="155"/>
      <c r="BC36" s="14"/>
      <c r="BD36" s="14"/>
      <c r="BE36" s="14"/>
      <c r="BF36" s="14"/>
      <c r="BG36" s="14"/>
      <c r="BH36" s="14"/>
      <c r="BI36" s="95"/>
      <c r="BJ36" s="95"/>
      <c r="BK36" s="95"/>
      <c r="BL36" s="95"/>
      <c r="BM36" s="95"/>
      <c r="BN36" s="95"/>
      <c r="BO36" s="14"/>
      <c r="BP36" s="14"/>
      <c r="BQ36" s="95"/>
      <c r="BR36" s="14"/>
      <c r="BS36" s="14"/>
      <c r="BT36" s="14"/>
      <c r="BU36" s="95"/>
      <c r="BV36" s="95"/>
      <c r="BW36" s="14"/>
      <c r="BX36" s="14"/>
      <c r="BY36" s="95"/>
      <c r="BZ36" s="14"/>
      <c r="CA36" s="14"/>
      <c r="CB36" s="14"/>
      <c r="CC36" s="14"/>
      <c r="CD36" s="14"/>
      <c r="CE36" s="14"/>
      <c r="CF36" s="14"/>
      <c r="CG36" s="95"/>
      <c r="CH36" s="95"/>
      <c r="CI36" s="14"/>
      <c r="CJ36" s="14"/>
      <c r="CK36" s="95"/>
      <c r="CL36" s="95"/>
      <c r="CM36" s="14"/>
      <c r="CN36" s="14"/>
      <c r="CO36" s="95"/>
      <c r="CP36" s="95"/>
      <c r="CQ36" s="14"/>
      <c r="CR36" s="14"/>
      <c r="CS36" s="95"/>
      <c r="CT36" s="95"/>
      <c r="CU36" s="14"/>
      <c r="CV36" s="14"/>
      <c r="CW36" s="95"/>
      <c r="CX36" s="95"/>
      <c r="CY36" s="14"/>
      <c r="CZ36" s="14"/>
      <c r="DA36" s="95"/>
      <c r="DB36" s="14"/>
      <c r="DC36" s="14"/>
      <c r="DD36" s="14"/>
      <c r="DE36" s="14"/>
      <c r="DF36" s="14"/>
      <c r="DG36" s="14"/>
      <c r="DH36" s="14"/>
      <c r="DI36" s="95"/>
      <c r="DJ36" s="95"/>
      <c r="DK36" s="14"/>
      <c r="DL36" s="14"/>
      <c r="DM36" s="48"/>
      <c r="DN36" s="14"/>
      <c r="DO36" s="14"/>
      <c r="DP36" s="14"/>
      <c r="DQ36" s="48"/>
      <c r="DR36" s="14"/>
      <c r="DS36" s="14"/>
      <c r="DT36" s="14"/>
      <c r="DU36" s="95"/>
      <c r="DV36" s="95"/>
      <c r="DW36" s="15"/>
      <c r="DX36" s="14"/>
      <c r="DY36" s="207"/>
      <c r="DZ36" s="15"/>
      <c r="EA36" s="15"/>
      <c r="EB36" s="14"/>
      <c r="EC36" s="14"/>
      <c r="ED36" s="225"/>
      <c r="EE36" s="221"/>
      <c r="EF36" s="14"/>
      <c r="EG36" s="95"/>
      <c r="EH36" s="95"/>
      <c r="EI36" s="15"/>
      <c r="EJ36" s="14"/>
      <c r="EK36" s="95"/>
      <c r="EL36" s="95"/>
      <c r="EM36" s="15"/>
      <c r="EN36" s="14"/>
      <c r="EO36" s="95"/>
      <c r="EP36" s="95"/>
      <c r="EQ36" s="15"/>
      <c r="ER36" s="14"/>
      <c r="ES36" s="95"/>
      <c r="ET36" s="15"/>
      <c r="EU36" s="15"/>
      <c r="EV36" s="14"/>
      <c r="EW36" s="95"/>
      <c r="EX36" s="15"/>
      <c r="EY36" s="15"/>
      <c r="EZ36" s="14"/>
      <c r="FA36" s="15"/>
      <c r="FB36" s="15"/>
      <c r="FC36" s="15"/>
      <c r="FD36" s="14"/>
      <c r="FE36" s="15"/>
      <c r="FF36" s="15"/>
      <c r="FG36" s="15"/>
      <c r="FH36" s="14"/>
      <c r="FI36" s="15"/>
      <c r="FJ36" s="15"/>
      <c r="FK36" s="15"/>
      <c r="FL36" s="14"/>
      <c r="FM36" s="15"/>
      <c r="FN36" s="15"/>
      <c r="FO36" s="15"/>
      <c r="FP36" s="14"/>
      <c r="FQ36" s="14"/>
      <c r="FR36" s="14"/>
      <c r="FS36" s="15"/>
      <c r="FT36" s="14"/>
      <c r="FU36" s="14"/>
      <c r="FV36" s="14"/>
      <c r="FW36" s="15"/>
      <c r="FX36" s="14"/>
      <c r="FY36" s="14"/>
      <c r="FZ36" s="14"/>
      <c r="GA36" s="15"/>
      <c r="GB36" s="14"/>
      <c r="GC36" s="14"/>
      <c r="GD36" s="14"/>
      <c r="GE36" s="15"/>
      <c r="GF36" s="14"/>
      <c r="GG36" s="14"/>
      <c r="GH36" s="14"/>
      <c r="GI36" s="15"/>
      <c r="GJ36" s="15"/>
      <c r="GK36" s="15"/>
    </row>
    <row r="37" spans="1:193" s="33" customFormat="1" x14ac:dyDescent="0.25">
      <c r="A37" s="56" t="s">
        <v>441</v>
      </c>
      <c r="B37" s="145">
        <f t="shared" si="174"/>
        <v>0</v>
      </c>
      <c r="C37" s="145">
        <f t="shared" si="174"/>
        <v>0</v>
      </c>
      <c r="D37" s="145">
        <f t="shared" si="175"/>
        <v>0</v>
      </c>
      <c r="E37" s="14"/>
      <c r="F37" s="14"/>
      <c r="G37" s="14"/>
      <c r="H37" s="14"/>
      <c r="I37" s="14"/>
      <c r="J37" s="14"/>
      <c r="K37" s="14"/>
      <c r="L37" s="14"/>
      <c r="M37" s="14"/>
      <c r="N37" s="14"/>
      <c r="O37" s="14"/>
      <c r="P37" s="14"/>
      <c r="Q37" s="14"/>
      <c r="R37" s="14"/>
      <c r="S37" s="14"/>
      <c r="T37" s="14"/>
      <c r="U37" s="15"/>
      <c r="V37" s="15"/>
      <c r="W37" s="14"/>
      <c r="X37" s="14"/>
      <c r="Y37" s="14"/>
      <c r="Z37" s="14"/>
      <c r="AA37" s="14"/>
      <c r="AB37" s="14"/>
      <c r="AC37" s="79"/>
      <c r="AD37" s="79"/>
      <c r="AE37" s="79"/>
      <c r="AF37" s="79"/>
      <c r="AG37" s="14"/>
      <c r="AH37" s="79"/>
      <c r="AI37" s="79"/>
      <c r="AJ37" s="79"/>
      <c r="AK37" s="14"/>
      <c r="AL37" s="14"/>
      <c r="AM37" s="14"/>
      <c r="AN37" s="14"/>
      <c r="AO37" s="14"/>
      <c r="AP37" s="14"/>
      <c r="AQ37" s="14"/>
      <c r="AR37" s="14"/>
      <c r="AS37" s="14"/>
      <c r="AT37" s="14"/>
      <c r="AU37" s="14"/>
      <c r="AV37" s="14"/>
      <c r="AW37" s="14"/>
      <c r="AX37" s="14"/>
      <c r="AY37" s="14"/>
      <c r="AZ37" s="14"/>
      <c r="BA37" s="14"/>
      <c r="BB37" s="155"/>
      <c r="BC37" s="14"/>
      <c r="BD37" s="14"/>
      <c r="BE37" s="14"/>
      <c r="BF37" s="14"/>
      <c r="BG37" s="14"/>
      <c r="BH37" s="14"/>
      <c r="BI37" s="95"/>
      <c r="BJ37" s="95"/>
      <c r="BK37" s="95"/>
      <c r="BL37" s="95"/>
      <c r="BM37" s="95"/>
      <c r="BN37" s="95"/>
      <c r="BO37" s="14"/>
      <c r="BP37" s="14"/>
      <c r="BQ37" s="95"/>
      <c r="BR37" s="14"/>
      <c r="BS37" s="14"/>
      <c r="BT37" s="14"/>
      <c r="BU37" s="95"/>
      <c r="BV37" s="95"/>
      <c r="BW37" s="14"/>
      <c r="BX37" s="14"/>
      <c r="BY37" s="95"/>
      <c r="BZ37" s="14"/>
      <c r="CA37" s="14"/>
      <c r="CB37" s="14"/>
      <c r="CC37" s="14"/>
      <c r="CD37" s="14"/>
      <c r="CE37" s="14"/>
      <c r="CF37" s="14"/>
      <c r="CG37" s="95"/>
      <c r="CH37" s="95"/>
      <c r="CI37" s="14"/>
      <c r="CJ37" s="14"/>
      <c r="CK37" s="95"/>
      <c r="CL37" s="95"/>
      <c r="CM37" s="14"/>
      <c r="CN37" s="14"/>
      <c r="CO37" s="95"/>
      <c r="CP37" s="95"/>
      <c r="CQ37" s="14"/>
      <c r="CR37" s="14"/>
      <c r="CS37" s="95"/>
      <c r="CT37" s="95"/>
      <c r="CU37" s="14"/>
      <c r="CV37" s="14"/>
      <c r="CW37" s="95"/>
      <c r="CX37" s="95"/>
      <c r="CY37" s="14"/>
      <c r="CZ37" s="14"/>
      <c r="DA37" s="95"/>
      <c r="DB37" s="14"/>
      <c r="DC37" s="14"/>
      <c r="DD37" s="14"/>
      <c r="DE37" s="14"/>
      <c r="DF37" s="14"/>
      <c r="DG37" s="14"/>
      <c r="DH37" s="14"/>
      <c r="DI37" s="95"/>
      <c r="DJ37" s="95"/>
      <c r="DK37" s="14"/>
      <c r="DL37" s="14"/>
      <c r="DM37" s="48"/>
      <c r="DN37" s="14"/>
      <c r="DO37" s="14"/>
      <c r="DP37" s="14"/>
      <c r="DQ37" s="48"/>
      <c r="DR37" s="14"/>
      <c r="DS37" s="14"/>
      <c r="DT37" s="14"/>
      <c r="DU37" s="95"/>
      <c r="DV37" s="95"/>
      <c r="DW37" s="15"/>
      <c r="DX37" s="14"/>
      <c r="DY37" s="207"/>
      <c r="DZ37" s="15"/>
      <c r="EA37" s="15"/>
      <c r="EB37" s="14"/>
      <c r="EC37" s="14"/>
      <c r="ED37" s="225"/>
      <c r="EE37" s="221"/>
      <c r="EF37" s="14"/>
      <c r="EG37" s="95"/>
      <c r="EH37" s="95"/>
      <c r="EI37" s="15"/>
      <c r="EJ37" s="14"/>
      <c r="EK37" s="95"/>
      <c r="EL37" s="95"/>
      <c r="EM37" s="15"/>
      <c r="EN37" s="14"/>
      <c r="EO37" s="95"/>
      <c r="EP37" s="95"/>
      <c r="EQ37" s="15"/>
      <c r="ER37" s="14"/>
      <c r="ES37" s="95"/>
      <c r="ET37" s="15"/>
      <c r="EU37" s="15"/>
      <c r="EV37" s="14"/>
      <c r="EW37" s="95"/>
      <c r="EX37" s="15"/>
      <c r="EY37" s="15"/>
      <c r="EZ37" s="14"/>
      <c r="FA37" s="15"/>
      <c r="FB37" s="15"/>
      <c r="FC37" s="15"/>
      <c r="FD37" s="14"/>
      <c r="FE37" s="15"/>
      <c r="FF37" s="15"/>
      <c r="FG37" s="15"/>
      <c r="FH37" s="14"/>
      <c r="FI37" s="15"/>
      <c r="FJ37" s="15"/>
      <c r="FK37" s="15"/>
      <c r="FL37" s="14"/>
      <c r="FM37" s="15"/>
      <c r="FN37" s="15"/>
      <c r="FO37" s="15"/>
      <c r="FP37" s="14"/>
      <c r="FQ37" s="14"/>
      <c r="FR37" s="14"/>
      <c r="FS37" s="15"/>
      <c r="FT37" s="14"/>
      <c r="FU37" s="14"/>
      <c r="FV37" s="14"/>
      <c r="FW37" s="15"/>
      <c r="FX37" s="14"/>
      <c r="FY37" s="14"/>
      <c r="FZ37" s="14"/>
      <c r="GA37" s="15"/>
      <c r="GB37" s="14"/>
      <c r="GC37" s="14"/>
      <c r="GD37" s="14"/>
      <c r="GE37" s="15"/>
      <c r="GF37" s="14"/>
      <c r="GG37" s="14"/>
      <c r="GH37" s="14"/>
      <c r="GI37" s="15"/>
      <c r="GJ37" s="15"/>
      <c r="GK37" s="15"/>
    </row>
    <row r="38" spans="1:193" s="74" customFormat="1" ht="31.5" x14ac:dyDescent="0.25">
      <c r="A38" s="75" t="s">
        <v>278</v>
      </c>
      <c r="B38" s="144">
        <f t="shared" si="174"/>
        <v>51370.53</v>
      </c>
      <c r="C38" s="144">
        <f t="shared" si="174"/>
        <v>48736.981840000008</v>
      </c>
      <c r="D38" s="144">
        <f t="shared" si="175"/>
        <v>43670.634920000004</v>
      </c>
      <c r="E38" s="79">
        <f t="shared" si="170"/>
        <v>89.604717549739831</v>
      </c>
      <c r="F38" s="81">
        <f t="shared" ref="F38" si="258">SUM(F39:F48)</f>
        <v>0</v>
      </c>
      <c r="G38" s="81">
        <f t="shared" ref="G38:BH38" si="259">SUM(G39:G48)</f>
        <v>0</v>
      </c>
      <c r="H38" s="81">
        <f t="shared" si="259"/>
        <v>0</v>
      </c>
      <c r="I38" s="81"/>
      <c r="J38" s="81">
        <f t="shared" ref="J38" si="260">SUM(J39:J48)</f>
        <v>0</v>
      </c>
      <c r="K38" s="81">
        <f t="shared" si="259"/>
        <v>0</v>
      </c>
      <c r="L38" s="81">
        <f t="shared" si="259"/>
        <v>0</v>
      </c>
      <c r="M38" s="81"/>
      <c r="N38" s="81">
        <f t="shared" ref="N38" si="261">SUM(N39:N48)</f>
        <v>485.4</v>
      </c>
      <c r="O38" s="81">
        <f t="shared" si="259"/>
        <v>507.8</v>
      </c>
      <c r="P38" s="81">
        <f t="shared" si="259"/>
        <v>507.8304</v>
      </c>
      <c r="Q38" s="81">
        <f t="shared" ref="Q38:Q39" si="262">P38/O38*100</f>
        <v>100.00598660890114</v>
      </c>
      <c r="R38" s="81">
        <f t="shared" ref="R38" si="263">SUM(R39:R48)</f>
        <v>0</v>
      </c>
      <c r="S38" s="81">
        <f t="shared" si="259"/>
        <v>0</v>
      </c>
      <c r="T38" s="81">
        <f t="shared" si="259"/>
        <v>0</v>
      </c>
      <c r="U38" s="81"/>
      <c r="V38" s="81"/>
      <c r="W38" s="81">
        <f t="shared" si="259"/>
        <v>0</v>
      </c>
      <c r="X38" s="81">
        <f t="shared" si="259"/>
        <v>0</v>
      </c>
      <c r="Y38" s="81"/>
      <c r="Z38" s="81">
        <f t="shared" ref="Z38" si="264">SUM(Z39:Z48)</f>
        <v>2944.1</v>
      </c>
      <c r="AA38" s="81">
        <f t="shared" si="259"/>
        <v>2944.1</v>
      </c>
      <c r="AB38" s="81">
        <f t="shared" si="259"/>
        <v>2944.1</v>
      </c>
      <c r="AC38" s="78">
        <f t="shared" ref="AC38" si="265">AB38/AA38*100</f>
        <v>100</v>
      </c>
      <c r="AD38" s="81">
        <f t="shared" ref="AD38" si="266">SUM(AD39:AD48)</f>
        <v>116.93</v>
      </c>
      <c r="AE38" s="81">
        <f t="shared" si="259"/>
        <v>102.04082</v>
      </c>
      <c r="AF38" s="81">
        <f t="shared" si="259"/>
        <v>102.04082</v>
      </c>
      <c r="AG38" s="79">
        <f t="shared" ref="AG38" si="267">AF38/AE38*100</f>
        <v>100</v>
      </c>
      <c r="AH38" s="81">
        <f t="shared" ref="AH38" si="268">SUM(AH39:AH48)</f>
        <v>0</v>
      </c>
      <c r="AI38" s="81">
        <f t="shared" si="259"/>
        <v>0</v>
      </c>
      <c r="AJ38" s="81">
        <f t="shared" si="259"/>
        <v>0</v>
      </c>
      <c r="AK38" s="79"/>
      <c r="AL38" s="79"/>
      <c r="AM38" s="81">
        <f t="shared" si="259"/>
        <v>0</v>
      </c>
      <c r="AN38" s="81">
        <f t="shared" si="259"/>
        <v>0</v>
      </c>
      <c r="AO38" s="81"/>
      <c r="AP38" s="81"/>
      <c r="AQ38" s="81">
        <f>SUM(AQ39:AQ48)</f>
        <v>2305.8960200000001</v>
      </c>
      <c r="AR38" s="81">
        <f t="shared" si="259"/>
        <v>2305.8960200000001</v>
      </c>
      <c r="AS38" s="81">
        <f t="shared" si="176"/>
        <v>100</v>
      </c>
      <c r="AT38" s="81">
        <f t="shared" ref="AT38" si="269">SUM(AT39:AT48)</f>
        <v>1993.6</v>
      </c>
      <c r="AU38" s="81">
        <f t="shared" si="259"/>
        <v>1993.6</v>
      </c>
      <c r="AV38" s="81">
        <f t="shared" si="259"/>
        <v>1993.64</v>
      </c>
      <c r="AW38" s="79">
        <f t="shared" ref="AW38:AW54" si="270">AV38/AU38*100</f>
        <v>100.00200642054575</v>
      </c>
      <c r="AX38" s="81">
        <f t="shared" ref="AX38" si="271">SUM(AX39:AX48)</f>
        <v>15085.6</v>
      </c>
      <c r="AY38" s="81">
        <f t="shared" si="259"/>
        <v>15085.6</v>
      </c>
      <c r="AZ38" s="81">
        <f t="shared" si="259"/>
        <v>10708.592619999999</v>
      </c>
      <c r="BA38" s="81">
        <f t="shared" si="190"/>
        <v>70.985526727475204</v>
      </c>
      <c r="BB38" s="154"/>
      <c r="BC38" s="81">
        <f t="shared" ref="BC38:BD38" si="272">SUM(BC39:BC48)</f>
        <v>2286.6999999999998</v>
      </c>
      <c r="BD38" s="81">
        <f t="shared" si="272"/>
        <v>1799.99495</v>
      </c>
      <c r="BE38" s="81">
        <f t="shared" ref="BE38:BE39" si="273">BD38/BC38*100</f>
        <v>78.715832859579322</v>
      </c>
      <c r="BF38" s="81">
        <f t="shared" ref="BF38" si="274">SUM(BF39:BF48)</f>
        <v>0</v>
      </c>
      <c r="BG38" s="81">
        <f t="shared" si="259"/>
        <v>0</v>
      </c>
      <c r="BH38" s="81">
        <f t="shared" si="259"/>
        <v>0</v>
      </c>
      <c r="BI38" s="81"/>
      <c r="BJ38" s="81"/>
      <c r="BK38" s="81"/>
      <c r="BL38" s="81"/>
      <c r="BM38" s="81"/>
      <c r="BN38" s="81"/>
      <c r="BO38" s="81">
        <f t="shared" ref="BO38:DP38" si="275">SUM(BO39:BO48)</f>
        <v>0</v>
      </c>
      <c r="BP38" s="81">
        <f t="shared" si="275"/>
        <v>0</v>
      </c>
      <c r="BQ38" s="81"/>
      <c r="BR38" s="81">
        <f t="shared" ref="BR38" si="276">SUM(BR39:BR48)</f>
        <v>0</v>
      </c>
      <c r="BS38" s="81">
        <f t="shared" si="275"/>
        <v>0</v>
      </c>
      <c r="BT38" s="81">
        <f t="shared" si="275"/>
        <v>0</v>
      </c>
      <c r="BU38" s="81"/>
      <c r="BV38" s="81"/>
      <c r="BW38" s="81">
        <f t="shared" si="275"/>
        <v>0</v>
      </c>
      <c r="BX38" s="81">
        <f t="shared" si="275"/>
        <v>0</v>
      </c>
      <c r="BY38" s="81"/>
      <c r="BZ38" s="81">
        <f t="shared" ref="BZ38" si="277">SUM(BZ39:BZ48)</f>
        <v>5071.3</v>
      </c>
      <c r="CA38" s="81">
        <f t="shared" si="275"/>
        <v>4083.9</v>
      </c>
      <c r="CB38" s="81">
        <f t="shared" si="275"/>
        <v>3981.27097</v>
      </c>
      <c r="CC38" s="81">
        <f t="shared" si="257"/>
        <v>97.486984744974166</v>
      </c>
      <c r="CD38" s="81"/>
      <c r="CE38" s="81">
        <f t="shared" si="275"/>
        <v>0</v>
      </c>
      <c r="CF38" s="81">
        <f t="shared" si="275"/>
        <v>0</v>
      </c>
      <c r="CG38" s="81">
        <f t="shared" si="275"/>
        <v>0</v>
      </c>
      <c r="CH38" s="81"/>
      <c r="CI38" s="81">
        <f t="shared" si="275"/>
        <v>0</v>
      </c>
      <c r="CJ38" s="81">
        <f t="shared" si="275"/>
        <v>0</v>
      </c>
      <c r="CK38" s="81"/>
      <c r="CL38" s="81"/>
      <c r="CM38" s="81">
        <f t="shared" si="275"/>
        <v>0</v>
      </c>
      <c r="CN38" s="81">
        <f t="shared" si="275"/>
        <v>0</v>
      </c>
      <c r="CO38" s="81"/>
      <c r="CP38" s="81"/>
      <c r="CQ38" s="81">
        <f t="shared" si="275"/>
        <v>0</v>
      </c>
      <c r="CR38" s="81">
        <f t="shared" si="275"/>
        <v>0</v>
      </c>
      <c r="CS38" s="81"/>
      <c r="CT38" s="81"/>
      <c r="CU38" s="81">
        <f t="shared" si="275"/>
        <v>0</v>
      </c>
      <c r="CV38" s="81">
        <f t="shared" si="275"/>
        <v>0</v>
      </c>
      <c r="CW38" s="81"/>
      <c r="CX38" s="81"/>
      <c r="CY38" s="81">
        <f t="shared" si="275"/>
        <v>0</v>
      </c>
      <c r="CZ38" s="81">
        <f t="shared" si="275"/>
        <v>0</v>
      </c>
      <c r="DA38" s="81"/>
      <c r="DB38" s="81">
        <f t="shared" ref="DB38" si="278">SUM(DB39:DB48)</f>
        <v>0</v>
      </c>
      <c r="DC38" s="81">
        <f t="shared" si="275"/>
        <v>0</v>
      </c>
      <c r="DD38" s="81">
        <f t="shared" si="275"/>
        <v>0</v>
      </c>
      <c r="DE38" s="81"/>
      <c r="DF38" s="81"/>
      <c r="DG38" s="81">
        <f t="shared" si="275"/>
        <v>0</v>
      </c>
      <c r="DH38" s="81">
        <f t="shared" si="275"/>
        <v>0</v>
      </c>
      <c r="DI38" s="81"/>
      <c r="DJ38" s="81">
        <f t="shared" si="275"/>
        <v>153.6</v>
      </c>
      <c r="DK38" s="81">
        <f t="shared" si="275"/>
        <v>153.6</v>
      </c>
      <c r="DL38" s="81">
        <f t="shared" si="275"/>
        <v>153.6</v>
      </c>
      <c r="DM38" s="78">
        <f t="shared" si="172"/>
        <v>100</v>
      </c>
      <c r="DN38" s="81">
        <f t="shared" ref="DN38" si="279">SUM(DN39:DN48)</f>
        <v>3759.7</v>
      </c>
      <c r="DO38" s="81">
        <f t="shared" si="275"/>
        <v>3759.7</v>
      </c>
      <c r="DP38" s="81">
        <f t="shared" si="275"/>
        <v>3759.6541400000001</v>
      </c>
      <c r="DQ38" s="78">
        <f t="shared" si="173"/>
        <v>99.998780221826223</v>
      </c>
      <c r="DR38" s="81">
        <f t="shared" ref="DR38" si="280">SUM(DR39:DR48)</f>
        <v>0</v>
      </c>
      <c r="DS38" s="81">
        <f t="shared" ref="DS38:ER38" si="281">SUM(DS39:DS48)</f>
        <v>0</v>
      </c>
      <c r="DT38" s="81">
        <f t="shared" si="281"/>
        <v>0</v>
      </c>
      <c r="DU38" s="81"/>
      <c r="DV38" s="81"/>
      <c r="DW38" s="81">
        <f t="shared" si="281"/>
        <v>0</v>
      </c>
      <c r="DX38" s="81">
        <f t="shared" si="281"/>
        <v>0</v>
      </c>
      <c r="DY38" s="209"/>
      <c r="DZ38" s="81">
        <f t="shared" ref="DZ38" si="282">SUM(DZ39:DZ48)</f>
        <v>10625.9</v>
      </c>
      <c r="EA38" s="81">
        <f t="shared" si="281"/>
        <v>10625.9</v>
      </c>
      <c r="EB38" s="81">
        <f t="shared" si="281"/>
        <v>10625.9</v>
      </c>
      <c r="EC38" s="81">
        <f t="shared" si="202"/>
        <v>100</v>
      </c>
      <c r="ED38" s="220"/>
      <c r="EE38" s="220">
        <f t="shared" si="281"/>
        <v>0</v>
      </c>
      <c r="EF38" s="81">
        <f t="shared" si="281"/>
        <v>0</v>
      </c>
      <c r="EG38" s="81"/>
      <c r="EH38" s="81"/>
      <c r="EI38" s="81">
        <f t="shared" si="281"/>
        <v>0</v>
      </c>
      <c r="EJ38" s="81">
        <f t="shared" si="281"/>
        <v>0</v>
      </c>
      <c r="EK38" s="81"/>
      <c r="EL38" s="81"/>
      <c r="EM38" s="81"/>
      <c r="EN38" s="81">
        <f t="shared" si="281"/>
        <v>0</v>
      </c>
      <c r="EO38" s="81"/>
      <c r="EP38" s="81"/>
      <c r="EQ38" s="81">
        <f t="shared" si="281"/>
        <v>0</v>
      </c>
      <c r="ER38" s="81">
        <f t="shared" si="281"/>
        <v>0</v>
      </c>
      <c r="ES38" s="81"/>
      <c r="ET38" s="81">
        <f t="shared" ref="ET38" si="283">SUM(ET39:ET48)</f>
        <v>1260.3</v>
      </c>
      <c r="EU38" s="81">
        <f t="shared" ref="EU38:EV38" si="284">SUM(EU39:EU48)</f>
        <v>1094.3</v>
      </c>
      <c r="EV38" s="81">
        <f t="shared" si="284"/>
        <v>994.3</v>
      </c>
      <c r="EW38" s="81">
        <f>EV38/EU38*100</f>
        <v>90.861738097413863</v>
      </c>
      <c r="EX38" s="81">
        <f t="shared" ref="EX38" si="285">SUM(EX39:EX48)</f>
        <v>3137.5</v>
      </c>
      <c r="EY38" s="81">
        <f t="shared" ref="EY38:EZ38" si="286">SUM(EY39:EY48)</f>
        <v>3137.5</v>
      </c>
      <c r="EZ38" s="81">
        <f t="shared" si="286"/>
        <v>3137.47</v>
      </c>
      <c r="FA38" s="81">
        <f t="shared" si="156"/>
        <v>99.999043824701189</v>
      </c>
      <c r="FB38" s="81"/>
      <c r="FC38" s="81">
        <f t="shared" ref="FC38:FD38" si="287">SUM(FC39:FC48)</f>
        <v>0</v>
      </c>
      <c r="FD38" s="81">
        <f t="shared" si="287"/>
        <v>0</v>
      </c>
      <c r="FE38" s="81"/>
      <c r="FF38" s="81"/>
      <c r="FG38" s="81">
        <f t="shared" ref="FG38:FH38" si="288">SUM(FG39:FG48)</f>
        <v>0</v>
      </c>
      <c r="FH38" s="81">
        <f t="shared" si="288"/>
        <v>0</v>
      </c>
      <c r="FI38" s="81"/>
      <c r="FJ38" s="81"/>
      <c r="FK38" s="81">
        <f t="shared" ref="FK38:FL38" si="289">SUM(FK39:FK48)</f>
        <v>0</v>
      </c>
      <c r="FL38" s="81">
        <f t="shared" si="289"/>
        <v>0</v>
      </c>
      <c r="FM38" s="81"/>
      <c r="FN38" s="81"/>
      <c r="FO38" s="81">
        <f t="shared" ref="FO38:FP38" si="290">SUM(FO39:FO48)</f>
        <v>529.5</v>
      </c>
      <c r="FP38" s="81">
        <f t="shared" si="290"/>
        <v>529.5</v>
      </c>
      <c r="FQ38" s="81">
        <f t="shared" ref="FQ38:FQ43" si="291">FP38/FO38*100</f>
        <v>100</v>
      </c>
      <c r="FR38" s="81"/>
      <c r="FS38" s="81">
        <f t="shared" ref="FS38:FT38" si="292">SUM(FS39:FS48)</f>
        <v>0</v>
      </c>
      <c r="FT38" s="81">
        <f t="shared" si="292"/>
        <v>0</v>
      </c>
      <c r="FU38" s="81"/>
      <c r="FV38" s="81">
        <f>FV39</f>
        <v>6736.6</v>
      </c>
      <c r="FW38" s="81">
        <f t="shared" ref="FW38:FX38" si="293">SUM(FW39:FW48)</f>
        <v>0</v>
      </c>
      <c r="FX38" s="81">
        <f t="shared" si="293"/>
        <v>0</v>
      </c>
      <c r="FY38" s="81"/>
      <c r="FZ38" s="81"/>
      <c r="GA38" s="81">
        <f t="shared" ref="GA38:GB38" si="294">SUM(GA39:GA48)</f>
        <v>0</v>
      </c>
      <c r="GB38" s="81">
        <f t="shared" si="294"/>
        <v>0</v>
      </c>
      <c r="GC38" s="81"/>
      <c r="GD38" s="81"/>
      <c r="GE38" s="81">
        <f t="shared" ref="GE38:GF38" si="295">SUM(GE39:GE48)</f>
        <v>0</v>
      </c>
      <c r="GF38" s="81">
        <f t="shared" si="295"/>
        <v>0</v>
      </c>
      <c r="GG38" s="81"/>
      <c r="GH38" s="81"/>
      <c r="GI38" s="81">
        <f t="shared" ref="GI38" si="296">SUM(GI39:GI48)</f>
        <v>126.845</v>
      </c>
      <c r="GJ38" s="81">
        <f t="shared" ref="GJ38" si="297">SUM(GJ39:GJ48)</f>
        <v>126.845</v>
      </c>
      <c r="GK38" s="81">
        <f t="shared" si="217"/>
        <v>100</v>
      </c>
    </row>
    <row r="39" spans="1:193" s="33" customFormat="1" ht="31.5" x14ac:dyDescent="0.25">
      <c r="A39" s="56" t="s">
        <v>277</v>
      </c>
      <c r="B39" s="145">
        <f t="shared" si="174"/>
        <v>49376.93</v>
      </c>
      <c r="C39" s="145">
        <f t="shared" si="174"/>
        <v>40963.885820000003</v>
      </c>
      <c r="D39" s="145">
        <f t="shared" si="175"/>
        <v>35897.498899999999</v>
      </c>
      <c r="E39" s="14">
        <f t="shared" si="170"/>
        <v>87.632064637953818</v>
      </c>
      <c r="F39" s="14"/>
      <c r="G39" s="14"/>
      <c r="H39" s="14"/>
      <c r="I39" s="14"/>
      <c r="J39" s="15"/>
      <c r="K39" s="15"/>
      <c r="L39" s="15"/>
      <c r="M39" s="14"/>
      <c r="N39" s="14">
        <v>485.4</v>
      </c>
      <c r="O39" s="14">
        <v>507.8</v>
      </c>
      <c r="P39" s="14">
        <v>507.8304</v>
      </c>
      <c r="Q39" s="15">
        <f t="shared" si="262"/>
        <v>100.00598660890114</v>
      </c>
      <c r="R39" s="15"/>
      <c r="S39" s="15"/>
      <c r="T39" s="14"/>
      <c r="U39" s="15"/>
      <c r="V39" s="15"/>
      <c r="W39" s="15">
        <v>0</v>
      </c>
      <c r="X39" s="15">
        <v>0</v>
      </c>
      <c r="Y39" s="14"/>
      <c r="Z39" s="48">
        <v>2944.1</v>
      </c>
      <c r="AA39" s="15"/>
      <c r="AB39" s="15"/>
      <c r="AC39" s="48"/>
      <c r="AD39" s="15">
        <v>116.93</v>
      </c>
      <c r="AE39" s="15">
        <v>102.04082</v>
      </c>
      <c r="AF39" s="15">
        <v>102.04082</v>
      </c>
      <c r="AG39" s="14">
        <f>AF39/AE39*100</f>
        <v>100</v>
      </c>
      <c r="AH39" s="15"/>
      <c r="AI39" s="15"/>
      <c r="AJ39" s="15"/>
      <c r="AK39" s="14"/>
      <c r="AL39" s="14"/>
      <c r="AM39" s="15"/>
      <c r="AN39" s="15"/>
      <c r="AO39" s="14"/>
      <c r="AP39" s="14"/>
      <c r="AQ39" s="14"/>
      <c r="AR39" s="14"/>
      <c r="AS39" s="14"/>
      <c r="AT39" s="15">
        <v>0</v>
      </c>
      <c r="AU39" s="15">
        <v>0</v>
      </c>
      <c r="AV39" s="15"/>
      <c r="AW39" s="14"/>
      <c r="AX39" s="133">
        <v>15085.6</v>
      </c>
      <c r="AY39" s="133">
        <v>15085.6</v>
      </c>
      <c r="AZ39" s="136">
        <v>10708.592619999999</v>
      </c>
      <c r="BA39" s="15">
        <f t="shared" si="190"/>
        <v>70.985526727475204</v>
      </c>
      <c r="BB39" s="156"/>
      <c r="BC39" s="133">
        <v>2286.6999999999998</v>
      </c>
      <c r="BD39" s="136">
        <v>1799.99495</v>
      </c>
      <c r="BE39" s="15">
        <f t="shared" si="273"/>
        <v>78.715832859579322</v>
      </c>
      <c r="BF39" s="15"/>
      <c r="BG39" s="15"/>
      <c r="BH39" s="94"/>
      <c r="BI39" s="94"/>
      <c r="BJ39" s="94"/>
      <c r="BK39" s="94"/>
      <c r="BL39" s="94"/>
      <c r="BM39" s="94"/>
      <c r="BN39" s="94"/>
      <c r="BO39" s="15"/>
      <c r="BP39" s="15"/>
      <c r="BQ39" s="15"/>
      <c r="BR39" s="15"/>
      <c r="BS39" s="15"/>
      <c r="BT39" s="94"/>
      <c r="BU39" s="94"/>
      <c r="BV39" s="94"/>
      <c r="BW39" s="15"/>
      <c r="BX39" s="94"/>
      <c r="BY39" s="94"/>
      <c r="BZ39" s="15">
        <v>5071.3</v>
      </c>
      <c r="CA39" s="15">
        <v>4083.9</v>
      </c>
      <c r="CB39" s="199">
        <v>3981.27097</v>
      </c>
      <c r="CC39" s="15">
        <f t="shared" si="257"/>
        <v>97.486984744974166</v>
      </c>
      <c r="CD39" s="15"/>
      <c r="CE39" s="15"/>
      <c r="CF39" s="94"/>
      <c r="CG39" s="94"/>
      <c r="CH39" s="94"/>
      <c r="CI39" s="15"/>
      <c r="CJ39" s="94"/>
      <c r="CK39" s="94"/>
      <c r="CL39" s="94"/>
      <c r="CM39" s="15"/>
      <c r="CN39" s="94"/>
      <c r="CO39" s="94"/>
      <c r="CP39" s="94"/>
      <c r="CQ39" s="15"/>
      <c r="CR39" s="94"/>
      <c r="CS39" s="94"/>
      <c r="CT39" s="94"/>
      <c r="CU39" s="15"/>
      <c r="CV39" s="94"/>
      <c r="CW39" s="94"/>
      <c r="CX39" s="94"/>
      <c r="CY39" s="15"/>
      <c r="CZ39" s="94"/>
      <c r="DA39" s="94"/>
      <c r="DB39" s="15"/>
      <c r="DC39" s="15"/>
      <c r="DD39" s="94"/>
      <c r="DE39" s="94"/>
      <c r="DF39" s="94"/>
      <c r="DG39" s="15"/>
      <c r="DH39" s="94"/>
      <c r="DI39" s="15"/>
      <c r="DJ39" s="15">
        <v>153.6</v>
      </c>
      <c r="DK39" s="15">
        <v>153.6</v>
      </c>
      <c r="DL39" s="94">
        <v>153.6</v>
      </c>
      <c r="DM39" s="48">
        <f t="shared" si="172"/>
        <v>100</v>
      </c>
      <c r="DN39" s="15">
        <v>3759.7</v>
      </c>
      <c r="DO39" s="15">
        <v>3759.7</v>
      </c>
      <c r="DP39" s="199">
        <v>3759.6541400000001</v>
      </c>
      <c r="DQ39" s="48">
        <f t="shared" si="173"/>
        <v>99.998780221826223</v>
      </c>
      <c r="DR39" s="15"/>
      <c r="DS39" s="15"/>
      <c r="DT39" s="94"/>
      <c r="DU39" s="94"/>
      <c r="DV39" s="94"/>
      <c r="DW39" s="15"/>
      <c r="DX39" s="94"/>
      <c r="DY39" s="206"/>
      <c r="DZ39" s="15">
        <v>10625.9</v>
      </c>
      <c r="EA39" s="15">
        <v>10625.9</v>
      </c>
      <c r="EB39" s="197">
        <v>10625.9</v>
      </c>
      <c r="EC39" s="15">
        <f t="shared" si="202"/>
        <v>100</v>
      </c>
      <c r="ED39" s="221"/>
      <c r="EE39" s="221"/>
      <c r="EF39" s="94"/>
      <c r="EG39" s="94"/>
      <c r="EH39" s="94"/>
      <c r="EI39" s="15"/>
      <c r="EJ39" s="94"/>
      <c r="EK39" s="94"/>
      <c r="EL39" s="94"/>
      <c r="EM39" s="15"/>
      <c r="EN39" s="94"/>
      <c r="EO39" s="94"/>
      <c r="EP39" s="94"/>
      <c r="EQ39" s="15"/>
      <c r="ER39" s="94"/>
      <c r="ES39" s="94"/>
      <c r="ET39" s="15">
        <v>1260.3</v>
      </c>
      <c r="EU39" s="15">
        <v>1094.3</v>
      </c>
      <c r="EV39" s="199">
        <v>994.3</v>
      </c>
      <c r="EW39" s="15">
        <f>EV39/EU39*100</f>
        <v>90.861738097413863</v>
      </c>
      <c r="EX39" s="15">
        <v>3137.5</v>
      </c>
      <c r="EY39" s="15">
        <v>3137.5</v>
      </c>
      <c r="EZ39" s="199">
        <v>3137.47</v>
      </c>
      <c r="FA39" s="15">
        <f t="shared" si="156"/>
        <v>99.999043824701189</v>
      </c>
      <c r="FB39" s="15"/>
      <c r="FC39" s="15"/>
      <c r="FD39" s="199"/>
      <c r="FE39" s="15"/>
      <c r="FF39" s="15"/>
      <c r="FG39" s="15"/>
      <c r="FH39" s="199"/>
      <c r="FI39" s="15"/>
      <c r="FJ39" s="15"/>
      <c r="FK39" s="15"/>
      <c r="FL39" s="199"/>
      <c r="FM39" s="15"/>
      <c r="FN39" s="15"/>
      <c r="FO39" s="15"/>
      <c r="FP39" s="133"/>
      <c r="FQ39" s="15"/>
      <c r="FR39" s="15"/>
      <c r="FS39" s="15"/>
      <c r="FT39" s="133"/>
      <c r="FU39" s="15"/>
      <c r="FV39" s="15">
        <v>6736.6</v>
      </c>
      <c r="FW39" s="15"/>
      <c r="FX39" s="133"/>
      <c r="FY39" s="15"/>
      <c r="FZ39" s="15"/>
      <c r="GA39" s="15"/>
      <c r="GB39" s="133"/>
      <c r="GC39" s="15"/>
      <c r="GD39" s="15"/>
      <c r="GE39" s="15"/>
      <c r="GF39" s="133"/>
      <c r="GG39" s="15"/>
      <c r="GH39" s="15"/>
      <c r="GI39" s="15">
        <v>126.845</v>
      </c>
      <c r="GJ39" s="15">
        <v>126.845</v>
      </c>
      <c r="GK39" s="15">
        <f t="shared" si="217"/>
        <v>100</v>
      </c>
    </row>
    <row r="40" spans="1:193" s="33" customFormat="1" x14ac:dyDescent="0.25">
      <c r="A40" s="56" t="s">
        <v>451</v>
      </c>
      <c r="B40" s="145">
        <f t="shared" si="174"/>
        <v>0</v>
      </c>
      <c r="C40" s="145">
        <f t="shared" si="174"/>
        <v>644.63231999999994</v>
      </c>
      <c r="D40" s="145">
        <f t="shared" si="175"/>
        <v>644.63231999999994</v>
      </c>
      <c r="E40" s="14">
        <f t="shared" si="170"/>
        <v>100</v>
      </c>
      <c r="F40" s="14"/>
      <c r="G40" s="14"/>
      <c r="H40" s="14"/>
      <c r="I40" s="14"/>
      <c r="J40" s="14"/>
      <c r="K40" s="14"/>
      <c r="L40" s="14"/>
      <c r="M40" s="14"/>
      <c r="N40" s="14"/>
      <c r="O40" s="14"/>
      <c r="P40" s="14"/>
      <c r="Q40" s="14"/>
      <c r="R40" s="14"/>
      <c r="S40" s="14"/>
      <c r="T40" s="14"/>
      <c r="U40" s="14"/>
      <c r="V40" s="14"/>
      <c r="W40" s="14"/>
      <c r="X40" s="14"/>
      <c r="Y40" s="14"/>
      <c r="Z40" s="14"/>
      <c r="AA40" s="14"/>
      <c r="AB40" s="14"/>
      <c r="AC40" s="48"/>
      <c r="AD40" s="15"/>
      <c r="AE40" s="15"/>
      <c r="AF40" s="15"/>
      <c r="AG40" s="14"/>
      <c r="AH40" s="14"/>
      <c r="AI40" s="14"/>
      <c r="AJ40" s="14"/>
      <c r="AK40" s="14"/>
      <c r="AL40" s="14"/>
      <c r="AM40" s="14"/>
      <c r="AN40" s="14"/>
      <c r="AO40" s="14"/>
      <c r="AP40" s="14"/>
      <c r="AQ40" s="14">
        <v>644.63231999999994</v>
      </c>
      <c r="AR40" s="133">
        <v>644.63231999999994</v>
      </c>
      <c r="AS40" s="14">
        <f t="shared" si="176"/>
        <v>100</v>
      </c>
      <c r="AT40" s="14"/>
      <c r="AU40" s="14"/>
      <c r="AV40" s="14"/>
      <c r="AW40" s="14"/>
      <c r="AX40" s="14"/>
      <c r="AY40" s="14"/>
      <c r="AZ40" s="14"/>
      <c r="BA40" s="14"/>
      <c r="BB40" s="155"/>
      <c r="BC40" s="14"/>
      <c r="BD40" s="14"/>
      <c r="BE40" s="14"/>
      <c r="BF40" s="14"/>
      <c r="BG40" s="14"/>
      <c r="BH40" s="14"/>
      <c r="BI40" s="95"/>
      <c r="BJ40" s="95"/>
      <c r="BK40" s="95"/>
      <c r="BL40" s="95"/>
      <c r="BM40" s="95"/>
      <c r="BN40" s="95"/>
      <c r="BO40" s="14"/>
      <c r="BP40" s="14"/>
      <c r="BQ40" s="95"/>
      <c r="BR40" s="14"/>
      <c r="BS40" s="14"/>
      <c r="BT40" s="14"/>
      <c r="BU40" s="95"/>
      <c r="BV40" s="95"/>
      <c r="BW40" s="14"/>
      <c r="BX40" s="14"/>
      <c r="BY40" s="95"/>
      <c r="BZ40" s="14"/>
      <c r="CA40" s="14"/>
      <c r="CB40" s="14"/>
      <c r="CC40" s="14"/>
      <c r="CD40" s="14"/>
      <c r="CE40" s="14"/>
      <c r="CF40" s="14"/>
      <c r="CG40" s="95"/>
      <c r="CH40" s="95"/>
      <c r="CI40" s="14"/>
      <c r="CJ40" s="14"/>
      <c r="CK40" s="95"/>
      <c r="CL40" s="95"/>
      <c r="CM40" s="14"/>
      <c r="CN40" s="14"/>
      <c r="CO40" s="95"/>
      <c r="CP40" s="95"/>
      <c r="CQ40" s="14"/>
      <c r="CR40" s="14"/>
      <c r="CS40" s="95"/>
      <c r="CT40" s="95"/>
      <c r="CU40" s="14"/>
      <c r="CV40" s="14"/>
      <c r="CW40" s="95"/>
      <c r="CX40" s="95"/>
      <c r="CY40" s="14"/>
      <c r="CZ40" s="14"/>
      <c r="DA40" s="95"/>
      <c r="DB40" s="14"/>
      <c r="DC40" s="14"/>
      <c r="DD40" s="14"/>
      <c r="DE40" s="14"/>
      <c r="DF40" s="14"/>
      <c r="DG40" s="14"/>
      <c r="DH40" s="14"/>
      <c r="DI40" s="95"/>
      <c r="DJ40" s="95"/>
      <c r="DK40" s="14"/>
      <c r="DL40" s="14"/>
      <c r="DM40" s="48"/>
      <c r="DN40" s="14"/>
      <c r="DO40" s="14"/>
      <c r="DP40" s="14"/>
      <c r="DQ40" s="48"/>
      <c r="DR40" s="14"/>
      <c r="DS40" s="14"/>
      <c r="DT40" s="14"/>
      <c r="DU40" s="95"/>
      <c r="DV40" s="95"/>
      <c r="DW40" s="15"/>
      <c r="DX40" s="14"/>
      <c r="DY40" s="207"/>
      <c r="DZ40" s="15"/>
      <c r="EA40" s="15"/>
      <c r="EB40" s="14"/>
      <c r="EC40" s="14"/>
      <c r="ED40" s="225"/>
      <c r="EE40" s="221"/>
      <c r="EF40" s="14"/>
      <c r="EG40" s="95"/>
      <c r="EH40" s="95"/>
      <c r="EI40" s="15"/>
      <c r="EJ40" s="14"/>
      <c r="EK40" s="95"/>
      <c r="EL40" s="95"/>
      <c r="EM40" s="15"/>
      <c r="EN40" s="14"/>
      <c r="EO40" s="95"/>
      <c r="EP40" s="95"/>
      <c r="EQ40" s="15"/>
      <c r="ER40" s="14"/>
      <c r="ES40" s="95"/>
      <c r="ET40" s="15"/>
      <c r="EU40" s="15"/>
      <c r="EV40" s="14"/>
      <c r="EW40" s="15"/>
      <c r="EX40" s="15"/>
      <c r="EY40" s="15"/>
      <c r="EZ40" s="14"/>
      <c r="FA40" s="15"/>
      <c r="FB40" s="15"/>
      <c r="FC40" s="15"/>
      <c r="FD40" s="14"/>
      <c r="FE40" s="15"/>
      <c r="FF40" s="15"/>
      <c r="FG40" s="15"/>
      <c r="FH40" s="14"/>
      <c r="FI40" s="15"/>
      <c r="FJ40" s="15"/>
      <c r="FK40" s="15"/>
      <c r="FL40" s="14"/>
      <c r="FM40" s="15"/>
      <c r="FN40" s="15"/>
      <c r="FO40" s="15"/>
      <c r="FP40" s="14"/>
      <c r="FQ40" s="15"/>
      <c r="FR40" s="14"/>
      <c r="FS40" s="15"/>
      <c r="FT40" s="14"/>
      <c r="FU40" s="14"/>
      <c r="FV40" s="14"/>
      <c r="FW40" s="15"/>
      <c r="FX40" s="14"/>
      <c r="FY40" s="14"/>
      <c r="FZ40" s="14"/>
      <c r="GA40" s="15"/>
      <c r="GB40" s="14"/>
      <c r="GC40" s="14"/>
      <c r="GD40" s="14"/>
      <c r="GE40" s="15"/>
      <c r="GF40" s="14"/>
      <c r="GG40" s="14"/>
      <c r="GH40" s="14"/>
      <c r="GI40" s="15"/>
      <c r="GJ40" s="15"/>
      <c r="GK40" s="15"/>
    </row>
    <row r="41" spans="1:193" s="33" customFormat="1" x14ac:dyDescent="0.25">
      <c r="A41" s="56" t="s">
        <v>276</v>
      </c>
      <c r="B41" s="145">
        <f t="shared" si="174"/>
        <v>1993.6</v>
      </c>
      <c r="C41" s="145">
        <f t="shared" si="174"/>
        <v>1993.6</v>
      </c>
      <c r="D41" s="145">
        <f t="shared" si="175"/>
        <v>1993.64</v>
      </c>
      <c r="E41" s="14">
        <f t="shared" si="170"/>
        <v>100.00200642054575</v>
      </c>
      <c r="F41" s="14"/>
      <c r="G41" s="14"/>
      <c r="H41" s="14"/>
      <c r="I41" s="14"/>
      <c r="J41" s="14"/>
      <c r="K41" s="14"/>
      <c r="L41" s="14"/>
      <c r="M41" s="14"/>
      <c r="N41" s="14"/>
      <c r="O41" s="14"/>
      <c r="P41" s="14"/>
      <c r="Q41" s="14"/>
      <c r="R41" s="14"/>
      <c r="S41" s="14"/>
      <c r="T41" s="14"/>
      <c r="U41" s="14"/>
      <c r="V41" s="14"/>
      <c r="W41" s="14"/>
      <c r="X41" s="14"/>
      <c r="Y41" s="14"/>
      <c r="Z41" s="15"/>
      <c r="AA41" s="15"/>
      <c r="AB41" s="15"/>
      <c r="AC41" s="48"/>
      <c r="AD41" s="14"/>
      <c r="AE41" s="14"/>
      <c r="AF41" s="14"/>
      <c r="AG41" s="14"/>
      <c r="AH41" s="14"/>
      <c r="AI41" s="14"/>
      <c r="AJ41" s="14"/>
      <c r="AK41" s="14"/>
      <c r="AL41" s="14"/>
      <c r="AM41" s="14"/>
      <c r="AN41" s="14"/>
      <c r="AO41" s="14"/>
      <c r="AP41" s="14"/>
      <c r="AQ41" s="14"/>
      <c r="AR41" s="14"/>
      <c r="AS41" s="14"/>
      <c r="AT41" s="14">
        <v>1993.6</v>
      </c>
      <c r="AU41" s="14">
        <v>1993.6</v>
      </c>
      <c r="AV41" s="14">
        <v>1993.64</v>
      </c>
      <c r="AW41" s="14">
        <f t="shared" si="270"/>
        <v>100.00200642054575</v>
      </c>
      <c r="AX41" s="14"/>
      <c r="AY41" s="14"/>
      <c r="AZ41" s="14"/>
      <c r="BA41" s="14"/>
      <c r="BB41" s="155"/>
      <c r="BC41" s="14"/>
      <c r="BD41" s="14"/>
      <c r="BE41" s="14"/>
      <c r="BF41" s="14"/>
      <c r="BG41" s="14"/>
      <c r="BH41" s="14"/>
      <c r="BI41" s="95"/>
      <c r="BJ41" s="95"/>
      <c r="BK41" s="95"/>
      <c r="BL41" s="95"/>
      <c r="BM41" s="95"/>
      <c r="BN41" s="95"/>
      <c r="BO41" s="14"/>
      <c r="BP41" s="14"/>
      <c r="BQ41" s="95"/>
      <c r="BR41" s="14"/>
      <c r="BS41" s="14"/>
      <c r="BT41" s="14"/>
      <c r="BU41" s="95"/>
      <c r="BV41" s="95"/>
      <c r="BW41" s="14"/>
      <c r="BX41" s="14"/>
      <c r="BY41" s="95"/>
      <c r="BZ41" s="14"/>
      <c r="CA41" s="14"/>
      <c r="CB41" s="14"/>
      <c r="CC41" s="14"/>
      <c r="CD41" s="14"/>
      <c r="CE41" s="14"/>
      <c r="CF41" s="14"/>
      <c r="CG41" s="14"/>
      <c r="CH41" s="14"/>
      <c r="CI41" s="14"/>
      <c r="CJ41" s="14"/>
      <c r="CK41" s="95"/>
      <c r="CL41" s="95"/>
      <c r="CM41" s="14"/>
      <c r="CN41" s="14"/>
      <c r="CO41" s="95"/>
      <c r="CP41" s="95"/>
      <c r="CQ41" s="14"/>
      <c r="CR41" s="14"/>
      <c r="CS41" s="95"/>
      <c r="CT41" s="95"/>
      <c r="CU41" s="14"/>
      <c r="CV41" s="14"/>
      <c r="CW41" s="95"/>
      <c r="CX41" s="95"/>
      <c r="CY41" s="14"/>
      <c r="CZ41" s="14"/>
      <c r="DA41" s="95"/>
      <c r="DB41" s="14"/>
      <c r="DC41" s="14"/>
      <c r="DD41" s="14"/>
      <c r="DE41" s="95"/>
      <c r="DF41" s="95"/>
      <c r="DG41" s="14"/>
      <c r="DH41" s="14"/>
      <c r="DI41" s="95"/>
      <c r="DJ41" s="95"/>
      <c r="DK41" s="14"/>
      <c r="DL41" s="14"/>
      <c r="DM41" s="48"/>
      <c r="DN41" s="14"/>
      <c r="DO41" s="14"/>
      <c r="DP41" s="14"/>
      <c r="DQ41" s="48"/>
      <c r="DR41" s="14"/>
      <c r="DS41" s="14"/>
      <c r="DT41" s="14"/>
      <c r="DU41" s="95"/>
      <c r="DV41" s="95"/>
      <c r="DW41" s="15"/>
      <c r="DX41" s="14"/>
      <c r="DY41" s="207"/>
      <c r="DZ41" s="15"/>
      <c r="EA41" s="15"/>
      <c r="EB41" s="14"/>
      <c r="EC41" s="14"/>
      <c r="ED41" s="225"/>
      <c r="EE41" s="221"/>
      <c r="EF41" s="14"/>
      <c r="EG41" s="95"/>
      <c r="EH41" s="95"/>
      <c r="EI41" s="15"/>
      <c r="EJ41" s="14"/>
      <c r="EK41" s="95"/>
      <c r="EL41" s="95"/>
      <c r="EM41" s="15"/>
      <c r="EN41" s="14"/>
      <c r="EO41" s="95"/>
      <c r="EP41" s="95"/>
      <c r="EQ41" s="15"/>
      <c r="ER41" s="14"/>
      <c r="ES41" s="95"/>
      <c r="ET41" s="15"/>
      <c r="EU41" s="15"/>
      <c r="EV41" s="14"/>
      <c r="EW41" s="15"/>
      <c r="EX41" s="15"/>
      <c r="EY41" s="15"/>
      <c r="EZ41" s="14"/>
      <c r="FA41" s="15"/>
      <c r="FB41" s="15"/>
      <c r="FC41" s="15"/>
      <c r="FD41" s="14"/>
      <c r="FE41" s="15"/>
      <c r="FF41" s="15"/>
      <c r="FG41" s="15"/>
      <c r="FH41" s="14"/>
      <c r="FI41" s="15"/>
      <c r="FJ41" s="15"/>
      <c r="FK41" s="15"/>
      <c r="FL41" s="14"/>
      <c r="FM41" s="15"/>
      <c r="FN41" s="15"/>
      <c r="FO41" s="15"/>
      <c r="FP41" s="14"/>
      <c r="FQ41" s="15"/>
      <c r="FR41" s="14"/>
      <c r="FS41" s="15"/>
      <c r="FT41" s="14"/>
      <c r="FU41" s="14"/>
      <c r="FV41" s="14"/>
      <c r="FW41" s="15"/>
      <c r="FX41" s="14"/>
      <c r="FY41" s="14"/>
      <c r="FZ41" s="14"/>
      <c r="GA41" s="15"/>
      <c r="GB41" s="14"/>
      <c r="GC41" s="14"/>
      <c r="GD41" s="14"/>
      <c r="GE41" s="15"/>
      <c r="GF41" s="14"/>
      <c r="GG41" s="14"/>
      <c r="GH41" s="14"/>
      <c r="GI41" s="15"/>
      <c r="GJ41" s="15"/>
      <c r="GK41" s="15"/>
    </row>
    <row r="42" spans="1:193" s="33" customFormat="1" x14ac:dyDescent="0.25">
      <c r="A42" s="56" t="s">
        <v>452</v>
      </c>
      <c r="B42" s="145">
        <f t="shared" si="174"/>
        <v>0</v>
      </c>
      <c r="C42" s="145">
        <f t="shared" si="174"/>
        <v>705.2</v>
      </c>
      <c r="D42" s="145">
        <f t="shared" si="175"/>
        <v>705.2</v>
      </c>
      <c r="E42" s="14">
        <f t="shared" si="170"/>
        <v>100</v>
      </c>
      <c r="F42" s="14"/>
      <c r="G42" s="14"/>
      <c r="H42" s="14"/>
      <c r="I42" s="14"/>
      <c r="J42" s="14"/>
      <c r="K42" s="14"/>
      <c r="L42" s="14"/>
      <c r="M42" s="14"/>
      <c r="N42" s="14"/>
      <c r="O42" s="14"/>
      <c r="P42" s="14"/>
      <c r="Q42" s="14"/>
      <c r="R42" s="14"/>
      <c r="S42" s="14"/>
      <c r="T42" s="14"/>
      <c r="U42" s="14"/>
      <c r="V42" s="14"/>
      <c r="W42" s="14"/>
      <c r="X42" s="14"/>
      <c r="Y42" s="14"/>
      <c r="Z42" s="15"/>
      <c r="AA42" s="15"/>
      <c r="AB42" s="15"/>
      <c r="AC42" s="48"/>
      <c r="AD42" s="14"/>
      <c r="AE42" s="14"/>
      <c r="AF42" s="14"/>
      <c r="AG42" s="14"/>
      <c r="AH42" s="14"/>
      <c r="AI42" s="14"/>
      <c r="AJ42" s="14"/>
      <c r="AK42" s="14"/>
      <c r="AL42" s="14"/>
      <c r="AM42" s="14"/>
      <c r="AN42" s="14"/>
      <c r="AO42" s="14"/>
      <c r="AP42" s="14"/>
      <c r="AQ42" s="14">
        <v>705.2</v>
      </c>
      <c r="AR42" s="133">
        <v>705.2</v>
      </c>
      <c r="AS42" s="14">
        <f t="shared" si="176"/>
        <v>100</v>
      </c>
      <c r="AT42" s="14"/>
      <c r="AU42" s="14"/>
      <c r="AV42" s="14"/>
      <c r="AW42" s="14"/>
      <c r="AX42" s="14"/>
      <c r="AY42" s="14"/>
      <c r="AZ42" s="14"/>
      <c r="BA42" s="14"/>
      <c r="BB42" s="155"/>
      <c r="BC42" s="14"/>
      <c r="BD42" s="14"/>
      <c r="BE42" s="14"/>
      <c r="BF42" s="14"/>
      <c r="BG42" s="14"/>
      <c r="BH42" s="14"/>
      <c r="BI42" s="95"/>
      <c r="BJ42" s="95"/>
      <c r="BK42" s="95"/>
      <c r="BL42" s="95"/>
      <c r="BM42" s="95"/>
      <c r="BN42" s="95"/>
      <c r="BO42" s="14"/>
      <c r="BP42" s="14"/>
      <c r="BQ42" s="95"/>
      <c r="BR42" s="14"/>
      <c r="BS42" s="14"/>
      <c r="BT42" s="14"/>
      <c r="BU42" s="95"/>
      <c r="BV42" s="95"/>
      <c r="BW42" s="14"/>
      <c r="BX42" s="14"/>
      <c r="BY42" s="95"/>
      <c r="BZ42" s="14"/>
      <c r="CA42" s="14"/>
      <c r="CB42" s="14"/>
      <c r="CC42" s="14"/>
      <c r="CD42" s="14"/>
      <c r="CE42" s="14"/>
      <c r="CF42" s="14"/>
      <c r="CG42" s="95"/>
      <c r="CH42" s="95"/>
      <c r="CI42" s="14"/>
      <c r="CJ42" s="14"/>
      <c r="CK42" s="95"/>
      <c r="CL42" s="95"/>
      <c r="CM42" s="14"/>
      <c r="CN42" s="14"/>
      <c r="CO42" s="95"/>
      <c r="CP42" s="95"/>
      <c r="CQ42" s="14"/>
      <c r="CR42" s="14"/>
      <c r="CS42" s="95"/>
      <c r="CT42" s="95"/>
      <c r="CU42" s="14"/>
      <c r="CV42" s="14"/>
      <c r="CW42" s="95"/>
      <c r="CX42" s="95"/>
      <c r="CY42" s="14"/>
      <c r="CZ42" s="14"/>
      <c r="DA42" s="95"/>
      <c r="DB42" s="14"/>
      <c r="DC42" s="14"/>
      <c r="DD42" s="14"/>
      <c r="DE42" s="95"/>
      <c r="DF42" s="95"/>
      <c r="DG42" s="14"/>
      <c r="DH42" s="14"/>
      <c r="DI42" s="95"/>
      <c r="DJ42" s="95"/>
      <c r="DK42" s="14"/>
      <c r="DL42" s="14"/>
      <c r="DM42" s="48"/>
      <c r="DN42" s="14"/>
      <c r="DO42" s="14"/>
      <c r="DP42" s="14"/>
      <c r="DQ42" s="48"/>
      <c r="DR42" s="14"/>
      <c r="DS42" s="14"/>
      <c r="DT42" s="14"/>
      <c r="DU42" s="95"/>
      <c r="DV42" s="95"/>
      <c r="DW42" s="15"/>
      <c r="DX42" s="14"/>
      <c r="DY42" s="207"/>
      <c r="DZ42" s="15"/>
      <c r="EA42" s="15"/>
      <c r="EB42" s="14"/>
      <c r="EC42" s="14"/>
      <c r="ED42" s="225"/>
      <c r="EE42" s="221"/>
      <c r="EF42" s="14"/>
      <c r="EG42" s="95"/>
      <c r="EH42" s="95"/>
      <c r="EI42" s="15"/>
      <c r="EJ42" s="14"/>
      <c r="EK42" s="95"/>
      <c r="EL42" s="95"/>
      <c r="EM42" s="15"/>
      <c r="EN42" s="14"/>
      <c r="EO42" s="95"/>
      <c r="EP42" s="95"/>
      <c r="EQ42" s="15"/>
      <c r="ER42" s="14"/>
      <c r="ES42" s="95"/>
      <c r="ET42" s="15"/>
      <c r="EU42" s="15"/>
      <c r="EV42" s="14"/>
      <c r="EW42" s="15"/>
      <c r="EX42" s="15"/>
      <c r="EY42" s="15"/>
      <c r="EZ42" s="14"/>
      <c r="FA42" s="15"/>
      <c r="FB42" s="15"/>
      <c r="FC42" s="15"/>
      <c r="FD42" s="14"/>
      <c r="FE42" s="15"/>
      <c r="FF42" s="15"/>
      <c r="FG42" s="15"/>
      <c r="FH42" s="14"/>
      <c r="FI42" s="15"/>
      <c r="FJ42" s="15"/>
      <c r="FK42" s="15"/>
      <c r="FL42" s="14"/>
      <c r="FM42" s="15"/>
      <c r="FN42" s="15"/>
      <c r="FO42" s="15"/>
      <c r="FP42" s="14"/>
      <c r="FQ42" s="15"/>
      <c r="FR42" s="14"/>
      <c r="FS42" s="15"/>
      <c r="FT42" s="14"/>
      <c r="FU42" s="14"/>
      <c r="FV42" s="14"/>
      <c r="FW42" s="15"/>
      <c r="FX42" s="14"/>
      <c r="FY42" s="14"/>
      <c r="FZ42" s="14"/>
      <c r="GA42" s="15"/>
      <c r="GB42" s="14"/>
      <c r="GC42" s="14"/>
      <c r="GD42" s="14"/>
      <c r="GE42" s="15"/>
      <c r="GF42" s="14"/>
      <c r="GG42" s="14"/>
      <c r="GH42" s="14"/>
      <c r="GI42" s="15"/>
      <c r="GJ42" s="15"/>
      <c r="GK42" s="15"/>
    </row>
    <row r="43" spans="1:193" s="108" customFormat="1" x14ac:dyDescent="0.25">
      <c r="A43" s="57" t="s">
        <v>369</v>
      </c>
      <c r="B43" s="145">
        <f t="shared" si="174"/>
        <v>0</v>
      </c>
      <c r="C43" s="145">
        <f t="shared" si="174"/>
        <v>3473.6</v>
      </c>
      <c r="D43" s="145">
        <f t="shared" si="175"/>
        <v>3473.6</v>
      </c>
      <c r="E43" s="14">
        <f t="shared" si="170"/>
        <v>100</v>
      </c>
      <c r="F43" s="48"/>
      <c r="G43" s="48"/>
      <c r="H43" s="48"/>
      <c r="I43" s="48"/>
      <c r="J43" s="48"/>
      <c r="K43" s="48"/>
      <c r="L43" s="48"/>
      <c r="M43" s="48"/>
      <c r="N43" s="48"/>
      <c r="O43" s="48"/>
      <c r="P43" s="48"/>
      <c r="Q43" s="48"/>
      <c r="R43" s="48"/>
      <c r="S43" s="48"/>
      <c r="T43" s="48"/>
      <c r="U43" s="48"/>
      <c r="V43" s="48"/>
      <c r="W43" s="48"/>
      <c r="X43" s="48"/>
      <c r="Y43" s="48"/>
      <c r="Z43" s="48"/>
      <c r="AA43" s="48">
        <v>2944.1</v>
      </c>
      <c r="AB43" s="48">
        <v>2944.1</v>
      </c>
      <c r="AC43" s="48">
        <f>AB43/AA43*100</f>
        <v>100</v>
      </c>
      <c r="AD43" s="48"/>
      <c r="AE43" s="48"/>
      <c r="AF43" s="48"/>
      <c r="AG43" s="48"/>
      <c r="AH43" s="48"/>
      <c r="AI43" s="48"/>
      <c r="AJ43" s="48"/>
      <c r="AK43" s="48"/>
      <c r="AL43" s="48"/>
      <c r="AM43" s="48"/>
      <c r="AN43" s="48"/>
      <c r="AO43" s="48"/>
      <c r="AP43" s="48"/>
      <c r="AQ43" s="14"/>
      <c r="AR43" s="14"/>
      <c r="AS43" s="14"/>
      <c r="AT43" s="48"/>
      <c r="AU43" s="48"/>
      <c r="AV43" s="48"/>
      <c r="AW43" s="14"/>
      <c r="AX43" s="48"/>
      <c r="AY43" s="48"/>
      <c r="AZ43" s="48"/>
      <c r="BA43" s="48"/>
      <c r="BB43" s="157"/>
      <c r="BC43" s="48"/>
      <c r="BD43" s="48"/>
      <c r="BE43" s="48"/>
      <c r="BF43" s="48"/>
      <c r="BG43" s="48"/>
      <c r="BH43" s="48"/>
      <c r="BI43" s="107"/>
      <c r="BJ43" s="107"/>
      <c r="BK43" s="107"/>
      <c r="BL43" s="107"/>
      <c r="BM43" s="107"/>
      <c r="BN43" s="107"/>
      <c r="BO43" s="48"/>
      <c r="BP43" s="48"/>
      <c r="BQ43" s="107"/>
      <c r="BR43" s="48"/>
      <c r="BS43" s="48"/>
      <c r="BT43" s="48"/>
      <c r="BU43" s="107"/>
      <c r="BV43" s="107"/>
      <c r="BW43" s="48"/>
      <c r="BX43" s="48"/>
      <c r="BY43" s="107"/>
      <c r="BZ43" s="48"/>
      <c r="CA43" s="48"/>
      <c r="CB43" s="48"/>
      <c r="CC43" s="48"/>
      <c r="CD43" s="48"/>
      <c r="CE43" s="48"/>
      <c r="CF43" s="48"/>
      <c r="CG43" s="107"/>
      <c r="CH43" s="107"/>
      <c r="CI43" s="48"/>
      <c r="CJ43" s="48"/>
      <c r="CK43" s="107"/>
      <c r="CL43" s="107"/>
      <c r="CM43" s="48"/>
      <c r="CN43" s="48"/>
      <c r="CO43" s="107"/>
      <c r="CP43" s="107"/>
      <c r="CQ43" s="48"/>
      <c r="CR43" s="48"/>
      <c r="CS43" s="107"/>
      <c r="CT43" s="107"/>
      <c r="CU43" s="48"/>
      <c r="CV43" s="48"/>
      <c r="CW43" s="107"/>
      <c r="CX43" s="107"/>
      <c r="CY43" s="48"/>
      <c r="CZ43" s="48"/>
      <c r="DA43" s="107"/>
      <c r="DB43" s="48"/>
      <c r="DC43" s="48"/>
      <c r="DD43" s="48"/>
      <c r="DE43" s="107"/>
      <c r="DF43" s="107"/>
      <c r="DG43" s="48"/>
      <c r="DH43" s="48"/>
      <c r="DI43" s="107"/>
      <c r="DJ43" s="107"/>
      <c r="DK43" s="48"/>
      <c r="DL43" s="48"/>
      <c r="DM43" s="48"/>
      <c r="DN43" s="48"/>
      <c r="DO43" s="48"/>
      <c r="DP43" s="48"/>
      <c r="DQ43" s="48"/>
      <c r="DR43" s="48"/>
      <c r="DS43" s="48"/>
      <c r="DT43" s="48"/>
      <c r="DU43" s="107"/>
      <c r="DV43" s="107"/>
      <c r="DW43" s="48"/>
      <c r="DX43" s="48"/>
      <c r="DY43" s="210"/>
      <c r="DZ43" s="48"/>
      <c r="EA43" s="48"/>
      <c r="EB43" s="48"/>
      <c r="EC43" s="48"/>
      <c r="ED43" s="227"/>
      <c r="EE43" s="227"/>
      <c r="EF43" s="48"/>
      <c r="EG43" s="107"/>
      <c r="EH43" s="107"/>
      <c r="EI43" s="48"/>
      <c r="EJ43" s="48"/>
      <c r="EK43" s="107"/>
      <c r="EL43" s="107"/>
      <c r="EM43" s="48"/>
      <c r="EN43" s="48"/>
      <c r="EO43" s="107"/>
      <c r="EP43" s="107"/>
      <c r="EQ43" s="48"/>
      <c r="ER43" s="48"/>
      <c r="ES43" s="107"/>
      <c r="ET43" s="48"/>
      <c r="EU43" s="48"/>
      <c r="EV43" s="48"/>
      <c r="EW43" s="15"/>
      <c r="EX43" s="48"/>
      <c r="EY43" s="48"/>
      <c r="EZ43" s="48"/>
      <c r="FA43" s="15"/>
      <c r="FB43" s="15"/>
      <c r="FC43" s="48"/>
      <c r="FD43" s="48"/>
      <c r="FE43" s="15"/>
      <c r="FF43" s="15"/>
      <c r="FG43" s="48"/>
      <c r="FH43" s="48"/>
      <c r="FI43" s="15"/>
      <c r="FJ43" s="15"/>
      <c r="FK43" s="48"/>
      <c r="FL43" s="48"/>
      <c r="FM43" s="15"/>
      <c r="FN43" s="15"/>
      <c r="FO43" s="48">
        <v>529.5</v>
      </c>
      <c r="FP43" s="231">
        <v>529.5</v>
      </c>
      <c r="FQ43" s="15">
        <f t="shared" si="291"/>
        <v>100</v>
      </c>
      <c r="FR43" s="48"/>
      <c r="FS43" s="48"/>
      <c r="FT43" s="48"/>
      <c r="FU43" s="48"/>
      <c r="FV43" s="48"/>
      <c r="FW43" s="48"/>
      <c r="FX43" s="48"/>
      <c r="FY43" s="48"/>
      <c r="FZ43" s="48"/>
      <c r="GA43" s="48"/>
      <c r="GB43" s="48"/>
      <c r="GC43" s="48"/>
      <c r="GD43" s="48"/>
      <c r="GE43" s="48"/>
      <c r="GF43" s="48"/>
      <c r="GG43" s="48"/>
      <c r="GH43" s="48"/>
      <c r="GI43" s="48"/>
      <c r="GJ43" s="48"/>
      <c r="GK43" s="15"/>
    </row>
    <row r="44" spans="1:193" s="33" customFormat="1" x14ac:dyDescent="0.25">
      <c r="A44" s="56" t="s">
        <v>453</v>
      </c>
      <c r="B44" s="145">
        <f t="shared" si="174"/>
        <v>0</v>
      </c>
      <c r="C44" s="145">
        <f t="shared" si="174"/>
        <v>956.06369999999993</v>
      </c>
      <c r="D44" s="145">
        <f t="shared" si="175"/>
        <v>956.06369999999993</v>
      </c>
      <c r="E44" s="14">
        <f t="shared" si="170"/>
        <v>100</v>
      </c>
      <c r="F44" s="14"/>
      <c r="G44" s="14"/>
      <c r="H44" s="14"/>
      <c r="I44" s="14"/>
      <c r="J44" s="14"/>
      <c r="K44" s="14"/>
      <c r="L44" s="14"/>
      <c r="M44" s="14"/>
      <c r="N44" s="14"/>
      <c r="O44" s="14"/>
      <c r="P44" s="14"/>
      <c r="Q44" s="14"/>
      <c r="R44" s="14"/>
      <c r="S44" s="14"/>
      <c r="T44" s="14"/>
      <c r="U44" s="14"/>
      <c r="V44" s="14"/>
      <c r="W44" s="14"/>
      <c r="X44" s="14"/>
      <c r="Y44" s="14"/>
      <c r="Z44" s="15"/>
      <c r="AA44" s="15"/>
      <c r="AB44" s="14"/>
      <c r="AC44" s="14"/>
      <c r="AD44" s="15"/>
      <c r="AE44" s="15"/>
      <c r="AF44" s="15"/>
      <c r="AG44" s="14"/>
      <c r="AH44" s="14"/>
      <c r="AI44" s="14"/>
      <c r="AJ44" s="14"/>
      <c r="AK44" s="14"/>
      <c r="AL44" s="14"/>
      <c r="AM44" s="14"/>
      <c r="AN44" s="14"/>
      <c r="AO44" s="14"/>
      <c r="AP44" s="14"/>
      <c r="AQ44" s="14">
        <v>956.06369999999993</v>
      </c>
      <c r="AR44" s="133">
        <v>956.06369999999993</v>
      </c>
      <c r="AS44" s="14">
        <f t="shared" si="176"/>
        <v>100</v>
      </c>
      <c r="AT44" s="14"/>
      <c r="AU44" s="14"/>
      <c r="AV44" s="14"/>
      <c r="AW44" s="14"/>
      <c r="AX44" s="14"/>
      <c r="AY44" s="14"/>
      <c r="AZ44" s="14"/>
      <c r="BA44" s="14"/>
      <c r="BB44" s="155"/>
      <c r="BC44" s="14"/>
      <c r="BD44" s="14"/>
      <c r="BE44" s="14"/>
      <c r="BF44" s="14"/>
      <c r="BG44" s="14"/>
      <c r="BH44" s="14"/>
      <c r="BI44" s="95"/>
      <c r="BJ44" s="95"/>
      <c r="BK44" s="95"/>
      <c r="BL44" s="95"/>
      <c r="BM44" s="95"/>
      <c r="BN44" s="95"/>
      <c r="BO44" s="14"/>
      <c r="BP44" s="14"/>
      <c r="BQ44" s="95"/>
      <c r="BR44" s="14"/>
      <c r="BS44" s="14"/>
      <c r="BT44" s="14"/>
      <c r="BU44" s="95"/>
      <c r="BV44" s="95"/>
      <c r="BW44" s="14"/>
      <c r="BX44" s="14"/>
      <c r="BY44" s="95"/>
      <c r="BZ44" s="14"/>
      <c r="CA44" s="14"/>
      <c r="CB44" s="14"/>
      <c r="CC44" s="14"/>
      <c r="CD44" s="14"/>
      <c r="CE44" s="14"/>
      <c r="CF44" s="14"/>
      <c r="CG44" s="95"/>
      <c r="CH44" s="95"/>
      <c r="CI44" s="14"/>
      <c r="CJ44" s="14"/>
      <c r="CK44" s="95"/>
      <c r="CL44" s="95"/>
      <c r="CM44" s="14"/>
      <c r="CN44" s="14"/>
      <c r="CO44" s="95"/>
      <c r="CP44" s="95"/>
      <c r="CQ44" s="14"/>
      <c r="CR44" s="14"/>
      <c r="CS44" s="95"/>
      <c r="CT44" s="95"/>
      <c r="CU44" s="14"/>
      <c r="CV44" s="14"/>
      <c r="CW44" s="95"/>
      <c r="CX44" s="95"/>
      <c r="CY44" s="14"/>
      <c r="CZ44" s="14"/>
      <c r="DA44" s="95"/>
      <c r="DB44" s="14"/>
      <c r="DC44" s="14"/>
      <c r="DD44" s="14"/>
      <c r="DE44" s="95"/>
      <c r="DF44" s="95"/>
      <c r="DG44" s="14"/>
      <c r="DH44" s="14"/>
      <c r="DI44" s="95"/>
      <c r="DJ44" s="95"/>
      <c r="DK44" s="14"/>
      <c r="DL44" s="14"/>
      <c r="DM44" s="48"/>
      <c r="DN44" s="14"/>
      <c r="DO44" s="14"/>
      <c r="DP44" s="14"/>
      <c r="DQ44" s="48"/>
      <c r="DR44" s="14"/>
      <c r="DS44" s="14"/>
      <c r="DT44" s="14"/>
      <c r="DU44" s="95"/>
      <c r="DV44" s="95"/>
      <c r="DW44" s="15"/>
      <c r="DX44" s="14"/>
      <c r="DY44" s="207"/>
      <c r="DZ44" s="15"/>
      <c r="EA44" s="15"/>
      <c r="EB44" s="14"/>
      <c r="EC44" s="14"/>
      <c r="ED44" s="225"/>
      <c r="EE44" s="221"/>
      <c r="EF44" s="14"/>
      <c r="EG44" s="95"/>
      <c r="EH44" s="95"/>
      <c r="EI44" s="15"/>
      <c r="EJ44" s="14"/>
      <c r="EK44" s="95"/>
      <c r="EL44" s="95"/>
      <c r="EM44" s="15"/>
      <c r="EN44" s="14"/>
      <c r="EO44" s="95"/>
      <c r="EP44" s="95"/>
      <c r="EQ44" s="15"/>
      <c r="ER44" s="14"/>
      <c r="ES44" s="95"/>
      <c r="ET44" s="15"/>
      <c r="EU44" s="15"/>
      <c r="EV44" s="14"/>
      <c r="EW44" s="15"/>
      <c r="EX44" s="15"/>
      <c r="EY44" s="15"/>
      <c r="EZ44" s="14"/>
      <c r="FA44" s="15"/>
      <c r="FB44" s="15"/>
      <c r="FC44" s="15"/>
      <c r="FD44" s="14"/>
      <c r="FE44" s="15"/>
      <c r="FF44" s="15"/>
      <c r="FG44" s="15"/>
      <c r="FH44" s="14"/>
      <c r="FI44" s="15"/>
      <c r="FJ44" s="15"/>
      <c r="FK44" s="15"/>
      <c r="FL44" s="14"/>
      <c r="FM44" s="15"/>
      <c r="FN44" s="15"/>
      <c r="FO44" s="15"/>
      <c r="FP44" s="14"/>
      <c r="FQ44" s="14"/>
      <c r="FR44" s="14"/>
      <c r="FS44" s="15"/>
      <c r="FT44" s="14"/>
      <c r="FU44" s="14"/>
      <c r="FV44" s="14"/>
      <c r="FW44" s="15"/>
      <c r="FX44" s="14"/>
      <c r="FY44" s="14"/>
      <c r="FZ44" s="14"/>
      <c r="GA44" s="15"/>
      <c r="GB44" s="14"/>
      <c r="GC44" s="14"/>
      <c r="GD44" s="14"/>
      <c r="GE44" s="15"/>
      <c r="GF44" s="14"/>
      <c r="GG44" s="14"/>
      <c r="GH44" s="14"/>
      <c r="GI44" s="15"/>
      <c r="GJ44" s="15"/>
      <c r="GK44" s="15"/>
    </row>
    <row r="45" spans="1:193" s="33" customFormat="1" x14ac:dyDescent="0.25">
      <c r="A45" s="56" t="s">
        <v>283</v>
      </c>
      <c r="B45" s="145">
        <f t="shared" si="174"/>
        <v>0</v>
      </c>
      <c r="C45" s="145">
        <f t="shared" si="174"/>
        <v>0</v>
      </c>
      <c r="D45" s="145">
        <f t="shared" si="175"/>
        <v>0</v>
      </c>
      <c r="E45" s="14"/>
      <c r="F45" s="14"/>
      <c r="G45" s="14"/>
      <c r="H45" s="14"/>
      <c r="I45" s="14"/>
      <c r="J45" s="14"/>
      <c r="K45" s="14"/>
      <c r="L45" s="14"/>
      <c r="M45" s="14"/>
      <c r="N45" s="14"/>
      <c r="O45" s="14"/>
      <c r="P45" s="14"/>
      <c r="Q45" s="14"/>
      <c r="R45" s="14"/>
      <c r="S45" s="14"/>
      <c r="T45" s="14"/>
      <c r="U45" s="14"/>
      <c r="V45" s="14"/>
      <c r="W45" s="14"/>
      <c r="X45" s="14"/>
      <c r="Y45" s="14"/>
      <c r="Z45" s="15"/>
      <c r="AA45" s="15"/>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55"/>
      <c r="BC45" s="14"/>
      <c r="BD45" s="14"/>
      <c r="BE45" s="14"/>
      <c r="BF45" s="14"/>
      <c r="BG45" s="14"/>
      <c r="BH45" s="14"/>
      <c r="BI45" s="95"/>
      <c r="BJ45" s="95"/>
      <c r="BK45" s="95"/>
      <c r="BL45" s="95"/>
      <c r="BM45" s="95"/>
      <c r="BN45" s="95"/>
      <c r="BO45" s="14"/>
      <c r="BP45" s="14"/>
      <c r="BQ45" s="95"/>
      <c r="BR45" s="14"/>
      <c r="BS45" s="14"/>
      <c r="BT45" s="14"/>
      <c r="BU45" s="95"/>
      <c r="BV45" s="95"/>
      <c r="BW45" s="14"/>
      <c r="BX45" s="14"/>
      <c r="BY45" s="95"/>
      <c r="BZ45" s="14"/>
      <c r="CA45" s="14"/>
      <c r="CB45" s="14"/>
      <c r="CC45" s="14"/>
      <c r="CD45" s="14"/>
      <c r="CE45" s="14"/>
      <c r="CF45" s="14"/>
      <c r="CG45" s="95"/>
      <c r="CH45" s="95"/>
      <c r="CI45" s="14"/>
      <c r="CJ45" s="14"/>
      <c r="CK45" s="95"/>
      <c r="CL45" s="95"/>
      <c r="CM45" s="14"/>
      <c r="CN45" s="14"/>
      <c r="CO45" s="95"/>
      <c r="CP45" s="95"/>
      <c r="CQ45" s="14"/>
      <c r="CR45" s="14"/>
      <c r="CS45" s="95"/>
      <c r="CT45" s="95"/>
      <c r="CU45" s="14"/>
      <c r="CV45" s="14"/>
      <c r="CW45" s="95"/>
      <c r="CX45" s="95"/>
      <c r="CY45" s="14"/>
      <c r="CZ45" s="14"/>
      <c r="DA45" s="95"/>
      <c r="DB45" s="14"/>
      <c r="DC45" s="14"/>
      <c r="DD45" s="14"/>
      <c r="DE45" s="95"/>
      <c r="DF45" s="95"/>
      <c r="DG45" s="14"/>
      <c r="DH45" s="14"/>
      <c r="DI45" s="95"/>
      <c r="DJ45" s="95"/>
      <c r="DK45" s="14"/>
      <c r="DL45" s="14"/>
      <c r="DM45" s="48"/>
      <c r="DN45" s="14"/>
      <c r="DO45" s="14"/>
      <c r="DP45" s="14"/>
      <c r="DQ45" s="48"/>
      <c r="DR45" s="14"/>
      <c r="DS45" s="14"/>
      <c r="DT45" s="14"/>
      <c r="DU45" s="95"/>
      <c r="DV45" s="95"/>
      <c r="DW45" s="15"/>
      <c r="DX45" s="14"/>
      <c r="DY45" s="207"/>
      <c r="DZ45" s="15"/>
      <c r="EA45" s="15"/>
      <c r="EB45" s="14"/>
      <c r="EC45" s="14"/>
      <c r="ED45" s="225"/>
      <c r="EE45" s="221"/>
      <c r="EF45" s="14"/>
      <c r="EG45" s="95"/>
      <c r="EH45" s="95"/>
      <c r="EI45" s="15"/>
      <c r="EJ45" s="14"/>
      <c r="EK45" s="95"/>
      <c r="EL45" s="95"/>
      <c r="EM45" s="15"/>
      <c r="EN45" s="14"/>
      <c r="EO45" s="95"/>
      <c r="EP45" s="95"/>
      <c r="EQ45" s="15"/>
      <c r="ER45" s="14"/>
      <c r="ES45" s="95"/>
      <c r="ET45" s="15"/>
      <c r="EU45" s="15"/>
      <c r="EV45" s="14"/>
      <c r="EW45" s="15"/>
      <c r="EX45" s="15"/>
      <c r="EY45" s="15"/>
      <c r="EZ45" s="14"/>
      <c r="FA45" s="15"/>
      <c r="FB45" s="15"/>
      <c r="FC45" s="15"/>
      <c r="FD45" s="14"/>
      <c r="FE45" s="15"/>
      <c r="FF45" s="15"/>
      <c r="FG45" s="15"/>
      <c r="FH45" s="14"/>
      <c r="FI45" s="15"/>
      <c r="FJ45" s="15"/>
      <c r="FK45" s="15"/>
      <c r="FL45" s="14"/>
      <c r="FM45" s="15"/>
      <c r="FN45" s="15"/>
      <c r="FO45" s="15"/>
      <c r="FP45" s="14"/>
      <c r="FQ45" s="14"/>
      <c r="FR45" s="14"/>
      <c r="FS45" s="15"/>
      <c r="FT45" s="14"/>
      <c r="FU45" s="14"/>
      <c r="FV45" s="14"/>
      <c r="FW45" s="15"/>
      <c r="FX45" s="14"/>
      <c r="FY45" s="14"/>
      <c r="FZ45" s="14"/>
      <c r="GA45" s="15"/>
      <c r="GB45" s="14"/>
      <c r="GC45" s="14"/>
      <c r="GD45" s="14"/>
      <c r="GE45" s="15"/>
      <c r="GF45" s="14"/>
      <c r="GG45" s="14"/>
      <c r="GH45" s="14"/>
      <c r="GI45" s="15"/>
      <c r="GJ45" s="15"/>
      <c r="GK45" s="15"/>
    </row>
    <row r="46" spans="1:193" s="33" customFormat="1" x14ac:dyDescent="0.25">
      <c r="A46" s="56" t="s">
        <v>454</v>
      </c>
      <c r="B46" s="145">
        <f t="shared" si="174"/>
        <v>0</v>
      </c>
      <c r="C46" s="145">
        <f t="shared" si="174"/>
        <v>0</v>
      </c>
      <c r="D46" s="145">
        <f t="shared" si="175"/>
        <v>0</v>
      </c>
      <c r="E46" s="14"/>
      <c r="F46" s="14"/>
      <c r="G46" s="14"/>
      <c r="H46" s="14"/>
      <c r="I46" s="14"/>
      <c r="J46" s="14"/>
      <c r="K46" s="14"/>
      <c r="L46" s="14"/>
      <c r="M46" s="14"/>
      <c r="N46" s="14"/>
      <c r="O46" s="14"/>
      <c r="P46" s="14"/>
      <c r="Q46" s="14"/>
      <c r="R46" s="14"/>
      <c r="S46" s="14"/>
      <c r="T46" s="14"/>
      <c r="U46" s="14"/>
      <c r="V46" s="14"/>
      <c r="W46" s="14"/>
      <c r="X46" s="14"/>
      <c r="Y46" s="14"/>
      <c r="Z46" s="15"/>
      <c r="AA46" s="15"/>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55"/>
      <c r="BC46" s="14"/>
      <c r="BD46" s="14"/>
      <c r="BE46" s="14"/>
      <c r="BF46" s="14"/>
      <c r="BG46" s="14"/>
      <c r="BH46" s="14"/>
      <c r="BI46" s="95"/>
      <c r="BJ46" s="95"/>
      <c r="BK46" s="95"/>
      <c r="BL46" s="95"/>
      <c r="BM46" s="95"/>
      <c r="BN46" s="95"/>
      <c r="BO46" s="14"/>
      <c r="BP46" s="14"/>
      <c r="BQ46" s="95"/>
      <c r="BR46" s="14"/>
      <c r="BS46" s="14"/>
      <c r="BT46" s="14"/>
      <c r="BU46" s="95"/>
      <c r="BV46" s="95"/>
      <c r="BW46" s="14"/>
      <c r="BX46" s="14"/>
      <c r="BY46" s="95"/>
      <c r="BZ46" s="14"/>
      <c r="CA46" s="14"/>
      <c r="CB46" s="14"/>
      <c r="CC46" s="14"/>
      <c r="CD46" s="14"/>
      <c r="CE46" s="14"/>
      <c r="CF46" s="14"/>
      <c r="CG46" s="95"/>
      <c r="CH46" s="95"/>
      <c r="CI46" s="14"/>
      <c r="CJ46" s="14"/>
      <c r="CK46" s="95"/>
      <c r="CL46" s="95"/>
      <c r="CM46" s="14"/>
      <c r="CN46" s="14"/>
      <c r="CO46" s="95"/>
      <c r="CP46" s="95"/>
      <c r="CQ46" s="14"/>
      <c r="CR46" s="14"/>
      <c r="CS46" s="95"/>
      <c r="CT46" s="95"/>
      <c r="CU46" s="14"/>
      <c r="CV46" s="14"/>
      <c r="CW46" s="95"/>
      <c r="CX46" s="95"/>
      <c r="CY46" s="14"/>
      <c r="CZ46" s="14"/>
      <c r="DA46" s="95"/>
      <c r="DB46" s="14"/>
      <c r="DC46" s="14"/>
      <c r="DD46" s="14"/>
      <c r="DE46" s="95"/>
      <c r="DF46" s="95"/>
      <c r="DG46" s="14"/>
      <c r="DH46" s="14"/>
      <c r="DI46" s="95"/>
      <c r="DJ46" s="95"/>
      <c r="DK46" s="14"/>
      <c r="DL46" s="14"/>
      <c r="DM46" s="48"/>
      <c r="DN46" s="14"/>
      <c r="DO46" s="14"/>
      <c r="DP46" s="14"/>
      <c r="DQ46" s="48"/>
      <c r="DR46" s="14"/>
      <c r="DS46" s="14"/>
      <c r="DT46" s="14"/>
      <c r="DU46" s="95"/>
      <c r="DV46" s="95"/>
      <c r="DW46" s="15"/>
      <c r="DX46" s="14"/>
      <c r="DY46" s="207"/>
      <c r="DZ46" s="15"/>
      <c r="EA46" s="15"/>
      <c r="EB46" s="14"/>
      <c r="EC46" s="14"/>
      <c r="ED46" s="225"/>
      <c r="EE46" s="221"/>
      <c r="EF46" s="14"/>
      <c r="EG46" s="95"/>
      <c r="EH46" s="95"/>
      <c r="EI46" s="15"/>
      <c r="EJ46" s="14"/>
      <c r="EK46" s="95"/>
      <c r="EL46" s="95"/>
      <c r="EM46" s="15"/>
      <c r="EN46" s="14"/>
      <c r="EO46" s="95"/>
      <c r="EP46" s="95"/>
      <c r="EQ46" s="15"/>
      <c r="ER46" s="14"/>
      <c r="ES46" s="95"/>
      <c r="ET46" s="15"/>
      <c r="EU46" s="15"/>
      <c r="EV46" s="14"/>
      <c r="EW46" s="15"/>
      <c r="EX46" s="15"/>
      <c r="EY46" s="15"/>
      <c r="EZ46" s="14"/>
      <c r="FA46" s="15"/>
      <c r="FB46" s="15"/>
      <c r="FC46" s="15"/>
      <c r="FD46" s="14"/>
      <c r="FE46" s="15"/>
      <c r="FF46" s="15"/>
      <c r="FG46" s="15"/>
      <c r="FH46" s="14"/>
      <c r="FI46" s="15"/>
      <c r="FJ46" s="15"/>
      <c r="FK46" s="15"/>
      <c r="FL46" s="14"/>
      <c r="FM46" s="15"/>
      <c r="FN46" s="15"/>
      <c r="FO46" s="15"/>
      <c r="FP46" s="14"/>
      <c r="FQ46" s="14"/>
      <c r="FR46" s="14"/>
      <c r="FS46" s="15"/>
      <c r="FT46" s="14"/>
      <c r="FU46" s="14"/>
      <c r="FV46" s="14"/>
      <c r="FW46" s="15"/>
      <c r="FX46" s="14"/>
      <c r="FY46" s="14"/>
      <c r="FZ46" s="14"/>
      <c r="GA46" s="15"/>
      <c r="GB46" s="14"/>
      <c r="GC46" s="14"/>
      <c r="GD46" s="14"/>
      <c r="GE46" s="15"/>
      <c r="GF46" s="14"/>
      <c r="GG46" s="14"/>
      <c r="GH46" s="14"/>
      <c r="GI46" s="15"/>
      <c r="GJ46" s="15"/>
      <c r="GK46" s="15"/>
    </row>
    <row r="47" spans="1:193" s="33" customFormat="1" x14ac:dyDescent="0.25">
      <c r="A47" s="56" t="s">
        <v>455</v>
      </c>
      <c r="B47" s="145">
        <f t="shared" si="174"/>
        <v>0</v>
      </c>
      <c r="C47" s="145">
        <f t="shared" si="174"/>
        <v>0</v>
      </c>
      <c r="D47" s="145">
        <f t="shared" si="175"/>
        <v>0</v>
      </c>
      <c r="E47" s="14"/>
      <c r="F47" s="14"/>
      <c r="G47" s="14"/>
      <c r="H47" s="14"/>
      <c r="I47" s="14"/>
      <c r="J47" s="14"/>
      <c r="K47" s="14"/>
      <c r="L47" s="14"/>
      <c r="M47" s="14"/>
      <c r="N47" s="14"/>
      <c r="O47" s="14"/>
      <c r="P47" s="14"/>
      <c r="Q47" s="14"/>
      <c r="R47" s="14"/>
      <c r="S47" s="14"/>
      <c r="T47" s="14"/>
      <c r="U47" s="14"/>
      <c r="V47" s="14"/>
      <c r="W47" s="14"/>
      <c r="X47" s="14"/>
      <c r="Y47" s="14"/>
      <c r="Z47" s="15"/>
      <c r="AA47" s="15"/>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55"/>
      <c r="BC47" s="14"/>
      <c r="BD47" s="14"/>
      <c r="BE47" s="14"/>
      <c r="BF47" s="14"/>
      <c r="BG47" s="14"/>
      <c r="BH47" s="14"/>
      <c r="BI47" s="95"/>
      <c r="BJ47" s="95"/>
      <c r="BK47" s="95"/>
      <c r="BL47" s="95"/>
      <c r="BM47" s="95"/>
      <c r="BN47" s="95"/>
      <c r="BO47" s="14"/>
      <c r="BP47" s="14"/>
      <c r="BQ47" s="95"/>
      <c r="BR47" s="14"/>
      <c r="BS47" s="14"/>
      <c r="BT47" s="14"/>
      <c r="BU47" s="95"/>
      <c r="BV47" s="95"/>
      <c r="BW47" s="14"/>
      <c r="BX47" s="14"/>
      <c r="BY47" s="95"/>
      <c r="BZ47" s="14"/>
      <c r="CA47" s="14"/>
      <c r="CB47" s="14"/>
      <c r="CC47" s="14"/>
      <c r="CD47" s="14"/>
      <c r="CE47" s="14"/>
      <c r="CF47" s="14"/>
      <c r="CG47" s="95"/>
      <c r="CH47" s="95"/>
      <c r="CI47" s="14"/>
      <c r="CJ47" s="14"/>
      <c r="CK47" s="95"/>
      <c r="CL47" s="95"/>
      <c r="CM47" s="14"/>
      <c r="CN47" s="14"/>
      <c r="CO47" s="95"/>
      <c r="CP47" s="95"/>
      <c r="CQ47" s="14"/>
      <c r="CR47" s="14"/>
      <c r="CS47" s="95"/>
      <c r="CT47" s="95"/>
      <c r="CU47" s="14"/>
      <c r="CV47" s="14"/>
      <c r="CW47" s="95"/>
      <c r="CX47" s="95"/>
      <c r="CY47" s="14"/>
      <c r="CZ47" s="14"/>
      <c r="DA47" s="95"/>
      <c r="DB47" s="14"/>
      <c r="DC47" s="14"/>
      <c r="DD47" s="14"/>
      <c r="DE47" s="95"/>
      <c r="DF47" s="95"/>
      <c r="DG47" s="14"/>
      <c r="DH47" s="14"/>
      <c r="DI47" s="95"/>
      <c r="DJ47" s="95"/>
      <c r="DK47" s="14"/>
      <c r="DL47" s="14"/>
      <c r="DM47" s="48"/>
      <c r="DN47" s="14"/>
      <c r="DO47" s="14"/>
      <c r="DP47" s="14"/>
      <c r="DQ47" s="48"/>
      <c r="DR47" s="14"/>
      <c r="DS47" s="14"/>
      <c r="DT47" s="14"/>
      <c r="DU47" s="95"/>
      <c r="DV47" s="95"/>
      <c r="DW47" s="15"/>
      <c r="DX47" s="14"/>
      <c r="DY47" s="207"/>
      <c r="DZ47" s="15"/>
      <c r="EA47" s="15"/>
      <c r="EB47" s="14"/>
      <c r="EC47" s="14"/>
      <c r="ED47" s="225"/>
      <c r="EE47" s="221"/>
      <c r="EF47" s="14"/>
      <c r="EG47" s="95"/>
      <c r="EH47" s="95"/>
      <c r="EI47" s="15"/>
      <c r="EJ47" s="14"/>
      <c r="EK47" s="95"/>
      <c r="EL47" s="95"/>
      <c r="EM47" s="15"/>
      <c r="EN47" s="14"/>
      <c r="EO47" s="95"/>
      <c r="EP47" s="95"/>
      <c r="EQ47" s="15"/>
      <c r="ER47" s="14"/>
      <c r="ES47" s="95"/>
      <c r="ET47" s="15"/>
      <c r="EU47" s="15"/>
      <c r="EV47" s="14"/>
      <c r="EW47" s="15"/>
      <c r="EX47" s="15"/>
      <c r="EY47" s="15"/>
      <c r="EZ47" s="14"/>
      <c r="FA47" s="15"/>
      <c r="FB47" s="15"/>
      <c r="FC47" s="15"/>
      <c r="FD47" s="14"/>
      <c r="FE47" s="15"/>
      <c r="FF47" s="15"/>
      <c r="FG47" s="15"/>
      <c r="FH47" s="14"/>
      <c r="FI47" s="15"/>
      <c r="FJ47" s="15"/>
      <c r="FK47" s="15"/>
      <c r="FL47" s="14"/>
      <c r="FM47" s="15"/>
      <c r="FN47" s="15"/>
      <c r="FO47" s="15"/>
      <c r="FP47" s="14"/>
      <c r="FQ47" s="14"/>
      <c r="FR47" s="14"/>
      <c r="FS47" s="15"/>
      <c r="FT47" s="14"/>
      <c r="FU47" s="14"/>
      <c r="FV47" s="14"/>
      <c r="FW47" s="15"/>
      <c r="FX47" s="14"/>
      <c r="FY47" s="14"/>
      <c r="FZ47" s="14"/>
      <c r="GA47" s="15"/>
      <c r="GB47" s="14"/>
      <c r="GC47" s="14"/>
      <c r="GD47" s="14"/>
      <c r="GE47" s="15"/>
      <c r="GF47" s="14"/>
      <c r="GG47" s="14"/>
      <c r="GH47" s="14"/>
      <c r="GI47" s="15"/>
      <c r="GJ47" s="15"/>
      <c r="GK47" s="15"/>
    </row>
    <row r="48" spans="1:193" s="33" customFormat="1" x14ac:dyDescent="0.25">
      <c r="A48" s="56" t="s">
        <v>456</v>
      </c>
      <c r="B48" s="145">
        <f t="shared" si="174"/>
        <v>0</v>
      </c>
      <c r="C48" s="145">
        <f t="shared" si="174"/>
        <v>0</v>
      </c>
      <c r="D48" s="145">
        <f t="shared" si="175"/>
        <v>0</v>
      </c>
      <c r="E48" s="14"/>
      <c r="F48" s="14"/>
      <c r="G48" s="14"/>
      <c r="H48" s="14"/>
      <c r="I48" s="14"/>
      <c r="J48" s="14"/>
      <c r="K48" s="14"/>
      <c r="L48" s="14"/>
      <c r="M48" s="14"/>
      <c r="N48" s="14"/>
      <c r="O48" s="14"/>
      <c r="P48" s="14"/>
      <c r="Q48" s="14"/>
      <c r="R48" s="14"/>
      <c r="S48" s="14"/>
      <c r="T48" s="14"/>
      <c r="U48" s="14"/>
      <c r="V48" s="14"/>
      <c r="W48" s="14"/>
      <c r="X48" s="14"/>
      <c r="Y48" s="14"/>
      <c r="Z48" s="15"/>
      <c r="AA48" s="15"/>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55"/>
      <c r="BC48" s="14"/>
      <c r="BD48" s="14"/>
      <c r="BE48" s="14"/>
      <c r="BF48" s="14"/>
      <c r="BG48" s="14"/>
      <c r="BH48" s="14"/>
      <c r="BI48" s="95"/>
      <c r="BJ48" s="95"/>
      <c r="BK48" s="95"/>
      <c r="BL48" s="95"/>
      <c r="BM48" s="95"/>
      <c r="BN48" s="95"/>
      <c r="BO48" s="14"/>
      <c r="BP48" s="14"/>
      <c r="BQ48" s="95"/>
      <c r="BR48" s="14"/>
      <c r="BS48" s="14"/>
      <c r="BT48" s="14"/>
      <c r="BU48" s="95"/>
      <c r="BV48" s="95"/>
      <c r="BW48" s="14"/>
      <c r="BX48" s="14"/>
      <c r="BY48" s="95"/>
      <c r="BZ48" s="14"/>
      <c r="CA48" s="14"/>
      <c r="CB48" s="14"/>
      <c r="CC48" s="14"/>
      <c r="CD48" s="14"/>
      <c r="CE48" s="14"/>
      <c r="CF48" s="14"/>
      <c r="CG48" s="95"/>
      <c r="CH48" s="95"/>
      <c r="CI48" s="14"/>
      <c r="CJ48" s="14"/>
      <c r="CK48" s="95"/>
      <c r="CL48" s="95"/>
      <c r="CM48" s="14"/>
      <c r="CN48" s="14"/>
      <c r="CO48" s="95"/>
      <c r="CP48" s="95"/>
      <c r="CQ48" s="14"/>
      <c r="CR48" s="14"/>
      <c r="CS48" s="95"/>
      <c r="CT48" s="95"/>
      <c r="CU48" s="14"/>
      <c r="CV48" s="14"/>
      <c r="CW48" s="95"/>
      <c r="CX48" s="95"/>
      <c r="CY48" s="14"/>
      <c r="CZ48" s="14"/>
      <c r="DA48" s="95"/>
      <c r="DB48" s="14"/>
      <c r="DC48" s="14"/>
      <c r="DD48" s="14"/>
      <c r="DE48" s="14"/>
      <c r="DF48" s="14"/>
      <c r="DG48" s="14"/>
      <c r="DH48" s="14"/>
      <c r="DI48" s="95"/>
      <c r="DJ48" s="95"/>
      <c r="DK48" s="14"/>
      <c r="DL48" s="14"/>
      <c r="DM48" s="48"/>
      <c r="DN48" s="14"/>
      <c r="DO48" s="14"/>
      <c r="DP48" s="14"/>
      <c r="DQ48" s="48"/>
      <c r="DR48" s="14"/>
      <c r="DS48" s="14"/>
      <c r="DT48" s="14"/>
      <c r="DU48" s="95"/>
      <c r="DV48" s="95"/>
      <c r="DW48" s="15"/>
      <c r="DX48" s="14"/>
      <c r="DY48" s="207"/>
      <c r="DZ48" s="15"/>
      <c r="EA48" s="15"/>
      <c r="EB48" s="14"/>
      <c r="EC48" s="14"/>
      <c r="ED48" s="225"/>
      <c r="EE48" s="221"/>
      <c r="EF48" s="14"/>
      <c r="EG48" s="95"/>
      <c r="EH48" s="95"/>
      <c r="EI48" s="15"/>
      <c r="EJ48" s="14"/>
      <c r="EK48" s="95"/>
      <c r="EL48" s="95"/>
      <c r="EM48" s="15"/>
      <c r="EN48" s="14"/>
      <c r="EO48" s="95"/>
      <c r="EP48" s="95"/>
      <c r="EQ48" s="15"/>
      <c r="ER48" s="14"/>
      <c r="ES48" s="95"/>
      <c r="ET48" s="15"/>
      <c r="EU48" s="15"/>
      <c r="EV48" s="14"/>
      <c r="EW48" s="15"/>
      <c r="EX48" s="15"/>
      <c r="EY48" s="15"/>
      <c r="EZ48" s="14"/>
      <c r="FA48" s="15"/>
      <c r="FB48" s="15"/>
      <c r="FC48" s="15"/>
      <c r="FD48" s="14"/>
      <c r="FE48" s="15"/>
      <c r="FF48" s="15"/>
      <c r="FG48" s="15"/>
      <c r="FH48" s="14"/>
      <c r="FI48" s="15"/>
      <c r="FJ48" s="15"/>
      <c r="FK48" s="15"/>
      <c r="FL48" s="14"/>
      <c r="FM48" s="15"/>
      <c r="FN48" s="15"/>
      <c r="FO48" s="15"/>
      <c r="FP48" s="14"/>
      <c r="FQ48" s="14"/>
      <c r="FR48" s="14"/>
      <c r="FS48" s="15"/>
      <c r="FT48" s="14"/>
      <c r="FU48" s="14"/>
      <c r="FV48" s="14"/>
      <c r="FW48" s="15"/>
      <c r="FX48" s="14"/>
      <c r="FY48" s="14"/>
      <c r="FZ48" s="14"/>
      <c r="GA48" s="15"/>
      <c r="GB48" s="14"/>
      <c r="GC48" s="14"/>
      <c r="GD48" s="14"/>
      <c r="GE48" s="15"/>
      <c r="GF48" s="14"/>
      <c r="GG48" s="14"/>
      <c r="GH48" s="14"/>
      <c r="GI48" s="15"/>
      <c r="GJ48" s="15"/>
      <c r="GK48" s="15"/>
    </row>
    <row r="49" spans="1:193" s="74" customFormat="1" ht="31.5" x14ac:dyDescent="0.25">
      <c r="A49" s="75" t="s">
        <v>459</v>
      </c>
      <c r="B49" s="144">
        <f t="shared" si="174"/>
        <v>495335.2</v>
      </c>
      <c r="C49" s="144">
        <f t="shared" si="174"/>
        <v>598622.73942000011</v>
      </c>
      <c r="D49" s="144">
        <f t="shared" si="175"/>
        <v>595536.27590999997</v>
      </c>
      <c r="E49" s="79">
        <f t="shared" si="170"/>
        <v>99.48440590262399</v>
      </c>
      <c r="F49" s="81">
        <f t="shared" ref="F49" si="298">F50+F51+F52+F53</f>
        <v>0</v>
      </c>
      <c r="G49" s="81">
        <f t="shared" ref="G49:BH49" si="299">G50+G51+G52+G53</f>
        <v>1187.5</v>
      </c>
      <c r="H49" s="81">
        <f t="shared" si="299"/>
        <v>1187.4966999999999</v>
      </c>
      <c r="I49" s="79">
        <f t="shared" ref="I49:I50" si="300">H49/G49*100</f>
        <v>99.99972210526316</v>
      </c>
      <c r="J49" s="81">
        <f t="shared" ref="J49" si="301">J50+J51+J52+J53</f>
        <v>0</v>
      </c>
      <c r="K49" s="81">
        <f t="shared" si="299"/>
        <v>0</v>
      </c>
      <c r="L49" s="81">
        <f t="shared" si="299"/>
        <v>0</v>
      </c>
      <c r="M49" s="81">
        <f t="shared" si="299"/>
        <v>0</v>
      </c>
      <c r="N49" s="81">
        <f t="shared" ref="N49" si="302">N50+N51+N52+N53</f>
        <v>4298.3</v>
      </c>
      <c r="O49" s="81">
        <f t="shared" si="299"/>
        <v>6208.7</v>
      </c>
      <c r="P49" s="81">
        <f t="shared" si="299"/>
        <v>6208.6940999999997</v>
      </c>
      <c r="Q49" s="81">
        <f t="shared" ref="Q49:Q54" si="303">P49/O49*100</f>
        <v>99.999904972055347</v>
      </c>
      <c r="R49" s="81">
        <f t="shared" ref="R49" si="304">R50+R51+R52+R53</f>
        <v>0</v>
      </c>
      <c r="S49" s="81">
        <f t="shared" si="299"/>
        <v>0</v>
      </c>
      <c r="T49" s="81">
        <f t="shared" si="299"/>
        <v>0</v>
      </c>
      <c r="U49" s="81">
        <f t="shared" si="299"/>
        <v>0</v>
      </c>
      <c r="V49" s="81">
        <f t="shared" ref="V49" si="305">V50+V51+V52+V53</f>
        <v>5029.2</v>
      </c>
      <c r="W49" s="81">
        <f t="shared" si="299"/>
        <v>5029.2</v>
      </c>
      <c r="X49" s="81">
        <f t="shared" si="299"/>
        <v>5029.2</v>
      </c>
      <c r="Y49" s="81">
        <f t="shared" ref="Y49:Y54" si="306">X49/W49*100</f>
        <v>100</v>
      </c>
      <c r="Z49" s="81">
        <f t="shared" ref="Z49" si="307">Z50+Z51+Z52+Z53</f>
        <v>2416.4</v>
      </c>
      <c r="AA49" s="81">
        <f t="shared" si="299"/>
        <v>2416.4</v>
      </c>
      <c r="AB49" s="81">
        <f t="shared" si="299"/>
        <v>2416.4</v>
      </c>
      <c r="AC49" s="79">
        <f>AB49/AA49*100</f>
        <v>100</v>
      </c>
      <c r="AD49" s="81">
        <f t="shared" ref="AD49" si="308">AD50+AD51+AD52+AD53</f>
        <v>0</v>
      </c>
      <c r="AE49" s="81">
        <f t="shared" si="299"/>
        <v>0</v>
      </c>
      <c r="AF49" s="81">
        <f t="shared" si="299"/>
        <v>0</v>
      </c>
      <c r="AG49" s="81">
        <f t="shared" si="299"/>
        <v>0</v>
      </c>
      <c r="AH49" s="81">
        <f t="shared" ref="AH49" si="309">AH50+AH51+AH52+AH53</f>
        <v>50</v>
      </c>
      <c r="AI49" s="81">
        <f t="shared" si="299"/>
        <v>51.020420000000001</v>
      </c>
      <c r="AJ49" s="81">
        <f t="shared" si="299"/>
        <v>51.020420000000001</v>
      </c>
      <c r="AK49" s="79">
        <f t="shared" ref="AK49" si="310">AJ49/AI49*100</f>
        <v>100</v>
      </c>
      <c r="AL49" s="81">
        <f t="shared" si="299"/>
        <v>5300</v>
      </c>
      <c r="AM49" s="81">
        <f t="shared" si="299"/>
        <v>5300</v>
      </c>
      <c r="AN49" s="81">
        <f t="shared" si="299"/>
        <v>5300</v>
      </c>
      <c r="AO49" s="79">
        <f>AN49/AM49*100</f>
        <v>100</v>
      </c>
      <c r="AP49" s="79"/>
      <c r="AQ49" s="81">
        <f>SUM(AQ50:AQ53)</f>
        <v>6655.1759999999995</v>
      </c>
      <c r="AR49" s="81">
        <f t="shared" si="299"/>
        <v>6655.1759999999995</v>
      </c>
      <c r="AS49" s="79">
        <f t="shared" si="176"/>
        <v>100</v>
      </c>
      <c r="AT49" s="81">
        <f t="shared" ref="AT49" si="311">AT50+AT51+AT52+AT53</f>
        <v>26259</v>
      </c>
      <c r="AU49" s="81">
        <f t="shared" si="299"/>
        <v>26259</v>
      </c>
      <c r="AV49" s="81">
        <f t="shared" si="299"/>
        <v>26259.02</v>
      </c>
      <c r="AW49" s="79">
        <f t="shared" si="270"/>
        <v>100.00007616436271</v>
      </c>
      <c r="AX49" s="81">
        <f t="shared" ref="AX49" si="312">AX50+AX51+AX52+AX53</f>
        <v>68742.7</v>
      </c>
      <c r="AY49" s="81">
        <f t="shared" si="299"/>
        <v>68742.7</v>
      </c>
      <c r="AZ49" s="81">
        <f t="shared" si="299"/>
        <v>68742.7</v>
      </c>
      <c r="BA49" s="81">
        <f t="shared" si="190"/>
        <v>100</v>
      </c>
      <c r="BB49" s="154"/>
      <c r="BC49" s="81">
        <f t="shared" ref="BC49:BD49" si="313">BC50+BC51+BC52+BC53</f>
        <v>9938.4</v>
      </c>
      <c r="BD49" s="81">
        <f t="shared" si="313"/>
        <v>8282</v>
      </c>
      <c r="BE49" s="81">
        <f t="shared" ref="BE49:BE50" si="314">BD49/BC49*100</f>
        <v>83.333333333333343</v>
      </c>
      <c r="BF49" s="81">
        <f t="shared" ref="BF49" si="315">BF50+BF51+BF52+BF53</f>
        <v>0</v>
      </c>
      <c r="BG49" s="81">
        <f t="shared" si="299"/>
        <v>0</v>
      </c>
      <c r="BH49" s="81">
        <f t="shared" si="299"/>
        <v>0</v>
      </c>
      <c r="BI49" s="81">
        <f t="shared" ref="BI49:DP49" si="316">BI50+BI51+BI52+BI53</f>
        <v>0</v>
      </c>
      <c r="BJ49" s="81"/>
      <c r="BK49" s="81"/>
      <c r="BL49" s="81"/>
      <c r="BM49" s="81"/>
      <c r="BN49" s="81"/>
      <c r="BO49" s="81">
        <f t="shared" si="316"/>
        <v>0</v>
      </c>
      <c r="BP49" s="81">
        <f t="shared" si="316"/>
        <v>0</v>
      </c>
      <c r="BQ49" s="81">
        <f t="shared" si="316"/>
        <v>0</v>
      </c>
      <c r="BR49" s="81">
        <f t="shared" ref="BR49" si="317">BR50+BR51+BR52+BR53</f>
        <v>172.8</v>
      </c>
      <c r="BS49" s="81">
        <f t="shared" si="316"/>
        <v>3938.7</v>
      </c>
      <c r="BT49" s="81">
        <f t="shared" si="316"/>
        <v>3786.5512100000001</v>
      </c>
      <c r="BU49" s="81">
        <f>BT49/BS49*100</f>
        <v>96.137081016579089</v>
      </c>
      <c r="BV49" s="81"/>
      <c r="BW49" s="81">
        <f t="shared" si="316"/>
        <v>168.9</v>
      </c>
      <c r="BX49" s="81">
        <f t="shared" si="316"/>
        <v>162.09594000000001</v>
      </c>
      <c r="BY49" s="81">
        <f t="shared" si="316"/>
        <v>95.971545293072822</v>
      </c>
      <c r="BZ49" s="81">
        <f t="shared" ref="BZ49" si="318">BZ50+BZ51+BZ52+BZ53</f>
        <v>6761.7</v>
      </c>
      <c r="CA49" s="81">
        <f t="shared" si="316"/>
        <v>5823.7</v>
      </c>
      <c r="CB49" s="81">
        <f t="shared" si="316"/>
        <v>5587.8458000000001</v>
      </c>
      <c r="CC49" s="81">
        <f t="shared" si="257"/>
        <v>95.950097017360108</v>
      </c>
      <c r="CD49" s="81">
        <f t="shared" si="316"/>
        <v>96979.7</v>
      </c>
      <c r="CE49" s="81">
        <f t="shared" si="316"/>
        <v>79977.899999999994</v>
      </c>
      <c r="CF49" s="81">
        <f t="shared" si="316"/>
        <v>79977.90965999999</v>
      </c>
      <c r="CG49" s="79">
        <f t="shared" ref="CG49" si="319">CF49/CE49*100</f>
        <v>100.00001207833664</v>
      </c>
      <c r="CH49" s="79"/>
      <c r="CI49" s="81">
        <f t="shared" si="316"/>
        <v>0</v>
      </c>
      <c r="CJ49" s="81">
        <f t="shared" si="316"/>
        <v>0</v>
      </c>
      <c r="CK49" s="81">
        <f t="shared" si="316"/>
        <v>0</v>
      </c>
      <c r="CL49" s="81"/>
      <c r="CM49" s="81">
        <f t="shared" si="316"/>
        <v>0</v>
      </c>
      <c r="CN49" s="81">
        <f t="shared" si="316"/>
        <v>0</v>
      </c>
      <c r="CO49" s="81">
        <f t="shared" si="316"/>
        <v>0</v>
      </c>
      <c r="CP49" s="81"/>
      <c r="CQ49" s="81">
        <f t="shared" si="316"/>
        <v>0</v>
      </c>
      <c r="CR49" s="81">
        <f t="shared" si="316"/>
        <v>0</v>
      </c>
      <c r="CS49" s="81">
        <f t="shared" si="316"/>
        <v>0</v>
      </c>
      <c r="CT49" s="81">
        <f t="shared" si="316"/>
        <v>22942.1</v>
      </c>
      <c r="CU49" s="81">
        <f t="shared" si="316"/>
        <v>13965.5</v>
      </c>
      <c r="CV49" s="81">
        <f t="shared" si="316"/>
        <v>13965.4774</v>
      </c>
      <c r="CW49" s="81">
        <f t="shared" si="316"/>
        <v>99.999838172639727</v>
      </c>
      <c r="CX49" s="81">
        <f t="shared" si="316"/>
        <v>65541.5</v>
      </c>
      <c r="CY49" s="81">
        <f t="shared" si="316"/>
        <v>65541.5</v>
      </c>
      <c r="CZ49" s="81">
        <f t="shared" si="316"/>
        <v>65541.53061999999</v>
      </c>
      <c r="DA49" s="79">
        <f t="shared" ref="DA49" si="320">CZ49/CY49*100</f>
        <v>100.00004671849132</v>
      </c>
      <c r="DB49" s="81">
        <f t="shared" ref="DB49" si="321">DB50+DB51+DB52+DB53</f>
        <v>0</v>
      </c>
      <c r="DC49" s="81">
        <f t="shared" si="316"/>
        <v>0</v>
      </c>
      <c r="DD49" s="81">
        <f t="shared" si="316"/>
        <v>0</v>
      </c>
      <c r="DE49" s="81">
        <f t="shared" si="316"/>
        <v>0</v>
      </c>
      <c r="DF49" s="81">
        <f t="shared" si="316"/>
        <v>85505.600000000006</v>
      </c>
      <c r="DG49" s="81">
        <f t="shared" si="316"/>
        <v>32977.4</v>
      </c>
      <c r="DH49" s="81">
        <f t="shared" si="316"/>
        <v>32977.4</v>
      </c>
      <c r="DI49" s="81">
        <f>DH49/DG49*100</f>
        <v>100</v>
      </c>
      <c r="DJ49" s="81">
        <f t="shared" si="316"/>
        <v>921.4</v>
      </c>
      <c r="DK49" s="81">
        <f t="shared" si="316"/>
        <v>921.4</v>
      </c>
      <c r="DL49" s="81">
        <f t="shared" si="316"/>
        <v>921.4</v>
      </c>
      <c r="DM49" s="78">
        <f t="shared" si="172"/>
        <v>100</v>
      </c>
      <c r="DN49" s="81">
        <f t="shared" ref="DN49" si="322">DN50+DN51+DN52+DN53</f>
        <v>22557.9</v>
      </c>
      <c r="DO49" s="81">
        <f t="shared" si="316"/>
        <v>22557.9</v>
      </c>
      <c r="DP49" s="81">
        <f t="shared" si="316"/>
        <v>22557.94484</v>
      </c>
      <c r="DQ49" s="78">
        <f t="shared" si="173"/>
        <v>100.00019877736845</v>
      </c>
      <c r="DR49" s="81">
        <f t="shared" ref="DR49" si="323">DR50+DR51+DR52+DR53</f>
        <v>0</v>
      </c>
      <c r="DS49" s="81">
        <f t="shared" ref="DS49:EK49" si="324">DS50+DS51+DS52+DS53</f>
        <v>0</v>
      </c>
      <c r="DT49" s="81">
        <f t="shared" si="324"/>
        <v>0</v>
      </c>
      <c r="DU49" s="81">
        <f t="shared" si="324"/>
        <v>0</v>
      </c>
      <c r="DV49" s="81"/>
      <c r="DW49" s="81">
        <f t="shared" si="324"/>
        <v>0</v>
      </c>
      <c r="DX49" s="81">
        <f t="shared" si="324"/>
        <v>0</v>
      </c>
      <c r="DY49" s="209">
        <f t="shared" si="324"/>
        <v>0</v>
      </c>
      <c r="DZ49" s="81">
        <f t="shared" ref="DZ49" si="325">DZ50+DZ51+DZ52+DZ53</f>
        <v>77459.100000000006</v>
      </c>
      <c r="EA49" s="81">
        <f t="shared" si="324"/>
        <v>76742.2</v>
      </c>
      <c r="EB49" s="81">
        <f t="shared" si="324"/>
        <v>76742.153019999998</v>
      </c>
      <c r="EC49" s="81">
        <f t="shared" si="202"/>
        <v>99.999938782052126</v>
      </c>
      <c r="ED49" s="220"/>
      <c r="EE49" s="220">
        <f t="shared" si="324"/>
        <v>120000</v>
      </c>
      <c r="EF49" s="81">
        <f t="shared" si="324"/>
        <v>119999.99981000001</v>
      </c>
      <c r="EG49" s="220">
        <f t="shared" ref="EG49" si="326">EF49/EE49*100</f>
        <v>99.999999841666678</v>
      </c>
      <c r="EH49" s="220"/>
      <c r="EI49" s="81">
        <f t="shared" si="324"/>
        <v>0</v>
      </c>
      <c r="EJ49" s="81">
        <f t="shared" si="324"/>
        <v>0</v>
      </c>
      <c r="EK49" s="81">
        <f t="shared" si="324"/>
        <v>0</v>
      </c>
      <c r="EL49" s="81"/>
      <c r="EM49" s="81"/>
      <c r="EN49" s="81">
        <f t="shared" ref="EN49:EO49" si="327">EN50+EN51+EN52+EN53</f>
        <v>0</v>
      </c>
      <c r="EO49" s="81">
        <f t="shared" si="327"/>
        <v>0</v>
      </c>
      <c r="EP49" s="81"/>
      <c r="EQ49" s="81">
        <f t="shared" ref="EQ49:ET49" si="328">EQ50+EQ51+EQ52+EQ53</f>
        <v>0</v>
      </c>
      <c r="ER49" s="81">
        <f t="shared" si="328"/>
        <v>0</v>
      </c>
      <c r="ES49" s="81">
        <f t="shared" si="328"/>
        <v>0</v>
      </c>
      <c r="ET49" s="81">
        <f t="shared" si="328"/>
        <v>1260.3</v>
      </c>
      <c r="EU49" s="81">
        <f t="shared" ref="EU49:EV49" si="329">EU50+EU51+EU52+EU53</f>
        <v>1194.3</v>
      </c>
      <c r="EV49" s="81">
        <f t="shared" si="329"/>
        <v>1087.5915299999999</v>
      </c>
      <c r="EW49" s="81">
        <f t="shared" ref="EW49:EW55" si="330">EV49/EU49*100</f>
        <v>91.06518713890982</v>
      </c>
      <c r="EX49" s="81">
        <f t="shared" ref="EX49" si="331">EX50+EX51+EX52+EX53</f>
        <v>3137.5</v>
      </c>
      <c r="EY49" s="81">
        <f t="shared" ref="EY49:EZ49" si="332">EY50+EY51+EY52+EY53</f>
        <v>3137.5</v>
      </c>
      <c r="EZ49" s="81">
        <f t="shared" si="332"/>
        <v>3137.47</v>
      </c>
      <c r="FA49" s="81">
        <f>EZ49/EY49*100</f>
        <v>99.999043824701189</v>
      </c>
      <c r="FB49" s="81"/>
      <c r="FC49" s="81">
        <f t="shared" ref="FC49:FD49" si="333">FC50+FC51+FC52+FC53</f>
        <v>0</v>
      </c>
      <c r="FD49" s="81">
        <f t="shared" si="333"/>
        <v>0</v>
      </c>
      <c r="FE49" s="81"/>
      <c r="FF49" s="81"/>
      <c r="FG49" s="81">
        <f t="shared" ref="FG49:FH49" si="334">FG50+FG51+FG52+FG53</f>
        <v>0</v>
      </c>
      <c r="FH49" s="81">
        <f t="shared" si="334"/>
        <v>0</v>
      </c>
      <c r="FI49" s="81"/>
      <c r="FJ49" s="81"/>
      <c r="FK49" s="81">
        <f t="shared" ref="FK49:FL49" si="335">FK50+FK51+FK52+FK53</f>
        <v>0</v>
      </c>
      <c r="FL49" s="81">
        <f t="shared" si="335"/>
        <v>0</v>
      </c>
      <c r="FM49" s="81"/>
      <c r="FN49" s="81"/>
      <c r="FO49" s="81">
        <f t="shared" ref="FO49:FP49" si="336">FO50+FO51+FO52+FO53</f>
        <v>3437.6</v>
      </c>
      <c r="FP49" s="81">
        <f t="shared" si="336"/>
        <v>3437.6265400000002</v>
      </c>
      <c r="FQ49" s="81">
        <f t="shared" ref="FQ49:FQ53" si="337">FP49/FO49*100</f>
        <v>100.00077205026763</v>
      </c>
      <c r="FR49" s="81"/>
      <c r="FS49" s="81">
        <f t="shared" ref="FS49:FT49" si="338">FS50+FS51+FS52+FS53</f>
        <v>35500.46</v>
      </c>
      <c r="FT49" s="81">
        <f t="shared" si="338"/>
        <v>34571.889320000002</v>
      </c>
      <c r="FU49" s="81">
        <f t="shared" ref="FU49:FU50" si="339">FT49/FS49*100</f>
        <v>97.384341836697331</v>
      </c>
      <c r="FV49" s="81">
        <f>FV50</f>
        <v>0</v>
      </c>
      <c r="FW49" s="81">
        <f t="shared" ref="FW49:FX49" si="340">FW50+FW51+FW52+FW53</f>
        <v>0</v>
      </c>
      <c r="FX49" s="81">
        <f t="shared" si="340"/>
        <v>0</v>
      </c>
      <c r="FY49" s="81"/>
      <c r="FZ49" s="81"/>
      <c r="GA49" s="81">
        <f t="shared" ref="GA49:GB49" si="341">GA50+GA51+GA52+GA53</f>
        <v>0</v>
      </c>
      <c r="GB49" s="81">
        <f t="shared" si="341"/>
        <v>0</v>
      </c>
      <c r="GC49" s="81"/>
      <c r="GD49" s="81"/>
      <c r="GE49" s="81">
        <f t="shared" ref="GE49:GF49" si="342">GE50+GE51+GE52+GE53</f>
        <v>0</v>
      </c>
      <c r="GF49" s="81">
        <f t="shared" si="342"/>
        <v>0</v>
      </c>
      <c r="GG49" s="81"/>
      <c r="GH49" s="81"/>
      <c r="GI49" s="81">
        <f t="shared" ref="GI49" si="343">GI50+GI51+GI52+GI53</f>
        <v>949.68299999999999</v>
      </c>
      <c r="GJ49" s="81">
        <f t="shared" ref="GJ49" si="344">GJ50+GJ51+GJ52+GJ53</f>
        <v>949.68299999999999</v>
      </c>
      <c r="GK49" s="81">
        <f t="shared" si="217"/>
        <v>100</v>
      </c>
    </row>
    <row r="50" spans="1:193" s="33" customFormat="1" x14ac:dyDescent="0.25">
      <c r="A50" s="56" t="s">
        <v>281</v>
      </c>
      <c r="B50" s="145">
        <f t="shared" si="174"/>
        <v>278533.7</v>
      </c>
      <c r="C50" s="145">
        <f t="shared" si="174"/>
        <v>277705.84299999999</v>
      </c>
      <c r="D50" s="145">
        <f t="shared" si="175"/>
        <v>274619.31546000001</v>
      </c>
      <c r="E50" s="14">
        <f t="shared" si="170"/>
        <v>98.888562261903871</v>
      </c>
      <c r="F50" s="14"/>
      <c r="G50" s="14">
        <v>1187.5</v>
      </c>
      <c r="H50" s="14">
        <v>1187.4966999999999</v>
      </c>
      <c r="I50" s="14">
        <f t="shared" si="300"/>
        <v>99.99972210526316</v>
      </c>
      <c r="J50" s="15"/>
      <c r="K50" s="15"/>
      <c r="L50" s="15"/>
      <c r="M50" s="14"/>
      <c r="N50" s="14">
        <v>4298.3</v>
      </c>
      <c r="O50" s="14">
        <v>6208.7</v>
      </c>
      <c r="P50" s="14">
        <v>6208.6940999999997</v>
      </c>
      <c r="Q50" s="15">
        <f t="shared" si="303"/>
        <v>99.999904972055347</v>
      </c>
      <c r="R50" s="15"/>
      <c r="S50" s="15"/>
      <c r="T50" s="14"/>
      <c r="U50" s="15"/>
      <c r="V50" s="15">
        <v>0</v>
      </c>
      <c r="W50" s="15">
        <v>0</v>
      </c>
      <c r="X50" s="15">
        <v>0</v>
      </c>
      <c r="Y50" s="15"/>
      <c r="Z50" s="15">
        <v>2416.4</v>
      </c>
      <c r="AA50" s="15">
        <v>2416.4</v>
      </c>
      <c r="AB50" s="15">
        <v>2416.4</v>
      </c>
      <c r="AC50" s="14">
        <f>AB50/AA50*100</f>
        <v>100</v>
      </c>
      <c r="AD50" s="15"/>
      <c r="AE50" s="15"/>
      <c r="AF50" s="15"/>
      <c r="AG50" s="14"/>
      <c r="AH50" s="15"/>
      <c r="AI50" s="15"/>
      <c r="AJ50" s="15"/>
      <c r="AK50" s="14"/>
      <c r="AL50" s="15">
        <v>5300</v>
      </c>
      <c r="AM50" s="15">
        <v>5300</v>
      </c>
      <c r="AN50" s="15">
        <v>5300</v>
      </c>
      <c r="AO50" s="14">
        <f>AN50/AM50*100</f>
        <v>100</v>
      </c>
      <c r="AP50" s="14"/>
      <c r="AQ50" s="14"/>
      <c r="AR50" s="14"/>
      <c r="AS50" s="14"/>
      <c r="AT50" s="15">
        <v>0</v>
      </c>
      <c r="AU50" s="15">
        <v>0</v>
      </c>
      <c r="AV50" s="15"/>
      <c r="AW50" s="14"/>
      <c r="AX50" s="133">
        <v>68742.7</v>
      </c>
      <c r="AY50" s="133">
        <v>68742.7</v>
      </c>
      <c r="AZ50" s="136">
        <v>68742.7</v>
      </c>
      <c r="BA50" s="15">
        <f t="shared" si="190"/>
        <v>100</v>
      </c>
      <c r="BB50" s="156"/>
      <c r="BC50" s="133">
        <v>9938.4</v>
      </c>
      <c r="BD50" s="136">
        <v>8282</v>
      </c>
      <c r="BE50" s="15">
        <f t="shared" si="314"/>
        <v>83.333333333333343</v>
      </c>
      <c r="BF50" s="15"/>
      <c r="BG50" s="15"/>
      <c r="BH50" s="15"/>
      <c r="BI50" s="15"/>
      <c r="BJ50" s="15"/>
      <c r="BK50" s="15"/>
      <c r="BL50" s="15"/>
      <c r="BM50" s="15"/>
      <c r="BN50" s="15"/>
      <c r="BO50" s="15"/>
      <c r="BP50" s="15"/>
      <c r="BQ50" s="15"/>
      <c r="BR50" s="15">
        <v>172.8</v>
      </c>
      <c r="BS50" s="15">
        <v>3938.7</v>
      </c>
      <c r="BT50" s="187">
        <v>3786.5512100000001</v>
      </c>
      <c r="BU50" s="15">
        <f>BT50/BS50*100</f>
        <v>96.137081016579089</v>
      </c>
      <c r="BV50" s="15"/>
      <c r="BW50" s="15">
        <v>168.9</v>
      </c>
      <c r="BX50" s="188">
        <v>162.09594000000001</v>
      </c>
      <c r="BY50" s="15">
        <f>BX50/BW50*100</f>
        <v>95.971545293072822</v>
      </c>
      <c r="BZ50" s="15">
        <v>6761.7</v>
      </c>
      <c r="CA50" s="15">
        <v>5823.7</v>
      </c>
      <c r="CB50" s="199">
        <v>5587.8458000000001</v>
      </c>
      <c r="CC50" s="15">
        <f t="shared" si="257"/>
        <v>95.950097017360108</v>
      </c>
      <c r="CD50" s="15"/>
      <c r="CE50" s="15"/>
      <c r="CF50" s="94"/>
      <c r="CG50" s="14"/>
      <c r="CH50" s="14"/>
      <c r="CI50" s="15"/>
      <c r="CJ50" s="94"/>
      <c r="CK50" s="94"/>
      <c r="CL50" s="94"/>
      <c r="CM50" s="15"/>
      <c r="CN50" s="94"/>
      <c r="CO50" s="94"/>
      <c r="CP50" s="94"/>
      <c r="CQ50" s="15"/>
      <c r="CR50" s="94"/>
      <c r="CS50" s="94"/>
      <c r="CT50" s="94"/>
      <c r="CU50" s="15"/>
      <c r="CV50" s="94"/>
      <c r="CW50" s="94"/>
      <c r="CX50" s="94"/>
      <c r="CY50" s="15"/>
      <c r="CZ50" s="94"/>
      <c r="DA50" s="14"/>
      <c r="DB50" s="15"/>
      <c r="DC50" s="15"/>
      <c r="DD50" s="94"/>
      <c r="DE50" s="94"/>
      <c r="DF50" s="15">
        <v>85505.600000000006</v>
      </c>
      <c r="DG50" s="15">
        <v>32977.4</v>
      </c>
      <c r="DH50" s="15">
        <v>32977.4</v>
      </c>
      <c r="DI50" s="15">
        <f>DH50/DG50*100</f>
        <v>100</v>
      </c>
      <c r="DJ50" s="15">
        <v>921.4</v>
      </c>
      <c r="DK50" s="15">
        <v>921.4</v>
      </c>
      <c r="DL50" s="94">
        <v>921.4</v>
      </c>
      <c r="DM50" s="48">
        <f t="shared" si="172"/>
        <v>100</v>
      </c>
      <c r="DN50" s="15">
        <v>22557.9</v>
      </c>
      <c r="DO50" s="15">
        <v>22557.9</v>
      </c>
      <c r="DP50" s="199">
        <v>22557.94484</v>
      </c>
      <c r="DQ50" s="48">
        <f t="shared" si="173"/>
        <v>100.00019877736845</v>
      </c>
      <c r="DR50" s="15"/>
      <c r="DS50" s="15"/>
      <c r="DT50" s="94"/>
      <c r="DU50" s="94"/>
      <c r="DV50" s="94"/>
      <c r="DW50" s="15"/>
      <c r="DX50" s="94"/>
      <c r="DY50" s="206"/>
      <c r="DZ50" s="15">
        <v>77459.100000000006</v>
      </c>
      <c r="EA50" s="15">
        <v>76742.2</v>
      </c>
      <c r="EB50" s="197">
        <v>76742.153019999998</v>
      </c>
      <c r="EC50" s="15">
        <f t="shared" si="202"/>
        <v>99.999938782052126</v>
      </c>
      <c r="ED50" s="221"/>
      <c r="EE50" s="221"/>
      <c r="EF50" s="94"/>
      <c r="EG50" s="221"/>
      <c r="EH50" s="221"/>
      <c r="EI50" s="15"/>
      <c r="EJ50" s="94"/>
      <c r="EK50" s="94"/>
      <c r="EL50" s="94"/>
      <c r="EM50" s="15"/>
      <c r="EN50" s="94"/>
      <c r="EO50" s="94"/>
      <c r="EP50" s="94"/>
      <c r="EQ50" s="15"/>
      <c r="ER50" s="94"/>
      <c r="ES50" s="94"/>
      <c r="ET50" s="15">
        <v>1260.3</v>
      </c>
      <c r="EU50" s="15">
        <v>1194.3</v>
      </c>
      <c r="EV50" s="199">
        <v>1087.5915299999999</v>
      </c>
      <c r="EW50" s="15">
        <f t="shared" si="330"/>
        <v>91.06518713890982</v>
      </c>
      <c r="EX50" s="15">
        <v>3137.5</v>
      </c>
      <c r="EY50" s="15">
        <v>3137.5</v>
      </c>
      <c r="EZ50" s="199">
        <v>3137.47</v>
      </c>
      <c r="FA50" s="15">
        <f>EZ50/EY50*100</f>
        <v>99.999043824701189</v>
      </c>
      <c r="FB50" s="15"/>
      <c r="FC50" s="15"/>
      <c r="FD50" s="199"/>
      <c r="FE50" s="15"/>
      <c r="FF50" s="15"/>
      <c r="FG50" s="15"/>
      <c r="FH50" s="199"/>
      <c r="FI50" s="15"/>
      <c r="FJ50" s="15"/>
      <c r="FK50" s="15"/>
      <c r="FL50" s="199"/>
      <c r="FM50" s="15"/>
      <c r="FN50" s="15"/>
      <c r="FO50" s="15"/>
      <c r="FP50" s="133"/>
      <c r="FQ50" s="15"/>
      <c r="FR50" s="15"/>
      <c r="FS50" s="15">
        <v>35500.46</v>
      </c>
      <c r="FT50" s="15">
        <v>34571.889320000002</v>
      </c>
      <c r="FU50" s="15">
        <f t="shared" si="339"/>
        <v>97.384341836697331</v>
      </c>
      <c r="FV50" s="15"/>
      <c r="FW50" s="15"/>
      <c r="FX50" s="133"/>
      <c r="FY50" s="15"/>
      <c r="FZ50" s="15"/>
      <c r="GA50" s="15"/>
      <c r="GB50" s="133"/>
      <c r="GC50" s="15"/>
      <c r="GD50" s="15"/>
      <c r="GE50" s="15"/>
      <c r="GF50" s="133"/>
      <c r="GG50" s="15"/>
      <c r="GH50" s="15"/>
      <c r="GI50" s="15">
        <v>949.68299999999999</v>
      </c>
      <c r="GJ50" s="15">
        <v>949.68299999999999</v>
      </c>
      <c r="GK50" s="15">
        <f t="shared" si="217"/>
        <v>100</v>
      </c>
    </row>
    <row r="51" spans="1:193" s="33" customFormat="1" x14ac:dyDescent="0.25">
      <c r="A51" s="56" t="s">
        <v>458</v>
      </c>
      <c r="B51" s="145">
        <f t="shared" si="174"/>
        <v>31288.2</v>
      </c>
      <c r="C51" s="145">
        <f t="shared" si="174"/>
        <v>154288.20000000001</v>
      </c>
      <c r="D51" s="145">
        <f t="shared" si="175"/>
        <v>154288.21981000001</v>
      </c>
      <c r="E51" s="14">
        <f t="shared" si="170"/>
        <v>100.00001283960796</v>
      </c>
      <c r="F51" s="14"/>
      <c r="G51" s="14"/>
      <c r="H51" s="14"/>
      <c r="I51" s="14"/>
      <c r="J51" s="14"/>
      <c r="K51" s="14"/>
      <c r="L51" s="14"/>
      <c r="M51" s="14"/>
      <c r="N51" s="14"/>
      <c r="O51" s="14"/>
      <c r="P51" s="14"/>
      <c r="Q51" s="15"/>
      <c r="R51" s="14"/>
      <c r="S51" s="14"/>
      <c r="T51" s="14"/>
      <c r="U51" s="14"/>
      <c r="V51" s="15">
        <v>5029.2</v>
      </c>
      <c r="W51" s="15">
        <v>5029.2</v>
      </c>
      <c r="X51" s="15">
        <v>5029.2</v>
      </c>
      <c r="Y51" s="15">
        <f t="shared" si="306"/>
        <v>100</v>
      </c>
      <c r="Z51" s="15"/>
      <c r="AA51" s="15"/>
      <c r="AB51" s="14"/>
      <c r="AC51" s="14"/>
      <c r="AD51" s="14"/>
      <c r="AE51" s="14"/>
      <c r="AF51" s="14"/>
      <c r="AG51" s="14"/>
      <c r="AH51" s="14"/>
      <c r="AI51" s="14"/>
      <c r="AJ51" s="14"/>
      <c r="AK51" s="14"/>
      <c r="AL51" s="14"/>
      <c r="AM51" s="14"/>
      <c r="AN51" s="14"/>
      <c r="AO51" s="14"/>
      <c r="AP51" s="14"/>
      <c r="AQ51" s="14">
        <v>3000</v>
      </c>
      <c r="AR51" s="133">
        <v>3000</v>
      </c>
      <c r="AS51" s="14">
        <f t="shared" si="176"/>
        <v>100</v>
      </c>
      <c r="AT51" s="14">
        <v>26259</v>
      </c>
      <c r="AU51" s="14">
        <v>26259</v>
      </c>
      <c r="AV51" s="14">
        <v>26259.02</v>
      </c>
      <c r="AW51" s="14">
        <f t="shared" si="270"/>
        <v>100.00007616436271</v>
      </c>
      <c r="AX51" s="14"/>
      <c r="AY51" s="14"/>
      <c r="AZ51" s="14"/>
      <c r="BA51" s="15"/>
      <c r="BB51" s="156"/>
      <c r="BC51" s="15"/>
      <c r="BD51" s="15"/>
      <c r="BE51" s="15"/>
      <c r="BF51" s="14"/>
      <c r="BG51" s="14"/>
      <c r="BH51" s="14"/>
      <c r="BI51" s="95"/>
      <c r="BJ51" s="95"/>
      <c r="BK51" s="95"/>
      <c r="BL51" s="95"/>
      <c r="BM51" s="95"/>
      <c r="BN51" s="95"/>
      <c r="BO51" s="14"/>
      <c r="BP51" s="14"/>
      <c r="BQ51" s="95"/>
      <c r="BR51" s="14"/>
      <c r="BS51" s="14"/>
      <c r="BT51" s="14"/>
      <c r="BU51" s="95"/>
      <c r="BV51" s="95"/>
      <c r="BW51" s="14"/>
      <c r="BX51" s="14"/>
      <c r="BY51" s="95"/>
      <c r="BZ51" s="14"/>
      <c r="CA51" s="14"/>
      <c r="CB51" s="14"/>
      <c r="CC51" s="15"/>
      <c r="CD51" s="15"/>
      <c r="CE51" s="14"/>
      <c r="CF51" s="14"/>
      <c r="CG51" s="14"/>
      <c r="CH51" s="14"/>
      <c r="CI51" s="14"/>
      <c r="CJ51" s="14"/>
      <c r="CK51" s="95"/>
      <c r="CL51" s="95"/>
      <c r="CM51" s="14"/>
      <c r="CN51" s="14"/>
      <c r="CO51" s="95"/>
      <c r="CP51" s="95"/>
      <c r="CQ51" s="14"/>
      <c r="CR51" s="14"/>
      <c r="CS51" s="95"/>
      <c r="CT51" s="95"/>
      <c r="CU51" s="14"/>
      <c r="CV51" s="14"/>
      <c r="CW51" s="95"/>
      <c r="CX51" s="95"/>
      <c r="CY51" s="14"/>
      <c r="CZ51" s="14"/>
      <c r="DA51" s="14"/>
      <c r="DB51" s="14"/>
      <c r="DC51" s="14"/>
      <c r="DD51" s="14"/>
      <c r="DE51" s="14"/>
      <c r="DF51" s="14"/>
      <c r="DG51" s="14"/>
      <c r="DH51" s="14"/>
      <c r="DI51" s="95"/>
      <c r="DJ51" s="95"/>
      <c r="DK51" s="14"/>
      <c r="DL51" s="14"/>
      <c r="DM51" s="48"/>
      <c r="DN51" s="14"/>
      <c r="DO51" s="14"/>
      <c r="DP51" s="14"/>
      <c r="DQ51" s="48"/>
      <c r="DR51" s="14"/>
      <c r="DS51" s="14"/>
      <c r="DT51" s="14"/>
      <c r="DU51" s="95"/>
      <c r="DV51" s="95"/>
      <c r="DW51" s="15"/>
      <c r="DX51" s="14"/>
      <c r="DY51" s="207"/>
      <c r="DZ51" s="15"/>
      <c r="EA51" s="15"/>
      <c r="EB51" s="14"/>
      <c r="EC51" s="14"/>
      <c r="ED51" s="225"/>
      <c r="EE51" s="221">
        <v>120000</v>
      </c>
      <c r="EF51" s="221">
        <v>119999.99981000001</v>
      </c>
      <c r="EG51" s="221">
        <f>EF51/EE51*100</f>
        <v>99.999999841666678</v>
      </c>
      <c r="EH51" s="221"/>
      <c r="EI51" s="15"/>
      <c r="EJ51" s="14"/>
      <c r="EK51" s="95"/>
      <c r="EL51" s="95"/>
      <c r="EM51" s="15"/>
      <c r="EN51" s="14"/>
      <c r="EO51" s="95"/>
      <c r="EP51" s="95"/>
      <c r="EQ51" s="15"/>
      <c r="ER51" s="14"/>
      <c r="ES51" s="95"/>
      <c r="ET51" s="15"/>
      <c r="EU51" s="15"/>
      <c r="EV51" s="14"/>
      <c r="EW51" s="15"/>
      <c r="EX51" s="15"/>
      <c r="EY51" s="15"/>
      <c r="EZ51" s="14"/>
      <c r="FA51" s="15"/>
      <c r="FB51" s="15"/>
      <c r="FC51" s="15"/>
      <c r="FD51" s="14"/>
      <c r="FE51" s="15"/>
      <c r="FF51" s="15"/>
      <c r="FG51" s="15"/>
      <c r="FH51" s="14"/>
      <c r="FI51" s="15"/>
      <c r="FJ51" s="15"/>
      <c r="FK51" s="15"/>
      <c r="FL51" s="14"/>
      <c r="FM51" s="15"/>
      <c r="FN51" s="15"/>
      <c r="FO51" s="15"/>
      <c r="FP51" s="14"/>
      <c r="FQ51" s="15"/>
      <c r="FR51" s="14"/>
      <c r="FS51" s="15"/>
      <c r="FT51" s="14"/>
      <c r="FU51" s="14"/>
      <c r="FV51" s="14"/>
      <c r="FW51" s="15"/>
      <c r="FX51" s="14"/>
      <c r="FY51" s="14"/>
      <c r="FZ51" s="14"/>
      <c r="GA51" s="15"/>
      <c r="GB51" s="14"/>
      <c r="GC51" s="14"/>
      <c r="GD51" s="14"/>
      <c r="GE51" s="15"/>
      <c r="GF51" s="14"/>
      <c r="GG51" s="14"/>
      <c r="GH51" s="14"/>
      <c r="GI51" s="15"/>
      <c r="GJ51" s="15"/>
      <c r="GK51" s="15"/>
    </row>
    <row r="52" spans="1:193" s="33" customFormat="1" x14ac:dyDescent="0.25">
      <c r="A52" s="56" t="s">
        <v>280</v>
      </c>
      <c r="B52" s="145">
        <f t="shared" si="174"/>
        <v>185513.3</v>
      </c>
      <c r="C52" s="145">
        <f t="shared" si="174"/>
        <v>161480.09641999999</v>
      </c>
      <c r="D52" s="145">
        <f t="shared" si="175"/>
        <v>161480.11409999998</v>
      </c>
      <c r="E52" s="14">
        <f t="shared" si="170"/>
        <v>100.00001094871776</v>
      </c>
      <c r="F52" s="14"/>
      <c r="G52" s="14"/>
      <c r="H52" s="14"/>
      <c r="I52" s="14"/>
      <c r="J52" s="14"/>
      <c r="K52" s="14"/>
      <c r="L52" s="14"/>
      <c r="M52" s="14"/>
      <c r="N52" s="14"/>
      <c r="O52" s="14"/>
      <c r="P52" s="14"/>
      <c r="Q52" s="15"/>
      <c r="R52" s="14"/>
      <c r="S52" s="14"/>
      <c r="T52" s="14"/>
      <c r="U52" s="14"/>
      <c r="V52" s="14"/>
      <c r="W52" s="14"/>
      <c r="X52" s="14"/>
      <c r="Y52" s="15"/>
      <c r="Z52" s="15"/>
      <c r="AA52" s="15"/>
      <c r="AB52" s="15"/>
      <c r="AC52" s="14"/>
      <c r="AD52" s="14"/>
      <c r="AE52" s="14"/>
      <c r="AF52" s="14"/>
      <c r="AG52" s="14"/>
      <c r="AH52" s="14">
        <v>50</v>
      </c>
      <c r="AI52" s="14">
        <v>51.020420000000001</v>
      </c>
      <c r="AJ52" s="14">
        <v>51.020420000000001</v>
      </c>
      <c r="AK52" s="14">
        <f>AJ52/AI52*100</f>
        <v>100</v>
      </c>
      <c r="AL52" s="14"/>
      <c r="AM52" s="14"/>
      <c r="AN52" s="14"/>
      <c r="AO52" s="14"/>
      <c r="AP52" s="14"/>
      <c r="AQ52" s="14">
        <v>1944.1759999999999</v>
      </c>
      <c r="AR52" s="133">
        <v>1944.1759999999999</v>
      </c>
      <c r="AS52" s="14">
        <f t="shared" si="176"/>
        <v>100</v>
      </c>
      <c r="AT52" s="14"/>
      <c r="AU52" s="14"/>
      <c r="AV52" s="14"/>
      <c r="AW52" s="14"/>
      <c r="AX52" s="14"/>
      <c r="AY52" s="14"/>
      <c r="AZ52" s="14"/>
      <c r="BA52" s="15"/>
      <c r="BB52" s="156"/>
      <c r="BC52" s="15"/>
      <c r="BD52" s="15"/>
      <c r="BE52" s="15"/>
      <c r="BF52" s="14"/>
      <c r="BG52" s="14"/>
      <c r="BH52" s="14"/>
      <c r="BI52" s="95"/>
      <c r="BJ52" s="95"/>
      <c r="BK52" s="95"/>
      <c r="BL52" s="95"/>
      <c r="BM52" s="95"/>
      <c r="BN52" s="95"/>
      <c r="BO52" s="15"/>
      <c r="BP52" s="15"/>
      <c r="BQ52" s="15"/>
      <c r="BR52" s="14"/>
      <c r="BS52" s="14"/>
      <c r="BT52" s="14"/>
      <c r="BU52" s="95"/>
      <c r="BV52" s="95"/>
      <c r="BW52" s="14"/>
      <c r="BX52" s="14"/>
      <c r="BY52" s="95"/>
      <c r="BZ52" s="14"/>
      <c r="CA52" s="14"/>
      <c r="CB52" s="14"/>
      <c r="CC52" s="15"/>
      <c r="CD52" s="14">
        <v>96979.7</v>
      </c>
      <c r="CE52" s="14">
        <v>79977.899999999994</v>
      </c>
      <c r="CF52" s="185">
        <v>79977.90965999999</v>
      </c>
      <c r="CG52" s="14">
        <f>CF52/CE52*100</f>
        <v>100.00001207833664</v>
      </c>
      <c r="CH52" s="14"/>
      <c r="CI52" s="14"/>
      <c r="CJ52" s="14"/>
      <c r="CK52" s="95"/>
      <c r="CL52" s="95"/>
      <c r="CM52" s="14"/>
      <c r="CN52" s="14"/>
      <c r="CO52" s="95"/>
      <c r="CP52" s="95"/>
      <c r="CQ52" s="14"/>
      <c r="CR52" s="14"/>
      <c r="CS52" s="95"/>
      <c r="CT52" s="14">
        <v>22942.1</v>
      </c>
      <c r="CU52" s="14">
        <v>13965.5</v>
      </c>
      <c r="CV52" s="14">
        <v>13965.4774</v>
      </c>
      <c r="CW52" s="14">
        <f>CV52/CU52*100</f>
        <v>99.999838172639727</v>
      </c>
      <c r="CX52" s="14">
        <v>65541.5</v>
      </c>
      <c r="CY52" s="14">
        <v>65541.5</v>
      </c>
      <c r="CZ52" s="14">
        <v>65541.53061999999</v>
      </c>
      <c r="DA52" s="14">
        <f>CZ52/CY52*100</f>
        <v>100.00004671849132</v>
      </c>
      <c r="DB52" s="14"/>
      <c r="DC52" s="14"/>
      <c r="DD52" s="14"/>
      <c r="DE52" s="14"/>
      <c r="DF52" s="14"/>
      <c r="DG52" s="14"/>
      <c r="DH52" s="14"/>
      <c r="DI52" s="95"/>
      <c r="DJ52" s="95"/>
      <c r="DK52" s="14"/>
      <c r="DL52" s="14"/>
      <c r="DM52" s="48"/>
      <c r="DN52" s="14"/>
      <c r="DO52" s="14"/>
      <c r="DP52" s="14"/>
      <c r="DQ52" s="48"/>
      <c r="DR52" s="14"/>
      <c r="DS52" s="14"/>
      <c r="DT52" s="14"/>
      <c r="DU52" s="95"/>
      <c r="DV52" s="95"/>
      <c r="DW52" s="15"/>
      <c r="DX52" s="14"/>
      <c r="DY52" s="207"/>
      <c r="DZ52" s="15"/>
      <c r="EA52" s="15"/>
      <c r="EB52" s="14"/>
      <c r="EC52" s="14"/>
      <c r="ED52" s="225"/>
      <c r="EE52" s="221"/>
      <c r="EF52" s="14"/>
      <c r="EG52" s="95"/>
      <c r="EH52" s="95"/>
      <c r="EI52" s="15"/>
      <c r="EJ52" s="14"/>
      <c r="EK52" s="95"/>
      <c r="EL52" s="95"/>
      <c r="EM52" s="15"/>
      <c r="EN52" s="14"/>
      <c r="EO52" s="95"/>
      <c r="EP52" s="95"/>
      <c r="EQ52" s="15"/>
      <c r="ER52" s="14"/>
      <c r="ES52" s="95"/>
      <c r="ET52" s="15"/>
      <c r="EU52" s="15"/>
      <c r="EV52" s="14"/>
      <c r="EW52" s="15"/>
      <c r="EX52" s="15"/>
      <c r="EY52" s="15"/>
      <c r="EZ52" s="14"/>
      <c r="FA52" s="15"/>
      <c r="FB52" s="15"/>
      <c r="FC52" s="15"/>
      <c r="FD52" s="14"/>
      <c r="FE52" s="15"/>
      <c r="FF52" s="15"/>
      <c r="FG52" s="15"/>
      <c r="FH52" s="14"/>
      <c r="FI52" s="15"/>
      <c r="FJ52" s="15"/>
      <c r="FK52" s="15"/>
      <c r="FL52" s="14"/>
      <c r="FM52" s="15"/>
      <c r="FN52" s="15"/>
      <c r="FO52" s="15"/>
      <c r="FP52" s="14"/>
      <c r="FQ52" s="15"/>
      <c r="FR52" s="14"/>
      <c r="FS52" s="15"/>
      <c r="FT52" s="14"/>
      <c r="FU52" s="14"/>
      <c r="FV52" s="14"/>
      <c r="FW52" s="15"/>
      <c r="FX52" s="14"/>
      <c r="FY52" s="14"/>
      <c r="FZ52" s="14"/>
      <c r="GA52" s="15"/>
      <c r="GB52" s="14"/>
      <c r="GC52" s="14"/>
      <c r="GD52" s="14"/>
      <c r="GE52" s="15"/>
      <c r="GF52" s="14"/>
      <c r="GG52" s="14"/>
      <c r="GH52" s="14"/>
      <c r="GI52" s="15"/>
      <c r="GJ52" s="15"/>
      <c r="GK52" s="15"/>
    </row>
    <row r="53" spans="1:193" s="33" customFormat="1" x14ac:dyDescent="0.25">
      <c r="A53" s="56" t="s">
        <v>457</v>
      </c>
      <c r="B53" s="145">
        <f t="shared" si="174"/>
        <v>0</v>
      </c>
      <c r="C53" s="145">
        <f t="shared" si="174"/>
        <v>5148.6000000000004</v>
      </c>
      <c r="D53" s="145">
        <f t="shared" si="175"/>
        <v>5148.6265400000002</v>
      </c>
      <c r="E53" s="14">
        <f t="shared" si="170"/>
        <v>100.0005154799363</v>
      </c>
      <c r="F53" s="14"/>
      <c r="G53" s="14"/>
      <c r="H53" s="14"/>
      <c r="I53" s="14"/>
      <c r="J53" s="14"/>
      <c r="K53" s="14"/>
      <c r="L53" s="14"/>
      <c r="M53" s="14"/>
      <c r="N53" s="14"/>
      <c r="O53" s="14"/>
      <c r="P53" s="14"/>
      <c r="Q53" s="15"/>
      <c r="R53" s="14"/>
      <c r="S53" s="14"/>
      <c r="T53" s="14"/>
      <c r="U53" s="14"/>
      <c r="V53" s="14"/>
      <c r="W53" s="14"/>
      <c r="X53" s="14"/>
      <c r="Y53" s="15"/>
      <c r="Z53" s="14"/>
      <c r="AA53" s="14"/>
      <c r="AB53" s="14"/>
      <c r="AC53" s="14"/>
      <c r="AD53" s="14"/>
      <c r="AE53" s="14"/>
      <c r="AF53" s="14"/>
      <c r="AG53" s="14"/>
      <c r="AH53" s="14"/>
      <c r="AI53" s="14"/>
      <c r="AJ53" s="14"/>
      <c r="AK53" s="14"/>
      <c r="AL53" s="14"/>
      <c r="AM53" s="14"/>
      <c r="AN53" s="14"/>
      <c r="AO53" s="14"/>
      <c r="AP53" s="14"/>
      <c r="AQ53" s="14">
        <v>1711</v>
      </c>
      <c r="AR53" s="133">
        <v>1711</v>
      </c>
      <c r="AS53" s="14">
        <f t="shared" si="176"/>
        <v>100</v>
      </c>
      <c r="AT53" s="14"/>
      <c r="AU53" s="14"/>
      <c r="AV53" s="14"/>
      <c r="AW53" s="14"/>
      <c r="AX53" s="14"/>
      <c r="AY53" s="14"/>
      <c r="AZ53" s="14"/>
      <c r="BA53" s="15"/>
      <c r="BB53" s="156"/>
      <c r="BC53" s="15"/>
      <c r="BD53" s="15"/>
      <c r="BE53" s="15"/>
      <c r="BF53" s="14"/>
      <c r="BG53" s="14"/>
      <c r="BH53" s="14"/>
      <c r="BI53" s="95"/>
      <c r="BJ53" s="95"/>
      <c r="BK53" s="95"/>
      <c r="BL53" s="95"/>
      <c r="BM53" s="95"/>
      <c r="BN53" s="95"/>
      <c r="BO53" s="14"/>
      <c r="BP53" s="14"/>
      <c r="BQ53" s="95"/>
      <c r="BR53" s="14"/>
      <c r="BS53" s="14"/>
      <c r="BT53" s="14"/>
      <c r="BU53" s="95"/>
      <c r="BV53" s="95"/>
      <c r="BW53" s="14"/>
      <c r="BX53" s="14"/>
      <c r="BY53" s="95"/>
      <c r="BZ53" s="14"/>
      <c r="CA53" s="14"/>
      <c r="CB53" s="14"/>
      <c r="CC53" s="15"/>
      <c r="CD53" s="15"/>
      <c r="CE53" s="14"/>
      <c r="CF53" s="14"/>
      <c r="CG53" s="95"/>
      <c r="CH53" s="95"/>
      <c r="CI53" s="14"/>
      <c r="CJ53" s="14"/>
      <c r="CK53" s="95"/>
      <c r="CL53" s="95"/>
      <c r="CM53" s="14"/>
      <c r="CN53" s="14"/>
      <c r="CO53" s="95"/>
      <c r="CP53" s="95"/>
      <c r="CQ53" s="14"/>
      <c r="CR53" s="14"/>
      <c r="CS53" s="95"/>
      <c r="CT53" s="95"/>
      <c r="CU53" s="14"/>
      <c r="CV53" s="14"/>
      <c r="CW53" s="14"/>
      <c r="CX53" s="14"/>
      <c r="CY53" s="14"/>
      <c r="CZ53" s="14"/>
      <c r="DA53" s="95"/>
      <c r="DB53" s="14"/>
      <c r="DC53" s="14"/>
      <c r="DD53" s="14"/>
      <c r="DE53" s="14"/>
      <c r="DF53" s="14"/>
      <c r="DG53" s="14"/>
      <c r="DH53" s="14"/>
      <c r="DI53" s="95"/>
      <c r="DJ53" s="95"/>
      <c r="DK53" s="14"/>
      <c r="DL53" s="14"/>
      <c r="DM53" s="48"/>
      <c r="DN53" s="14"/>
      <c r="DO53" s="14"/>
      <c r="DP53" s="14"/>
      <c r="DQ53" s="48"/>
      <c r="DR53" s="14"/>
      <c r="DS53" s="14"/>
      <c r="DT53" s="14"/>
      <c r="DU53" s="95"/>
      <c r="DV53" s="95"/>
      <c r="DW53" s="15"/>
      <c r="DX53" s="14"/>
      <c r="DY53" s="207"/>
      <c r="DZ53" s="15"/>
      <c r="EA53" s="15"/>
      <c r="EB53" s="14"/>
      <c r="EC53" s="14"/>
      <c r="ED53" s="225"/>
      <c r="EE53" s="221"/>
      <c r="EF53" s="14"/>
      <c r="EG53" s="95"/>
      <c r="EH53" s="95"/>
      <c r="EI53" s="15"/>
      <c r="EJ53" s="14"/>
      <c r="EK53" s="95"/>
      <c r="EL53" s="95"/>
      <c r="EM53" s="15"/>
      <c r="EN53" s="14"/>
      <c r="EO53" s="95"/>
      <c r="EP53" s="95"/>
      <c r="EQ53" s="15"/>
      <c r="ER53" s="14"/>
      <c r="ES53" s="95"/>
      <c r="ET53" s="15"/>
      <c r="EU53" s="15"/>
      <c r="EV53" s="14"/>
      <c r="EW53" s="15"/>
      <c r="EX53" s="15"/>
      <c r="EY53" s="15"/>
      <c r="EZ53" s="14"/>
      <c r="FA53" s="15"/>
      <c r="FB53" s="15"/>
      <c r="FC53" s="15"/>
      <c r="FD53" s="14"/>
      <c r="FE53" s="15"/>
      <c r="FF53" s="15"/>
      <c r="FG53" s="15"/>
      <c r="FH53" s="14"/>
      <c r="FI53" s="15"/>
      <c r="FJ53" s="15"/>
      <c r="FK53" s="15"/>
      <c r="FL53" s="14"/>
      <c r="FM53" s="15"/>
      <c r="FN53" s="15"/>
      <c r="FO53" s="15">
        <v>3437.6</v>
      </c>
      <c r="FP53" s="231">
        <v>3437.6265400000002</v>
      </c>
      <c r="FQ53" s="15">
        <f t="shared" si="337"/>
        <v>100.00077205026763</v>
      </c>
      <c r="FR53" s="14"/>
      <c r="FS53" s="15"/>
      <c r="FT53" s="232"/>
      <c r="FU53" s="14"/>
      <c r="FV53" s="14"/>
      <c r="FW53" s="15"/>
      <c r="FX53" s="14"/>
      <c r="FY53" s="14"/>
      <c r="FZ53" s="14"/>
      <c r="GA53" s="15"/>
      <c r="GB53" s="14"/>
      <c r="GC53" s="14"/>
      <c r="GD53" s="14"/>
      <c r="GE53" s="15"/>
      <c r="GF53" s="14"/>
      <c r="GG53" s="14"/>
      <c r="GH53" s="14"/>
      <c r="GI53" s="15"/>
      <c r="GJ53" s="15"/>
      <c r="GK53" s="15"/>
    </row>
    <row r="54" spans="1:193" s="74" customFormat="1" ht="31.5" x14ac:dyDescent="0.25">
      <c r="A54" s="75" t="s">
        <v>291</v>
      </c>
      <c r="B54" s="144">
        <f t="shared" si="174"/>
        <v>313569.73</v>
      </c>
      <c r="C54" s="144">
        <f t="shared" si="174"/>
        <v>332231.66323999997</v>
      </c>
      <c r="D54" s="144">
        <f t="shared" si="175"/>
        <v>327825.74226999999</v>
      </c>
      <c r="E54" s="79">
        <f t="shared" si="170"/>
        <v>98.673840739009506</v>
      </c>
      <c r="F54" s="81">
        <f t="shared" ref="F54" si="345">F55+F56+F57+F58+F59+F60+F61+F62+F63+F64+F65+F66+F67+F68+F69+F70</f>
        <v>0</v>
      </c>
      <c r="G54" s="81">
        <f t="shared" ref="G54:BH54" si="346">G55+G56+G57+G58+G59+G60+G61+G62+G63+G64+G65+G66+G67+G68+G69+G70</f>
        <v>0</v>
      </c>
      <c r="H54" s="81">
        <f t="shared" si="346"/>
        <v>0</v>
      </c>
      <c r="I54" s="81">
        <f t="shared" si="346"/>
        <v>0</v>
      </c>
      <c r="J54" s="81">
        <f t="shared" ref="J54" si="347">J55+J56+J57+J58+J59+J60+J61+J62+J63+J64+J65+J66+J67+J68+J69+J70</f>
        <v>0</v>
      </c>
      <c r="K54" s="81">
        <f t="shared" si="346"/>
        <v>0</v>
      </c>
      <c r="L54" s="81">
        <f t="shared" si="346"/>
        <v>0</v>
      </c>
      <c r="M54" s="81">
        <f t="shared" si="346"/>
        <v>0</v>
      </c>
      <c r="N54" s="81">
        <f t="shared" ref="N54" si="348">N55+N56+N57+N58+N59+N60+N61+N62+N63+N64+N65+N66+N67+N68+N69+N70</f>
        <v>6555.8</v>
      </c>
      <c r="O54" s="81">
        <f t="shared" si="346"/>
        <v>8635.1</v>
      </c>
      <c r="P54" s="81">
        <f t="shared" si="346"/>
        <v>8292.1866399999999</v>
      </c>
      <c r="Q54" s="81">
        <f t="shared" si="303"/>
        <v>96.028843209690677</v>
      </c>
      <c r="R54" s="81">
        <f t="shared" ref="R54" si="349">R55+R56+R57+R58+R59+R60+R61+R62+R63+R64+R65+R66+R67+R68+R69+R70</f>
        <v>0</v>
      </c>
      <c r="S54" s="81">
        <f t="shared" si="346"/>
        <v>0</v>
      </c>
      <c r="T54" s="81">
        <f t="shared" si="346"/>
        <v>0</v>
      </c>
      <c r="U54" s="81">
        <f t="shared" si="346"/>
        <v>0</v>
      </c>
      <c r="V54" s="81">
        <f t="shared" ref="V54" si="350">V55+V56+V57+V58+V59+V60+V61+V62+V63+V64+V65+V66+V67+V68+V69+V70</f>
        <v>5029.2</v>
      </c>
      <c r="W54" s="81">
        <f t="shared" si="346"/>
        <v>5029.2</v>
      </c>
      <c r="X54" s="81">
        <f t="shared" si="346"/>
        <v>5029.2</v>
      </c>
      <c r="Y54" s="81">
        <f t="shared" si="306"/>
        <v>100</v>
      </c>
      <c r="Z54" s="81">
        <f t="shared" ref="Z54" si="351">Z55+Z56+Z57+Z58+Z59+Z60+Z61+Z62+Z63+Z64+Z65+Z66+Z67+Z68+Z69+Z70</f>
        <v>0</v>
      </c>
      <c r="AA54" s="81">
        <f t="shared" si="346"/>
        <v>0</v>
      </c>
      <c r="AB54" s="81">
        <f t="shared" si="346"/>
        <v>0</v>
      </c>
      <c r="AC54" s="81">
        <f t="shared" si="346"/>
        <v>0</v>
      </c>
      <c r="AD54" s="81">
        <f t="shared" ref="AD54" si="352">AD55+AD56+AD57+AD58+AD59+AD60+AD61+AD62+AD63+AD64+AD65+AD66+AD67+AD68+AD69+AD70</f>
        <v>116.93</v>
      </c>
      <c r="AE54" s="81">
        <f t="shared" si="346"/>
        <v>102.04082</v>
      </c>
      <c r="AF54" s="81">
        <f t="shared" si="346"/>
        <v>102.04082</v>
      </c>
      <c r="AG54" s="79">
        <f>AF54/AE54*100</f>
        <v>100</v>
      </c>
      <c r="AH54" s="81">
        <f t="shared" ref="AH54" si="353">AH55+AH56+AH57+AH58+AH59+AH60+AH61+AH62+AH63+AH64+AH65+AH66+AH67+AH68+AH69+AH70</f>
        <v>50</v>
      </c>
      <c r="AI54" s="81">
        <f t="shared" si="346"/>
        <v>51.020420000000001</v>
      </c>
      <c r="AJ54" s="81">
        <f t="shared" si="346"/>
        <v>51.020420000000001</v>
      </c>
      <c r="AK54" s="79">
        <f t="shared" ref="AK54:AK55" si="354">AJ54/AI54*100</f>
        <v>100</v>
      </c>
      <c r="AL54" s="79"/>
      <c r="AM54" s="81">
        <f t="shared" si="346"/>
        <v>0</v>
      </c>
      <c r="AN54" s="81">
        <f t="shared" si="346"/>
        <v>0</v>
      </c>
      <c r="AO54" s="81">
        <f t="shared" si="346"/>
        <v>0</v>
      </c>
      <c r="AP54" s="81"/>
      <c r="AQ54" s="81">
        <f>SUM(AQ55:AQ70)</f>
        <v>5000</v>
      </c>
      <c r="AR54" s="81">
        <f t="shared" si="346"/>
        <v>5000</v>
      </c>
      <c r="AS54" s="79">
        <f t="shared" si="176"/>
        <v>100</v>
      </c>
      <c r="AT54" s="81">
        <f t="shared" ref="AT54" si="355">AT55+AT56+AT57+AT58+AT59+AT60+AT61+AT62+AT63+AT64+AT65+AT66+AT67+AT68+AT69+AT70</f>
        <v>5000</v>
      </c>
      <c r="AU54" s="81">
        <f t="shared" si="346"/>
        <v>5000</v>
      </c>
      <c r="AV54" s="81">
        <f t="shared" si="346"/>
        <v>5000</v>
      </c>
      <c r="AW54" s="79">
        <f t="shared" si="270"/>
        <v>100</v>
      </c>
      <c r="AX54" s="81">
        <f t="shared" ref="AX54" si="356">AX55+AX56+AX57+AX58+AX59+AX60+AX61+AX62+AX63+AX64+AX65+AX66+AX67+AX68+AX69+AX70</f>
        <v>51468.7</v>
      </c>
      <c r="AY54" s="81">
        <f t="shared" si="346"/>
        <v>51468.7</v>
      </c>
      <c r="AZ54" s="81">
        <f t="shared" si="346"/>
        <v>51244.526079999996</v>
      </c>
      <c r="BA54" s="81">
        <f t="shared" si="190"/>
        <v>99.564446119680511</v>
      </c>
      <c r="BB54" s="154"/>
      <c r="BC54" s="81">
        <f t="shared" ref="BC54:BD54" si="357">BC55+BC56+BC57+BC58+BC59+BC60+BC61+BC62+BC63+BC64+BC65+BC66+BC67+BC68+BC69+BC70</f>
        <v>7515.8</v>
      </c>
      <c r="BD54" s="81">
        <f t="shared" si="357"/>
        <v>6263.1666699999996</v>
      </c>
      <c r="BE54" s="81">
        <f t="shared" ref="BE54:BE55" si="358">BD54/BC54*100</f>
        <v>83.33333337768434</v>
      </c>
      <c r="BF54" s="81">
        <f t="shared" ref="BF54" si="359">BF55+BF56+BF57+BF58+BF59+BF60+BF61+BF62+BF63+BF64+BF65+BF66+BF67+BF68+BF69+BF70</f>
        <v>95139.8</v>
      </c>
      <c r="BG54" s="81">
        <f t="shared" si="346"/>
        <v>114271.1</v>
      </c>
      <c r="BH54" s="81">
        <f t="shared" si="346"/>
        <v>114271.11199999999</v>
      </c>
      <c r="BI54" s="81">
        <f>BH54/BG54*100</f>
        <v>100.00001050134284</v>
      </c>
      <c r="BJ54" s="81"/>
      <c r="BK54" s="81"/>
      <c r="BL54" s="81"/>
      <c r="BM54" s="81"/>
      <c r="BN54" s="81"/>
      <c r="BO54" s="81">
        <f t="shared" ref="BO54:DP54" si="360">BO55+BO56+BO57+BO58+BO59+BO60+BO61+BO62+BO63+BO64+BO65+BO66+BO67+BO68+BO69+BO70</f>
        <v>0</v>
      </c>
      <c r="BP54" s="81">
        <f t="shared" si="360"/>
        <v>0</v>
      </c>
      <c r="BQ54" s="81">
        <f t="shared" si="360"/>
        <v>0</v>
      </c>
      <c r="BR54" s="81">
        <f t="shared" ref="BR54" si="361">BR55+BR56+BR57+BR58+BR59+BR60+BR61+BR62+BR63+BR64+BR65+BR66+BR67+BR68+BR69+BR70</f>
        <v>19.8</v>
      </c>
      <c r="BS54" s="81">
        <f t="shared" si="360"/>
        <v>1.9</v>
      </c>
      <c r="BT54" s="81">
        <f t="shared" si="360"/>
        <v>1.8772899999999999</v>
      </c>
      <c r="BU54" s="81">
        <f t="shared" ref="BU54" si="362">BT54/BS54*100</f>
        <v>98.804736842105271</v>
      </c>
      <c r="BV54" s="81"/>
      <c r="BW54" s="81">
        <f t="shared" si="360"/>
        <v>0</v>
      </c>
      <c r="BX54" s="81">
        <f t="shared" si="360"/>
        <v>0</v>
      </c>
      <c r="BY54" s="81">
        <f t="shared" si="360"/>
        <v>0</v>
      </c>
      <c r="BZ54" s="81">
        <f t="shared" ref="BZ54" si="363">BZ55+BZ56+BZ57+BZ58+BZ59+BZ60+BZ61+BZ62+BZ63+BZ64+BZ65+BZ66+BZ67+BZ68+BZ69+BZ70</f>
        <v>5071.3</v>
      </c>
      <c r="CA54" s="81">
        <f t="shared" si="360"/>
        <v>4896.3</v>
      </c>
      <c r="CB54" s="81">
        <f t="shared" si="360"/>
        <v>4276.6641399999999</v>
      </c>
      <c r="CC54" s="81">
        <f t="shared" si="257"/>
        <v>87.344814247492991</v>
      </c>
      <c r="CD54" s="81"/>
      <c r="CE54" s="81">
        <f t="shared" si="360"/>
        <v>0</v>
      </c>
      <c r="CF54" s="81">
        <f t="shared" si="360"/>
        <v>0</v>
      </c>
      <c r="CG54" s="81">
        <f t="shared" si="360"/>
        <v>0</v>
      </c>
      <c r="CH54" s="81"/>
      <c r="CI54" s="81">
        <f t="shared" si="360"/>
        <v>0</v>
      </c>
      <c r="CJ54" s="81">
        <f t="shared" si="360"/>
        <v>0</v>
      </c>
      <c r="CK54" s="81">
        <f t="shared" si="360"/>
        <v>0</v>
      </c>
      <c r="CL54" s="81">
        <f t="shared" ref="CL54" si="364">CL55+CL56+CL57+CL58+CL59+CL60+CL61+CL62+CL63+CL64+CL65+CL66+CL67+CL68+CL69+CL70</f>
        <v>14283.9</v>
      </c>
      <c r="CM54" s="81">
        <f t="shared" si="360"/>
        <v>14283.9</v>
      </c>
      <c r="CN54" s="81">
        <f t="shared" si="360"/>
        <v>14283.9</v>
      </c>
      <c r="CO54" s="79">
        <f t="shared" ref="CO54" si="365">CN54/CM54*100</f>
        <v>100</v>
      </c>
      <c r="CP54" s="79"/>
      <c r="CQ54" s="81">
        <f t="shared" si="360"/>
        <v>0</v>
      </c>
      <c r="CR54" s="81">
        <f t="shared" si="360"/>
        <v>0</v>
      </c>
      <c r="CS54" s="81">
        <f t="shared" si="360"/>
        <v>0</v>
      </c>
      <c r="CT54" s="81"/>
      <c r="CU54" s="81">
        <f t="shared" si="360"/>
        <v>0</v>
      </c>
      <c r="CV54" s="81">
        <f t="shared" si="360"/>
        <v>0</v>
      </c>
      <c r="CW54" s="81">
        <f t="shared" si="360"/>
        <v>0</v>
      </c>
      <c r="CX54" s="81"/>
      <c r="CY54" s="81">
        <f t="shared" si="360"/>
        <v>0</v>
      </c>
      <c r="CZ54" s="81">
        <f t="shared" si="360"/>
        <v>0</v>
      </c>
      <c r="DA54" s="81">
        <f t="shared" si="360"/>
        <v>0</v>
      </c>
      <c r="DB54" s="81">
        <f t="shared" ref="DB54" si="366">DB55+DB56+DB57+DB58+DB59+DB60+DB61+DB62+DB63+DB64+DB65+DB66+DB67+DB68+DB69+DB70</f>
        <v>0</v>
      </c>
      <c r="DC54" s="81">
        <f t="shared" si="360"/>
        <v>0</v>
      </c>
      <c r="DD54" s="81">
        <f t="shared" si="360"/>
        <v>0</v>
      </c>
      <c r="DE54" s="81">
        <f t="shared" si="360"/>
        <v>0</v>
      </c>
      <c r="DF54" s="81"/>
      <c r="DG54" s="81">
        <f t="shared" si="360"/>
        <v>0</v>
      </c>
      <c r="DH54" s="81">
        <f t="shared" si="360"/>
        <v>0</v>
      </c>
      <c r="DI54" s="81">
        <f t="shared" si="360"/>
        <v>0</v>
      </c>
      <c r="DJ54" s="81">
        <f t="shared" si="360"/>
        <v>767.8</v>
      </c>
      <c r="DK54" s="81">
        <f t="shared" si="360"/>
        <v>767.8</v>
      </c>
      <c r="DL54" s="81">
        <f t="shared" si="360"/>
        <v>767.8</v>
      </c>
      <c r="DM54" s="78">
        <f t="shared" si="172"/>
        <v>100</v>
      </c>
      <c r="DN54" s="81">
        <f t="shared" ref="DN54" si="367">DN55+DN56+DN57+DN58+DN59+DN60+DN61+DN62+DN63+DN64+DN65+DN66+DN67+DN68+DN69+DN70</f>
        <v>18798.2</v>
      </c>
      <c r="DO54" s="81">
        <f t="shared" si="360"/>
        <v>18798.2</v>
      </c>
      <c r="DP54" s="81">
        <f t="shared" si="360"/>
        <v>18798.240699999998</v>
      </c>
      <c r="DQ54" s="78">
        <f t="shared" si="173"/>
        <v>100.00021651009139</v>
      </c>
      <c r="DR54" s="81">
        <f t="shared" ref="DR54" si="368">DR55+DR56+DR57+DR58+DR59+DR60+DR61+DR62+DR63+DR64+DR65+DR66+DR67+DR68+DR69+DR70</f>
        <v>0</v>
      </c>
      <c r="DS54" s="81">
        <f t="shared" ref="DS54:EK54" si="369">DS55+DS56+DS57+DS58+DS59+DS60+DS61+DS62+DS63+DS64+DS65+DS66+DS67+DS68+DS69+DS70</f>
        <v>0</v>
      </c>
      <c r="DT54" s="81">
        <f t="shared" si="369"/>
        <v>0</v>
      </c>
      <c r="DU54" s="81">
        <f t="shared" si="369"/>
        <v>0</v>
      </c>
      <c r="DV54" s="81">
        <f t="shared" si="369"/>
        <v>16618.3</v>
      </c>
      <c r="DW54" s="81">
        <f t="shared" si="369"/>
        <v>11343.7</v>
      </c>
      <c r="DX54" s="81">
        <f t="shared" si="369"/>
        <v>11082.95</v>
      </c>
      <c r="DY54" s="209">
        <f>DX54/DW54*100</f>
        <v>97.70136727875385</v>
      </c>
      <c r="DZ54" s="81">
        <f t="shared" ref="DZ54" si="370">DZ55+DZ56+DZ57+DZ58+DZ59+DZ60+DZ61+DZ62+DZ63+DZ64+DZ65+DZ66+DZ67+DZ68+DZ69+DZ70</f>
        <v>34729.599999999999</v>
      </c>
      <c r="EA54" s="81">
        <f t="shared" si="369"/>
        <v>34382.300000000003</v>
      </c>
      <c r="EB54" s="81">
        <f t="shared" si="369"/>
        <v>32819.902519999996</v>
      </c>
      <c r="EC54" s="81">
        <f t="shared" si="202"/>
        <v>95.455808715530935</v>
      </c>
      <c r="ED54" s="220"/>
      <c r="EE54" s="220">
        <f t="shared" si="369"/>
        <v>0</v>
      </c>
      <c r="EF54" s="81">
        <f t="shared" si="369"/>
        <v>0</v>
      </c>
      <c r="EG54" s="81">
        <f t="shared" si="369"/>
        <v>0</v>
      </c>
      <c r="EH54" s="81"/>
      <c r="EI54" s="81">
        <f t="shared" si="369"/>
        <v>0</v>
      </c>
      <c r="EJ54" s="81">
        <f t="shared" si="369"/>
        <v>0</v>
      </c>
      <c r="EK54" s="81">
        <f t="shared" si="369"/>
        <v>0</v>
      </c>
      <c r="EL54" s="81"/>
      <c r="EM54" s="81"/>
      <c r="EN54" s="81">
        <f t="shared" ref="EN54:EO54" si="371">EN55+EN56+EN57+EN58+EN59+EN60+EN61+EN62+EN63+EN64+EN65+EN66+EN67+EN68+EN69+EN70</f>
        <v>0</v>
      </c>
      <c r="EO54" s="81">
        <f t="shared" si="371"/>
        <v>0</v>
      </c>
      <c r="EP54" s="81">
        <f t="shared" ref="EP54:ER54" si="372">EP55+EP56+EP57+EP58+EP59+EP60+EP61+EP62+EP63+EP64+EP65+EP66+EP67+EP68+EP69+EP70</f>
        <v>48844.4</v>
      </c>
      <c r="EQ54" s="81">
        <f t="shared" si="372"/>
        <v>48007.1</v>
      </c>
      <c r="ER54" s="81">
        <f t="shared" si="372"/>
        <v>48007.14286</v>
      </c>
      <c r="ES54" s="81">
        <f>ER54/EQ54*100</f>
        <v>100.00008927846089</v>
      </c>
      <c r="ET54" s="81">
        <f t="shared" ref="ET54" si="373">ET55+ET56+ET57+ET58+ET59+ET60+ET61+ET62+ET63+ET64+ET65+ET66+ET67+ET68+ET69+ET70</f>
        <v>630.1</v>
      </c>
      <c r="EU54" s="81">
        <f t="shared" ref="EU54:EV54" si="374">EU55+EU56+EU57+EU58+EU59+EU60+EU61+EU62+EU63+EU64+EU65+EU66+EU67+EU68+EU69+EU70</f>
        <v>630.1</v>
      </c>
      <c r="EV54" s="81">
        <f t="shared" si="374"/>
        <v>486.57513</v>
      </c>
      <c r="EW54" s="81">
        <f t="shared" si="330"/>
        <v>77.221890176162518</v>
      </c>
      <c r="EX54" s="81">
        <f t="shared" ref="EX54" si="375">EX55+EX56+EX57+EX58+EX59+EX60+EX61+EX62+EX63+EX64+EX65+EX66+EX67+EX68+EX69+EX70</f>
        <v>1568.7</v>
      </c>
      <c r="EY54" s="81">
        <f t="shared" ref="EY54:EZ54" si="376">EY55+EY56+EY57+EY58+EY59+EY60+EY61+EY62+EY63+EY64+EY65+EY66+EY67+EY68+EY69+EY70</f>
        <v>1568.7</v>
      </c>
      <c r="EZ54" s="81">
        <f t="shared" si="376"/>
        <v>1568.7349999999999</v>
      </c>
      <c r="FA54" s="81">
        <f t="shared" ref="FA54:FA55" si="377">EZ54/EY54*100</f>
        <v>100.00223114680946</v>
      </c>
      <c r="FB54" s="81"/>
      <c r="FC54" s="81">
        <f t="shared" ref="FC54:FD54" si="378">FC55+FC56+FC57+FC58+FC59+FC60+FC61+FC62+FC63+FC64+FC65+FC66+FC67+FC68+FC69+FC70</f>
        <v>0</v>
      </c>
      <c r="FD54" s="81">
        <f t="shared" si="378"/>
        <v>0</v>
      </c>
      <c r="FE54" s="81"/>
      <c r="FF54" s="81"/>
      <c r="FG54" s="81">
        <f t="shared" ref="FG54:FH54" si="379">FG55+FG56+FG57+FG58+FG59+FG60+FG61+FG62+FG63+FG64+FG65+FG66+FG67+FG68+FG69+FG70</f>
        <v>0</v>
      </c>
      <c r="FH54" s="81">
        <f t="shared" si="379"/>
        <v>0</v>
      </c>
      <c r="FI54" s="81"/>
      <c r="FJ54" s="81"/>
      <c r="FK54" s="81">
        <f t="shared" ref="FK54:FL54" si="380">FK55+FK56+FK57+FK58+FK59+FK60+FK61+FK62+FK63+FK64+FK65+FK66+FK67+FK68+FK69+FK70</f>
        <v>0</v>
      </c>
      <c r="FL54" s="81">
        <f t="shared" si="380"/>
        <v>0</v>
      </c>
      <c r="FM54" s="81"/>
      <c r="FN54" s="81"/>
      <c r="FO54" s="81">
        <f t="shared" ref="FO54:FP54" si="381">FO55+FO56+FO57+FO58+FO59+FO60+FO61+FO62+FO63+FO64+FO65+FO66+FO67+FO68+FO69+FO70</f>
        <v>0</v>
      </c>
      <c r="FP54" s="81">
        <f t="shared" si="381"/>
        <v>0</v>
      </c>
      <c r="FQ54" s="81"/>
      <c r="FR54" s="81"/>
      <c r="FS54" s="81">
        <f t="shared" ref="FS54:FT54" si="382">FS55+FS56+FS57+FS58+FS59+FS60+FS61+FS62+FS63+FS64+FS65+FS66+FS67+FS68+FS69+FS70</f>
        <v>0</v>
      </c>
      <c r="FT54" s="81">
        <f t="shared" si="382"/>
        <v>0</v>
      </c>
      <c r="FU54" s="81"/>
      <c r="FV54" s="81">
        <f>FV55</f>
        <v>8877.2000000000007</v>
      </c>
      <c r="FW54" s="81">
        <f t="shared" ref="FW54:FX54" si="383">FW55+FW56+FW57+FW58+FW59+FW60+FW61+FW62+FW63+FW64+FW65+FW66+FW67+FW68+FW69+FW70</f>
        <v>0</v>
      </c>
      <c r="FX54" s="81">
        <f t="shared" si="383"/>
        <v>0</v>
      </c>
      <c r="FY54" s="81"/>
      <c r="FZ54" s="81"/>
      <c r="GA54" s="81">
        <f t="shared" ref="GA54:GB54" si="384">GA55+GA56+GA57+GA58+GA59+GA60+GA61+GA62+GA63+GA64+GA65+GA66+GA67+GA68+GA69+GA70</f>
        <v>0</v>
      </c>
      <c r="GB54" s="81">
        <f t="shared" si="384"/>
        <v>0</v>
      </c>
      <c r="GC54" s="81"/>
      <c r="GD54" s="81"/>
      <c r="GE54" s="81">
        <f t="shared" ref="GE54:GF54" si="385">GE55+GE56+GE57+GE58+GE59+GE60+GE61+GE62+GE63+GE64+GE65+GE66+GE67+GE68+GE69+GE70</f>
        <v>0</v>
      </c>
      <c r="GF54" s="81">
        <f t="shared" si="385"/>
        <v>0</v>
      </c>
      <c r="GG54" s="81"/>
      <c r="GH54" s="81"/>
      <c r="GI54" s="81">
        <f t="shared" ref="GI54" si="386">GI55+GI56+GI57+GI58+GI59+GI60+GI61+GI62+GI63+GI64+GI65+GI66+GI67+GI68+GI69+GI70</f>
        <v>478.702</v>
      </c>
      <c r="GJ54" s="81">
        <f t="shared" ref="GJ54" si="387">GJ55+GJ56+GJ57+GJ58+GJ59+GJ60+GJ61+GJ62+GJ63+GJ64+GJ65+GJ66+GJ67+GJ68+GJ69+GJ70</f>
        <v>478.702</v>
      </c>
      <c r="GK54" s="81">
        <f t="shared" si="217"/>
        <v>100</v>
      </c>
    </row>
    <row r="55" spans="1:193" s="33" customFormat="1" ht="15.75" customHeight="1" x14ac:dyDescent="0.25">
      <c r="A55" s="56" t="s">
        <v>290</v>
      </c>
      <c r="B55" s="145">
        <f t="shared" si="174"/>
        <v>245421.63</v>
      </c>
      <c r="C55" s="145">
        <f t="shared" si="174"/>
        <v>259938.76324000003</v>
      </c>
      <c r="D55" s="145">
        <f t="shared" si="175"/>
        <v>255532.82212</v>
      </c>
      <c r="E55" s="14">
        <f t="shared" si="170"/>
        <v>98.305008046863691</v>
      </c>
      <c r="F55" s="15"/>
      <c r="G55" s="15"/>
      <c r="H55" s="14"/>
      <c r="I55" s="14"/>
      <c r="J55" s="15"/>
      <c r="K55" s="15"/>
      <c r="L55" s="15"/>
      <c r="M55" s="14"/>
      <c r="N55" s="14">
        <v>6555.8</v>
      </c>
      <c r="O55" s="14">
        <v>8635.1</v>
      </c>
      <c r="P55" s="14">
        <v>8292.1866399999999</v>
      </c>
      <c r="Q55" s="15">
        <f>P55/O55*100</f>
        <v>96.028843209690677</v>
      </c>
      <c r="R55" s="15"/>
      <c r="S55" s="15"/>
      <c r="T55" s="14"/>
      <c r="U55" s="15"/>
      <c r="V55" s="15">
        <v>5029.2</v>
      </c>
      <c r="W55" s="15">
        <v>5029.2</v>
      </c>
      <c r="X55" s="15">
        <v>5029.2</v>
      </c>
      <c r="Y55" s="15">
        <f>X55/W55*100</f>
        <v>100</v>
      </c>
      <c r="Z55" s="15"/>
      <c r="AA55" s="15"/>
      <c r="AB55" s="15"/>
      <c r="AC55" s="14"/>
      <c r="AD55" s="15">
        <v>116.93</v>
      </c>
      <c r="AE55" s="15">
        <v>102.04082</v>
      </c>
      <c r="AF55" s="15">
        <v>102.04082</v>
      </c>
      <c r="AG55" s="14">
        <f>AF55/AE55*100</f>
        <v>100</v>
      </c>
      <c r="AH55" s="14">
        <v>50</v>
      </c>
      <c r="AI55" s="14">
        <v>51.020420000000001</v>
      </c>
      <c r="AJ55" s="14">
        <v>51.020420000000001</v>
      </c>
      <c r="AK55" s="14">
        <f t="shared" si="354"/>
        <v>100</v>
      </c>
      <c r="AL55" s="14"/>
      <c r="AM55" s="15"/>
      <c r="AN55" s="15"/>
      <c r="AO55" s="14"/>
      <c r="AP55" s="14"/>
      <c r="AQ55" s="14"/>
      <c r="AR55" s="14"/>
      <c r="AS55" s="14"/>
      <c r="AT55" s="15">
        <v>0</v>
      </c>
      <c r="AU55" s="15">
        <v>0</v>
      </c>
      <c r="AV55" s="15"/>
      <c r="AW55" s="14"/>
      <c r="AX55" s="133">
        <v>51468.7</v>
      </c>
      <c r="AY55" s="133">
        <v>51468.7</v>
      </c>
      <c r="AZ55" s="136">
        <v>51244.526079999996</v>
      </c>
      <c r="BA55" s="15">
        <f t="shared" si="190"/>
        <v>99.564446119680511</v>
      </c>
      <c r="BB55" s="156"/>
      <c r="BC55" s="133">
        <v>7515.8</v>
      </c>
      <c r="BD55" s="136">
        <v>6263.1666699999996</v>
      </c>
      <c r="BE55" s="15">
        <f t="shared" si="358"/>
        <v>83.33333337768434</v>
      </c>
      <c r="BF55" s="15">
        <v>95139.8</v>
      </c>
      <c r="BG55" s="15">
        <v>114271.1</v>
      </c>
      <c r="BH55" s="198">
        <v>114271.11199999999</v>
      </c>
      <c r="BI55" s="15">
        <f>BH55/BG55*100</f>
        <v>100.00001050134284</v>
      </c>
      <c r="BJ55" s="15"/>
      <c r="BK55" s="15"/>
      <c r="BL55" s="15"/>
      <c r="BM55" s="15"/>
      <c r="BN55" s="15"/>
      <c r="BO55" s="15"/>
      <c r="BP55" s="15"/>
      <c r="BQ55" s="15"/>
      <c r="BR55" s="15"/>
      <c r="BS55" s="15"/>
      <c r="BT55" s="15"/>
      <c r="BU55" s="15"/>
      <c r="BV55" s="15"/>
      <c r="BW55" s="15"/>
      <c r="BX55" s="15"/>
      <c r="BY55" s="94"/>
      <c r="BZ55" s="15">
        <v>5071.3</v>
      </c>
      <c r="CA55" s="15">
        <v>4896.3</v>
      </c>
      <c r="CB55" s="199">
        <v>4276.6641399999999</v>
      </c>
      <c r="CC55" s="15">
        <f t="shared" si="257"/>
        <v>87.344814247492991</v>
      </c>
      <c r="CD55" s="15"/>
      <c r="CE55" s="15"/>
      <c r="CF55" s="94"/>
      <c r="CG55" s="94"/>
      <c r="CH55" s="94"/>
      <c r="CI55" s="15"/>
      <c r="CJ55" s="94"/>
      <c r="CK55" s="94"/>
      <c r="CL55" s="15"/>
      <c r="CM55" s="15"/>
      <c r="CN55" s="94"/>
      <c r="CO55" s="14"/>
      <c r="CP55" s="14"/>
      <c r="CQ55" s="15"/>
      <c r="CR55" s="94"/>
      <c r="CS55" s="94"/>
      <c r="CT55" s="94"/>
      <c r="CU55" s="15"/>
      <c r="CV55" s="94"/>
      <c r="CW55" s="94"/>
      <c r="CX55" s="94"/>
      <c r="CY55" s="15"/>
      <c r="CZ55" s="94"/>
      <c r="DA55" s="94"/>
      <c r="DB55" s="15"/>
      <c r="DC55" s="15"/>
      <c r="DD55" s="94"/>
      <c r="DE55" s="94"/>
      <c r="DF55" s="94"/>
      <c r="DG55" s="15"/>
      <c r="DH55" s="94"/>
      <c r="DI55" s="94"/>
      <c r="DJ55" s="15">
        <v>767.8</v>
      </c>
      <c r="DK55" s="15">
        <v>767.8</v>
      </c>
      <c r="DL55" s="94">
        <v>767.8</v>
      </c>
      <c r="DM55" s="48">
        <f t="shared" si="172"/>
        <v>100</v>
      </c>
      <c r="DN55" s="15">
        <v>18798.2</v>
      </c>
      <c r="DO55" s="15">
        <v>18798.2</v>
      </c>
      <c r="DP55" s="199">
        <v>18798.240699999998</v>
      </c>
      <c r="DQ55" s="48">
        <f t="shared" si="173"/>
        <v>100.00021651009139</v>
      </c>
      <c r="DR55" s="15"/>
      <c r="DS55" s="15"/>
      <c r="DT55" s="94"/>
      <c r="DU55" s="94"/>
      <c r="DV55" s="15">
        <v>16618.3</v>
      </c>
      <c r="DW55" s="15">
        <v>11343.7</v>
      </c>
      <c r="DX55" s="15">
        <v>11082.95</v>
      </c>
      <c r="DY55" s="206">
        <f>DX55/DW55*100</f>
        <v>97.70136727875385</v>
      </c>
      <c r="DZ55" s="15">
        <v>34729.599999999999</v>
      </c>
      <c r="EA55" s="15">
        <v>34382.300000000003</v>
      </c>
      <c r="EB55" s="197">
        <v>32819.902519999996</v>
      </c>
      <c r="EC55" s="15">
        <f t="shared" si="202"/>
        <v>95.455808715530935</v>
      </c>
      <c r="ED55" s="221"/>
      <c r="EE55" s="221"/>
      <c r="EF55" s="94"/>
      <c r="EG55" s="94"/>
      <c r="EH55" s="94"/>
      <c r="EI55" s="15"/>
      <c r="EJ55" s="94"/>
      <c r="EK55" s="94"/>
      <c r="EL55" s="94"/>
      <c r="EM55" s="15"/>
      <c r="EN55" s="94"/>
      <c r="EO55" s="94"/>
      <c r="EP55" s="94"/>
      <c r="EQ55" s="15"/>
      <c r="ER55" s="94"/>
      <c r="ES55" s="94"/>
      <c r="ET55" s="15">
        <v>630.1</v>
      </c>
      <c r="EU55" s="15">
        <v>630.1</v>
      </c>
      <c r="EV55" s="199">
        <v>486.57513</v>
      </c>
      <c r="EW55" s="15">
        <f t="shared" si="330"/>
        <v>77.221890176162518</v>
      </c>
      <c r="EX55" s="15">
        <v>1568.7</v>
      </c>
      <c r="EY55" s="15">
        <v>1568.7</v>
      </c>
      <c r="EZ55" s="199">
        <v>1568.7349999999999</v>
      </c>
      <c r="FA55" s="15">
        <f t="shared" si="377"/>
        <v>100.00223114680946</v>
      </c>
      <c r="FB55" s="15"/>
      <c r="FC55" s="15"/>
      <c r="FD55" s="199"/>
      <c r="FE55" s="15"/>
      <c r="FF55" s="15"/>
      <c r="FG55" s="15"/>
      <c r="FH55" s="199"/>
      <c r="FI55" s="15"/>
      <c r="FJ55" s="15"/>
      <c r="FK55" s="15"/>
      <c r="FL55" s="199"/>
      <c r="FM55" s="15"/>
      <c r="FN55" s="15"/>
      <c r="FO55" s="15"/>
      <c r="FP55" s="133"/>
      <c r="FQ55" s="15"/>
      <c r="FR55" s="15"/>
      <c r="FS55" s="15"/>
      <c r="FT55" s="133"/>
      <c r="FU55" s="15"/>
      <c r="FV55" s="15">
        <v>8877.2000000000007</v>
      </c>
      <c r="FW55" s="15"/>
      <c r="FX55" s="133"/>
      <c r="FY55" s="15"/>
      <c r="FZ55" s="15"/>
      <c r="GA55" s="15"/>
      <c r="GB55" s="133"/>
      <c r="GC55" s="15"/>
      <c r="GD55" s="15"/>
      <c r="GE55" s="15"/>
      <c r="GF55" s="133"/>
      <c r="GG55" s="15"/>
      <c r="GH55" s="15"/>
      <c r="GI55" s="15">
        <v>478.702</v>
      </c>
      <c r="GJ55" s="15">
        <v>478.702</v>
      </c>
      <c r="GK55" s="15">
        <f t="shared" si="217"/>
        <v>100</v>
      </c>
    </row>
    <row r="56" spans="1:193" s="33" customFormat="1" x14ac:dyDescent="0.25">
      <c r="A56" s="56" t="s">
        <v>468</v>
      </c>
      <c r="B56" s="145">
        <f t="shared" si="174"/>
        <v>18019.8</v>
      </c>
      <c r="C56" s="145">
        <f t="shared" si="174"/>
        <v>21001.9</v>
      </c>
      <c r="D56" s="145">
        <f t="shared" si="175"/>
        <v>21001.87729</v>
      </c>
      <c r="E56" s="14">
        <f t="shared" si="170"/>
        <v>99.999891866926319</v>
      </c>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v>3000</v>
      </c>
      <c r="AR56" s="133">
        <v>3000</v>
      </c>
      <c r="AS56" s="14">
        <f t="shared" si="176"/>
        <v>100</v>
      </c>
      <c r="AT56" s="14">
        <v>5000</v>
      </c>
      <c r="AU56" s="14">
        <v>5000</v>
      </c>
      <c r="AV56" s="14">
        <v>5000</v>
      </c>
      <c r="AW56" s="14">
        <f>AV56/AU56*100</f>
        <v>100</v>
      </c>
      <c r="AX56" s="14"/>
      <c r="AY56" s="14"/>
      <c r="AZ56" s="14"/>
      <c r="BA56" s="14"/>
      <c r="BB56" s="155"/>
      <c r="BC56" s="14"/>
      <c r="BD56" s="14"/>
      <c r="BE56" s="14"/>
      <c r="BF56" s="14"/>
      <c r="BG56" s="14"/>
      <c r="BH56" s="14"/>
      <c r="BI56" s="95"/>
      <c r="BJ56" s="95"/>
      <c r="BK56" s="95"/>
      <c r="BL56" s="95"/>
      <c r="BM56" s="95"/>
      <c r="BN56" s="95"/>
      <c r="BO56" s="14"/>
      <c r="BP56" s="14"/>
      <c r="BQ56" s="95"/>
      <c r="BR56" s="15">
        <v>19.8</v>
      </c>
      <c r="BS56" s="15">
        <v>1.9</v>
      </c>
      <c r="BT56" s="15">
        <v>1.8772899999999999</v>
      </c>
      <c r="BU56" s="15">
        <f>BT56/BS56*100</f>
        <v>98.804736842105271</v>
      </c>
      <c r="BV56" s="15"/>
      <c r="BW56" s="15"/>
      <c r="BX56" s="15"/>
      <c r="BY56" s="15"/>
      <c r="BZ56" s="14"/>
      <c r="CA56" s="14"/>
      <c r="CB56" s="14"/>
      <c r="CC56" s="14"/>
      <c r="CD56" s="14"/>
      <c r="CE56" s="14"/>
      <c r="CF56" s="14"/>
      <c r="CG56" s="95"/>
      <c r="CH56" s="95"/>
      <c r="CI56" s="14"/>
      <c r="CJ56" s="14"/>
      <c r="CK56" s="95"/>
      <c r="CL56" s="14">
        <v>13000</v>
      </c>
      <c r="CM56" s="14">
        <v>13000</v>
      </c>
      <c r="CN56" s="14">
        <v>13000</v>
      </c>
      <c r="CO56" s="14">
        <f>CN56/CM56*100</f>
        <v>100</v>
      </c>
      <c r="CP56" s="14"/>
      <c r="CQ56" s="14"/>
      <c r="CR56" s="14"/>
      <c r="CS56" s="95"/>
      <c r="CT56" s="95"/>
      <c r="CU56" s="14"/>
      <c r="CV56" s="14"/>
      <c r="CW56" s="95"/>
      <c r="CX56" s="95"/>
      <c r="CY56" s="14"/>
      <c r="CZ56" s="14"/>
      <c r="DA56" s="95"/>
      <c r="DB56" s="14"/>
      <c r="DC56" s="14"/>
      <c r="DD56" s="14"/>
      <c r="DE56" s="14"/>
      <c r="DF56" s="14"/>
      <c r="DG56" s="14"/>
      <c r="DH56" s="14"/>
      <c r="DI56" s="95"/>
      <c r="DJ56" s="95"/>
      <c r="DK56" s="14"/>
      <c r="DL56" s="14"/>
      <c r="DM56" s="48"/>
      <c r="DN56" s="14"/>
      <c r="DO56" s="14"/>
      <c r="DP56" s="14"/>
      <c r="DQ56" s="48"/>
      <c r="DR56" s="14"/>
      <c r="DS56" s="14"/>
      <c r="DT56" s="14"/>
      <c r="DU56" s="95"/>
      <c r="DV56" s="95"/>
      <c r="DW56" s="15"/>
      <c r="DX56" s="14"/>
      <c r="DY56" s="207"/>
      <c r="DZ56" s="15"/>
      <c r="EA56" s="15"/>
      <c r="EB56" s="14"/>
      <c r="EC56" s="14"/>
      <c r="ED56" s="225"/>
      <c r="EE56" s="221"/>
      <c r="EF56" s="14"/>
      <c r="EG56" s="95"/>
      <c r="EH56" s="95"/>
      <c r="EI56" s="15"/>
      <c r="EJ56" s="14"/>
      <c r="EK56" s="95"/>
      <c r="EL56" s="95"/>
      <c r="EM56" s="15"/>
      <c r="EN56" s="14"/>
      <c r="EO56" s="95"/>
      <c r="EP56" s="95"/>
      <c r="EQ56" s="15"/>
      <c r="ER56" s="14"/>
      <c r="ES56" s="95"/>
      <c r="ET56" s="15"/>
      <c r="EU56" s="15"/>
      <c r="EV56" s="14"/>
      <c r="EW56" s="95"/>
      <c r="EX56" s="15"/>
      <c r="EY56" s="15"/>
      <c r="EZ56" s="14"/>
      <c r="FA56" s="14"/>
      <c r="FB56" s="14"/>
      <c r="FC56" s="15"/>
      <c r="FD56" s="14"/>
      <c r="FE56" s="14"/>
      <c r="FF56" s="14"/>
      <c r="FG56" s="15"/>
      <c r="FH56" s="14"/>
      <c r="FI56" s="14"/>
      <c r="FJ56" s="14"/>
      <c r="FK56" s="15"/>
      <c r="FL56" s="14"/>
      <c r="FM56" s="14"/>
      <c r="FN56" s="14"/>
      <c r="FO56" s="15"/>
      <c r="FP56" s="14"/>
      <c r="FQ56" s="14"/>
      <c r="FR56" s="14"/>
      <c r="FS56" s="15"/>
      <c r="FT56" s="14"/>
      <c r="FU56" s="14"/>
      <c r="FV56" s="14"/>
      <c r="FW56" s="15"/>
      <c r="FX56" s="14"/>
      <c r="FY56" s="14"/>
      <c r="FZ56" s="14"/>
      <c r="GA56" s="15"/>
      <c r="GB56" s="14"/>
      <c r="GC56" s="14"/>
      <c r="GD56" s="14"/>
      <c r="GE56" s="15"/>
      <c r="GF56" s="14"/>
      <c r="GG56" s="14"/>
      <c r="GH56" s="14"/>
      <c r="GI56" s="15"/>
      <c r="GJ56" s="15"/>
      <c r="GK56" s="15"/>
    </row>
    <row r="57" spans="1:193" s="33" customFormat="1" x14ac:dyDescent="0.25">
      <c r="A57" s="56" t="s">
        <v>460</v>
      </c>
      <c r="B57" s="145">
        <f t="shared" si="174"/>
        <v>0</v>
      </c>
      <c r="C57" s="145">
        <f t="shared" si="174"/>
        <v>0</v>
      </c>
      <c r="D57" s="145">
        <f t="shared" si="175"/>
        <v>0</v>
      </c>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55"/>
      <c r="BC57" s="14"/>
      <c r="BD57" s="14"/>
      <c r="BE57" s="14"/>
      <c r="BF57" s="14"/>
      <c r="BG57" s="14"/>
      <c r="BH57" s="14"/>
      <c r="BI57" s="95"/>
      <c r="BJ57" s="95"/>
      <c r="BK57" s="95"/>
      <c r="BL57" s="95"/>
      <c r="BM57" s="95"/>
      <c r="BN57" s="95"/>
      <c r="BO57" s="14"/>
      <c r="BP57" s="14"/>
      <c r="BQ57" s="95"/>
      <c r="BR57" s="15"/>
      <c r="BS57" s="15"/>
      <c r="BT57" s="14"/>
      <c r="BU57" s="15"/>
      <c r="BV57" s="15"/>
      <c r="BW57" s="15"/>
      <c r="BX57" s="14"/>
      <c r="BY57" s="15"/>
      <c r="BZ57" s="14"/>
      <c r="CA57" s="14"/>
      <c r="CB57" s="14"/>
      <c r="CC57" s="14"/>
      <c r="CD57" s="14"/>
      <c r="CE57" s="14"/>
      <c r="CF57" s="14"/>
      <c r="CG57" s="95"/>
      <c r="CH57" s="95"/>
      <c r="CI57" s="14"/>
      <c r="CJ57" s="14"/>
      <c r="CK57" s="95"/>
      <c r="CL57" s="14"/>
      <c r="CM57" s="14"/>
      <c r="CN57" s="14"/>
      <c r="CO57" s="14"/>
      <c r="CP57" s="14"/>
      <c r="CQ57" s="14"/>
      <c r="CR57" s="14"/>
      <c r="CS57" s="95"/>
      <c r="CT57" s="95"/>
      <c r="CU57" s="14"/>
      <c r="CV57" s="14"/>
      <c r="CW57" s="95"/>
      <c r="CX57" s="95"/>
      <c r="CY57" s="14"/>
      <c r="CZ57" s="14"/>
      <c r="DA57" s="95"/>
      <c r="DB57" s="14"/>
      <c r="DC57" s="14"/>
      <c r="DD57" s="14"/>
      <c r="DE57" s="14"/>
      <c r="DF57" s="14"/>
      <c r="DG57" s="14"/>
      <c r="DH57" s="14"/>
      <c r="DI57" s="95"/>
      <c r="DJ57" s="95"/>
      <c r="DK57" s="14"/>
      <c r="DL57" s="14"/>
      <c r="DM57" s="48"/>
      <c r="DN57" s="14"/>
      <c r="DO57" s="14"/>
      <c r="DP57" s="14"/>
      <c r="DQ57" s="48"/>
      <c r="DR57" s="14"/>
      <c r="DS57" s="14"/>
      <c r="DT57" s="14"/>
      <c r="DU57" s="95"/>
      <c r="DV57" s="95"/>
      <c r="DW57" s="15"/>
      <c r="DX57" s="14"/>
      <c r="DY57" s="207"/>
      <c r="DZ57" s="15"/>
      <c r="EA57" s="15"/>
      <c r="EB57" s="14"/>
      <c r="EC57" s="14"/>
      <c r="ED57" s="225"/>
      <c r="EE57" s="221"/>
      <c r="EF57" s="14"/>
      <c r="EG57" s="95"/>
      <c r="EH57" s="95"/>
      <c r="EI57" s="15"/>
      <c r="EJ57" s="14"/>
      <c r="EK57" s="95"/>
      <c r="EL57" s="95"/>
      <c r="EM57" s="15"/>
      <c r="EN57" s="14"/>
      <c r="EO57" s="95"/>
      <c r="EP57" s="95"/>
      <c r="EQ57" s="15"/>
      <c r="ER57" s="14"/>
      <c r="ES57" s="95"/>
      <c r="ET57" s="15"/>
      <c r="EU57" s="15"/>
      <c r="EV57" s="14"/>
      <c r="EW57" s="95"/>
      <c r="EX57" s="15"/>
      <c r="EY57" s="15"/>
      <c r="EZ57" s="14"/>
      <c r="FA57" s="14"/>
      <c r="FB57" s="14"/>
      <c r="FC57" s="15"/>
      <c r="FD57" s="14"/>
      <c r="FE57" s="14"/>
      <c r="FF57" s="14"/>
      <c r="FG57" s="15"/>
      <c r="FH57" s="14"/>
      <c r="FI57" s="14"/>
      <c r="FJ57" s="14"/>
      <c r="FK57" s="15"/>
      <c r="FL57" s="14"/>
      <c r="FM57" s="14"/>
      <c r="FN57" s="14"/>
      <c r="FO57" s="15"/>
      <c r="FP57" s="14"/>
      <c r="FQ57" s="14"/>
      <c r="FR57" s="14"/>
      <c r="FS57" s="15"/>
      <c r="FT57" s="14"/>
      <c r="FU57" s="14"/>
      <c r="FV57" s="14"/>
      <c r="FW57" s="15"/>
      <c r="FX57" s="14"/>
      <c r="FY57" s="14"/>
      <c r="FZ57" s="14"/>
      <c r="GA57" s="15"/>
      <c r="GB57" s="14"/>
      <c r="GC57" s="14"/>
      <c r="GD57" s="14"/>
      <c r="GE57" s="15"/>
      <c r="GF57" s="14"/>
      <c r="GG57" s="14"/>
      <c r="GH57" s="14"/>
      <c r="GI57" s="15"/>
      <c r="GJ57" s="15"/>
      <c r="GK57" s="15"/>
    </row>
    <row r="58" spans="1:193" s="33" customFormat="1" x14ac:dyDescent="0.25">
      <c r="A58" s="56" t="s">
        <v>461</v>
      </c>
      <c r="B58" s="145">
        <f t="shared" si="174"/>
        <v>0</v>
      </c>
      <c r="C58" s="145">
        <f t="shared" si="174"/>
        <v>0</v>
      </c>
      <c r="D58" s="145">
        <f t="shared" si="175"/>
        <v>0</v>
      </c>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55"/>
      <c r="BC58" s="14"/>
      <c r="BD58" s="14"/>
      <c r="BE58" s="14"/>
      <c r="BF58" s="14"/>
      <c r="BG58" s="14"/>
      <c r="BH58" s="14"/>
      <c r="BI58" s="95"/>
      <c r="BJ58" s="95"/>
      <c r="BK58" s="95"/>
      <c r="BL58" s="95"/>
      <c r="BM58" s="95"/>
      <c r="BN58" s="95"/>
      <c r="BO58" s="14"/>
      <c r="BP58" s="14"/>
      <c r="BQ58" s="95"/>
      <c r="BR58" s="15"/>
      <c r="BS58" s="15"/>
      <c r="BT58" s="14"/>
      <c r="BU58" s="15"/>
      <c r="BV58" s="15"/>
      <c r="BW58" s="15"/>
      <c r="BX58" s="14"/>
      <c r="BY58" s="15"/>
      <c r="BZ58" s="14"/>
      <c r="CA58" s="14"/>
      <c r="CB58" s="14"/>
      <c r="CC58" s="14"/>
      <c r="CD58" s="14"/>
      <c r="CE58" s="14"/>
      <c r="CF58" s="14"/>
      <c r="CG58" s="95"/>
      <c r="CH58" s="95"/>
      <c r="CI58" s="14"/>
      <c r="CJ58" s="14"/>
      <c r="CK58" s="95"/>
      <c r="CL58" s="14"/>
      <c r="CM58" s="14"/>
      <c r="CN58" s="14"/>
      <c r="CO58" s="14"/>
      <c r="CP58" s="14"/>
      <c r="CQ58" s="14"/>
      <c r="CR58" s="14"/>
      <c r="CS58" s="95"/>
      <c r="CT58" s="95"/>
      <c r="CU58" s="14"/>
      <c r="CV58" s="14"/>
      <c r="CW58" s="95"/>
      <c r="CX58" s="95"/>
      <c r="CY58" s="14"/>
      <c r="CZ58" s="14"/>
      <c r="DA58" s="95"/>
      <c r="DB58" s="14"/>
      <c r="DC58" s="14"/>
      <c r="DD58" s="14"/>
      <c r="DE58" s="14"/>
      <c r="DF58" s="14"/>
      <c r="DG58" s="14"/>
      <c r="DH58" s="14"/>
      <c r="DI58" s="95"/>
      <c r="DJ58" s="95"/>
      <c r="DK58" s="14"/>
      <c r="DL58" s="14"/>
      <c r="DM58" s="48"/>
      <c r="DN58" s="14"/>
      <c r="DO58" s="14"/>
      <c r="DP58" s="14"/>
      <c r="DQ58" s="48"/>
      <c r="DR58" s="14"/>
      <c r="DS58" s="14"/>
      <c r="DT58" s="14"/>
      <c r="DU58" s="95"/>
      <c r="DV58" s="95"/>
      <c r="DW58" s="15"/>
      <c r="DX58" s="14"/>
      <c r="DY58" s="207"/>
      <c r="DZ58" s="15"/>
      <c r="EA58" s="15"/>
      <c r="EB58" s="14"/>
      <c r="EC58" s="14"/>
      <c r="ED58" s="225"/>
      <c r="EE58" s="221"/>
      <c r="EF58" s="14"/>
      <c r="EG58" s="95"/>
      <c r="EH58" s="95"/>
      <c r="EI58" s="15"/>
      <c r="EJ58" s="14"/>
      <c r="EK58" s="95"/>
      <c r="EL58" s="95"/>
      <c r="EM58" s="15"/>
      <c r="EN58" s="14"/>
      <c r="EO58" s="95"/>
      <c r="EP58" s="95"/>
      <c r="EQ58" s="15"/>
      <c r="ER58" s="14"/>
      <c r="ES58" s="95"/>
      <c r="ET58" s="15"/>
      <c r="EU58" s="15"/>
      <c r="EV58" s="14"/>
      <c r="EW58" s="95"/>
      <c r="EX58" s="15"/>
      <c r="EY58" s="15"/>
      <c r="EZ58" s="14"/>
      <c r="FA58" s="14"/>
      <c r="FB58" s="14"/>
      <c r="FC58" s="15"/>
      <c r="FD58" s="14"/>
      <c r="FE58" s="14"/>
      <c r="FF58" s="14"/>
      <c r="FG58" s="15"/>
      <c r="FH58" s="14"/>
      <c r="FI58" s="14"/>
      <c r="FJ58" s="14"/>
      <c r="FK58" s="15"/>
      <c r="FL58" s="14"/>
      <c r="FM58" s="14"/>
      <c r="FN58" s="14"/>
      <c r="FO58" s="15"/>
      <c r="FP58" s="14"/>
      <c r="FQ58" s="14"/>
      <c r="FR58" s="14"/>
      <c r="FS58" s="15"/>
      <c r="FT58" s="14"/>
      <c r="FU58" s="14"/>
      <c r="FV58" s="14"/>
      <c r="FW58" s="15"/>
      <c r="FX58" s="14"/>
      <c r="FY58" s="14"/>
      <c r="FZ58" s="14"/>
      <c r="GA58" s="15"/>
      <c r="GB58" s="14"/>
      <c r="GC58" s="14"/>
      <c r="GD58" s="14"/>
      <c r="GE58" s="15"/>
      <c r="GF58" s="14"/>
      <c r="GG58" s="14"/>
      <c r="GH58" s="14"/>
      <c r="GI58" s="15"/>
      <c r="GJ58" s="15"/>
      <c r="GK58" s="15"/>
    </row>
    <row r="59" spans="1:193" s="33" customFormat="1" x14ac:dyDescent="0.25">
      <c r="A59" s="56" t="s">
        <v>462</v>
      </c>
      <c r="B59" s="145">
        <f t="shared" si="174"/>
        <v>0</v>
      </c>
      <c r="C59" s="145">
        <f t="shared" si="174"/>
        <v>0</v>
      </c>
      <c r="D59" s="145">
        <f t="shared" si="175"/>
        <v>0</v>
      </c>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55"/>
      <c r="BC59" s="14"/>
      <c r="BD59" s="14"/>
      <c r="BE59" s="14"/>
      <c r="BF59" s="14"/>
      <c r="BG59" s="14"/>
      <c r="BH59" s="14"/>
      <c r="BI59" s="95"/>
      <c r="BJ59" s="95"/>
      <c r="BK59" s="95"/>
      <c r="BL59" s="95"/>
      <c r="BM59" s="95"/>
      <c r="BN59" s="95"/>
      <c r="BO59" s="14"/>
      <c r="BP59" s="14"/>
      <c r="BQ59" s="95"/>
      <c r="BR59" s="14"/>
      <c r="BS59" s="14"/>
      <c r="BT59" s="14"/>
      <c r="BU59" s="15"/>
      <c r="BV59" s="15"/>
      <c r="BW59" s="14"/>
      <c r="BX59" s="14"/>
      <c r="BY59" s="15"/>
      <c r="BZ59" s="14"/>
      <c r="CA59" s="14"/>
      <c r="CB59" s="14"/>
      <c r="CC59" s="14"/>
      <c r="CD59" s="14"/>
      <c r="CE59" s="14"/>
      <c r="CF59" s="14"/>
      <c r="CG59" s="95"/>
      <c r="CH59" s="95"/>
      <c r="CI59" s="14"/>
      <c r="CJ59" s="14"/>
      <c r="CK59" s="95"/>
      <c r="CL59" s="14"/>
      <c r="CM59" s="14"/>
      <c r="CN59" s="14"/>
      <c r="CO59" s="14"/>
      <c r="CP59" s="14"/>
      <c r="CQ59" s="14"/>
      <c r="CR59" s="14"/>
      <c r="CS59" s="95"/>
      <c r="CT59" s="95"/>
      <c r="CU59" s="14"/>
      <c r="CV59" s="14"/>
      <c r="CW59" s="95"/>
      <c r="CX59" s="95"/>
      <c r="CY59" s="14"/>
      <c r="CZ59" s="14"/>
      <c r="DA59" s="95"/>
      <c r="DB59" s="14"/>
      <c r="DC59" s="14"/>
      <c r="DD59" s="14"/>
      <c r="DE59" s="14"/>
      <c r="DF59" s="14"/>
      <c r="DG59" s="14"/>
      <c r="DH59" s="14"/>
      <c r="DI59" s="95"/>
      <c r="DJ59" s="95"/>
      <c r="DK59" s="14"/>
      <c r="DL59" s="14"/>
      <c r="DM59" s="48"/>
      <c r="DN59" s="14"/>
      <c r="DO59" s="14"/>
      <c r="DP59" s="14"/>
      <c r="DQ59" s="48"/>
      <c r="DR59" s="14"/>
      <c r="DS59" s="14"/>
      <c r="DT59" s="14"/>
      <c r="DU59" s="95"/>
      <c r="DV59" s="95"/>
      <c r="DW59" s="15"/>
      <c r="DX59" s="14"/>
      <c r="DY59" s="207"/>
      <c r="DZ59" s="15"/>
      <c r="EA59" s="15"/>
      <c r="EB59" s="14"/>
      <c r="EC59" s="14"/>
      <c r="ED59" s="225"/>
      <c r="EE59" s="221"/>
      <c r="EF59" s="14"/>
      <c r="EG59" s="95"/>
      <c r="EH59" s="95"/>
      <c r="EI59" s="15"/>
      <c r="EJ59" s="14"/>
      <c r="EK59" s="95"/>
      <c r="EL59" s="95"/>
      <c r="EM59" s="15"/>
      <c r="EN59" s="14"/>
      <c r="EO59" s="95"/>
      <c r="EP59" s="95"/>
      <c r="EQ59" s="15"/>
      <c r="ER59" s="14"/>
      <c r="ES59" s="95"/>
      <c r="ET59" s="15"/>
      <c r="EU59" s="15"/>
      <c r="EV59" s="14"/>
      <c r="EW59" s="95"/>
      <c r="EX59" s="15"/>
      <c r="EY59" s="15"/>
      <c r="EZ59" s="14"/>
      <c r="FA59" s="14"/>
      <c r="FB59" s="14"/>
      <c r="FC59" s="15"/>
      <c r="FD59" s="14"/>
      <c r="FE59" s="14"/>
      <c r="FF59" s="14"/>
      <c r="FG59" s="15"/>
      <c r="FH59" s="14"/>
      <c r="FI59" s="14"/>
      <c r="FJ59" s="14"/>
      <c r="FK59" s="15"/>
      <c r="FL59" s="14"/>
      <c r="FM59" s="14"/>
      <c r="FN59" s="14"/>
      <c r="FO59" s="15"/>
      <c r="FP59" s="14"/>
      <c r="FQ59" s="14"/>
      <c r="FR59" s="14"/>
      <c r="FS59" s="15"/>
      <c r="FT59" s="14"/>
      <c r="FU59" s="14"/>
      <c r="FV59" s="14"/>
      <c r="FW59" s="15"/>
      <c r="FX59" s="14"/>
      <c r="FY59" s="14"/>
      <c r="FZ59" s="14"/>
      <c r="GA59" s="15"/>
      <c r="GB59" s="14"/>
      <c r="GC59" s="14"/>
      <c r="GD59" s="14"/>
      <c r="GE59" s="15"/>
      <c r="GF59" s="14"/>
      <c r="GG59" s="14"/>
      <c r="GH59" s="14"/>
      <c r="GI59" s="15"/>
      <c r="GJ59" s="15"/>
      <c r="GK59" s="15"/>
    </row>
    <row r="60" spans="1:193" s="33" customFormat="1" x14ac:dyDescent="0.25">
      <c r="A60" s="56" t="s">
        <v>463</v>
      </c>
      <c r="B60" s="145">
        <f t="shared" si="174"/>
        <v>0</v>
      </c>
      <c r="C60" s="145">
        <f t="shared" si="174"/>
        <v>0</v>
      </c>
      <c r="D60" s="145">
        <f t="shared" si="175"/>
        <v>0</v>
      </c>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55"/>
      <c r="BC60" s="14"/>
      <c r="BD60" s="14"/>
      <c r="BE60" s="14"/>
      <c r="BF60" s="14"/>
      <c r="BG60" s="14"/>
      <c r="BH60" s="14"/>
      <c r="BI60" s="95"/>
      <c r="BJ60" s="95"/>
      <c r="BK60" s="95"/>
      <c r="BL60" s="95"/>
      <c r="BM60" s="95"/>
      <c r="BN60" s="95"/>
      <c r="BO60" s="14"/>
      <c r="BP60" s="14"/>
      <c r="BQ60" s="95"/>
      <c r="BR60" s="14"/>
      <c r="BS60" s="14"/>
      <c r="BT60" s="14"/>
      <c r="BU60" s="15"/>
      <c r="BV60" s="15"/>
      <c r="BW60" s="14"/>
      <c r="BX60" s="14"/>
      <c r="BY60" s="15"/>
      <c r="BZ60" s="14"/>
      <c r="CA60" s="14"/>
      <c r="CB60" s="14"/>
      <c r="CC60" s="14"/>
      <c r="CD60" s="14"/>
      <c r="CE60" s="14"/>
      <c r="CF60" s="14"/>
      <c r="CG60" s="95"/>
      <c r="CH60" s="95"/>
      <c r="CI60" s="14"/>
      <c r="CJ60" s="14"/>
      <c r="CK60" s="95"/>
      <c r="CL60" s="14"/>
      <c r="CM60" s="14"/>
      <c r="CN60" s="14"/>
      <c r="CO60" s="14"/>
      <c r="CP60" s="14"/>
      <c r="CQ60" s="14"/>
      <c r="CR60" s="14"/>
      <c r="CS60" s="95"/>
      <c r="CT60" s="95"/>
      <c r="CU60" s="14"/>
      <c r="CV60" s="14"/>
      <c r="CW60" s="95"/>
      <c r="CX60" s="95"/>
      <c r="CY60" s="14"/>
      <c r="CZ60" s="14"/>
      <c r="DA60" s="95"/>
      <c r="DB60" s="14"/>
      <c r="DC60" s="14"/>
      <c r="DD60" s="14"/>
      <c r="DE60" s="14"/>
      <c r="DF60" s="14"/>
      <c r="DG60" s="14"/>
      <c r="DH60" s="14"/>
      <c r="DI60" s="95"/>
      <c r="DJ60" s="95"/>
      <c r="DK60" s="14"/>
      <c r="DL60" s="14"/>
      <c r="DM60" s="48"/>
      <c r="DN60" s="14"/>
      <c r="DO60" s="14"/>
      <c r="DP60" s="14"/>
      <c r="DQ60" s="48"/>
      <c r="DR60" s="14"/>
      <c r="DS60" s="14"/>
      <c r="DT60" s="14"/>
      <c r="DU60" s="95"/>
      <c r="DV60" s="95"/>
      <c r="DW60" s="15"/>
      <c r="DX60" s="14"/>
      <c r="DY60" s="207"/>
      <c r="DZ60" s="15"/>
      <c r="EA60" s="15"/>
      <c r="EB60" s="14"/>
      <c r="EC60" s="14"/>
      <c r="ED60" s="225"/>
      <c r="EE60" s="221"/>
      <c r="EF60" s="14"/>
      <c r="EG60" s="95"/>
      <c r="EH60" s="95"/>
      <c r="EI60" s="15"/>
      <c r="EJ60" s="14"/>
      <c r="EK60" s="95"/>
      <c r="EL60" s="95"/>
      <c r="EM60" s="15"/>
      <c r="EN60" s="14"/>
      <c r="EO60" s="95"/>
      <c r="EP60" s="95"/>
      <c r="EQ60" s="15"/>
      <c r="ER60" s="14"/>
      <c r="ES60" s="95"/>
      <c r="ET60" s="15"/>
      <c r="EU60" s="15"/>
      <c r="EV60" s="14"/>
      <c r="EW60" s="95"/>
      <c r="EX60" s="15"/>
      <c r="EY60" s="15"/>
      <c r="EZ60" s="14"/>
      <c r="FA60" s="14"/>
      <c r="FB60" s="14"/>
      <c r="FC60" s="15"/>
      <c r="FD60" s="14"/>
      <c r="FE60" s="14"/>
      <c r="FF60" s="14"/>
      <c r="FG60" s="15"/>
      <c r="FH60" s="14"/>
      <c r="FI60" s="14"/>
      <c r="FJ60" s="14"/>
      <c r="FK60" s="15"/>
      <c r="FL60" s="14"/>
      <c r="FM60" s="14"/>
      <c r="FN60" s="14"/>
      <c r="FO60" s="15"/>
      <c r="FP60" s="14"/>
      <c r="FQ60" s="14"/>
      <c r="FR60" s="14"/>
      <c r="FS60" s="15"/>
      <c r="FT60" s="14"/>
      <c r="FU60" s="14"/>
      <c r="FV60" s="14"/>
      <c r="FW60" s="15"/>
      <c r="FX60" s="14"/>
      <c r="FY60" s="14"/>
      <c r="FZ60" s="14"/>
      <c r="GA60" s="15"/>
      <c r="GB60" s="14"/>
      <c r="GC60" s="14"/>
      <c r="GD60" s="14"/>
      <c r="GE60" s="15"/>
      <c r="GF60" s="14"/>
      <c r="GG60" s="14"/>
      <c r="GH60" s="14"/>
      <c r="GI60" s="15"/>
      <c r="GJ60" s="15"/>
      <c r="GK60" s="15"/>
    </row>
    <row r="61" spans="1:193" s="33" customFormat="1" x14ac:dyDescent="0.25">
      <c r="A61" s="56" t="s">
        <v>289</v>
      </c>
      <c r="B61" s="145">
        <f t="shared" si="174"/>
        <v>0</v>
      </c>
      <c r="C61" s="145">
        <f t="shared" si="174"/>
        <v>0</v>
      </c>
      <c r="D61" s="145">
        <f t="shared" si="175"/>
        <v>0</v>
      </c>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55"/>
      <c r="BC61" s="14"/>
      <c r="BD61" s="14"/>
      <c r="BE61" s="14"/>
      <c r="BF61" s="14"/>
      <c r="BG61" s="14"/>
      <c r="BH61" s="14"/>
      <c r="BI61" s="95"/>
      <c r="BJ61" s="95"/>
      <c r="BK61" s="95"/>
      <c r="BL61" s="95"/>
      <c r="BM61" s="95"/>
      <c r="BN61" s="95"/>
      <c r="BO61" s="14"/>
      <c r="BP61" s="14"/>
      <c r="BQ61" s="95"/>
      <c r="BR61" s="14"/>
      <c r="BS61" s="14"/>
      <c r="BT61" s="14"/>
      <c r="BU61" s="15"/>
      <c r="BV61" s="15"/>
      <c r="BW61" s="14"/>
      <c r="BX61" s="14"/>
      <c r="BY61" s="15"/>
      <c r="BZ61" s="14"/>
      <c r="CA61" s="14"/>
      <c r="CB61" s="14"/>
      <c r="CC61" s="14"/>
      <c r="CD61" s="14"/>
      <c r="CE61" s="14"/>
      <c r="CF61" s="14"/>
      <c r="CG61" s="95"/>
      <c r="CH61" s="95"/>
      <c r="CI61" s="14"/>
      <c r="CJ61" s="14"/>
      <c r="CK61" s="95"/>
      <c r="CL61" s="14"/>
      <c r="CM61" s="14"/>
      <c r="CN61" s="14"/>
      <c r="CO61" s="14"/>
      <c r="CP61" s="14"/>
      <c r="CQ61" s="14"/>
      <c r="CR61" s="14"/>
      <c r="CS61" s="95"/>
      <c r="CT61" s="95"/>
      <c r="CU61" s="14"/>
      <c r="CV61" s="14"/>
      <c r="CW61" s="95"/>
      <c r="CX61" s="95"/>
      <c r="CY61" s="14"/>
      <c r="CZ61" s="14"/>
      <c r="DA61" s="95"/>
      <c r="DB61" s="14"/>
      <c r="DC61" s="14"/>
      <c r="DD61" s="14"/>
      <c r="DE61" s="14"/>
      <c r="DF61" s="14"/>
      <c r="DG61" s="14"/>
      <c r="DH61" s="14"/>
      <c r="DI61" s="95"/>
      <c r="DJ61" s="95"/>
      <c r="DK61" s="14"/>
      <c r="DL61" s="14"/>
      <c r="DM61" s="48"/>
      <c r="DN61" s="14"/>
      <c r="DO61" s="14"/>
      <c r="DP61" s="14"/>
      <c r="DQ61" s="48"/>
      <c r="DR61" s="14"/>
      <c r="DS61" s="14"/>
      <c r="DT61" s="14"/>
      <c r="DU61" s="95"/>
      <c r="DV61" s="95"/>
      <c r="DW61" s="15"/>
      <c r="DX61" s="14"/>
      <c r="DY61" s="207"/>
      <c r="DZ61" s="15"/>
      <c r="EA61" s="15"/>
      <c r="EB61" s="14"/>
      <c r="EC61" s="14"/>
      <c r="ED61" s="225"/>
      <c r="EE61" s="221"/>
      <c r="EF61" s="14"/>
      <c r="EG61" s="95"/>
      <c r="EH61" s="95"/>
      <c r="EI61" s="15"/>
      <c r="EJ61" s="14"/>
      <c r="EK61" s="95"/>
      <c r="EL61" s="95"/>
      <c r="EM61" s="15"/>
      <c r="EN61" s="14"/>
      <c r="EO61" s="95"/>
      <c r="EP61" s="95"/>
      <c r="EQ61" s="15"/>
      <c r="ER61" s="14"/>
      <c r="ES61" s="95"/>
      <c r="ET61" s="15"/>
      <c r="EU61" s="15"/>
      <c r="EV61" s="14"/>
      <c r="EW61" s="95"/>
      <c r="EX61" s="15"/>
      <c r="EY61" s="15"/>
      <c r="EZ61" s="14"/>
      <c r="FA61" s="14"/>
      <c r="FB61" s="14"/>
      <c r="FC61" s="15"/>
      <c r="FD61" s="14"/>
      <c r="FE61" s="14"/>
      <c r="FF61" s="14"/>
      <c r="FG61" s="15"/>
      <c r="FH61" s="14"/>
      <c r="FI61" s="14"/>
      <c r="FJ61" s="14"/>
      <c r="FK61" s="15"/>
      <c r="FL61" s="14"/>
      <c r="FM61" s="14"/>
      <c r="FN61" s="14"/>
      <c r="FO61" s="15"/>
      <c r="FP61" s="14"/>
      <c r="FQ61" s="14"/>
      <c r="FR61" s="14"/>
      <c r="FS61" s="15"/>
      <c r="FT61" s="14"/>
      <c r="FU61" s="14"/>
      <c r="FV61" s="14"/>
      <c r="FW61" s="15"/>
      <c r="FX61" s="14"/>
      <c r="FY61" s="14"/>
      <c r="FZ61" s="14"/>
      <c r="GA61" s="15"/>
      <c r="GB61" s="14"/>
      <c r="GC61" s="14"/>
      <c r="GD61" s="14"/>
      <c r="GE61" s="15"/>
      <c r="GF61" s="14"/>
      <c r="GG61" s="14"/>
      <c r="GH61" s="14"/>
      <c r="GI61" s="15"/>
      <c r="GJ61" s="15"/>
      <c r="GK61" s="15"/>
    </row>
    <row r="62" spans="1:193" s="33" customFormat="1" x14ac:dyDescent="0.25">
      <c r="A62" s="56" t="s">
        <v>387</v>
      </c>
      <c r="B62" s="145">
        <f t="shared" si="174"/>
        <v>0</v>
      </c>
      <c r="C62" s="145">
        <f t="shared" si="174"/>
        <v>0</v>
      </c>
      <c r="D62" s="145">
        <f t="shared" si="175"/>
        <v>0</v>
      </c>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55"/>
      <c r="BC62" s="14"/>
      <c r="BD62" s="14"/>
      <c r="BE62" s="14"/>
      <c r="BF62" s="14"/>
      <c r="BG62" s="14"/>
      <c r="BH62" s="14"/>
      <c r="BI62" s="95"/>
      <c r="BJ62" s="95"/>
      <c r="BK62" s="95"/>
      <c r="BL62" s="95"/>
      <c r="BM62" s="95"/>
      <c r="BN62" s="95"/>
      <c r="BO62" s="14"/>
      <c r="BP62" s="14"/>
      <c r="BQ62" s="95"/>
      <c r="BR62" s="14"/>
      <c r="BS62" s="14"/>
      <c r="BT62" s="14"/>
      <c r="BU62" s="15"/>
      <c r="BV62" s="15"/>
      <c r="BW62" s="14"/>
      <c r="BX62" s="14"/>
      <c r="BY62" s="15"/>
      <c r="BZ62" s="14"/>
      <c r="CA62" s="14"/>
      <c r="CB62" s="14"/>
      <c r="CC62" s="14"/>
      <c r="CD62" s="14"/>
      <c r="CE62" s="14"/>
      <c r="CF62" s="14"/>
      <c r="CG62" s="95"/>
      <c r="CH62" s="95"/>
      <c r="CI62" s="14"/>
      <c r="CJ62" s="14"/>
      <c r="CK62" s="95"/>
      <c r="CL62" s="14"/>
      <c r="CM62" s="14"/>
      <c r="CN62" s="14"/>
      <c r="CO62" s="14"/>
      <c r="CP62" s="14"/>
      <c r="CQ62" s="14"/>
      <c r="CR62" s="14"/>
      <c r="CS62" s="95"/>
      <c r="CT62" s="95"/>
      <c r="CU62" s="14"/>
      <c r="CV62" s="14"/>
      <c r="CW62" s="95"/>
      <c r="CX62" s="95"/>
      <c r="CY62" s="14"/>
      <c r="CZ62" s="14"/>
      <c r="DA62" s="95"/>
      <c r="DB62" s="14"/>
      <c r="DC62" s="14"/>
      <c r="DD62" s="14"/>
      <c r="DE62" s="14"/>
      <c r="DF62" s="14"/>
      <c r="DG62" s="14"/>
      <c r="DH62" s="14"/>
      <c r="DI62" s="95"/>
      <c r="DJ62" s="95"/>
      <c r="DK62" s="14"/>
      <c r="DL62" s="14"/>
      <c r="DM62" s="48"/>
      <c r="DN62" s="14"/>
      <c r="DO62" s="14"/>
      <c r="DP62" s="14"/>
      <c r="DQ62" s="48"/>
      <c r="DR62" s="14"/>
      <c r="DS62" s="14"/>
      <c r="DT62" s="14"/>
      <c r="DU62" s="95"/>
      <c r="DV62" s="95"/>
      <c r="DW62" s="15"/>
      <c r="DX62" s="14"/>
      <c r="DY62" s="207"/>
      <c r="DZ62" s="15"/>
      <c r="EA62" s="15"/>
      <c r="EB62" s="14"/>
      <c r="EC62" s="14"/>
      <c r="ED62" s="225"/>
      <c r="EE62" s="221"/>
      <c r="EF62" s="14"/>
      <c r="EG62" s="95"/>
      <c r="EH62" s="95"/>
      <c r="EI62" s="15"/>
      <c r="EJ62" s="14"/>
      <c r="EK62" s="95"/>
      <c r="EL62" s="95"/>
      <c r="EM62" s="15"/>
      <c r="EN62" s="14"/>
      <c r="EO62" s="95"/>
      <c r="EP62" s="95"/>
      <c r="EQ62" s="15"/>
      <c r="ER62" s="14"/>
      <c r="ES62" s="95"/>
      <c r="ET62" s="15"/>
      <c r="EU62" s="15"/>
      <c r="EV62" s="14"/>
      <c r="EW62" s="95"/>
      <c r="EX62" s="15"/>
      <c r="EY62" s="15"/>
      <c r="EZ62" s="14"/>
      <c r="FA62" s="14"/>
      <c r="FB62" s="14"/>
      <c r="FC62" s="15"/>
      <c r="FD62" s="14"/>
      <c r="FE62" s="14"/>
      <c r="FF62" s="14"/>
      <c r="FG62" s="15"/>
      <c r="FH62" s="14"/>
      <c r="FI62" s="14"/>
      <c r="FJ62" s="14"/>
      <c r="FK62" s="15"/>
      <c r="FL62" s="14"/>
      <c r="FM62" s="14"/>
      <c r="FN62" s="14"/>
      <c r="FO62" s="15"/>
      <c r="FP62" s="14"/>
      <c r="FQ62" s="14"/>
      <c r="FR62" s="14"/>
      <c r="FS62" s="15"/>
      <c r="FT62" s="14"/>
      <c r="FU62" s="14"/>
      <c r="FV62" s="14"/>
      <c r="FW62" s="15"/>
      <c r="FX62" s="14"/>
      <c r="FY62" s="14"/>
      <c r="FZ62" s="14"/>
      <c r="GA62" s="15"/>
      <c r="GB62" s="14"/>
      <c r="GC62" s="14"/>
      <c r="GD62" s="14"/>
      <c r="GE62" s="15"/>
      <c r="GF62" s="14"/>
      <c r="GG62" s="14"/>
      <c r="GH62" s="14"/>
      <c r="GI62" s="15"/>
      <c r="GJ62" s="15"/>
      <c r="GK62" s="15"/>
    </row>
    <row r="63" spans="1:193" s="33" customFormat="1" x14ac:dyDescent="0.25">
      <c r="A63" s="56" t="s">
        <v>286</v>
      </c>
      <c r="B63" s="145">
        <f t="shared" si="174"/>
        <v>0</v>
      </c>
      <c r="C63" s="145">
        <f t="shared" si="174"/>
        <v>0</v>
      </c>
      <c r="D63" s="145">
        <f t="shared" si="175"/>
        <v>0</v>
      </c>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55"/>
      <c r="BC63" s="14"/>
      <c r="BD63" s="14"/>
      <c r="BE63" s="14"/>
      <c r="BF63" s="14"/>
      <c r="BG63" s="14"/>
      <c r="BH63" s="14"/>
      <c r="BI63" s="95"/>
      <c r="BJ63" s="95"/>
      <c r="BK63" s="95"/>
      <c r="BL63" s="95"/>
      <c r="BM63" s="95"/>
      <c r="BN63" s="95"/>
      <c r="BO63" s="14"/>
      <c r="BP63" s="14"/>
      <c r="BQ63" s="95"/>
      <c r="BR63" s="14"/>
      <c r="BS63" s="14"/>
      <c r="BT63" s="14"/>
      <c r="BU63" s="15"/>
      <c r="BV63" s="15"/>
      <c r="BW63" s="14"/>
      <c r="BX63" s="14"/>
      <c r="BY63" s="15"/>
      <c r="BZ63" s="14"/>
      <c r="CA63" s="14"/>
      <c r="CB63" s="14"/>
      <c r="CC63" s="14"/>
      <c r="CD63" s="14"/>
      <c r="CE63" s="14"/>
      <c r="CF63" s="14"/>
      <c r="CG63" s="95"/>
      <c r="CH63" s="95"/>
      <c r="CI63" s="14"/>
      <c r="CJ63" s="14"/>
      <c r="CK63" s="95"/>
      <c r="CL63" s="14"/>
      <c r="CM63" s="14"/>
      <c r="CN63" s="14"/>
      <c r="CO63" s="14"/>
      <c r="CP63" s="14"/>
      <c r="CQ63" s="14"/>
      <c r="CR63" s="14"/>
      <c r="CS63" s="95"/>
      <c r="CT63" s="95"/>
      <c r="CU63" s="14"/>
      <c r="CV63" s="14"/>
      <c r="CW63" s="95"/>
      <c r="CX63" s="95"/>
      <c r="CY63" s="14"/>
      <c r="CZ63" s="14"/>
      <c r="DA63" s="95"/>
      <c r="DB63" s="14"/>
      <c r="DC63" s="14"/>
      <c r="DD63" s="14"/>
      <c r="DE63" s="14"/>
      <c r="DF63" s="14"/>
      <c r="DG63" s="14"/>
      <c r="DH63" s="14"/>
      <c r="DI63" s="95"/>
      <c r="DJ63" s="95"/>
      <c r="DK63" s="14"/>
      <c r="DL63" s="14"/>
      <c r="DM63" s="48"/>
      <c r="DN63" s="14"/>
      <c r="DO63" s="14"/>
      <c r="DP63" s="14"/>
      <c r="DQ63" s="48"/>
      <c r="DR63" s="14"/>
      <c r="DS63" s="14"/>
      <c r="DT63" s="14"/>
      <c r="DU63" s="95"/>
      <c r="DV63" s="95"/>
      <c r="DW63" s="15"/>
      <c r="DX63" s="14"/>
      <c r="DY63" s="207"/>
      <c r="DZ63" s="15"/>
      <c r="EA63" s="15"/>
      <c r="EB63" s="14"/>
      <c r="EC63" s="14"/>
      <c r="ED63" s="225"/>
      <c r="EE63" s="221"/>
      <c r="EF63" s="14"/>
      <c r="EG63" s="95"/>
      <c r="EH63" s="95"/>
      <c r="EI63" s="15"/>
      <c r="EJ63" s="14"/>
      <c r="EK63" s="95"/>
      <c r="EL63" s="95"/>
      <c r="EM63" s="15"/>
      <c r="EN63" s="14"/>
      <c r="EO63" s="95"/>
      <c r="EP63" s="95"/>
      <c r="EQ63" s="15"/>
      <c r="ER63" s="14"/>
      <c r="ES63" s="95"/>
      <c r="ET63" s="15"/>
      <c r="EU63" s="15"/>
      <c r="EV63" s="14"/>
      <c r="EW63" s="95"/>
      <c r="EX63" s="15"/>
      <c r="EY63" s="15"/>
      <c r="EZ63" s="14"/>
      <c r="FA63" s="14"/>
      <c r="FB63" s="14"/>
      <c r="FC63" s="15"/>
      <c r="FD63" s="14"/>
      <c r="FE63" s="14"/>
      <c r="FF63" s="14"/>
      <c r="FG63" s="15"/>
      <c r="FH63" s="14"/>
      <c r="FI63" s="14"/>
      <c r="FJ63" s="14"/>
      <c r="FK63" s="15"/>
      <c r="FL63" s="14"/>
      <c r="FM63" s="14"/>
      <c r="FN63" s="14"/>
      <c r="FO63" s="15"/>
      <c r="FP63" s="14"/>
      <c r="FQ63" s="14"/>
      <c r="FR63" s="14"/>
      <c r="FS63" s="15"/>
      <c r="FT63" s="14"/>
      <c r="FU63" s="14"/>
      <c r="FV63" s="14"/>
      <c r="FW63" s="15"/>
      <c r="FX63" s="14"/>
      <c r="FY63" s="14"/>
      <c r="FZ63" s="14"/>
      <c r="GA63" s="15"/>
      <c r="GB63" s="14"/>
      <c r="GC63" s="14"/>
      <c r="GD63" s="14"/>
      <c r="GE63" s="15"/>
      <c r="GF63" s="14"/>
      <c r="GG63" s="14"/>
      <c r="GH63" s="14"/>
      <c r="GI63" s="15"/>
      <c r="GJ63" s="15"/>
      <c r="GK63" s="15"/>
    </row>
    <row r="64" spans="1:193" s="33" customFormat="1" x14ac:dyDescent="0.25">
      <c r="A64" s="56" t="s">
        <v>285</v>
      </c>
      <c r="B64" s="145">
        <f t="shared" si="174"/>
        <v>50128.3</v>
      </c>
      <c r="C64" s="145">
        <f t="shared" si="174"/>
        <v>49291</v>
      </c>
      <c r="D64" s="145">
        <f t="shared" si="175"/>
        <v>49291.042860000001</v>
      </c>
      <c r="E64" s="14">
        <f t="shared" si="170"/>
        <v>100.00008695299346</v>
      </c>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55"/>
      <c r="BC64" s="14"/>
      <c r="BD64" s="14"/>
      <c r="BE64" s="14"/>
      <c r="BF64" s="14"/>
      <c r="BG64" s="14"/>
      <c r="BH64" s="14"/>
      <c r="BI64" s="95"/>
      <c r="BJ64" s="95"/>
      <c r="BK64" s="95"/>
      <c r="BL64" s="95"/>
      <c r="BM64" s="95"/>
      <c r="BN64" s="95"/>
      <c r="BO64" s="14"/>
      <c r="BP64" s="14"/>
      <c r="BQ64" s="95"/>
      <c r="BR64" s="14"/>
      <c r="BS64" s="14"/>
      <c r="BT64" s="14"/>
      <c r="BU64" s="15"/>
      <c r="BV64" s="15"/>
      <c r="BW64" s="14"/>
      <c r="BX64" s="14"/>
      <c r="BY64" s="15"/>
      <c r="BZ64" s="14"/>
      <c r="CA64" s="14"/>
      <c r="CB64" s="14"/>
      <c r="CC64" s="14"/>
      <c r="CD64" s="14"/>
      <c r="CE64" s="14"/>
      <c r="CF64" s="14"/>
      <c r="CG64" s="14"/>
      <c r="CH64" s="14"/>
      <c r="CI64" s="14"/>
      <c r="CJ64" s="14"/>
      <c r="CK64" s="14"/>
      <c r="CL64" s="14">
        <v>1283.9000000000001</v>
      </c>
      <c r="CM64" s="14">
        <v>1283.9000000000001</v>
      </c>
      <c r="CN64" s="14">
        <v>1283.9000000000001</v>
      </c>
      <c r="CO64" s="14">
        <f t="shared" ref="CO64" si="388">CN64/CM64*100</f>
        <v>100</v>
      </c>
      <c r="CP64" s="14"/>
      <c r="CQ64" s="14"/>
      <c r="CR64" s="14"/>
      <c r="CS64" s="95"/>
      <c r="CT64" s="95"/>
      <c r="CU64" s="14"/>
      <c r="CV64" s="14"/>
      <c r="CW64" s="95"/>
      <c r="CX64" s="95"/>
      <c r="CY64" s="14"/>
      <c r="CZ64" s="14"/>
      <c r="DA64" s="95"/>
      <c r="DB64" s="14"/>
      <c r="DC64" s="14"/>
      <c r="DD64" s="14"/>
      <c r="DE64" s="95"/>
      <c r="DF64" s="95"/>
      <c r="DG64" s="14"/>
      <c r="DH64" s="14"/>
      <c r="DI64" s="95"/>
      <c r="DJ64" s="95"/>
      <c r="DK64" s="14"/>
      <c r="DL64" s="14"/>
      <c r="DM64" s="48"/>
      <c r="DN64" s="14"/>
      <c r="DO64" s="14"/>
      <c r="DP64" s="14"/>
      <c r="DQ64" s="48"/>
      <c r="DR64" s="14"/>
      <c r="DS64" s="14"/>
      <c r="DT64" s="14"/>
      <c r="DU64" s="95"/>
      <c r="DV64" s="95"/>
      <c r="DW64" s="15"/>
      <c r="DX64" s="14"/>
      <c r="DY64" s="207"/>
      <c r="DZ64" s="15"/>
      <c r="EA64" s="15"/>
      <c r="EB64" s="14"/>
      <c r="EC64" s="14"/>
      <c r="ED64" s="225"/>
      <c r="EE64" s="221"/>
      <c r="EF64" s="14"/>
      <c r="EG64" s="95"/>
      <c r="EH64" s="95"/>
      <c r="EI64" s="15"/>
      <c r="EJ64" s="14"/>
      <c r="EK64" s="95"/>
      <c r="EL64" s="95"/>
      <c r="EM64" s="15"/>
      <c r="EN64" s="14"/>
      <c r="EO64" s="95"/>
      <c r="EP64" s="15">
        <v>48844.4</v>
      </c>
      <c r="EQ64" s="15">
        <v>48007.1</v>
      </c>
      <c r="ER64" s="15">
        <v>48007.14286</v>
      </c>
      <c r="ES64" s="15">
        <f>ER64/EQ64*100</f>
        <v>100.00008927846089</v>
      </c>
      <c r="ET64" s="15"/>
      <c r="EU64" s="15"/>
      <c r="EV64" s="14"/>
      <c r="EW64" s="95"/>
      <c r="EX64" s="15"/>
      <c r="EY64" s="15"/>
      <c r="EZ64" s="14"/>
      <c r="FA64" s="14"/>
      <c r="FB64" s="14"/>
      <c r="FC64" s="15"/>
      <c r="FD64" s="14"/>
      <c r="FE64" s="14"/>
      <c r="FF64" s="14"/>
      <c r="FG64" s="15"/>
      <c r="FH64" s="14"/>
      <c r="FI64" s="14"/>
      <c r="FJ64" s="14"/>
      <c r="FK64" s="15"/>
      <c r="FL64" s="14"/>
      <c r="FM64" s="14"/>
      <c r="FN64" s="14"/>
      <c r="FO64" s="15"/>
      <c r="FP64" s="14"/>
      <c r="FQ64" s="14"/>
      <c r="FR64" s="14"/>
      <c r="FS64" s="15"/>
      <c r="FT64" s="14"/>
      <c r="FU64" s="14"/>
      <c r="FV64" s="14"/>
      <c r="FW64" s="15"/>
      <c r="FX64" s="14"/>
      <c r="FY64" s="14"/>
      <c r="FZ64" s="14"/>
      <c r="GA64" s="15"/>
      <c r="GB64" s="14"/>
      <c r="GC64" s="14"/>
      <c r="GD64" s="14"/>
      <c r="GE64" s="15"/>
      <c r="GF64" s="14"/>
      <c r="GG64" s="14"/>
      <c r="GH64" s="14"/>
      <c r="GI64" s="15"/>
      <c r="GJ64" s="15"/>
      <c r="GK64" s="15"/>
    </row>
    <row r="65" spans="1:193" s="33" customFormat="1" x14ac:dyDescent="0.25">
      <c r="A65" s="56" t="s">
        <v>287</v>
      </c>
      <c r="B65" s="145">
        <f t="shared" si="174"/>
        <v>0</v>
      </c>
      <c r="C65" s="145">
        <f t="shared" si="174"/>
        <v>0</v>
      </c>
      <c r="D65" s="145">
        <f t="shared" si="175"/>
        <v>0</v>
      </c>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55"/>
      <c r="BC65" s="14"/>
      <c r="BD65" s="14"/>
      <c r="BE65" s="14"/>
      <c r="BF65" s="14"/>
      <c r="BG65" s="14"/>
      <c r="BH65" s="14"/>
      <c r="BI65" s="95"/>
      <c r="BJ65" s="95"/>
      <c r="BK65" s="95"/>
      <c r="BL65" s="95"/>
      <c r="BM65" s="95"/>
      <c r="BN65" s="95"/>
      <c r="BO65" s="14"/>
      <c r="BP65" s="14"/>
      <c r="BQ65" s="95"/>
      <c r="BR65" s="14"/>
      <c r="BS65" s="14"/>
      <c r="BT65" s="14"/>
      <c r="BU65" s="15"/>
      <c r="BV65" s="15"/>
      <c r="BW65" s="14"/>
      <c r="BX65" s="14"/>
      <c r="BY65" s="15"/>
      <c r="BZ65" s="14"/>
      <c r="CA65" s="14"/>
      <c r="CB65" s="14"/>
      <c r="CC65" s="14"/>
      <c r="CD65" s="14"/>
      <c r="CE65" s="14"/>
      <c r="CF65" s="14"/>
      <c r="CG65" s="95"/>
      <c r="CH65" s="95"/>
      <c r="CI65" s="14"/>
      <c r="CJ65" s="14"/>
      <c r="CK65" s="95"/>
      <c r="CL65" s="95"/>
      <c r="CM65" s="14"/>
      <c r="CN65" s="14"/>
      <c r="CO65" s="95"/>
      <c r="CP65" s="95"/>
      <c r="CQ65" s="14"/>
      <c r="CR65" s="14"/>
      <c r="CS65" s="95"/>
      <c r="CT65" s="95"/>
      <c r="CU65" s="14"/>
      <c r="CV65" s="14"/>
      <c r="CW65" s="95"/>
      <c r="CX65" s="95"/>
      <c r="CY65" s="14"/>
      <c r="CZ65" s="14"/>
      <c r="DA65" s="95"/>
      <c r="DB65" s="14"/>
      <c r="DC65" s="14"/>
      <c r="DD65" s="14"/>
      <c r="DE65" s="95"/>
      <c r="DF65" s="95"/>
      <c r="DG65" s="14"/>
      <c r="DH65" s="14"/>
      <c r="DI65" s="95"/>
      <c r="DJ65" s="95"/>
      <c r="DK65" s="14"/>
      <c r="DL65" s="14"/>
      <c r="DM65" s="48"/>
      <c r="DN65" s="14"/>
      <c r="DO65" s="14"/>
      <c r="DP65" s="14"/>
      <c r="DQ65" s="48"/>
      <c r="DR65" s="14"/>
      <c r="DS65" s="14"/>
      <c r="DT65" s="14"/>
      <c r="DU65" s="95"/>
      <c r="DV65" s="95"/>
      <c r="DW65" s="15"/>
      <c r="DX65" s="14"/>
      <c r="DY65" s="207"/>
      <c r="DZ65" s="15"/>
      <c r="EA65" s="15"/>
      <c r="EB65" s="14"/>
      <c r="EC65" s="14"/>
      <c r="ED65" s="225"/>
      <c r="EE65" s="221"/>
      <c r="EF65" s="14"/>
      <c r="EG65" s="95"/>
      <c r="EH65" s="95"/>
      <c r="EI65" s="15"/>
      <c r="EJ65" s="14"/>
      <c r="EK65" s="95"/>
      <c r="EL65" s="95"/>
      <c r="EM65" s="15"/>
      <c r="EN65" s="14"/>
      <c r="EO65" s="95"/>
      <c r="EP65" s="95"/>
      <c r="EQ65" s="15"/>
      <c r="ER65" s="14"/>
      <c r="ES65" s="95"/>
      <c r="ET65" s="15"/>
      <c r="EU65" s="15"/>
      <c r="EV65" s="14"/>
      <c r="EW65" s="95"/>
      <c r="EX65" s="15"/>
      <c r="EY65" s="15"/>
      <c r="EZ65" s="14"/>
      <c r="FA65" s="14"/>
      <c r="FB65" s="14"/>
      <c r="FC65" s="15"/>
      <c r="FD65" s="14"/>
      <c r="FE65" s="14"/>
      <c r="FF65" s="14"/>
      <c r="FG65" s="15"/>
      <c r="FH65" s="14"/>
      <c r="FI65" s="14"/>
      <c r="FJ65" s="14"/>
      <c r="FK65" s="15"/>
      <c r="FL65" s="14"/>
      <c r="FM65" s="14"/>
      <c r="FN65" s="14"/>
      <c r="FO65" s="15"/>
      <c r="FP65" s="14"/>
      <c r="FQ65" s="14"/>
      <c r="FR65" s="14"/>
      <c r="FS65" s="15"/>
      <c r="FT65" s="14"/>
      <c r="FU65" s="14"/>
      <c r="FV65" s="14"/>
      <c r="FW65" s="15"/>
      <c r="FX65" s="14"/>
      <c r="FY65" s="14"/>
      <c r="FZ65" s="14"/>
      <c r="GA65" s="15"/>
      <c r="GB65" s="14"/>
      <c r="GC65" s="14"/>
      <c r="GD65" s="14"/>
      <c r="GE65" s="15"/>
      <c r="GF65" s="14"/>
      <c r="GG65" s="14"/>
      <c r="GH65" s="14"/>
      <c r="GI65" s="15"/>
      <c r="GJ65" s="15"/>
      <c r="GK65" s="15"/>
    </row>
    <row r="66" spans="1:193" s="33" customFormat="1" x14ac:dyDescent="0.25">
      <c r="A66" s="56" t="s">
        <v>464</v>
      </c>
      <c r="B66" s="145">
        <f t="shared" si="174"/>
        <v>0</v>
      </c>
      <c r="C66" s="145">
        <f t="shared" si="174"/>
        <v>0</v>
      </c>
      <c r="D66" s="145">
        <f t="shared" si="175"/>
        <v>0</v>
      </c>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55"/>
      <c r="BC66" s="14"/>
      <c r="BD66" s="14"/>
      <c r="BE66" s="14"/>
      <c r="BF66" s="14"/>
      <c r="BG66" s="14"/>
      <c r="BH66" s="14"/>
      <c r="BI66" s="95"/>
      <c r="BJ66" s="95"/>
      <c r="BK66" s="95"/>
      <c r="BL66" s="95"/>
      <c r="BM66" s="95"/>
      <c r="BN66" s="95"/>
      <c r="BO66" s="14"/>
      <c r="BP66" s="14"/>
      <c r="BQ66" s="95"/>
      <c r="BR66" s="14"/>
      <c r="BS66" s="14"/>
      <c r="BT66" s="14"/>
      <c r="BU66" s="15"/>
      <c r="BV66" s="15"/>
      <c r="BW66" s="14"/>
      <c r="BX66" s="14"/>
      <c r="BY66" s="15"/>
      <c r="BZ66" s="14"/>
      <c r="CA66" s="14"/>
      <c r="CB66" s="14"/>
      <c r="CC66" s="14"/>
      <c r="CD66" s="14"/>
      <c r="CE66" s="14"/>
      <c r="CF66" s="14"/>
      <c r="CG66" s="95"/>
      <c r="CH66" s="95"/>
      <c r="CI66" s="14"/>
      <c r="CJ66" s="14"/>
      <c r="CK66" s="95"/>
      <c r="CL66" s="95"/>
      <c r="CM66" s="14"/>
      <c r="CN66" s="14"/>
      <c r="CO66" s="95"/>
      <c r="CP66" s="95"/>
      <c r="CQ66" s="14"/>
      <c r="CR66" s="14"/>
      <c r="CS66" s="95"/>
      <c r="CT66" s="95"/>
      <c r="CU66" s="14"/>
      <c r="CV66" s="14"/>
      <c r="CW66" s="95"/>
      <c r="CX66" s="95"/>
      <c r="CY66" s="14"/>
      <c r="CZ66" s="14"/>
      <c r="DA66" s="95"/>
      <c r="DB66" s="14"/>
      <c r="DC66" s="14"/>
      <c r="DD66" s="14"/>
      <c r="DE66" s="95"/>
      <c r="DF66" s="95"/>
      <c r="DG66" s="14"/>
      <c r="DH66" s="14"/>
      <c r="DI66" s="95"/>
      <c r="DJ66" s="95"/>
      <c r="DK66" s="14"/>
      <c r="DL66" s="14"/>
      <c r="DM66" s="48"/>
      <c r="DN66" s="14"/>
      <c r="DO66" s="14"/>
      <c r="DP66" s="14"/>
      <c r="DQ66" s="48"/>
      <c r="DR66" s="14"/>
      <c r="DS66" s="14"/>
      <c r="DT66" s="14"/>
      <c r="DU66" s="95"/>
      <c r="DV66" s="95"/>
      <c r="DW66" s="15"/>
      <c r="DX66" s="14"/>
      <c r="DY66" s="207"/>
      <c r="DZ66" s="15"/>
      <c r="EA66" s="15"/>
      <c r="EB66" s="14"/>
      <c r="EC66" s="14"/>
      <c r="ED66" s="225"/>
      <c r="EE66" s="221"/>
      <c r="EF66" s="14"/>
      <c r="EG66" s="95"/>
      <c r="EH66" s="95"/>
      <c r="EI66" s="15"/>
      <c r="EJ66" s="14"/>
      <c r="EK66" s="95"/>
      <c r="EL66" s="95"/>
      <c r="EM66" s="15"/>
      <c r="EN66" s="14"/>
      <c r="EO66" s="95"/>
      <c r="EP66" s="95"/>
      <c r="EQ66" s="15"/>
      <c r="ER66" s="14"/>
      <c r="ES66" s="95"/>
      <c r="ET66" s="15"/>
      <c r="EU66" s="15"/>
      <c r="EV66" s="14"/>
      <c r="EW66" s="95"/>
      <c r="EX66" s="15"/>
      <c r="EY66" s="15"/>
      <c r="EZ66" s="14"/>
      <c r="FA66" s="14"/>
      <c r="FB66" s="14"/>
      <c r="FC66" s="15"/>
      <c r="FD66" s="14"/>
      <c r="FE66" s="14"/>
      <c r="FF66" s="14"/>
      <c r="FG66" s="15"/>
      <c r="FH66" s="14"/>
      <c r="FI66" s="14"/>
      <c r="FJ66" s="14"/>
      <c r="FK66" s="15"/>
      <c r="FL66" s="14"/>
      <c r="FM66" s="14"/>
      <c r="FN66" s="14"/>
      <c r="FO66" s="15"/>
      <c r="FP66" s="14"/>
      <c r="FQ66" s="14"/>
      <c r="FR66" s="14"/>
      <c r="FS66" s="15"/>
      <c r="FT66" s="14"/>
      <c r="FU66" s="14"/>
      <c r="FV66" s="14"/>
      <c r="FW66" s="15"/>
      <c r="FX66" s="14"/>
      <c r="FY66" s="14"/>
      <c r="FZ66" s="14"/>
      <c r="GA66" s="15"/>
      <c r="GB66" s="14"/>
      <c r="GC66" s="14"/>
      <c r="GD66" s="14"/>
      <c r="GE66" s="15"/>
      <c r="GF66" s="14"/>
      <c r="GG66" s="14"/>
      <c r="GH66" s="14"/>
      <c r="GI66" s="15"/>
      <c r="GJ66" s="15"/>
      <c r="GK66" s="15"/>
    </row>
    <row r="67" spans="1:193" s="33" customFormat="1" x14ac:dyDescent="0.25">
      <c r="A67" s="56" t="s">
        <v>467</v>
      </c>
      <c r="B67" s="145">
        <f t="shared" si="174"/>
        <v>0</v>
      </c>
      <c r="C67" s="145">
        <f t="shared" si="174"/>
        <v>0</v>
      </c>
      <c r="D67" s="145">
        <f t="shared" si="175"/>
        <v>0</v>
      </c>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55"/>
      <c r="BC67" s="14"/>
      <c r="BD67" s="14"/>
      <c r="BE67" s="14"/>
      <c r="BF67" s="14"/>
      <c r="BG67" s="14"/>
      <c r="BH67" s="14"/>
      <c r="BI67" s="95"/>
      <c r="BJ67" s="95"/>
      <c r="BK67" s="95"/>
      <c r="BL67" s="95"/>
      <c r="BM67" s="95"/>
      <c r="BN67" s="95"/>
      <c r="BO67" s="14"/>
      <c r="BP67" s="14"/>
      <c r="BQ67" s="95"/>
      <c r="BR67" s="14"/>
      <c r="BS67" s="14"/>
      <c r="BT67" s="14"/>
      <c r="BU67" s="15"/>
      <c r="BV67" s="15"/>
      <c r="BW67" s="14"/>
      <c r="BX67" s="14"/>
      <c r="BY67" s="15"/>
      <c r="BZ67" s="14"/>
      <c r="CA67" s="14"/>
      <c r="CB67" s="14"/>
      <c r="CC67" s="14"/>
      <c r="CD67" s="14"/>
      <c r="CE67" s="14"/>
      <c r="CF67" s="14"/>
      <c r="CG67" s="95"/>
      <c r="CH67" s="95"/>
      <c r="CI67" s="14"/>
      <c r="CJ67" s="14"/>
      <c r="CK67" s="95"/>
      <c r="CL67" s="95"/>
      <c r="CM67" s="14"/>
      <c r="CN67" s="14"/>
      <c r="CO67" s="95"/>
      <c r="CP67" s="95"/>
      <c r="CQ67" s="14"/>
      <c r="CR67" s="14"/>
      <c r="CS67" s="95"/>
      <c r="CT67" s="95"/>
      <c r="CU67" s="14"/>
      <c r="CV67" s="14"/>
      <c r="CW67" s="95"/>
      <c r="CX67" s="95"/>
      <c r="CY67" s="14"/>
      <c r="CZ67" s="14"/>
      <c r="DA67" s="95"/>
      <c r="DB67" s="14"/>
      <c r="DC67" s="14"/>
      <c r="DD67" s="14"/>
      <c r="DE67" s="95"/>
      <c r="DF67" s="95"/>
      <c r="DG67" s="14"/>
      <c r="DH67" s="14"/>
      <c r="DI67" s="95"/>
      <c r="DJ67" s="95"/>
      <c r="DK67" s="14"/>
      <c r="DL67" s="14"/>
      <c r="DM67" s="48"/>
      <c r="DN67" s="14"/>
      <c r="DO67" s="14"/>
      <c r="DP67" s="14"/>
      <c r="DQ67" s="48"/>
      <c r="DR67" s="14"/>
      <c r="DS67" s="14"/>
      <c r="DT67" s="14"/>
      <c r="DU67" s="95"/>
      <c r="DV67" s="95"/>
      <c r="DW67" s="15"/>
      <c r="DX67" s="14"/>
      <c r="DY67" s="207"/>
      <c r="DZ67" s="15"/>
      <c r="EA67" s="15"/>
      <c r="EB67" s="14"/>
      <c r="EC67" s="14"/>
      <c r="ED67" s="225"/>
      <c r="EE67" s="221"/>
      <c r="EF67" s="14"/>
      <c r="EG67" s="95"/>
      <c r="EH67" s="95"/>
      <c r="EI67" s="15"/>
      <c r="EJ67" s="14"/>
      <c r="EK67" s="95"/>
      <c r="EL67" s="95"/>
      <c r="EM67" s="15"/>
      <c r="EN67" s="14"/>
      <c r="EO67" s="95"/>
      <c r="EP67" s="95"/>
      <c r="EQ67" s="15"/>
      <c r="ER67" s="14"/>
      <c r="ES67" s="95"/>
      <c r="ET67" s="15"/>
      <c r="EU67" s="15"/>
      <c r="EV67" s="14"/>
      <c r="EW67" s="95"/>
      <c r="EX67" s="15"/>
      <c r="EY67" s="15"/>
      <c r="EZ67" s="14"/>
      <c r="FA67" s="14"/>
      <c r="FB67" s="14"/>
      <c r="FC67" s="15"/>
      <c r="FD67" s="14"/>
      <c r="FE67" s="14"/>
      <c r="FF67" s="14"/>
      <c r="FG67" s="15"/>
      <c r="FH67" s="14"/>
      <c r="FI67" s="14"/>
      <c r="FJ67" s="14"/>
      <c r="FK67" s="15"/>
      <c r="FL67" s="14"/>
      <c r="FM67" s="14"/>
      <c r="FN67" s="14"/>
      <c r="FO67" s="15"/>
      <c r="FP67" s="14"/>
      <c r="FQ67" s="14"/>
      <c r="FR67" s="14"/>
      <c r="FS67" s="15"/>
      <c r="FT67" s="14"/>
      <c r="FU67" s="14"/>
      <c r="FV67" s="14"/>
      <c r="FW67" s="15"/>
      <c r="FX67" s="14"/>
      <c r="FY67" s="14"/>
      <c r="FZ67" s="14"/>
      <c r="GA67" s="15"/>
      <c r="GB67" s="14"/>
      <c r="GC67" s="14"/>
      <c r="GD67" s="14"/>
      <c r="GE67" s="15"/>
      <c r="GF67" s="14"/>
      <c r="GG67" s="14"/>
      <c r="GH67" s="14"/>
      <c r="GI67" s="15"/>
      <c r="GJ67" s="15"/>
      <c r="GK67" s="15"/>
    </row>
    <row r="68" spans="1:193" s="33" customFormat="1" x14ac:dyDescent="0.25">
      <c r="A68" s="56" t="s">
        <v>288</v>
      </c>
      <c r="B68" s="145">
        <f t="shared" si="174"/>
        <v>0</v>
      </c>
      <c r="C68" s="145">
        <f t="shared" si="174"/>
        <v>1000</v>
      </c>
      <c r="D68" s="145">
        <f t="shared" si="175"/>
        <v>1000</v>
      </c>
      <c r="E68" s="14">
        <f t="shared" si="170"/>
        <v>100</v>
      </c>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v>1000</v>
      </c>
      <c r="AR68" s="133">
        <v>1000</v>
      </c>
      <c r="AS68" s="14">
        <f t="shared" si="176"/>
        <v>100</v>
      </c>
      <c r="AT68" s="14"/>
      <c r="AU68" s="14"/>
      <c r="AV68" s="14"/>
      <c r="AW68" s="14"/>
      <c r="AX68" s="14"/>
      <c r="AY68" s="14"/>
      <c r="AZ68" s="14"/>
      <c r="BA68" s="14"/>
      <c r="BB68" s="155"/>
      <c r="BC68" s="14"/>
      <c r="BD68" s="14"/>
      <c r="BE68" s="14"/>
      <c r="BF68" s="14"/>
      <c r="BG68" s="14"/>
      <c r="BH68" s="14"/>
      <c r="BI68" s="95"/>
      <c r="BJ68" s="95"/>
      <c r="BK68" s="95"/>
      <c r="BL68" s="95"/>
      <c r="BM68" s="95"/>
      <c r="BN68" s="95"/>
      <c r="BO68" s="14"/>
      <c r="BP68" s="14"/>
      <c r="BQ68" s="95"/>
      <c r="BR68" s="14"/>
      <c r="BS68" s="14"/>
      <c r="BT68" s="14"/>
      <c r="BU68" s="15"/>
      <c r="BV68" s="15"/>
      <c r="BW68" s="14"/>
      <c r="BX68" s="14"/>
      <c r="BY68" s="15"/>
      <c r="BZ68" s="14"/>
      <c r="CA68" s="14"/>
      <c r="CB68" s="14"/>
      <c r="CC68" s="14"/>
      <c r="CD68" s="14"/>
      <c r="CE68" s="14"/>
      <c r="CF68" s="14"/>
      <c r="CG68" s="95"/>
      <c r="CH68" s="95"/>
      <c r="CI68" s="14"/>
      <c r="CJ68" s="14"/>
      <c r="CK68" s="95"/>
      <c r="CL68" s="95"/>
      <c r="CM68" s="14"/>
      <c r="CN68" s="14"/>
      <c r="CO68" s="95"/>
      <c r="CP68" s="95"/>
      <c r="CQ68" s="14"/>
      <c r="CR68" s="14"/>
      <c r="CS68" s="95"/>
      <c r="CT68" s="95"/>
      <c r="CU68" s="14"/>
      <c r="CV68" s="14"/>
      <c r="CW68" s="95"/>
      <c r="CX68" s="95"/>
      <c r="CY68" s="14"/>
      <c r="CZ68" s="14"/>
      <c r="DA68" s="95"/>
      <c r="DB68" s="14"/>
      <c r="DC68" s="14"/>
      <c r="DD68" s="14"/>
      <c r="DE68" s="95"/>
      <c r="DF68" s="95"/>
      <c r="DG68" s="14"/>
      <c r="DH68" s="14"/>
      <c r="DI68" s="95"/>
      <c r="DJ68" s="95"/>
      <c r="DK68" s="14"/>
      <c r="DL68" s="14"/>
      <c r="DM68" s="48"/>
      <c r="DN68" s="14"/>
      <c r="DO68" s="14"/>
      <c r="DP68" s="14"/>
      <c r="DQ68" s="48"/>
      <c r="DR68" s="14"/>
      <c r="DS68" s="14"/>
      <c r="DT68" s="14"/>
      <c r="DU68" s="95"/>
      <c r="DV68" s="95"/>
      <c r="DW68" s="15"/>
      <c r="DX68" s="14"/>
      <c r="DY68" s="207"/>
      <c r="DZ68" s="15"/>
      <c r="EA68" s="15"/>
      <c r="EB68" s="14"/>
      <c r="EC68" s="14"/>
      <c r="ED68" s="225"/>
      <c r="EE68" s="221"/>
      <c r="EF68" s="14"/>
      <c r="EG68" s="95"/>
      <c r="EH68" s="95"/>
      <c r="EI68" s="15"/>
      <c r="EJ68" s="14"/>
      <c r="EK68" s="95"/>
      <c r="EL68" s="95"/>
      <c r="EM68" s="15"/>
      <c r="EN68" s="14"/>
      <c r="EO68" s="95"/>
      <c r="EP68" s="95"/>
      <c r="EQ68" s="15"/>
      <c r="ER68" s="14"/>
      <c r="ES68" s="95"/>
      <c r="ET68" s="15"/>
      <c r="EU68" s="15"/>
      <c r="EV68" s="14"/>
      <c r="EW68" s="95"/>
      <c r="EX68" s="15"/>
      <c r="EY68" s="15"/>
      <c r="EZ68" s="14"/>
      <c r="FA68" s="14"/>
      <c r="FB68" s="14"/>
      <c r="FC68" s="15"/>
      <c r="FD68" s="14"/>
      <c r="FE68" s="14"/>
      <c r="FF68" s="14"/>
      <c r="FG68" s="15"/>
      <c r="FH68" s="14"/>
      <c r="FI68" s="14"/>
      <c r="FJ68" s="14"/>
      <c r="FK68" s="15"/>
      <c r="FL68" s="14"/>
      <c r="FM68" s="14"/>
      <c r="FN68" s="14"/>
      <c r="FO68" s="15"/>
      <c r="FP68" s="14"/>
      <c r="FQ68" s="14"/>
      <c r="FR68" s="14"/>
      <c r="FS68" s="15"/>
      <c r="FT68" s="14"/>
      <c r="FU68" s="14"/>
      <c r="FV68" s="14"/>
      <c r="FW68" s="15"/>
      <c r="FX68" s="14"/>
      <c r="FY68" s="14"/>
      <c r="FZ68" s="14"/>
      <c r="GA68" s="15"/>
      <c r="GB68" s="14"/>
      <c r="GC68" s="14"/>
      <c r="GD68" s="14"/>
      <c r="GE68" s="15"/>
      <c r="GF68" s="14"/>
      <c r="GG68" s="14"/>
      <c r="GH68" s="14"/>
      <c r="GI68" s="15"/>
      <c r="GJ68" s="15"/>
      <c r="GK68" s="15"/>
    </row>
    <row r="69" spans="1:193" s="33" customFormat="1" x14ac:dyDescent="0.25">
      <c r="A69" s="56" t="s">
        <v>466</v>
      </c>
      <c r="B69" s="145">
        <f t="shared" si="174"/>
        <v>0</v>
      </c>
      <c r="C69" s="145">
        <f t="shared" si="174"/>
        <v>0</v>
      </c>
      <c r="D69" s="145">
        <f t="shared" si="175"/>
        <v>0</v>
      </c>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55"/>
      <c r="BC69" s="14"/>
      <c r="BD69" s="14"/>
      <c r="BE69" s="14"/>
      <c r="BF69" s="14"/>
      <c r="BG69" s="14"/>
      <c r="BH69" s="14"/>
      <c r="BI69" s="95"/>
      <c r="BJ69" s="95"/>
      <c r="BK69" s="95"/>
      <c r="BL69" s="95"/>
      <c r="BM69" s="95"/>
      <c r="BN69" s="95"/>
      <c r="BO69" s="14"/>
      <c r="BP69" s="14"/>
      <c r="BQ69" s="95"/>
      <c r="BR69" s="14"/>
      <c r="BS69" s="14"/>
      <c r="BT69" s="14"/>
      <c r="BU69" s="15"/>
      <c r="BV69" s="15"/>
      <c r="BW69" s="14"/>
      <c r="BX69" s="14"/>
      <c r="BY69" s="15"/>
      <c r="BZ69" s="14"/>
      <c r="CA69" s="14"/>
      <c r="CB69" s="14"/>
      <c r="CC69" s="14"/>
      <c r="CD69" s="14"/>
      <c r="CE69" s="14"/>
      <c r="CF69" s="14"/>
      <c r="CG69" s="95"/>
      <c r="CH69" s="95"/>
      <c r="CI69" s="14"/>
      <c r="CJ69" s="14"/>
      <c r="CK69" s="95"/>
      <c r="CL69" s="95"/>
      <c r="CM69" s="14"/>
      <c r="CN69" s="14"/>
      <c r="CO69" s="95"/>
      <c r="CP69" s="95"/>
      <c r="CQ69" s="14"/>
      <c r="CR69" s="14"/>
      <c r="CS69" s="95"/>
      <c r="CT69" s="95"/>
      <c r="CU69" s="14"/>
      <c r="CV69" s="14"/>
      <c r="CW69" s="95"/>
      <c r="CX69" s="95"/>
      <c r="CY69" s="14"/>
      <c r="CZ69" s="14"/>
      <c r="DA69" s="95"/>
      <c r="DB69" s="14"/>
      <c r="DC69" s="14"/>
      <c r="DD69" s="14"/>
      <c r="DE69" s="95"/>
      <c r="DF69" s="95"/>
      <c r="DG69" s="14"/>
      <c r="DH69" s="14"/>
      <c r="DI69" s="95"/>
      <c r="DJ69" s="95"/>
      <c r="DK69" s="14"/>
      <c r="DL69" s="14"/>
      <c r="DM69" s="48"/>
      <c r="DN69" s="14"/>
      <c r="DO69" s="14"/>
      <c r="DP69" s="14"/>
      <c r="DQ69" s="48"/>
      <c r="DR69" s="14"/>
      <c r="DS69" s="14"/>
      <c r="DT69" s="14"/>
      <c r="DU69" s="95"/>
      <c r="DV69" s="95"/>
      <c r="DW69" s="15"/>
      <c r="DX69" s="14"/>
      <c r="DY69" s="207"/>
      <c r="DZ69" s="15"/>
      <c r="EA69" s="15"/>
      <c r="EB69" s="14"/>
      <c r="EC69" s="14"/>
      <c r="ED69" s="225"/>
      <c r="EE69" s="221"/>
      <c r="EF69" s="14"/>
      <c r="EG69" s="95"/>
      <c r="EH69" s="95"/>
      <c r="EI69" s="15"/>
      <c r="EJ69" s="14"/>
      <c r="EK69" s="95"/>
      <c r="EL69" s="95"/>
      <c r="EM69" s="15"/>
      <c r="EN69" s="14"/>
      <c r="EO69" s="95"/>
      <c r="EP69" s="95"/>
      <c r="EQ69" s="15"/>
      <c r="ER69" s="14"/>
      <c r="ES69" s="95"/>
      <c r="ET69" s="15"/>
      <c r="EU69" s="15"/>
      <c r="EV69" s="14"/>
      <c r="EW69" s="95"/>
      <c r="EX69" s="15"/>
      <c r="EY69" s="15"/>
      <c r="EZ69" s="14"/>
      <c r="FA69" s="14"/>
      <c r="FB69" s="14"/>
      <c r="FC69" s="15"/>
      <c r="FD69" s="14"/>
      <c r="FE69" s="14"/>
      <c r="FF69" s="14"/>
      <c r="FG69" s="15"/>
      <c r="FH69" s="14"/>
      <c r="FI69" s="14"/>
      <c r="FJ69" s="14"/>
      <c r="FK69" s="15"/>
      <c r="FL69" s="14"/>
      <c r="FM69" s="14"/>
      <c r="FN69" s="14"/>
      <c r="FO69" s="15"/>
      <c r="FP69" s="14"/>
      <c r="FQ69" s="14"/>
      <c r="FR69" s="14"/>
      <c r="FS69" s="15"/>
      <c r="FT69" s="14"/>
      <c r="FU69" s="14"/>
      <c r="FV69" s="14"/>
      <c r="FW69" s="15"/>
      <c r="FX69" s="14"/>
      <c r="FY69" s="14"/>
      <c r="FZ69" s="14"/>
      <c r="GA69" s="15"/>
      <c r="GB69" s="14"/>
      <c r="GC69" s="14"/>
      <c r="GD69" s="14"/>
      <c r="GE69" s="15"/>
      <c r="GF69" s="14"/>
      <c r="GG69" s="14"/>
      <c r="GH69" s="14"/>
      <c r="GI69" s="15"/>
      <c r="GJ69" s="15"/>
      <c r="GK69" s="15"/>
    </row>
    <row r="70" spans="1:193" s="33" customFormat="1" x14ac:dyDescent="0.25">
      <c r="A70" s="56" t="s">
        <v>465</v>
      </c>
      <c r="B70" s="145">
        <f t="shared" si="174"/>
        <v>0</v>
      </c>
      <c r="C70" s="145">
        <f t="shared" si="174"/>
        <v>1000</v>
      </c>
      <c r="D70" s="145">
        <f t="shared" si="175"/>
        <v>1000</v>
      </c>
      <c r="E70" s="14">
        <f t="shared" si="170"/>
        <v>100</v>
      </c>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v>1000</v>
      </c>
      <c r="AR70" s="133">
        <v>1000</v>
      </c>
      <c r="AS70" s="14">
        <f t="shared" si="176"/>
        <v>100</v>
      </c>
      <c r="AT70" s="14"/>
      <c r="AU70" s="14"/>
      <c r="AV70" s="14"/>
      <c r="AW70" s="14"/>
      <c r="AX70" s="14"/>
      <c r="AY70" s="14"/>
      <c r="AZ70" s="14"/>
      <c r="BA70" s="14"/>
      <c r="BB70" s="155"/>
      <c r="BC70" s="14"/>
      <c r="BD70" s="14"/>
      <c r="BE70" s="14"/>
      <c r="BF70" s="14"/>
      <c r="BG70" s="14"/>
      <c r="BH70" s="14"/>
      <c r="BI70" s="95"/>
      <c r="BJ70" s="95"/>
      <c r="BK70" s="95"/>
      <c r="BL70" s="95"/>
      <c r="BM70" s="95"/>
      <c r="BN70" s="95"/>
      <c r="BO70" s="14"/>
      <c r="BP70" s="14"/>
      <c r="BQ70" s="95"/>
      <c r="BR70" s="14"/>
      <c r="BS70" s="14"/>
      <c r="BT70" s="14"/>
      <c r="BU70" s="15"/>
      <c r="BV70" s="15"/>
      <c r="BW70" s="14"/>
      <c r="BX70" s="14"/>
      <c r="BY70" s="15"/>
      <c r="BZ70" s="14"/>
      <c r="CA70" s="14"/>
      <c r="CB70" s="14"/>
      <c r="CC70" s="14"/>
      <c r="CD70" s="14"/>
      <c r="CE70" s="14"/>
      <c r="CF70" s="14"/>
      <c r="CG70" s="95"/>
      <c r="CH70" s="95"/>
      <c r="CI70" s="14"/>
      <c r="CJ70" s="14"/>
      <c r="CK70" s="95"/>
      <c r="CL70" s="95"/>
      <c r="CM70" s="14"/>
      <c r="CN70" s="14"/>
      <c r="CO70" s="95"/>
      <c r="CP70" s="95"/>
      <c r="CQ70" s="14"/>
      <c r="CR70" s="14"/>
      <c r="CS70" s="95"/>
      <c r="CT70" s="95"/>
      <c r="CU70" s="14"/>
      <c r="CV70" s="14"/>
      <c r="CW70" s="95"/>
      <c r="CX70" s="95"/>
      <c r="CY70" s="14"/>
      <c r="CZ70" s="14"/>
      <c r="DA70" s="95"/>
      <c r="DB70" s="14"/>
      <c r="DC70" s="14"/>
      <c r="DD70" s="14"/>
      <c r="DE70" s="95"/>
      <c r="DF70" s="95"/>
      <c r="DG70" s="14"/>
      <c r="DH70" s="14"/>
      <c r="DI70" s="95"/>
      <c r="DJ70" s="95"/>
      <c r="DK70" s="14"/>
      <c r="DL70" s="14"/>
      <c r="DM70" s="48"/>
      <c r="DN70" s="14"/>
      <c r="DO70" s="14"/>
      <c r="DP70" s="14"/>
      <c r="DQ70" s="48"/>
      <c r="DR70" s="14"/>
      <c r="DS70" s="14"/>
      <c r="DT70" s="14"/>
      <c r="DU70" s="95"/>
      <c r="DV70" s="95"/>
      <c r="DW70" s="15"/>
      <c r="DX70" s="14"/>
      <c r="DY70" s="207"/>
      <c r="DZ70" s="15"/>
      <c r="EA70" s="15"/>
      <c r="EB70" s="14"/>
      <c r="EC70" s="14"/>
      <c r="ED70" s="225"/>
      <c r="EE70" s="221"/>
      <c r="EF70" s="14"/>
      <c r="EG70" s="95"/>
      <c r="EH70" s="95"/>
      <c r="EI70" s="15"/>
      <c r="EJ70" s="14"/>
      <c r="EK70" s="95"/>
      <c r="EL70" s="95"/>
      <c r="EM70" s="15"/>
      <c r="EN70" s="14"/>
      <c r="EO70" s="95"/>
      <c r="EP70" s="95"/>
      <c r="EQ70" s="15"/>
      <c r="ER70" s="14"/>
      <c r="ES70" s="95"/>
      <c r="ET70" s="15"/>
      <c r="EU70" s="15"/>
      <c r="EV70" s="14"/>
      <c r="EW70" s="95"/>
      <c r="EX70" s="15"/>
      <c r="EY70" s="15"/>
      <c r="EZ70" s="14"/>
      <c r="FA70" s="14"/>
      <c r="FB70" s="14"/>
      <c r="FC70" s="15"/>
      <c r="FD70" s="14"/>
      <c r="FE70" s="14"/>
      <c r="FF70" s="14"/>
      <c r="FG70" s="15"/>
      <c r="FH70" s="14"/>
      <c r="FI70" s="14"/>
      <c r="FJ70" s="14"/>
      <c r="FK70" s="15"/>
      <c r="FL70" s="14"/>
      <c r="FM70" s="14"/>
      <c r="FN70" s="14"/>
      <c r="FO70" s="15"/>
      <c r="FP70" s="14"/>
      <c r="FQ70" s="14"/>
      <c r="FR70" s="14"/>
      <c r="FS70" s="15"/>
      <c r="FT70" s="14"/>
      <c r="FU70" s="14"/>
      <c r="FV70" s="14"/>
      <c r="FW70" s="15"/>
      <c r="FX70" s="14"/>
      <c r="FY70" s="14"/>
      <c r="FZ70" s="14"/>
      <c r="GA70" s="15"/>
      <c r="GB70" s="14"/>
      <c r="GC70" s="14"/>
      <c r="GD70" s="14"/>
      <c r="GE70" s="15"/>
      <c r="GF70" s="14"/>
      <c r="GG70" s="14"/>
      <c r="GH70" s="14"/>
      <c r="GI70" s="15"/>
      <c r="GJ70" s="15"/>
      <c r="GK70" s="15"/>
    </row>
    <row r="71" spans="1:193" s="74" customFormat="1" ht="31.5" x14ac:dyDescent="0.25">
      <c r="A71" s="75" t="s">
        <v>295</v>
      </c>
      <c r="B71" s="144">
        <f t="shared" si="174"/>
        <v>28407.800000000003</v>
      </c>
      <c r="C71" s="144">
        <f t="shared" si="174"/>
        <v>25298.584510000001</v>
      </c>
      <c r="D71" s="144">
        <f t="shared" si="175"/>
        <v>25011.213570000004</v>
      </c>
      <c r="E71" s="79">
        <f t="shared" si="170"/>
        <v>98.864082929673771</v>
      </c>
      <c r="F71" s="81">
        <f t="shared" ref="F71" si="389">F72+F73+F74+F75+F76</f>
        <v>0</v>
      </c>
      <c r="G71" s="81">
        <f t="shared" ref="G71:BH71" si="390">G72+G73+G74+G75+G76</f>
        <v>0</v>
      </c>
      <c r="H71" s="81">
        <f t="shared" si="390"/>
        <v>0</v>
      </c>
      <c r="I71" s="81">
        <f t="shared" si="390"/>
        <v>0</v>
      </c>
      <c r="J71" s="81">
        <f t="shared" ref="J71" si="391">J72+J73+J74+J75+J76</f>
        <v>0</v>
      </c>
      <c r="K71" s="81">
        <f t="shared" si="390"/>
        <v>0</v>
      </c>
      <c r="L71" s="81">
        <f t="shared" si="390"/>
        <v>0</v>
      </c>
      <c r="M71" s="81">
        <f t="shared" si="390"/>
        <v>0</v>
      </c>
      <c r="N71" s="81">
        <f t="shared" ref="N71" si="392">N72+N73+N74+N75+N76</f>
        <v>0</v>
      </c>
      <c r="O71" s="81">
        <f t="shared" si="390"/>
        <v>0</v>
      </c>
      <c r="P71" s="81">
        <f t="shared" si="390"/>
        <v>0</v>
      </c>
      <c r="Q71" s="81">
        <f t="shared" si="390"/>
        <v>0</v>
      </c>
      <c r="R71" s="81">
        <f t="shared" ref="R71" si="393">R72+R73+R74+R75+R76</f>
        <v>0</v>
      </c>
      <c r="S71" s="81">
        <f t="shared" si="390"/>
        <v>0</v>
      </c>
      <c r="T71" s="81">
        <f t="shared" si="390"/>
        <v>0</v>
      </c>
      <c r="U71" s="81">
        <f t="shared" si="390"/>
        <v>0</v>
      </c>
      <c r="V71" s="81"/>
      <c r="W71" s="81">
        <f t="shared" si="390"/>
        <v>0</v>
      </c>
      <c r="X71" s="81">
        <f t="shared" si="390"/>
        <v>0</v>
      </c>
      <c r="Y71" s="81">
        <f t="shared" si="390"/>
        <v>0</v>
      </c>
      <c r="Z71" s="81">
        <f t="shared" ref="Z71" si="394">Z72+Z73+Z74+Z75+Z76</f>
        <v>2898</v>
      </c>
      <c r="AA71" s="81">
        <f t="shared" si="390"/>
        <v>2898</v>
      </c>
      <c r="AB71" s="81">
        <f t="shared" si="390"/>
        <v>2898</v>
      </c>
      <c r="AC71" s="79">
        <f t="shared" ref="AC71:AC77" si="395">AB71/AA71*100</f>
        <v>100</v>
      </c>
      <c r="AD71" s="81">
        <f t="shared" ref="AD71" si="396">AD72+AD73+AD74+AD75+AD76</f>
        <v>0</v>
      </c>
      <c r="AE71" s="81">
        <f t="shared" si="390"/>
        <v>0</v>
      </c>
      <c r="AF71" s="81">
        <f t="shared" si="390"/>
        <v>0</v>
      </c>
      <c r="AG71" s="81">
        <f t="shared" si="390"/>
        <v>0</v>
      </c>
      <c r="AH71" s="81">
        <f t="shared" ref="AH71" si="397">AH72+AH73+AH74+AH75+AH76</f>
        <v>0</v>
      </c>
      <c r="AI71" s="81">
        <f t="shared" si="390"/>
        <v>0</v>
      </c>
      <c r="AJ71" s="81">
        <f t="shared" si="390"/>
        <v>0</v>
      </c>
      <c r="AK71" s="81">
        <f t="shared" si="390"/>
        <v>0</v>
      </c>
      <c r="AL71" s="81"/>
      <c r="AM71" s="81">
        <f t="shared" si="390"/>
        <v>0</v>
      </c>
      <c r="AN71" s="81">
        <f t="shared" si="390"/>
        <v>0</v>
      </c>
      <c r="AO71" s="81">
        <f t="shared" si="390"/>
        <v>0</v>
      </c>
      <c r="AP71" s="81"/>
      <c r="AQ71" s="81">
        <f>SUM(AQ72:AQ76)</f>
        <v>987.25251000000003</v>
      </c>
      <c r="AR71" s="81">
        <f t="shared" si="390"/>
        <v>987.25251000000003</v>
      </c>
      <c r="AS71" s="79">
        <f t="shared" si="176"/>
        <v>100</v>
      </c>
      <c r="AT71" s="81">
        <f t="shared" ref="AT71" si="398">AT72+AT73+AT74+AT75+AT76</f>
        <v>741.3</v>
      </c>
      <c r="AU71" s="81">
        <f t="shared" si="390"/>
        <v>741.3</v>
      </c>
      <c r="AV71" s="81">
        <f t="shared" si="390"/>
        <v>741.29368999999997</v>
      </c>
      <c r="AW71" s="79">
        <f t="shared" ref="AW71:AW77" si="399">AV71/AU71*100</f>
        <v>99.999148792661543</v>
      </c>
      <c r="AX71" s="81">
        <f t="shared" ref="AX71" si="400">AX72+AX73+AX74+AX75+AX76</f>
        <v>9703.9</v>
      </c>
      <c r="AY71" s="81">
        <f t="shared" si="390"/>
        <v>9703.9</v>
      </c>
      <c r="AZ71" s="81">
        <f t="shared" si="390"/>
        <v>9703.8987100000013</v>
      </c>
      <c r="BA71" s="81">
        <f t="shared" si="190"/>
        <v>99.999986706375807</v>
      </c>
      <c r="BB71" s="154"/>
      <c r="BC71" s="81">
        <f t="shared" ref="BC71:BD71" si="401">BC72+BC73+BC74+BC75+BC76</f>
        <v>1309.4000000000001</v>
      </c>
      <c r="BD71" s="81">
        <f t="shared" si="401"/>
        <v>1091.1666699999998</v>
      </c>
      <c r="BE71" s="81">
        <f t="shared" ref="BE71:BE72" si="402">BD71/BC71*100</f>
        <v>83.333333587902843</v>
      </c>
      <c r="BF71" s="81">
        <f t="shared" ref="BF71" si="403">BF72+BF73+BF74+BF75+BF76</f>
        <v>0</v>
      </c>
      <c r="BG71" s="81">
        <f t="shared" si="390"/>
        <v>0</v>
      </c>
      <c r="BH71" s="81">
        <f t="shared" si="390"/>
        <v>0</v>
      </c>
      <c r="BI71" s="81">
        <f t="shared" ref="BI71:DP71" si="404">BI72+BI73+BI74+BI75+BI76</f>
        <v>0</v>
      </c>
      <c r="BJ71" s="81"/>
      <c r="BK71" s="81"/>
      <c r="BL71" s="81"/>
      <c r="BM71" s="81"/>
      <c r="BN71" s="81"/>
      <c r="BO71" s="81">
        <f t="shared" si="404"/>
        <v>0</v>
      </c>
      <c r="BP71" s="81">
        <f t="shared" si="404"/>
        <v>0</v>
      </c>
      <c r="BQ71" s="81">
        <f t="shared" si="404"/>
        <v>0</v>
      </c>
      <c r="BR71" s="81">
        <f t="shared" ref="BR71" si="405">BR72+BR73+BR74+BR75+BR76</f>
        <v>0</v>
      </c>
      <c r="BS71" s="81">
        <f t="shared" si="404"/>
        <v>0</v>
      </c>
      <c r="BT71" s="81">
        <f t="shared" si="404"/>
        <v>0</v>
      </c>
      <c r="BU71" s="81">
        <f t="shared" si="404"/>
        <v>0</v>
      </c>
      <c r="BV71" s="81"/>
      <c r="BW71" s="81">
        <f t="shared" si="404"/>
        <v>0</v>
      </c>
      <c r="BX71" s="81">
        <f t="shared" si="404"/>
        <v>0</v>
      </c>
      <c r="BY71" s="81">
        <f t="shared" si="404"/>
        <v>0</v>
      </c>
      <c r="BZ71" s="81">
        <f t="shared" ref="BZ71" si="406">BZ72+BZ73+BZ74+BZ75+BZ76</f>
        <v>3380.9</v>
      </c>
      <c r="CA71" s="81">
        <f t="shared" si="404"/>
        <v>2091.6</v>
      </c>
      <c r="CB71" s="81">
        <f t="shared" si="404"/>
        <v>2022.49999</v>
      </c>
      <c r="CC71" s="81">
        <f t="shared" si="257"/>
        <v>96.696308567603751</v>
      </c>
      <c r="CD71" s="81"/>
      <c r="CE71" s="81">
        <f t="shared" si="404"/>
        <v>0</v>
      </c>
      <c r="CF71" s="81">
        <f t="shared" si="404"/>
        <v>0</v>
      </c>
      <c r="CG71" s="81">
        <f t="shared" si="404"/>
        <v>0</v>
      </c>
      <c r="CH71" s="81"/>
      <c r="CI71" s="81">
        <f t="shared" si="404"/>
        <v>0</v>
      </c>
      <c r="CJ71" s="81">
        <f t="shared" si="404"/>
        <v>0</v>
      </c>
      <c r="CK71" s="81">
        <f t="shared" si="404"/>
        <v>0</v>
      </c>
      <c r="CL71" s="81"/>
      <c r="CM71" s="81">
        <f t="shared" si="404"/>
        <v>0</v>
      </c>
      <c r="CN71" s="81">
        <f t="shared" si="404"/>
        <v>0</v>
      </c>
      <c r="CO71" s="81">
        <f t="shared" si="404"/>
        <v>0</v>
      </c>
      <c r="CP71" s="81"/>
      <c r="CQ71" s="81">
        <f t="shared" si="404"/>
        <v>0</v>
      </c>
      <c r="CR71" s="81">
        <f t="shared" si="404"/>
        <v>0</v>
      </c>
      <c r="CS71" s="81">
        <f t="shared" si="404"/>
        <v>0</v>
      </c>
      <c r="CT71" s="81"/>
      <c r="CU71" s="81">
        <f t="shared" si="404"/>
        <v>0</v>
      </c>
      <c r="CV71" s="81">
        <f t="shared" si="404"/>
        <v>0</v>
      </c>
      <c r="CW71" s="81">
        <f t="shared" si="404"/>
        <v>0</v>
      </c>
      <c r="CX71" s="81"/>
      <c r="CY71" s="81">
        <f t="shared" si="404"/>
        <v>0</v>
      </c>
      <c r="CZ71" s="81">
        <f t="shared" si="404"/>
        <v>0</v>
      </c>
      <c r="DA71" s="81">
        <f t="shared" si="404"/>
        <v>0</v>
      </c>
      <c r="DB71" s="81">
        <f t="shared" ref="DB71" si="407">DB72+DB73+DB74+DB75+DB76</f>
        <v>0</v>
      </c>
      <c r="DC71" s="81">
        <f t="shared" si="404"/>
        <v>0</v>
      </c>
      <c r="DD71" s="81">
        <f t="shared" si="404"/>
        <v>0</v>
      </c>
      <c r="DE71" s="81">
        <f t="shared" si="404"/>
        <v>0</v>
      </c>
      <c r="DF71" s="81"/>
      <c r="DG71" s="81">
        <f t="shared" si="404"/>
        <v>0</v>
      </c>
      <c r="DH71" s="81">
        <f t="shared" si="404"/>
        <v>0</v>
      </c>
      <c r="DI71" s="81">
        <f t="shared" si="404"/>
        <v>0</v>
      </c>
      <c r="DJ71" s="81"/>
      <c r="DK71" s="81">
        <f t="shared" si="404"/>
        <v>0</v>
      </c>
      <c r="DL71" s="81">
        <f t="shared" si="404"/>
        <v>0</v>
      </c>
      <c r="DM71" s="78"/>
      <c r="DN71" s="81">
        <f t="shared" ref="DN71" si="408">DN72+DN73+DN74+DN75+DN76</f>
        <v>0</v>
      </c>
      <c r="DO71" s="81">
        <f t="shared" si="404"/>
        <v>0</v>
      </c>
      <c r="DP71" s="81">
        <f t="shared" si="404"/>
        <v>0</v>
      </c>
      <c r="DQ71" s="78"/>
      <c r="DR71" s="81">
        <f t="shared" ref="DR71" si="409">DR72+DR73+DR74+DR75+DR76</f>
        <v>0</v>
      </c>
      <c r="DS71" s="81">
        <f t="shared" ref="DS71:EK71" si="410">DS72+DS73+DS74+DS75+DS76</f>
        <v>0</v>
      </c>
      <c r="DT71" s="81">
        <f t="shared" si="410"/>
        <v>0</v>
      </c>
      <c r="DU71" s="81">
        <f t="shared" si="410"/>
        <v>0</v>
      </c>
      <c r="DV71" s="81"/>
      <c r="DW71" s="81">
        <f t="shared" si="410"/>
        <v>0</v>
      </c>
      <c r="DX71" s="81">
        <f t="shared" si="410"/>
        <v>0</v>
      </c>
      <c r="DY71" s="209">
        <f t="shared" si="410"/>
        <v>0</v>
      </c>
      <c r="DZ71" s="81">
        <f t="shared" ref="DZ71" si="411">DZ72+DZ73+DZ74+DZ75+DZ76</f>
        <v>3410.5</v>
      </c>
      <c r="EA71" s="81">
        <f t="shared" si="410"/>
        <v>3410.5</v>
      </c>
      <c r="EB71" s="81">
        <f t="shared" si="410"/>
        <v>3410.5</v>
      </c>
      <c r="EC71" s="81">
        <f t="shared" si="202"/>
        <v>100</v>
      </c>
      <c r="ED71" s="220"/>
      <c r="EE71" s="220">
        <f t="shared" si="410"/>
        <v>0</v>
      </c>
      <c r="EF71" s="81">
        <f t="shared" si="410"/>
        <v>0</v>
      </c>
      <c r="EG71" s="81">
        <f t="shared" si="410"/>
        <v>0</v>
      </c>
      <c r="EH71" s="81"/>
      <c r="EI71" s="81">
        <f t="shared" si="410"/>
        <v>0</v>
      </c>
      <c r="EJ71" s="81">
        <f t="shared" si="410"/>
        <v>0</v>
      </c>
      <c r="EK71" s="81">
        <f t="shared" si="410"/>
        <v>0</v>
      </c>
      <c r="EL71" s="81"/>
      <c r="EM71" s="81"/>
      <c r="EN71" s="81">
        <f t="shared" ref="EN71:EO71" si="412">EN72+EN73+EN74+EN75+EN76</f>
        <v>0</v>
      </c>
      <c r="EO71" s="81">
        <f t="shared" si="412"/>
        <v>0</v>
      </c>
      <c r="EP71" s="81"/>
      <c r="EQ71" s="81">
        <f t="shared" ref="EQ71:ET71" si="413">EQ72+EQ73+EQ74+EQ75+EQ76</f>
        <v>0</v>
      </c>
      <c r="ER71" s="81">
        <f t="shared" si="413"/>
        <v>0</v>
      </c>
      <c r="ES71" s="81">
        <f t="shared" si="413"/>
        <v>0</v>
      </c>
      <c r="ET71" s="81">
        <f t="shared" si="413"/>
        <v>1260.3</v>
      </c>
      <c r="EU71" s="81">
        <f t="shared" ref="EU71:EV71" si="414">EU72+EU73+EU74+EU75+EU76</f>
        <v>571.20000000000005</v>
      </c>
      <c r="EV71" s="81">
        <f t="shared" si="414"/>
        <v>571.20000000000005</v>
      </c>
      <c r="EW71" s="81">
        <f>EV71/EU71*100</f>
        <v>100</v>
      </c>
      <c r="EX71" s="81">
        <f t="shared" ref="EX71" si="415">EX72+EX73+EX74+EX75+EX76</f>
        <v>3137.5</v>
      </c>
      <c r="EY71" s="81">
        <f t="shared" ref="EY71:EZ71" si="416">EY72+EY73+EY74+EY75+EY76</f>
        <v>3137.5</v>
      </c>
      <c r="EZ71" s="81">
        <f t="shared" si="416"/>
        <v>3137.47</v>
      </c>
      <c r="FA71" s="81">
        <f t="shared" ref="FA71:FA72" si="417">EZ71/EY71*100</f>
        <v>99.999043824701189</v>
      </c>
      <c r="FB71" s="81"/>
      <c r="FC71" s="81">
        <f t="shared" ref="FC71:FD71" si="418">FC72+FC73+FC74+FC75+FC76</f>
        <v>0</v>
      </c>
      <c r="FD71" s="81">
        <f t="shared" si="418"/>
        <v>0</v>
      </c>
      <c r="FE71" s="81"/>
      <c r="FF71" s="81"/>
      <c r="FG71" s="81">
        <f t="shared" ref="FG71:FH71" si="419">FG72+FG73+FG74+FG75+FG76</f>
        <v>0</v>
      </c>
      <c r="FH71" s="81">
        <f t="shared" si="419"/>
        <v>0</v>
      </c>
      <c r="FI71" s="81"/>
      <c r="FJ71" s="81"/>
      <c r="FK71" s="81">
        <f t="shared" ref="FK71:FL71" si="420">FK72+FK73+FK74+FK75+FK76</f>
        <v>0</v>
      </c>
      <c r="FL71" s="81">
        <f t="shared" si="420"/>
        <v>0</v>
      </c>
      <c r="FM71" s="81"/>
      <c r="FN71" s="81"/>
      <c r="FO71" s="81">
        <f t="shared" ref="FO71:FP71" si="421">FO72+FO73+FO74+FO75+FO76</f>
        <v>399.4</v>
      </c>
      <c r="FP71" s="81">
        <f t="shared" si="421"/>
        <v>399.4</v>
      </c>
      <c r="FQ71" s="81">
        <f t="shared" ref="FQ71:FQ73" si="422">FP71/FO71*100</f>
        <v>100</v>
      </c>
      <c r="FR71" s="81"/>
      <c r="FS71" s="81"/>
      <c r="FT71" s="81">
        <f t="shared" ref="FT71" si="423">FT72+FT73+FT74+FT75+FT76</f>
        <v>0</v>
      </c>
      <c r="FU71" s="81"/>
      <c r="FV71" s="81">
        <f>FV72</f>
        <v>3875.4</v>
      </c>
      <c r="FW71" s="81"/>
      <c r="FX71" s="81">
        <f t="shared" ref="FX71" si="424">FX72+FX73+FX74+FX75+FX76</f>
        <v>0</v>
      </c>
      <c r="FY71" s="81"/>
      <c r="FZ71" s="81"/>
      <c r="GA71" s="81"/>
      <c r="GB71" s="81">
        <f t="shared" ref="GB71" si="425">GB72+GB73+GB74+GB75+GB76</f>
        <v>0</v>
      </c>
      <c r="GC71" s="81"/>
      <c r="GD71" s="81"/>
      <c r="GE71" s="81"/>
      <c r="GF71" s="81">
        <f t="shared" ref="GF71" si="426">GF72+GF73+GF74+GF75+GF76</f>
        <v>0</v>
      </c>
      <c r="GG71" s="81"/>
      <c r="GH71" s="81"/>
      <c r="GI71" s="81">
        <f>SUM(GI72:GI76)</f>
        <v>48.531999999999996</v>
      </c>
      <c r="GJ71" s="81">
        <f>SUM(GJ72:GJ76)</f>
        <v>48.531999999999996</v>
      </c>
      <c r="GK71" s="81">
        <f t="shared" si="217"/>
        <v>100</v>
      </c>
    </row>
    <row r="72" spans="1:193" s="33" customFormat="1" x14ac:dyDescent="0.25">
      <c r="A72" s="56" t="s">
        <v>294</v>
      </c>
      <c r="B72" s="145">
        <f t="shared" si="174"/>
        <v>27666.5</v>
      </c>
      <c r="C72" s="145">
        <f t="shared" si="174"/>
        <v>23170.632000000001</v>
      </c>
      <c r="D72" s="145">
        <f t="shared" si="175"/>
        <v>22883.267370000005</v>
      </c>
      <c r="E72" s="14">
        <f t="shared" si="170"/>
        <v>98.759789417914902</v>
      </c>
      <c r="F72" s="15"/>
      <c r="G72" s="15"/>
      <c r="H72" s="14"/>
      <c r="I72" s="14"/>
      <c r="J72" s="15"/>
      <c r="K72" s="15"/>
      <c r="L72" s="15"/>
      <c r="M72" s="14"/>
      <c r="N72" s="14"/>
      <c r="O72" s="14"/>
      <c r="P72" s="14"/>
      <c r="Q72" s="15"/>
      <c r="R72" s="15"/>
      <c r="S72" s="15"/>
      <c r="T72" s="14"/>
      <c r="U72" s="15"/>
      <c r="V72" s="15"/>
      <c r="W72" s="15">
        <v>0</v>
      </c>
      <c r="X72" s="15">
        <v>0</v>
      </c>
      <c r="Y72" s="14"/>
      <c r="Z72" s="15">
        <v>2898</v>
      </c>
      <c r="AA72" s="15">
        <v>2898</v>
      </c>
      <c r="AB72" s="15">
        <v>2898</v>
      </c>
      <c r="AC72" s="14">
        <f t="shared" si="395"/>
        <v>100</v>
      </c>
      <c r="AD72" s="15"/>
      <c r="AE72" s="15"/>
      <c r="AF72" s="15"/>
      <c r="AG72" s="14"/>
      <c r="AH72" s="15"/>
      <c r="AI72" s="15"/>
      <c r="AJ72" s="15"/>
      <c r="AK72" s="14"/>
      <c r="AL72" s="14"/>
      <c r="AM72" s="15"/>
      <c r="AN72" s="15"/>
      <c r="AO72" s="14"/>
      <c r="AP72" s="14"/>
      <c r="AQ72" s="14"/>
      <c r="AR72" s="14"/>
      <c r="AS72" s="14"/>
      <c r="AT72" s="15">
        <v>0</v>
      </c>
      <c r="AU72" s="15">
        <v>0</v>
      </c>
      <c r="AV72" s="15"/>
      <c r="AW72" s="14"/>
      <c r="AX72" s="133">
        <v>9703.9</v>
      </c>
      <c r="AY72" s="133">
        <v>9703.9</v>
      </c>
      <c r="AZ72" s="136">
        <v>9703.8987100000013</v>
      </c>
      <c r="BA72" s="15">
        <f t="shared" si="190"/>
        <v>99.999986706375807</v>
      </c>
      <c r="BB72" s="156"/>
      <c r="BC72" s="133">
        <v>1309.4000000000001</v>
      </c>
      <c r="BD72" s="136">
        <v>1091.1666699999998</v>
      </c>
      <c r="BE72" s="15">
        <f t="shared" si="402"/>
        <v>83.333333587902843</v>
      </c>
      <c r="BF72" s="15"/>
      <c r="BG72" s="15"/>
      <c r="BH72" s="15"/>
      <c r="BI72" s="15"/>
      <c r="BJ72" s="15"/>
      <c r="BK72" s="15"/>
      <c r="BL72" s="15"/>
      <c r="BM72" s="15"/>
      <c r="BN72" s="15"/>
      <c r="BO72" s="15"/>
      <c r="BP72" s="15"/>
      <c r="BQ72" s="15"/>
      <c r="BR72" s="15"/>
      <c r="BS72" s="15"/>
      <c r="BT72" s="15"/>
      <c r="BU72" s="94"/>
      <c r="BV72" s="94"/>
      <c r="BW72" s="15"/>
      <c r="BX72" s="15"/>
      <c r="BY72" s="94"/>
      <c r="BZ72" s="15">
        <v>3380.9</v>
      </c>
      <c r="CA72" s="15">
        <v>2091.6</v>
      </c>
      <c r="CB72" s="199">
        <v>2022.49999</v>
      </c>
      <c r="CC72" s="15">
        <f t="shared" si="257"/>
        <v>96.696308567603751</v>
      </c>
      <c r="CD72" s="15"/>
      <c r="CE72" s="15"/>
      <c r="CF72" s="94"/>
      <c r="CG72" s="94"/>
      <c r="CH72" s="94"/>
      <c r="CI72" s="15"/>
      <c r="CJ72" s="94"/>
      <c r="CK72" s="94"/>
      <c r="CL72" s="94"/>
      <c r="CM72" s="15"/>
      <c r="CN72" s="94"/>
      <c r="CO72" s="94"/>
      <c r="CP72" s="94"/>
      <c r="CQ72" s="15"/>
      <c r="CR72" s="94"/>
      <c r="CS72" s="94"/>
      <c r="CT72" s="94"/>
      <c r="CU72" s="15"/>
      <c r="CV72" s="94"/>
      <c r="CW72" s="94"/>
      <c r="CX72" s="94"/>
      <c r="CY72" s="15"/>
      <c r="CZ72" s="94"/>
      <c r="DA72" s="94"/>
      <c r="DB72" s="15"/>
      <c r="DC72" s="15"/>
      <c r="DD72" s="94"/>
      <c r="DE72" s="94"/>
      <c r="DF72" s="94"/>
      <c r="DG72" s="15"/>
      <c r="DH72" s="94"/>
      <c r="DI72" s="94"/>
      <c r="DJ72" s="94"/>
      <c r="DK72" s="15"/>
      <c r="DL72" s="94"/>
      <c r="DM72" s="48"/>
      <c r="DN72" s="15"/>
      <c r="DO72" s="15"/>
      <c r="DP72" s="15"/>
      <c r="DQ72" s="48"/>
      <c r="DR72" s="15"/>
      <c r="DS72" s="15"/>
      <c r="DT72" s="94"/>
      <c r="DU72" s="94"/>
      <c r="DV72" s="94"/>
      <c r="DW72" s="15"/>
      <c r="DX72" s="94"/>
      <c r="DY72" s="211"/>
      <c r="DZ72" s="15">
        <v>3410.5</v>
      </c>
      <c r="EA72" s="15">
        <v>3410.5</v>
      </c>
      <c r="EB72" s="197">
        <v>3410.5</v>
      </c>
      <c r="EC72" s="15">
        <f t="shared" si="202"/>
        <v>100</v>
      </c>
      <c r="ED72" s="221"/>
      <c r="EE72" s="221"/>
      <c r="EF72" s="94"/>
      <c r="EG72" s="94"/>
      <c r="EH72" s="94"/>
      <c r="EI72" s="15"/>
      <c r="EJ72" s="94"/>
      <c r="EK72" s="94"/>
      <c r="EL72" s="94"/>
      <c r="EM72" s="15"/>
      <c r="EN72" s="94"/>
      <c r="EO72" s="94"/>
      <c r="EP72" s="94"/>
      <c r="EQ72" s="15"/>
      <c r="ER72" s="94"/>
      <c r="ES72" s="94"/>
      <c r="ET72" s="15">
        <v>1260.3</v>
      </c>
      <c r="EU72" s="15">
        <v>571.20000000000005</v>
      </c>
      <c r="EV72" s="199">
        <v>571.20000000000005</v>
      </c>
      <c r="EW72" s="15">
        <f>EV72/EU72*100</f>
        <v>100</v>
      </c>
      <c r="EX72" s="15">
        <v>3137.5</v>
      </c>
      <c r="EY72" s="15">
        <v>3137.5</v>
      </c>
      <c r="EZ72" s="199">
        <v>3137.47</v>
      </c>
      <c r="FA72" s="15">
        <f t="shared" si="417"/>
        <v>99.999043824701189</v>
      </c>
      <c r="FB72" s="15"/>
      <c r="FC72" s="15"/>
      <c r="FD72" s="199"/>
      <c r="FE72" s="15"/>
      <c r="FF72" s="15"/>
      <c r="FG72" s="15"/>
      <c r="FH72" s="199"/>
      <c r="FI72" s="15"/>
      <c r="FJ72" s="15"/>
      <c r="FK72" s="15"/>
      <c r="FL72" s="199"/>
      <c r="FM72" s="15"/>
      <c r="FN72" s="15"/>
      <c r="FO72" s="15"/>
      <c r="FP72" s="133"/>
      <c r="FQ72" s="15"/>
      <c r="FR72" s="15"/>
      <c r="FS72" s="15"/>
      <c r="FT72" s="133"/>
      <c r="FU72" s="15"/>
      <c r="FV72" s="15">
        <v>3875.4</v>
      </c>
      <c r="FW72" s="15"/>
      <c r="FX72" s="133"/>
      <c r="FY72" s="15"/>
      <c r="FZ72" s="15"/>
      <c r="GA72" s="15"/>
      <c r="GB72" s="133"/>
      <c r="GC72" s="15"/>
      <c r="GD72" s="15"/>
      <c r="GE72" s="15"/>
      <c r="GF72" s="133"/>
      <c r="GG72" s="15"/>
      <c r="GH72" s="15"/>
      <c r="GI72" s="15">
        <v>48.531999999999996</v>
      </c>
      <c r="GJ72" s="15">
        <v>48.531999999999996</v>
      </c>
      <c r="GK72" s="15">
        <f t="shared" si="217"/>
        <v>100</v>
      </c>
    </row>
    <row r="73" spans="1:193" s="33" customFormat="1" x14ac:dyDescent="0.25">
      <c r="A73" s="56" t="s">
        <v>292</v>
      </c>
      <c r="B73" s="145">
        <f t="shared" si="174"/>
        <v>741.3</v>
      </c>
      <c r="C73" s="145">
        <f t="shared" si="174"/>
        <v>2127.9525100000001</v>
      </c>
      <c r="D73" s="145">
        <f t="shared" si="175"/>
        <v>2127.9461999999999</v>
      </c>
      <c r="E73" s="14">
        <f t="shared" si="170"/>
        <v>99.999703470826034</v>
      </c>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v>987.25251000000003</v>
      </c>
      <c r="AR73" s="133">
        <v>987.25251000000003</v>
      </c>
      <c r="AS73" s="14">
        <f t="shared" si="176"/>
        <v>100</v>
      </c>
      <c r="AT73" s="14">
        <v>741.3</v>
      </c>
      <c r="AU73" s="14">
        <v>741.3</v>
      </c>
      <c r="AV73" s="14">
        <v>741.29368999999997</v>
      </c>
      <c r="AW73" s="14">
        <f t="shared" si="399"/>
        <v>99.999148792661543</v>
      </c>
      <c r="AX73" s="14"/>
      <c r="AY73" s="14"/>
      <c r="AZ73" s="14"/>
      <c r="BA73" s="15"/>
      <c r="BB73" s="156"/>
      <c r="BC73" s="15"/>
      <c r="BD73" s="15"/>
      <c r="BE73" s="15"/>
      <c r="BF73" s="14"/>
      <c r="BG73" s="14"/>
      <c r="BH73" s="14"/>
      <c r="BI73" s="95"/>
      <c r="BJ73" s="95"/>
      <c r="BK73" s="95"/>
      <c r="BL73" s="95"/>
      <c r="BM73" s="95"/>
      <c r="BN73" s="95"/>
      <c r="BO73" s="14"/>
      <c r="BP73" s="14"/>
      <c r="BQ73" s="95"/>
      <c r="BR73" s="14"/>
      <c r="BS73" s="14"/>
      <c r="BT73" s="14"/>
      <c r="BU73" s="15"/>
      <c r="BV73" s="15"/>
      <c r="BW73" s="14"/>
      <c r="BX73" s="14"/>
      <c r="BY73" s="15"/>
      <c r="BZ73" s="14"/>
      <c r="CA73" s="14"/>
      <c r="CB73" s="14"/>
      <c r="CC73" s="15"/>
      <c r="CD73" s="15"/>
      <c r="CE73" s="14"/>
      <c r="CF73" s="14"/>
      <c r="CG73" s="95"/>
      <c r="CH73" s="95"/>
      <c r="CI73" s="14"/>
      <c r="CJ73" s="14"/>
      <c r="CK73" s="95"/>
      <c r="CL73" s="95"/>
      <c r="CM73" s="14"/>
      <c r="CN73" s="14"/>
      <c r="CO73" s="95"/>
      <c r="CP73" s="95"/>
      <c r="CQ73" s="14"/>
      <c r="CR73" s="14"/>
      <c r="CS73" s="95"/>
      <c r="CT73" s="95"/>
      <c r="CU73" s="14"/>
      <c r="CV73" s="14"/>
      <c r="CW73" s="95"/>
      <c r="CX73" s="95"/>
      <c r="CY73" s="14"/>
      <c r="CZ73" s="14"/>
      <c r="DA73" s="95"/>
      <c r="DB73" s="14"/>
      <c r="DC73" s="14"/>
      <c r="DD73" s="14"/>
      <c r="DE73" s="95"/>
      <c r="DF73" s="95"/>
      <c r="DG73" s="14"/>
      <c r="DH73" s="14"/>
      <c r="DI73" s="95"/>
      <c r="DJ73" s="95"/>
      <c r="DK73" s="14"/>
      <c r="DL73" s="14"/>
      <c r="DM73" s="48"/>
      <c r="DN73" s="14"/>
      <c r="DO73" s="14"/>
      <c r="DP73" s="14"/>
      <c r="DQ73" s="48"/>
      <c r="DR73" s="14"/>
      <c r="DS73" s="14"/>
      <c r="DT73" s="14"/>
      <c r="DU73" s="95"/>
      <c r="DV73" s="95"/>
      <c r="DW73" s="15"/>
      <c r="DX73" s="14"/>
      <c r="DY73" s="207"/>
      <c r="DZ73" s="15"/>
      <c r="EA73" s="15"/>
      <c r="EB73" s="14"/>
      <c r="EC73" s="14"/>
      <c r="ED73" s="225"/>
      <c r="EE73" s="221"/>
      <c r="EF73" s="14"/>
      <c r="EG73" s="95"/>
      <c r="EH73" s="95"/>
      <c r="EI73" s="15"/>
      <c r="EJ73" s="14"/>
      <c r="EK73" s="95"/>
      <c r="EL73" s="95"/>
      <c r="EM73" s="15"/>
      <c r="EN73" s="14"/>
      <c r="EO73" s="95"/>
      <c r="EP73" s="95"/>
      <c r="EQ73" s="15"/>
      <c r="ER73" s="14"/>
      <c r="ES73" s="95"/>
      <c r="ET73" s="15"/>
      <c r="EU73" s="15"/>
      <c r="EV73" s="14"/>
      <c r="EW73" s="15"/>
      <c r="EX73" s="15"/>
      <c r="EY73" s="15"/>
      <c r="EZ73" s="14"/>
      <c r="FA73" s="15"/>
      <c r="FB73" s="15"/>
      <c r="FC73" s="15"/>
      <c r="FD73" s="14"/>
      <c r="FE73" s="15"/>
      <c r="FF73" s="15"/>
      <c r="FG73" s="15"/>
      <c r="FH73" s="14"/>
      <c r="FI73" s="15"/>
      <c r="FJ73" s="15"/>
      <c r="FK73" s="15"/>
      <c r="FL73" s="14"/>
      <c r="FM73" s="15"/>
      <c r="FN73" s="15"/>
      <c r="FO73" s="15">
        <v>399.4</v>
      </c>
      <c r="FP73" s="231">
        <v>399.4</v>
      </c>
      <c r="FQ73" s="15">
        <f t="shared" si="422"/>
        <v>100</v>
      </c>
      <c r="FR73" s="14"/>
      <c r="FS73" s="15"/>
      <c r="FT73" s="14"/>
      <c r="FU73" s="14"/>
      <c r="FV73" s="14"/>
      <c r="FW73" s="15"/>
      <c r="FX73" s="14"/>
      <c r="FY73" s="14"/>
      <c r="FZ73" s="14"/>
      <c r="GA73" s="15"/>
      <c r="GB73" s="14"/>
      <c r="GC73" s="14"/>
      <c r="GD73" s="14"/>
      <c r="GE73" s="15"/>
      <c r="GF73" s="14"/>
      <c r="GG73" s="14"/>
      <c r="GH73" s="14"/>
      <c r="GI73" s="15"/>
      <c r="GJ73" s="15"/>
      <c r="GK73" s="15"/>
    </row>
    <row r="74" spans="1:193" s="33" customFormat="1" x14ac:dyDescent="0.25">
      <c r="A74" s="56" t="s">
        <v>470</v>
      </c>
      <c r="B74" s="145">
        <f t="shared" si="174"/>
        <v>0</v>
      </c>
      <c r="C74" s="145">
        <f t="shared" si="174"/>
        <v>0</v>
      </c>
      <c r="D74" s="145">
        <f t="shared" si="175"/>
        <v>0</v>
      </c>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5"/>
      <c r="BB74" s="156"/>
      <c r="BC74" s="15"/>
      <c r="BD74" s="15"/>
      <c r="BE74" s="15"/>
      <c r="BF74" s="14"/>
      <c r="BG74" s="14"/>
      <c r="BH74" s="14"/>
      <c r="BI74" s="95"/>
      <c r="BJ74" s="95"/>
      <c r="BK74" s="95"/>
      <c r="BL74" s="95"/>
      <c r="BM74" s="95"/>
      <c r="BN74" s="95"/>
      <c r="BO74" s="14"/>
      <c r="BP74" s="14"/>
      <c r="BQ74" s="95"/>
      <c r="BR74" s="14"/>
      <c r="BS74" s="14"/>
      <c r="BT74" s="14"/>
      <c r="BU74" s="15"/>
      <c r="BV74" s="15"/>
      <c r="BW74" s="14"/>
      <c r="BX74" s="14"/>
      <c r="BY74" s="15"/>
      <c r="BZ74" s="14"/>
      <c r="CA74" s="14"/>
      <c r="CB74" s="14"/>
      <c r="CC74" s="15"/>
      <c r="CD74" s="15"/>
      <c r="CE74" s="14"/>
      <c r="CF74" s="14"/>
      <c r="CG74" s="95"/>
      <c r="CH74" s="95"/>
      <c r="CI74" s="14"/>
      <c r="CJ74" s="14"/>
      <c r="CK74" s="95"/>
      <c r="CL74" s="95"/>
      <c r="CM74" s="14"/>
      <c r="CN74" s="14"/>
      <c r="CO74" s="95"/>
      <c r="CP74" s="95"/>
      <c r="CQ74" s="14"/>
      <c r="CR74" s="14"/>
      <c r="CS74" s="95"/>
      <c r="CT74" s="95"/>
      <c r="CU74" s="14"/>
      <c r="CV74" s="14"/>
      <c r="CW74" s="95"/>
      <c r="CX74" s="95"/>
      <c r="CY74" s="14"/>
      <c r="CZ74" s="14"/>
      <c r="DA74" s="95"/>
      <c r="DB74" s="14"/>
      <c r="DC74" s="14"/>
      <c r="DD74" s="14"/>
      <c r="DE74" s="95"/>
      <c r="DF74" s="95"/>
      <c r="DG74" s="14"/>
      <c r="DH74" s="14"/>
      <c r="DI74" s="95"/>
      <c r="DJ74" s="95"/>
      <c r="DK74" s="14"/>
      <c r="DL74" s="14"/>
      <c r="DM74" s="48"/>
      <c r="DN74" s="14"/>
      <c r="DO74" s="14"/>
      <c r="DP74" s="14"/>
      <c r="DQ74" s="48"/>
      <c r="DR74" s="14"/>
      <c r="DS74" s="14"/>
      <c r="DT74" s="14"/>
      <c r="DU74" s="95"/>
      <c r="DV74" s="95"/>
      <c r="DW74" s="15"/>
      <c r="DX74" s="14"/>
      <c r="DY74" s="207"/>
      <c r="DZ74" s="15"/>
      <c r="EA74" s="15"/>
      <c r="EB74" s="14"/>
      <c r="EC74" s="14"/>
      <c r="ED74" s="225"/>
      <c r="EE74" s="221"/>
      <c r="EF74" s="14"/>
      <c r="EG74" s="95"/>
      <c r="EH74" s="95"/>
      <c r="EI74" s="15"/>
      <c r="EJ74" s="14"/>
      <c r="EK74" s="95"/>
      <c r="EL74" s="95"/>
      <c r="EM74" s="15"/>
      <c r="EN74" s="14"/>
      <c r="EO74" s="95"/>
      <c r="EP74" s="95"/>
      <c r="EQ74" s="15"/>
      <c r="ER74" s="14"/>
      <c r="ES74" s="95"/>
      <c r="ET74" s="15"/>
      <c r="EU74" s="15"/>
      <c r="EV74" s="14"/>
      <c r="EW74" s="15"/>
      <c r="EX74" s="15"/>
      <c r="EY74" s="15"/>
      <c r="EZ74" s="14"/>
      <c r="FA74" s="15"/>
      <c r="FB74" s="15"/>
      <c r="FC74" s="15"/>
      <c r="FD74" s="14"/>
      <c r="FE74" s="15"/>
      <c r="FF74" s="15"/>
      <c r="FG74" s="15"/>
      <c r="FH74" s="14"/>
      <c r="FI74" s="15"/>
      <c r="FJ74" s="15"/>
      <c r="FK74" s="15"/>
      <c r="FL74" s="14"/>
      <c r="FM74" s="15"/>
      <c r="FN74" s="15"/>
      <c r="FO74" s="15"/>
      <c r="FP74" s="14"/>
      <c r="FQ74" s="14"/>
      <c r="FR74" s="14"/>
      <c r="FS74" s="15"/>
      <c r="FT74" s="14"/>
      <c r="FU74" s="14"/>
      <c r="FV74" s="14"/>
      <c r="FW74" s="15"/>
      <c r="FX74" s="14"/>
      <c r="FY74" s="14"/>
      <c r="FZ74" s="14"/>
      <c r="GA74" s="15"/>
      <c r="GB74" s="14"/>
      <c r="GC74" s="14"/>
      <c r="GD74" s="14"/>
      <c r="GE74" s="15"/>
      <c r="GF74" s="14"/>
      <c r="GG74" s="14"/>
      <c r="GH74" s="14"/>
      <c r="GI74" s="15"/>
      <c r="GJ74" s="15"/>
      <c r="GK74" s="15"/>
    </row>
    <row r="75" spans="1:193" s="33" customFormat="1" x14ac:dyDescent="0.25">
      <c r="A75" s="56" t="s">
        <v>469</v>
      </c>
      <c r="B75" s="145">
        <f t="shared" si="174"/>
        <v>0</v>
      </c>
      <c r="C75" s="145">
        <f t="shared" si="174"/>
        <v>0</v>
      </c>
      <c r="D75" s="145">
        <f t="shared" si="175"/>
        <v>0</v>
      </c>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5"/>
      <c r="BB75" s="156"/>
      <c r="BC75" s="15"/>
      <c r="BD75" s="15"/>
      <c r="BE75" s="15"/>
      <c r="BF75" s="14"/>
      <c r="BG75" s="14"/>
      <c r="BH75" s="14"/>
      <c r="BI75" s="95"/>
      <c r="BJ75" s="95"/>
      <c r="BK75" s="95"/>
      <c r="BL75" s="95"/>
      <c r="BM75" s="95"/>
      <c r="BN75" s="95"/>
      <c r="BO75" s="14"/>
      <c r="BP75" s="14"/>
      <c r="BQ75" s="95"/>
      <c r="BR75" s="14"/>
      <c r="BS75" s="14"/>
      <c r="BT75" s="14"/>
      <c r="BU75" s="15"/>
      <c r="BV75" s="15"/>
      <c r="BW75" s="14"/>
      <c r="BX75" s="14"/>
      <c r="BY75" s="15"/>
      <c r="BZ75" s="14"/>
      <c r="CA75" s="14"/>
      <c r="CB75" s="14"/>
      <c r="CC75" s="15"/>
      <c r="CD75" s="15"/>
      <c r="CE75" s="14"/>
      <c r="CF75" s="14"/>
      <c r="CG75" s="95"/>
      <c r="CH75" s="95"/>
      <c r="CI75" s="14"/>
      <c r="CJ75" s="14"/>
      <c r="CK75" s="95"/>
      <c r="CL75" s="95"/>
      <c r="CM75" s="14"/>
      <c r="CN75" s="14"/>
      <c r="CO75" s="95"/>
      <c r="CP75" s="95"/>
      <c r="CQ75" s="14"/>
      <c r="CR75" s="14"/>
      <c r="CS75" s="95"/>
      <c r="CT75" s="95"/>
      <c r="CU75" s="14"/>
      <c r="CV75" s="14"/>
      <c r="CW75" s="95"/>
      <c r="CX75" s="95"/>
      <c r="CY75" s="14"/>
      <c r="CZ75" s="14"/>
      <c r="DA75" s="95"/>
      <c r="DB75" s="14"/>
      <c r="DC75" s="14"/>
      <c r="DD75" s="14"/>
      <c r="DE75" s="95"/>
      <c r="DF75" s="95"/>
      <c r="DG75" s="14"/>
      <c r="DH75" s="14"/>
      <c r="DI75" s="95"/>
      <c r="DJ75" s="95"/>
      <c r="DK75" s="14"/>
      <c r="DL75" s="14"/>
      <c r="DM75" s="48"/>
      <c r="DN75" s="14"/>
      <c r="DO75" s="14"/>
      <c r="DP75" s="14"/>
      <c r="DQ75" s="48"/>
      <c r="DR75" s="14"/>
      <c r="DS75" s="14"/>
      <c r="DT75" s="14"/>
      <c r="DU75" s="95"/>
      <c r="DV75" s="95"/>
      <c r="DW75" s="15"/>
      <c r="DX75" s="14"/>
      <c r="DY75" s="207"/>
      <c r="DZ75" s="15"/>
      <c r="EA75" s="15"/>
      <c r="EB75" s="14"/>
      <c r="EC75" s="14"/>
      <c r="ED75" s="225"/>
      <c r="EE75" s="221"/>
      <c r="EF75" s="14"/>
      <c r="EG75" s="95"/>
      <c r="EH75" s="95"/>
      <c r="EI75" s="15"/>
      <c r="EJ75" s="14"/>
      <c r="EK75" s="95"/>
      <c r="EL75" s="95"/>
      <c r="EM75" s="15"/>
      <c r="EN75" s="14"/>
      <c r="EO75" s="95"/>
      <c r="EP75" s="95"/>
      <c r="EQ75" s="15"/>
      <c r="ER75" s="14"/>
      <c r="ES75" s="95"/>
      <c r="ET75" s="15"/>
      <c r="EU75" s="15"/>
      <c r="EV75" s="14"/>
      <c r="EW75" s="15"/>
      <c r="EX75" s="15"/>
      <c r="EY75" s="15"/>
      <c r="EZ75" s="14"/>
      <c r="FA75" s="15"/>
      <c r="FB75" s="15"/>
      <c r="FC75" s="15"/>
      <c r="FD75" s="14"/>
      <c r="FE75" s="15"/>
      <c r="FF75" s="15"/>
      <c r="FG75" s="15"/>
      <c r="FH75" s="14"/>
      <c r="FI75" s="15"/>
      <c r="FJ75" s="15"/>
      <c r="FK75" s="15"/>
      <c r="FL75" s="14"/>
      <c r="FM75" s="15"/>
      <c r="FN75" s="15"/>
      <c r="FO75" s="15"/>
      <c r="FP75" s="14"/>
      <c r="FQ75" s="14"/>
      <c r="FR75" s="14"/>
      <c r="FS75" s="15"/>
      <c r="FT75" s="14"/>
      <c r="FU75" s="14"/>
      <c r="FV75" s="14"/>
      <c r="FW75" s="15"/>
      <c r="FX75" s="14"/>
      <c r="FY75" s="14"/>
      <c r="FZ75" s="14"/>
      <c r="GA75" s="15"/>
      <c r="GB75" s="14"/>
      <c r="GC75" s="14"/>
      <c r="GD75" s="14"/>
      <c r="GE75" s="15"/>
      <c r="GF75" s="14"/>
      <c r="GG75" s="14"/>
      <c r="GH75" s="14"/>
      <c r="GI75" s="15"/>
      <c r="GJ75" s="15"/>
      <c r="GK75" s="15"/>
    </row>
    <row r="76" spans="1:193" s="33" customFormat="1" x14ac:dyDescent="0.25">
      <c r="A76" s="56" t="s">
        <v>293</v>
      </c>
      <c r="B76" s="145">
        <f t="shared" si="174"/>
        <v>0</v>
      </c>
      <c r="C76" s="145">
        <f t="shared" si="174"/>
        <v>0</v>
      </c>
      <c r="D76" s="145">
        <f t="shared" si="175"/>
        <v>0</v>
      </c>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5"/>
      <c r="BB76" s="156"/>
      <c r="BC76" s="15"/>
      <c r="BD76" s="15"/>
      <c r="BE76" s="15"/>
      <c r="BF76" s="14"/>
      <c r="BG76" s="14"/>
      <c r="BH76" s="14"/>
      <c r="BI76" s="95"/>
      <c r="BJ76" s="95"/>
      <c r="BK76" s="95"/>
      <c r="BL76" s="95"/>
      <c r="BM76" s="95"/>
      <c r="BN76" s="95"/>
      <c r="BO76" s="14"/>
      <c r="BP76" s="14"/>
      <c r="BQ76" s="95"/>
      <c r="BR76" s="14"/>
      <c r="BS76" s="14"/>
      <c r="BT76" s="14"/>
      <c r="BU76" s="15"/>
      <c r="BV76" s="15"/>
      <c r="BW76" s="14"/>
      <c r="BX76" s="14"/>
      <c r="BY76" s="15"/>
      <c r="BZ76" s="14"/>
      <c r="CA76" s="14"/>
      <c r="CB76" s="14"/>
      <c r="CC76" s="15"/>
      <c r="CD76" s="15"/>
      <c r="CE76" s="14"/>
      <c r="CF76" s="14"/>
      <c r="CG76" s="95"/>
      <c r="CH76" s="95"/>
      <c r="CI76" s="14"/>
      <c r="CJ76" s="14"/>
      <c r="CK76" s="95"/>
      <c r="CL76" s="95"/>
      <c r="CM76" s="14"/>
      <c r="CN76" s="14"/>
      <c r="CO76" s="95"/>
      <c r="CP76" s="95"/>
      <c r="CQ76" s="14"/>
      <c r="CR76" s="14"/>
      <c r="CS76" s="95"/>
      <c r="CT76" s="95"/>
      <c r="CU76" s="14"/>
      <c r="CV76" s="14"/>
      <c r="CW76" s="95"/>
      <c r="CX76" s="95"/>
      <c r="CY76" s="14"/>
      <c r="CZ76" s="14"/>
      <c r="DA76" s="95"/>
      <c r="DB76" s="14"/>
      <c r="DC76" s="14"/>
      <c r="DD76" s="14"/>
      <c r="DE76" s="95"/>
      <c r="DF76" s="95"/>
      <c r="DG76" s="14"/>
      <c r="DH76" s="14"/>
      <c r="DI76" s="95"/>
      <c r="DJ76" s="95"/>
      <c r="DK76" s="14"/>
      <c r="DL76" s="14"/>
      <c r="DM76" s="48"/>
      <c r="DN76" s="14"/>
      <c r="DO76" s="14"/>
      <c r="DP76" s="14"/>
      <c r="DQ76" s="48"/>
      <c r="DR76" s="14"/>
      <c r="DS76" s="14"/>
      <c r="DT76" s="14"/>
      <c r="DU76" s="95"/>
      <c r="DV76" s="95"/>
      <c r="DW76" s="15"/>
      <c r="DX76" s="14"/>
      <c r="DY76" s="207"/>
      <c r="DZ76" s="15"/>
      <c r="EA76" s="15"/>
      <c r="EB76" s="14"/>
      <c r="EC76" s="14"/>
      <c r="ED76" s="225"/>
      <c r="EE76" s="221"/>
      <c r="EF76" s="14"/>
      <c r="EG76" s="95"/>
      <c r="EH76" s="95"/>
      <c r="EI76" s="15"/>
      <c r="EJ76" s="14"/>
      <c r="EK76" s="95"/>
      <c r="EL76" s="95"/>
      <c r="EM76" s="15"/>
      <c r="EN76" s="14"/>
      <c r="EO76" s="95"/>
      <c r="EP76" s="95"/>
      <c r="EQ76" s="15"/>
      <c r="ER76" s="14"/>
      <c r="ES76" s="95"/>
      <c r="ET76" s="15"/>
      <c r="EU76" s="15"/>
      <c r="EV76" s="14"/>
      <c r="EW76" s="15"/>
      <c r="EX76" s="15"/>
      <c r="EY76" s="15"/>
      <c r="EZ76" s="14"/>
      <c r="FA76" s="15"/>
      <c r="FB76" s="15"/>
      <c r="FC76" s="15"/>
      <c r="FD76" s="14"/>
      <c r="FE76" s="15"/>
      <c r="FF76" s="15"/>
      <c r="FG76" s="15"/>
      <c r="FH76" s="14"/>
      <c r="FI76" s="15"/>
      <c r="FJ76" s="15"/>
      <c r="FK76" s="15"/>
      <c r="FL76" s="14"/>
      <c r="FM76" s="15"/>
      <c r="FN76" s="15"/>
      <c r="FO76" s="15"/>
      <c r="FP76" s="14"/>
      <c r="FQ76" s="14"/>
      <c r="FR76" s="14"/>
      <c r="FS76" s="15"/>
      <c r="FT76" s="14"/>
      <c r="FU76" s="14"/>
      <c r="FV76" s="14"/>
      <c r="FW76" s="15"/>
      <c r="FX76" s="14"/>
      <c r="FY76" s="14"/>
      <c r="FZ76" s="14"/>
      <c r="GA76" s="15"/>
      <c r="GB76" s="14"/>
      <c r="GC76" s="14"/>
      <c r="GD76" s="14"/>
      <c r="GE76" s="15"/>
      <c r="GF76" s="14"/>
      <c r="GG76" s="14"/>
      <c r="GH76" s="14"/>
      <c r="GI76" s="15"/>
      <c r="GJ76" s="15"/>
      <c r="GK76" s="15"/>
    </row>
    <row r="77" spans="1:193" s="74" customFormat="1" ht="31.5" x14ac:dyDescent="0.25">
      <c r="A77" s="75" t="s">
        <v>482</v>
      </c>
      <c r="B77" s="144">
        <f t="shared" ref="B77:C140" si="427">F77+J77+N77+R77+V77+Z77+AD77+AH77+AL77+AP77+AT77+AX77+BB77+BF77+BJ77+BN77+BR77+BV77+BZ77+CD77+CH77+CL77+CP77+CT77+CX77+DB77+DF77+DJ77+DN77+DR77+DV77+DZ77+ED77+EH77+EL77+EP77+ET77+EX77+FB77+FF77+FJ77+FN77+FR77+FV77+FZ77+GD77+GH77</f>
        <v>135785.43</v>
      </c>
      <c r="C77" s="144">
        <f t="shared" si="427"/>
        <v>200086.91664000001</v>
      </c>
      <c r="D77" s="144">
        <f t="shared" ref="D77:D140" si="428">H77+L77+P77+T77+X77+AB77+AF77+AJ77+AN77+AR77+AV77+AZ77+BD77+BH77+BL77+BP77+BT77+BX77+CB77+CF77+CJ77+CN77+CR77+CV77+CZ77+DD77+DH77+DL77+DP77+DT77+DX77+EB77+EF77+EJ77+EN77+ER77+EV77+EZ77+FD77+FH77+FL77+FP77+FT77+FX77+GB77+GF77+GJ77</f>
        <v>197776.88471000007</v>
      </c>
      <c r="E77" s="79">
        <f t="shared" si="170"/>
        <v>98.845485767489635</v>
      </c>
      <c r="F77" s="81">
        <f t="shared" ref="F77" si="429">F78+F79+F80+F81+F82+F83+F84+F85+F86+F87+F88+F89+F90+F91+F92+F93</f>
        <v>0</v>
      </c>
      <c r="G77" s="81">
        <f t="shared" ref="G77:BH77" si="430">G78+G79+G80+G81+G82+G83+G84+G85+G86+G87+G88+G89+G90+G91+G92+G93</f>
        <v>0</v>
      </c>
      <c r="H77" s="81">
        <f t="shared" si="430"/>
        <v>0</v>
      </c>
      <c r="I77" s="81">
        <f t="shared" si="430"/>
        <v>0</v>
      </c>
      <c r="J77" s="81">
        <f t="shared" ref="J77" si="431">J78+J79+J80+J81+J82+J83+J84+J85+J86+J87+J88+J89+J90+J91+J92+J93</f>
        <v>0</v>
      </c>
      <c r="K77" s="81">
        <f t="shared" si="430"/>
        <v>0</v>
      </c>
      <c r="L77" s="81">
        <f t="shared" si="430"/>
        <v>0</v>
      </c>
      <c r="M77" s="81">
        <f t="shared" si="430"/>
        <v>0</v>
      </c>
      <c r="N77" s="81">
        <f t="shared" ref="N77" si="432">N78+N79+N80+N81+N82+N83+N84+N85+N86+N87+N88+N89+N90+N91+N92+N93</f>
        <v>2292.8000000000002</v>
      </c>
      <c r="O77" s="81">
        <f t="shared" si="430"/>
        <v>1943.9</v>
      </c>
      <c r="P77" s="81">
        <f t="shared" si="430"/>
        <v>1943.8965000000001</v>
      </c>
      <c r="Q77" s="81">
        <f>P77/O77*100</f>
        <v>99.999819949585884</v>
      </c>
      <c r="R77" s="81">
        <f t="shared" ref="R77" si="433">R78+R79+R80+R81+R82+R83+R84+R85+R86+R87+R88+R89+R90+R91+R92+R93</f>
        <v>0</v>
      </c>
      <c r="S77" s="81">
        <f t="shared" si="430"/>
        <v>0</v>
      </c>
      <c r="T77" s="81">
        <f t="shared" si="430"/>
        <v>0</v>
      </c>
      <c r="U77" s="81">
        <f t="shared" si="430"/>
        <v>0</v>
      </c>
      <c r="V77" s="81"/>
      <c r="W77" s="81">
        <f t="shared" si="430"/>
        <v>0</v>
      </c>
      <c r="X77" s="81">
        <f t="shared" si="430"/>
        <v>0</v>
      </c>
      <c r="Y77" s="81">
        <f t="shared" si="430"/>
        <v>0</v>
      </c>
      <c r="Z77" s="81">
        <f t="shared" ref="Z77" si="434">Z78+Z79+Z80+Z81+Z82+Z83+Z84+Z85+Z86+Z87+Z88+Z89+Z90+Z91+Z92+Z93</f>
        <v>3467.4</v>
      </c>
      <c r="AA77" s="81">
        <f t="shared" si="430"/>
        <v>3467.4</v>
      </c>
      <c r="AB77" s="81">
        <f t="shared" si="430"/>
        <v>3467.4</v>
      </c>
      <c r="AC77" s="79">
        <f t="shared" si="395"/>
        <v>100</v>
      </c>
      <c r="AD77" s="81">
        <f t="shared" ref="AD77" si="435">AD78+AD79+AD80+AD81+AD82+AD83+AD84+AD85+AD86+AD87+AD88+AD89+AD90+AD91+AD92+AD93</f>
        <v>116.93</v>
      </c>
      <c r="AE77" s="81">
        <f t="shared" si="430"/>
        <v>102.04082</v>
      </c>
      <c r="AF77" s="81">
        <f t="shared" si="430"/>
        <v>102.04082000000001</v>
      </c>
      <c r="AG77" s="79">
        <f>AF77/AE77*100</f>
        <v>100.00000000000003</v>
      </c>
      <c r="AH77" s="81">
        <f t="shared" ref="AH77" si="436">AH78+AH79+AH80+AH81+AH82+AH83+AH84+AH85+AH86+AH87+AH88+AH89+AH90+AH91+AH92+AH93</f>
        <v>50</v>
      </c>
      <c r="AI77" s="81">
        <f t="shared" si="430"/>
        <v>51.020420000000001</v>
      </c>
      <c r="AJ77" s="81">
        <f t="shared" si="430"/>
        <v>51.020420000000001</v>
      </c>
      <c r="AK77" s="79">
        <f>AJ77/AI77*100</f>
        <v>100</v>
      </c>
      <c r="AL77" s="79"/>
      <c r="AM77" s="81">
        <f t="shared" si="430"/>
        <v>0</v>
      </c>
      <c r="AN77" s="81">
        <f t="shared" si="430"/>
        <v>0</v>
      </c>
      <c r="AO77" s="81">
        <f t="shared" si="430"/>
        <v>0</v>
      </c>
      <c r="AP77" s="81"/>
      <c r="AQ77" s="81">
        <f>SUM(AQ78:AQ93)</f>
        <v>5300.8783999999996</v>
      </c>
      <c r="AR77" s="81">
        <f t="shared" si="430"/>
        <v>5300.8783999999996</v>
      </c>
      <c r="AS77" s="79">
        <f t="shared" ref="AS77:AS139" si="437">AR77/AQ77*100</f>
        <v>100</v>
      </c>
      <c r="AT77" s="81">
        <f t="shared" ref="AT77" si="438">AT78+AT79+AT80+AT81+AT82+AT83+AT84+AT85+AT86+AT87+AT88+AT89+AT90+AT91+AT92+AT93</f>
        <v>15720</v>
      </c>
      <c r="AU77" s="81">
        <f t="shared" si="430"/>
        <v>15720</v>
      </c>
      <c r="AV77" s="81">
        <f t="shared" si="430"/>
        <v>15719.983890000001</v>
      </c>
      <c r="AW77" s="79">
        <f t="shared" si="399"/>
        <v>99.999897519083987</v>
      </c>
      <c r="AX77" s="81">
        <f t="shared" ref="AX77" si="439">AX78+AX79+AX80+AX81+AX82+AX83+AX84+AX85+AX86+AX87+AX88+AX89+AX90+AX91+AX92+AX93</f>
        <v>30939.599999999999</v>
      </c>
      <c r="AY77" s="81">
        <f t="shared" si="430"/>
        <v>30939.599999999999</v>
      </c>
      <c r="AZ77" s="81">
        <f t="shared" si="430"/>
        <v>30939.598280000002</v>
      </c>
      <c r="BA77" s="81">
        <f t="shared" si="190"/>
        <v>99.999994440781407</v>
      </c>
      <c r="BB77" s="154"/>
      <c r="BC77" s="81">
        <f t="shared" ref="BC77:BD77" si="440">BC78+BC79+BC80+BC81+BC82+BC83+BC84+BC85+BC86+BC87+BC88+BC89+BC90+BC91+BC92+BC93</f>
        <v>4180.1000000000004</v>
      </c>
      <c r="BD77" s="81">
        <f t="shared" si="440"/>
        <v>3856.3616000000002</v>
      </c>
      <c r="BE77" s="81">
        <f t="shared" ref="BE77:BE78" si="441">BD77/BC77*100</f>
        <v>92.255247482117653</v>
      </c>
      <c r="BF77" s="81">
        <f t="shared" ref="BF77" si="442">BF78+BF79+BF80+BF81+BF82+BF83+BF84+BF85+BF86+BF87+BF88+BF89+BF90+BF91+BF92+BF93</f>
        <v>0</v>
      </c>
      <c r="BG77" s="81">
        <f t="shared" si="430"/>
        <v>0</v>
      </c>
      <c r="BH77" s="81">
        <f t="shared" si="430"/>
        <v>0</v>
      </c>
      <c r="BI77" s="81">
        <f t="shared" ref="BI77:DP77" si="443">BI78+BI79+BI80+BI81+BI82+BI83+BI84+BI85+BI86+BI87+BI88+BI89+BI90+BI91+BI92+BI93</f>
        <v>0</v>
      </c>
      <c r="BJ77" s="81"/>
      <c r="BK77" s="81"/>
      <c r="BL77" s="81"/>
      <c r="BM77" s="81"/>
      <c r="BN77" s="81"/>
      <c r="BO77" s="81">
        <f t="shared" si="443"/>
        <v>0</v>
      </c>
      <c r="BP77" s="81">
        <f t="shared" si="443"/>
        <v>0</v>
      </c>
      <c r="BQ77" s="81">
        <f t="shared" si="443"/>
        <v>0</v>
      </c>
      <c r="BR77" s="81">
        <f t="shared" ref="BR77" si="444">BR78+BR79+BR80+BR81+BR82+BR83+BR84+BR85+BR86+BR87+BR88+BR89+BR90+BR91+BR92+BR93</f>
        <v>24.9</v>
      </c>
      <c r="BS77" s="81">
        <f t="shared" si="443"/>
        <v>3011.1</v>
      </c>
      <c r="BT77" s="81">
        <f t="shared" si="443"/>
        <v>1307.1612399999999</v>
      </c>
      <c r="BU77" s="81">
        <f t="shared" ref="BU77" si="445">BT77/BS77*100</f>
        <v>43.411419082727242</v>
      </c>
      <c r="BV77" s="81"/>
      <c r="BW77" s="81">
        <f t="shared" si="443"/>
        <v>61.5</v>
      </c>
      <c r="BX77" s="81">
        <f t="shared" si="443"/>
        <v>26.676759999999998</v>
      </c>
      <c r="BY77" s="81">
        <f t="shared" ref="BY77" si="446">BX77/BW77*100</f>
        <v>43.376845528455284</v>
      </c>
      <c r="BZ77" s="81">
        <f t="shared" ref="BZ77" si="447">BZ78+BZ79+BZ80+BZ81+BZ82+BZ83+BZ84+BZ85+BZ86+BZ87+BZ88+BZ89+BZ90+BZ91+BZ92+BZ93</f>
        <v>5071.3</v>
      </c>
      <c r="CA77" s="81">
        <f t="shared" si="443"/>
        <v>4488.7</v>
      </c>
      <c r="CB77" s="81">
        <f t="shared" si="443"/>
        <v>4345.5468300000002</v>
      </c>
      <c r="CC77" s="81">
        <f t="shared" si="257"/>
        <v>96.810810034085605</v>
      </c>
      <c r="CD77" s="81">
        <f t="shared" si="443"/>
        <v>29768.6</v>
      </c>
      <c r="CE77" s="81">
        <f t="shared" si="443"/>
        <v>21530</v>
      </c>
      <c r="CF77" s="81">
        <f t="shared" si="443"/>
        <v>21530.018980000001</v>
      </c>
      <c r="CG77" s="79">
        <f t="shared" ref="CG77" si="448">CF77/CE77*100</f>
        <v>100.00008815606132</v>
      </c>
      <c r="CH77" s="79"/>
      <c r="CI77" s="81">
        <f t="shared" si="443"/>
        <v>0</v>
      </c>
      <c r="CJ77" s="81">
        <f t="shared" si="443"/>
        <v>0</v>
      </c>
      <c r="CK77" s="81">
        <f t="shared" si="443"/>
        <v>0</v>
      </c>
      <c r="CL77" s="81"/>
      <c r="CM77" s="81">
        <f t="shared" si="443"/>
        <v>0</v>
      </c>
      <c r="CN77" s="81">
        <f t="shared" si="443"/>
        <v>0</v>
      </c>
      <c r="CO77" s="81">
        <f t="shared" si="443"/>
        <v>0</v>
      </c>
      <c r="CP77" s="81"/>
      <c r="CQ77" s="81">
        <f t="shared" si="443"/>
        <v>0</v>
      </c>
      <c r="CR77" s="81">
        <f t="shared" si="443"/>
        <v>0</v>
      </c>
      <c r="CS77" s="81">
        <f t="shared" si="443"/>
        <v>0</v>
      </c>
      <c r="CT77" s="81"/>
      <c r="CU77" s="81">
        <f t="shared" si="443"/>
        <v>0</v>
      </c>
      <c r="CV77" s="81">
        <f t="shared" si="443"/>
        <v>0</v>
      </c>
      <c r="CW77" s="81">
        <f t="shared" si="443"/>
        <v>0</v>
      </c>
      <c r="CX77" s="81"/>
      <c r="CY77" s="81">
        <f t="shared" si="443"/>
        <v>0</v>
      </c>
      <c r="CZ77" s="81">
        <f t="shared" si="443"/>
        <v>0</v>
      </c>
      <c r="DA77" s="81">
        <f t="shared" si="443"/>
        <v>0</v>
      </c>
      <c r="DB77" s="81">
        <f t="shared" ref="DB77" si="449">DB78+DB79+DB80+DB81+DB82+DB83+DB84+DB85+DB86+DB87+DB88+DB89+DB90+DB91+DB92+DB93</f>
        <v>1208.3</v>
      </c>
      <c r="DC77" s="81">
        <f t="shared" si="443"/>
        <v>1208.3</v>
      </c>
      <c r="DD77" s="81">
        <f t="shared" si="443"/>
        <v>1208.2999500000001</v>
      </c>
      <c r="DE77" s="81">
        <f>DD77/DC77*100</f>
        <v>99.999995861954829</v>
      </c>
      <c r="DF77" s="81"/>
      <c r="DG77" s="81">
        <f t="shared" si="443"/>
        <v>0</v>
      </c>
      <c r="DH77" s="81">
        <f t="shared" si="443"/>
        <v>0</v>
      </c>
      <c r="DI77" s="81">
        <f t="shared" si="443"/>
        <v>0</v>
      </c>
      <c r="DJ77" s="81">
        <f t="shared" si="443"/>
        <v>460.7</v>
      </c>
      <c r="DK77" s="81">
        <f t="shared" si="443"/>
        <v>414.6</v>
      </c>
      <c r="DL77" s="81">
        <f t="shared" si="443"/>
        <v>414.6</v>
      </c>
      <c r="DM77" s="78">
        <f t="shared" ref="DM77:DM121" si="450">DL77/DK77*100</f>
        <v>100</v>
      </c>
      <c r="DN77" s="81">
        <f t="shared" ref="DN77" si="451">DN78+DN79+DN80+DN81+DN82+DN83+DN84+DN85+DN86+DN87+DN88+DN89+DN90+DN91+DN92+DN93</f>
        <v>11278.9</v>
      </c>
      <c r="DO77" s="81">
        <f t="shared" si="443"/>
        <v>11278.9</v>
      </c>
      <c r="DP77" s="81">
        <f t="shared" si="443"/>
        <v>11278.942419999999</v>
      </c>
      <c r="DQ77" s="78">
        <f t="shared" ref="DQ77:DQ121" si="452">DP77/DO77*100</f>
        <v>100.00037610050624</v>
      </c>
      <c r="DR77" s="81">
        <f t="shared" ref="DR77" si="453">DR78+DR79+DR80+DR81+DR82+DR83+DR84+DR85+DR86+DR87+DR88+DR89+DR90+DR91+DR92+DR93</f>
        <v>0</v>
      </c>
      <c r="DS77" s="81">
        <f t="shared" ref="DS77:EK77" si="454">DS78+DS79+DS80+DS81+DS82+DS83+DS84+DS85+DS86+DS87+DS88+DS89+DS90+DS91+DS92+DS93</f>
        <v>0</v>
      </c>
      <c r="DT77" s="81">
        <f t="shared" si="454"/>
        <v>0</v>
      </c>
      <c r="DU77" s="81">
        <f t="shared" si="454"/>
        <v>0</v>
      </c>
      <c r="DV77" s="81"/>
      <c r="DW77" s="81">
        <f t="shared" si="454"/>
        <v>0</v>
      </c>
      <c r="DX77" s="81">
        <f t="shared" si="454"/>
        <v>0</v>
      </c>
      <c r="DY77" s="209">
        <f t="shared" si="454"/>
        <v>0</v>
      </c>
      <c r="DZ77" s="81">
        <f t="shared" ref="DZ77" si="455">DZ78+DZ79+DZ80+DZ81+DZ82+DZ83+DZ84+DZ85+DZ86+DZ87+DZ88+DZ89+DZ90+DZ91+DZ92+DZ93</f>
        <v>30456.3</v>
      </c>
      <c r="EA77" s="81">
        <f t="shared" si="454"/>
        <v>30456.3</v>
      </c>
      <c r="EB77" s="81">
        <f t="shared" si="454"/>
        <v>30443.418000000001</v>
      </c>
      <c r="EC77" s="81">
        <f t="shared" si="202"/>
        <v>99.957703332315489</v>
      </c>
      <c r="ED77" s="220"/>
      <c r="EE77" s="220">
        <f t="shared" si="454"/>
        <v>60000</v>
      </c>
      <c r="EF77" s="81">
        <f t="shared" si="454"/>
        <v>59999.999990000004</v>
      </c>
      <c r="EG77" s="81">
        <f t="shared" ref="EG77" si="456">EF77/EE77*100</f>
        <v>99.999999983333339</v>
      </c>
      <c r="EH77" s="81"/>
      <c r="EI77" s="81">
        <f t="shared" si="454"/>
        <v>0</v>
      </c>
      <c r="EJ77" s="81">
        <f t="shared" si="454"/>
        <v>0</v>
      </c>
      <c r="EK77" s="81">
        <f t="shared" si="454"/>
        <v>0</v>
      </c>
      <c r="EL77" s="81"/>
      <c r="EM77" s="81"/>
      <c r="EN77" s="81">
        <f t="shared" ref="EN77:EO77" si="457">EN78+EN79+EN80+EN81+EN82+EN83+EN84+EN85+EN86+EN87+EN88+EN89+EN90+EN91+EN92+EN93</f>
        <v>0</v>
      </c>
      <c r="EO77" s="81">
        <f t="shared" si="457"/>
        <v>0</v>
      </c>
      <c r="EP77" s="81"/>
      <c r="EQ77" s="81">
        <f t="shared" ref="EQ77:ET77" si="458">EQ78+EQ79+EQ80+EQ81+EQ82+EQ83+EQ84+EQ85+EQ86+EQ87+EQ88+EQ89+EQ90+EQ91+EQ92+EQ93</f>
        <v>0</v>
      </c>
      <c r="ER77" s="81">
        <f t="shared" si="458"/>
        <v>0</v>
      </c>
      <c r="ES77" s="81">
        <f t="shared" si="458"/>
        <v>0</v>
      </c>
      <c r="ET77" s="81">
        <f t="shared" si="458"/>
        <v>1260.3</v>
      </c>
      <c r="EU77" s="81">
        <f t="shared" ref="EU77:EV77" si="459">EU78+EU79+EU80+EU81+EU82+EU83+EU84+EU85+EU86+EU87+EU88+EU89+EU90+EU91+EU92+EU93</f>
        <v>976.9</v>
      </c>
      <c r="EV77" s="81">
        <f t="shared" si="459"/>
        <v>885.39363000000003</v>
      </c>
      <c r="EW77" s="81">
        <f t="shared" ref="EW77:EW78" si="460">EV77/EU77*100</f>
        <v>90.632984952400449</v>
      </c>
      <c r="EX77" s="81">
        <f t="shared" ref="EX77" si="461">EX78+EX79+EX80+EX81+EX82+EX83+EX84+EX85+EX86+EX87+EX88+EX89+EX90+EX91+EX92+EX93</f>
        <v>3137.5</v>
      </c>
      <c r="EY77" s="81">
        <f t="shared" ref="EY77:EZ77" si="462">EY78+EY79+EY80+EY81+EY82+EY83+EY84+EY85+EY86+EY87+EY88+EY89+EY90+EY91+EY92+EY93</f>
        <v>3137.5</v>
      </c>
      <c r="EZ77" s="81">
        <f t="shared" si="462"/>
        <v>3137.47</v>
      </c>
      <c r="FA77" s="81">
        <f t="shared" ref="FA77:FA94" si="463">EZ77/EY77*100</f>
        <v>99.999043824701189</v>
      </c>
      <c r="FB77" s="81"/>
      <c r="FC77" s="81">
        <f t="shared" ref="FC77:FD77" si="464">FC78+FC79+FC80+FC81+FC82+FC83+FC84+FC85+FC86+FC87+FC88+FC89+FC90+FC91+FC92+FC93</f>
        <v>0</v>
      </c>
      <c r="FD77" s="81">
        <f t="shared" si="464"/>
        <v>0</v>
      </c>
      <c r="FE77" s="81"/>
      <c r="FF77" s="81"/>
      <c r="FG77" s="81">
        <f t="shared" ref="FG77:FH77" si="465">FG78+FG79+FG80+FG81+FG82+FG83+FG84+FG85+FG86+FG87+FG88+FG89+FG90+FG91+FG92+FG93</f>
        <v>0</v>
      </c>
      <c r="FH77" s="81">
        <f t="shared" si="465"/>
        <v>0</v>
      </c>
      <c r="FI77" s="81"/>
      <c r="FJ77" s="81"/>
      <c r="FK77" s="81">
        <f t="shared" ref="FK77:FL77" si="466">FK78+FK79+FK80+FK81+FK82+FK83+FK84+FK85+FK86+FK87+FK88+FK89+FK90+FK91+FK92+FK93</f>
        <v>0</v>
      </c>
      <c r="FL77" s="81">
        <f t="shared" si="466"/>
        <v>0</v>
      </c>
      <c r="FM77" s="81"/>
      <c r="FN77" s="81"/>
      <c r="FO77" s="81">
        <f t="shared" ref="FO77:FP77" si="467">FO78+FO79+FO80+FO81+FO82+FO83+FO84+FO85+FO86+FO87+FO88+FO89+FO90+FO91+FO92+FO93</f>
        <v>1422.2</v>
      </c>
      <c r="FP77" s="81">
        <f t="shared" si="467"/>
        <v>1422.2</v>
      </c>
      <c r="FQ77" s="81">
        <f t="shared" ref="FQ77:FQ90" si="468">FP77/FO77*100</f>
        <v>100</v>
      </c>
      <c r="FR77" s="81"/>
      <c r="FS77" s="81"/>
      <c r="FT77" s="81"/>
      <c r="FU77" s="81"/>
      <c r="FV77" s="81">
        <f>FV78</f>
        <v>531.9</v>
      </c>
      <c r="FW77" s="81"/>
      <c r="FX77" s="81"/>
      <c r="FY77" s="81"/>
      <c r="FZ77" s="81"/>
      <c r="GA77" s="81"/>
      <c r="GB77" s="81"/>
      <c r="GC77" s="81"/>
      <c r="GD77" s="81"/>
      <c r="GE77" s="81"/>
      <c r="GF77" s="81"/>
      <c r="GG77" s="81"/>
      <c r="GH77" s="81"/>
      <c r="GI77" s="81">
        <f>SUM(GI78:GI93)</f>
        <v>395.97699999999998</v>
      </c>
      <c r="GJ77" s="81">
        <f>SUM(GJ78:GJ93)</f>
        <v>395.97699999999998</v>
      </c>
      <c r="GK77" s="81">
        <f t="shared" ref="GK77:GK134" si="469">GJ77/GI77*100</f>
        <v>100</v>
      </c>
    </row>
    <row r="78" spans="1:193" s="33" customFormat="1" x14ac:dyDescent="0.25">
      <c r="A78" s="56" t="s">
        <v>298</v>
      </c>
      <c r="B78" s="145">
        <f t="shared" si="427"/>
        <v>90271.93</v>
      </c>
      <c r="C78" s="145">
        <f t="shared" si="427"/>
        <v>91832.938239999989</v>
      </c>
      <c r="D78" s="145">
        <f t="shared" si="428"/>
        <v>91261.665500000003</v>
      </c>
      <c r="E78" s="14">
        <f t="shared" si="170"/>
        <v>99.377921744693609</v>
      </c>
      <c r="F78" s="15"/>
      <c r="G78" s="15"/>
      <c r="H78" s="14"/>
      <c r="I78" s="14"/>
      <c r="J78" s="15"/>
      <c r="K78" s="15"/>
      <c r="L78" s="15"/>
      <c r="M78" s="14"/>
      <c r="N78" s="14">
        <v>2292.8000000000002</v>
      </c>
      <c r="O78" s="14">
        <v>1943.9</v>
      </c>
      <c r="P78" s="14">
        <v>1943.8965000000001</v>
      </c>
      <c r="Q78" s="15">
        <f>P78/O78*100</f>
        <v>99.999819949585884</v>
      </c>
      <c r="R78" s="15"/>
      <c r="S78" s="15"/>
      <c r="T78" s="14"/>
      <c r="U78" s="15"/>
      <c r="V78" s="15"/>
      <c r="W78" s="15">
        <v>0</v>
      </c>
      <c r="X78" s="15">
        <v>0</v>
      </c>
      <c r="Y78" s="14"/>
      <c r="Z78" s="15">
        <v>3467.4</v>
      </c>
      <c r="AA78" s="15">
        <v>3467.4</v>
      </c>
      <c r="AB78" s="15">
        <v>3467.4</v>
      </c>
      <c r="AC78" s="14">
        <f>AB78/AA78*100</f>
        <v>100</v>
      </c>
      <c r="AD78" s="15">
        <v>116.93</v>
      </c>
      <c r="AE78" s="15">
        <v>102.04082</v>
      </c>
      <c r="AF78" s="15">
        <v>102.04082000000001</v>
      </c>
      <c r="AG78" s="14">
        <f>AF78/AE78*100</f>
        <v>100.00000000000003</v>
      </c>
      <c r="AH78" s="14">
        <v>50</v>
      </c>
      <c r="AI78" s="14">
        <v>51.020420000000001</v>
      </c>
      <c r="AJ78" s="14">
        <v>51.020420000000001</v>
      </c>
      <c r="AK78" s="14">
        <f>AJ78/AI78*100</f>
        <v>100</v>
      </c>
      <c r="AL78" s="14"/>
      <c r="AM78" s="15"/>
      <c r="AN78" s="15"/>
      <c r="AO78" s="14"/>
      <c r="AP78" s="14"/>
      <c r="AQ78" s="14"/>
      <c r="AR78" s="14"/>
      <c r="AS78" s="14"/>
      <c r="AT78" s="15">
        <v>0</v>
      </c>
      <c r="AU78" s="15">
        <v>0</v>
      </c>
      <c r="AV78" s="15"/>
      <c r="AW78" s="14"/>
      <c r="AX78" s="133">
        <v>30939.599999999999</v>
      </c>
      <c r="AY78" s="133">
        <v>30939.599999999999</v>
      </c>
      <c r="AZ78" s="136">
        <v>30939.598280000002</v>
      </c>
      <c r="BA78" s="15">
        <f t="shared" si="190"/>
        <v>99.999994440781407</v>
      </c>
      <c r="BB78" s="156"/>
      <c r="BC78" s="133">
        <v>4180.1000000000004</v>
      </c>
      <c r="BD78" s="136">
        <v>3856.3616000000002</v>
      </c>
      <c r="BE78" s="15">
        <f t="shared" si="441"/>
        <v>92.255247482117653</v>
      </c>
      <c r="BF78" s="15"/>
      <c r="BG78" s="15"/>
      <c r="BH78" s="15"/>
      <c r="BI78" s="15"/>
      <c r="BJ78" s="15"/>
      <c r="BK78" s="15"/>
      <c r="BL78" s="15"/>
      <c r="BM78" s="15"/>
      <c r="BN78" s="15"/>
      <c r="BO78" s="15"/>
      <c r="BP78" s="15"/>
      <c r="BQ78" s="15"/>
      <c r="BR78" s="15"/>
      <c r="BS78" s="15"/>
      <c r="BT78" s="15"/>
      <c r="BU78" s="15"/>
      <c r="BV78" s="15"/>
      <c r="BW78" s="15"/>
      <c r="BX78" s="15"/>
      <c r="BY78" s="15"/>
      <c r="BZ78" s="15">
        <v>5071.3</v>
      </c>
      <c r="CA78" s="15">
        <v>4488.7</v>
      </c>
      <c r="CB78" s="199">
        <v>4345.5468300000002</v>
      </c>
      <c r="CC78" s="15">
        <f t="shared" si="257"/>
        <v>96.810810034085605</v>
      </c>
      <c r="CD78" s="15"/>
      <c r="CE78" s="15"/>
      <c r="CF78" s="94"/>
      <c r="CG78" s="14"/>
      <c r="CH78" s="14"/>
      <c r="CI78" s="15"/>
      <c r="CJ78" s="94"/>
      <c r="CK78" s="94"/>
      <c r="CL78" s="94"/>
      <c r="CM78" s="15"/>
      <c r="CN78" s="94"/>
      <c r="CO78" s="94"/>
      <c r="CP78" s="94"/>
      <c r="CQ78" s="15"/>
      <c r="CR78" s="94"/>
      <c r="CS78" s="94"/>
      <c r="CT78" s="94"/>
      <c r="CU78" s="15"/>
      <c r="CV78" s="94"/>
      <c r="CW78" s="94"/>
      <c r="CX78" s="94"/>
      <c r="CY78" s="15"/>
      <c r="CZ78" s="94"/>
      <c r="DA78" s="94"/>
      <c r="DB78" s="15">
        <v>1208.3</v>
      </c>
      <c r="DC78" s="15"/>
      <c r="DD78" s="94"/>
      <c r="DE78" s="15"/>
      <c r="DF78" s="15"/>
      <c r="DG78" s="15"/>
      <c r="DH78" s="94"/>
      <c r="DI78" s="94"/>
      <c r="DJ78" s="15">
        <v>460.7</v>
      </c>
      <c r="DK78" s="15">
        <v>414.6</v>
      </c>
      <c r="DL78" s="94">
        <v>414.6</v>
      </c>
      <c r="DM78" s="48">
        <f t="shared" si="450"/>
        <v>100</v>
      </c>
      <c r="DN78" s="15">
        <v>11278.9</v>
      </c>
      <c r="DO78" s="15">
        <v>11278.9</v>
      </c>
      <c r="DP78" s="199">
        <v>11278.942419999999</v>
      </c>
      <c r="DQ78" s="48">
        <f t="shared" si="452"/>
        <v>100.00037610050624</v>
      </c>
      <c r="DR78" s="15"/>
      <c r="DS78" s="15"/>
      <c r="DT78" s="15"/>
      <c r="DU78" s="15"/>
      <c r="DV78" s="15"/>
      <c r="DW78" s="15"/>
      <c r="DX78" s="94"/>
      <c r="DY78" s="211"/>
      <c r="DZ78" s="15">
        <v>30456.3</v>
      </c>
      <c r="EA78" s="15">
        <v>30456.3</v>
      </c>
      <c r="EB78" s="197">
        <v>30443.418000000001</v>
      </c>
      <c r="EC78" s="15">
        <f t="shared" si="202"/>
        <v>99.957703332315489</v>
      </c>
      <c r="ED78" s="221"/>
      <c r="EE78" s="221"/>
      <c r="EF78" s="94"/>
      <c r="EG78" s="15"/>
      <c r="EH78" s="15"/>
      <c r="EI78" s="15"/>
      <c r="EJ78" s="94"/>
      <c r="EK78" s="94"/>
      <c r="EL78" s="94"/>
      <c r="EM78" s="15"/>
      <c r="EN78" s="94"/>
      <c r="EO78" s="94"/>
      <c r="EP78" s="94"/>
      <c r="EQ78" s="15"/>
      <c r="ER78" s="94"/>
      <c r="ES78" s="94"/>
      <c r="ET78" s="15">
        <v>1260.3</v>
      </c>
      <c r="EU78" s="15">
        <v>976.9</v>
      </c>
      <c r="EV78" s="199">
        <v>885.39363000000003</v>
      </c>
      <c r="EW78" s="15">
        <f t="shared" si="460"/>
        <v>90.632984952400449</v>
      </c>
      <c r="EX78" s="15">
        <v>3137.5</v>
      </c>
      <c r="EY78" s="15">
        <v>3137.5</v>
      </c>
      <c r="EZ78" s="199">
        <v>3137.47</v>
      </c>
      <c r="FA78" s="15">
        <f t="shared" si="463"/>
        <v>99.999043824701189</v>
      </c>
      <c r="FB78" s="15"/>
      <c r="FC78" s="15"/>
      <c r="FD78" s="199"/>
      <c r="FE78" s="15"/>
      <c r="FF78" s="15"/>
      <c r="FG78" s="15"/>
      <c r="FH78" s="199"/>
      <c r="FI78" s="15"/>
      <c r="FJ78" s="15"/>
      <c r="FK78" s="15"/>
      <c r="FL78" s="199"/>
      <c r="FM78" s="15"/>
      <c r="FN78" s="15"/>
      <c r="FO78" s="15"/>
      <c r="FP78" s="133"/>
      <c r="FQ78" s="15"/>
      <c r="FR78" s="15"/>
      <c r="FS78" s="15"/>
      <c r="FT78" s="133"/>
      <c r="FU78" s="15"/>
      <c r="FV78" s="15">
        <v>531.9</v>
      </c>
      <c r="FW78" s="15"/>
      <c r="FX78" s="133"/>
      <c r="FY78" s="15"/>
      <c r="FZ78" s="15"/>
      <c r="GA78" s="15"/>
      <c r="GB78" s="133"/>
      <c r="GC78" s="15"/>
      <c r="GD78" s="15"/>
      <c r="GE78" s="15"/>
      <c r="GF78" s="133"/>
      <c r="GG78" s="15"/>
      <c r="GH78" s="15"/>
      <c r="GI78" s="15">
        <v>395.97699999999998</v>
      </c>
      <c r="GJ78" s="15">
        <v>395.97699999999998</v>
      </c>
      <c r="GK78" s="15">
        <f t="shared" si="469"/>
        <v>100</v>
      </c>
    </row>
    <row r="79" spans="1:193" s="33" customFormat="1" x14ac:dyDescent="0.25">
      <c r="A79" s="56" t="s">
        <v>297</v>
      </c>
      <c r="B79" s="145">
        <f t="shared" si="427"/>
        <v>15744.9</v>
      </c>
      <c r="C79" s="145">
        <f t="shared" si="427"/>
        <v>78792.600000000006</v>
      </c>
      <c r="D79" s="145">
        <f t="shared" si="428"/>
        <v>77053.821880000003</v>
      </c>
      <c r="E79" s="14">
        <f t="shared" si="170"/>
        <v>97.793221546185805</v>
      </c>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v>15720</v>
      </c>
      <c r="AU79" s="14">
        <v>15720</v>
      </c>
      <c r="AV79" s="14">
        <v>15719.983890000001</v>
      </c>
      <c r="AW79" s="14">
        <f>AV79/AU79*100</f>
        <v>99.999897519083987</v>
      </c>
      <c r="AX79" s="14"/>
      <c r="AY79" s="14"/>
      <c r="AZ79" s="14"/>
      <c r="BA79" s="14"/>
      <c r="BB79" s="155"/>
      <c r="BC79" s="14"/>
      <c r="BD79" s="14"/>
      <c r="BE79" s="14"/>
      <c r="BF79" s="14"/>
      <c r="BG79" s="14"/>
      <c r="BH79" s="14"/>
      <c r="BI79" s="95"/>
      <c r="BJ79" s="95"/>
      <c r="BK79" s="95"/>
      <c r="BL79" s="95"/>
      <c r="BM79" s="95"/>
      <c r="BN79" s="95"/>
      <c r="BO79" s="14"/>
      <c r="BP79" s="14"/>
      <c r="BQ79" s="95"/>
      <c r="BR79" s="15">
        <v>24.9</v>
      </c>
      <c r="BS79" s="15">
        <v>3011.1</v>
      </c>
      <c r="BT79" s="15">
        <v>1307.1612399999999</v>
      </c>
      <c r="BU79" s="15">
        <f>BT79/BS79*100</f>
        <v>43.411419082727242</v>
      </c>
      <c r="BV79" s="15"/>
      <c r="BW79" s="15">
        <v>61.5</v>
      </c>
      <c r="BX79" s="188">
        <v>26.676759999999998</v>
      </c>
      <c r="BY79" s="15">
        <f>BX79/BW79*100</f>
        <v>43.376845528455284</v>
      </c>
      <c r="BZ79" s="14"/>
      <c r="CA79" s="14"/>
      <c r="CB79" s="14"/>
      <c r="CC79" s="14"/>
      <c r="CD79" s="14"/>
      <c r="CE79" s="14"/>
      <c r="CF79" s="14"/>
      <c r="CG79" s="14"/>
      <c r="CH79" s="14"/>
      <c r="CI79" s="14"/>
      <c r="CJ79" s="14"/>
      <c r="CK79" s="95"/>
      <c r="CL79" s="95"/>
      <c r="CM79" s="14"/>
      <c r="CN79" s="14"/>
      <c r="CO79" s="95"/>
      <c r="CP79" s="95"/>
      <c r="CQ79" s="14"/>
      <c r="CR79" s="14"/>
      <c r="CS79" s="95"/>
      <c r="CT79" s="95"/>
      <c r="CU79" s="14"/>
      <c r="CV79" s="14"/>
      <c r="CW79" s="95"/>
      <c r="CX79" s="95"/>
      <c r="CY79" s="14"/>
      <c r="CZ79" s="14"/>
      <c r="DA79" s="95"/>
      <c r="DB79" s="14"/>
      <c r="DC79" s="14"/>
      <c r="DD79" s="14"/>
      <c r="DE79" s="15"/>
      <c r="DF79" s="15"/>
      <c r="DG79" s="14"/>
      <c r="DH79" s="14"/>
      <c r="DI79" s="95"/>
      <c r="DJ79" s="95"/>
      <c r="DK79" s="14"/>
      <c r="DL79" s="14"/>
      <c r="DM79" s="48"/>
      <c r="DN79" s="14"/>
      <c r="DO79" s="14"/>
      <c r="DP79" s="14"/>
      <c r="DQ79" s="48"/>
      <c r="DR79" s="14"/>
      <c r="DS79" s="14"/>
      <c r="DT79" s="14"/>
      <c r="DU79" s="95"/>
      <c r="DV79" s="95"/>
      <c r="DW79" s="15"/>
      <c r="DX79" s="14"/>
      <c r="DY79" s="207"/>
      <c r="DZ79" s="15"/>
      <c r="EA79" s="15"/>
      <c r="EB79" s="14"/>
      <c r="EC79" s="14"/>
      <c r="ED79" s="225"/>
      <c r="EE79" s="221">
        <v>60000</v>
      </c>
      <c r="EF79" s="221">
        <v>59999.999990000004</v>
      </c>
      <c r="EG79" s="15">
        <f>EF79/EE79*100</f>
        <v>99.999999983333339</v>
      </c>
      <c r="EH79" s="15"/>
      <c r="EI79" s="15"/>
      <c r="EJ79" s="14"/>
      <c r="EK79" s="95"/>
      <c r="EL79" s="95"/>
      <c r="EM79" s="15"/>
      <c r="EN79" s="14"/>
      <c r="EO79" s="95"/>
      <c r="EP79" s="95"/>
      <c r="EQ79" s="15"/>
      <c r="ER79" s="14"/>
      <c r="ES79" s="95"/>
      <c r="ET79" s="15"/>
      <c r="EU79" s="15"/>
      <c r="EV79" s="14"/>
      <c r="EW79" s="95"/>
      <c r="EX79" s="15"/>
      <c r="EY79" s="15"/>
      <c r="EZ79" s="14"/>
      <c r="FA79" s="15"/>
      <c r="FB79" s="15"/>
      <c r="FC79" s="15"/>
      <c r="FD79" s="14"/>
      <c r="FE79" s="15"/>
      <c r="FF79" s="15"/>
      <c r="FG79" s="15"/>
      <c r="FH79" s="14"/>
      <c r="FI79" s="15"/>
      <c r="FJ79" s="15"/>
      <c r="FK79" s="15"/>
      <c r="FL79" s="14"/>
      <c r="FM79" s="15"/>
      <c r="FN79" s="15"/>
      <c r="FO79" s="15"/>
      <c r="FP79" s="14"/>
      <c r="FQ79" s="15"/>
      <c r="FR79" s="14"/>
      <c r="FS79" s="15"/>
      <c r="FT79" s="14"/>
      <c r="FU79" s="14"/>
      <c r="FV79" s="14"/>
      <c r="FW79" s="15"/>
      <c r="FX79" s="14"/>
      <c r="FY79" s="14"/>
      <c r="FZ79" s="14"/>
      <c r="GA79" s="15"/>
      <c r="GB79" s="14"/>
      <c r="GC79" s="14"/>
      <c r="GD79" s="14"/>
      <c r="GE79" s="15"/>
      <c r="GF79" s="14"/>
      <c r="GG79" s="14"/>
      <c r="GH79" s="14"/>
      <c r="GI79" s="15"/>
      <c r="GJ79" s="15"/>
      <c r="GK79" s="15"/>
    </row>
    <row r="80" spans="1:193" s="33" customFormat="1" x14ac:dyDescent="0.25">
      <c r="A80" s="56" t="s">
        <v>272</v>
      </c>
      <c r="B80" s="145">
        <f t="shared" si="427"/>
        <v>0</v>
      </c>
      <c r="C80" s="145">
        <f t="shared" si="427"/>
        <v>886.78499999999997</v>
      </c>
      <c r="D80" s="145">
        <f t="shared" si="428"/>
        <v>886.78499999999997</v>
      </c>
      <c r="E80" s="14">
        <f t="shared" si="170"/>
        <v>100</v>
      </c>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v>886.78499999999997</v>
      </c>
      <c r="AR80" s="133">
        <v>886.78499999999997</v>
      </c>
      <c r="AS80" s="14">
        <f t="shared" si="437"/>
        <v>100</v>
      </c>
      <c r="AT80" s="14"/>
      <c r="AU80" s="14"/>
      <c r="AV80" s="14"/>
      <c r="AW80" s="14"/>
      <c r="AX80" s="14"/>
      <c r="AY80" s="14"/>
      <c r="AZ80" s="14"/>
      <c r="BA80" s="14"/>
      <c r="BB80" s="155"/>
      <c r="BC80" s="14"/>
      <c r="BD80" s="14"/>
      <c r="BE80" s="14"/>
      <c r="BF80" s="14"/>
      <c r="BG80" s="14"/>
      <c r="BH80" s="14"/>
      <c r="BI80" s="95"/>
      <c r="BJ80" s="95"/>
      <c r="BK80" s="95"/>
      <c r="BL80" s="95"/>
      <c r="BM80" s="95"/>
      <c r="BN80" s="95"/>
      <c r="BO80" s="14"/>
      <c r="BP80" s="14"/>
      <c r="BQ80" s="95"/>
      <c r="BR80" s="14"/>
      <c r="BS80" s="14"/>
      <c r="BT80" s="14"/>
      <c r="BU80" s="95"/>
      <c r="BV80" s="95"/>
      <c r="BW80" s="14"/>
      <c r="BX80" s="14"/>
      <c r="BY80" s="95"/>
      <c r="BZ80" s="14"/>
      <c r="CA80" s="14"/>
      <c r="CB80" s="14"/>
      <c r="CC80" s="14"/>
      <c r="CD80" s="14"/>
      <c r="CE80" s="14"/>
      <c r="CF80" s="14"/>
      <c r="CG80" s="14"/>
      <c r="CH80" s="14"/>
      <c r="CI80" s="14"/>
      <c r="CJ80" s="14"/>
      <c r="CK80" s="95"/>
      <c r="CL80" s="95"/>
      <c r="CM80" s="14"/>
      <c r="CN80" s="14"/>
      <c r="CO80" s="95"/>
      <c r="CP80" s="95"/>
      <c r="CQ80" s="14"/>
      <c r="CR80" s="14"/>
      <c r="CS80" s="95"/>
      <c r="CT80" s="95"/>
      <c r="CU80" s="14"/>
      <c r="CV80" s="14"/>
      <c r="CW80" s="95"/>
      <c r="CX80" s="95"/>
      <c r="CY80" s="14"/>
      <c r="CZ80" s="14"/>
      <c r="DA80" s="95"/>
      <c r="DB80" s="14"/>
      <c r="DC80" s="14"/>
      <c r="DD80" s="14"/>
      <c r="DE80" s="15"/>
      <c r="DF80" s="15"/>
      <c r="DG80" s="14"/>
      <c r="DH80" s="14"/>
      <c r="DI80" s="95"/>
      <c r="DJ80" s="95"/>
      <c r="DK80" s="14"/>
      <c r="DL80" s="14"/>
      <c r="DM80" s="48"/>
      <c r="DN80" s="14"/>
      <c r="DO80" s="14"/>
      <c r="DP80" s="14"/>
      <c r="DQ80" s="48"/>
      <c r="DR80" s="14"/>
      <c r="DS80" s="14"/>
      <c r="DT80" s="14"/>
      <c r="DU80" s="95"/>
      <c r="DV80" s="95"/>
      <c r="DW80" s="15"/>
      <c r="DX80" s="14"/>
      <c r="DY80" s="207"/>
      <c r="DZ80" s="15"/>
      <c r="EA80" s="15"/>
      <c r="EB80" s="14"/>
      <c r="EC80" s="14"/>
      <c r="ED80" s="225"/>
      <c r="EE80" s="221"/>
      <c r="EF80" s="14"/>
      <c r="EG80" s="95"/>
      <c r="EH80" s="95"/>
      <c r="EI80" s="15"/>
      <c r="EJ80" s="14"/>
      <c r="EK80" s="95"/>
      <c r="EL80" s="95"/>
      <c r="EM80" s="15"/>
      <c r="EN80" s="14"/>
      <c r="EO80" s="95"/>
      <c r="EP80" s="95"/>
      <c r="EQ80" s="15"/>
      <c r="ER80" s="14"/>
      <c r="ES80" s="95"/>
      <c r="ET80" s="15"/>
      <c r="EU80" s="15"/>
      <c r="EV80" s="14"/>
      <c r="EW80" s="95"/>
      <c r="EX80" s="15"/>
      <c r="EY80" s="15"/>
      <c r="EZ80" s="14"/>
      <c r="FA80" s="15"/>
      <c r="FB80" s="15"/>
      <c r="FC80" s="15"/>
      <c r="FD80" s="14"/>
      <c r="FE80" s="15"/>
      <c r="FF80" s="15"/>
      <c r="FG80" s="15"/>
      <c r="FH80" s="14"/>
      <c r="FI80" s="15"/>
      <c r="FJ80" s="15"/>
      <c r="FK80" s="15"/>
      <c r="FL80" s="14"/>
      <c r="FM80" s="15"/>
      <c r="FN80" s="15"/>
      <c r="FO80" s="15"/>
      <c r="FP80" s="14"/>
      <c r="FQ80" s="15"/>
      <c r="FR80" s="14"/>
      <c r="FS80" s="15"/>
      <c r="FT80" s="14"/>
      <c r="FU80" s="14"/>
      <c r="FV80" s="14"/>
      <c r="FW80" s="15"/>
      <c r="FX80" s="14"/>
      <c r="FY80" s="14"/>
      <c r="FZ80" s="14"/>
      <c r="GA80" s="15"/>
      <c r="GB80" s="14"/>
      <c r="GC80" s="14"/>
      <c r="GD80" s="14"/>
      <c r="GE80" s="15"/>
      <c r="GF80" s="14"/>
      <c r="GG80" s="14"/>
      <c r="GH80" s="14"/>
      <c r="GI80" s="15"/>
      <c r="GJ80" s="15"/>
      <c r="GK80" s="15"/>
    </row>
    <row r="81" spans="1:193" s="33" customFormat="1" x14ac:dyDescent="0.25">
      <c r="A81" s="56" t="s">
        <v>471</v>
      </c>
      <c r="B81" s="145">
        <f t="shared" si="427"/>
        <v>0</v>
      </c>
      <c r="C81" s="145">
        <f t="shared" si="427"/>
        <v>0</v>
      </c>
      <c r="D81" s="145">
        <f t="shared" si="428"/>
        <v>0</v>
      </c>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55"/>
      <c r="BC81" s="14"/>
      <c r="BD81" s="14"/>
      <c r="BE81" s="14"/>
      <c r="BF81" s="14"/>
      <c r="BG81" s="14"/>
      <c r="BH81" s="14"/>
      <c r="BI81" s="95"/>
      <c r="BJ81" s="95"/>
      <c r="BK81" s="95"/>
      <c r="BL81" s="95"/>
      <c r="BM81" s="95"/>
      <c r="BN81" s="95"/>
      <c r="BO81" s="14"/>
      <c r="BP81" s="14"/>
      <c r="BQ81" s="95"/>
      <c r="BR81" s="14"/>
      <c r="BS81" s="14"/>
      <c r="BT81" s="14"/>
      <c r="BU81" s="95"/>
      <c r="BV81" s="95"/>
      <c r="BW81" s="14"/>
      <c r="BX81" s="14"/>
      <c r="BY81" s="95"/>
      <c r="BZ81" s="14"/>
      <c r="CA81" s="14"/>
      <c r="CB81" s="14"/>
      <c r="CC81" s="14"/>
      <c r="CD81" s="14"/>
      <c r="CE81" s="14"/>
      <c r="CF81" s="14"/>
      <c r="CG81" s="14"/>
      <c r="CH81" s="14"/>
      <c r="CI81" s="14"/>
      <c r="CJ81" s="14"/>
      <c r="CK81" s="95"/>
      <c r="CL81" s="95"/>
      <c r="CM81" s="14"/>
      <c r="CN81" s="14"/>
      <c r="CO81" s="95"/>
      <c r="CP81" s="95"/>
      <c r="CQ81" s="14"/>
      <c r="CR81" s="14"/>
      <c r="CS81" s="95"/>
      <c r="CT81" s="95"/>
      <c r="CU81" s="14"/>
      <c r="CV81" s="14"/>
      <c r="CW81" s="95"/>
      <c r="CX81" s="95"/>
      <c r="CY81" s="14"/>
      <c r="CZ81" s="14"/>
      <c r="DA81" s="95"/>
      <c r="DB81" s="14"/>
      <c r="DC81" s="14"/>
      <c r="DD81" s="14"/>
      <c r="DE81" s="15"/>
      <c r="DF81" s="15"/>
      <c r="DG81" s="14"/>
      <c r="DH81" s="14"/>
      <c r="DI81" s="95"/>
      <c r="DJ81" s="95"/>
      <c r="DK81" s="14"/>
      <c r="DL81" s="14"/>
      <c r="DM81" s="48"/>
      <c r="DN81" s="14"/>
      <c r="DO81" s="14"/>
      <c r="DP81" s="14"/>
      <c r="DQ81" s="48"/>
      <c r="DR81" s="14"/>
      <c r="DS81" s="14"/>
      <c r="DT81" s="14"/>
      <c r="DU81" s="95"/>
      <c r="DV81" s="95"/>
      <c r="DW81" s="15"/>
      <c r="DX81" s="14"/>
      <c r="DY81" s="207"/>
      <c r="DZ81" s="15"/>
      <c r="EA81" s="15"/>
      <c r="EB81" s="14"/>
      <c r="EC81" s="14"/>
      <c r="ED81" s="225"/>
      <c r="EE81" s="221"/>
      <c r="EF81" s="14"/>
      <c r="EG81" s="95"/>
      <c r="EH81" s="95"/>
      <c r="EI81" s="15"/>
      <c r="EJ81" s="14"/>
      <c r="EK81" s="95"/>
      <c r="EL81" s="95"/>
      <c r="EM81" s="15"/>
      <c r="EN81" s="14"/>
      <c r="EO81" s="95"/>
      <c r="EP81" s="95"/>
      <c r="EQ81" s="15"/>
      <c r="ER81" s="14"/>
      <c r="ES81" s="95"/>
      <c r="ET81" s="15"/>
      <c r="EU81" s="15"/>
      <c r="EV81" s="14"/>
      <c r="EW81" s="95"/>
      <c r="EX81" s="15"/>
      <c r="EY81" s="15"/>
      <c r="EZ81" s="14"/>
      <c r="FA81" s="15"/>
      <c r="FB81" s="15"/>
      <c r="FC81" s="15"/>
      <c r="FD81" s="14"/>
      <c r="FE81" s="15"/>
      <c r="FF81" s="15"/>
      <c r="FG81" s="15"/>
      <c r="FH81" s="14"/>
      <c r="FI81" s="15"/>
      <c r="FJ81" s="15"/>
      <c r="FK81" s="15"/>
      <c r="FL81" s="14"/>
      <c r="FM81" s="15"/>
      <c r="FN81" s="15"/>
      <c r="FO81" s="15"/>
      <c r="FP81" s="14"/>
      <c r="FQ81" s="15"/>
      <c r="FR81" s="14"/>
      <c r="FS81" s="15"/>
      <c r="FT81" s="14"/>
      <c r="FU81" s="14"/>
      <c r="FV81" s="14"/>
      <c r="FW81" s="15"/>
      <c r="FX81" s="14"/>
      <c r="FY81" s="14"/>
      <c r="FZ81" s="14"/>
      <c r="GA81" s="15"/>
      <c r="GB81" s="14"/>
      <c r="GC81" s="14"/>
      <c r="GD81" s="14"/>
      <c r="GE81" s="15"/>
      <c r="GF81" s="14"/>
      <c r="GG81" s="14"/>
      <c r="GH81" s="14"/>
      <c r="GI81" s="15"/>
      <c r="GJ81" s="15"/>
      <c r="GK81" s="15"/>
    </row>
    <row r="82" spans="1:193" s="33" customFormat="1" x14ac:dyDescent="0.25">
      <c r="A82" s="56" t="s">
        <v>472</v>
      </c>
      <c r="B82" s="145">
        <f t="shared" si="427"/>
        <v>0</v>
      </c>
      <c r="C82" s="145">
        <f t="shared" si="427"/>
        <v>0</v>
      </c>
      <c r="D82" s="145">
        <f t="shared" si="428"/>
        <v>0</v>
      </c>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55"/>
      <c r="BC82" s="14"/>
      <c r="BD82" s="14"/>
      <c r="BE82" s="14"/>
      <c r="BF82" s="14"/>
      <c r="BG82" s="14"/>
      <c r="BH82" s="14"/>
      <c r="BI82" s="95"/>
      <c r="BJ82" s="95"/>
      <c r="BK82" s="95"/>
      <c r="BL82" s="95"/>
      <c r="BM82" s="95"/>
      <c r="BN82" s="95"/>
      <c r="BO82" s="14"/>
      <c r="BP82" s="14"/>
      <c r="BQ82" s="95"/>
      <c r="BR82" s="14"/>
      <c r="BS82" s="14"/>
      <c r="BT82" s="14"/>
      <c r="BU82" s="95"/>
      <c r="BV82" s="95"/>
      <c r="BW82" s="14"/>
      <c r="BX82" s="14"/>
      <c r="BY82" s="95"/>
      <c r="BZ82" s="14"/>
      <c r="CA82" s="14"/>
      <c r="CB82" s="14"/>
      <c r="CC82" s="14"/>
      <c r="CD82" s="14"/>
      <c r="CE82" s="14"/>
      <c r="CF82" s="14"/>
      <c r="CG82" s="14"/>
      <c r="CH82" s="14"/>
      <c r="CI82" s="14"/>
      <c r="CJ82" s="14"/>
      <c r="CK82" s="95"/>
      <c r="CL82" s="95"/>
      <c r="CM82" s="14"/>
      <c r="CN82" s="14"/>
      <c r="CO82" s="95"/>
      <c r="CP82" s="95"/>
      <c r="CQ82" s="14"/>
      <c r="CR82" s="14"/>
      <c r="CS82" s="95"/>
      <c r="CT82" s="95"/>
      <c r="CU82" s="14"/>
      <c r="CV82" s="14"/>
      <c r="CW82" s="95"/>
      <c r="CX82" s="95"/>
      <c r="CY82" s="14"/>
      <c r="CZ82" s="14"/>
      <c r="DA82" s="95"/>
      <c r="DB82" s="14"/>
      <c r="DC82" s="14"/>
      <c r="DD82" s="14"/>
      <c r="DE82" s="15"/>
      <c r="DF82" s="15"/>
      <c r="DG82" s="14"/>
      <c r="DH82" s="14"/>
      <c r="DI82" s="95"/>
      <c r="DJ82" s="95"/>
      <c r="DK82" s="14"/>
      <c r="DL82" s="14"/>
      <c r="DM82" s="48"/>
      <c r="DN82" s="14"/>
      <c r="DO82" s="14"/>
      <c r="DP82" s="14"/>
      <c r="DQ82" s="48"/>
      <c r="DR82" s="14"/>
      <c r="DS82" s="14"/>
      <c r="DT82" s="14"/>
      <c r="DU82" s="95"/>
      <c r="DV82" s="95"/>
      <c r="DW82" s="15"/>
      <c r="DX82" s="14"/>
      <c r="DY82" s="207"/>
      <c r="DZ82" s="15"/>
      <c r="EA82" s="15"/>
      <c r="EB82" s="14"/>
      <c r="EC82" s="14"/>
      <c r="ED82" s="225"/>
      <c r="EE82" s="221"/>
      <c r="EF82" s="14"/>
      <c r="EG82" s="95"/>
      <c r="EH82" s="95"/>
      <c r="EI82" s="15"/>
      <c r="EJ82" s="14"/>
      <c r="EK82" s="95"/>
      <c r="EL82" s="95"/>
      <c r="EM82" s="15"/>
      <c r="EN82" s="14"/>
      <c r="EO82" s="95"/>
      <c r="EP82" s="95"/>
      <c r="EQ82" s="15"/>
      <c r="ER82" s="14"/>
      <c r="ES82" s="95"/>
      <c r="ET82" s="15"/>
      <c r="EU82" s="15"/>
      <c r="EV82" s="14"/>
      <c r="EW82" s="95"/>
      <c r="EX82" s="15"/>
      <c r="EY82" s="15"/>
      <c r="EZ82" s="14"/>
      <c r="FA82" s="15"/>
      <c r="FB82" s="15"/>
      <c r="FC82" s="15"/>
      <c r="FD82" s="14"/>
      <c r="FE82" s="15"/>
      <c r="FF82" s="15"/>
      <c r="FG82" s="15"/>
      <c r="FH82" s="14"/>
      <c r="FI82" s="15"/>
      <c r="FJ82" s="15"/>
      <c r="FK82" s="15"/>
      <c r="FL82" s="14"/>
      <c r="FM82" s="15"/>
      <c r="FN82" s="15"/>
      <c r="FO82" s="15"/>
      <c r="FP82" s="14"/>
      <c r="FQ82" s="15"/>
      <c r="FR82" s="14"/>
      <c r="FS82" s="15"/>
      <c r="FT82" s="14"/>
      <c r="FU82" s="14"/>
      <c r="FV82" s="14"/>
      <c r="FW82" s="15"/>
      <c r="FX82" s="14"/>
      <c r="FY82" s="14"/>
      <c r="FZ82" s="14"/>
      <c r="GA82" s="15"/>
      <c r="GB82" s="14"/>
      <c r="GC82" s="14"/>
      <c r="GD82" s="14"/>
      <c r="GE82" s="15"/>
      <c r="GF82" s="14"/>
      <c r="GG82" s="14"/>
      <c r="GH82" s="14"/>
      <c r="GI82" s="15"/>
      <c r="GJ82" s="15"/>
      <c r="GK82" s="15"/>
    </row>
    <row r="83" spans="1:193" s="33" customFormat="1" x14ac:dyDescent="0.25">
      <c r="A83" s="56" t="s">
        <v>474</v>
      </c>
      <c r="B83" s="145">
        <f t="shared" si="427"/>
        <v>0</v>
      </c>
      <c r="C83" s="145">
        <f t="shared" si="427"/>
        <v>823.10199999999998</v>
      </c>
      <c r="D83" s="145">
        <f t="shared" si="428"/>
        <v>823.10199999999998</v>
      </c>
      <c r="E83" s="14">
        <f t="shared" si="170"/>
        <v>100</v>
      </c>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v>823.10199999999998</v>
      </c>
      <c r="AR83" s="133">
        <v>823.10199999999998</v>
      </c>
      <c r="AS83" s="14">
        <f t="shared" si="437"/>
        <v>100</v>
      </c>
      <c r="AT83" s="14"/>
      <c r="AU83" s="14"/>
      <c r="AV83" s="14"/>
      <c r="AW83" s="14"/>
      <c r="AX83" s="14"/>
      <c r="AY83" s="14"/>
      <c r="AZ83" s="14"/>
      <c r="BA83" s="14"/>
      <c r="BB83" s="155"/>
      <c r="BC83" s="14"/>
      <c r="BD83" s="14"/>
      <c r="BE83" s="14"/>
      <c r="BF83" s="14"/>
      <c r="BG83" s="14"/>
      <c r="BH83" s="14"/>
      <c r="BI83" s="95"/>
      <c r="BJ83" s="95"/>
      <c r="BK83" s="95"/>
      <c r="BL83" s="95"/>
      <c r="BM83" s="95"/>
      <c r="BN83" s="95"/>
      <c r="BO83" s="14"/>
      <c r="BP83" s="14"/>
      <c r="BQ83" s="95"/>
      <c r="BR83" s="14"/>
      <c r="BS83" s="14"/>
      <c r="BT83" s="14"/>
      <c r="BU83" s="95"/>
      <c r="BV83" s="95"/>
      <c r="BW83" s="14"/>
      <c r="BX83" s="14"/>
      <c r="BY83" s="95"/>
      <c r="BZ83" s="14"/>
      <c r="CA83" s="14"/>
      <c r="CB83" s="14"/>
      <c r="CC83" s="14"/>
      <c r="CD83" s="14"/>
      <c r="CE83" s="14"/>
      <c r="CF83" s="14"/>
      <c r="CG83" s="14"/>
      <c r="CH83" s="14"/>
      <c r="CI83" s="14"/>
      <c r="CJ83" s="14"/>
      <c r="CK83" s="95"/>
      <c r="CL83" s="95"/>
      <c r="CM83" s="14"/>
      <c r="CN83" s="14"/>
      <c r="CO83" s="95"/>
      <c r="CP83" s="95"/>
      <c r="CQ83" s="14"/>
      <c r="CR83" s="14"/>
      <c r="CS83" s="95"/>
      <c r="CT83" s="95"/>
      <c r="CU83" s="14"/>
      <c r="CV83" s="14"/>
      <c r="CW83" s="95"/>
      <c r="CX83" s="95"/>
      <c r="CY83" s="14"/>
      <c r="CZ83" s="14"/>
      <c r="DA83" s="95"/>
      <c r="DB83" s="14"/>
      <c r="DC83" s="14"/>
      <c r="DD83" s="14"/>
      <c r="DE83" s="15"/>
      <c r="DF83" s="15"/>
      <c r="DG83" s="14"/>
      <c r="DH83" s="14"/>
      <c r="DI83" s="95"/>
      <c r="DJ83" s="95"/>
      <c r="DK83" s="14"/>
      <c r="DL83" s="14"/>
      <c r="DM83" s="48"/>
      <c r="DN83" s="14"/>
      <c r="DO83" s="14"/>
      <c r="DP83" s="14"/>
      <c r="DQ83" s="48"/>
      <c r="DR83" s="14"/>
      <c r="DS83" s="14"/>
      <c r="DT83" s="14"/>
      <c r="DU83" s="95"/>
      <c r="DV83" s="95"/>
      <c r="DW83" s="15"/>
      <c r="DX83" s="14"/>
      <c r="DY83" s="207"/>
      <c r="DZ83" s="15"/>
      <c r="EA83" s="15"/>
      <c r="EB83" s="14"/>
      <c r="EC83" s="14"/>
      <c r="ED83" s="225"/>
      <c r="EE83" s="221"/>
      <c r="EF83" s="14"/>
      <c r="EG83" s="95"/>
      <c r="EH83" s="95"/>
      <c r="EI83" s="15"/>
      <c r="EJ83" s="14"/>
      <c r="EK83" s="95"/>
      <c r="EL83" s="95"/>
      <c r="EM83" s="15"/>
      <c r="EN83" s="14"/>
      <c r="EO83" s="95"/>
      <c r="EP83" s="95"/>
      <c r="EQ83" s="15"/>
      <c r="ER83" s="14"/>
      <c r="ES83" s="95"/>
      <c r="ET83" s="15"/>
      <c r="EU83" s="15"/>
      <c r="EV83" s="14"/>
      <c r="EW83" s="95"/>
      <c r="EX83" s="15"/>
      <c r="EY83" s="15"/>
      <c r="EZ83" s="14"/>
      <c r="FA83" s="15"/>
      <c r="FB83" s="15"/>
      <c r="FC83" s="15"/>
      <c r="FD83" s="14"/>
      <c r="FE83" s="15"/>
      <c r="FF83" s="15"/>
      <c r="FG83" s="15"/>
      <c r="FH83" s="14"/>
      <c r="FI83" s="15"/>
      <c r="FJ83" s="15"/>
      <c r="FK83" s="15"/>
      <c r="FL83" s="14"/>
      <c r="FM83" s="15"/>
      <c r="FN83" s="15"/>
      <c r="FO83" s="15"/>
      <c r="FP83" s="14"/>
      <c r="FQ83" s="15"/>
      <c r="FR83" s="14"/>
      <c r="FS83" s="15"/>
      <c r="FT83" s="14"/>
      <c r="FU83" s="14"/>
      <c r="FV83" s="14"/>
      <c r="FW83" s="15"/>
      <c r="FX83" s="14"/>
      <c r="FY83" s="14"/>
      <c r="FZ83" s="14"/>
      <c r="GA83" s="15"/>
      <c r="GB83" s="14"/>
      <c r="GC83" s="14"/>
      <c r="GD83" s="14"/>
      <c r="GE83" s="15"/>
      <c r="GF83" s="14"/>
      <c r="GG83" s="14"/>
      <c r="GH83" s="14"/>
      <c r="GI83" s="15"/>
      <c r="GJ83" s="15"/>
      <c r="GK83" s="15"/>
    </row>
    <row r="84" spans="1:193" s="33" customFormat="1" x14ac:dyDescent="0.25">
      <c r="A84" s="56" t="s">
        <v>473</v>
      </c>
      <c r="B84" s="145">
        <f t="shared" si="427"/>
        <v>0</v>
      </c>
      <c r="C84" s="145">
        <f t="shared" si="427"/>
        <v>870</v>
      </c>
      <c r="D84" s="145">
        <f t="shared" si="428"/>
        <v>870</v>
      </c>
      <c r="E84" s="14">
        <f t="shared" si="170"/>
        <v>100</v>
      </c>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v>870</v>
      </c>
      <c r="AR84" s="133">
        <v>870</v>
      </c>
      <c r="AS84" s="14">
        <f t="shared" si="437"/>
        <v>100</v>
      </c>
      <c r="AT84" s="14"/>
      <c r="AU84" s="14"/>
      <c r="AV84" s="14"/>
      <c r="AW84" s="14"/>
      <c r="AX84" s="14"/>
      <c r="AY84" s="14"/>
      <c r="AZ84" s="14"/>
      <c r="BA84" s="14"/>
      <c r="BB84" s="155"/>
      <c r="BC84" s="14"/>
      <c r="BD84" s="14"/>
      <c r="BE84" s="14"/>
      <c r="BF84" s="14"/>
      <c r="BG84" s="14"/>
      <c r="BH84" s="14"/>
      <c r="BI84" s="95"/>
      <c r="BJ84" s="95"/>
      <c r="BK84" s="95"/>
      <c r="BL84" s="95"/>
      <c r="BM84" s="95"/>
      <c r="BN84" s="95"/>
      <c r="BO84" s="14"/>
      <c r="BP84" s="14"/>
      <c r="BQ84" s="95"/>
      <c r="BR84" s="14"/>
      <c r="BS84" s="14"/>
      <c r="BT84" s="14"/>
      <c r="BU84" s="95"/>
      <c r="BV84" s="95"/>
      <c r="BW84" s="14"/>
      <c r="BX84" s="14"/>
      <c r="BY84" s="95"/>
      <c r="BZ84" s="14"/>
      <c r="CA84" s="14"/>
      <c r="CB84" s="14"/>
      <c r="CC84" s="14"/>
      <c r="CD84" s="14"/>
      <c r="CE84" s="14"/>
      <c r="CF84" s="14"/>
      <c r="CG84" s="14"/>
      <c r="CH84" s="14"/>
      <c r="CI84" s="14"/>
      <c r="CJ84" s="14"/>
      <c r="CK84" s="95"/>
      <c r="CL84" s="95"/>
      <c r="CM84" s="14"/>
      <c r="CN84" s="14"/>
      <c r="CO84" s="95"/>
      <c r="CP84" s="95"/>
      <c r="CQ84" s="14"/>
      <c r="CR84" s="14"/>
      <c r="CS84" s="95"/>
      <c r="CT84" s="95"/>
      <c r="CU84" s="14"/>
      <c r="CV84" s="14"/>
      <c r="CW84" s="95"/>
      <c r="CX84" s="95"/>
      <c r="CY84" s="14"/>
      <c r="CZ84" s="14"/>
      <c r="DA84" s="95"/>
      <c r="DB84" s="14"/>
      <c r="DC84" s="14"/>
      <c r="DD84" s="14"/>
      <c r="DE84" s="15"/>
      <c r="DF84" s="15"/>
      <c r="DG84" s="14"/>
      <c r="DH84" s="14"/>
      <c r="DI84" s="95"/>
      <c r="DJ84" s="95"/>
      <c r="DK84" s="14"/>
      <c r="DL84" s="14"/>
      <c r="DM84" s="48"/>
      <c r="DN84" s="14"/>
      <c r="DO84" s="14"/>
      <c r="DP84" s="14"/>
      <c r="DQ84" s="48"/>
      <c r="DR84" s="14"/>
      <c r="DS84" s="14"/>
      <c r="DT84" s="14"/>
      <c r="DU84" s="95"/>
      <c r="DV84" s="95"/>
      <c r="DW84" s="15"/>
      <c r="DX84" s="14"/>
      <c r="DY84" s="207"/>
      <c r="DZ84" s="15"/>
      <c r="EA84" s="15"/>
      <c r="EB84" s="14"/>
      <c r="EC84" s="14"/>
      <c r="ED84" s="225"/>
      <c r="EE84" s="221"/>
      <c r="EF84" s="14"/>
      <c r="EG84" s="95"/>
      <c r="EH84" s="95"/>
      <c r="EI84" s="15"/>
      <c r="EJ84" s="14"/>
      <c r="EK84" s="95"/>
      <c r="EL84" s="95"/>
      <c r="EM84" s="15"/>
      <c r="EN84" s="14"/>
      <c r="EO84" s="95"/>
      <c r="EP84" s="95"/>
      <c r="EQ84" s="15"/>
      <c r="ER84" s="14"/>
      <c r="ES84" s="95"/>
      <c r="ET84" s="15"/>
      <c r="EU84" s="15"/>
      <c r="EV84" s="14"/>
      <c r="EW84" s="95"/>
      <c r="EX84" s="15"/>
      <c r="EY84" s="15"/>
      <c r="EZ84" s="14"/>
      <c r="FA84" s="15"/>
      <c r="FB84" s="15"/>
      <c r="FC84" s="15"/>
      <c r="FD84" s="14"/>
      <c r="FE84" s="15"/>
      <c r="FF84" s="15"/>
      <c r="FG84" s="15"/>
      <c r="FH84" s="14"/>
      <c r="FI84" s="15"/>
      <c r="FJ84" s="15"/>
      <c r="FK84" s="15"/>
      <c r="FL84" s="14"/>
      <c r="FM84" s="15"/>
      <c r="FN84" s="15"/>
      <c r="FO84" s="15"/>
      <c r="FP84" s="14"/>
      <c r="FQ84" s="15"/>
      <c r="FR84" s="14"/>
      <c r="FS84" s="15"/>
      <c r="FT84" s="14"/>
      <c r="FU84" s="14"/>
      <c r="FV84" s="14"/>
      <c r="FW84" s="15"/>
      <c r="FX84" s="14"/>
      <c r="FY84" s="14"/>
      <c r="FZ84" s="14"/>
      <c r="GA84" s="15"/>
      <c r="GB84" s="14"/>
      <c r="GC84" s="14"/>
      <c r="GD84" s="14"/>
      <c r="GE84" s="15"/>
      <c r="GF84" s="14"/>
      <c r="GG84" s="14"/>
      <c r="GH84" s="14"/>
      <c r="GI84" s="15"/>
      <c r="GJ84" s="15"/>
      <c r="GK84" s="15"/>
    </row>
    <row r="85" spans="1:193" s="33" customFormat="1" x14ac:dyDescent="0.25">
      <c r="A85" s="56" t="s">
        <v>376</v>
      </c>
      <c r="B85" s="145">
        <f t="shared" si="427"/>
        <v>0</v>
      </c>
      <c r="C85" s="145">
        <f t="shared" si="427"/>
        <v>456.7</v>
      </c>
      <c r="D85" s="145">
        <f t="shared" si="428"/>
        <v>456.6576</v>
      </c>
      <c r="E85" s="14">
        <f t="shared" si="170"/>
        <v>99.990716006130938</v>
      </c>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55"/>
      <c r="BC85" s="14"/>
      <c r="BD85" s="14"/>
      <c r="BE85" s="14"/>
      <c r="BF85" s="14"/>
      <c r="BG85" s="14"/>
      <c r="BH85" s="14"/>
      <c r="BI85" s="95"/>
      <c r="BJ85" s="95"/>
      <c r="BK85" s="95"/>
      <c r="BL85" s="95"/>
      <c r="BM85" s="95"/>
      <c r="BN85" s="95"/>
      <c r="BO85" s="14"/>
      <c r="BP85" s="14"/>
      <c r="BQ85" s="95"/>
      <c r="BR85" s="14"/>
      <c r="BS85" s="14"/>
      <c r="BT85" s="14"/>
      <c r="BU85" s="95"/>
      <c r="BV85" s="95"/>
      <c r="BW85" s="14"/>
      <c r="BX85" s="14"/>
      <c r="BY85" s="95"/>
      <c r="BZ85" s="14"/>
      <c r="CA85" s="14"/>
      <c r="CB85" s="14"/>
      <c r="CC85" s="14"/>
      <c r="CD85" s="14"/>
      <c r="CE85" s="14"/>
      <c r="CF85" s="14"/>
      <c r="CG85" s="14"/>
      <c r="CH85" s="14"/>
      <c r="CI85" s="14"/>
      <c r="CJ85" s="14"/>
      <c r="CK85" s="95"/>
      <c r="CL85" s="95"/>
      <c r="CM85" s="14"/>
      <c r="CN85" s="14"/>
      <c r="CO85" s="95"/>
      <c r="CP85" s="95"/>
      <c r="CQ85" s="14"/>
      <c r="CR85" s="14"/>
      <c r="CS85" s="95"/>
      <c r="CT85" s="95"/>
      <c r="CU85" s="14"/>
      <c r="CV85" s="14"/>
      <c r="CW85" s="95"/>
      <c r="CX85" s="95"/>
      <c r="CY85" s="14"/>
      <c r="CZ85" s="14"/>
      <c r="DA85" s="95"/>
      <c r="DB85" s="14"/>
      <c r="DC85" s="14">
        <v>456.7</v>
      </c>
      <c r="DD85" s="14">
        <v>456.6576</v>
      </c>
      <c r="DE85" s="15">
        <f t="shared" ref="DE85:DE97" si="470">DD85/DC85*100</f>
        <v>99.990716006130938</v>
      </c>
      <c r="DF85" s="15"/>
      <c r="DG85" s="14"/>
      <c r="DH85" s="14"/>
      <c r="DI85" s="95"/>
      <c r="DJ85" s="95"/>
      <c r="DK85" s="14"/>
      <c r="DL85" s="14"/>
      <c r="DM85" s="48"/>
      <c r="DN85" s="14"/>
      <c r="DO85" s="14"/>
      <c r="DP85" s="14"/>
      <c r="DQ85" s="48"/>
      <c r="DR85" s="14"/>
      <c r="DS85" s="14"/>
      <c r="DT85" s="14"/>
      <c r="DU85" s="95"/>
      <c r="DV85" s="95"/>
      <c r="DW85" s="15"/>
      <c r="DX85" s="14"/>
      <c r="DY85" s="207"/>
      <c r="DZ85" s="15"/>
      <c r="EA85" s="15"/>
      <c r="EB85" s="14"/>
      <c r="EC85" s="14"/>
      <c r="ED85" s="225"/>
      <c r="EE85" s="221"/>
      <c r="EF85" s="14"/>
      <c r="EG85" s="95"/>
      <c r="EH85" s="95"/>
      <c r="EI85" s="15"/>
      <c r="EJ85" s="14"/>
      <c r="EK85" s="95"/>
      <c r="EL85" s="95"/>
      <c r="EM85" s="15"/>
      <c r="EN85" s="14"/>
      <c r="EO85" s="95"/>
      <c r="EP85" s="95"/>
      <c r="EQ85" s="15"/>
      <c r="ER85" s="14"/>
      <c r="ES85" s="95"/>
      <c r="ET85" s="15"/>
      <c r="EU85" s="15"/>
      <c r="EV85" s="14"/>
      <c r="EW85" s="95"/>
      <c r="EX85" s="15"/>
      <c r="EY85" s="15"/>
      <c r="EZ85" s="14"/>
      <c r="FA85" s="15"/>
      <c r="FB85" s="15"/>
      <c r="FC85" s="15"/>
      <c r="FD85" s="14"/>
      <c r="FE85" s="15"/>
      <c r="FF85" s="15"/>
      <c r="FG85" s="15"/>
      <c r="FH85" s="14"/>
      <c r="FI85" s="15"/>
      <c r="FJ85" s="15"/>
      <c r="FK85" s="15"/>
      <c r="FL85" s="14"/>
      <c r="FM85" s="15"/>
      <c r="FN85" s="15"/>
      <c r="FO85" s="15"/>
      <c r="FP85" s="14"/>
      <c r="FQ85" s="15"/>
      <c r="FR85" s="14"/>
      <c r="FS85" s="15"/>
      <c r="FT85" s="14"/>
      <c r="FU85" s="14"/>
      <c r="FV85" s="14"/>
      <c r="FW85" s="15"/>
      <c r="FX85" s="14"/>
      <c r="FY85" s="14"/>
      <c r="FZ85" s="14"/>
      <c r="GA85" s="15"/>
      <c r="GB85" s="14"/>
      <c r="GC85" s="14"/>
      <c r="GD85" s="14"/>
      <c r="GE85" s="15"/>
      <c r="GF85" s="14"/>
      <c r="GG85" s="14"/>
      <c r="GH85" s="14"/>
      <c r="GI85" s="15"/>
      <c r="GJ85" s="15"/>
      <c r="GK85" s="15"/>
    </row>
    <row r="86" spans="1:193" s="33" customFormat="1" x14ac:dyDescent="0.25">
      <c r="A86" s="56" t="s">
        <v>475</v>
      </c>
      <c r="B86" s="145">
        <f t="shared" si="427"/>
        <v>0</v>
      </c>
      <c r="C86" s="145">
        <f t="shared" si="427"/>
        <v>999.57799999999997</v>
      </c>
      <c r="D86" s="145">
        <f t="shared" si="428"/>
        <v>999.57799999999997</v>
      </c>
      <c r="E86" s="14">
        <f t="shared" si="170"/>
        <v>100</v>
      </c>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v>999.57799999999997</v>
      </c>
      <c r="AR86" s="133">
        <v>999.57799999999997</v>
      </c>
      <c r="AS86" s="14">
        <f t="shared" si="437"/>
        <v>100</v>
      </c>
      <c r="AT86" s="14"/>
      <c r="AU86" s="14"/>
      <c r="AV86" s="14"/>
      <c r="AW86" s="14"/>
      <c r="AX86" s="14"/>
      <c r="AY86" s="14"/>
      <c r="AZ86" s="14"/>
      <c r="BA86" s="14"/>
      <c r="BB86" s="155"/>
      <c r="BC86" s="14"/>
      <c r="BD86" s="14"/>
      <c r="BE86" s="14"/>
      <c r="BF86" s="14"/>
      <c r="BG86" s="14"/>
      <c r="BH86" s="14"/>
      <c r="BI86" s="95"/>
      <c r="BJ86" s="95"/>
      <c r="BK86" s="95"/>
      <c r="BL86" s="95"/>
      <c r="BM86" s="95"/>
      <c r="BN86" s="95"/>
      <c r="BO86" s="14"/>
      <c r="BP86" s="14"/>
      <c r="BQ86" s="95"/>
      <c r="BR86" s="14"/>
      <c r="BS86" s="14"/>
      <c r="BT86" s="14"/>
      <c r="BU86" s="95"/>
      <c r="BV86" s="95"/>
      <c r="BW86" s="14"/>
      <c r="BX86" s="14"/>
      <c r="BY86" s="95"/>
      <c r="BZ86" s="14"/>
      <c r="CA86" s="14"/>
      <c r="CB86" s="14"/>
      <c r="CC86" s="14"/>
      <c r="CD86" s="14"/>
      <c r="CE86" s="14"/>
      <c r="CF86" s="14"/>
      <c r="CG86" s="14"/>
      <c r="CH86" s="14"/>
      <c r="CI86" s="14"/>
      <c r="CJ86" s="14"/>
      <c r="CK86" s="95"/>
      <c r="CL86" s="95"/>
      <c r="CM86" s="14"/>
      <c r="CN86" s="14"/>
      <c r="CO86" s="95"/>
      <c r="CP86" s="95"/>
      <c r="CQ86" s="14"/>
      <c r="CR86" s="14"/>
      <c r="CS86" s="95"/>
      <c r="CT86" s="95"/>
      <c r="CU86" s="14"/>
      <c r="CV86" s="14"/>
      <c r="CW86" s="95"/>
      <c r="CX86" s="95"/>
      <c r="CY86" s="14"/>
      <c r="CZ86" s="14"/>
      <c r="DA86" s="95"/>
      <c r="DB86" s="14"/>
      <c r="DC86" s="14"/>
      <c r="DD86" s="14"/>
      <c r="DE86" s="15"/>
      <c r="DF86" s="15"/>
      <c r="DG86" s="14"/>
      <c r="DH86" s="14"/>
      <c r="DI86" s="95"/>
      <c r="DJ86" s="95"/>
      <c r="DK86" s="14"/>
      <c r="DL86" s="14"/>
      <c r="DM86" s="48"/>
      <c r="DN86" s="14"/>
      <c r="DO86" s="14"/>
      <c r="DP86" s="14"/>
      <c r="DQ86" s="48"/>
      <c r="DR86" s="14"/>
      <c r="DS86" s="14"/>
      <c r="DT86" s="14"/>
      <c r="DU86" s="95"/>
      <c r="DV86" s="95"/>
      <c r="DW86" s="15"/>
      <c r="DX86" s="14"/>
      <c r="DY86" s="207"/>
      <c r="DZ86" s="15"/>
      <c r="EA86" s="15"/>
      <c r="EB86" s="14"/>
      <c r="EC86" s="14"/>
      <c r="ED86" s="225"/>
      <c r="EE86" s="221"/>
      <c r="EF86" s="14"/>
      <c r="EG86" s="95"/>
      <c r="EH86" s="95"/>
      <c r="EI86" s="15"/>
      <c r="EJ86" s="14"/>
      <c r="EK86" s="95"/>
      <c r="EL86" s="95"/>
      <c r="EM86" s="15"/>
      <c r="EN86" s="14"/>
      <c r="EO86" s="95"/>
      <c r="EP86" s="95"/>
      <c r="EQ86" s="15"/>
      <c r="ER86" s="14"/>
      <c r="ES86" s="95"/>
      <c r="ET86" s="15"/>
      <c r="EU86" s="15"/>
      <c r="EV86" s="14"/>
      <c r="EW86" s="95"/>
      <c r="EX86" s="15"/>
      <c r="EY86" s="15"/>
      <c r="EZ86" s="14"/>
      <c r="FA86" s="15"/>
      <c r="FB86" s="15"/>
      <c r="FC86" s="15"/>
      <c r="FD86" s="14"/>
      <c r="FE86" s="15"/>
      <c r="FF86" s="15"/>
      <c r="FG86" s="15"/>
      <c r="FH86" s="14"/>
      <c r="FI86" s="15"/>
      <c r="FJ86" s="15"/>
      <c r="FK86" s="15"/>
      <c r="FL86" s="14"/>
      <c r="FM86" s="15"/>
      <c r="FN86" s="15"/>
      <c r="FO86" s="15"/>
      <c r="FP86" s="14"/>
      <c r="FQ86" s="15"/>
      <c r="FR86" s="14"/>
      <c r="FS86" s="15"/>
      <c r="FT86" s="14"/>
      <c r="FU86" s="14"/>
      <c r="FV86" s="14"/>
      <c r="FW86" s="15"/>
      <c r="FX86" s="14"/>
      <c r="FY86" s="14"/>
      <c r="FZ86" s="14"/>
      <c r="GA86" s="15"/>
      <c r="GB86" s="14"/>
      <c r="GC86" s="14"/>
      <c r="GD86" s="14"/>
      <c r="GE86" s="15"/>
      <c r="GF86" s="14"/>
      <c r="GG86" s="14"/>
      <c r="GH86" s="14"/>
      <c r="GI86" s="15"/>
      <c r="GJ86" s="15"/>
      <c r="GK86" s="15"/>
    </row>
    <row r="87" spans="1:193" s="33" customFormat="1" x14ac:dyDescent="0.25">
      <c r="A87" s="56" t="s">
        <v>476</v>
      </c>
      <c r="B87" s="145">
        <f t="shared" si="427"/>
        <v>0</v>
      </c>
      <c r="C87" s="145">
        <f t="shared" si="427"/>
        <v>751.41340000000002</v>
      </c>
      <c r="D87" s="145">
        <f t="shared" si="428"/>
        <v>751.41340000000002</v>
      </c>
      <c r="E87" s="14">
        <f t="shared" si="170"/>
        <v>100</v>
      </c>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v>751.41340000000002</v>
      </c>
      <c r="AR87" s="133">
        <v>751.41340000000002</v>
      </c>
      <c r="AS87" s="14">
        <f t="shared" si="437"/>
        <v>100</v>
      </c>
      <c r="AT87" s="14"/>
      <c r="AU87" s="14"/>
      <c r="AV87" s="14"/>
      <c r="AW87" s="14"/>
      <c r="AX87" s="14"/>
      <c r="AY87" s="14"/>
      <c r="AZ87" s="14"/>
      <c r="BA87" s="14"/>
      <c r="BB87" s="155"/>
      <c r="BC87" s="14"/>
      <c r="BD87" s="14"/>
      <c r="BE87" s="14"/>
      <c r="BF87" s="14"/>
      <c r="BG87" s="14"/>
      <c r="BH87" s="14"/>
      <c r="BI87" s="95"/>
      <c r="BJ87" s="95"/>
      <c r="BK87" s="95"/>
      <c r="BL87" s="95"/>
      <c r="BM87" s="95"/>
      <c r="BN87" s="95"/>
      <c r="BO87" s="14"/>
      <c r="BP87" s="14"/>
      <c r="BQ87" s="95"/>
      <c r="BR87" s="14"/>
      <c r="BS87" s="14"/>
      <c r="BT87" s="14"/>
      <c r="BU87" s="95"/>
      <c r="BV87" s="95"/>
      <c r="BW87" s="14"/>
      <c r="BX87" s="14"/>
      <c r="BY87" s="95"/>
      <c r="BZ87" s="14"/>
      <c r="CA87" s="14"/>
      <c r="CB87" s="14"/>
      <c r="CC87" s="14"/>
      <c r="CD87" s="14"/>
      <c r="CE87" s="14"/>
      <c r="CF87" s="14"/>
      <c r="CG87" s="14"/>
      <c r="CH87" s="14"/>
      <c r="CI87" s="14"/>
      <c r="CJ87" s="14"/>
      <c r="CK87" s="95"/>
      <c r="CL87" s="95"/>
      <c r="CM87" s="14"/>
      <c r="CN87" s="14"/>
      <c r="CO87" s="95"/>
      <c r="CP87" s="95"/>
      <c r="CQ87" s="14"/>
      <c r="CR87" s="14"/>
      <c r="CS87" s="95"/>
      <c r="CT87" s="95"/>
      <c r="CU87" s="14"/>
      <c r="CV87" s="14"/>
      <c r="CW87" s="95"/>
      <c r="CX87" s="95"/>
      <c r="CY87" s="14"/>
      <c r="CZ87" s="14"/>
      <c r="DA87" s="95"/>
      <c r="DB87" s="14"/>
      <c r="DC87" s="14"/>
      <c r="DD87" s="14"/>
      <c r="DE87" s="15"/>
      <c r="DF87" s="15"/>
      <c r="DG87" s="14"/>
      <c r="DH87" s="14"/>
      <c r="DI87" s="95"/>
      <c r="DJ87" s="95"/>
      <c r="DK87" s="14"/>
      <c r="DL87" s="14"/>
      <c r="DM87" s="48"/>
      <c r="DN87" s="14"/>
      <c r="DO87" s="14"/>
      <c r="DP87" s="14"/>
      <c r="DQ87" s="48"/>
      <c r="DR87" s="14"/>
      <c r="DS87" s="14"/>
      <c r="DT87" s="14"/>
      <c r="DU87" s="95"/>
      <c r="DV87" s="95"/>
      <c r="DW87" s="15"/>
      <c r="DX87" s="14"/>
      <c r="DY87" s="207"/>
      <c r="DZ87" s="15"/>
      <c r="EA87" s="15"/>
      <c r="EB87" s="14"/>
      <c r="EC87" s="14"/>
      <c r="ED87" s="225"/>
      <c r="EE87" s="221"/>
      <c r="EF87" s="14"/>
      <c r="EG87" s="95"/>
      <c r="EH87" s="95"/>
      <c r="EI87" s="15"/>
      <c r="EJ87" s="14"/>
      <c r="EK87" s="95"/>
      <c r="EL87" s="95"/>
      <c r="EM87" s="15"/>
      <c r="EN87" s="14"/>
      <c r="EO87" s="95"/>
      <c r="EP87" s="95"/>
      <c r="EQ87" s="15"/>
      <c r="ER87" s="14"/>
      <c r="ES87" s="95"/>
      <c r="ET87" s="15"/>
      <c r="EU87" s="15"/>
      <c r="EV87" s="14"/>
      <c r="EW87" s="95"/>
      <c r="EX87" s="15"/>
      <c r="EY87" s="15"/>
      <c r="EZ87" s="14"/>
      <c r="FA87" s="15"/>
      <c r="FB87" s="15"/>
      <c r="FC87" s="15"/>
      <c r="FD87" s="14"/>
      <c r="FE87" s="15"/>
      <c r="FF87" s="15"/>
      <c r="FG87" s="15"/>
      <c r="FH87" s="14"/>
      <c r="FI87" s="15"/>
      <c r="FJ87" s="15"/>
      <c r="FK87" s="15"/>
      <c r="FL87" s="14"/>
      <c r="FM87" s="15"/>
      <c r="FN87" s="15"/>
      <c r="FO87" s="15"/>
      <c r="FP87" s="14"/>
      <c r="FQ87" s="15"/>
      <c r="FR87" s="14"/>
      <c r="FS87" s="15"/>
      <c r="FT87" s="14"/>
      <c r="FU87" s="14"/>
      <c r="FV87" s="14"/>
      <c r="FW87" s="15"/>
      <c r="FX87" s="14"/>
      <c r="FY87" s="14"/>
      <c r="FZ87" s="14"/>
      <c r="GA87" s="15"/>
      <c r="GB87" s="14"/>
      <c r="GC87" s="14"/>
      <c r="GD87" s="14"/>
      <c r="GE87" s="15"/>
      <c r="GF87" s="14"/>
      <c r="GG87" s="14"/>
      <c r="GH87" s="14"/>
      <c r="GI87" s="15"/>
      <c r="GJ87" s="15"/>
      <c r="GK87" s="15"/>
    </row>
    <row r="88" spans="1:193" s="33" customFormat="1" x14ac:dyDescent="0.25">
      <c r="A88" s="56" t="s">
        <v>481</v>
      </c>
      <c r="B88" s="145">
        <f t="shared" si="427"/>
        <v>0</v>
      </c>
      <c r="C88" s="145">
        <f t="shared" si="427"/>
        <v>0</v>
      </c>
      <c r="D88" s="145">
        <f t="shared" si="428"/>
        <v>0</v>
      </c>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55"/>
      <c r="BC88" s="14"/>
      <c r="BD88" s="14"/>
      <c r="BE88" s="14"/>
      <c r="BF88" s="14"/>
      <c r="BG88" s="14"/>
      <c r="BH88" s="14"/>
      <c r="BI88" s="95"/>
      <c r="BJ88" s="95"/>
      <c r="BK88" s="95"/>
      <c r="BL88" s="95"/>
      <c r="BM88" s="95"/>
      <c r="BN88" s="95"/>
      <c r="BO88" s="14"/>
      <c r="BP88" s="14"/>
      <c r="BQ88" s="95"/>
      <c r="BR88" s="14"/>
      <c r="BS88" s="14"/>
      <c r="BT88" s="14"/>
      <c r="BU88" s="95"/>
      <c r="BV88" s="95"/>
      <c r="BW88" s="14"/>
      <c r="BX88" s="14"/>
      <c r="BY88" s="95"/>
      <c r="BZ88" s="14"/>
      <c r="CA88" s="14"/>
      <c r="CB88" s="14"/>
      <c r="CC88" s="14"/>
      <c r="CD88" s="14"/>
      <c r="CE88" s="14"/>
      <c r="CF88" s="14"/>
      <c r="CG88" s="14"/>
      <c r="CH88" s="14"/>
      <c r="CI88" s="14"/>
      <c r="CJ88" s="14"/>
      <c r="CK88" s="95"/>
      <c r="CL88" s="95"/>
      <c r="CM88" s="14"/>
      <c r="CN88" s="14"/>
      <c r="CO88" s="95"/>
      <c r="CP88" s="95"/>
      <c r="CQ88" s="14"/>
      <c r="CR88" s="14"/>
      <c r="CS88" s="95"/>
      <c r="CT88" s="95"/>
      <c r="CU88" s="14"/>
      <c r="CV88" s="14"/>
      <c r="CW88" s="95"/>
      <c r="CX88" s="95"/>
      <c r="CY88" s="14"/>
      <c r="CZ88" s="14"/>
      <c r="DA88" s="95"/>
      <c r="DB88" s="14"/>
      <c r="DC88" s="14"/>
      <c r="DD88" s="14"/>
      <c r="DE88" s="15"/>
      <c r="DF88" s="15"/>
      <c r="DG88" s="14"/>
      <c r="DH88" s="14"/>
      <c r="DI88" s="95"/>
      <c r="DJ88" s="95"/>
      <c r="DK88" s="14"/>
      <c r="DL88" s="14"/>
      <c r="DM88" s="48"/>
      <c r="DN88" s="14"/>
      <c r="DO88" s="14"/>
      <c r="DP88" s="14"/>
      <c r="DQ88" s="48"/>
      <c r="DR88" s="14"/>
      <c r="DS88" s="14"/>
      <c r="DT88" s="14"/>
      <c r="DU88" s="95"/>
      <c r="DV88" s="95"/>
      <c r="DW88" s="15"/>
      <c r="DX88" s="14"/>
      <c r="DY88" s="207"/>
      <c r="DZ88" s="15"/>
      <c r="EA88" s="15"/>
      <c r="EB88" s="14"/>
      <c r="EC88" s="14"/>
      <c r="ED88" s="225"/>
      <c r="EE88" s="221"/>
      <c r="EF88" s="14"/>
      <c r="EG88" s="95"/>
      <c r="EH88" s="95"/>
      <c r="EI88" s="15"/>
      <c r="EJ88" s="14"/>
      <c r="EK88" s="95"/>
      <c r="EL88" s="95"/>
      <c r="EM88" s="15"/>
      <c r="EN88" s="14"/>
      <c r="EO88" s="95"/>
      <c r="EP88" s="95"/>
      <c r="EQ88" s="15"/>
      <c r="ER88" s="14"/>
      <c r="ES88" s="95"/>
      <c r="ET88" s="15"/>
      <c r="EU88" s="15"/>
      <c r="EV88" s="14"/>
      <c r="EW88" s="95"/>
      <c r="EX88" s="15"/>
      <c r="EY88" s="15"/>
      <c r="EZ88" s="14"/>
      <c r="FA88" s="15"/>
      <c r="FB88" s="15"/>
      <c r="FC88" s="15"/>
      <c r="FD88" s="14"/>
      <c r="FE88" s="15"/>
      <c r="FF88" s="15"/>
      <c r="FG88" s="15"/>
      <c r="FH88" s="14"/>
      <c r="FI88" s="15"/>
      <c r="FJ88" s="15"/>
      <c r="FK88" s="15"/>
      <c r="FL88" s="14"/>
      <c r="FM88" s="15"/>
      <c r="FN88" s="15"/>
      <c r="FO88" s="15"/>
      <c r="FP88" s="14"/>
      <c r="FQ88" s="15"/>
      <c r="FR88" s="14"/>
      <c r="FS88" s="15"/>
      <c r="FT88" s="14"/>
      <c r="FU88" s="14"/>
      <c r="FV88" s="14"/>
      <c r="FW88" s="15"/>
      <c r="FX88" s="14"/>
      <c r="FY88" s="14"/>
      <c r="FZ88" s="14"/>
      <c r="GA88" s="15"/>
      <c r="GB88" s="14"/>
      <c r="GC88" s="14"/>
      <c r="GD88" s="14"/>
      <c r="GE88" s="15"/>
      <c r="GF88" s="14"/>
      <c r="GG88" s="14"/>
      <c r="GH88" s="14"/>
      <c r="GI88" s="15"/>
      <c r="GJ88" s="15"/>
      <c r="GK88" s="15"/>
    </row>
    <row r="89" spans="1:193" s="33" customFormat="1" x14ac:dyDescent="0.25">
      <c r="A89" s="56" t="s">
        <v>296</v>
      </c>
      <c r="B89" s="145">
        <f t="shared" si="427"/>
        <v>0</v>
      </c>
      <c r="C89" s="145">
        <f t="shared" si="427"/>
        <v>970</v>
      </c>
      <c r="D89" s="145">
        <f t="shared" si="428"/>
        <v>970</v>
      </c>
      <c r="E89" s="14">
        <f t="shared" si="170"/>
        <v>100</v>
      </c>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v>970</v>
      </c>
      <c r="AR89" s="133">
        <v>970</v>
      </c>
      <c r="AS89" s="14">
        <f t="shared" si="437"/>
        <v>100</v>
      </c>
      <c r="AT89" s="14"/>
      <c r="AU89" s="14"/>
      <c r="AV89" s="14"/>
      <c r="AW89" s="14"/>
      <c r="AX89" s="14"/>
      <c r="AY89" s="14"/>
      <c r="AZ89" s="14"/>
      <c r="BA89" s="14"/>
      <c r="BB89" s="155"/>
      <c r="BC89" s="14"/>
      <c r="BD89" s="14"/>
      <c r="BE89" s="14"/>
      <c r="BF89" s="14"/>
      <c r="BG89" s="14"/>
      <c r="BH89" s="14"/>
      <c r="BI89" s="95"/>
      <c r="BJ89" s="95"/>
      <c r="BK89" s="95"/>
      <c r="BL89" s="95"/>
      <c r="BM89" s="95"/>
      <c r="BN89" s="95"/>
      <c r="BO89" s="14"/>
      <c r="BP89" s="14"/>
      <c r="BQ89" s="95"/>
      <c r="BR89" s="14"/>
      <c r="BS89" s="14"/>
      <c r="BT89" s="14"/>
      <c r="BU89" s="95"/>
      <c r="BV89" s="95"/>
      <c r="BW89" s="14"/>
      <c r="BX89" s="14"/>
      <c r="BY89" s="95"/>
      <c r="BZ89" s="14"/>
      <c r="CA89" s="14"/>
      <c r="CB89" s="14"/>
      <c r="CC89" s="14"/>
      <c r="CD89" s="14"/>
      <c r="CE89" s="14"/>
      <c r="CF89" s="14"/>
      <c r="CG89" s="14"/>
      <c r="CH89" s="14"/>
      <c r="CI89" s="14"/>
      <c r="CJ89" s="14"/>
      <c r="CK89" s="95"/>
      <c r="CL89" s="95"/>
      <c r="CM89" s="14"/>
      <c r="CN89" s="14"/>
      <c r="CO89" s="95"/>
      <c r="CP89" s="95"/>
      <c r="CQ89" s="14"/>
      <c r="CR89" s="14"/>
      <c r="CS89" s="95"/>
      <c r="CT89" s="95"/>
      <c r="CU89" s="14"/>
      <c r="CV89" s="14"/>
      <c r="CW89" s="95"/>
      <c r="CX89" s="95"/>
      <c r="CY89" s="14"/>
      <c r="CZ89" s="14"/>
      <c r="DA89" s="95"/>
      <c r="DB89" s="14"/>
      <c r="DC89" s="14"/>
      <c r="DD89" s="14"/>
      <c r="DE89" s="15"/>
      <c r="DF89" s="15"/>
      <c r="DG89" s="14"/>
      <c r="DH89" s="14"/>
      <c r="DI89" s="95"/>
      <c r="DJ89" s="95"/>
      <c r="DK89" s="14"/>
      <c r="DL89" s="14"/>
      <c r="DM89" s="48"/>
      <c r="DN89" s="14"/>
      <c r="DO89" s="14"/>
      <c r="DP89" s="14"/>
      <c r="DQ89" s="48"/>
      <c r="DR89" s="14"/>
      <c r="DS89" s="14"/>
      <c r="DT89" s="14"/>
      <c r="DU89" s="95"/>
      <c r="DV89" s="95"/>
      <c r="DW89" s="15"/>
      <c r="DX89" s="14"/>
      <c r="DY89" s="207"/>
      <c r="DZ89" s="15"/>
      <c r="EA89" s="15"/>
      <c r="EB89" s="14"/>
      <c r="EC89" s="14"/>
      <c r="ED89" s="225"/>
      <c r="EE89" s="221"/>
      <c r="EF89" s="14"/>
      <c r="EG89" s="95"/>
      <c r="EH89" s="95"/>
      <c r="EI89" s="15"/>
      <c r="EJ89" s="14"/>
      <c r="EK89" s="95"/>
      <c r="EL89" s="95"/>
      <c r="EM89" s="15"/>
      <c r="EN89" s="14"/>
      <c r="EO89" s="95"/>
      <c r="EP89" s="95"/>
      <c r="EQ89" s="15"/>
      <c r="ER89" s="14"/>
      <c r="ES89" s="95"/>
      <c r="ET89" s="15"/>
      <c r="EU89" s="15"/>
      <c r="EV89" s="14"/>
      <c r="EW89" s="95"/>
      <c r="EX89" s="15"/>
      <c r="EY89" s="15"/>
      <c r="EZ89" s="14"/>
      <c r="FA89" s="15"/>
      <c r="FB89" s="15"/>
      <c r="FC89" s="15"/>
      <c r="FD89" s="14"/>
      <c r="FE89" s="15"/>
      <c r="FF89" s="15"/>
      <c r="FG89" s="15"/>
      <c r="FH89" s="14"/>
      <c r="FI89" s="15"/>
      <c r="FJ89" s="15"/>
      <c r="FK89" s="15"/>
      <c r="FL89" s="14"/>
      <c r="FM89" s="15"/>
      <c r="FN89" s="15"/>
      <c r="FO89" s="15"/>
      <c r="FP89" s="14"/>
      <c r="FQ89" s="15"/>
      <c r="FR89" s="14"/>
      <c r="FS89" s="15"/>
      <c r="FT89" s="14"/>
      <c r="FU89" s="14"/>
      <c r="FV89" s="14"/>
      <c r="FW89" s="15"/>
      <c r="FX89" s="14"/>
      <c r="FY89" s="14"/>
      <c r="FZ89" s="14"/>
      <c r="GA89" s="15"/>
      <c r="GB89" s="14"/>
      <c r="GC89" s="14"/>
      <c r="GD89" s="14"/>
      <c r="GE89" s="15"/>
      <c r="GF89" s="14"/>
      <c r="GG89" s="14"/>
      <c r="GH89" s="14"/>
      <c r="GI89" s="15"/>
      <c r="GJ89" s="15"/>
      <c r="GK89" s="15"/>
    </row>
    <row r="90" spans="1:193" s="33" customFormat="1" x14ac:dyDescent="0.25">
      <c r="A90" s="56" t="s">
        <v>477</v>
      </c>
      <c r="B90" s="145">
        <f t="shared" si="427"/>
        <v>0</v>
      </c>
      <c r="C90" s="145">
        <f t="shared" si="427"/>
        <v>1422.2</v>
      </c>
      <c r="D90" s="145">
        <f t="shared" si="428"/>
        <v>1422.2</v>
      </c>
      <c r="E90" s="14">
        <f t="shared" si="170"/>
        <v>100</v>
      </c>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55"/>
      <c r="BC90" s="14"/>
      <c r="BD90" s="14"/>
      <c r="BE90" s="14"/>
      <c r="BF90" s="14"/>
      <c r="BG90" s="14"/>
      <c r="BH90" s="14"/>
      <c r="BI90" s="95"/>
      <c r="BJ90" s="95"/>
      <c r="BK90" s="95"/>
      <c r="BL90" s="95"/>
      <c r="BM90" s="95"/>
      <c r="BN90" s="95"/>
      <c r="BO90" s="14"/>
      <c r="BP90" s="14"/>
      <c r="BQ90" s="95"/>
      <c r="BR90" s="14"/>
      <c r="BS90" s="14"/>
      <c r="BT90" s="14"/>
      <c r="BU90" s="95"/>
      <c r="BV90" s="95"/>
      <c r="BW90" s="14"/>
      <c r="BX90" s="14"/>
      <c r="BY90" s="95"/>
      <c r="BZ90" s="14"/>
      <c r="CA90" s="14"/>
      <c r="CB90" s="14"/>
      <c r="CC90" s="14"/>
      <c r="CD90" s="14"/>
      <c r="CE90" s="14"/>
      <c r="CF90" s="14"/>
      <c r="CG90" s="14"/>
      <c r="CH90" s="14"/>
      <c r="CI90" s="14"/>
      <c r="CJ90" s="14"/>
      <c r="CK90" s="95"/>
      <c r="CL90" s="95"/>
      <c r="CM90" s="14"/>
      <c r="CN90" s="14"/>
      <c r="CO90" s="95"/>
      <c r="CP90" s="95"/>
      <c r="CQ90" s="14"/>
      <c r="CR90" s="14"/>
      <c r="CS90" s="95"/>
      <c r="CT90" s="95"/>
      <c r="CU90" s="14"/>
      <c r="CV90" s="14"/>
      <c r="CW90" s="95"/>
      <c r="CX90" s="95"/>
      <c r="CY90" s="14"/>
      <c r="CZ90" s="14"/>
      <c r="DA90" s="95"/>
      <c r="DB90" s="14"/>
      <c r="DC90" s="14"/>
      <c r="DD90" s="14"/>
      <c r="DE90" s="15"/>
      <c r="DF90" s="15"/>
      <c r="DG90" s="14"/>
      <c r="DH90" s="14"/>
      <c r="DI90" s="95"/>
      <c r="DJ90" s="95"/>
      <c r="DK90" s="14"/>
      <c r="DL90" s="14"/>
      <c r="DM90" s="48"/>
      <c r="DN90" s="14"/>
      <c r="DO90" s="14"/>
      <c r="DP90" s="14"/>
      <c r="DQ90" s="48"/>
      <c r="DR90" s="14"/>
      <c r="DS90" s="14"/>
      <c r="DT90" s="14"/>
      <c r="DU90" s="95"/>
      <c r="DV90" s="95"/>
      <c r="DW90" s="15"/>
      <c r="DX90" s="14"/>
      <c r="DY90" s="207"/>
      <c r="DZ90" s="15"/>
      <c r="EA90" s="15"/>
      <c r="EB90" s="14"/>
      <c r="EC90" s="14"/>
      <c r="ED90" s="225"/>
      <c r="EE90" s="221"/>
      <c r="EF90" s="14"/>
      <c r="EG90" s="95"/>
      <c r="EH90" s="95"/>
      <c r="EI90" s="15"/>
      <c r="EJ90" s="14"/>
      <c r="EK90" s="95"/>
      <c r="EL90" s="95"/>
      <c r="EM90" s="15"/>
      <c r="EN90" s="14"/>
      <c r="EO90" s="95"/>
      <c r="EP90" s="95"/>
      <c r="EQ90" s="15"/>
      <c r="ER90" s="14"/>
      <c r="ES90" s="95"/>
      <c r="ET90" s="15"/>
      <c r="EU90" s="15"/>
      <c r="EV90" s="14"/>
      <c r="EW90" s="95"/>
      <c r="EX90" s="15"/>
      <c r="EY90" s="15"/>
      <c r="EZ90" s="14"/>
      <c r="FA90" s="15"/>
      <c r="FB90" s="15"/>
      <c r="FC90" s="15"/>
      <c r="FD90" s="14"/>
      <c r="FE90" s="15"/>
      <c r="FF90" s="15"/>
      <c r="FG90" s="15"/>
      <c r="FH90" s="14"/>
      <c r="FI90" s="15"/>
      <c r="FJ90" s="15"/>
      <c r="FK90" s="15"/>
      <c r="FL90" s="14"/>
      <c r="FM90" s="15"/>
      <c r="FN90" s="15"/>
      <c r="FO90" s="15">
        <v>1422.2</v>
      </c>
      <c r="FP90" s="231">
        <v>1422.2</v>
      </c>
      <c r="FQ90" s="15">
        <f t="shared" si="468"/>
        <v>100</v>
      </c>
      <c r="FR90" s="14"/>
      <c r="FS90" s="15"/>
      <c r="FT90" s="14"/>
      <c r="FU90" s="14"/>
      <c r="FV90" s="14"/>
      <c r="FW90" s="15"/>
      <c r="FX90" s="14"/>
      <c r="FY90" s="14"/>
      <c r="FZ90" s="14"/>
      <c r="GA90" s="15"/>
      <c r="GB90" s="14"/>
      <c r="GC90" s="14"/>
      <c r="GD90" s="14"/>
      <c r="GE90" s="15"/>
      <c r="GF90" s="14"/>
      <c r="GG90" s="14"/>
      <c r="GH90" s="14"/>
      <c r="GI90" s="15"/>
      <c r="GJ90" s="15"/>
      <c r="GK90" s="15"/>
    </row>
    <row r="91" spans="1:193" s="33" customFormat="1" x14ac:dyDescent="0.25">
      <c r="A91" s="56" t="s">
        <v>478</v>
      </c>
      <c r="B91" s="145">
        <f t="shared" si="427"/>
        <v>29768.6</v>
      </c>
      <c r="C91" s="145">
        <f t="shared" si="427"/>
        <v>21530</v>
      </c>
      <c r="D91" s="145">
        <f t="shared" si="428"/>
        <v>21530.018980000001</v>
      </c>
      <c r="E91" s="14">
        <f t="shared" si="170"/>
        <v>100.00008815606132</v>
      </c>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55"/>
      <c r="BC91" s="14"/>
      <c r="BD91" s="14"/>
      <c r="BE91" s="14"/>
      <c r="BF91" s="14"/>
      <c r="BG91" s="14"/>
      <c r="BH91" s="14"/>
      <c r="BI91" s="95"/>
      <c r="BJ91" s="95"/>
      <c r="BK91" s="95"/>
      <c r="BL91" s="95"/>
      <c r="BM91" s="95"/>
      <c r="BN91" s="95"/>
      <c r="BO91" s="14"/>
      <c r="BP91" s="14"/>
      <c r="BQ91" s="95"/>
      <c r="BR91" s="14"/>
      <c r="BS91" s="14"/>
      <c r="BT91" s="14"/>
      <c r="BU91" s="95"/>
      <c r="BV91" s="95"/>
      <c r="BW91" s="14"/>
      <c r="BX91" s="14"/>
      <c r="BY91" s="95"/>
      <c r="BZ91" s="14"/>
      <c r="CA91" s="14"/>
      <c r="CB91" s="14"/>
      <c r="CC91" s="14"/>
      <c r="CD91" s="14">
        <v>29768.6</v>
      </c>
      <c r="CE91" s="14">
        <v>21530</v>
      </c>
      <c r="CF91" s="185">
        <v>21530.018980000001</v>
      </c>
      <c r="CG91" s="14">
        <f>CF91/CE91*100</f>
        <v>100.00008815606132</v>
      </c>
      <c r="CH91" s="14"/>
      <c r="CI91" s="14"/>
      <c r="CJ91" s="14"/>
      <c r="CK91" s="95"/>
      <c r="CL91" s="95"/>
      <c r="CM91" s="14"/>
      <c r="CN91" s="14"/>
      <c r="CO91" s="95"/>
      <c r="CP91" s="95"/>
      <c r="CQ91" s="14"/>
      <c r="CR91" s="14"/>
      <c r="CS91" s="95"/>
      <c r="CT91" s="95"/>
      <c r="CU91" s="14"/>
      <c r="CV91" s="14"/>
      <c r="CW91" s="95"/>
      <c r="CX91" s="95"/>
      <c r="CY91" s="14"/>
      <c r="CZ91" s="14"/>
      <c r="DA91" s="95"/>
      <c r="DB91" s="14"/>
      <c r="DC91" s="14"/>
      <c r="DD91" s="14"/>
      <c r="DE91" s="15"/>
      <c r="DF91" s="15"/>
      <c r="DG91" s="14"/>
      <c r="DH91" s="14"/>
      <c r="DI91" s="95"/>
      <c r="DJ91" s="95"/>
      <c r="DK91" s="14"/>
      <c r="DL91" s="14"/>
      <c r="DM91" s="48"/>
      <c r="DN91" s="14"/>
      <c r="DO91" s="14"/>
      <c r="DP91" s="14"/>
      <c r="DQ91" s="48"/>
      <c r="DR91" s="14"/>
      <c r="DS91" s="14"/>
      <c r="DT91" s="14"/>
      <c r="DU91" s="95"/>
      <c r="DV91" s="95"/>
      <c r="DW91" s="15"/>
      <c r="DX91" s="14"/>
      <c r="DY91" s="207"/>
      <c r="DZ91" s="15"/>
      <c r="EA91" s="15"/>
      <c r="EB91" s="14"/>
      <c r="EC91" s="14"/>
      <c r="ED91" s="225"/>
      <c r="EE91" s="221"/>
      <c r="EF91" s="14"/>
      <c r="EG91" s="95"/>
      <c r="EH91" s="95"/>
      <c r="EI91" s="15"/>
      <c r="EJ91" s="14"/>
      <c r="EK91" s="95"/>
      <c r="EL91" s="95"/>
      <c r="EM91" s="15"/>
      <c r="EN91" s="14"/>
      <c r="EO91" s="95"/>
      <c r="EP91" s="95"/>
      <c r="EQ91" s="15"/>
      <c r="ER91" s="14"/>
      <c r="ES91" s="95"/>
      <c r="ET91" s="15"/>
      <c r="EU91" s="15"/>
      <c r="EV91" s="14"/>
      <c r="EW91" s="95"/>
      <c r="EX91" s="15"/>
      <c r="EY91" s="15"/>
      <c r="EZ91" s="14"/>
      <c r="FA91" s="15"/>
      <c r="FB91" s="15"/>
      <c r="FC91" s="15"/>
      <c r="FD91" s="14"/>
      <c r="FE91" s="15"/>
      <c r="FF91" s="15"/>
      <c r="FG91" s="15"/>
      <c r="FH91" s="14"/>
      <c r="FI91" s="15"/>
      <c r="FJ91" s="15"/>
      <c r="FK91" s="15"/>
      <c r="FL91" s="14"/>
      <c r="FM91" s="15"/>
      <c r="FN91" s="15"/>
      <c r="FO91" s="15"/>
      <c r="FP91" s="14"/>
      <c r="FQ91" s="14"/>
      <c r="FR91" s="14"/>
      <c r="FS91" s="15"/>
      <c r="FT91" s="14"/>
      <c r="FU91" s="14"/>
      <c r="FV91" s="14"/>
      <c r="FW91" s="15"/>
      <c r="FX91" s="14"/>
      <c r="FY91" s="14"/>
      <c r="FZ91" s="14"/>
      <c r="GA91" s="15"/>
      <c r="GB91" s="14"/>
      <c r="GC91" s="14"/>
      <c r="GD91" s="14"/>
      <c r="GE91" s="15"/>
      <c r="GF91" s="14"/>
      <c r="GG91" s="14"/>
      <c r="GH91" s="14"/>
      <c r="GI91" s="15"/>
      <c r="GJ91" s="15"/>
      <c r="GK91" s="15"/>
    </row>
    <row r="92" spans="1:193" s="33" customFormat="1" x14ac:dyDescent="0.25">
      <c r="A92" s="56" t="s">
        <v>479</v>
      </c>
      <c r="B92" s="145">
        <f t="shared" si="427"/>
        <v>0</v>
      </c>
      <c r="C92" s="145">
        <f t="shared" si="427"/>
        <v>751.6</v>
      </c>
      <c r="D92" s="145">
        <f t="shared" si="428"/>
        <v>751.64234999999996</v>
      </c>
      <c r="E92" s="14">
        <f t="shared" si="170"/>
        <v>100.00563464608834</v>
      </c>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55"/>
      <c r="BC92" s="14"/>
      <c r="BD92" s="14"/>
      <c r="BE92" s="14"/>
      <c r="BF92" s="14"/>
      <c r="BG92" s="14"/>
      <c r="BH92" s="14"/>
      <c r="BI92" s="95"/>
      <c r="BJ92" s="95"/>
      <c r="BK92" s="95"/>
      <c r="BL92" s="95"/>
      <c r="BM92" s="95"/>
      <c r="BN92" s="95"/>
      <c r="BO92" s="14"/>
      <c r="BP92" s="14"/>
      <c r="BQ92" s="95"/>
      <c r="BR92" s="14"/>
      <c r="BS92" s="14"/>
      <c r="BT92" s="14"/>
      <c r="BU92" s="95"/>
      <c r="BV92" s="95"/>
      <c r="BW92" s="14"/>
      <c r="BX92" s="14"/>
      <c r="BY92" s="95"/>
      <c r="BZ92" s="14"/>
      <c r="CA92" s="14"/>
      <c r="CB92" s="14"/>
      <c r="CC92" s="14"/>
      <c r="CD92" s="14"/>
      <c r="CE92" s="14"/>
      <c r="CF92" s="14"/>
      <c r="CG92" s="95"/>
      <c r="CH92" s="95"/>
      <c r="CI92" s="14"/>
      <c r="CJ92" s="14"/>
      <c r="CK92" s="95"/>
      <c r="CL92" s="95"/>
      <c r="CM92" s="14"/>
      <c r="CN92" s="14"/>
      <c r="CO92" s="95"/>
      <c r="CP92" s="95"/>
      <c r="CQ92" s="14"/>
      <c r="CR92" s="14"/>
      <c r="CS92" s="95"/>
      <c r="CT92" s="95"/>
      <c r="CU92" s="14"/>
      <c r="CV92" s="14"/>
      <c r="CW92" s="95"/>
      <c r="CX92" s="95"/>
      <c r="CY92" s="14"/>
      <c r="CZ92" s="14"/>
      <c r="DA92" s="95"/>
      <c r="DB92" s="14"/>
      <c r="DC92" s="14">
        <v>751.6</v>
      </c>
      <c r="DD92" s="14">
        <v>751.64234999999996</v>
      </c>
      <c r="DE92" s="15">
        <f t="shared" si="470"/>
        <v>100.00563464608834</v>
      </c>
      <c r="DF92" s="15"/>
      <c r="DG92" s="14"/>
      <c r="DH92" s="14"/>
      <c r="DI92" s="95"/>
      <c r="DJ92" s="95"/>
      <c r="DK92" s="14"/>
      <c r="DL92" s="14"/>
      <c r="DM92" s="48"/>
      <c r="DN92" s="14"/>
      <c r="DO92" s="14"/>
      <c r="DP92" s="14"/>
      <c r="DQ92" s="48"/>
      <c r="DR92" s="14"/>
      <c r="DS92" s="14"/>
      <c r="DT92" s="14"/>
      <c r="DU92" s="95"/>
      <c r="DV92" s="95"/>
      <c r="DW92" s="15"/>
      <c r="DX92" s="14"/>
      <c r="DY92" s="207"/>
      <c r="DZ92" s="15"/>
      <c r="EA92" s="15"/>
      <c r="EB92" s="14"/>
      <c r="EC92" s="14"/>
      <c r="ED92" s="225"/>
      <c r="EE92" s="221"/>
      <c r="EF92" s="14"/>
      <c r="EG92" s="95"/>
      <c r="EH92" s="95"/>
      <c r="EI92" s="15"/>
      <c r="EJ92" s="14"/>
      <c r="EK92" s="95"/>
      <c r="EL92" s="95"/>
      <c r="EM92" s="15"/>
      <c r="EN92" s="14"/>
      <c r="EO92" s="95"/>
      <c r="EP92" s="95"/>
      <c r="EQ92" s="15"/>
      <c r="ER92" s="14"/>
      <c r="ES92" s="95"/>
      <c r="ET92" s="15"/>
      <c r="EU92" s="15"/>
      <c r="EV92" s="14"/>
      <c r="EW92" s="95"/>
      <c r="EX92" s="15"/>
      <c r="EY92" s="15"/>
      <c r="EZ92" s="14"/>
      <c r="FA92" s="15"/>
      <c r="FB92" s="15"/>
      <c r="FC92" s="15"/>
      <c r="FD92" s="14"/>
      <c r="FE92" s="15"/>
      <c r="FF92" s="15"/>
      <c r="FG92" s="15"/>
      <c r="FH92" s="14"/>
      <c r="FI92" s="15"/>
      <c r="FJ92" s="15"/>
      <c r="FK92" s="15"/>
      <c r="FL92" s="14"/>
      <c r="FM92" s="15"/>
      <c r="FN92" s="15"/>
      <c r="FO92" s="15"/>
      <c r="FP92" s="14"/>
      <c r="FQ92" s="14"/>
      <c r="FR92" s="14"/>
      <c r="FS92" s="15"/>
      <c r="FT92" s="14"/>
      <c r="FU92" s="14"/>
      <c r="FV92" s="14"/>
      <c r="FW92" s="15"/>
      <c r="FX92" s="14"/>
      <c r="FY92" s="14"/>
      <c r="FZ92" s="14"/>
      <c r="GA92" s="15"/>
      <c r="GB92" s="14"/>
      <c r="GC92" s="14"/>
      <c r="GD92" s="14"/>
      <c r="GE92" s="15"/>
      <c r="GF92" s="14"/>
      <c r="GG92" s="14"/>
      <c r="GH92" s="14"/>
      <c r="GI92" s="15"/>
      <c r="GJ92" s="15"/>
      <c r="GK92" s="15"/>
    </row>
    <row r="93" spans="1:193" s="33" customFormat="1" x14ac:dyDescent="0.25">
      <c r="A93" s="56" t="s">
        <v>480</v>
      </c>
      <c r="B93" s="145">
        <f t="shared" si="427"/>
        <v>0</v>
      </c>
      <c r="C93" s="145">
        <f t="shared" si="427"/>
        <v>0</v>
      </c>
      <c r="D93" s="145">
        <f t="shared" si="428"/>
        <v>0</v>
      </c>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55"/>
      <c r="BC93" s="14"/>
      <c r="BD93" s="14"/>
      <c r="BE93" s="14"/>
      <c r="BF93" s="14"/>
      <c r="BG93" s="14"/>
      <c r="BH93" s="14"/>
      <c r="BI93" s="95"/>
      <c r="BJ93" s="95"/>
      <c r="BK93" s="95"/>
      <c r="BL93" s="95"/>
      <c r="BM93" s="95"/>
      <c r="BN93" s="95"/>
      <c r="BO93" s="14"/>
      <c r="BP93" s="14"/>
      <c r="BQ93" s="95"/>
      <c r="BR93" s="14"/>
      <c r="BS93" s="14"/>
      <c r="BT93" s="14"/>
      <c r="BU93" s="95"/>
      <c r="BV93" s="95"/>
      <c r="BW93" s="14"/>
      <c r="BX93" s="14"/>
      <c r="BY93" s="95"/>
      <c r="BZ93" s="14"/>
      <c r="CA93" s="14"/>
      <c r="CB93" s="14"/>
      <c r="CC93" s="14"/>
      <c r="CD93" s="14"/>
      <c r="CE93" s="14"/>
      <c r="CF93" s="14"/>
      <c r="CG93" s="95"/>
      <c r="CH93" s="95"/>
      <c r="CI93" s="14"/>
      <c r="CJ93" s="14"/>
      <c r="CK93" s="95"/>
      <c r="CL93" s="95"/>
      <c r="CM93" s="14"/>
      <c r="CN93" s="14"/>
      <c r="CO93" s="95"/>
      <c r="CP93" s="95"/>
      <c r="CQ93" s="14"/>
      <c r="CR93" s="14"/>
      <c r="CS93" s="95"/>
      <c r="CT93" s="95"/>
      <c r="CU93" s="14"/>
      <c r="CV93" s="14"/>
      <c r="CW93" s="95"/>
      <c r="CX93" s="95"/>
      <c r="CY93" s="14"/>
      <c r="CZ93" s="14"/>
      <c r="DA93" s="95"/>
      <c r="DB93" s="14"/>
      <c r="DC93" s="14"/>
      <c r="DD93" s="14"/>
      <c r="DE93" s="15"/>
      <c r="DF93" s="15"/>
      <c r="DG93" s="14"/>
      <c r="DH93" s="14"/>
      <c r="DI93" s="95"/>
      <c r="DJ93" s="95"/>
      <c r="DK93" s="14"/>
      <c r="DL93" s="14"/>
      <c r="DM93" s="48"/>
      <c r="DN93" s="14"/>
      <c r="DO93" s="14"/>
      <c r="DP93" s="14"/>
      <c r="DQ93" s="48"/>
      <c r="DR93" s="14"/>
      <c r="DS93" s="14"/>
      <c r="DT93" s="14"/>
      <c r="DU93" s="95"/>
      <c r="DV93" s="95"/>
      <c r="DW93" s="15"/>
      <c r="DX93" s="14"/>
      <c r="DY93" s="207"/>
      <c r="DZ93" s="15"/>
      <c r="EA93" s="15"/>
      <c r="EB93" s="14"/>
      <c r="EC93" s="14"/>
      <c r="ED93" s="225"/>
      <c r="EE93" s="221"/>
      <c r="EF93" s="14"/>
      <c r="EG93" s="95"/>
      <c r="EH93" s="95"/>
      <c r="EI93" s="15"/>
      <c r="EJ93" s="14"/>
      <c r="EK93" s="95"/>
      <c r="EL93" s="95"/>
      <c r="EM93" s="15"/>
      <c r="EN93" s="14"/>
      <c r="EO93" s="95"/>
      <c r="EP93" s="95"/>
      <c r="EQ93" s="15"/>
      <c r="ER93" s="14"/>
      <c r="ES93" s="95"/>
      <c r="ET93" s="15"/>
      <c r="EU93" s="15"/>
      <c r="EV93" s="14"/>
      <c r="EW93" s="95"/>
      <c r="EX93" s="15"/>
      <c r="EY93" s="15"/>
      <c r="EZ93" s="14"/>
      <c r="FA93" s="15"/>
      <c r="FB93" s="15"/>
      <c r="FC93" s="15"/>
      <c r="FD93" s="14"/>
      <c r="FE93" s="15"/>
      <c r="FF93" s="15"/>
      <c r="FG93" s="15"/>
      <c r="FH93" s="14"/>
      <c r="FI93" s="15"/>
      <c r="FJ93" s="15"/>
      <c r="FK93" s="15"/>
      <c r="FL93" s="14"/>
      <c r="FM93" s="15"/>
      <c r="FN93" s="15"/>
      <c r="FO93" s="15"/>
      <c r="FP93" s="14"/>
      <c r="FQ93" s="14"/>
      <c r="FR93" s="14"/>
      <c r="FS93" s="15"/>
      <c r="FT93" s="14"/>
      <c r="FU93" s="14"/>
      <c r="FV93" s="14"/>
      <c r="FW93" s="15"/>
      <c r="FX93" s="14"/>
      <c r="FY93" s="14"/>
      <c r="FZ93" s="14"/>
      <c r="GA93" s="15"/>
      <c r="GB93" s="14"/>
      <c r="GC93" s="14"/>
      <c r="GD93" s="14"/>
      <c r="GE93" s="15"/>
      <c r="GF93" s="14"/>
      <c r="GG93" s="14"/>
      <c r="GH93" s="14"/>
      <c r="GI93" s="15"/>
      <c r="GJ93" s="15"/>
      <c r="GK93" s="15"/>
    </row>
    <row r="94" spans="1:193" s="74" customFormat="1" ht="31.5" x14ac:dyDescent="0.25">
      <c r="A94" s="75" t="s">
        <v>302</v>
      </c>
      <c r="B94" s="144">
        <f t="shared" si="427"/>
        <v>23765.599999999999</v>
      </c>
      <c r="C94" s="144">
        <f t="shared" si="427"/>
        <v>23348.091</v>
      </c>
      <c r="D94" s="144">
        <f t="shared" si="428"/>
        <v>22902.435140000001</v>
      </c>
      <c r="E94" s="79">
        <f t="shared" si="170"/>
        <v>98.091253541884853</v>
      </c>
      <c r="F94" s="81">
        <f t="shared" ref="F94" si="471">F95+F96+F97+F98</f>
        <v>0</v>
      </c>
      <c r="G94" s="81">
        <f t="shared" ref="G94:BH94" si="472">G95+G96+G97+G98</f>
        <v>0</v>
      </c>
      <c r="H94" s="81">
        <f t="shared" si="472"/>
        <v>0</v>
      </c>
      <c r="I94" s="81">
        <f t="shared" si="472"/>
        <v>0</v>
      </c>
      <c r="J94" s="81">
        <f t="shared" ref="J94" si="473">J95+J96+J97+J98</f>
        <v>0</v>
      </c>
      <c r="K94" s="81">
        <f t="shared" si="472"/>
        <v>0</v>
      </c>
      <c r="L94" s="81">
        <f t="shared" si="472"/>
        <v>0</v>
      </c>
      <c r="M94" s="81">
        <f t="shared" si="472"/>
        <v>0</v>
      </c>
      <c r="N94" s="81">
        <f t="shared" ref="N94" si="474">N95+N96+N97+N98</f>
        <v>0</v>
      </c>
      <c r="O94" s="81">
        <f t="shared" si="472"/>
        <v>0</v>
      </c>
      <c r="P94" s="81">
        <f t="shared" si="472"/>
        <v>0</v>
      </c>
      <c r="Q94" s="81">
        <f t="shared" si="472"/>
        <v>0</v>
      </c>
      <c r="R94" s="81">
        <f t="shared" ref="R94" si="475">R95+R96+R97+R98</f>
        <v>0</v>
      </c>
      <c r="S94" s="81">
        <f t="shared" si="472"/>
        <v>0</v>
      </c>
      <c r="T94" s="81">
        <f t="shared" si="472"/>
        <v>0</v>
      </c>
      <c r="U94" s="81">
        <f t="shared" si="472"/>
        <v>0</v>
      </c>
      <c r="V94" s="81"/>
      <c r="W94" s="81">
        <f t="shared" si="472"/>
        <v>0</v>
      </c>
      <c r="X94" s="81">
        <f t="shared" si="472"/>
        <v>0</v>
      </c>
      <c r="Y94" s="81">
        <f t="shared" si="472"/>
        <v>0</v>
      </c>
      <c r="Z94" s="81">
        <f t="shared" ref="Z94" si="476">Z95+Z96+Z97+Z98</f>
        <v>0</v>
      </c>
      <c r="AA94" s="81">
        <f t="shared" si="472"/>
        <v>0</v>
      </c>
      <c r="AB94" s="81">
        <f t="shared" si="472"/>
        <v>0</v>
      </c>
      <c r="AC94" s="81">
        <f t="shared" si="472"/>
        <v>0</v>
      </c>
      <c r="AD94" s="81">
        <f t="shared" ref="AD94" si="477">AD95+AD96+AD97+AD98</f>
        <v>0</v>
      </c>
      <c r="AE94" s="81">
        <f t="shared" si="472"/>
        <v>0</v>
      </c>
      <c r="AF94" s="81">
        <f t="shared" si="472"/>
        <v>0</v>
      </c>
      <c r="AG94" s="81">
        <f t="shared" si="472"/>
        <v>0</v>
      </c>
      <c r="AH94" s="81">
        <f t="shared" ref="AH94" si="478">AH95+AH96+AH97+AH98</f>
        <v>0</v>
      </c>
      <c r="AI94" s="81">
        <f t="shared" si="472"/>
        <v>0</v>
      </c>
      <c r="AJ94" s="81">
        <f t="shared" si="472"/>
        <v>0</v>
      </c>
      <c r="AK94" s="81">
        <f t="shared" si="472"/>
        <v>0</v>
      </c>
      <c r="AL94" s="81"/>
      <c r="AM94" s="81">
        <f t="shared" si="472"/>
        <v>0</v>
      </c>
      <c r="AN94" s="81">
        <f t="shared" si="472"/>
        <v>0</v>
      </c>
      <c r="AO94" s="81">
        <f t="shared" si="472"/>
        <v>0</v>
      </c>
      <c r="AP94" s="81"/>
      <c r="AQ94" s="81">
        <f>SUM(AQ95:AQ98)</f>
        <v>2349.6469999999999</v>
      </c>
      <c r="AR94" s="81">
        <f t="shared" si="472"/>
        <v>2349.6469999999999</v>
      </c>
      <c r="AS94" s="79">
        <f t="shared" si="437"/>
        <v>100</v>
      </c>
      <c r="AT94" s="81">
        <f t="shared" ref="AT94" si="479">AT95+AT96+AT97+AT98</f>
        <v>764.2</v>
      </c>
      <c r="AU94" s="81">
        <f t="shared" si="472"/>
        <v>764.2</v>
      </c>
      <c r="AV94" s="81">
        <f t="shared" si="472"/>
        <v>764.20911999999998</v>
      </c>
      <c r="AW94" s="79">
        <f t="shared" ref="AW94" si="480">AV94/AU94*100</f>
        <v>100.00119340486783</v>
      </c>
      <c r="AX94" s="81">
        <f t="shared" ref="AX94" si="481">AX95+AX96+AX97+AX98</f>
        <v>8992.2000000000007</v>
      </c>
      <c r="AY94" s="81">
        <f t="shared" si="472"/>
        <v>8992.2000000000007</v>
      </c>
      <c r="AZ94" s="81">
        <f t="shared" si="472"/>
        <v>8992.2000000000007</v>
      </c>
      <c r="BA94" s="81">
        <f t="shared" si="190"/>
        <v>100</v>
      </c>
      <c r="BB94" s="154"/>
      <c r="BC94" s="81">
        <f t="shared" ref="BC94:BD94" si="482">BC95+BC96+BC97+BC98</f>
        <v>1237.5</v>
      </c>
      <c r="BD94" s="81">
        <f t="shared" si="482"/>
        <v>1031.25</v>
      </c>
      <c r="BE94" s="81">
        <f t="shared" ref="BE94:BE95" si="483">BD94/BC94*100</f>
        <v>83.333333333333343</v>
      </c>
      <c r="BF94" s="81">
        <f t="shared" ref="BF94" si="484">BF95+BF96+BF97+BF98</f>
        <v>0</v>
      </c>
      <c r="BG94" s="81">
        <f t="shared" si="472"/>
        <v>0</v>
      </c>
      <c r="BH94" s="81">
        <f t="shared" si="472"/>
        <v>0</v>
      </c>
      <c r="BI94" s="81">
        <f t="shared" ref="BI94:DP94" si="485">BI95+BI96+BI97+BI98</f>
        <v>0</v>
      </c>
      <c r="BJ94" s="81"/>
      <c r="BK94" s="81"/>
      <c r="BL94" s="81"/>
      <c r="BM94" s="81"/>
      <c r="BN94" s="81"/>
      <c r="BO94" s="81">
        <f t="shared" si="485"/>
        <v>0</v>
      </c>
      <c r="BP94" s="81">
        <f t="shared" si="485"/>
        <v>0</v>
      </c>
      <c r="BQ94" s="81">
        <f t="shared" si="485"/>
        <v>0</v>
      </c>
      <c r="BR94" s="81">
        <f t="shared" ref="BR94" si="486">BR95+BR96+BR97+BR98</f>
        <v>0</v>
      </c>
      <c r="BS94" s="81">
        <f t="shared" si="485"/>
        <v>0</v>
      </c>
      <c r="BT94" s="81">
        <f t="shared" si="485"/>
        <v>0</v>
      </c>
      <c r="BU94" s="81">
        <f t="shared" si="485"/>
        <v>0</v>
      </c>
      <c r="BV94" s="81"/>
      <c r="BW94" s="81">
        <f t="shared" si="485"/>
        <v>0</v>
      </c>
      <c r="BX94" s="81">
        <f t="shared" si="485"/>
        <v>0</v>
      </c>
      <c r="BY94" s="81">
        <f t="shared" si="485"/>
        <v>0</v>
      </c>
      <c r="BZ94" s="81">
        <f t="shared" ref="BZ94" si="487">BZ95+BZ96+BZ97+BZ98</f>
        <v>3380.9</v>
      </c>
      <c r="CA94" s="81">
        <f t="shared" si="485"/>
        <v>3036.9</v>
      </c>
      <c r="CB94" s="81">
        <f t="shared" si="485"/>
        <v>2813.4531400000001</v>
      </c>
      <c r="CC94" s="81">
        <f t="shared" si="257"/>
        <v>92.642271395172699</v>
      </c>
      <c r="CD94" s="81"/>
      <c r="CE94" s="81">
        <f t="shared" si="485"/>
        <v>0</v>
      </c>
      <c r="CF94" s="81">
        <f t="shared" si="485"/>
        <v>0</v>
      </c>
      <c r="CG94" s="81">
        <f t="shared" si="485"/>
        <v>0</v>
      </c>
      <c r="CH94" s="81"/>
      <c r="CI94" s="81">
        <f t="shared" si="485"/>
        <v>0</v>
      </c>
      <c r="CJ94" s="81">
        <f t="shared" si="485"/>
        <v>0</v>
      </c>
      <c r="CK94" s="81">
        <f t="shared" si="485"/>
        <v>0</v>
      </c>
      <c r="CL94" s="81"/>
      <c r="CM94" s="81">
        <f t="shared" si="485"/>
        <v>0</v>
      </c>
      <c r="CN94" s="81">
        <f t="shared" si="485"/>
        <v>0</v>
      </c>
      <c r="CO94" s="81">
        <f t="shared" si="485"/>
        <v>0</v>
      </c>
      <c r="CP94" s="81"/>
      <c r="CQ94" s="81">
        <f t="shared" si="485"/>
        <v>0</v>
      </c>
      <c r="CR94" s="81">
        <f t="shared" si="485"/>
        <v>0</v>
      </c>
      <c r="CS94" s="81">
        <f t="shared" si="485"/>
        <v>0</v>
      </c>
      <c r="CT94" s="81"/>
      <c r="CU94" s="81">
        <f t="shared" si="485"/>
        <v>0</v>
      </c>
      <c r="CV94" s="81">
        <f t="shared" si="485"/>
        <v>0</v>
      </c>
      <c r="CW94" s="81">
        <f t="shared" si="485"/>
        <v>0</v>
      </c>
      <c r="CX94" s="81"/>
      <c r="CY94" s="81">
        <f t="shared" si="485"/>
        <v>0</v>
      </c>
      <c r="CZ94" s="81">
        <f t="shared" si="485"/>
        <v>0</v>
      </c>
      <c r="DA94" s="81">
        <f t="shared" si="485"/>
        <v>0</v>
      </c>
      <c r="DB94" s="81">
        <f t="shared" ref="DB94" si="488">DB95+DB96+DB97+DB98</f>
        <v>1024.5</v>
      </c>
      <c r="DC94" s="81">
        <f t="shared" si="485"/>
        <v>1024.5</v>
      </c>
      <c r="DD94" s="81">
        <f t="shared" si="485"/>
        <v>1024.5</v>
      </c>
      <c r="DE94" s="81">
        <f t="shared" si="470"/>
        <v>100</v>
      </c>
      <c r="DF94" s="81"/>
      <c r="DG94" s="81">
        <f t="shared" si="485"/>
        <v>0</v>
      </c>
      <c r="DH94" s="81">
        <f t="shared" si="485"/>
        <v>0</v>
      </c>
      <c r="DI94" s="81">
        <f t="shared" si="485"/>
        <v>0</v>
      </c>
      <c r="DJ94" s="81"/>
      <c r="DK94" s="81">
        <f t="shared" si="485"/>
        <v>0</v>
      </c>
      <c r="DL94" s="81">
        <f t="shared" si="485"/>
        <v>0</v>
      </c>
      <c r="DM94" s="78"/>
      <c r="DN94" s="81">
        <f t="shared" ref="DN94" si="489">DN95+DN96+DN97+DN98</f>
        <v>0</v>
      </c>
      <c r="DO94" s="81">
        <f t="shared" si="485"/>
        <v>0</v>
      </c>
      <c r="DP94" s="81">
        <f t="shared" si="485"/>
        <v>0</v>
      </c>
      <c r="DQ94" s="78"/>
      <c r="DR94" s="81">
        <f t="shared" ref="DR94" si="490">DR95+DR96+DR97+DR98</f>
        <v>0</v>
      </c>
      <c r="DS94" s="81">
        <f t="shared" ref="DS94:EK94" si="491">DS95+DS96+DS97+DS98</f>
        <v>0</v>
      </c>
      <c r="DT94" s="81">
        <f t="shared" si="491"/>
        <v>0</v>
      </c>
      <c r="DU94" s="81">
        <f t="shared" si="491"/>
        <v>0</v>
      </c>
      <c r="DV94" s="81"/>
      <c r="DW94" s="81">
        <f t="shared" si="491"/>
        <v>0</v>
      </c>
      <c r="DX94" s="81">
        <f t="shared" si="491"/>
        <v>0</v>
      </c>
      <c r="DY94" s="209">
        <f t="shared" si="491"/>
        <v>0</v>
      </c>
      <c r="DZ94" s="81">
        <f t="shared" ref="DZ94" si="492">DZ95+DZ96+DZ97+DZ98</f>
        <v>3799.9</v>
      </c>
      <c r="EA94" s="81">
        <f t="shared" si="491"/>
        <v>3799.9</v>
      </c>
      <c r="EB94" s="81">
        <f t="shared" si="491"/>
        <v>3799.9</v>
      </c>
      <c r="EC94" s="81">
        <f t="shared" si="202"/>
        <v>100</v>
      </c>
      <c r="ED94" s="220"/>
      <c r="EE94" s="220">
        <f t="shared" si="491"/>
        <v>0</v>
      </c>
      <c r="EF94" s="81">
        <f t="shared" si="491"/>
        <v>0</v>
      </c>
      <c r="EG94" s="81">
        <f t="shared" si="491"/>
        <v>0</v>
      </c>
      <c r="EH94" s="81"/>
      <c r="EI94" s="81">
        <f t="shared" si="491"/>
        <v>0</v>
      </c>
      <c r="EJ94" s="81">
        <f t="shared" si="491"/>
        <v>0</v>
      </c>
      <c r="EK94" s="81">
        <f t="shared" si="491"/>
        <v>0</v>
      </c>
      <c r="EL94" s="81"/>
      <c r="EM94" s="81"/>
      <c r="EN94" s="81">
        <f t="shared" ref="EN94:EO94" si="493">EN95+EN96+EN97+EN98</f>
        <v>0</v>
      </c>
      <c r="EO94" s="81">
        <f t="shared" si="493"/>
        <v>0</v>
      </c>
      <c r="EP94" s="81"/>
      <c r="EQ94" s="81">
        <f t="shared" ref="EQ94:ET94" si="494">EQ95+EQ96+EQ97+EQ98</f>
        <v>0</v>
      </c>
      <c r="ER94" s="81">
        <f t="shared" si="494"/>
        <v>0</v>
      </c>
      <c r="ES94" s="81">
        <f t="shared" si="494"/>
        <v>0</v>
      </c>
      <c r="ET94" s="81">
        <f t="shared" si="494"/>
        <v>630.1</v>
      </c>
      <c r="EU94" s="81">
        <f t="shared" ref="EU94:EV94" si="495">EU95+EU96+EU97+EU98</f>
        <v>521.6</v>
      </c>
      <c r="EV94" s="81">
        <f t="shared" si="495"/>
        <v>505.59688</v>
      </c>
      <c r="EW94" s="81">
        <f>EV94/EU94*100</f>
        <v>96.931917177914102</v>
      </c>
      <c r="EX94" s="81">
        <f t="shared" ref="EX94" si="496">EX95+EX96+EX97+EX98</f>
        <v>1568.7</v>
      </c>
      <c r="EY94" s="81">
        <f t="shared" ref="EY94:EZ94" si="497">EY95+EY96+EY97+EY98</f>
        <v>1568.7</v>
      </c>
      <c r="EZ94" s="81">
        <f t="shared" si="497"/>
        <v>1568.7349999999999</v>
      </c>
      <c r="FA94" s="81">
        <f t="shared" si="463"/>
        <v>100.00223114680946</v>
      </c>
      <c r="FB94" s="81"/>
      <c r="FC94" s="81">
        <f t="shared" ref="FC94:FD94" si="498">FC95+FC96+FC97+FC98</f>
        <v>0</v>
      </c>
      <c r="FD94" s="81">
        <f t="shared" si="498"/>
        <v>0</v>
      </c>
      <c r="FE94" s="81"/>
      <c r="FF94" s="81"/>
      <c r="FG94" s="81">
        <f t="shared" ref="FG94:FH94" si="499">FG95+FG96+FG97+FG98</f>
        <v>0</v>
      </c>
      <c r="FH94" s="81">
        <f t="shared" si="499"/>
        <v>0</v>
      </c>
      <c r="FI94" s="81"/>
      <c r="FJ94" s="81"/>
      <c r="FK94" s="81">
        <f t="shared" ref="FK94:FL94" si="500">FK95+FK96+FK97+FK98</f>
        <v>0</v>
      </c>
      <c r="FL94" s="81">
        <f t="shared" si="500"/>
        <v>0</v>
      </c>
      <c r="FM94" s="81"/>
      <c r="FN94" s="81"/>
      <c r="FO94" s="81">
        <f t="shared" ref="FO94:FP94" si="501">FO95+FO96+FO97+FO98</f>
        <v>0</v>
      </c>
      <c r="FP94" s="81">
        <f t="shared" si="501"/>
        <v>0</v>
      </c>
      <c r="FQ94" s="81"/>
      <c r="FR94" s="81"/>
      <c r="FS94" s="81"/>
      <c r="FT94" s="81"/>
      <c r="FU94" s="81"/>
      <c r="FV94" s="81">
        <f>FV95</f>
        <v>3605.1</v>
      </c>
      <c r="FW94" s="81"/>
      <c r="FX94" s="81"/>
      <c r="FY94" s="81"/>
      <c r="FZ94" s="81"/>
      <c r="GA94" s="81"/>
      <c r="GB94" s="81"/>
      <c r="GC94" s="81"/>
      <c r="GD94" s="81"/>
      <c r="GE94" s="81"/>
      <c r="GF94" s="81"/>
      <c r="GG94" s="81"/>
      <c r="GH94" s="81"/>
      <c r="GI94" s="81">
        <f>SUM(GI95:GI98)</f>
        <v>52.944000000000003</v>
      </c>
      <c r="GJ94" s="81">
        <f>SUM(GJ95:GJ98)</f>
        <v>52.944000000000003</v>
      </c>
      <c r="GK94" s="81">
        <f t="shared" si="469"/>
        <v>100</v>
      </c>
    </row>
    <row r="95" spans="1:193" s="33" customFormat="1" ht="30.75" customHeight="1" x14ac:dyDescent="0.25">
      <c r="A95" s="56" t="s">
        <v>301</v>
      </c>
      <c r="B95" s="145">
        <f t="shared" si="427"/>
        <v>23001.399999999998</v>
      </c>
      <c r="C95" s="145">
        <f t="shared" si="427"/>
        <v>19209.743999999999</v>
      </c>
      <c r="D95" s="145">
        <f t="shared" si="428"/>
        <v>18764.079020000001</v>
      </c>
      <c r="E95" s="14">
        <f t="shared" si="170"/>
        <v>97.680005626311328</v>
      </c>
      <c r="F95" s="15"/>
      <c r="G95" s="15"/>
      <c r="H95" s="14"/>
      <c r="I95" s="14"/>
      <c r="J95" s="15"/>
      <c r="K95" s="15"/>
      <c r="L95" s="15"/>
      <c r="M95" s="14"/>
      <c r="N95" s="14"/>
      <c r="O95" s="14"/>
      <c r="P95" s="14"/>
      <c r="Q95" s="15"/>
      <c r="R95" s="15"/>
      <c r="S95" s="15"/>
      <c r="T95" s="14"/>
      <c r="U95" s="15"/>
      <c r="V95" s="15"/>
      <c r="W95" s="15">
        <v>0</v>
      </c>
      <c r="X95" s="15">
        <v>0</v>
      </c>
      <c r="Y95" s="14"/>
      <c r="Z95" s="15"/>
      <c r="AA95" s="15"/>
      <c r="AB95" s="15"/>
      <c r="AC95" s="14"/>
      <c r="AD95" s="15"/>
      <c r="AE95" s="15"/>
      <c r="AF95" s="15"/>
      <c r="AG95" s="14"/>
      <c r="AH95" s="15"/>
      <c r="AI95" s="15"/>
      <c r="AJ95" s="15"/>
      <c r="AK95" s="14"/>
      <c r="AL95" s="14"/>
      <c r="AM95" s="15"/>
      <c r="AN95" s="15"/>
      <c r="AO95" s="14"/>
      <c r="AP95" s="14"/>
      <c r="AQ95" s="14"/>
      <c r="AR95" s="14"/>
      <c r="AS95" s="14"/>
      <c r="AT95" s="15">
        <v>0</v>
      </c>
      <c r="AU95" s="15">
        <v>0</v>
      </c>
      <c r="AV95" s="15"/>
      <c r="AW95" s="14"/>
      <c r="AX95" s="133">
        <v>8992.2000000000007</v>
      </c>
      <c r="AY95" s="133">
        <v>8992.2000000000007</v>
      </c>
      <c r="AZ95" s="136">
        <v>8992.2000000000007</v>
      </c>
      <c r="BA95" s="15">
        <f t="shared" si="190"/>
        <v>100</v>
      </c>
      <c r="BB95" s="156"/>
      <c r="BC95" s="133">
        <v>1237.5</v>
      </c>
      <c r="BD95" s="136">
        <v>1031.25</v>
      </c>
      <c r="BE95" s="15">
        <f t="shared" si="483"/>
        <v>83.333333333333343</v>
      </c>
      <c r="BF95" s="15"/>
      <c r="BG95" s="15"/>
      <c r="BH95" s="15"/>
      <c r="BI95" s="15"/>
      <c r="BJ95" s="15"/>
      <c r="BK95" s="15"/>
      <c r="BL95" s="15"/>
      <c r="BM95" s="15"/>
      <c r="BN95" s="15"/>
      <c r="BO95" s="15"/>
      <c r="BP95" s="15"/>
      <c r="BQ95" s="15"/>
      <c r="BR95" s="15"/>
      <c r="BS95" s="15"/>
      <c r="BT95" s="15"/>
      <c r="BU95" s="94"/>
      <c r="BV95" s="94"/>
      <c r="BW95" s="15"/>
      <c r="BX95" s="15"/>
      <c r="BY95" s="94"/>
      <c r="BZ95" s="15">
        <v>3380.9</v>
      </c>
      <c r="CA95" s="15">
        <v>3036.9</v>
      </c>
      <c r="CB95" s="199">
        <v>2813.4531400000001</v>
      </c>
      <c r="CC95" s="15">
        <f t="shared" si="257"/>
        <v>92.642271395172699</v>
      </c>
      <c r="CD95" s="15"/>
      <c r="CE95" s="15"/>
      <c r="CF95" s="94"/>
      <c r="CG95" s="94"/>
      <c r="CH95" s="94"/>
      <c r="CI95" s="15"/>
      <c r="CJ95" s="94"/>
      <c r="CK95" s="94"/>
      <c r="CL95" s="94"/>
      <c r="CM95" s="15"/>
      <c r="CN95" s="94"/>
      <c r="CO95" s="94"/>
      <c r="CP95" s="94"/>
      <c r="CQ95" s="15"/>
      <c r="CR95" s="94"/>
      <c r="CS95" s="94"/>
      <c r="CT95" s="94"/>
      <c r="CU95" s="15"/>
      <c r="CV95" s="94"/>
      <c r="CW95" s="94"/>
      <c r="CX95" s="94"/>
      <c r="CY95" s="15"/>
      <c r="CZ95" s="94"/>
      <c r="DA95" s="94"/>
      <c r="DB95" s="14">
        <v>1024.5</v>
      </c>
      <c r="DC95" s="15"/>
      <c r="DD95" s="94"/>
      <c r="DE95" s="15"/>
      <c r="DF95" s="15"/>
      <c r="DG95" s="15"/>
      <c r="DH95" s="94"/>
      <c r="DI95" s="94"/>
      <c r="DJ95" s="94"/>
      <c r="DK95" s="15"/>
      <c r="DL95" s="94"/>
      <c r="DM95" s="48"/>
      <c r="DN95" s="15"/>
      <c r="DO95" s="15"/>
      <c r="DP95" s="15"/>
      <c r="DQ95" s="48"/>
      <c r="DR95" s="15"/>
      <c r="DS95" s="15"/>
      <c r="DT95" s="94"/>
      <c r="DU95" s="94"/>
      <c r="DV95" s="94"/>
      <c r="DW95" s="15"/>
      <c r="DX95" s="94"/>
      <c r="DY95" s="211"/>
      <c r="DZ95" s="15">
        <v>3799.9</v>
      </c>
      <c r="EA95" s="15">
        <v>3799.9</v>
      </c>
      <c r="EB95" s="197">
        <v>3799.9</v>
      </c>
      <c r="EC95" s="15">
        <f t="shared" si="202"/>
        <v>100</v>
      </c>
      <c r="ED95" s="221"/>
      <c r="EE95" s="221"/>
      <c r="EF95" s="94"/>
      <c r="EG95" s="94"/>
      <c r="EH95" s="94"/>
      <c r="EI95" s="15"/>
      <c r="EJ95" s="94"/>
      <c r="EK95" s="94"/>
      <c r="EL95" s="94"/>
      <c r="EM95" s="15"/>
      <c r="EN95" s="94"/>
      <c r="EO95" s="94"/>
      <c r="EP95" s="94"/>
      <c r="EQ95" s="15"/>
      <c r="ER95" s="94"/>
      <c r="ES95" s="94"/>
      <c r="ET95" s="15">
        <v>630.1</v>
      </c>
      <c r="EU95" s="15">
        <v>521.6</v>
      </c>
      <c r="EV95" s="199">
        <v>505.59688</v>
      </c>
      <c r="EW95" s="15">
        <f>EV95/EU95*100</f>
        <v>96.931917177914102</v>
      </c>
      <c r="EX95" s="15">
        <v>1568.7</v>
      </c>
      <c r="EY95" s="15">
        <v>1568.7</v>
      </c>
      <c r="EZ95" s="199">
        <v>1568.7349999999999</v>
      </c>
      <c r="FA95" s="15">
        <f>EZ95/EY95*100</f>
        <v>100.00223114680946</v>
      </c>
      <c r="FB95" s="15"/>
      <c r="FC95" s="15"/>
      <c r="FD95" s="199"/>
      <c r="FE95" s="15"/>
      <c r="FF95" s="15"/>
      <c r="FG95" s="15"/>
      <c r="FH95" s="199"/>
      <c r="FI95" s="15"/>
      <c r="FJ95" s="15"/>
      <c r="FK95" s="15"/>
      <c r="FL95" s="199"/>
      <c r="FM95" s="15"/>
      <c r="FN95" s="15"/>
      <c r="FO95" s="15"/>
      <c r="FP95" s="133"/>
      <c r="FQ95" s="15"/>
      <c r="FR95" s="15"/>
      <c r="FS95" s="15"/>
      <c r="FT95" s="133"/>
      <c r="FU95" s="15"/>
      <c r="FV95" s="15">
        <v>3605.1</v>
      </c>
      <c r="FW95" s="15"/>
      <c r="FX95" s="133"/>
      <c r="FY95" s="15"/>
      <c r="FZ95" s="15"/>
      <c r="GA95" s="15"/>
      <c r="GB95" s="133"/>
      <c r="GC95" s="15"/>
      <c r="GD95" s="15"/>
      <c r="GE95" s="15"/>
      <c r="GF95" s="133"/>
      <c r="GG95" s="15"/>
      <c r="GH95" s="15"/>
      <c r="GI95" s="15">
        <v>52.944000000000003</v>
      </c>
      <c r="GJ95" s="15">
        <v>52.944000000000003</v>
      </c>
      <c r="GK95" s="15">
        <f t="shared" si="469"/>
        <v>100</v>
      </c>
    </row>
    <row r="96" spans="1:193" s="33" customFormat="1" x14ac:dyDescent="0.25">
      <c r="A96" s="56" t="s">
        <v>300</v>
      </c>
      <c r="B96" s="145">
        <f t="shared" si="427"/>
        <v>764.2</v>
      </c>
      <c r="C96" s="145">
        <f t="shared" si="427"/>
        <v>1764.2</v>
      </c>
      <c r="D96" s="145">
        <f t="shared" si="428"/>
        <v>1764.20912</v>
      </c>
      <c r="E96" s="14">
        <f t="shared" si="170"/>
        <v>100.0005169481918</v>
      </c>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v>1000</v>
      </c>
      <c r="AR96" s="133">
        <v>1000</v>
      </c>
      <c r="AS96" s="14">
        <f t="shared" si="437"/>
        <v>100</v>
      </c>
      <c r="AT96" s="14">
        <v>764.2</v>
      </c>
      <c r="AU96" s="14">
        <v>764.2</v>
      </c>
      <c r="AV96" s="14">
        <v>764.20911999999998</v>
      </c>
      <c r="AW96" s="14">
        <f>AV96/AU96*100</f>
        <v>100.00119340486783</v>
      </c>
      <c r="AX96" s="14"/>
      <c r="AY96" s="14"/>
      <c r="AZ96" s="14"/>
      <c r="BA96" s="15"/>
      <c r="BB96" s="156"/>
      <c r="BC96" s="15"/>
      <c r="BD96" s="15"/>
      <c r="BE96" s="15"/>
      <c r="BF96" s="14"/>
      <c r="BG96" s="14"/>
      <c r="BH96" s="14"/>
      <c r="BI96" s="95"/>
      <c r="BJ96" s="95"/>
      <c r="BK96" s="95"/>
      <c r="BL96" s="95"/>
      <c r="BM96" s="95"/>
      <c r="BN96" s="95"/>
      <c r="BO96" s="14"/>
      <c r="BP96" s="14"/>
      <c r="BQ96" s="95"/>
      <c r="BR96" s="14"/>
      <c r="BS96" s="14"/>
      <c r="BT96" s="14"/>
      <c r="BU96" s="95"/>
      <c r="BV96" s="95"/>
      <c r="BW96" s="14"/>
      <c r="BX96" s="14"/>
      <c r="BY96" s="95"/>
      <c r="BZ96" s="14"/>
      <c r="CA96" s="14"/>
      <c r="CB96" s="14"/>
      <c r="CC96" s="15"/>
      <c r="CD96" s="15"/>
      <c r="CE96" s="14"/>
      <c r="CF96" s="14"/>
      <c r="CG96" s="95"/>
      <c r="CH96" s="95"/>
      <c r="CI96" s="14"/>
      <c r="CJ96" s="14"/>
      <c r="CK96" s="95"/>
      <c r="CL96" s="95"/>
      <c r="CM96" s="14"/>
      <c r="CN96" s="14"/>
      <c r="CO96" s="95"/>
      <c r="CP96" s="95"/>
      <c r="CQ96" s="14"/>
      <c r="CR96" s="14"/>
      <c r="CS96" s="95"/>
      <c r="CT96" s="95"/>
      <c r="CU96" s="14"/>
      <c r="CV96" s="14"/>
      <c r="CW96" s="95"/>
      <c r="CX96" s="95"/>
      <c r="CY96" s="14"/>
      <c r="CZ96" s="14"/>
      <c r="DA96" s="95"/>
      <c r="DB96" s="14"/>
      <c r="DC96" s="14"/>
      <c r="DD96" s="14"/>
      <c r="DE96" s="15"/>
      <c r="DF96" s="15"/>
      <c r="DG96" s="14"/>
      <c r="DH96" s="14"/>
      <c r="DI96" s="95"/>
      <c r="DJ96" s="95"/>
      <c r="DK96" s="14"/>
      <c r="DL96" s="14"/>
      <c r="DM96" s="48"/>
      <c r="DN96" s="14"/>
      <c r="DO96" s="14"/>
      <c r="DP96" s="14"/>
      <c r="DQ96" s="48"/>
      <c r="DR96" s="14"/>
      <c r="DS96" s="14"/>
      <c r="DT96" s="14"/>
      <c r="DU96" s="95"/>
      <c r="DV96" s="95"/>
      <c r="DW96" s="15"/>
      <c r="DX96" s="14"/>
      <c r="DY96" s="207"/>
      <c r="DZ96" s="15"/>
      <c r="EA96" s="15"/>
      <c r="EB96" s="14"/>
      <c r="EC96" s="14"/>
      <c r="ED96" s="225"/>
      <c r="EE96" s="221"/>
      <c r="EF96" s="14"/>
      <c r="EG96" s="95"/>
      <c r="EH96" s="95"/>
      <c r="EI96" s="15"/>
      <c r="EJ96" s="14"/>
      <c r="EK96" s="95"/>
      <c r="EL96" s="95"/>
      <c r="EM96" s="15"/>
      <c r="EN96" s="14"/>
      <c r="EO96" s="95"/>
      <c r="EP96" s="95"/>
      <c r="EQ96" s="15"/>
      <c r="ER96" s="14"/>
      <c r="ES96" s="95"/>
      <c r="ET96" s="15"/>
      <c r="EU96" s="15"/>
      <c r="EV96" s="14"/>
      <c r="EW96" s="15"/>
      <c r="EX96" s="15"/>
      <c r="EY96" s="15"/>
      <c r="EZ96" s="14"/>
      <c r="FA96" s="15"/>
      <c r="FB96" s="15"/>
      <c r="FC96" s="15"/>
      <c r="FD96" s="14"/>
      <c r="FE96" s="15"/>
      <c r="FF96" s="15"/>
      <c r="FG96" s="15"/>
      <c r="FH96" s="14"/>
      <c r="FI96" s="15"/>
      <c r="FJ96" s="15"/>
      <c r="FK96" s="15"/>
      <c r="FL96" s="14"/>
      <c r="FM96" s="15"/>
      <c r="FN96" s="15"/>
      <c r="FO96" s="15"/>
      <c r="FP96" s="14"/>
      <c r="FQ96" s="14"/>
      <c r="FR96" s="14"/>
      <c r="FS96" s="15"/>
      <c r="FT96" s="14"/>
      <c r="FU96" s="14"/>
      <c r="FV96" s="14"/>
      <c r="FW96" s="15"/>
      <c r="FX96" s="14"/>
      <c r="FY96" s="14"/>
      <c r="FZ96" s="14"/>
      <c r="GA96" s="15"/>
      <c r="GB96" s="14"/>
      <c r="GC96" s="14"/>
      <c r="GD96" s="14"/>
      <c r="GE96" s="15"/>
      <c r="GF96" s="14"/>
      <c r="GG96" s="14"/>
      <c r="GH96" s="14"/>
      <c r="GI96" s="15"/>
      <c r="GJ96" s="15"/>
      <c r="GK96" s="15"/>
    </row>
    <row r="97" spans="1:193" s="33" customFormat="1" x14ac:dyDescent="0.25">
      <c r="A97" s="56" t="s">
        <v>483</v>
      </c>
      <c r="B97" s="145">
        <f t="shared" si="427"/>
        <v>0</v>
      </c>
      <c r="C97" s="145">
        <f t="shared" si="427"/>
        <v>1724.5</v>
      </c>
      <c r="D97" s="145">
        <f t="shared" si="428"/>
        <v>1724.5</v>
      </c>
      <c r="E97" s="14">
        <f t="shared" si="170"/>
        <v>100</v>
      </c>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v>700</v>
      </c>
      <c r="AR97" s="133">
        <v>700</v>
      </c>
      <c r="AS97" s="14">
        <f t="shared" si="437"/>
        <v>100</v>
      </c>
      <c r="AT97" s="14"/>
      <c r="AU97" s="14"/>
      <c r="AV97" s="14"/>
      <c r="AW97" s="14"/>
      <c r="AX97" s="14"/>
      <c r="AY97" s="14"/>
      <c r="AZ97" s="14"/>
      <c r="BA97" s="15"/>
      <c r="BB97" s="156"/>
      <c r="BC97" s="15"/>
      <c r="BD97" s="15"/>
      <c r="BE97" s="15"/>
      <c r="BF97" s="14"/>
      <c r="BG97" s="14"/>
      <c r="BH97" s="14"/>
      <c r="BI97" s="95"/>
      <c r="BJ97" s="95"/>
      <c r="BK97" s="95"/>
      <c r="BL97" s="95"/>
      <c r="BM97" s="95"/>
      <c r="BN97" s="95"/>
      <c r="BO97" s="14"/>
      <c r="BP97" s="14"/>
      <c r="BQ97" s="95"/>
      <c r="BR97" s="14"/>
      <c r="BS97" s="14"/>
      <c r="BT97" s="14"/>
      <c r="BU97" s="95"/>
      <c r="BV97" s="95"/>
      <c r="BW97" s="14"/>
      <c r="BX97" s="14"/>
      <c r="BY97" s="95"/>
      <c r="BZ97" s="14"/>
      <c r="CA97" s="14"/>
      <c r="CB97" s="14"/>
      <c r="CC97" s="15"/>
      <c r="CD97" s="15"/>
      <c r="CE97" s="14"/>
      <c r="CF97" s="14"/>
      <c r="CG97" s="95"/>
      <c r="CH97" s="95"/>
      <c r="CI97" s="14"/>
      <c r="CJ97" s="14"/>
      <c r="CK97" s="95"/>
      <c r="CL97" s="95"/>
      <c r="CM97" s="14"/>
      <c r="CN97" s="14"/>
      <c r="CO97" s="95"/>
      <c r="CP97" s="95"/>
      <c r="CQ97" s="14"/>
      <c r="CR97" s="14"/>
      <c r="CS97" s="95"/>
      <c r="CT97" s="95"/>
      <c r="CU97" s="14"/>
      <c r="CV97" s="14"/>
      <c r="CW97" s="95"/>
      <c r="CX97" s="95"/>
      <c r="CY97" s="14"/>
      <c r="CZ97" s="14"/>
      <c r="DA97" s="95"/>
      <c r="DB97" s="14"/>
      <c r="DC97" s="14">
        <v>1024.5</v>
      </c>
      <c r="DD97" s="14">
        <v>1024.5</v>
      </c>
      <c r="DE97" s="15">
        <f t="shared" si="470"/>
        <v>100</v>
      </c>
      <c r="DF97" s="15"/>
      <c r="DG97" s="14"/>
      <c r="DH97" s="14"/>
      <c r="DI97" s="95"/>
      <c r="DJ97" s="95"/>
      <c r="DK97" s="14"/>
      <c r="DL97" s="14"/>
      <c r="DM97" s="48"/>
      <c r="DN97" s="14"/>
      <c r="DO97" s="14"/>
      <c r="DP97" s="14"/>
      <c r="DQ97" s="48"/>
      <c r="DR97" s="14"/>
      <c r="DS97" s="14"/>
      <c r="DT97" s="14"/>
      <c r="DU97" s="95"/>
      <c r="DV97" s="95"/>
      <c r="DW97" s="15"/>
      <c r="DX97" s="14"/>
      <c r="DY97" s="207"/>
      <c r="DZ97" s="15"/>
      <c r="EA97" s="15"/>
      <c r="EB97" s="14"/>
      <c r="EC97" s="14"/>
      <c r="ED97" s="225"/>
      <c r="EE97" s="221"/>
      <c r="EF97" s="14"/>
      <c r="EG97" s="95"/>
      <c r="EH97" s="95"/>
      <c r="EI97" s="15"/>
      <c r="EJ97" s="14"/>
      <c r="EK97" s="95"/>
      <c r="EL97" s="95"/>
      <c r="EM97" s="15"/>
      <c r="EN97" s="14"/>
      <c r="EO97" s="95"/>
      <c r="EP97" s="95"/>
      <c r="EQ97" s="15"/>
      <c r="ER97" s="14"/>
      <c r="ES97" s="95"/>
      <c r="ET97" s="15"/>
      <c r="EU97" s="15"/>
      <c r="EV97" s="14"/>
      <c r="EW97" s="15"/>
      <c r="EX97" s="15"/>
      <c r="EY97" s="15"/>
      <c r="EZ97" s="14"/>
      <c r="FA97" s="15"/>
      <c r="FB97" s="15"/>
      <c r="FC97" s="15"/>
      <c r="FD97" s="14"/>
      <c r="FE97" s="15"/>
      <c r="FF97" s="15"/>
      <c r="FG97" s="15"/>
      <c r="FH97" s="14"/>
      <c r="FI97" s="15"/>
      <c r="FJ97" s="15"/>
      <c r="FK97" s="15"/>
      <c r="FL97" s="14"/>
      <c r="FM97" s="15"/>
      <c r="FN97" s="15"/>
      <c r="FO97" s="15"/>
      <c r="FP97" s="14"/>
      <c r="FQ97" s="14"/>
      <c r="FR97" s="14"/>
      <c r="FS97" s="15"/>
      <c r="FT97" s="14"/>
      <c r="FU97" s="14"/>
      <c r="FV97" s="14"/>
      <c r="FW97" s="15"/>
      <c r="FX97" s="14"/>
      <c r="FY97" s="14"/>
      <c r="FZ97" s="14"/>
      <c r="GA97" s="15"/>
      <c r="GB97" s="14"/>
      <c r="GC97" s="14"/>
      <c r="GD97" s="14"/>
      <c r="GE97" s="15"/>
      <c r="GF97" s="14"/>
      <c r="GG97" s="14"/>
      <c r="GH97" s="14"/>
      <c r="GI97" s="15"/>
      <c r="GJ97" s="15"/>
      <c r="GK97" s="15"/>
    </row>
    <row r="98" spans="1:193" s="33" customFormat="1" x14ac:dyDescent="0.25">
      <c r="A98" s="56" t="s">
        <v>484</v>
      </c>
      <c r="B98" s="145">
        <f t="shared" si="427"/>
        <v>0</v>
      </c>
      <c r="C98" s="145">
        <f t="shared" si="427"/>
        <v>649.64700000000005</v>
      </c>
      <c r="D98" s="145">
        <f t="shared" si="428"/>
        <v>649.64700000000005</v>
      </c>
      <c r="E98" s="14">
        <f t="shared" si="170"/>
        <v>100</v>
      </c>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v>649.64700000000005</v>
      </c>
      <c r="AR98" s="133">
        <v>649.64700000000005</v>
      </c>
      <c r="AS98" s="14">
        <f t="shared" si="437"/>
        <v>100</v>
      </c>
      <c r="AT98" s="14"/>
      <c r="AU98" s="14"/>
      <c r="AV98" s="14"/>
      <c r="AW98" s="14"/>
      <c r="AX98" s="14"/>
      <c r="AY98" s="14"/>
      <c r="AZ98" s="14"/>
      <c r="BA98" s="15"/>
      <c r="BB98" s="156"/>
      <c r="BC98" s="15"/>
      <c r="BD98" s="15"/>
      <c r="BE98" s="15"/>
      <c r="BF98" s="14"/>
      <c r="BG98" s="14"/>
      <c r="BH98" s="14"/>
      <c r="BI98" s="95"/>
      <c r="BJ98" s="95"/>
      <c r="BK98" s="95"/>
      <c r="BL98" s="95"/>
      <c r="BM98" s="95"/>
      <c r="BN98" s="95"/>
      <c r="BO98" s="14"/>
      <c r="BP98" s="14"/>
      <c r="BQ98" s="95"/>
      <c r="BR98" s="14"/>
      <c r="BS98" s="14"/>
      <c r="BT98" s="14"/>
      <c r="BU98" s="95"/>
      <c r="BV98" s="95"/>
      <c r="BW98" s="14"/>
      <c r="BX98" s="14"/>
      <c r="BY98" s="95"/>
      <c r="BZ98" s="14"/>
      <c r="CA98" s="14"/>
      <c r="CB98" s="14"/>
      <c r="CC98" s="15"/>
      <c r="CD98" s="15"/>
      <c r="CE98" s="14"/>
      <c r="CF98" s="14"/>
      <c r="CG98" s="95"/>
      <c r="CH98" s="95"/>
      <c r="CI98" s="14"/>
      <c r="CJ98" s="14"/>
      <c r="CK98" s="95"/>
      <c r="CL98" s="95"/>
      <c r="CM98" s="14"/>
      <c r="CN98" s="14"/>
      <c r="CO98" s="95"/>
      <c r="CP98" s="95"/>
      <c r="CQ98" s="14"/>
      <c r="CR98" s="14"/>
      <c r="CS98" s="95"/>
      <c r="CT98" s="95"/>
      <c r="CU98" s="14"/>
      <c r="CV98" s="14"/>
      <c r="CW98" s="95"/>
      <c r="CX98" s="95"/>
      <c r="CY98" s="14"/>
      <c r="CZ98" s="14"/>
      <c r="DA98" s="95"/>
      <c r="DB98" s="14"/>
      <c r="DC98" s="14"/>
      <c r="DD98" s="14"/>
      <c r="DE98" s="15"/>
      <c r="DF98" s="15"/>
      <c r="DG98" s="14"/>
      <c r="DH98" s="14"/>
      <c r="DI98" s="95"/>
      <c r="DJ98" s="95"/>
      <c r="DK98" s="14"/>
      <c r="DL98" s="14"/>
      <c r="DM98" s="48"/>
      <c r="DN98" s="14"/>
      <c r="DO98" s="14"/>
      <c r="DP98" s="14"/>
      <c r="DQ98" s="48"/>
      <c r="DR98" s="14"/>
      <c r="DS98" s="14"/>
      <c r="DT98" s="14"/>
      <c r="DU98" s="95"/>
      <c r="DV98" s="95"/>
      <c r="DW98" s="15"/>
      <c r="DX98" s="14"/>
      <c r="DY98" s="207"/>
      <c r="DZ98" s="15"/>
      <c r="EA98" s="15"/>
      <c r="EB98" s="14"/>
      <c r="EC98" s="14"/>
      <c r="ED98" s="225"/>
      <c r="EE98" s="221"/>
      <c r="EF98" s="14"/>
      <c r="EG98" s="95"/>
      <c r="EH98" s="95"/>
      <c r="EI98" s="15"/>
      <c r="EJ98" s="14"/>
      <c r="EK98" s="95"/>
      <c r="EL98" s="95"/>
      <c r="EM98" s="15"/>
      <c r="EN98" s="14"/>
      <c r="EO98" s="95"/>
      <c r="EP98" s="95"/>
      <c r="EQ98" s="15"/>
      <c r="ER98" s="14"/>
      <c r="ES98" s="95"/>
      <c r="ET98" s="15"/>
      <c r="EU98" s="15"/>
      <c r="EV98" s="14"/>
      <c r="EW98" s="15"/>
      <c r="EX98" s="15"/>
      <c r="EY98" s="15"/>
      <c r="EZ98" s="14"/>
      <c r="FA98" s="15"/>
      <c r="FB98" s="15"/>
      <c r="FC98" s="15"/>
      <c r="FD98" s="14"/>
      <c r="FE98" s="15"/>
      <c r="FF98" s="15"/>
      <c r="FG98" s="15"/>
      <c r="FH98" s="14"/>
      <c r="FI98" s="15"/>
      <c r="FJ98" s="15"/>
      <c r="FK98" s="15"/>
      <c r="FL98" s="14"/>
      <c r="FM98" s="15"/>
      <c r="FN98" s="15"/>
      <c r="FO98" s="15"/>
      <c r="FP98" s="14"/>
      <c r="FQ98" s="14"/>
      <c r="FR98" s="14"/>
      <c r="FS98" s="15"/>
      <c r="FT98" s="14"/>
      <c r="FU98" s="14"/>
      <c r="FV98" s="14"/>
      <c r="FW98" s="15"/>
      <c r="FX98" s="14"/>
      <c r="FY98" s="14"/>
      <c r="FZ98" s="14"/>
      <c r="GA98" s="15"/>
      <c r="GB98" s="14"/>
      <c r="GC98" s="14"/>
      <c r="GD98" s="14"/>
      <c r="GE98" s="15"/>
      <c r="GF98" s="14"/>
      <c r="GG98" s="14"/>
      <c r="GH98" s="14"/>
      <c r="GI98" s="15"/>
      <c r="GJ98" s="15"/>
      <c r="GK98" s="15"/>
    </row>
    <row r="99" spans="1:193" s="74" customFormat="1" ht="30.75" customHeight="1" x14ac:dyDescent="0.25">
      <c r="A99" s="75" t="s">
        <v>305</v>
      </c>
      <c r="B99" s="144">
        <f t="shared" si="427"/>
        <v>38026.9</v>
      </c>
      <c r="C99" s="144">
        <f t="shared" si="427"/>
        <v>35236.193999999996</v>
      </c>
      <c r="D99" s="144">
        <f t="shared" si="428"/>
        <v>34359.781739999999</v>
      </c>
      <c r="E99" s="79">
        <f t="shared" si="170"/>
        <v>97.512749929802297</v>
      </c>
      <c r="F99" s="81">
        <f t="shared" ref="F99" si="502">F100+F101+F102+F103+F104+F105+F106+F107+F108+F109+F110</f>
        <v>0</v>
      </c>
      <c r="G99" s="81">
        <f t="shared" ref="G99:BH99" si="503">G100+G101+G102+G103+G104+G105+G106+G107+G108+G109+G110</f>
        <v>0</v>
      </c>
      <c r="H99" s="81">
        <f t="shared" si="503"/>
        <v>0</v>
      </c>
      <c r="I99" s="81">
        <f t="shared" si="503"/>
        <v>0</v>
      </c>
      <c r="J99" s="81">
        <f t="shared" ref="J99" si="504">J100+J101+J102+J103+J104+J105+J106+J107+J108+J109+J110</f>
        <v>0</v>
      </c>
      <c r="K99" s="81">
        <f t="shared" si="503"/>
        <v>0</v>
      </c>
      <c r="L99" s="81">
        <f t="shared" si="503"/>
        <v>0</v>
      </c>
      <c r="M99" s="81">
        <f t="shared" si="503"/>
        <v>0</v>
      </c>
      <c r="N99" s="81">
        <f t="shared" ref="N99" si="505">N100+N101+N102+N103+N104+N105+N106+N107+N108+N109+N110</f>
        <v>360.2</v>
      </c>
      <c r="O99" s="81">
        <f t="shared" si="503"/>
        <v>376.8</v>
      </c>
      <c r="P99" s="81">
        <f t="shared" si="503"/>
        <v>376.79040000000003</v>
      </c>
      <c r="Q99" s="81">
        <f t="shared" ref="Q99:Q111" si="506">P99/O99*100</f>
        <v>99.99745222929937</v>
      </c>
      <c r="R99" s="81">
        <f t="shared" ref="R99" si="507">R100+R101+R102+R103+R104+R105+R106+R107+R108+R109+R110</f>
        <v>0</v>
      </c>
      <c r="S99" s="81">
        <f t="shared" si="503"/>
        <v>0</v>
      </c>
      <c r="T99" s="81">
        <f t="shared" si="503"/>
        <v>0</v>
      </c>
      <c r="U99" s="81">
        <f t="shared" si="503"/>
        <v>0</v>
      </c>
      <c r="V99" s="81"/>
      <c r="W99" s="81">
        <f t="shared" si="503"/>
        <v>0</v>
      </c>
      <c r="X99" s="81">
        <f t="shared" si="503"/>
        <v>0</v>
      </c>
      <c r="Y99" s="81">
        <f t="shared" si="503"/>
        <v>0</v>
      </c>
      <c r="Z99" s="81">
        <f t="shared" ref="Z99" si="508">Z100+Z101+Z102+Z103+Z104+Z105+Z106+Z107+Z108+Z109+Z110</f>
        <v>0</v>
      </c>
      <c r="AA99" s="81">
        <f t="shared" si="503"/>
        <v>0</v>
      </c>
      <c r="AB99" s="81">
        <f t="shared" si="503"/>
        <v>0</v>
      </c>
      <c r="AC99" s="81">
        <f t="shared" si="503"/>
        <v>0</v>
      </c>
      <c r="AD99" s="81">
        <f t="shared" ref="AD99" si="509">AD100+AD101+AD102+AD103+AD104+AD105+AD106+AD107+AD108+AD109+AD110</f>
        <v>0</v>
      </c>
      <c r="AE99" s="81">
        <f t="shared" si="503"/>
        <v>0</v>
      </c>
      <c r="AF99" s="81">
        <f t="shared" si="503"/>
        <v>0</v>
      </c>
      <c r="AG99" s="81">
        <f t="shared" si="503"/>
        <v>0</v>
      </c>
      <c r="AH99" s="81">
        <f t="shared" ref="AH99" si="510">AH100+AH101+AH102+AH103+AH104+AH105+AH106+AH107+AH108+AH109+AH110</f>
        <v>0</v>
      </c>
      <c r="AI99" s="81">
        <f t="shared" si="503"/>
        <v>0</v>
      </c>
      <c r="AJ99" s="81">
        <f t="shared" si="503"/>
        <v>0</v>
      </c>
      <c r="AK99" s="81">
        <f t="shared" si="503"/>
        <v>0</v>
      </c>
      <c r="AL99" s="81"/>
      <c r="AM99" s="81">
        <f t="shared" si="503"/>
        <v>0</v>
      </c>
      <c r="AN99" s="81">
        <f t="shared" si="503"/>
        <v>0</v>
      </c>
      <c r="AO99" s="81">
        <f t="shared" si="503"/>
        <v>0</v>
      </c>
      <c r="AP99" s="81"/>
      <c r="AQ99" s="81">
        <f>SUM(AQ100:AQ110)</f>
        <v>1633.875</v>
      </c>
      <c r="AR99" s="81">
        <f t="shared" si="503"/>
        <v>1633.875</v>
      </c>
      <c r="AS99" s="79">
        <f t="shared" si="437"/>
        <v>100</v>
      </c>
      <c r="AT99" s="81">
        <f t="shared" ref="AT99" si="511">AT100+AT101+AT102+AT103+AT104+AT105+AT106+AT107+AT108+AT109+AT110</f>
        <v>1214.5</v>
      </c>
      <c r="AU99" s="81">
        <f t="shared" si="503"/>
        <v>1214.5</v>
      </c>
      <c r="AV99" s="81">
        <f t="shared" si="503"/>
        <v>1214.52</v>
      </c>
      <c r="AW99" s="79">
        <f t="shared" ref="AW99" si="512">AV99/AU99*100</f>
        <v>100.00164676821737</v>
      </c>
      <c r="AX99" s="81">
        <f t="shared" ref="AX99" si="513">AX100+AX101+AX102+AX103+AX104+AX105+AX106+AX107+AX108+AX109+AX110</f>
        <v>15059.5</v>
      </c>
      <c r="AY99" s="81">
        <f t="shared" si="503"/>
        <v>15059.5</v>
      </c>
      <c r="AZ99" s="81">
        <f t="shared" si="503"/>
        <v>15059.5</v>
      </c>
      <c r="BA99" s="81">
        <f t="shared" si="190"/>
        <v>100</v>
      </c>
      <c r="BB99" s="154"/>
      <c r="BC99" s="81">
        <f t="shared" ref="BC99:BD99" si="514">BC100+BC101+BC102+BC103+BC104+BC105+BC106+BC107+BC108+BC109+BC110</f>
        <v>1977.6</v>
      </c>
      <c r="BD99" s="81">
        <f t="shared" si="514"/>
        <v>1648</v>
      </c>
      <c r="BE99" s="81">
        <f t="shared" ref="BE99:BE100" si="515">BD99/BC99*100</f>
        <v>83.333333333333343</v>
      </c>
      <c r="BF99" s="81">
        <f t="shared" ref="BF99" si="516">BF100+BF101+BF102+BF103+BF104+BF105+BF106+BF107+BF108+BF109+BF110</f>
        <v>0</v>
      </c>
      <c r="BG99" s="81">
        <f t="shared" si="503"/>
        <v>0</v>
      </c>
      <c r="BH99" s="81">
        <f t="shared" si="503"/>
        <v>0</v>
      </c>
      <c r="BI99" s="81">
        <f t="shared" ref="BI99:DP99" si="517">BI100+BI101+BI102+BI103+BI104+BI105+BI106+BI107+BI108+BI109+BI110</f>
        <v>0</v>
      </c>
      <c r="BJ99" s="81"/>
      <c r="BK99" s="81"/>
      <c r="BL99" s="81"/>
      <c r="BM99" s="81"/>
      <c r="BN99" s="81"/>
      <c r="BO99" s="81">
        <f t="shared" si="517"/>
        <v>0</v>
      </c>
      <c r="BP99" s="81">
        <f t="shared" si="517"/>
        <v>0</v>
      </c>
      <c r="BQ99" s="81">
        <f t="shared" si="517"/>
        <v>0</v>
      </c>
      <c r="BR99" s="81">
        <f t="shared" ref="BR99" si="518">BR100+BR101+BR102+BR103+BR104+BR105+BR106+BR107+BR108+BR109+BR110</f>
        <v>0</v>
      </c>
      <c r="BS99" s="81">
        <f t="shared" si="517"/>
        <v>0</v>
      </c>
      <c r="BT99" s="81">
        <f t="shared" si="517"/>
        <v>0</v>
      </c>
      <c r="BU99" s="81">
        <f t="shared" si="517"/>
        <v>0</v>
      </c>
      <c r="BV99" s="81"/>
      <c r="BW99" s="81">
        <f t="shared" si="517"/>
        <v>0</v>
      </c>
      <c r="BX99" s="81">
        <f t="shared" si="517"/>
        <v>0</v>
      </c>
      <c r="BY99" s="81">
        <f t="shared" si="517"/>
        <v>0</v>
      </c>
      <c r="BZ99" s="81">
        <f t="shared" ref="BZ99" si="519">BZ100+BZ101+BZ102+BZ103+BZ104+BZ105+BZ106+BZ107+BZ108+BZ109+BZ110</f>
        <v>3380.9</v>
      </c>
      <c r="CA99" s="81">
        <f t="shared" si="517"/>
        <v>2487.6</v>
      </c>
      <c r="CB99" s="81">
        <f t="shared" si="517"/>
        <v>2087.59</v>
      </c>
      <c r="CC99" s="81">
        <f t="shared" si="257"/>
        <v>83.919842418395248</v>
      </c>
      <c r="CD99" s="81"/>
      <c r="CE99" s="81">
        <f t="shared" si="517"/>
        <v>0</v>
      </c>
      <c r="CF99" s="81">
        <f t="shared" si="517"/>
        <v>0</v>
      </c>
      <c r="CG99" s="81">
        <f t="shared" si="517"/>
        <v>0</v>
      </c>
      <c r="CH99" s="81"/>
      <c r="CI99" s="81">
        <f t="shared" si="517"/>
        <v>0</v>
      </c>
      <c r="CJ99" s="81">
        <f t="shared" si="517"/>
        <v>0</v>
      </c>
      <c r="CK99" s="81">
        <f t="shared" si="517"/>
        <v>0</v>
      </c>
      <c r="CL99" s="81"/>
      <c r="CM99" s="81">
        <f t="shared" si="517"/>
        <v>0</v>
      </c>
      <c r="CN99" s="81">
        <f t="shared" si="517"/>
        <v>0</v>
      </c>
      <c r="CO99" s="81">
        <f t="shared" si="517"/>
        <v>0</v>
      </c>
      <c r="CP99" s="81"/>
      <c r="CQ99" s="81">
        <f t="shared" si="517"/>
        <v>0</v>
      </c>
      <c r="CR99" s="81">
        <f t="shared" si="517"/>
        <v>0</v>
      </c>
      <c r="CS99" s="81">
        <f t="shared" si="517"/>
        <v>0</v>
      </c>
      <c r="CT99" s="81"/>
      <c r="CU99" s="81">
        <f t="shared" si="517"/>
        <v>0</v>
      </c>
      <c r="CV99" s="81">
        <f t="shared" si="517"/>
        <v>0</v>
      </c>
      <c r="CW99" s="81">
        <f t="shared" si="517"/>
        <v>0</v>
      </c>
      <c r="CX99" s="81"/>
      <c r="CY99" s="81">
        <f t="shared" si="517"/>
        <v>0</v>
      </c>
      <c r="CZ99" s="81">
        <f t="shared" si="517"/>
        <v>0</v>
      </c>
      <c r="DA99" s="81">
        <f t="shared" si="517"/>
        <v>0</v>
      </c>
      <c r="DB99" s="81">
        <f t="shared" ref="DB99" si="520">DB100+DB101+DB102+DB103+DB104+DB105+DB106+DB107+DB108+DB109+DB110</f>
        <v>0</v>
      </c>
      <c r="DC99" s="81">
        <f t="shared" si="517"/>
        <v>0</v>
      </c>
      <c r="DD99" s="81">
        <f t="shared" si="517"/>
        <v>0</v>
      </c>
      <c r="DE99" s="81">
        <f t="shared" si="517"/>
        <v>0</v>
      </c>
      <c r="DF99" s="81"/>
      <c r="DG99" s="81">
        <f t="shared" si="517"/>
        <v>0</v>
      </c>
      <c r="DH99" s="81">
        <f t="shared" si="517"/>
        <v>0</v>
      </c>
      <c r="DI99" s="81">
        <f t="shared" si="517"/>
        <v>0</v>
      </c>
      <c r="DJ99" s="81"/>
      <c r="DK99" s="81">
        <f t="shared" si="517"/>
        <v>0</v>
      </c>
      <c r="DL99" s="81">
        <f t="shared" si="517"/>
        <v>0</v>
      </c>
      <c r="DM99" s="78"/>
      <c r="DN99" s="81">
        <f t="shared" ref="DN99" si="521">DN100+DN101+DN102+DN103+DN104+DN105+DN106+DN107+DN108+DN109+DN110</f>
        <v>0</v>
      </c>
      <c r="DO99" s="81">
        <f t="shared" si="517"/>
        <v>0</v>
      </c>
      <c r="DP99" s="81">
        <f t="shared" si="517"/>
        <v>0</v>
      </c>
      <c r="DQ99" s="78"/>
      <c r="DR99" s="81">
        <f t="shared" ref="DR99" si="522">DR100+DR101+DR102+DR103+DR104+DR105+DR106+DR107+DR108+DR109+DR110</f>
        <v>0</v>
      </c>
      <c r="DS99" s="81">
        <f t="shared" ref="DS99:EK99" si="523">DS100+DS101+DS102+DS103+DS104+DS105+DS106+DS107+DS108+DS109+DS110</f>
        <v>0</v>
      </c>
      <c r="DT99" s="81">
        <f t="shared" si="523"/>
        <v>0</v>
      </c>
      <c r="DU99" s="81">
        <f t="shared" si="523"/>
        <v>0</v>
      </c>
      <c r="DV99" s="81"/>
      <c r="DW99" s="81">
        <f t="shared" si="523"/>
        <v>0</v>
      </c>
      <c r="DX99" s="81">
        <f t="shared" si="523"/>
        <v>0</v>
      </c>
      <c r="DY99" s="209">
        <f t="shared" si="523"/>
        <v>0</v>
      </c>
      <c r="DZ99" s="81">
        <f t="shared" ref="DZ99" si="524">DZ100+DZ101+DZ102+DZ103+DZ104+DZ105+DZ106+DZ107+DZ108+DZ109+DZ110</f>
        <v>7679.3</v>
      </c>
      <c r="EA99" s="81">
        <f t="shared" si="523"/>
        <v>7679.3</v>
      </c>
      <c r="EB99" s="81">
        <f t="shared" si="523"/>
        <v>7679.3</v>
      </c>
      <c r="EC99" s="81">
        <f t="shared" si="202"/>
        <v>100</v>
      </c>
      <c r="ED99" s="220"/>
      <c r="EE99" s="220">
        <f t="shared" si="523"/>
        <v>0</v>
      </c>
      <c r="EF99" s="81">
        <f t="shared" si="523"/>
        <v>0</v>
      </c>
      <c r="EG99" s="81">
        <f t="shared" si="523"/>
        <v>0</v>
      </c>
      <c r="EH99" s="81"/>
      <c r="EI99" s="81">
        <f t="shared" si="523"/>
        <v>0</v>
      </c>
      <c r="EJ99" s="81">
        <f t="shared" si="523"/>
        <v>0</v>
      </c>
      <c r="EK99" s="81">
        <f t="shared" si="523"/>
        <v>0</v>
      </c>
      <c r="EL99" s="81"/>
      <c r="EM99" s="81"/>
      <c r="EN99" s="81">
        <f t="shared" ref="EN99:EO99" si="525">EN100+EN101+EN102+EN103+EN104+EN105+EN106+EN107+EN108+EN109+EN110</f>
        <v>0</v>
      </c>
      <c r="EO99" s="81">
        <f t="shared" si="525"/>
        <v>0</v>
      </c>
      <c r="EP99" s="81"/>
      <c r="EQ99" s="81">
        <f t="shared" ref="EQ99:ET99" si="526">EQ100+EQ101+EQ102+EQ103+EQ104+EQ105+EQ106+EQ107+EQ108+EQ109+EQ110</f>
        <v>0</v>
      </c>
      <c r="ER99" s="81">
        <f t="shared" si="526"/>
        <v>0</v>
      </c>
      <c r="ES99" s="81">
        <f t="shared" si="526"/>
        <v>0</v>
      </c>
      <c r="ET99" s="81">
        <f t="shared" si="526"/>
        <v>1260.3</v>
      </c>
      <c r="EU99" s="81">
        <f t="shared" ref="EU99:EV99" si="527">EU100+EU101+EU102+EU103+EU104+EU105+EU106+EU107+EU108+EU109+EU110</f>
        <v>953.5</v>
      </c>
      <c r="EV99" s="81">
        <f t="shared" si="527"/>
        <v>806.71733999999992</v>
      </c>
      <c r="EW99" s="81">
        <f t="shared" ref="EW99:EW121" si="528">EV99/EU99*100</f>
        <v>84.605908757210273</v>
      </c>
      <c r="EX99" s="81">
        <f t="shared" ref="EX99" si="529">EX100+EX101+EX102+EX103+EX104+EX105+EX106+EX107+EX108+EX109+EX110</f>
        <v>3137.5</v>
      </c>
      <c r="EY99" s="81">
        <f t="shared" ref="EY99:EZ99" si="530">EY100+EY101+EY102+EY103+EY104+EY105+EY106+EY107+EY108+EY109+EY110</f>
        <v>3137.5</v>
      </c>
      <c r="EZ99" s="81">
        <f t="shared" si="530"/>
        <v>3137.47</v>
      </c>
      <c r="FA99" s="81">
        <f t="shared" ref="FA99:FA134" si="531">EZ99/EY99*100</f>
        <v>99.999043824701189</v>
      </c>
      <c r="FB99" s="81"/>
      <c r="FC99" s="81">
        <f t="shared" ref="FC99:FD99" si="532">FC100+FC101+FC102+FC103+FC104+FC105+FC106+FC107+FC108+FC109+FC110</f>
        <v>0</v>
      </c>
      <c r="FD99" s="81">
        <f t="shared" si="532"/>
        <v>0</v>
      </c>
      <c r="FE99" s="81"/>
      <c r="FF99" s="81"/>
      <c r="FG99" s="81">
        <f t="shared" ref="FG99:FH99" si="533">FG100+FG101+FG102+FG103+FG104+FG105+FG106+FG107+FG108+FG109+FG110</f>
        <v>0</v>
      </c>
      <c r="FH99" s="81">
        <f t="shared" si="533"/>
        <v>0</v>
      </c>
      <c r="FI99" s="81"/>
      <c r="FJ99" s="81"/>
      <c r="FK99" s="81">
        <f t="shared" ref="FK99:FL99" si="534">FK100+FK101+FK102+FK103+FK104+FK105+FK106+FK107+FK108+FK109+FK110</f>
        <v>0</v>
      </c>
      <c r="FL99" s="81">
        <f t="shared" si="534"/>
        <v>0</v>
      </c>
      <c r="FM99" s="81"/>
      <c r="FN99" s="81"/>
      <c r="FO99" s="81">
        <f t="shared" ref="FO99:FP99" si="535">FO100+FO101+FO102+FO103+FO104+FO105+FO106+FO107+FO108+FO109+FO110</f>
        <v>635.5</v>
      </c>
      <c r="FP99" s="81">
        <f t="shared" si="535"/>
        <v>635.5</v>
      </c>
      <c r="FQ99" s="81">
        <f t="shared" ref="FQ99:FQ117" si="536">FP99/FO99*100</f>
        <v>100</v>
      </c>
      <c r="FR99" s="81"/>
      <c r="FS99" s="81"/>
      <c r="FT99" s="81"/>
      <c r="FU99" s="81"/>
      <c r="FV99" s="81">
        <f>FV100</f>
        <v>5934.7</v>
      </c>
      <c r="FW99" s="81"/>
      <c r="FX99" s="81"/>
      <c r="FY99" s="81"/>
      <c r="FZ99" s="81"/>
      <c r="GA99" s="81"/>
      <c r="GB99" s="81"/>
      <c r="GC99" s="81"/>
      <c r="GD99" s="81"/>
      <c r="GE99" s="81"/>
      <c r="GF99" s="81"/>
      <c r="GG99" s="81"/>
      <c r="GH99" s="81"/>
      <c r="GI99" s="81">
        <f>SUM(GI100:GI110)</f>
        <v>80.519000000000005</v>
      </c>
      <c r="GJ99" s="81">
        <f>SUM(GJ100:GJ110)</f>
        <v>80.519000000000005</v>
      </c>
      <c r="GK99" s="81">
        <f t="shared" si="469"/>
        <v>100</v>
      </c>
    </row>
    <row r="100" spans="1:193" s="33" customFormat="1" ht="31.5" x14ac:dyDescent="0.25">
      <c r="A100" s="56" t="s">
        <v>304</v>
      </c>
      <c r="B100" s="145">
        <f t="shared" si="427"/>
        <v>36812.400000000001</v>
      </c>
      <c r="C100" s="145">
        <f t="shared" si="427"/>
        <v>31752.318999999996</v>
      </c>
      <c r="D100" s="145">
        <f t="shared" si="428"/>
        <v>30875.886739999998</v>
      </c>
      <c r="E100" s="14">
        <f t="shared" si="170"/>
        <v>97.239785037433023</v>
      </c>
      <c r="F100" s="14"/>
      <c r="G100" s="14"/>
      <c r="H100" s="14"/>
      <c r="I100" s="14"/>
      <c r="J100" s="15"/>
      <c r="K100" s="15"/>
      <c r="L100" s="15"/>
      <c r="M100" s="14"/>
      <c r="N100" s="14">
        <v>360.2</v>
      </c>
      <c r="O100" s="14">
        <v>376.8</v>
      </c>
      <c r="P100" s="14">
        <v>376.79040000000003</v>
      </c>
      <c r="Q100" s="15">
        <f t="shared" si="506"/>
        <v>99.99745222929937</v>
      </c>
      <c r="R100" s="15"/>
      <c r="S100" s="15"/>
      <c r="T100" s="15"/>
      <c r="U100" s="15"/>
      <c r="V100" s="15"/>
      <c r="W100" s="15">
        <v>0</v>
      </c>
      <c r="X100" s="15">
        <v>0</v>
      </c>
      <c r="Y100" s="14"/>
      <c r="Z100" s="15"/>
      <c r="AA100" s="15"/>
      <c r="AB100" s="15"/>
      <c r="AC100" s="14"/>
      <c r="AD100" s="15"/>
      <c r="AE100" s="15"/>
      <c r="AF100" s="15"/>
      <c r="AG100" s="14"/>
      <c r="AH100" s="15"/>
      <c r="AI100" s="15"/>
      <c r="AJ100" s="15"/>
      <c r="AK100" s="14"/>
      <c r="AL100" s="14"/>
      <c r="AM100" s="15"/>
      <c r="AN100" s="15"/>
      <c r="AO100" s="14"/>
      <c r="AP100" s="14"/>
      <c r="AQ100" s="14"/>
      <c r="AR100" s="14"/>
      <c r="AS100" s="14"/>
      <c r="AT100" s="15">
        <v>0</v>
      </c>
      <c r="AU100" s="15">
        <v>0</v>
      </c>
      <c r="AV100" s="15"/>
      <c r="AW100" s="14"/>
      <c r="AX100" s="133">
        <v>15059.5</v>
      </c>
      <c r="AY100" s="133">
        <v>15059.5</v>
      </c>
      <c r="AZ100" s="136">
        <v>15059.5</v>
      </c>
      <c r="BA100" s="15">
        <f t="shared" si="190"/>
        <v>100</v>
      </c>
      <c r="BB100" s="156"/>
      <c r="BC100" s="133">
        <v>1977.6</v>
      </c>
      <c r="BD100" s="136">
        <v>1648</v>
      </c>
      <c r="BE100" s="15">
        <f t="shared" si="515"/>
        <v>83.333333333333343</v>
      </c>
      <c r="BF100" s="15"/>
      <c r="BG100" s="15"/>
      <c r="BH100" s="15"/>
      <c r="BI100" s="15"/>
      <c r="BJ100" s="15"/>
      <c r="BK100" s="15"/>
      <c r="BL100" s="15"/>
      <c r="BM100" s="15"/>
      <c r="BN100" s="15"/>
      <c r="BO100" s="15"/>
      <c r="BP100" s="15"/>
      <c r="BQ100" s="15"/>
      <c r="BR100" s="15"/>
      <c r="BS100" s="15"/>
      <c r="BT100" s="15"/>
      <c r="BU100" s="94"/>
      <c r="BV100" s="94"/>
      <c r="BW100" s="15"/>
      <c r="BX100" s="15"/>
      <c r="BY100" s="94"/>
      <c r="BZ100" s="15">
        <v>3380.9</v>
      </c>
      <c r="CA100" s="15">
        <v>2487.6</v>
      </c>
      <c r="CB100" s="199">
        <v>2087.59</v>
      </c>
      <c r="CC100" s="15">
        <f t="shared" si="257"/>
        <v>83.919842418395248</v>
      </c>
      <c r="CD100" s="15"/>
      <c r="CE100" s="15"/>
      <c r="CF100" s="94"/>
      <c r="CG100" s="94"/>
      <c r="CH100" s="94"/>
      <c r="CI100" s="15"/>
      <c r="CJ100" s="94"/>
      <c r="CK100" s="94"/>
      <c r="CL100" s="94"/>
      <c r="CM100" s="15"/>
      <c r="CN100" s="94"/>
      <c r="CO100" s="94"/>
      <c r="CP100" s="94"/>
      <c r="CQ100" s="15"/>
      <c r="CR100" s="94"/>
      <c r="CS100" s="94"/>
      <c r="CT100" s="94"/>
      <c r="CU100" s="15"/>
      <c r="CV100" s="94"/>
      <c r="CW100" s="94"/>
      <c r="CX100" s="94"/>
      <c r="CY100" s="15"/>
      <c r="CZ100" s="94"/>
      <c r="DA100" s="94"/>
      <c r="DB100" s="15"/>
      <c r="DC100" s="15"/>
      <c r="DD100" s="94"/>
      <c r="DE100" s="94"/>
      <c r="DF100" s="94"/>
      <c r="DG100" s="15"/>
      <c r="DH100" s="94"/>
      <c r="DI100" s="94"/>
      <c r="DJ100" s="94"/>
      <c r="DK100" s="15"/>
      <c r="DL100" s="94"/>
      <c r="DM100" s="48"/>
      <c r="DN100" s="15"/>
      <c r="DO100" s="15"/>
      <c r="DP100" s="15"/>
      <c r="DQ100" s="48"/>
      <c r="DR100" s="15"/>
      <c r="DS100" s="15"/>
      <c r="DT100" s="94"/>
      <c r="DU100" s="94"/>
      <c r="DV100" s="94"/>
      <c r="DW100" s="15"/>
      <c r="DX100" s="94"/>
      <c r="DY100" s="211"/>
      <c r="DZ100" s="15">
        <v>7679.3</v>
      </c>
      <c r="EA100" s="15">
        <v>7679.3</v>
      </c>
      <c r="EB100" s="197">
        <v>7679.3</v>
      </c>
      <c r="EC100" s="15">
        <f t="shared" si="202"/>
        <v>100</v>
      </c>
      <c r="ED100" s="221"/>
      <c r="EE100" s="221"/>
      <c r="EF100" s="94"/>
      <c r="EG100" s="94"/>
      <c r="EH100" s="94"/>
      <c r="EI100" s="15"/>
      <c r="EJ100" s="94"/>
      <c r="EK100" s="94"/>
      <c r="EL100" s="94"/>
      <c r="EM100" s="15"/>
      <c r="EN100" s="94"/>
      <c r="EO100" s="94"/>
      <c r="EP100" s="94"/>
      <c r="EQ100" s="15"/>
      <c r="ER100" s="94"/>
      <c r="ES100" s="94"/>
      <c r="ET100" s="15">
        <v>1260.3</v>
      </c>
      <c r="EU100" s="15">
        <v>953.5</v>
      </c>
      <c r="EV100" s="199">
        <v>806.71733999999992</v>
      </c>
      <c r="EW100" s="15">
        <f t="shared" si="528"/>
        <v>84.605908757210273</v>
      </c>
      <c r="EX100" s="15">
        <v>3137.5</v>
      </c>
      <c r="EY100" s="15">
        <v>3137.5</v>
      </c>
      <c r="EZ100" s="199">
        <v>3137.47</v>
      </c>
      <c r="FA100" s="15">
        <f t="shared" si="531"/>
        <v>99.999043824701189</v>
      </c>
      <c r="FB100" s="15"/>
      <c r="FC100" s="15"/>
      <c r="FD100" s="199"/>
      <c r="FE100" s="15"/>
      <c r="FF100" s="15"/>
      <c r="FG100" s="15"/>
      <c r="FH100" s="199"/>
      <c r="FI100" s="15"/>
      <c r="FJ100" s="15"/>
      <c r="FK100" s="15"/>
      <c r="FL100" s="199"/>
      <c r="FM100" s="15"/>
      <c r="FN100" s="15"/>
      <c r="FO100" s="15"/>
      <c r="FP100" s="133"/>
      <c r="FQ100" s="15"/>
      <c r="FR100" s="15"/>
      <c r="FS100" s="15"/>
      <c r="FT100" s="133"/>
      <c r="FU100" s="15"/>
      <c r="FV100" s="15">
        <v>5934.7</v>
      </c>
      <c r="FW100" s="15"/>
      <c r="FX100" s="133"/>
      <c r="FY100" s="15"/>
      <c r="FZ100" s="15"/>
      <c r="GA100" s="15"/>
      <c r="GB100" s="133"/>
      <c r="GC100" s="15"/>
      <c r="GD100" s="15"/>
      <c r="GE100" s="15"/>
      <c r="GF100" s="133"/>
      <c r="GG100" s="15"/>
      <c r="GH100" s="15"/>
      <c r="GI100" s="15">
        <v>80.519000000000005</v>
      </c>
      <c r="GJ100" s="15">
        <v>80.519000000000005</v>
      </c>
      <c r="GK100" s="15">
        <f t="shared" si="469"/>
        <v>100</v>
      </c>
    </row>
    <row r="101" spans="1:193" s="33" customFormat="1" x14ac:dyDescent="0.25">
      <c r="A101" s="56" t="s">
        <v>485</v>
      </c>
      <c r="B101" s="145">
        <f t="shared" si="427"/>
        <v>0</v>
      </c>
      <c r="C101" s="145">
        <f t="shared" si="427"/>
        <v>0</v>
      </c>
      <c r="D101" s="145">
        <f t="shared" si="428"/>
        <v>0</v>
      </c>
      <c r="E101" s="14"/>
      <c r="F101" s="14"/>
      <c r="G101" s="14"/>
      <c r="H101" s="14"/>
      <c r="I101" s="14"/>
      <c r="J101" s="14"/>
      <c r="K101" s="14"/>
      <c r="L101" s="14"/>
      <c r="M101" s="14"/>
      <c r="N101" s="14"/>
      <c r="O101" s="14"/>
      <c r="P101" s="14"/>
      <c r="Q101" s="15"/>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55"/>
      <c r="BC101" s="14"/>
      <c r="BD101" s="14"/>
      <c r="BE101" s="14"/>
      <c r="BF101" s="14"/>
      <c r="BG101" s="14"/>
      <c r="BH101" s="14"/>
      <c r="BI101" s="95"/>
      <c r="BJ101" s="95"/>
      <c r="BK101" s="95"/>
      <c r="BL101" s="95"/>
      <c r="BM101" s="95"/>
      <c r="BN101" s="95"/>
      <c r="BO101" s="14"/>
      <c r="BP101" s="14"/>
      <c r="BQ101" s="95"/>
      <c r="BR101" s="14"/>
      <c r="BS101" s="14"/>
      <c r="BT101" s="14"/>
      <c r="BU101" s="95"/>
      <c r="BV101" s="95"/>
      <c r="BW101" s="14"/>
      <c r="BX101" s="14"/>
      <c r="BY101" s="95"/>
      <c r="BZ101" s="14"/>
      <c r="CA101" s="14"/>
      <c r="CB101" s="14"/>
      <c r="CC101" s="15"/>
      <c r="CD101" s="15"/>
      <c r="CE101" s="14"/>
      <c r="CF101" s="14"/>
      <c r="CG101" s="95"/>
      <c r="CH101" s="95"/>
      <c r="CI101" s="14"/>
      <c r="CJ101" s="14"/>
      <c r="CK101" s="95"/>
      <c r="CL101" s="95"/>
      <c r="CM101" s="14"/>
      <c r="CN101" s="14"/>
      <c r="CO101" s="95"/>
      <c r="CP101" s="95"/>
      <c r="CQ101" s="14"/>
      <c r="CR101" s="14"/>
      <c r="CS101" s="95"/>
      <c r="CT101" s="95"/>
      <c r="CU101" s="14"/>
      <c r="CV101" s="14"/>
      <c r="CW101" s="95"/>
      <c r="CX101" s="95"/>
      <c r="CY101" s="14"/>
      <c r="CZ101" s="14"/>
      <c r="DA101" s="95"/>
      <c r="DB101" s="14"/>
      <c r="DC101" s="14"/>
      <c r="DD101" s="14"/>
      <c r="DE101" s="95"/>
      <c r="DF101" s="95"/>
      <c r="DG101" s="14"/>
      <c r="DH101" s="14"/>
      <c r="DI101" s="95"/>
      <c r="DJ101" s="95"/>
      <c r="DK101" s="14"/>
      <c r="DL101" s="14"/>
      <c r="DM101" s="48"/>
      <c r="DN101" s="14"/>
      <c r="DO101" s="14"/>
      <c r="DP101" s="14"/>
      <c r="DQ101" s="48"/>
      <c r="DR101" s="14"/>
      <c r="DS101" s="14"/>
      <c r="DT101" s="14"/>
      <c r="DU101" s="95"/>
      <c r="DV101" s="95"/>
      <c r="DW101" s="15"/>
      <c r="DX101" s="14"/>
      <c r="DY101" s="207"/>
      <c r="DZ101" s="15"/>
      <c r="EA101" s="15"/>
      <c r="EB101" s="14"/>
      <c r="EC101" s="14"/>
      <c r="ED101" s="225"/>
      <c r="EE101" s="221"/>
      <c r="EF101" s="14"/>
      <c r="EG101" s="95"/>
      <c r="EH101" s="95"/>
      <c r="EI101" s="15"/>
      <c r="EJ101" s="14"/>
      <c r="EK101" s="95"/>
      <c r="EL101" s="95"/>
      <c r="EM101" s="15"/>
      <c r="EN101" s="14"/>
      <c r="EO101" s="95"/>
      <c r="EP101" s="95"/>
      <c r="EQ101" s="15"/>
      <c r="ER101" s="14"/>
      <c r="ES101" s="95"/>
      <c r="ET101" s="15"/>
      <c r="EU101" s="15"/>
      <c r="EV101" s="14"/>
      <c r="EW101" s="15"/>
      <c r="EX101" s="15"/>
      <c r="EY101" s="15"/>
      <c r="EZ101" s="14"/>
      <c r="FA101" s="15"/>
      <c r="FB101" s="15"/>
      <c r="FC101" s="15"/>
      <c r="FD101" s="14"/>
      <c r="FE101" s="15"/>
      <c r="FF101" s="15"/>
      <c r="FG101" s="15"/>
      <c r="FH101" s="14"/>
      <c r="FI101" s="15"/>
      <c r="FJ101" s="15"/>
      <c r="FK101" s="15"/>
      <c r="FL101" s="14"/>
      <c r="FM101" s="15"/>
      <c r="FN101" s="15"/>
      <c r="FO101" s="15"/>
      <c r="FP101" s="14"/>
      <c r="FQ101" s="15"/>
      <c r="FR101" s="14"/>
      <c r="FS101" s="15"/>
      <c r="FT101" s="14"/>
      <c r="FU101" s="14"/>
      <c r="FV101" s="14"/>
      <c r="FW101" s="15"/>
      <c r="FX101" s="14"/>
      <c r="FY101" s="14"/>
      <c r="FZ101" s="14"/>
      <c r="GA101" s="15"/>
      <c r="GB101" s="14"/>
      <c r="GC101" s="14"/>
      <c r="GD101" s="14"/>
      <c r="GE101" s="15"/>
      <c r="GF101" s="14"/>
      <c r="GG101" s="14"/>
      <c r="GH101" s="14"/>
      <c r="GI101" s="15"/>
      <c r="GJ101" s="15"/>
      <c r="GK101" s="15"/>
    </row>
    <row r="102" spans="1:193" s="33" customFormat="1" x14ac:dyDescent="0.25">
      <c r="A102" s="56" t="s">
        <v>486</v>
      </c>
      <c r="B102" s="145">
        <f t="shared" si="427"/>
        <v>0</v>
      </c>
      <c r="C102" s="145">
        <f t="shared" si="427"/>
        <v>0</v>
      </c>
      <c r="D102" s="145">
        <f t="shared" si="428"/>
        <v>0</v>
      </c>
      <c r="E102" s="14"/>
      <c r="F102" s="14"/>
      <c r="G102" s="14"/>
      <c r="H102" s="14"/>
      <c r="I102" s="14"/>
      <c r="J102" s="14"/>
      <c r="K102" s="14"/>
      <c r="L102" s="14"/>
      <c r="M102" s="14"/>
      <c r="N102" s="14"/>
      <c r="O102" s="14"/>
      <c r="P102" s="14"/>
      <c r="Q102" s="15"/>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55"/>
      <c r="BC102" s="14"/>
      <c r="BD102" s="14"/>
      <c r="BE102" s="14"/>
      <c r="BF102" s="14"/>
      <c r="BG102" s="14"/>
      <c r="BH102" s="14"/>
      <c r="BI102" s="95"/>
      <c r="BJ102" s="95"/>
      <c r="BK102" s="95"/>
      <c r="BL102" s="95"/>
      <c r="BM102" s="95"/>
      <c r="BN102" s="95"/>
      <c r="BO102" s="14"/>
      <c r="BP102" s="14"/>
      <c r="BQ102" s="95"/>
      <c r="BR102" s="14"/>
      <c r="BS102" s="14"/>
      <c r="BT102" s="14"/>
      <c r="BU102" s="95"/>
      <c r="BV102" s="95"/>
      <c r="BW102" s="14"/>
      <c r="BX102" s="14"/>
      <c r="BY102" s="95"/>
      <c r="BZ102" s="14"/>
      <c r="CA102" s="14"/>
      <c r="CB102" s="14"/>
      <c r="CC102" s="15"/>
      <c r="CD102" s="15"/>
      <c r="CE102" s="14"/>
      <c r="CF102" s="14"/>
      <c r="CG102" s="95"/>
      <c r="CH102" s="95"/>
      <c r="CI102" s="14"/>
      <c r="CJ102" s="14"/>
      <c r="CK102" s="95"/>
      <c r="CL102" s="95"/>
      <c r="CM102" s="14"/>
      <c r="CN102" s="14"/>
      <c r="CO102" s="95"/>
      <c r="CP102" s="95"/>
      <c r="CQ102" s="14"/>
      <c r="CR102" s="14"/>
      <c r="CS102" s="95"/>
      <c r="CT102" s="95"/>
      <c r="CU102" s="14"/>
      <c r="CV102" s="14"/>
      <c r="CW102" s="95"/>
      <c r="CX102" s="95"/>
      <c r="CY102" s="14"/>
      <c r="CZ102" s="14"/>
      <c r="DA102" s="95"/>
      <c r="DB102" s="14"/>
      <c r="DC102" s="14"/>
      <c r="DD102" s="14"/>
      <c r="DE102" s="95"/>
      <c r="DF102" s="95"/>
      <c r="DG102" s="14"/>
      <c r="DH102" s="14"/>
      <c r="DI102" s="95"/>
      <c r="DJ102" s="95"/>
      <c r="DK102" s="14"/>
      <c r="DL102" s="14"/>
      <c r="DM102" s="48"/>
      <c r="DN102" s="14"/>
      <c r="DO102" s="14"/>
      <c r="DP102" s="14"/>
      <c r="DQ102" s="48"/>
      <c r="DR102" s="14"/>
      <c r="DS102" s="14"/>
      <c r="DT102" s="14"/>
      <c r="DU102" s="95"/>
      <c r="DV102" s="95"/>
      <c r="DW102" s="15"/>
      <c r="DX102" s="14"/>
      <c r="DY102" s="207"/>
      <c r="DZ102" s="15"/>
      <c r="EA102" s="15"/>
      <c r="EB102" s="14"/>
      <c r="EC102" s="14"/>
      <c r="ED102" s="225"/>
      <c r="EE102" s="221"/>
      <c r="EF102" s="14"/>
      <c r="EG102" s="95"/>
      <c r="EH102" s="95"/>
      <c r="EI102" s="15"/>
      <c r="EJ102" s="14"/>
      <c r="EK102" s="95"/>
      <c r="EL102" s="95"/>
      <c r="EM102" s="15"/>
      <c r="EN102" s="14"/>
      <c r="EO102" s="95"/>
      <c r="EP102" s="95"/>
      <c r="EQ102" s="15"/>
      <c r="ER102" s="14"/>
      <c r="ES102" s="95"/>
      <c r="ET102" s="15"/>
      <c r="EU102" s="15"/>
      <c r="EV102" s="14"/>
      <c r="EW102" s="15"/>
      <c r="EX102" s="15"/>
      <c r="EY102" s="15"/>
      <c r="EZ102" s="14"/>
      <c r="FA102" s="15"/>
      <c r="FB102" s="15"/>
      <c r="FC102" s="15"/>
      <c r="FD102" s="14"/>
      <c r="FE102" s="15"/>
      <c r="FF102" s="15"/>
      <c r="FG102" s="15"/>
      <c r="FH102" s="14"/>
      <c r="FI102" s="15"/>
      <c r="FJ102" s="15"/>
      <c r="FK102" s="15"/>
      <c r="FL102" s="14"/>
      <c r="FM102" s="15"/>
      <c r="FN102" s="15"/>
      <c r="FO102" s="15"/>
      <c r="FP102" s="14"/>
      <c r="FQ102" s="15"/>
      <c r="FR102" s="14"/>
      <c r="FS102" s="15"/>
      <c r="FT102" s="14"/>
      <c r="FU102" s="14"/>
      <c r="FV102" s="14"/>
      <c r="FW102" s="15"/>
      <c r="FX102" s="14"/>
      <c r="FY102" s="14"/>
      <c r="FZ102" s="14"/>
      <c r="GA102" s="15"/>
      <c r="GB102" s="14"/>
      <c r="GC102" s="14"/>
      <c r="GD102" s="14"/>
      <c r="GE102" s="15"/>
      <c r="GF102" s="14"/>
      <c r="GG102" s="14"/>
      <c r="GH102" s="14"/>
      <c r="GI102" s="15"/>
      <c r="GJ102" s="15"/>
      <c r="GK102" s="15"/>
    </row>
    <row r="103" spans="1:193" s="33" customFormat="1" x14ac:dyDescent="0.25">
      <c r="A103" s="56" t="s">
        <v>487</v>
      </c>
      <c r="B103" s="145">
        <f t="shared" si="427"/>
        <v>0</v>
      </c>
      <c r="C103" s="145">
        <f t="shared" si="427"/>
        <v>683.875</v>
      </c>
      <c r="D103" s="145">
        <f t="shared" si="428"/>
        <v>683.875</v>
      </c>
      <c r="E103" s="14">
        <f t="shared" si="170"/>
        <v>100</v>
      </c>
      <c r="F103" s="14"/>
      <c r="G103" s="14"/>
      <c r="H103" s="14"/>
      <c r="I103" s="14"/>
      <c r="J103" s="14"/>
      <c r="K103" s="14"/>
      <c r="L103" s="14"/>
      <c r="M103" s="14"/>
      <c r="N103" s="14"/>
      <c r="O103" s="14"/>
      <c r="P103" s="14"/>
      <c r="Q103" s="15"/>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v>683.875</v>
      </c>
      <c r="AR103" s="133">
        <v>683.875</v>
      </c>
      <c r="AS103" s="14">
        <f t="shared" si="437"/>
        <v>100</v>
      </c>
      <c r="AT103" s="14"/>
      <c r="AU103" s="14"/>
      <c r="AV103" s="14"/>
      <c r="AW103" s="14"/>
      <c r="AX103" s="14"/>
      <c r="AY103" s="14"/>
      <c r="AZ103" s="14"/>
      <c r="BA103" s="14"/>
      <c r="BB103" s="155"/>
      <c r="BC103" s="14"/>
      <c r="BD103" s="14"/>
      <c r="BE103" s="14"/>
      <c r="BF103" s="14"/>
      <c r="BG103" s="14"/>
      <c r="BH103" s="14"/>
      <c r="BI103" s="95"/>
      <c r="BJ103" s="95"/>
      <c r="BK103" s="95"/>
      <c r="BL103" s="95"/>
      <c r="BM103" s="95"/>
      <c r="BN103" s="95"/>
      <c r="BO103" s="14"/>
      <c r="BP103" s="14"/>
      <c r="BQ103" s="95"/>
      <c r="BR103" s="14"/>
      <c r="BS103" s="14"/>
      <c r="BT103" s="14"/>
      <c r="BU103" s="95"/>
      <c r="BV103" s="95"/>
      <c r="BW103" s="14"/>
      <c r="BX103" s="14"/>
      <c r="BY103" s="95"/>
      <c r="BZ103" s="14"/>
      <c r="CA103" s="14"/>
      <c r="CB103" s="14"/>
      <c r="CC103" s="15"/>
      <c r="CD103" s="15"/>
      <c r="CE103" s="14"/>
      <c r="CF103" s="14"/>
      <c r="CG103" s="95"/>
      <c r="CH103" s="95"/>
      <c r="CI103" s="14"/>
      <c r="CJ103" s="14"/>
      <c r="CK103" s="95"/>
      <c r="CL103" s="95"/>
      <c r="CM103" s="14"/>
      <c r="CN103" s="14"/>
      <c r="CO103" s="95"/>
      <c r="CP103" s="95"/>
      <c r="CQ103" s="14"/>
      <c r="CR103" s="14"/>
      <c r="CS103" s="95"/>
      <c r="CT103" s="95"/>
      <c r="CU103" s="14"/>
      <c r="CV103" s="14"/>
      <c r="CW103" s="95"/>
      <c r="CX103" s="95"/>
      <c r="CY103" s="14"/>
      <c r="CZ103" s="14"/>
      <c r="DA103" s="95"/>
      <c r="DB103" s="14"/>
      <c r="DC103" s="14"/>
      <c r="DD103" s="14"/>
      <c r="DE103" s="95"/>
      <c r="DF103" s="95"/>
      <c r="DG103" s="14"/>
      <c r="DH103" s="14"/>
      <c r="DI103" s="95"/>
      <c r="DJ103" s="95"/>
      <c r="DK103" s="14"/>
      <c r="DL103" s="14"/>
      <c r="DM103" s="48"/>
      <c r="DN103" s="14"/>
      <c r="DO103" s="14"/>
      <c r="DP103" s="14"/>
      <c r="DQ103" s="48"/>
      <c r="DR103" s="14"/>
      <c r="DS103" s="14"/>
      <c r="DT103" s="14"/>
      <c r="DU103" s="95"/>
      <c r="DV103" s="95"/>
      <c r="DW103" s="15"/>
      <c r="DX103" s="14"/>
      <c r="DY103" s="207"/>
      <c r="DZ103" s="15"/>
      <c r="EA103" s="15"/>
      <c r="EB103" s="14"/>
      <c r="EC103" s="14"/>
      <c r="ED103" s="225"/>
      <c r="EE103" s="221"/>
      <c r="EF103" s="14"/>
      <c r="EG103" s="95"/>
      <c r="EH103" s="95"/>
      <c r="EI103" s="15"/>
      <c r="EJ103" s="14"/>
      <c r="EK103" s="95"/>
      <c r="EL103" s="95"/>
      <c r="EM103" s="15"/>
      <c r="EN103" s="14"/>
      <c r="EO103" s="95"/>
      <c r="EP103" s="95"/>
      <c r="EQ103" s="15"/>
      <c r="ER103" s="14"/>
      <c r="ES103" s="95"/>
      <c r="ET103" s="15"/>
      <c r="EU103" s="15"/>
      <c r="EV103" s="14"/>
      <c r="EW103" s="15"/>
      <c r="EX103" s="15"/>
      <c r="EY103" s="15"/>
      <c r="EZ103" s="14"/>
      <c r="FA103" s="15"/>
      <c r="FB103" s="15"/>
      <c r="FC103" s="15"/>
      <c r="FD103" s="14"/>
      <c r="FE103" s="15"/>
      <c r="FF103" s="15"/>
      <c r="FG103" s="15"/>
      <c r="FH103" s="14"/>
      <c r="FI103" s="15"/>
      <c r="FJ103" s="15"/>
      <c r="FK103" s="15"/>
      <c r="FL103" s="14"/>
      <c r="FM103" s="15"/>
      <c r="FN103" s="15"/>
      <c r="FO103" s="15"/>
      <c r="FP103" s="14"/>
      <c r="FQ103" s="15"/>
      <c r="FR103" s="14"/>
      <c r="FS103" s="15"/>
      <c r="FT103" s="14"/>
      <c r="FU103" s="14"/>
      <c r="FV103" s="14"/>
      <c r="FW103" s="15"/>
      <c r="FX103" s="14"/>
      <c r="FY103" s="14"/>
      <c r="FZ103" s="14"/>
      <c r="GA103" s="15"/>
      <c r="GB103" s="14"/>
      <c r="GC103" s="14"/>
      <c r="GD103" s="14"/>
      <c r="GE103" s="15"/>
      <c r="GF103" s="14"/>
      <c r="GG103" s="14"/>
      <c r="GH103" s="14"/>
      <c r="GI103" s="15"/>
      <c r="GJ103" s="15"/>
      <c r="GK103" s="15"/>
    </row>
    <row r="104" spans="1:193" s="33" customFormat="1" x14ac:dyDescent="0.25">
      <c r="A104" s="56" t="s">
        <v>306</v>
      </c>
      <c r="B104" s="145">
        <f t="shared" si="427"/>
        <v>1214.5</v>
      </c>
      <c r="C104" s="145">
        <f t="shared" si="427"/>
        <v>2800</v>
      </c>
      <c r="D104" s="145">
        <f t="shared" si="428"/>
        <v>2800.02</v>
      </c>
      <c r="E104" s="14">
        <f t="shared" si="170"/>
        <v>100.00071428571428</v>
      </c>
      <c r="F104" s="14"/>
      <c r="G104" s="14"/>
      <c r="H104" s="14"/>
      <c r="I104" s="14"/>
      <c r="J104" s="14"/>
      <c r="K104" s="14"/>
      <c r="L104" s="14"/>
      <c r="M104" s="14"/>
      <c r="N104" s="14"/>
      <c r="O104" s="14"/>
      <c r="P104" s="14"/>
      <c r="Q104" s="15"/>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v>950</v>
      </c>
      <c r="AR104" s="133">
        <v>950</v>
      </c>
      <c r="AS104" s="14">
        <f t="shared" si="437"/>
        <v>100</v>
      </c>
      <c r="AT104" s="14">
        <v>1214.5</v>
      </c>
      <c r="AU104" s="14">
        <v>1214.5</v>
      </c>
      <c r="AV104" s="14">
        <v>1214.52</v>
      </c>
      <c r="AW104" s="14">
        <f>AV104/AU104*100</f>
        <v>100.00164676821737</v>
      </c>
      <c r="AX104" s="14"/>
      <c r="AY104" s="14"/>
      <c r="AZ104" s="14"/>
      <c r="BA104" s="14"/>
      <c r="BB104" s="155"/>
      <c r="BC104" s="14"/>
      <c r="BD104" s="14"/>
      <c r="BE104" s="14"/>
      <c r="BF104" s="14"/>
      <c r="BG104" s="14"/>
      <c r="BH104" s="14"/>
      <c r="BI104" s="95"/>
      <c r="BJ104" s="95"/>
      <c r="BK104" s="95"/>
      <c r="BL104" s="95"/>
      <c r="BM104" s="95"/>
      <c r="BN104" s="95"/>
      <c r="BO104" s="14"/>
      <c r="BP104" s="14"/>
      <c r="BQ104" s="95"/>
      <c r="BR104" s="14"/>
      <c r="BS104" s="14"/>
      <c r="BT104" s="14"/>
      <c r="BU104" s="95"/>
      <c r="BV104" s="95"/>
      <c r="BW104" s="14"/>
      <c r="BX104" s="14"/>
      <c r="BY104" s="95"/>
      <c r="BZ104" s="14"/>
      <c r="CA104" s="14"/>
      <c r="CB104" s="14"/>
      <c r="CC104" s="15"/>
      <c r="CD104" s="15"/>
      <c r="CE104" s="14"/>
      <c r="CF104" s="14"/>
      <c r="CG104" s="95"/>
      <c r="CH104" s="95"/>
      <c r="CI104" s="14"/>
      <c r="CJ104" s="14"/>
      <c r="CK104" s="95"/>
      <c r="CL104" s="95"/>
      <c r="CM104" s="14"/>
      <c r="CN104" s="14"/>
      <c r="CO104" s="95"/>
      <c r="CP104" s="95"/>
      <c r="CQ104" s="14"/>
      <c r="CR104" s="14"/>
      <c r="CS104" s="95"/>
      <c r="CT104" s="95"/>
      <c r="CU104" s="14"/>
      <c r="CV104" s="14"/>
      <c r="CW104" s="95"/>
      <c r="CX104" s="95"/>
      <c r="CY104" s="14"/>
      <c r="CZ104" s="14"/>
      <c r="DA104" s="95"/>
      <c r="DB104" s="14"/>
      <c r="DC104" s="14"/>
      <c r="DD104" s="14"/>
      <c r="DE104" s="14"/>
      <c r="DF104" s="14"/>
      <c r="DG104" s="14"/>
      <c r="DH104" s="14"/>
      <c r="DI104" s="95"/>
      <c r="DJ104" s="95"/>
      <c r="DK104" s="14"/>
      <c r="DL104" s="14"/>
      <c r="DM104" s="48"/>
      <c r="DN104" s="14"/>
      <c r="DO104" s="14"/>
      <c r="DP104" s="14"/>
      <c r="DQ104" s="48"/>
      <c r="DR104" s="14"/>
      <c r="DS104" s="14"/>
      <c r="DT104" s="14"/>
      <c r="DU104" s="95"/>
      <c r="DV104" s="95"/>
      <c r="DW104" s="15"/>
      <c r="DX104" s="14"/>
      <c r="DY104" s="207"/>
      <c r="DZ104" s="15"/>
      <c r="EA104" s="15"/>
      <c r="EB104" s="14"/>
      <c r="EC104" s="14"/>
      <c r="ED104" s="225"/>
      <c r="EE104" s="221"/>
      <c r="EF104" s="14"/>
      <c r="EG104" s="95"/>
      <c r="EH104" s="95"/>
      <c r="EI104" s="15"/>
      <c r="EJ104" s="14"/>
      <c r="EK104" s="95"/>
      <c r="EL104" s="95"/>
      <c r="EM104" s="15"/>
      <c r="EN104" s="14"/>
      <c r="EO104" s="95"/>
      <c r="EP104" s="95"/>
      <c r="EQ104" s="15"/>
      <c r="ER104" s="14"/>
      <c r="ES104" s="95"/>
      <c r="ET104" s="15"/>
      <c r="EU104" s="15"/>
      <c r="EV104" s="14"/>
      <c r="EW104" s="15"/>
      <c r="EX104" s="15"/>
      <c r="EY104" s="15"/>
      <c r="EZ104" s="14"/>
      <c r="FA104" s="15"/>
      <c r="FB104" s="15"/>
      <c r="FC104" s="15"/>
      <c r="FD104" s="14"/>
      <c r="FE104" s="15"/>
      <c r="FF104" s="15"/>
      <c r="FG104" s="15"/>
      <c r="FH104" s="14"/>
      <c r="FI104" s="15"/>
      <c r="FJ104" s="15"/>
      <c r="FK104" s="15"/>
      <c r="FL104" s="14"/>
      <c r="FM104" s="15"/>
      <c r="FN104" s="15"/>
      <c r="FO104" s="15">
        <v>635.5</v>
      </c>
      <c r="FP104" s="231">
        <v>635.5</v>
      </c>
      <c r="FQ104" s="15">
        <f t="shared" si="536"/>
        <v>100</v>
      </c>
      <c r="FR104" s="14"/>
      <c r="FS104" s="15"/>
      <c r="FT104" s="14"/>
      <c r="FU104" s="14"/>
      <c r="FV104" s="14"/>
      <c r="FW104" s="15"/>
      <c r="FX104" s="14"/>
      <c r="FY104" s="14"/>
      <c r="FZ104" s="14"/>
      <c r="GA104" s="15"/>
      <c r="GB104" s="14"/>
      <c r="GC104" s="14"/>
      <c r="GD104" s="14"/>
      <c r="GE104" s="15"/>
      <c r="GF104" s="14"/>
      <c r="GG104" s="14"/>
      <c r="GH104" s="14"/>
      <c r="GI104" s="15"/>
      <c r="GJ104" s="15"/>
      <c r="GK104" s="15"/>
    </row>
    <row r="105" spans="1:193" s="33" customFormat="1" x14ac:dyDescent="0.25">
      <c r="A105" s="56" t="s">
        <v>488</v>
      </c>
      <c r="B105" s="145">
        <f t="shared" si="427"/>
        <v>0</v>
      </c>
      <c r="C105" s="145">
        <f t="shared" si="427"/>
        <v>0</v>
      </c>
      <c r="D105" s="145">
        <f t="shared" si="428"/>
        <v>0</v>
      </c>
      <c r="E105" s="14"/>
      <c r="F105" s="14"/>
      <c r="G105" s="14"/>
      <c r="H105" s="14"/>
      <c r="I105" s="14"/>
      <c r="J105" s="14"/>
      <c r="K105" s="14"/>
      <c r="L105" s="14"/>
      <c r="M105" s="14"/>
      <c r="N105" s="14"/>
      <c r="O105" s="14"/>
      <c r="P105" s="14"/>
      <c r="Q105" s="15"/>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55"/>
      <c r="BC105" s="14"/>
      <c r="BD105" s="14"/>
      <c r="BE105" s="14"/>
      <c r="BF105" s="14"/>
      <c r="BG105" s="14"/>
      <c r="BH105" s="14"/>
      <c r="BI105" s="95"/>
      <c r="BJ105" s="95"/>
      <c r="BK105" s="95"/>
      <c r="BL105" s="95"/>
      <c r="BM105" s="95"/>
      <c r="BN105" s="95"/>
      <c r="BO105" s="14"/>
      <c r="BP105" s="14"/>
      <c r="BQ105" s="95"/>
      <c r="BR105" s="14"/>
      <c r="BS105" s="14"/>
      <c r="BT105" s="14"/>
      <c r="BU105" s="95"/>
      <c r="BV105" s="95"/>
      <c r="BW105" s="14"/>
      <c r="BX105" s="14"/>
      <c r="BY105" s="95"/>
      <c r="BZ105" s="14"/>
      <c r="CA105" s="14"/>
      <c r="CB105" s="14"/>
      <c r="CC105" s="15"/>
      <c r="CD105" s="15"/>
      <c r="CE105" s="14"/>
      <c r="CF105" s="14"/>
      <c r="CG105" s="95"/>
      <c r="CH105" s="95"/>
      <c r="CI105" s="14"/>
      <c r="CJ105" s="14"/>
      <c r="CK105" s="95"/>
      <c r="CL105" s="95"/>
      <c r="CM105" s="14"/>
      <c r="CN105" s="14"/>
      <c r="CO105" s="95"/>
      <c r="CP105" s="95"/>
      <c r="CQ105" s="14"/>
      <c r="CR105" s="14"/>
      <c r="CS105" s="95"/>
      <c r="CT105" s="95"/>
      <c r="CU105" s="14"/>
      <c r="CV105" s="14"/>
      <c r="CW105" s="95"/>
      <c r="CX105" s="95"/>
      <c r="CY105" s="14"/>
      <c r="CZ105" s="14"/>
      <c r="DA105" s="95"/>
      <c r="DB105" s="14"/>
      <c r="DC105" s="14"/>
      <c r="DD105" s="14"/>
      <c r="DE105" s="95"/>
      <c r="DF105" s="95"/>
      <c r="DG105" s="14"/>
      <c r="DH105" s="14"/>
      <c r="DI105" s="95"/>
      <c r="DJ105" s="95"/>
      <c r="DK105" s="14"/>
      <c r="DL105" s="14"/>
      <c r="DM105" s="48"/>
      <c r="DN105" s="14"/>
      <c r="DO105" s="14"/>
      <c r="DP105" s="14"/>
      <c r="DQ105" s="48"/>
      <c r="DR105" s="14"/>
      <c r="DS105" s="14"/>
      <c r="DT105" s="14"/>
      <c r="DU105" s="95"/>
      <c r="DV105" s="95"/>
      <c r="DW105" s="15"/>
      <c r="DX105" s="14"/>
      <c r="DY105" s="207"/>
      <c r="DZ105" s="15"/>
      <c r="EA105" s="15"/>
      <c r="EB105" s="14"/>
      <c r="EC105" s="14"/>
      <c r="ED105" s="225"/>
      <c r="EE105" s="221"/>
      <c r="EF105" s="14"/>
      <c r="EG105" s="95"/>
      <c r="EH105" s="95"/>
      <c r="EI105" s="15"/>
      <c r="EJ105" s="14"/>
      <c r="EK105" s="95"/>
      <c r="EL105" s="95"/>
      <c r="EM105" s="15"/>
      <c r="EN105" s="14"/>
      <c r="EO105" s="95"/>
      <c r="EP105" s="95"/>
      <c r="EQ105" s="15"/>
      <c r="ER105" s="14"/>
      <c r="ES105" s="95"/>
      <c r="ET105" s="15"/>
      <c r="EU105" s="15"/>
      <c r="EV105" s="14"/>
      <c r="EW105" s="15"/>
      <c r="EX105" s="15"/>
      <c r="EY105" s="15"/>
      <c r="EZ105" s="14"/>
      <c r="FA105" s="15"/>
      <c r="FB105" s="15"/>
      <c r="FC105" s="15"/>
      <c r="FD105" s="14"/>
      <c r="FE105" s="15"/>
      <c r="FF105" s="15"/>
      <c r="FG105" s="15"/>
      <c r="FH105" s="14"/>
      <c r="FI105" s="15"/>
      <c r="FJ105" s="15"/>
      <c r="FK105" s="15"/>
      <c r="FL105" s="14"/>
      <c r="FM105" s="15"/>
      <c r="FN105" s="15"/>
      <c r="FO105" s="15"/>
      <c r="FP105" s="14"/>
      <c r="FQ105" s="15"/>
      <c r="FR105" s="14"/>
      <c r="FS105" s="15"/>
      <c r="FT105" s="14"/>
      <c r="FU105" s="14"/>
      <c r="FV105" s="14"/>
      <c r="FW105" s="15"/>
      <c r="FX105" s="14"/>
      <c r="FY105" s="14"/>
      <c r="FZ105" s="14"/>
      <c r="GA105" s="15"/>
      <c r="GB105" s="14"/>
      <c r="GC105" s="14"/>
      <c r="GD105" s="14"/>
      <c r="GE105" s="15"/>
      <c r="GF105" s="14"/>
      <c r="GG105" s="14"/>
      <c r="GH105" s="14"/>
      <c r="GI105" s="15"/>
      <c r="GJ105" s="15"/>
      <c r="GK105" s="15"/>
    </row>
    <row r="106" spans="1:193" s="33" customFormat="1" x14ac:dyDescent="0.25">
      <c r="A106" s="56" t="s">
        <v>489</v>
      </c>
      <c r="B106" s="145">
        <f t="shared" si="427"/>
        <v>0</v>
      </c>
      <c r="C106" s="145">
        <f t="shared" si="427"/>
        <v>0</v>
      </c>
      <c r="D106" s="145">
        <f t="shared" si="428"/>
        <v>0</v>
      </c>
      <c r="E106" s="14"/>
      <c r="F106" s="14"/>
      <c r="G106" s="14"/>
      <c r="H106" s="14"/>
      <c r="I106" s="14"/>
      <c r="J106" s="14"/>
      <c r="K106" s="14"/>
      <c r="L106" s="14"/>
      <c r="M106" s="14"/>
      <c r="N106" s="14"/>
      <c r="O106" s="14"/>
      <c r="P106" s="14"/>
      <c r="Q106" s="15"/>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55"/>
      <c r="BC106" s="14"/>
      <c r="BD106" s="14"/>
      <c r="BE106" s="14"/>
      <c r="BF106" s="14"/>
      <c r="BG106" s="14"/>
      <c r="BH106" s="14"/>
      <c r="BI106" s="95"/>
      <c r="BJ106" s="95"/>
      <c r="BK106" s="95"/>
      <c r="BL106" s="95"/>
      <c r="BM106" s="95"/>
      <c r="BN106" s="95"/>
      <c r="BO106" s="14"/>
      <c r="BP106" s="14"/>
      <c r="BQ106" s="95"/>
      <c r="BR106" s="14"/>
      <c r="BS106" s="14"/>
      <c r="BT106" s="14"/>
      <c r="BU106" s="95"/>
      <c r="BV106" s="95"/>
      <c r="BW106" s="14"/>
      <c r="BX106" s="14"/>
      <c r="BY106" s="95"/>
      <c r="BZ106" s="14"/>
      <c r="CA106" s="14"/>
      <c r="CB106" s="14"/>
      <c r="CC106" s="15"/>
      <c r="CD106" s="15"/>
      <c r="CE106" s="14"/>
      <c r="CF106" s="14"/>
      <c r="CG106" s="95"/>
      <c r="CH106" s="95"/>
      <c r="CI106" s="14"/>
      <c r="CJ106" s="14"/>
      <c r="CK106" s="95"/>
      <c r="CL106" s="95"/>
      <c r="CM106" s="14"/>
      <c r="CN106" s="14"/>
      <c r="CO106" s="95"/>
      <c r="CP106" s="95"/>
      <c r="CQ106" s="14"/>
      <c r="CR106" s="14"/>
      <c r="CS106" s="95"/>
      <c r="CT106" s="95"/>
      <c r="CU106" s="14"/>
      <c r="CV106" s="14"/>
      <c r="CW106" s="95"/>
      <c r="CX106" s="95"/>
      <c r="CY106" s="14"/>
      <c r="CZ106" s="14"/>
      <c r="DA106" s="95"/>
      <c r="DB106" s="14"/>
      <c r="DC106" s="14"/>
      <c r="DD106" s="14"/>
      <c r="DE106" s="95"/>
      <c r="DF106" s="95"/>
      <c r="DG106" s="14"/>
      <c r="DH106" s="14"/>
      <c r="DI106" s="95"/>
      <c r="DJ106" s="95"/>
      <c r="DK106" s="14"/>
      <c r="DL106" s="14"/>
      <c r="DM106" s="48"/>
      <c r="DN106" s="14"/>
      <c r="DO106" s="14"/>
      <c r="DP106" s="14"/>
      <c r="DQ106" s="48"/>
      <c r="DR106" s="14"/>
      <c r="DS106" s="14"/>
      <c r="DT106" s="14"/>
      <c r="DU106" s="95"/>
      <c r="DV106" s="95"/>
      <c r="DW106" s="15"/>
      <c r="DX106" s="14"/>
      <c r="DY106" s="207"/>
      <c r="DZ106" s="15"/>
      <c r="EA106" s="15"/>
      <c r="EB106" s="14"/>
      <c r="EC106" s="14"/>
      <c r="ED106" s="225"/>
      <c r="EE106" s="221"/>
      <c r="EF106" s="14"/>
      <c r="EG106" s="95"/>
      <c r="EH106" s="95"/>
      <c r="EI106" s="15"/>
      <c r="EJ106" s="14"/>
      <c r="EK106" s="95"/>
      <c r="EL106" s="95"/>
      <c r="EM106" s="15"/>
      <c r="EN106" s="14"/>
      <c r="EO106" s="95"/>
      <c r="EP106" s="95"/>
      <c r="EQ106" s="15"/>
      <c r="ER106" s="14"/>
      <c r="ES106" s="95"/>
      <c r="ET106" s="15"/>
      <c r="EU106" s="15"/>
      <c r="EV106" s="14"/>
      <c r="EW106" s="15"/>
      <c r="EX106" s="15"/>
      <c r="EY106" s="15"/>
      <c r="EZ106" s="14"/>
      <c r="FA106" s="15"/>
      <c r="FB106" s="15"/>
      <c r="FC106" s="15"/>
      <c r="FD106" s="14"/>
      <c r="FE106" s="15"/>
      <c r="FF106" s="15"/>
      <c r="FG106" s="15"/>
      <c r="FH106" s="14"/>
      <c r="FI106" s="15"/>
      <c r="FJ106" s="15"/>
      <c r="FK106" s="15"/>
      <c r="FL106" s="14"/>
      <c r="FM106" s="15"/>
      <c r="FN106" s="15"/>
      <c r="FO106" s="15"/>
      <c r="FP106" s="14"/>
      <c r="FQ106" s="15"/>
      <c r="FR106" s="14"/>
      <c r="FS106" s="15"/>
      <c r="FT106" s="14"/>
      <c r="FU106" s="14"/>
      <c r="FV106" s="14"/>
      <c r="FW106" s="15"/>
      <c r="FX106" s="14"/>
      <c r="FY106" s="14"/>
      <c r="FZ106" s="14"/>
      <c r="GA106" s="15"/>
      <c r="GB106" s="14"/>
      <c r="GC106" s="14"/>
      <c r="GD106" s="14"/>
      <c r="GE106" s="15"/>
      <c r="GF106" s="14"/>
      <c r="GG106" s="14"/>
      <c r="GH106" s="14"/>
      <c r="GI106" s="15"/>
      <c r="GJ106" s="15"/>
      <c r="GK106" s="15"/>
    </row>
    <row r="107" spans="1:193" s="33" customFormat="1" x14ac:dyDescent="0.25">
      <c r="A107" s="56" t="s">
        <v>289</v>
      </c>
      <c r="B107" s="145">
        <f t="shared" si="427"/>
        <v>0</v>
      </c>
      <c r="C107" s="145">
        <f t="shared" si="427"/>
        <v>0</v>
      </c>
      <c r="D107" s="145">
        <f t="shared" si="428"/>
        <v>0</v>
      </c>
      <c r="E107" s="14"/>
      <c r="F107" s="14"/>
      <c r="G107" s="14"/>
      <c r="H107" s="14"/>
      <c r="I107" s="14"/>
      <c r="J107" s="14"/>
      <c r="K107" s="14"/>
      <c r="L107" s="14"/>
      <c r="M107" s="14"/>
      <c r="N107" s="14"/>
      <c r="O107" s="14"/>
      <c r="P107" s="14"/>
      <c r="Q107" s="15"/>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55"/>
      <c r="BC107" s="14"/>
      <c r="BD107" s="14"/>
      <c r="BE107" s="14"/>
      <c r="BF107" s="14"/>
      <c r="BG107" s="14"/>
      <c r="BH107" s="14"/>
      <c r="BI107" s="95"/>
      <c r="BJ107" s="95"/>
      <c r="BK107" s="95"/>
      <c r="BL107" s="95"/>
      <c r="BM107" s="95"/>
      <c r="BN107" s="95"/>
      <c r="BO107" s="14"/>
      <c r="BP107" s="14"/>
      <c r="BQ107" s="95"/>
      <c r="BR107" s="14"/>
      <c r="BS107" s="14"/>
      <c r="BT107" s="14"/>
      <c r="BU107" s="95"/>
      <c r="BV107" s="95"/>
      <c r="BW107" s="14"/>
      <c r="BX107" s="14"/>
      <c r="BY107" s="95"/>
      <c r="BZ107" s="14"/>
      <c r="CA107" s="14"/>
      <c r="CB107" s="14"/>
      <c r="CC107" s="15"/>
      <c r="CD107" s="15"/>
      <c r="CE107" s="14"/>
      <c r="CF107" s="14"/>
      <c r="CG107" s="95"/>
      <c r="CH107" s="95"/>
      <c r="CI107" s="14"/>
      <c r="CJ107" s="14"/>
      <c r="CK107" s="95"/>
      <c r="CL107" s="95"/>
      <c r="CM107" s="14"/>
      <c r="CN107" s="14"/>
      <c r="CO107" s="95"/>
      <c r="CP107" s="95"/>
      <c r="CQ107" s="14"/>
      <c r="CR107" s="14"/>
      <c r="CS107" s="95"/>
      <c r="CT107" s="95"/>
      <c r="CU107" s="14"/>
      <c r="CV107" s="14"/>
      <c r="CW107" s="95"/>
      <c r="CX107" s="95"/>
      <c r="CY107" s="14"/>
      <c r="CZ107" s="14"/>
      <c r="DA107" s="95"/>
      <c r="DB107" s="14"/>
      <c r="DC107" s="14"/>
      <c r="DD107" s="14"/>
      <c r="DE107" s="95"/>
      <c r="DF107" s="95"/>
      <c r="DG107" s="14"/>
      <c r="DH107" s="14"/>
      <c r="DI107" s="95"/>
      <c r="DJ107" s="95"/>
      <c r="DK107" s="14"/>
      <c r="DL107" s="14"/>
      <c r="DM107" s="48"/>
      <c r="DN107" s="14"/>
      <c r="DO107" s="14"/>
      <c r="DP107" s="14"/>
      <c r="DQ107" s="48"/>
      <c r="DR107" s="14"/>
      <c r="DS107" s="14"/>
      <c r="DT107" s="14"/>
      <c r="DU107" s="95"/>
      <c r="DV107" s="95"/>
      <c r="DW107" s="15"/>
      <c r="DX107" s="14"/>
      <c r="DY107" s="207"/>
      <c r="DZ107" s="15"/>
      <c r="EA107" s="15"/>
      <c r="EB107" s="14"/>
      <c r="EC107" s="14"/>
      <c r="ED107" s="225"/>
      <c r="EE107" s="221"/>
      <c r="EF107" s="14"/>
      <c r="EG107" s="95"/>
      <c r="EH107" s="95"/>
      <c r="EI107" s="15"/>
      <c r="EJ107" s="14"/>
      <c r="EK107" s="95"/>
      <c r="EL107" s="95"/>
      <c r="EM107" s="15"/>
      <c r="EN107" s="14"/>
      <c r="EO107" s="95"/>
      <c r="EP107" s="95"/>
      <c r="EQ107" s="15"/>
      <c r="ER107" s="14"/>
      <c r="ES107" s="95"/>
      <c r="ET107" s="15"/>
      <c r="EU107" s="15"/>
      <c r="EV107" s="14"/>
      <c r="EW107" s="15"/>
      <c r="EX107" s="15"/>
      <c r="EY107" s="15"/>
      <c r="EZ107" s="14"/>
      <c r="FA107" s="15"/>
      <c r="FB107" s="15"/>
      <c r="FC107" s="15"/>
      <c r="FD107" s="14"/>
      <c r="FE107" s="15"/>
      <c r="FF107" s="15"/>
      <c r="FG107" s="15"/>
      <c r="FH107" s="14"/>
      <c r="FI107" s="15"/>
      <c r="FJ107" s="15"/>
      <c r="FK107" s="15"/>
      <c r="FL107" s="14"/>
      <c r="FM107" s="15"/>
      <c r="FN107" s="15"/>
      <c r="FO107" s="15"/>
      <c r="FP107" s="14"/>
      <c r="FQ107" s="15"/>
      <c r="FR107" s="14"/>
      <c r="FS107" s="15"/>
      <c r="FT107" s="14"/>
      <c r="FU107" s="14"/>
      <c r="FV107" s="14"/>
      <c r="FW107" s="15"/>
      <c r="FX107" s="14"/>
      <c r="FY107" s="14"/>
      <c r="FZ107" s="14"/>
      <c r="GA107" s="15"/>
      <c r="GB107" s="14"/>
      <c r="GC107" s="14"/>
      <c r="GD107" s="14"/>
      <c r="GE107" s="15"/>
      <c r="GF107" s="14"/>
      <c r="GG107" s="14"/>
      <c r="GH107" s="14"/>
      <c r="GI107" s="15"/>
      <c r="GJ107" s="15"/>
      <c r="GK107" s="15"/>
    </row>
    <row r="108" spans="1:193" s="33" customFormat="1" x14ac:dyDescent="0.25">
      <c r="A108" s="56" t="s">
        <v>303</v>
      </c>
      <c r="B108" s="145">
        <f t="shared" si="427"/>
        <v>0</v>
      </c>
      <c r="C108" s="145">
        <f t="shared" si="427"/>
        <v>0</v>
      </c>
      <c r="D108" s="145">
        <f t="shared" si="428"/>
        <v>0</v>
      </c>
      <c r="E108" s="14"/>
      <c r="F108" s="14"/>
      <c r="G108" s="14"/>
      <c r="H108" s="14"/>
      <c r="I108" s="14"/>
      <c r="J108" s="14"/>
      <c r="K108" s="14"/>
      <c r="L108" s="14"/>
      <c r="M108" s="14"/>
      <c r="N108" s="14"/>
      <c r="O108" s="14"/>
      <c r="P108" s="14"/>
      <c r="Q108" s="15"/>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55"/>
      <c r="BC108" s="14"/>
      <c r="BD108" s="14"/>
      <c r="BE108" s="14"/>
      <c r="BF108" s="14"/>
      <c r="BG108" s="14"/>
      <c r="BH108" s="14"/>
      <c r="BI108" s="95"/>
      <c r="BJ108" s="95"/>
      <c r="BK108" s="95"/>
      <c r="BL108" s="95"/>
      <c r="BM108" s="95"/>
      <c r="BN108" s="95"/>
      <c r="BO108" s="14"/>
      <c r="BP108" s="14"/>
      <c r="BQ108" s="95"/>
      <c r="BR108" s="14"/>
      <c r="BS108" s="14"/>
      <c r="BT108" s="14"/>
      <c r="BU108" s="95"/>
      <c r="BV108" s="95"/>
      <c r="BW108" s="14"/>
      <c r="BX108" s="14"/>
      <c r="BY108" s="95"/>
      <c r="BZ108" s="14"/>
      <c r="CA108" s="14"/>
      <c r="CB108" s="14"/>
      <c r="CC108" s="15"/>
      <c r="CD108" s="15"/>
      <c r="CE108" s="14"/>
      <c r="CF108" s="14"/>
      <c r="CG108" s="95"/>
      <c r="CH108" s="95"/>
      <c r="CI108" s="14"/>
      <c r="CJ108" s="14"/>
      <c r="CK108" s="95"/>
      <c r="CL108" s="95"/>
      <c r="CM108" s="14"/>
      <c r="CN108" s="14"/>
      <c r="CO108" s="95"/>
      <c r="CP108" s="95"/>
      <c r="CQ108" s="14"/>
      <c r="CR108" s="14"/>
      <c r="CS108" s="95"/>
      <c r="CT108" s="95"/>
      <c r="CU108" s="14"/>
      <c r="CV108" s="14"/>
      <c r="CW108" s="95"/>
      <c r="CX108" s="95"/>
      <c r="CY108" s="14"/>
      <c r="CZ108" s="14"/>
      <c r="DA108" s="95"/>
      <c r="DB108" s="14"/>
      <c r="DC108" s="14"/>
      <c r="DD108" s="14"/>
      <c r="DE108" s="95"/>
      <c r="DF108" s="95"/>
      <c r="DG108" s="14"/>
      <c r="DH108" s="14"/>
      <c r="DI108" s="95"/>
      <c r="DJ108" s="95"/>
      <c r="DK108" s="14"/>
      <c r="DL108" s="14"/>
      <c r="DM108" s="48"/>
      <c r="DN108" s="14"/>
      <c r="DO108" s="14"/>
      <c r="DP108" s="14"/>
      <c r="DQ108" s="48"/>
      <c r="DR108" s="14"/>
      <c r="DS108" s="14"/>
      <c r="DT108" s="14"/>
      <c r="DU108" s="95"/>
      <c r="DV108" s="95"/>
      <c r="DW108" s="15"/>
      <c r="DX108" s="14"/>
      <c r="DY108" s="207"/>
      <c r="DZ108" s="15"/>
      <c r="EA108" s="15"/>
      <c r="EB108" s="14"/>
      <c r="EC108" s="14"/>
      <c r="ED108" s="225"/>
      <c r="EE108" s="221"/>
      <c r="EF108" s="14"/>
      <c r="EG108" s="95"/>
      <c r="EH108" s="95"/>
      <c r="EI108" s="15"/>
      <c r="EJ108" s="14"/>
      <c r="EK108" s="95"/>
      <c r="EL108" s="95"/>
      <c r="EM108" s="15"/>
      <c r="EN108" s="14"/>
      <c r="EO108" s="95"/>
      <c r="EP108" s="95"/>
      <c r="EQ108" s="15"/>
      <c r="ER108" s="14"/>
      <c r="ES108" s="95"/>
      <c r="ET108" s="15"/>
      <c r="EU108" s="15"/>
      <c r="EV108" s="14"/>
      <c r="EW108" s="15"/>
      <c r="EX108" s="15"/>
      <c r="EY108" s="15"/>
      <c r="EZ108" s="14"/>
      <c r="FA108" s="15"/>
      <c r="FB108" s="15"/>
      <c r="FC108" s="15"/>
      <c r="FD108" s="14"/>
      <c r="FE108" s="15"/>
      <c r="FF108" s="15"/>
      <c r="FG108" s="15"/>
      <c r="FH108" s="14"/>
      <c r="FI108" s="15"/>
      <c r="FJ108" s="15"/>
      <c r="FK108" s="15"/>
      <c r="FL108" s="14"/>
      <c r="FM108" s="15"/>
      <c r="FN108" s="15"/>
      <c r="FO108" s="15"/>
      <c r="FP108" s="14"/>
      <c r="FQ108" s="15"/>
      <c r="FR108" s="14"/>
      <c r="FS108" s="15"/>
      <c r="FT108" s="14"/>
      <c r="FU108" s="14"/>
      <c r="FV108" s="14"/>
      <c r="FW108" s="15"/>
      <c r="FX108" s="14"/>
      <c r="FY108" s="14"/>
      <c r="FZ108" s="14"/>
      <c r="GA108" s="15"/>
      <c r="GB108" s="14"/>
      <c r="GC108" s="14"/>
      <c r="GD108" s="14"/>
      <c r="GE108" s="15"/>
      <c r="GF108" s="14"/>
      <c r="GG108" s="14"/>
      <c r="GH108" s="14"/>
      <c r="GI108" s="15"/>
      <c r="GJ108" s="15"/>
      <c r="GK108" s="15"/>
    </row>
    <row r="109" spans="1:193" s="33" customFormat="1" x14ac:dyDescent="0.25">
      <c r="A109" s="56" t="s">
        <v>412</v>
      </c>
      <c r="B109" s="145">
        <f t="shared" si="427"/>
        <v>0</v>
      </c>
      <c r="C109" s="145">
        <f t="shared" si="427"/>
        <v>0</v>
      </c>
      <c r="D109" s="145">
        <f t="shared" si="428"/>
        <v>0</v>
      </c>
      <c r="E109" s="14"/>
      <c r="F109" s="14"/>
      <c r="G109" s="14"/>
      <c r="H109" s="14"/>
      <c r="I109" s="14"/>
      <c r="J109" s="14"/>
      <c r="K109" s="14"/>
      <c r="L109" s="14"/>
      <c r="M109" s="14"/>
      <c r="N109" s="14"/>
      <c r="O109" s="14"/>
      <c r="P109" s="14"/>
      <c r="Q109" s="15"/>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55"/>
      <c r="BC109" s="14"/>
      <c r="BD109" s="14"/>
      <c r="BE109" s="14"/>
      <c r="BF109" s="14"/>
      <c r="BG109" s="14"/>
      <c r="BH109" s="14"/>
      <c r="BI109" s="95"/>
      <c r="BJ109" s="95"/>
      <c r="BK109" s="95"/>
      <c r="BL109" s="95"/>
      <c r="BM109" s="95"/>
      <c r="BN109" s="95"/>
      <c r="BO109" s="14"/>
      <c r="BP109" s="14"/>
      <c r="BQ109" s="95"/>
      <c r="BR109" s="14"/>
      <c r="BS109" s="14"/>
      <c r="BT109" s="14"/>
      <c r="BU109" s="95"/>
      <c r="BV109" s="95"/>
      <c r="BW109" s="14"/>
      <c r="BX109" s="14"/>
      <c r="BY109" s="95"/>
      <c r="BZ109" s="14"/>
      <c r="CA109" s="14"/>
      <c r="CB109" s="14"/>
      <c r="CC109" s="15"/>
      <c r="CD109" s="15"/>
      <c r="CE109" s="14"/>
      <c r="CF109" s="14"/>
      <c r="CG109" s="95"/>
      <c r="CH109" s="95"/>
      <c r="CI109" s="14"/>
      <c r="CJ109" s="14"/>
      <c r="CK109" s="95"/>
      <c r="CL109" s="95"/>
      <c r="CM109" s="14"/>
      <c r="CN109" s="14"/>
      <c r="CO109" s="95"/>
      <c r="CP109" s="95"/>
      <c r="CQ109" s="14"/>
      <c r="CR109" s="14"/>
      <c r="CS109" s="95"/>
      <c r="CT109" s="95"/>
      <c r="CU109" s="14"/>
      <c r="CV109" s="14"/>
      <c r="CW109" s="95"/>
      <c r="CX109" s="95"/>
      <c r="CY109" s="14"/>
      <c r="CZ109" s="14"/>
      <c r="DA109" s="95"/>
      <c r="DB109" s="14"/>
      <c r="DC109" s="14"/>
      <c r="DD109" s="14"/>
      <c r="DE109" s="95"/>
      <c r="DF109" s="95"/>
      <c r="DG109" s="14"/>
      <c r="DH109" s="14"/>
      <c r="DI109" s="95"/>
      <c r="DJ109" s="95"/>
      <c r="DK109" s="14"/>
      <c r="DL109" s="14"/>
      <c r="DM109" s="48"/>
      <c r="DN109" s="14"/>
      <c r="DO109" s="14"/>
      <c r="DP109" s="14"/>
      <c r="DQ109" s="48"/>
      <c r="DR109" s="14"/>
      <c r="DS109" s="14"/>
      <c r="DT109" s="14"/>
      <c r="DU109" s="95"/>
      <c r="DV109" s="95"/>
      <c r="DW109" s="15"/>
      <c r="DX109" s="14"/>
      <c r="DY109" s="207"/>
      <c r="DZ109" s="15"/>
      <c r="EA109" s="15"/>
      <c r="EB109" s="14"/>
      <c r="EC109" s="14"/>
      <c r="ED109" s="225"/>
      <c r="EE109" s="221"/>
      <c r="EF109" s="14"/>
      <c r="EG109" s="95"/>
      <c r="EH109" s="95"/>
      <c r="EI109" s="15"/>
      <c r="EJ109" s="14"/>
      <c r="EK109" s="95"/>
      <c r="EL109" s="95"/>
      <c r="EM109" s="15"/>
      <c r="EN109" s="14"/>
      <c r="EO109" s="95"/>
      <c r="EP109" s="95"/>
      <c r="EQ109" s="15"/>
      <c r="ER109" s="14"/>
      <c r="ES109" s="95"/>
      <c r="ET109" s="15"/>
      <c r="EU109" s="15"/>
      <c r="EV109" s="14"/>
      <c r="EW109" s="15"/>
      <c r="EX109" s="15"/>
      <c r="EY109" s="15"/>
      <c r="EZ109" s="14"/>
      <c r="FA109" s="15"/>
      <c r="FB109" s="15"/>
      <c r="FC109" s="15"/>
      <c r="FD109" s="14"/>
      <c r="FE109" s="15"/>
      <c r="FF109" s="15"/>
      <c r="FG109" s="15"/>
      <c r="FH109" s="14"/>
      <c r="FI109" s="15"/>
      <c r="FJ109" s="15"/>
      <c r="FK109" s="15"/>
      <c r="FL109" s="14"/>
      <c r="FM109" s="15"/>
      <c r="FN109" s="15"/>
      <c r="FO109" s="15"/>
      <c r="FP109" s="14"/>
      <c r="FQ109" s="15"/>
      <c r="FR109" s="14"/>
      <c r="FS109" s="15"/>
      <c r="FT109" s="14"/>
      <c r="FU109" s="14"/>
      <c r="FV109" s="14"/>
      <c r="FW109" s="15"/>
      <c r="FX109" s="14"/>
      <c r="FY109" s="14"/>
      <c r="FZ109" s="14"/>
      <c r="GA109" s="15"/>
      <c r="GB109" s="14"/>
      <c r="GC109" s="14"/>
      <c r="GD109" s="14"/>
      <c r="GE109" s="15"/>
      <c r="GF109" s="14"/>
      <c r="GG109" s="14"/>
      <c r="GH109" s="14"/>
      <c r="GI109" s="15"/>
      <c r="GJ109" s="15"/>
      <c r="GK109" s="15"/>
    </row>
    <row r="110" spans="1:193" s="33" customFormat="1" x14ac:dyDescent="0.25">
      <c r="A110" s="56" t="s">
        <v>490</v>
      </c>
      <c r="B110" s="145">
        <f t="shared" si="427"/>
        <v>0</v>
      </c>
      <c r="C110" s="145">
        <f t="shared" si="427"/>
        <v>0</v>
      </c>
      <c r="D110" s="145">
        <f t="shared" si="428"/>
        <v>0</v>
      </c>
      <c r="E110" s="14"/>
      <c r="F110" s="14"/>
      <c r="G110" s="14"/>
      <c r="H110" s="14"/>
      <c r="I110" s="14"/>
      <c r="J110" s="14"/>
      <c r="K110" s="14"/>
      <c r="L110" s="14"/>
      <c r="M110" s="14"/>
      <c r="N110" s="14"/>
      <c r="O110" s="14"/>
      <c r="P110" s="14"/>
      <c r="Q110" s="15"/>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55"/>
      <c r="BC110" s="14"/>
      <c r="BD110" s="14"/>
      <c r="BE110" s="14"/>
      <c r="BF110" s="14"/>
      <c r="BG110" s="14"/>
      <c r="BH110" s="14"/>
      <c r="BI110" s="95"/>
      <c r="BJ110" s="95"/>
      <c r="BK110" s="95"/>
      <c r="BL110" s="95"/>
      <c r="BM110" s="95"/>
      <c r="BN110" s="95"/>
      <c r="BO110" s="14"/>
      <c r="BP110" s="14"/>
      <c r="BQ110" s="95"/>
      <c r="BR110" s="14"/>
      <c r="BS110" s="14"/>
      <c r="BT110" s="14"/>
      <c r="BU110" s="95"/>
      <c r="BV110" s="95"/>
      <c r="BW110" s="14"/>
      <c r="BX110" s="14"/>
      <c r="BY110" s="95"/>
      <c r="BZ110" s="14"/>
      <c r="CA110" s="14"/>
      <c r="CB110" s="14"/>
      <c r="CC110" s="15"/>
      <c r="CD110" s="15"/>
      <c r="CE110" s="14"/>
      <c r="CF110" s="14"/>
      <c r="CG110" s="95"/>
      <c r="CH110" s="95"/>
      <c r="CI110" s="14"/>
      <c r="CJ110" s="14"/>
      <c r="CK110" s="95"/>
      <c r="CL110" s="95"/>
      <c r="CM110" s="14"/>
      <c r="CN110" s="14"/>
      <c r="CO110" s="95"/>
      <c r="CP110" s="95"/>
      <c r="CQ110" s="14"/>
      <c r="CR110" s="14"/>
      <c r="CS110" s="95"/>
      <c r="CT110" s="95"/>
      <c r="CU110" s="14"/>
      <c r="CV110" s="14"/>
      <c r="CW110" s="95"/>
      <c r="CX110" s="95"/>
      <c r="CY110" s="14"/>
      <c r="CZ110" s="14"/>
      <c r="DA110" s="95"/>
      <c r="DB110" s="14"/>
      <c r="DC110" s="14"/>
      <c r="DD110" s="14"/>
      <c r="DE110" s="95"/>
      <c r="DF110" s="95"/>
      <c r="DG110" s="14"/>
      <c r="DH110" s="14"/>
      <c r="DI110" s="95"/>
      <c r="DJ110" s="95"/>
      <c r="DK110" s="14"/>
      <c r="DL110" s="14"/>
      <c r="DM110" s="48"/>
      <c r="DN110" s="14"/>
      <c r="DO110" s="14"/>
      <c r="DP110" s="14"/>
      <c r="DQ110" s="48"/>
      <c r="DR110" s="14"/>
      <c r="DS110" s="14"/>
      <c r="DT110" s="14"/>
      <c r="DU110" s="95"/>
      <c r="DV110" s="95"/>
      <c r="DW110" s="15"/>
      <c r="DX110" s="14"/>
      <c r="DY110" s="207"/>
      <c r="DZ110" s="15"/>
      <c r="EA110" s="15"/>
      <c r="EB110" s="14"/>
      <c r="EC110" s="14"/>
      <c r="ED110" s="225"/>
      <c r="EE110" s="221"/>
      <c r="EF110" s="14"/>
      <c r="EG110" s="95"/>
      <c r="EH110" s="95"/>
      <c r="EI110" s="15"/>
      <c r="EJ110" s="14"/>
      <c r="EK110" s="95"/>
      <c r="EL110" s="95"/>
      <c r="EM110" s="15"/>
      <c r="EN110" s="14"/>
      <c r="EO110" s="95"/>
      <c r="EP110" s="95"/>
      <c r="EQ110" s="15"/>
      <c r="ER110" s="14"/>
      <c r="ES110" s="95"/>
      <c r="ET110" s="15"/>
      <c r="EU110" s="15"/>
      <c r="EV110" s="14"/>
      <c r="EW110" s="15"/>
      <c r="EX110" s="15"/>
      <c r="EY110" s="15"/>
      <c r="EZ110" s="14"/>
      <c r="FA110" s="15"/>
      <c r="FB110" s="15"/>
      <c r="FC110" s="15"/>
      <c r="FD110" s="14"/>
      <c r="FE110" s="15"/>
      <c r="FF110" s="15"/>
      <c r="FG110" s="15"/>
      <c r="FH110" s="14"/>
      <c r="FI110" s="15"/>
      <c r="FJ110" s="15"/>
      <c r="FK110" s="15"/>
      <c r="FL110" s="14"/>
      <c r="FM110" s="15"/>
      <c r="FN110" s="15"/>
      <c r="FO110" s="15"/>
      <c r="FP110" s="14"/>
      <c r="FQ110" s="15"/>
      <c r="FR110" s="14"/>
      <c r="FS110" s="15"/>
      <c r="FT110" s="14"/>
      <c r="FU110" s="14"/>
      <c r="FV110" s="14"/>
      <c r="FW110" s="15"/>
      <c r="FX110" s="14"/>
      <c r="FY110" s="14"/>
      <c r="FZ110" s="14"/>
      <c r="GA110" s="15"/>
      <c r="GB110" s="14"/>
      <c r="GC110" s="14"/>
      <c r="GD110" s="14"/>
      <c r="GE110" s="15"/>
      <c r="GF110" s="14"/>
      <c r="GG110" s="14"/>
      <c r="GH110" s="14"/>
      <c r="GI110" s="15"/>
      <c r="GJ110" s="15"/>
      <c r="GK110" s="15"/>
    </row>
    <row r="111" spans="1:193" s="74" customFormat="1" ht="31.5" x14ac:dyDescent="0.25">
      <c r="A111" s="75" t="s">
        <v>311</v>
      </c>
      <c r="B111" s="144">
        <f t="shared" si="427"/>
        <v>37559.629999999997</v>
      </c>
      <c r="C111" s="144">
        <f t="shared" si="427"/>
        <v>35176.18961999999</v>
      </c>
      <c r="D111" s="144">
        <f t="shared" si="428"/>
        <v>32439.232039999995</v>
      </c>
      <c r="E111" s="79">
        <f t="shared" si="170"/>
        <v>92.219289213622346</v>
      </c>
      <c r="F111" s="81">
        <f t="shared" ref="F111" si="537">F112+F113+F114+F115+F116+F117+F118+F119</f>
        <v>1356</v>
      </c>
      <c r="G111" s="81">
        <f t="shared" ref="G111:BH111" si="538">G112+G113+G114+G115+G116+G117+G118+G119</f>
        <v>1187.5</v>
      </c>
      <c r="H111" s="81">
        <f t="shared" si="538"/>
        <v>1187.4966999999999</v>
      </c>
      <c r="I111" s="79">
        <f>H111/G111*100</f>
        <v>99.99972210526316</v>
      </c>
      <c r="J111" s="81">
        <f t="shared" ref="J111" si="539">J112+J113+J114+J115+J116+J117+J118+J119</f>
        <v>0</v>
      </c>
      <c r="K111" s="81">
        <f t="shared" si="538"/>
        <v>0</v>
      </c>
      <c r="L111" s="81">
        <f t="shared" si="538"/>
        <v>0</v>
      </c>
      <c r="M111" s="81">
        <f t="shared" si="538"/>
        <v>0</v>
      </c>
      <c r="N111" s="81">
        <f t="shared" ref="N111" si="540">N112+N113+N114+N115+N116+N117+N118+N119</f>
        <v>392</v>
      </c>
      <c r="O111" s="81">
        <f t="shared" si="538"/>
        <v>392</v>
      </c>
      <c r="P111" s="81">
        <f t="shared" si="538"/>
        <v>392.03640000000001</v>
      </c>
      <c r="Q111" s="81">
        <f t="shared" si="506"/>
        <v>100.00928571428571</v>
      </c>
      <c r="R111" s="81">
        <f t="shared" ref="R111" si="541">R112+R113+R114+R115+R116+R117+R118+R119</f>
        <v>0</v>
      </c>
      <c r="S111" s="81">
        <f t="shared" si="538"/>
        <v>0</v>
      </c>
      <c r="T111" s="81">
        <f t="shared" si="538"/>
        <v>0</v>
      </c>
      <c r="U111" s="81">
        <f t="shared" si="538"/>
        <v>0</v>
      </c>
      <c r="V111" s="81"/>
      <c r="W111" s="81">
        <f t="shared" si="538"/>
        <v>0</v>
      </c>
      <c r="X111" s="81">
        <f t="shared" si="538"/>
        <v>0</v>
      </c>
      <c r="Y111" s="81">
        <f t="shared" si="538"/>
        <v>0</v>
      </c>
      <c r="Z111" s="81">
        <f t="shared" ref="Z111" si="542">Z112+Z113+Z114+Z115+Z116+Z117+Z118+Z119</f>
        <v>2800</v>
      </c>
      <c r="AA111" s="81">
        <f t="shared" si="538"/>
        <v>2800</v>
      </c>
      <c r="AB111" s="81">
        <f t="shared" si="538"/>
        <v>2800</v>
      </c>
      <c r="AC111" s="79">
        <f>AB111/AA111*100</f>
        <v>100</v>
      </c>
      <c r="AD111" s="81">
        <f t="shared" ref="AD111" si="543">AD112+AD113+AD114+AD115+AD116+AD117+AD118+AD119</f>
        <v>116.93</v>
      </c>
      <c r="AE111" s="81">
        <f t="shared" si="538"/>
        <v>102.04082</v>
      </c>
      <c r="AF111" s="81">
        <f t="shared" si="538"/>
        <v>102.04082000000001</v>
      </c>
      <c r="AG111" s="79">
        <f t="shared" ref="AG111:AG120" si="544">AF111/AE111*100</f>
        <v>100.00000000000003</v>
      </c>
      <c r="AH111" s="81">
        <f t="shared" ref="AH111" si="545">AH112+AH113+AH114+AH115+AH116+AH117+AH118+AH119</f>
        <v>0</v>
      </c>
      <c r="AI111" s="81">
        <f t="shared" si="538"/>
        <v>0</v>
      </c>
      <c r="AJ111" s="81">
        <f t="shared" si="538"/>
        <v>0</v>
      </c>
      <c r="AK111" s="81">
        <f t="shared" si="538"/>
        <v>0</v>
      </c>
      <c r="AL111" s="81"/>
      <c r="AM111" s="81">
        <f t="shared" si="538"/>
        <v>0</v>
      </c>
      <c r="AN111" s="81">
        <f t="shared" si="538"/>
        <v>0</v>
      </c>
      <c r="AO111" s="81">
        <f t="shared" si="538"/>
        <v>0</v>
      </c>
      <c r="AP111" s="81"/>
      <c r="AQ111" s="81">
        <f>SUM(AQ112:AQ119)</f>
        <v>1769.2107999999998</v>
      </c>
      <c r="AR111" s="81">
        <f t="shared" si="538"/>
        <v>1769.2107999999998</v>
      </c>
      <c r="AS111" s="79">
        <f t="shared" si="437"/>
        <v>100</v>
      </c>
      <c r="AT111" s="81">
        <f t="shared" ref="AT111" si="546">AT112+AT113+AT114+AT115+AT116+AT117+AT118+AT119</f>
        <v>1218.8</v>
      </c>
      <c r="AU111" s="81">
        <f t="shared" si="538"/>
        <v>1218.8</v>
      </c>
      <c r="AV111" s="81">
        <f t="shared" si="538"/>
        <v>1218.76809</v>
      </c>
      <c r="AW111" s="79">
        <f t="shared" ref="AW111" si="547">AV111/AU111*100</f>
        <v>99.997381851000995</v>
      </c>
      <c r="AX111" s="81">
        <f t="shared" ref="AX111" si="548">AX112+AX113+AX114+AX115+AX116+AX117+AX118+AX119</f>
        <v>9451</v>
      </c>
      <c r="AY111" s="81">
        <f t="shared" si="538"/>
        <v>9451</v>
      </c>
      <c r="AZ111" s="81">
        <f t="shared" si="538"/>
        <v>7372.0857900000001</v>
      </c>
      <c r="BA111" s="81">
        <f t="shared" si="190"/>
        <v>78.00323553063167</v>
      </c>
      <c r="BB111" s="154"/>
      <c r="BC111" s="81">
        <f t="shared" ref="BC111:BD111" si="549">BC112+BC113+BC114+BC115+BC116+BC117+BC118+BC119</f>
        <v>1363.9</v>
      </c>
      <c r="BD111" s="81">
        <f t="shared" si="549"/>
        <v>761.77904000000001</v>
      </c>
      <c r="BE111" s="81">
        <f t="shared" ref="BE111:BE112" si="550">BD111/BC111*100</f>
        <v>55.852998020382728</v>
      </c>
      <c r="BF111" s="81">
        <f t="shared" ref="BF111" si="551">BF112+BF113+BF114+BF115+BF116+BF117+BF118+BF119</f>
        <v>0</v>
      </c>
      <c r="BG111" s="81">
        <f t="shared" si="538"/>
        <v>0</v>
      </c>
      <c r="BH111" s="81">
        <f t="shared" si="538"/>
        <v>0</v>
      </c>
      <c r="BI111" s="81">
        <f t="shared" ref="BI111:DP111" si="552">BI112+BI113+BI114+BI115+BI116+BI117+BI118+BI119</f>
        <v>0</v>
      </c>
      <c r="BJ111" s="81"/>
      <c r="BK111" s="81"/>
      <c r="BL111" s="81"/>
      <c r="BM111" s="81"/>
      <c r="BN111" s="81">
        <f t="shared" ref="BN111" si="553">BN112+BN113+BN114+BN115+BN116+BN117+BN118+BN119</f>
        <v>8165.2</v>
      </c>
      <c r="BO111" s="81">
        <f t="shared" si="552"/>
        <v>8165.2</v>
      </c>
      <c r="BP111" s="81">
        <f t="shared" si="552"/>
        <v>8165.2</v>
      </c>
      <c r="BQ111" s="81">
        <f>BP111/BO111*100</f>
        <v>100</v>
      </c>
      <c r="BR111" s="81">
        <f t="shared" ref="BR111" si="554">BR112+BR113+BR114+BR115+BR116+BR117+BR118+BR119</f>
        <v>0</v>
      </c>
      <c r="BS111" s="81">
        <f t="shared" si="552"/>
        <v>0</v>
      </c>
      <c r="BT111" s="81">
        <f t="shared" si="552"/>
        <v>0</v>
      </c>
      <c r="BU111" s="81">
        <f t="shared" si="552"/>
        <v>0</v>
      </c>
      <c r="BV111" s="81"/>
      <c r="BW111" s="81">
        <f t="shared" si="552"/>
        <v>0</v>
      </c>
      <c r="BX111" s="81">
        <f t="shared" si="552"/>
        <v>0</v>
      </c>
      <c r="BY111" s="81">
        <f t="shared" si="552"/>
        <v>0</v>
      </c>
      <c r="BZ111" s="81">
        <f t="shared" ref="BZ111" si="555">BZ112+BZ113+BZ114+BZ115+BZ116+BZ117+BZ118+BZ119</f>
        <v>3380.9</v>
      </c>
      <c r="CA111" s="81">
        <f t="shared" si="552"/>
        <v>1868.2</v>
      </c>
      <c r="CB111" s="81">
        <f t="shared" si="552"/>
        <v>1812.1869999999999</v>
      </c>
      <c r="CC111" s="81">
        <f t="shared" si="257"/>
        <v>97.001766406166354</v>
      </c>
      <c r="CD111" s="81"/>
      <c r="CE111" s="81">
        <f t="shared" si="552"/>
        <v>0</v>
      </c>
      <c r="CF111" s="81">
        <f t="shared" si="552"/>
        <v>0</v>
      </c>
      <c r="CG111" s="81">
        <f t="shared" si="552"/>
        <v>0</v>
      </c>
      <c r="CH111" s="81"/>
      <c r="CI111" s="81">
        <f t="shared" si="552"/>
        <v>0</v>
      </c>
      <c r="CJ111" s="81">
        <f t="shared" si="552"/>
        <v>0</v>
      </c>
      <c r="CK111" s="81">
        <f t="shared" si="552"/>
        <v>0</v>
      </c>
      <c r="CL111" s="81"/>
      <c r="CM111" s="81">
        <f t="shared" si="552"/>
        <v>0</v>
      </c>
      <c r="CN111" s="81">
        <f t="shared" si="552"/>
        <v>0</v>
      </c>
      <c r="CO111" s="81">
        <f t="shared" si="552"/>
        <v>0</v>
      </c>
      <c r="CP111" s="81"/>
      <c r="CQ111" s="81">
        <f t="shared" si="552"/>
        <v>0</v>
      </c>
      <c r="CR111" s="81">
        <f t="shared" si="552"/>
        <v>0</v>
      </c>
      <c r="CS111" s="81">
        <f t="shared" si="552"/>
        <v>0</v>
      </c>
      <c r="CT111" s="81"/>
      <c r="CU111" s="81">
        <f t="shared" si="552"/>
        <v>0</v>
      </c>
      <c r="CV111" s="81">
        <f t="shared" si="552"/>
        <v>0</v>
      </c>
      <c r="CW111" s="81">
        <f t="shared" si="552"/>
        <v>0</v>
      </c>
      <c r="CX111" s="81"/>
      <c r="CY111" s="81">
        <f t="shared" si="552"/>
        <v>0</v>
      </c>
      <c r="CZ111" s="81">
        <f t="shared" si="552"/>
        <v>0</v>
      </c>
      <c r="DA111" s="81">
        <f t="shared" si="552"/>
        <v>0</v>
      </c>
      <c r="DB111" s="81">
        <f t="shared" ref="DB111" si="556">DB112+DB113+DB114+DB115+DB116+DB117+DB118+DB119</f>
        <v>0</v>
      </c>
      <c r="DC111" s="81">
        <f t="shared" si="552"/>
        <v>0</v>
      </c>
      <c r="DD111" s="81">
        <f t="shared" si="552"/>
        <v>0</v>
      </c>
      <c r="DE111" s="81">
        <f t="shared" si="552"/>
        <v>0</v>
      </c>
      <c r="DF111" s="81"/>
      <c r="DG111" s="81">
        <f t="shared" si="552"/>
        <v>0</v>
      </c>
      <c r="DH111" s="81">
        <f t="shared" si="552"/>
        <v>0</v>
      </c>
      <c r="DI111" s="81">
        <f t="shared" si="552"/>
        <v>0</v>
      </c>
      <c r="DJ111" s="81"/>
      <c r="DK111" s="81">
        <f t="shared" si="552"/>
        <v>0</v>
      </c>
      <c r="DL111" s="81">
        <f t="shared" si="552"/>
        <v>0</v>
      </c>
      <c r="DM111" s="78"/>
      <c r="DN111" s="81">
        <f t="shared" ref="DN111" si="557">DN112+DN113+DN114+DN115+DN116+DN117+DN118+DN119</f>
        <v>0</v>
      </c>
      <c r="DO111" s="81">
        <f t="shared" si="552"/>
        <v>0</v>
      </c>
      <c r="DP111" s="81">
        <f t="shared" si="552"/>
        <v>0</v>
      </c>
      <c r="DQ111" s="78"/>
      <c r="DR111" s="81">
        <f t="shared" ref="DR111" si="558">DR112+DR113+DR114+DR115+DR116+DR117+DR118+DR119</f>
        <v>0</v>
      </c>
      <c r="DS111" s="81">
        <f t="shared" ref="DS111:EK111" si="559">DS112+DS113+DS114+DS115+DS116+DS117+DS118+DS119</f>
        <v>0</v>
      </c>
      <c r="DT111" s="81">
        <f t="shared" si="559"/>
        <v>0</v>
      </c>
      <c r="DU111" s="81">
        <f t="shared" si="559"/>
        <v>0</v>
      </c>
      <c r="DV111" s="81"/>
      <c r="DW111" s="81">
        <f t="shared" si="559"/>
        <v>0</v>
      </c>
      <c r="DX111" s="81">
        <f t="shared" si="559"/>
        <v>0</v>
      </c>
      <c r="DY111" s="209">
        <f t="shared" si="559"/>
        <v>0</v>
      </c>
      <c r="DZ111" s="81">
        <f t="shared" ref="DZ111" si="560">DZ112+DZ113+DZ114+DZ115+DZ116+DZ117+DZ118+DZ119</f>
        <v>3824.1</v>
      </c>
      <c r="EA111" s="81">
        <f t="shared" si="559"/>
        <v>3824.1</v>
      </c>
      <c r="EB111" s="81">
        <f t="shared" si="559"/>
        <v>3824.1</v>
      </c>
      <c r="EC111" s="81">
        <f t="shared" si="202"/>
        <v>100</v>
      </c>
      <c r="ED111" s="220"/>
      <c r="EE111" s="220">
        <f t="shared" si="559"/>
        <v>0</v>
      </c>
      <c r="EF111" s="81">
        <f t="shared" si="559"/>
        <v>0</v>
      </c>
      <c r="EG111" s="81">
        <f t="shared" si="559"/>
        <v>0</v>
      </c>
      <c r="EH111" s="81"/>
      <c r="EI111" s="81">
        <f t="shared" si="559"/>
        <v>0</v>
      </c>
      <c r="EJ111" s="81">
        <f t="shared" si="559"/>
        <v>0</v>
      </c>
      <c r="EK111" s="81">
        <f t="shared" si="559"/>
        <v>0</v>
      </c>
      <c r="EL111" s="81"/>
      <c r="EM111" s="81"/>
      <c r="EN111" s="81">
        <f t="shared" ref="EN111:EO111" si="561">EN112+EN113+EN114+EN115+EN116+EN117+EN118+EN119</f>
        <v>0</v>
      </c>
      <c r="EO111" s="81">
        <f t="shared" si="561"/>
        <v>0</v>
      </c>
      <c r="EP111" s="81"/>
      <c r="EQ111" s="81">
        <f t="shared" ref="EQ111:ET111" si="562">EQ112+EQ113+EQ114+EQ115+EQ116+EQ117+EQ118+EQ119</f>
        <v>0</v>
      </c>
      <c r="ER111" s="81">
        <f t="shared" si="562"/>
        <v>0</v>
      </c>
      <c r="ES111" s="81">
        <f t="shared" si="562"/>
        <v>0</v>
      </c>
      <c r="ET111" s="81">
        <f t="shared" si="562"/>
        <v>630.1</v>
      </c>
      <c r="EU111" s="81">
        <f t="shared" ref="EU111:EV111" si="563">EU112+EU113+EU114+EU115+EU116+EU117+EU118+EU119</f>
        <v>587.1</v>
      </c>
      <c r="EV111" s="81">
        <f t="shared" si="563"/>
        <v>587.15440000000001</v>
      </c>
      <c r="EW111" s="81">
        <f t="shared" si="528"/>
        <v>100.00926588315448</v>
      </c>
      <c r="EX111" s="81">
        <f t="shared" ref="EX111" si="564">EX112+EX113+EX114+EX115+EX116+EX117+EX118+EX119</f>
        <v>1568.7</v>
      </c>
      <c r="EY111" s="81">
        <f t="shared" ref="EY111:EZ111" si="565">EY112+EY113+EY114+EY115+EY116+EY117+EY118+EY119</f>
        <v>1568.7</v>
      </c>
      <c r="EZ111" s="81">
        <f t="shared" si="565"/>
        <v>1568.7349999999999</v>
      </c>
      <c r="FA111" s="81">
        <f t="shared" si="531"/>
        <v>100.00223114680946</v>
      </c>
      <c r="FB111" s="81"/>
      <c r="FC111" s="81">
        <f t="shared" ref="FC111:FD111" si="566">FC112+FC113+FC114+FC115+FC116+FC117+FC118+FC119</f>
        <v>0</v>
      </c>
      <c r="FD111" s="81">
        <f t="shared" si="566"/>
        <v>0</v>
      </c>
      <c r="FE111" s="81"/>
      <c r="FF111" s="81"/>
      <c r="FG111" s="81">
        <f t="shared" ref="FG111:FH111" si="567">FG112+FG113+FG114+FG115+FG116+FG117+FG118+FG119</f>
        <v>0</v>
      </c>
      <c r="FH111" s="81">
        <f t="shared" si="567"/>
        <v>0</v>
      </c>
      <c r="FI111" s="81"/>
      <c r="FJ111" s="81"/>
      <c r="FK111" s="81">
        <f t="shared" ref="FK111:FL111" si="568">FK112+FK113+FK114+FK115+FK116+FK117+FK118+FK119</f>
        <v>0</v>
      </c>
      <c r="FL111" s="81">
        <f t="shared" si="568"/>
        <v>0</v>
      </c>
      <c r="FM111" s="81"/>
      <c r="FN111" s="81"/>
      <c r="FO111" s="81">
        <f t="shared" ref="FO111:FP111" si="569">FO112+FO113+FO114+FO115+FO116+FO117+FO118+FO119</f>
        <v>827.7</v>
      </c>
      <c r="FP111" s="81">
        <f t="shared" si="569"/>
        <v>827.7</v>
      </c>
      <c r="FQ111" s="81">
        <f t="shared" si="536"/>
        <v>100</v>
      </c>
      <c r="FR111" s="81"/>
      <c r="FS111" s="81"/>
      <c r="FT111" s="81"/>
      <c r="FU111" s="81"/>
      <c r="FV111" s="81">
        <f>FV112</f>
        <v>4655.8999999999996</v>
      </c>
      <c r="FW111" s="81"/>
      <c r="FX111" s="81"/>
      <c r="FY111" s="81"/>
      <c r="FZ111" s="81"/>
      <c r="GA111" s="81"/>
      <c r="GB111" s="81"/>
      <c r="GC111" s="81"/>
      <c r="GD111" s="81"/>
      <c r="GE111" s="81"/>
      <c r="GF111" s="81"/>
      <c r="GG111" s="81"/>
      <c r="GH111" s="81"/>
      <c r="GI111" s="81">
        <f>SUM(GI112:GI119)</f>
        <v>50.738</v>
      </c>
      <c r="GJ111" s="81">
        <f>SUM(GJ112:GJ119)</f>
        <v>50.738</v>
      </c>
      <c r="GK111" s="81">
        <f t="shared" si="469"/>
        <v>100</v>
      </c>
    </row>
    <row r="112" spans="1:193" s="33" customFormat="1" ht="31.5" x14ac:dyDescent="0.25">
      <c r="A112" s="56" t="s">
        <v>310</v>
      </c>
      <c r="B112" s="145">
        <f t="shared" si="427"/>
        <v>36340.83</v>
      </c>
      <c r="C112" s="145">
        <f t="shared" si="427"/>
        <v>31360.47882</v>
      </c>
      <c r="D112" s="145">
        <f t="shared" si="428"/>
        <v>28623.553149999996</v>
      </c>
      <c r="E112" s="14">
        <f t="shared" si="170"/>
        <v>91.272691703117289</v>
      </c>
      <c r="F112" s="15">
        <v>1356</v>
      </c>
      <c r="G112" s="15">
        <v>1187.5</v>
      </c>
      <c r="H112" s="15">
        <v>1187.4966999999999</v>
      </c>
      <c r="I112" s="15">
        <f>H112/G112*100</f>
        <v>99.99972210526316</v>
      </c>
      <c r="J112" s="15"/>
      <c r="K112" s="15"/>
      <c r="L112" s="15"/>
      <c r="M112" s="14"/>
      <c r="N112" s="14">
        <v>392</v>
      </c>
      <c r="O112" s="14">
        <v>392</v>
      </c>
      <c r="P112" s="14">
        <v>392.03640000000001</v>
      </c>
      <c r="Q112" s="15">
        <f>P112/O112*100</f>
        <v>100.00928571428571</v>
      </c>
      <c r="R112" s="15"/>
      <c r="S112" s="15"/>
      <c r="T112" s="14"/>
      <c r="U112" s="15"/>
      <c r="V112" s="15"/>
      <c r="W112" s="15">
        <v>0</v>
      </c>
      <c r="X112" s="15">
        <v>0</v>
      </c>
      <c r="Y112" s="14"/>
      <c r="Z112" s="15">
        <v>2800</v>
      </c>
      <c r="AA112" s="15">
        <v>2800</v>
      </c>
      <c r="AB112" s="186">
        <v>2800</v>
      </c>
      <c r="AC112" s="14">
        <f>AB112/AA112*100</f>
        <v>100</v>
      </c>
      <c r="AD112" s="15">
        <v>116.93</v>
      </c>
      <c r="AE112" s="15">
        <v>102.04082</v>
      </c>
      <c r="AF112" s="15">
        <v>102.04082000000001</v>
      </c>
      <c r="AG112" s="14">
        <f t="shared" si="544"/>
        <v>100.00000000000003</v>
      </c>
      <c r="AH112" s="15"/>
      <c r="AI112" s="15"/>
      <c r="AJ112" s="15"/>
      <c r="AK112" s="14"/>
      <c r="AL112" s="14"/>
      <c r="AM112" s="15"/>
      <c r="AN112" s="15"/>
      <c r="AO112" s="14"/>
      <c r="AP112" s="14"/>
      <c r="AQ112" s="14"/>
      <c r="AR112" s="14"/>
      <c r="AS112" s="14"/>
      <c r="AT112" s="15">
        <v>0</v>
      </c>
      <c r="AU112" s="15">
        <v>0</v>
      </c>
      <c r="AV112" s="15"/>
      <c r="AW112" s="14"/>
      <c r="AX112" s="133">
        <v>9451</v>
      </c>
      <c r="AY112" s="133">
        <v>9451</v>
      </c>
      <c r="AZ112" s="136">
        <v>7372.0857900000001</v>
      </c>
      <c r="BA112" s="15">
        <f t="shared" si="190"/>
        <v>78.00323553063167</v>
      </c>
      <c r="BB112" s="156"/>
      <c r="BC112" s="133">
        <v>1363.9</v>
      </c>
      <c r="BD112" s="136">
        <v>761.77904000000001</v>
      </c>
      <c r="BE112" s="15">
        <f t="shared" si="550"/>
        <v>55.852998020382728</v>
      </c>
      <c r="BF112" s="15"/>
      <c r="BG112" s="15"/>
      <c r="BH112" s="15"/>
      <c r="BI112" s="15"/>
      <c r="BJ112" s="15"/>
      <c r="BK112" s="15"/>
      <c r="BL112" s="15"/>
      <c r="BM112" s="15"/>
      <c r="BN112" s="15">
        <v>8165.2</v>
      </c>
      <c r="BO112" s="15">
        <v>8165.2</v>
      </c>
      <c r="BP112" s="15">
        <v>8165.2</v>
      </c>
      <c r="BQ112" s="15">
        <f>BP112/BO112*100</f>
        <v>100</v>
      </c>
      <c r="BR112" s="15"/>
      <c r="BS112" s="15"/>
      <c r="BT112" s="15"/>
      <c r="BU112" s="94"/>
      <c r="BV112" s="94"/>
      <c r="BW112" s="15"/>
      <c r="BX112" s="15"/>
      <c r="BY112" s="94"/>
      <c r="BZ112" s="15">
        <v>3380.9</v>
      </c>
      <c r="CA112" s="15">
        <v>1868.2</v>
      </c>
      <c r="CB112" s="199">
        <v>1812.1869999999999</v>
      </c>
      <c r="CC112" s="15">
        <f t="shared" si="257"/>
        <v>97.001766406166354</v>
      </c>
      <c r="CD112" s="15"/>
      <c r="CE112" s="15"/>
      <c r="CF112" s="94"/>
      <c r="CG112" s="94"/>
      <c r="CH112" s="94"/>
      <c r="CI112" s="15"/>
      <c r="CJ112" s="94"/>
      <c r="CK112" s="94"/>
      <c r="CL112" s="94"/>
      <c r="CM112" s="15"/>
      <c r="CN112" s="94"/>
      <c r="CO112" s="94"/>
      <c r="CP112" s="94"/>
      <c r="CQ112" s="15"/>
      <c r="CR112" s="94"/>
      <c r="CS112" s="94"/>
      <c r="CT112" s="94"/>
      <c r="CU112" s="15"/>
      <c r="CV112" s="94"/>
      <c r="CW112" s="94"/>
      <c r="CX112" s="94"/>
      <c r="CY112" s="15"/>
      <c r="CZ112" s="94"/>
      <c r="DA112" s="94"/>
      <c r="DB112" s="15"/>
      <c r="DC112" s="15"/>
      <c r="DD112" s="94"/>
      <c r="DE112" s="94"/>
      <c r="DF112" s="94"/>
      <c r="DG112" s="15"/>
      <c r="DH112" s="94"/>
      <c r="DI112" s="94"/>
      <c r="DJ112" s="94"/>
      <c r="DK112" s="15"/>
      <c r="DL112" s="94"/>
      <c r="DM112" s="48"/>
      <c r="DN112" s="15"/>
      <c r="DO112" s="15"/>
      <c r="DP112" s="15"/>
      <c r="DQ112" s="48"/>
      <c r="DR112" s="15"/>
      <c r="DS112" s="15"/>
      <c r="DT112" s="94"/>
      <c r="DU112" s="94"/>
      <c r="DV112" s="94"/>
      <c r="DW112" s="15"/>
      <c r="DX112" s="94"/>
      <c r="DY112" s="211"/>
      <c r="DZ112" s="15">
        <v>3824.1</v>
      </c>
      <c r="EA112" s="15">
        <v>3824.1</v>
      </c>
      <c r="EB112" s="197">
        <v>3824.1</v>
      </c>
      <c r="EC112" s="15">
        <f t="shared" si="202"/>
        <v>100</v>
      </c>
      <c r="ED112" s="221"/>
      <c r="EE112" s="221"/>
      <c r="EF112" s="94"/>
      <c r="EG112" s="94"/>
      <c r="EH112" s="94"/>
      <c r="EI112" s="15"/>
      <c r="EJ112" s="94"/>
      <c r="EK112" s="94"/>
      <c r="EL112" s="94"/>
      <c r="EM112" s="15"/>
      <c r="EN112" s="94"/>
      <c r="EO112" s="94"/>
      <c r="EP112" s="94"/>
      <c r="EQ112" s="15"/>
      <c r="ER112" s="94"/>
      <c r="ES112" s="94"/>
      <c r="ET112" s="15">
        <v>630.1</v>
      </c>
      <c r="EU112" s="15">
        <v>587.1</v>
      </c>
      <c r="EV112" s="199">
        <v>587.15440000000001</v>
      </c>
      <c r="EW112" s="15">
        <f t="shared" si="528"/>
        <v>100.00926588315448</v>
      </c>
      <c r="EX112" s="15">
        <v>1568.7</v>
      </c>
      <c r="EY112" s="15">
        <v>1568.7</v>
      </c>
      <c r="EZ112" s="199">
        <v>1568.7349999999999</v>
      </c>
      <c r="FA112" s="15">
        <f t="shared" si="531"/>
        <v>100.00223114680946</v>
      </c>
      <c r="FB112" s="15"/>
      <c r="FC112" s="15"/>
      <c r="FD112" s="199"/>
      <c r="FE112" s="15"/>
      <c r="FF112" s="15"/>
      <c r="FG112" s="15"/>
      <c r="FH112" s="199"/>
      <c r="FI112" s="15"/>
      <c r="FJ112" s="15"/>
      <c r="FK112" s="15"/>
      <c r="FL112" s="199"/>
      <c r="FM112" s="15"/>
      <c r="FN112" s="15"/>
      <c r="FO112" s="15"/>
      <c r="FP112" s="133"/>
      <c r="FQ112" s="15"/>
      <c r="FR112" s="15"/>
      <c r="FS112" s="15"/>
      <c r="FT112" s="133"/>
      <c r="FU112" s="15"/>
      <c r="FV112" s="15">
        <v>4655.8999999999996</v>
      </c>
      <c r="FW112" s="15"/>
      <c r="FX112" s="133"/>
      <c r="FY112" s="15"/>
      <c r="FZ112" s="15"/>
      <c r="GA112" s="15"/>
      <c r="GB112" s="133"/>
      <c r="GC112" s="15"/>
      <c r="GD112" s="15"/>
      <c r="GE112" s="15"/>
      <c r="GF112" s="133"/>
      <c r="GG112" s="15"/>
      <c r="GH112" s="15"/>
      <c r="GI112" s="15">
        <v>50.738</v>
      </c>
      <c r="GJ112" s="15">
        <v>50.738</v>
      </c>
      <c r="GK112" s="15">
        <f t="shared" si="469"/>
        <v>100</v>
      </c>
    </row>
    <row r="113" spans="1:193" s="33" customFormat="1" x14ac:dyDescent="0.25">
      <c r="A113" s="56" t="s">
        <v>307</v>
      </c>
      <c r="B113" s="145">
        <f t="shared" si="427"/>
        <v>0</v>
      </c>
      <c r="C113" s="145">
        <f t="shared" si="427"/>
        <v>351.65800000000002</v>
      </c>
      <c r="D113" s="145">
        <f t="shared" si="428"/>
        <v>351.65800000000002</v>
      </c>
      <c r="E113" s="14">
        <f t="shared" si="170"/>
        <v>100</v>
      </c>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v>351.65800000000002</v>
      </c>
      <c r="AR113" s="133">
        <v>351.65800000000002</v>
      </c>
      <c r="AS113" s="14">
        <f t="shared" si="437"/>
        <v>100</v>
      </c>
      <c r="AT113" s="14"/>
      <c r="AU113" s="14"/>
      <c r="AV113" s="14"/>
      <c r="AW113" s="14"/>
      <c r="AX113" s="14"/>
      <c r="AY113" s="14"/>
      <c r="AZ113" s="14"/>
      <c r="BA113" s="14"/>
      <c r="BB113" s="155"/>
      <c r="BC113" s="14"/>
      <c r="BD113" s="14"/>
      <c r="BE113" s="14"/>
      <c r="BF113" s="14"/>
      <c r="BG113" s="14"/>
      <c r="BH113" s="14"/>
      <c r="BI113" s="95"/>
      <c r="BJ113" s="95"/>
      <c r="BK113" s="95"/>
      <c r="BL113" s="95"/>
      <c r="BM113" s="95"/>
      <c r="BN113" s="95"/>
      <c r="BO113" s="14"/>
      <c r="BP113" s="14"/>
      <c r="BQ113" s="95"/>
      <c r="BR113" s="14"/>
      <c r="BS113" s="14"/>
      <c r="BT113" s="14"/>
      <c r="BU113" s="95"/>
      <c r="BV113" s="95"/>
      <c r="BW113" s="14"/>
      <c r="BX113" s="14"/>
      <c r="BY113" s="95"/>
      <c r="BZ113" s="14"/>
      <c r="CA113" s="14"/>
      <c r="CB113" s="14"/>
      <c r="CC113" s="14"/>
      <c r="CD113" s="14"/>
      <c r="CE113" s="14"/>
      <c r="CF113" s="14"/>
      <c r="CG113" s="95"/>
      <c r="CH113" s="95"/>
      <c r="CI113" s="14"/>
      <c r="CJ113" s="14"/>
      <c r="CK113" s="95"/>
      <c r="CL113" s="95"/>
      <c r="CM113" s="14"/>
      <c r="CN113" s="14"/>
      <c r="CO113" s="95"/>
      <c r="CP113" s="95"/>
      <c r="CQ113" s="14"/>
      <c r="CR113" s="14"/>
      <c r="CS113" s="95"/>
      <c r="CT113" s="95"/>
      <c r="CU113" s="14"/>
      <c r="CV113" s="14"/>
      <c r="CW113" s="95"/>
      <c r="CX113" s="95"/>
      <c r="CY113" s="14"/>
      <c r="CZ113" s="14"/>
      <c r="DA113" s="95"/>
      <c r="DB113" s="14"/>
      <c r="DC113" s="14"/>
      <c r="DD113" s="14"/>
      <c r="DE113" s="95"/>
      <c r="DF113" s="95"/>
      <c r="DG113" s="14"/>
      <c r="DH113" s="14"/>
      <c r="DI113" s="95"/>
      <c r="DJ113" s="95"/>
      <c r="DK113" s="14"/>
      <c r="DL113" s="14"/>
      <c r="DM113" s="48"/>
      <c r="DN113" s="14"/>
      <c r="DO113" s="14"/>
      <c r="DP113" s="14"/>
      <c r="DQ113" s="48"/>
      <c r="DR113" s="14"/>
      <c r="DS113" s="14"/>
      <c r="DT113" s="14"/>
      <c r="DU113" s="95"/>
      <c r="DV113" s="95"/>
      <c r="DW113" s="15"/>
      <c r="DX113" s="14"/>
      <c r="DY113" s="207"/>
      <c r="DZ113" s="15"/>
      <c r="EA113" s="15"/>
      <c r="EB113" s="14"/>
      <c r="EC113" s="14"/>
      <c r="ED113" s="225"/>
      <c r="EE113" s="221"/>
      <c r="EF113" s="14"/>
      <c r="EG113" s="95"/>
      <c r="EH113" s="95"/>
      <c r="EI113" s="15"/>
      <c r="EJ113" s="14"/>
      <c r="EK113" s="95"/>
      <c r="EL113" s="95"/>
      <c r="EM113" s="15"/>
      <c r="EN113" s="14"/>
      <c r="EO113" s="95"/>
      <c r="EP113" s="95"/>
      <c r="EQ113" s="15"/>
      <c r="ER113" s="14"/>
      <c r="ES113" s="95"/>
      <c r="ET113" s="15"/>
      <c r="EU113" s="15"/>
      <c r="EV113" s="14"/>
      <c r="EW113" s="15"/>
      <c r="EX113" s="15"/>
      <c r="EY113" s="15"/>
      <c r="EZ113" s="14"/>
      <c r="FA113" s="15"/>
      <c r="FB113" s="15"/>
      <c r="FC113" s="15"/>
      <c r="FD113" s="14"/>
      <c r="FE113" s="15"/>
      <c r="FF113" s="15"/>
      <c r="FG113" s="15"/>
      <c r="FH113" s="14"/>
      <c r="FI113" s="15"/>
      <c r="FJ113" s="15"/>
      <c r="FK113" s="15"/>
      <c r="FL113" s="14"/>
      <c r="FM113" s="15"/>
      <c r="FN113" s="15"/>
      <c r="FO113" s="15"/>
      <c r="FP113" s="14"/>
      <c r="FQ113" s="15"/>
      <c r="FR113" s="14"/>
      <c r="FS113" s="15"/>
      <c r="FT113" s="14"/>
      <c r="FU113" s="14"/>
      <c r="FV113" s="14"/>
      <c r="FW113" s="15"/>
      <c r="FX113" s="14"/>
      <c r="FY113" s="14"/>
      <c r="FZ113" s="14"/>
      <c r="GA113" s="15"/>
      <c r="GB113" s="14"/>
      <c r="GC113" s="14"/>
      <c r="GD113" s="14"/>
      <c r="GE113" s="15"/>
      <c r="GF113" s="14"/>
      <c r="GG113" s="14"/>
      <c r="GH113" s="14"/>
      <c r="GI113" s="15"/>
      <c r="GJ113" s="15"/>
      <c r="GK113" s="15"/>
    </row>
    <row r="114" spans="1:193" s="33" customFormat="1" x14ac:dyDescent="0.25">
      <c r="A114" s="56" t="s">
        <v>491</v>
      </c>
      <c r="B114" s="145">
        <f t="shared" si="427"/>
        <v>0</v>
      </c>
      <c r="C114" s="145">
        <f t="shared" si="427"/>
        <v>0</v>
      </c>
      <c r="D114" s="145">
        <f t="shared" si="428"/>
        <v>0</v>
      </c>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55"/>
      <c r="BC114" s="14"/>
      <c r="BD114" s="14"/>
      <c r="BE114" s="14"/>
      <c r="BF114" s="14"/>
      <c r="BG114" s="14"/>
      <c r="BH114" s="14"/>
      <c r="BI114" s="95"/>
      <c r="BJ114" s="95"/>
      <c r="BK114" s="95"/>
      <c r="BL114" s="95"/>
      <c r="BM114" s="95"/>
      <c r="BN114" s="95"/>
      <c r="BO114" s="14"/>
      <c r="BP114" s="14"/>
      <c r="BQ114" s="95"/>
      <c r="BR114" s="14"/>
      <c r="BS114" s="14"/>
      <c r="BT114" s="14"/>
      <c r="BU114" s="95"/>
      <c r="BV114" s="95"/>
      <c r="BW114" s="14"/>
      <c r="BX114" s="14"/>
      <c r="BY114" s="95"/>
      <c r="BZ114" s="14"/>
      <c r="CA114" s="14"/>
      <c r="CB114" s="14"/>
      <c r="CC114" s="14"/>
      <c r="CD114" s="14"/>
      <c r="CE114" s="14"/>
      <c r="CF114" s="14"/>
      <c r="CG114" s="95"/>
      <c r="CH114" s="95"/>
      <c r="CI114" s="14"/>
      <c r="CJ114" s="14"/>
      <c r="CK114" s="95"/>
      <c r="CL114" s="95"/>
      <c r="CM114" s="14"/>
      <c r="CN114" s="14"/>
      <c r="CO114" s="95"/>
      <c r="CP114" s="95"/>
      <c r="CQ114" s="14"/>
      <c r="CR114" s="14"/>
      <c r="CS114" s="95"/>
      <c r="CT114" s="95"/>
      <c r="CU114" s="14"/>
      <c r="CV114" s="14"/>
      <c r="CW114" s="95"/>
      <c r="CX114" s="95"/>
      <c r="CY114" s="14"/>
      <c r="CZ114" s="14"/>
      <c r="DA114" s="95"/>
      <c r="DB114" s="14"/>
      <c r="DC114" s="14"/>
      <c r="DD114" s="14"/>
      <c r="DE114" s="14"/>
      <c r="DF114" s="14"/>
      <c r="DG114" s="14"/>
      <c r="DH114" s="14"/>
      <c r="DI114" s="95"/>
      <c r="DJ114" s="95"/>
      <c r="DK114" s="14"/>
      <c r="DL114" s="14"/>
      <c r="DM114" s="48"/>
      <c r="DN114" s="14"/>
      <c r="DO114" s="14"/>
      <c r="DP114" s="14"/>
      <c r="DQ114" s="48"/>
      <c r="DR114" s="14"/>
      <c r="DS114" s="14"/>
      <c r="DT114" s="14"/>
      <c r="DU114" s="95"/>
      <c r="DV114" s="95"/>
      <c r="DW114" s="15"/>
      <c r="DX114" s="14"/>
      <c r="DY114" s="207"/>
      <c r="DZ114" s="15"/>
      <c r="EA114" s="15"/>
      <c r="EB114" s="14"/>
      <c r="EC114" s="14"/>
      <c r="ED114" s="225"/>
      <c r="EE114" s="221"/>
      <c r="EF114" s="14"/>
      <c r="EG114" s="95"/>
      <c r="EH114" s="95"/>
      <c r="EI114" s="15"/>
      <c r="EJ114" s="14"/>
      <c r="EK114" s="95"/>
      <c r="EL114" s="95"/>
      <c r="EM114" s="15"/>
      <c r="EN114" s="14"/>
      <c r="EO114" s="95"/>
      <c r="EP114" s="95"/>
      <c r="EQ114" s="15"/>
      <c r="ER114" s="14"/>
      <c r="ES114" s="95"/>
      <c r="ET114" s="15"/>
      <c r="EU114" s="15"/>
      <c r="EV114" s="14"/>
      <c r="EW114" s="15"/>
      <c r="EX114" s="15"/>
      <c r="EY114" s="15"/>
      <c r="EZ114" s="14"/>
      <c r="FA114" s="15"/>
      <c r="FB114" s="15"/>
      <c r="FC114" s="15"/>
      <c r="FD114" s="14"/>
      <c r="FE114" s="15"/>
      <c r="FF114" s="15"/>
      <c r="FG114" s="15"/>
      <c r="FH114" s="14"/>
      <c r="FI114" s="15"/>
      <c r="FJ114" s="15"/>
      <c r="FK114" s="15"/>
      <c r="FL114" s="14"/>
      <c r="FM114" s="15"/>
      <c r="FN114" s="15"/>
      <c r="FO114" s="15"/>
      <c r="FP114" s="14"/>
      <c r="FQ114" s="15"/>
      <c r="FR114" s="14"/>
      <c r="FS114" s="15"/>
      <c r="FT114" s="14"/>
      <c r="FU114" s="14"/>
      <c r="FV114" s="14"/>
      <c r="FW114" s="15"/>
      <c r="FX114" s="14"/>
      <c r="FY114" s="14"/>
      <c r="FZ114" s="14"/>
      <c r="GA114" s="15"/>
      <c r="GB114" s="14"/>
      <c r="GC114" s="14"/>
      <c r="GD114" s="14"/>
      <c r="GE114" s="15"/>
      <c r="GF114" s="14"/>
      <c r="GG114" s="14"/>
      <c r="GH114" s="14"/>
      <c r="GI114" s="15"/>
      <c r="GJ114" s="15"/>
      <c r="GK114" s="15"/>
    </row>
    <row r="115" spans="1:193" s="33" customFormat="1" x14ac:dyDescent="0.25">
      <c r="A115" s="56" t="s">
        <v>492</v>
      </c>
      <c r="B115" s="145">
        <f t="shared" si="427"/>
        <v>0</v>
      </c>
      <c r="C115" s="145">
        <f t="shared" si="427"/>
        <v>0</v>
      </c>
      <c r="D115" s="145">
        <f t="shared" si="428"/>
        <v>0</v>
      </c>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55"/>
      <c r="BC115" s="14"/>
      <c r="BD115" s="14"/>
      <c r="BE115" s="14"/>
      <c r="BF115" s="14"/>
      <c r="BG115" s="14"/>
      <c r="BH115" s="14"/>
      <c r="BI115" s="95"/>
      <c r="BJ115" s="95"/>
      <c r="BK115" s="95"/>
      <c r="BL115" s="95"/>
      <c r="BM115" s="95"/>
      <c r="BN115" s="95"/>
      <c r="BO115" s="14"/>
      <c r="BP115" s="14"/>
      <c r="BQ115" s="95"/>
      <c r="BR115" s="14"/>
      <c r="BS115" s="14"/>
      <c r="BT115" s="14"/>
      <c r="BU115" s="95"/>
      <c r="BV115" s="95"/>
      <c r="BW115" s="14"/>
      <c r="BX115" s="14"/>
      <c r="BY115" s="95"/>
      <c r="BZ115" s="14"/>
      <c r="CA115" s="14"/>
      <c r="CB115" s="14"/>
      <c r="CC115" s="14"/>
      <c r="CD115" s="14"/>
      <c r="CE115" s="14"/>
      <c r="CF115" s="14"/>
      <c r="CG115" s="95"/>
      <c r="CH115" s="95"/>
      <c r="CI115" s="14"/>
      <c r="CJ115" s="14"/>
      <c r="CK115" s="95"/>
      <c r="CL115" s="95"/>
      <c r="CM115" s="14"/>
      <c r="CN115" s="14"/>
      <c r="CO115" s="95"/>
      <c r="CP115" s="95"/>
      <c r="CQ115" s="14"/>
      <c r="CR115" s="14"/>
      <c r="CS115" s="95"/>
      <c r="CT115" s="95"/>
      <c r="CU115" s="14"/>
      <c r="CV115" s="14"/>
      <c r="CW115" s="95"/>
      <c r="CX115" s="95"/>
      <c r="CY115" s="14"/>
      <c r="CZ115" s="14"/>
      <c r="DA115" s="95"/>
      <c r="DB115" s="14"/>
      <c r="DC115" s="14"/>
      <c r="DD115" s="14"/>
      <c r="DE115" s="14"/>
      <c r="DF115" s="14"/>
      <c r="DG115" s="14"/>
      <c r="DH115" s="14"/>
      <c r="DI115" s="95"/>
      <c r="DJ115" s="95"/>
      <c r="DK115" s="14"/>
      <c r="DL115" s="14"/>
      <c r="DM115" s="48"/>
      <c r="DN115" s="14"/>
      <c r="DO115" s="14"/>
      <c r="DP115" s="14"/>
      <c r="DQ115" s="48"/>
      <c r="DR115" s="14"/>
      <c r="DS115" s="14"/>
      <c r="DT115" s="14"/>
      <c r="DU115" s="95"/>
      <c r="DV115" s="95"/>
      <c r="DW115" s="15"/>
      <c r="DX115" s="14"/>
      <c r="DY115" s="207"/>
      <c r="DZ115" s="15"/>
      <c r="EA115" s="15"/>
      <c r="EB115" s="14"/>
      <c r="EC115" s="14"/>
      <c r="ED115" s="225"/>
      <c r="EE115" s="221"/>
      <c r="EF115" s="14"/>
      <c r="EG115" s="95"/>
      <c r="EH115" s="95"/>
      <c r="EI115" s="15"/>
      <c r="EJ115" s="14"/>
      <c r="EK115" s="95"/>
      <c r="EL115" s="95"/>
      <c r="EM115" s="15"/>
      <c r="EN115" s="14"/>
      <c r="EO115" s="95"/>
      <c r="EP115" s="95"/>
      <c r="EQ115" s="15"/>
      <c r="ER115" s="14"/>
      <c r="ES115" s="95"/>
      <c r="ET115" s="15"/>
      <c r="EU115" s="15"/>
      <c r="EV115" s="14"/>
      <c r="EW115" s="15"/>
      <c r="EX115" s="15"/>
      <c r="EY115" s="15"/>
      <c r="EZ115" s="14"/>
      <c r="FA115" s="15"/>
      <c r="FB115" s="15"/>
      <c r="FC115" s="15"/>
      <c r="FD115" s="14"/>
      <c r="FE115" s="15"/>
      <c r="FF115" s="15"/>
      <c r="FG115" s="15"/>
      <c r="FH115" s="14"/>
      <c r="FI115" s="15"/>
      <c r="FJ115" s="15"/>
      <c r="FK115" s="15"/>
      <c r="FL115" s="14"/>
      <c r="FM115" s="15"/>
      <c r="FN115" s="15"/>
      <c r="FO115" s="15"/>
      <c r="FP115" s="14"/>
      <c r="FQ115" s="15"/>
      <c r="FR115" s="14"/>
      <c r="FS115" s="15"/>
      <c r="FT115" s="14"/>
      <c r="FU115" s="14"/>
      <c r="FV115" s="14"/>
      <c r="FW115" s="15"/>
      <c r="FX115" s="14"/>
      <c r="FY115" s="14"/>
      <c r="FZ115" s="14"/>
      <c r="GA115" s="15"/>
      <c r="GB115" s="14"/>
      <c r="GC115" s="14"/>
      <c r="GD115" s="14"/>
      <c r="GE115" s="15"/>
      <c r="GF115" s="14"/>
      <c r="GG115" s="14"/>
      <c r="GH115" s="14"/>
      <c r="GI115" s="15"/>
      <c r="GJ115" s="15"/>
      <c r="GK115" s="15"/>
    </row>
    <row r="116" spans="1:193" s="33" customFormat="1" x14ac:dyDescent="0.25">
      <c r="A116" s="56" t="s">
        <v>493</v>
      </c>
      <c r="B116" s="145">
        <f t="shared" si="427"/>
        <v>0</v>
      </c>
      <c r="C116" s="145">
        <f t="shared" si="427"/>
        <v>0</v>
      </c>
      <c r="D116" s="145">
        <f t="shared" si="428"/>
        <v>0</v>
      </c>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55"/>
      <c r="BC116" s="14"/>
      <c r="BD116" s="14"/>
      <c r="BE116" s="14"/>
      <c r="BF116" s="14"/>
      <c r="BG116" s="14"/>
      <c r="BH116" s="14"/>
      <c r="BI116" s="95"/>
      <c r="BJ116" s="95"/>
      <c r="BK116" s="95"/>
      <c r="BL116" s="95"/>
      <c r="BM116" s="95"/>
      <c r="BN116" s="95"/>
      <c r="BO116" s="14"/>
      <c r="BP116" s="14"/>
      <c r="BQ116" s="95"/>
      <c r="BR116" s="14"/>
      <c r="BS116" s="14"/>
      <c r="BT116" s="14"/>
      <c r="BU116" s="95"/>
      <c r="BV116" s="95"/>
      <c r="BW116" s="14"/>
      <c r="BX116" s="14"/>
      <c r="BY116" s="95"/>
      <c r="BZ116" s="14"/>
      <c r="CA116" s="14"/>
      <c r="CB116" s="14"/>
      <c r="CC116" s="14"/>
      <c r="CD116" s="14"/>
      <c r="CE116" s="14"/>
      <c r="CF116" s="14"/>
      <c r="CG116" s="95"/>
      <c r="CH116" s="95"/>
      <c r="CI116" s="14"/>
      <c r="CJ116" s="14"/>
      <c r="CK116" s="95"/>
      <c r="CL116" s="95"/>
      <c r="CM116" s="14"/>
      <c r="CN116" s="14"/>
      <c r="CO116" s="95"/>
      <c r="CP116" s="95"/>
      <c r="CQ116" s="14"/>
      <c r="CR116" s="14"/>
      <c r="CS116" s="95"/>
      <c r="CT116" s="95"/>
      <c r="CU116" s="14"/>
      <c r="CV116" s="14"/>
      <c r="CW116" s="95"/>
      <c r="CX116" s="95"/>
      <c r="CY116" s="14"/>
      <c r="CZ116" s="14"/>
      <c r="DA116" s="95"/>
      <c r="DB116" s="14"/>
      <c r="DC116" s="14"/>
      <c r="DD116" s="14"/>
      <c r="DE116" s="14"/>
      <c r="DF116" s="14"/>
      <c r="DG116" s="14"/>
      <c r="DH116" s="14"/>
      <c r="DI116" s="95"/>
      <c r="DJ116" s="95"/>
      <c r="DK116" s="14"/>
      <c r="DL116" s="14"/>
      <c r="DM116" s="48"/>
      <c r="DN116" s="14"/>
      <c r="DO116" s="14"/>
      <c r="DP116" s="14"/>
      <c r="DQ116" s="48"/>
      <c r="DR116" s="14"/>
      <c r="DS116" s="14"/>
      <c r="DT116" s="14"/>
      <c r="DU116" s="95"/>
      <c r="DV116" s="95"/>
      <c r="DW116" s="15"/>
      <c r="DX116" s="14"/>
      <c r="DY116" s="207"/>
      <c r="DZ116" s="15"/>
      <c r="EA116" s="15"/>
      <c r="EB116" s="14"/>
      <c r="EC116" s="14"/>
      <c r="ED116" s="225"/>
      <c r="EE116" s="221"/>
      <c r="EF116" s="14"/>
      <c r="EG116" s="95"/>
      <c r="EH116" s="95"/>
      <c r="EI116" s="15"/>
      <c r="EJ116" s="14"/>
      <c r="EK116" s="95"/>
      <c r="EL116" s="95"/>
      <c r="EM116" s="15"/>
      <c r="EN116" s="14"/>
      <c r="EO116" s="95"/>
      <c r="EP116" s="95"/>
      <c r="EQ116" s="15"/>
      <c r="ER116" s="14"/>
      <c r="ES116" s="95"/>
      <c r="ET116" s="15"/>
      <c r="EU116" s="15"/>
      <c r="EV116" s="14"/>
      <c r="EW116" s="15"/>
      <c r="EX116" s="15"/>
      <c r="EY116" s="15"/>
      <c r="EZ116" s="14"/>
      <c r="FA116" s="15"/>
      <c r="FB116" s="15"/>
      <c r="FC116" s="15"/>
      <c r="FD116" s="14"/>
      <c r="FE116" s="15"/>
      <c r="FF116" s="15"/>
      <c r="FG116" s="15"/>
      <c r="FH116" s="14"/>
      <c r="FI116" s="15"/>
      <c r="FJ116" s="15"/>
      <c r="FK116" s="15"/>
      <c r="FL116" s="14"/>
      <c r="FM116" s="15"/>
      <c r="FN116" s="15"/>
      <c r="FO116" s="15"/>
      <c r="FP116" s="14"/>
      <c r="FQ116" s="15"/>
      <c r="FR116" s="14"/>
      <c r="FS116" s="15"/>
      <c r="FT116" s="14"/>
      <c r="FU116" s="14"/>
      <c r="FV116" s="14"/>
      <c r="FW116" s="15"/>
      <c r="FX116" s="14"/>
      <c r="FY116" s="14"/>
      <c r="FZ116" s="14"/>
      <c r="GA116" s="15"/>
      <c r="GB116" s="14"/>
      <c r="GC116" s="14"/>
      <c r="GD116" s="14"/>
      <c r="GE116" s="15"/>
      <c r="GF116" s="14"/>
      <c r="GG116" s="14"/>
      <c r="GH116" s="14"/>
      <c r="GI116" s="15"/>
      <c r="GJ116" s="15"/>
      <c r="GK116" s="15"/>
    </row>
    <row r="117" spans="1:193" s="33" customFormat="1" x14ac:dyDescent="0.25">
      <c r="A117" s="56" t="s">
        <v>309</v>
      </c>
      <c r="B117" s="145">
        <f t="shared" si="427"/>
        <v>1218.8</v>
      </c>
      <c r="C117" s="145">
        <f t="shared" si="427"/>
        <v>3046.5</v>
      </c>
      <c r="D117" s="145">
        <f t="shared" si="428"/>
        <v>3046.4680900000003</v>
      </c>
      <c r="E117" s="14">
        <f t="shared" si="170"/>
        <v>99.998952568521261</v>
      </c>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v>1000</v>
      </c>
      <c r="AR117" s="133">
        <v>1000</v>
      </c>
      <c r="AS117" s="14">
        <f t="shared" si="437"/>
        <v>100</v>
      </c>
      <c r="AT117" s="14">
        <v>1218.8</v>
      </c>
      <c r="AU117" s="14">
        <v>1218.8</v>
      </c>
      <c r="AV117" s="14">
        <v>1218.76809</v>
      </c>
      <c r="AW117" s="14">
        <f>AV117/AU117*100</f>
        <v>99.997381851000995</v>
      </c>
      <c r="AX117" s="14"/>
      <c r="AY117" s="14"/>
      <c r="AZ117" s="14"/>
      <c r="BA117" s="14"/>
      <c r="BB117" s="155"/>
      <c r="BC117" s="14"/>
      <c r="BD117" s="14"/>
      <c r="BE117" s="14"/>
      <c r="BF117" s="14"/>
      <c r="BG117" s="14"/>
      <c r="BH117" s="14"/>
      <c r="BI117" s="95"/>
      <c r="BJ117" s="95"/>
      <c r="BK117" s="95"/>
      <c r="BL117" s="95"/>
      <c r="BM117" s="95"/>
      <c r="BN117" s="95"/>
      <c r="BO117" s="14"/>
      <c r="BP117" s="14"/>
      <c r="BQ117" s="95"/>
      <c r="BR117" s="14"/>
      <c r="BS117" s="14"/>
      <c r="BT117" s="14"/>
      <c r="BU117" s="95"/>
      <c r="BV117" s="95"/>
      <c r="BW117" s="14"/>
      <c r="BX117" s="14"/>
      <c r="BY117" s="95"/>
      <c r="BZ117" s="14"/>
      <c r="CA117" s="14"/>
      <c r="CB117" s="14"/>
      <c r="CC117" s="14"/>
      <c r="CD117" s="14"/>
      <c r="CE117" s="14"/>
      <c r="CF117" s="14"/>
      <c r="CG117" s="95"/>
      <c r="CH117" s="95"/>
      <c r="CI117" s="14"/>
      <c r="CJ117" s="14"/>
      <c r="CK117" s="95"/>
      <c r="CL117" s="95"/>
      <c r="CM117" s="14"/>
      <c r="CN117" s="14"/>
      <c r="CO117" s="95"/>
      <c r="CP117" s="95"/>
      <c r="CQ117" s="14"/>
      <c r="CR117" s="14"/>
      <c r="CS117" s="95"/>
      <c r="CT117" s="95"/>
      <c r="CU117" s="14"/>
      <c r="CV117" s="14"/>
      <c r="CW117" s="95"/>
      <c r="CX117" s="95"/>
      <c r="CY117" s="14"/>
      <c r="CZ117" s="14"/>
      <c r="DA117" s="95"/>
      <c r="DB117" s="14"/>
      <c r="DC117" s="14"/>
      <c r="DD117" s="14"/>
      <c r="DE117" s="14"/>
      <c r="DF117" s="14"/>
      <c r="DG117" s="14"/>
      <c r="DH117" s="14"/>
      <c r="DI117" s="95"/>
      <c r="DJ117" s="95"/>
      <c r="DK117" s="14"/>
      <c r="DL117" s="14"/>
      <c r="DM117" s="48"/>
      <c r="DN117" s="14"/>
      <c r="DO117" s="14"/>
      <c r="DP117" s="14"/>
      <c r="DQ117" s="48"/>
      <c r="DR117" s="14"/>
      <c r="DS117" s="14"/>
      <c r="DT117" s="14"/>
      <c r="DU117" s="95"/>
      <c r="DV117" s="95"/>
      <c r="DW117" s="15"/>
      <c r="DX117" s="14"/>
      <c r="DY117" s="207"/>
      <c r="DZ117" s="15"/>
      <c r="EA117" s="15"/>
      <c r="EB117" s="14"/>
      <c r="EC117" s="14"/>
      <c r="ED117" s="225"/>
      <c r="EE117" s="221"/>
      <c r="EF117" s="14"/>
      <c r="EG117" s="95"/>
      <c r="EH117" s="95"/>
      <c r="EI117" s="15"/>
      <c r="EJ117" s="14"/>
      <c r="EK117" s="95"/>
      <c r="EL117" s="95"/>
      <c r="EM117" s="15"/>
      <c r="EN117" s="14"/>
      <c r="EO117" s="95"/>
      <c r="EP117" s="95"/>
      <c r="EQ117" s="15"/>
      <c r="ER117" s="14"/>
      <c r="ES117" s="95"/>
      <c r="ET117" s="15"/>
      <c r="EU117" s="15"/>
      <c r="EV117" s="14"/>
      <c r="EW117" s="15"/>
      <c r="EX117" s="15"/>
      <c r="EY117" s="15"/>
      <c r="EZ117" s="14"/>
      <c r="FA117" s="15"/>
      <c r="FB117" s="15"/>
      <c r="FC117" s="15"/>
      <c r="FD117" s="14"/>
      <c r="FE117" s="15"/>
      <c r="FF117" s="15"/>
      <c r="FG117" s="15"/>
      <c r="FH117" s="14"/>
      <c r="FI117" s="15"/>
      <c r="FJ117" s="15"/>
      <c r="FK117" s="15"/>
      <c r="FL117" s="14"/>
      <c r="FM117" s="15"/>
      <c r="FN117" s="15"/>
      <c r="FO117" s="15">
        <v>827.7</v>
      </c>
      <c r="FP117" s="231">
        <v>827.7</v>
      </c>
      <c r="FQ117" s="15">
        <f t="shared" si="536"/>
        <v>100</v>
      </c>
      <c r="FR117" s="14"/>
      <c r="FS117" s="15"/>
      <c r="FT117" s="14"/>
      <c r="FU117" s="14"/>
      <c r="FV117" s="14"/>
      <c r="FW117" s="15"/>
      <c r="FX117" s="14"/>
      <c r="FY117" s="14"/>
      <c r="FZ117" s="14"/>
      <c r="GA117" s="15"/>
      <c r="GB117" s="14"/>
      <c r="GC117" s="14"/>
      <c r="GD117" s="14"/>
      <c r="GE117" s="15"/>
      <c r="GF117" s="14"/>
      <c r="GG117" s="14"/>
      <c r="GH117" s="14"/>
      <c r="GI117" s="15"/>
      <c r="GJ117" s="15"/>
      <c r="GK117" s="15"/>
    </row>
    <row r="118" spans="1:193" s="33" customFormat="1" x14ac:dyDescent="0.25">
      <c r="A118" s="56" t="s">
        <v>369</v>
      </c>
      <c r="B118" s="145">
        <f t="shared" si="427"/>
        <v>0</v>
      </c>
      <c r="C118" s="145">
        <f t="shared" si="427"/>
        <v>417.55279999999999</v>
      </c>
      <c r="D118" s="145">
        <f t="shared" si="428"/>
        <v>417.55279999999999</v>
      </c>
      <c r="E118" s="14">
        <f t="shared" si="170"/>
        <v>100</v>
      </c>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v>417.55279999999999</v>
      </c>
      <c r="AR118" s="133">
        <v>417.55279999999999</v>
      </c>
      <c r="AS118" s="14">
        <f t="shared" si="437"/>
        <v>100</v>
      </c>
      <c r="AT118" s="14"/>
      <c r="AU118" s="14"/>
      <c r="AV118" s="14"/>
      <c r="AW118" s="14"/>
      <c r="AX118" s="14"/>
      <c r="AY118" s="14"/>
      <c r="AZ118" s="14"/>
      <c r="BA118" s="14"/>
      <c r="BB118" s="155"/>
      <c r="BC118" s="14"/>
      <c r="BD118" s="14"/>
      <c r="BE118" s="14"/>
      <c r="BF118" s="14"/>
      <c r="BG118" s="14"/>
      <c r="BH118" s="14"/>
      <c r="BI118" s="95"/>
      <c r="BJ118" s="95"/>
      <c r="BK118" s="95"/>
      <c r="BL118" s="95"/>
      <c r="BM118" s="95"/>
      <c r="BN118" s="95"/>
      <c r="BO118" s="14"/>
      <c r="BP118" s="14"/>
      <c r="BQ118" s="95"/>
      <c r="BR118" s="14"/>
      <c r="BS118" s="14"/>
      <c r="BT118" s="14"/>
      <c r="BU118" s="95"/>
      <c r="BV118" s="95"/>
      <c r="BW118" s="14"/>
      <c r="BX118" s="14"/>
      <c r="BY118" s="95"/>
      <c r="BZ118" s="14"/>
      <c r="CA118" s="14"/>
      <c r="CB118" s="14"/>
      <c r="CC118" s="14"/>
      <c r="CD118" s="14"/>
      <c r="CE118" s="14"/>
      <c r="CF118" s="14"/>
      <c r="CG118" s="95"/>
      <c r="CH118" s="95"/>
      <c r="CI118" s="14"/>
      <c r="CJ118" s="14"/>
      <c r="CK118" s="95"/>
      <c r="CL118" s="95"/>
      <c r="CM118" s="14"/>
      <c r="CN118" s="14"/>
      <c r="CO118" s="95"/>
      <c r="CP118" s="95"/>
      <c r="CQ118" s="14"/>
      <c r="CR118" s="14"/>
      <c r="CS118" s="95"/>
      <c r="CT118" s="95"/>
      <c r="CU118" s="14"/>
      <c r="CV118" s="14"/>
      <c r="CW118" s="95"/>
      <c r="CX118" s="95"/>
      <c r="CY118" s="14"/>
      <c r="CZ118" s="14"/>
      <c r="DA118" s="95"/>
      <c r="DB118" s="14"/>
      <c r="DC118" s="14"/>
      <c r="DD118" s="14"/>
      <c r="DE118" s="95"/>
      <c r="DF118" s="95"/>
      <c r="DG118" s="14"/>
      <c r="DH118" s="14"/>
      <c r="DI118" s="95"/>
      <c r="DJ118" s="95"/>
      <c r="DK118" s="14"/>
      <c r="DL118" s="14"/>
      <c r="DM118" s="48"/>
      <c r="DN118" s="14"/>
      <c r="DO118" s="14"/>
      <c r="DP118" s="14"/>
      <c r="DQ118" s="48"/>
      <c r="DR118" s="14"/>
      <c r="DS118" s="14"/>
      <c r="DT118" s="14"/>
      <c r="DU118" s="95"/>
      <c r="DV118" s="95"/>
      <c r="DW118" s="15"/>
      <c r="DX118" s="14"/>
      <c r="DY118" s="207"/>
      <c r="DZ118" s="15"/>
      <c r="EA118" s="15"/>
      <c r="EB118" s="14"/>
      <c r="EC118" s="14"/>
      <c r="ED118" s="225"/>
      <c r="EE118" s="221"/>
      <c r="EF118" s="14"/>
      <c r="EG118" s="95"/>
      <c r="EH118" s="95"/>
      <c r="EI118" s="15"/>
      <c r="EJ118" s="14"/>
      <c r="EK118" s="95"/>
      <c r="EL118" s="95"/>
      <c r="EM118" s="15"/>
      <c r="EN118" s="14"/>
      <c r="EO118" s="95"/>
      <c r="EP118" s="95"/>
      <c r="EQ118" s="15"/>
      <c r="ER118" s="14"/>
      <c r="ES118" s="95"/>
      <c r="ET118" s="15"/>
      <c r="EU118" s="15"/>
      <c r="EV118" s="14"/>
      <c r="EW118" s="15"/>
      <c r="EX118" s="15"/>
      <c r="EY118" s="15"/>
      <c r="EZ118" s="14"/>
      <c r="FA118" s="15"/>
      <c r="FB118" s="15"/>
      <c r="FC118" s="15"/>
      <c r="FD118" s="14"/>
      <c r="FE118" s="15"/>
      <c r="FF118" s="15"/>
      <c r="FG118" s="15"/>
      <c r="FH118" s="14"/>
      <c r="FI118" s="15"/>
      <c r="FJ118" s="15"/>
      <c r="FK118" s="15"/>
      <c r="FL118" s="14"/>
      <c r="FM118" s="15"/>
      <c r="FN118" s="15"/>
      <c r="FO118" s="15"/>
      <c r="FP118" s="14"/>
      <c r="FQ118" s="14"/>
      <c r="FR118" s="14"/>
      <c r="FS118" s="15"/>
      <c r="FT118" s="14"/>
      <c r="FU118" s="14"/>
      <c r="FV118" s="14"/>
      <c r="FW118" s="15"/>
      <c r="FX118" s="14"/>
      <c r="FY118" s="14"/>
      <c r="FZ118" s="14"/>
      <c r="GA118" s="15"/>
      <c r="GB118" s="14"/>
      <c r="GC118" s="14"/>
      <c r="GD118" s="14"/>
      <c r="GE118" s="15"/>
      <c r="GF118" s="14"/>
      <c r="GG118" s="14"/>
      <c r="GH118" s="14"/>
      <c r="GI118" s="15"/>
      <c r="GJ118" s="15"/>
      <c r="GK118" s="15"/>
    </row>
    <row r="119" spans="1:193" s="33" customFormat="1" x14ac:dyDescent="0.25">
      <c r="A119" s="56" t="s">
        <v>494</v>
      </c>
      <c r="B119" s="145">
        <f t="shared" si="427"/>
        <v>0</v>
      </c>
      <c r="C119" s="145">
        <f t="shared" si="427"/>
        <v>0</v>
      </c>
      <c r="D119" s="145">
        <f t="shared" si="428"/>
        <v>0</v>
      </c>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55"/>
      <c r="BC119" s="14"/>
      <c r="BD119" s="14"/>
      <c r="BE119" s="14"/>
      <c r="BF119" s="14"/>
      <c r="BG119" s="14"/>
      <c r="BH119" s="14"/>
      <c r="BI119" s="95"/>
      <c r="BJ119" s="95"/>
      <c r="BK119" s="95"/>
      <c r="BL119" s="95"/>
      <c r="BM119" s="95"/>
      <c r="BN119" s="95"/>
      <c r="BO119" s="14"/>
      <c r="BP119" s="14"/>
      <c r="BQ119" s="95"/>
      <c r="BR119" s="14"/>
      <c r="BS119" s="14"/>
      <c r="BT119" s="14"/>
      <c r="BU119" s="95"/>
      <c r="BV119" s="95"/>
      <c r="BW119" s="14"/>
      <c r="BX119" s="14"/>
      <c r="BY119" s="95"/>
      <c r="BZ119" s="14"/>
      <c r="CA119" s="14"/>
      <c r="CB119" s="14"/>
      <c r="CC119" s="14"/>
      <c r="CD119" s="14"/>
      <c r="CE119" s="14"/>
      <c r="CF119" s="14"/>
      <c r="CG119" s="95"/>
      <c r="CH119" s="95"/>
      <c r="CI119" s="14"/>
      <c r="CJ119" s="14"/>
      <c r="CK119" s="95"/>
      <c r="CL119" s="95"/>
      <c r="CM119" s="14"/>
      <c r="CN119" s="14"/>
      <c r="CO119" s="95"/>
      <c r="CP119" s="95"/>
      <c r="CQ119" s="14"/>
      <c r="CR119" s="14"/>
      <c r="CS119" s="95"/>
      <c r="CT119" s="95"/>
      <c r="CU119" s="14"/>
      <c r="CV119" s="14"/>
      <c r="CW119" s="95"/>
      <c r="CX119" s="95"/>
      <c r="CY119" s="14"/>
      <c r="CZ119" s="14"/>
      <c r="DA119" s="95"/>
      <c r="DB119" s="14"/>
      <c r="DC119" s="14"/>
      <c r="DD119" s="14"/>
      <c r="DE119" s="95"/>
      <c r="DF119" s="95"/>
      <c r="DG119" s="14"/>
      <c r="DH119" s="14"/>
      <c r="DI119" s="95"/>
      <c r="DJ119" s="95"/>
      <c r="DK119" s="14"/>
      <c r="DL119" s="14"/>
      <c r="DM119" s="48"/>
      <c r="DN119" s="14"/>
      <c r="DO119" s="14"/>
      <c r="DP119" s="14"/>
      <c r="DQ119" s="48"/>
      <c r="DR119" s="14"/>
      <c r="DS119" s="14"/>
      <c r="DT119" s="14"/>
      <c r="DU119" s="95"/>
      <c r="DV119" s="95"/>
      <c r="DW119" s="15"/>
      <c r="DX119" s="14"/>
      <c r="DY119" s="207"/>
      <c r="DZ119" s="15"/>
      <c r="EA119" s="15"/>
      <c r="EB119" s="14"/>
      <c r="EC119" s="14"/>
      <c r="ED119" s="225"/>
      <c r="EE119" s="221"/>
      <c r="EF119" s="14"/>
      <c r="EG119" s="95"/>
      <c r="EH119" s="95"/>
      <c r="EI119" s="15"/>
      <c r="EJ119" s="14"/>
      <c r="EK119" s="95"/>
      <c r="EL119" s="95"/>
      <c r="EM119" s="15"/>
      <c r="EN119" s="14"/>
      <c r="EO119" s="95"/>
      <c r="EP119" s="95"/>
      <c r="EQ119" s="15"/>
      <c r="ER119" s="14"/>
      <c r="ES119" s="95"/>
      <c r="ET119" s="15"/>
      <c r="EU119" s="15"/>
      <c r="EV119" s="14"/>
      <c r="EW119" s="15"/>
      <c r="EX119" s="15"/>
      <c r="EY119" s="15"/>
      <c r="EZ119" s="14"/>
      <c r="FA119" s="15"/>
      <c r="FB119" s="15"/>
      <c r="FC119" s="15"/>
      <c r="FD119" s="14"/>
      <c r="FE119" s="15"/>
      <c r="FF119" s="15"/>
      <c r="FG119" s="15"/>
      <c r="FH119" s="14"/>
      <c r="FI119" s="15"/>
      <c r="FJ119" s="15"/>
      <c r="FK119" s="15"/>
      <c r="FL119" s="14"/>
      <c r="FM119" s="15"/>
      <c r="FN119" s="15"/>
      <c r="FO119" s="15"/>
      <c r="FP119" s="14"/>
      <c r="FQ119" s="14"/>
      <c r="FR119" s="14"/>
      <c r="FS119" s="15"/>
      <c r="FT119" s="14"/>
      <c r="FU119" s="14"/>
      <c r="FV119" s="14"/>
      <c r="FW119" s="15"/>
      <c r="FX119" s="14"/>
      <c r="FY119" s="14"/>
      <c r="FZ119" s="14"/>
      <c r="GA119" s="15"/>
      <c r="GB119" s="14"/>
      <c r="GC119" s="14"/>
      <c r="GD119" s="14"/>
      <c r="GE119" s="15"/>
      <c r="GF119" s="14"/>
      <c r="GG119" s="14"/>
      <c r="GH119" s="14"/>
      <c r="GI119" s="15"/>
      <c r="GJ119" s="15"/>
      <c r="GK119" s="15"/>
    </row>
    <row r="120" spans="1:193" s="74" customFormat="1" ht="31.5" x14ac:dyDescent="0.25">
      <c r="A120" s="75" t="s">
        <v>314</v>
      </c>
      <c r="B120" s="144">
        <f t="shared" si="427"/>
        <v>44524.03</v>
      </c>
      <c r="C120" s="144">
        <f t="shared" si="427"/>
        <v>40518.704489999996</v>
      </c>
      <c r="D120" s="144">
        <f t="shared" si="428"/>
        <v>36894.217230000002</v>
      </c>
      <c r="E120" s="79">
        <f t="shared" si="170"/>
        <v>91.054779994521994</v>
      </c>
      <c r="F120" s="81">
        <f t="shared" ref="F120" si="570">F121+F122+F123+F124+F125+F126+F128+F129+F130+F131+F132</f>
        <v>0</v>
      </c>
      <c r="G120" s="81">
        <f t="shared" ref="G120:BH120" si="571">G121+G122+G123+G124+G125+G126+G128+G129+G130+G131+G132</f>
        <v>0</v>
      </c>
      <c r="H120" s="81">
        <f t="shared" si="571"/>
        <v>0</v>
      </c>
      <c r="I120" s="81">
        <f t="shared" si="571"/>
        <v>0</v>
      </c>
      <c r="J120" s="81">
        <f t="shared" ref="J120" si="572">J121+J122+J123+J124+J125+J126+J128+J129+J130+J131+J132</f>
        <v>0</v>
      </c>
      <c r="K120" s="81">
        <f t="shared" si="571"/>
        <v>0</v>
      </c>
      <c r="L120" s="81">
        <f t="shared" si="571"/>
        <v>0</v>
      </c>
      <c r="M120" s="81">
        <f t="shared" si="571"/>
        <v>0</v>
      </c>
      <c r="N120" s="81">
        <f t="shared" ref="N120" si="573">N121+N122+N123+N124+N125+N126+N128+N129+N130+N131+N132</f>
        <v>0</v>
      </c>
      <c r="O120" s="81">
        <f t="shared" si="571"/>
        <v>0</v>
      </c>
      <c r="P120" s="81">
        <f t="shared" si="571"/>
        <v>0</v>
      </c>
      <c r="Q120" s="81">
        <f t="shared" si="571"/>
        <v>0</v>
      </c>
      <c r="R120" s="81">
        <f t="shared" ref="R120" si="574">R121+R122+R123+R124+R125+R126+R128+R129+R130+R131+R132</f>
        <v>0</v>
      </c>
      <c r="S120" s="81">
        <f t="shared" si="571"/>
        <v>0</v>
      </c>
      <c r="T120" s="81">
        <f t="shared" si="571"/>
        <v>0</v>
      </c>
      <c r="U120" s="81">
        <f t="shared" si="571"/>
        <v>0</v>
      </c>
      <c r="V120" s="81"/>
      <c r="W120" s="81">
        <f t="shared" si="571"/>
        <v>0</v>
      </c>
      <c r="X120" s="81">
        <f t="shared" si="571"/>
        <v>0</v>
      </c>
      <c r="Y120" s="81">
        <f t="shared" si="571"/>
        <v>0</v>
      </c>
      <c r="Z120" s="81">
        <f t="shared" ref="Z120" si="575">Z121+Z122+Z123+Z124+Z125+Z126+Z128+Z129+Z130+Z131+Z132</f>
        <v>0</v>
      </c>
      <c r="AA120" s="81">
        <f t="shared" si="571"/>
        <v>0</v>
      </c>
      <c r="AB120" s="81">
        <f t="shared" si="571"/>
        <v>0</v>
      </c>
      <c r="AC120" s="81">
        <f t="shared" si="571"/>
        <v>0</v>
      </c>
      <c r="AD120" s="81">
        <f t="shared" ref="AD120" si="576">AD121+AD122+AD123+AD124+AD125+AD126+AD128+AD129+AD130+AD131+AD132</f>
        <v>116.93</v>
      </c>
      <c r="AE120" s="81">
        <f t="shared" si="571"/>
        <v>102.04082</v>
      </c>
      <c r="AF120" s="81">
        <f t="shared" si="571"/>
        <v>102.04082000000001</v>
      </c>
      <c r="AG120" s="79">
        <f t="shared" si="544"/>
        <v>100.00000000000003</v>
      </c>
      <c r="AH120" s="81">
        <f t="shared" ref="AH120" si="577">AH121+AH122+AH123+AH124+AH125+AH126+AH128+AH129+AH130+AH131+AH132</f>
        <v>0</v>
      </c>
      <c r="AI120" s="81">
        <f t="shared" si="571"/>
        <v>0</v>
      </c>
      <c r="AJ120" s="81">
        <f t="shared" si="571"/>
        <v>0</v>
      </c>
      <c r="AK120" s="81">
        <f t="shared" si="571"/>
        <v>0</v>
      </c>
      <c r="AL120" s="81"/>
      <c r="AM120" s="81">
        <f t="shared" si="571"/>
        <v>0</v>
      </c>
      <c r="AN120" s="81">
        <f t="shared" si="571"/>
        <v>0</v>
      </c>
      <c r="AO120" s="81">
        <f t="shared" si="571"/>
        <v>0</v>
      </c>
      <c r="AP120" s="81"/>
      <c r="AQ120" s="81">
        <f>SUM(AQ121:AQ132)</f>
        <v>2810.3416699999998</v>
      </c>
      <c r="AR120" s="81">
        <f t="shared" si="571"/>
        <v>2810.3416699999998</v>
      </c>
      <c r="AS120" s="79">
        <f t="shared" si="437"/>
        <v>100</v>
      </c>
      <c r="AT120" s="81">
        <f t="shared" ref="AT120" si="578">AT121+AT122+AT123+AT124+AT125+AT126+AT128+AT129+AT130+AT131+AT132</f>
        <v>1031.2</v>
      </c>
      <c r="AU120" s="81">
        <f t="shared" si="571"/>
        <v>1031.2</v>
      </c>
      <c r="AV120" s="81">
        <f t="shared" si="571"/>
        <v>1031.1942799999999</v>
      </c>
      <c r="AW120" s="79">
        <f t="shared" ref="AW120" si="579">AV120/AU120*100</f>
        <v>99.9994453064391</v>
      </c>
      <c r="AX120" s="81">
        <f t="shared" ref="AX120" si="580">AX121+AX122+AX123+AX124+AX125+AX126+AX128+AX129+AX130+AX131+AX132</f>
        <v>16346.3</v>
      </c>
      <c r="AY120" s="81">
        <f t="shared" si="571"/>
        <v>16346.3</v>
      </c>
      <c r="AZ120" s="81">
        <f t="shared" si="571"/>
        <v>14335.510539999999</v>
      </c>
      <c r="BA120" s="81">
        <f t="shared" si="190"/>
        <v>87.698809761230365</v>
      </c>
      <c r="BB120" s="154"/>
      <c r="BC120" s="81">
        <f t="shared" ref="BC120:BD120" si="581">BC121+BC122+BC123+BC124+BC125+BC126+BC128+BC129+BC130+BC131+BC132</f>
        <v>2153.3000000000002</v>
      </c>
      <c r="BD120" s="81">
        <f t="shared" si="581"/>
        <v>1612.93967</v>
      </c>
      <c r="BE120" s="81">
        <f t="shared" ref="BE120:BE121" si="582">BD120/BC120*100</f>
        <v>74.905478567779681</v>
      </c>
      <c r="BF120" s="81">
        <f t="shared" ref="BF120" si="583">BF121+BF122+BF123+BF124+BF125+BF126+BF128+BF129+BF130+BF131+BF132</f>
        <v>0</v>
      </c>
      <c r="BG120" s="81">
        <f t="shared" si="571"/>
        <v>0</v>
      </c>
      <c r="BH120" s="81">
        <f t="shared" si="571"/>
        <v>0</v>
      </c>
      <c r="BI120" s="81">
        <f t="shared" ref="BI120:DP120" si="584">BI121+BI122+BI123+BI124+BI125+BI126+BI128+BI129+BI130+BI131+BI132</f>
        <v>0</v>
      </c>
      <c r="BJ120" s="81"/>
      <c r="BK120" s="81"/>
      <c r="BL120" s="81"/>
      <c r="BM120" s="81"/>
      <c r="BN120" s="81"/>
      <c r="BO120" s="81">
        <f t="shared" si="584"/>
        <v>0</v>
      </c>
      <c r="BP120" s="81">
        <f t="shared" si="584"/>
        <v>0</v>
      </c>
      <c r="BQ120" s="81">
        <f t="shared" si="584"/>
        <v>0</v>
      </c>
      <c r="BR120" s="81">
        <f t="shared" ref="BR120" si="585">BR121+BR122+BR123+BR124+BR125+BR126+BR128+BR129+BR130+BR131+BR132</f>
        <v>0</v>
      </c>
      <c r="BS120" s="81">
        <f t="shared" si="584"/>
        <v>0</v>
      </c>
      <c r="BT120" s="81">
        <f t="shared" si="584"/>
        <v>0</v>
      </c>
      <c r="BU120" s="81">
        <f t="shared" si="584"/>
        <v>0</v>
      </c>
      <c r="BV120" s="81"/>
      <c r="BW120" s="81">
        <f t="shared" si="584"/>
        <v>0</v>
      </c>
      <c r="BX120" s="81">
        <f t="shared" si="584"/>
        <v>0</v>
      </c>
      <c r="BY120" s="81">
        <f t="shared" si="584"/>
        <v>0</v>
      </c>
      <c r="BZ120" s="81">
        <f t="shared" ref="BZ120" si="586">BZ121+BZ122+BZ123+BZ124+BZ125+BZ126+BZ128+BZ129+BZ130+BZ131+BZ132</f>
        <v>5071.3</v>
      </c>
      <c r="CA120" s="81">
        <f t="shared" si="584"/>
        <v>5027.3</v>
      </c>
      <c r="CB120" s="81">
        <f t="shared" si="584"/>
        <v>4590.1000000000004</v>
      </c>
      <c r="CC120" s="81">
        <f t="shared" si="257"/>
        <v>91.303482982913295</v>
      </c>
      <c r="CD120" s="81"/>
      <c r="CE120" s="81">
        <f t="shared" si="584"/>
        <v>0</v>
      </c>
      <c r="CF120" s="81">
        <f t="shared" si="584"/>
        <v>0</v>
      </c>
      <c r="CG120" s="81">
        <f t="shared" si="584"/>
        <v>0</v>
      </c>
      <c r="CH120" s="81"/>
      <c r="CI120" s="81">
        <f t="shared" si="584"/>
        <v>0</v>
      </c>
      <c r="CJ120" s="81">
        <f t="shared" si="584"/>
        <v>0</v>
      </c>
      <c r="CK120" s="81">
        <f t="shared" si="584"/>
        <v>0</v>
      </c>
      <c r="CL120" s="81"/>
      <c r="CM120" s="81">
        <f t="shared" si="584"/>
        <v>0</v>
      </c>
      <c r="CN120" s="81">
        <f t="shared" si="584"/>
        <v>0</v>
      </c>
      <c r="CO120" s="81">
        <f t="shared" si="584"/>
        <v>0</v>
      </c>
      <c r="CP120" s="81"/>
      <c r="CQ120" s="81">
        <f t="shared" si="584"/>
        <v>0</v>
      </c>
      <c r="CR120" s="81">
        <f t="shared" si="584"/>
        <v>0</v>
      </c>
      <c r="CS120" s="81">
        <f t="shared" si="584"/>
        <v>0</v>
      </c>
      <c r="CT120" s="81"/>
      <c r="CU120" s="81">
        <f t="shared" si="584"/>
        <v>0</v>
      </c>
      <c r="CV120" s="81">
        <f t="shared" si="584"/>
        <v>0</v>
      </c>
      <c r="CW120" s="81">
        <f t="shared" si="584"/>
        <v>0</v>
      </c>
      <c r="CX120" s="81"/>
      <c r="CY120" s="81">
        <f t="shared" si="584"/>
        <v>0</v>
      </c>
      <c r="CZ120" s="81">
        <f t="shared" si="584"/>
        <v>0</v>
      </c>
      <c r="DA120" s="81">
        <f t="shared" si="584"/>
        <v>0</v>
      </c>
      <c r="DB120" s="81">
        <f t="shared" ref="DB120" si="587">DB121+DB122+DB123+DB124+DB125+DB126+DB128+DB129+DB130+DB131+DB132</f>
        <v>1096.7</v>
      </c>
      <c r="DC120" s="81">
        <f t="shared" si="584"/>
        <v>1070.0999999999999</v>
      </c>
      <c r="DD120" s="81">
        <f t="shared" si="584"/>
        <v>1070.12114</v>
      </c>
      <c r="DE120" s="79">
        <f t="shared" ref="DE120:DE131" si="588">DD120/DC120*100</f>
        <v>100.0019755163069</v>
      </c>
      <c r="DF120" s="79"/>
      <c r="DG120" s="81">
        <f t="shared" si="584"/>
        <v>0</v>
      </c>
      <c r="DH120" s="81">
        <f t="shared" si="584"/>
        <v>0</v>
      </c>
      <c r="DI120" s="81">
        <f t="shared" si="584"/>
        <v>0</v>
      </c>
      <c r="DJ120" s="81">
        <f t="shared" si="584"/>
        <v>153.6</v>
      </c>
      <c r="DK120" s="81">
        <f t="shared" si="584"/>
        <v>38.4</v>
      </c>
      <c r="DL120" s="81">
        <f t="shared" si="584"/>
        <v>38.4</v>
      </c>
      <c r="DM120" s="78">
        <f t="shared" si="450"/>
        <v>100</v>
      </c>
      <c r="DN120" s="81">
        <f t="shared" ref="DN120" si="589">DN121+DN122+DN123+DN124+DN125+DN126+DN128+DN129+DN130+DN131+DN132</f>
        <v>3759.7</v>
      </c>
      <c r="DO120" s="81">
        <f t="shared" si="584"/>
        <v>3759.7</v>
      </c>
      <c r="DP120" s="81">
        <f t="shared" si="584"/>
        <v>3759.6541400000001</v>
      </c>
      <c r="DQ120" s="78">
        <f t="shared" si="452"/>
        <v>99.998780221826223</v>
      </c>
      <c r="DR120" s="81">
        <f t="shared" ref="DR120" si="590">DR121+DR122+DR123+DR124+DR125+DR126+DR128+DR129+DR130+DR131+DR132</f>
        <v>0</v>
      </c>
      <c r="DS120" s="81">
        <f t="shared" ref="DS120:EK120" si="591">DS121+DS122+DS123+DS124+DS125+DS126+DS128+DS129+DS130+DS131+DS132</f>
        <v>0</v>
      </c>
      <c r="DT120" s="81">
        <f t="shared" si="591"/>
        <v>0</v>
      </c>
      <c r="DU120" s="81">
        <f t="shared" si="591"/>
        <v>0</v>
      </c>
      <c r="DV120" s="81"/>
      <c r="DW120" s="81">
        <f t="shared" si="591"/>
        <v>0</v>
      </c>
      <c r="DX120" s="81">
        <f t="shared" si="591"/>
        <v>0</v>
      </c>
      <c r="DY120" s="209">
        <f t="shared" si="591"/>
        <v>0</v>
      </c>
      <c r="DZ120" s="81">
        <f t="shared" ref="DZ120" si="592">DZ121+DZ122+DZ123+DZ124+DZ125+DZ126+DZ128+DZ129+DZ130+DZ131+DZ132</f>
        <v>5847.2</v>
      </c>
      <c r="EA120" s="81">
        <f t="shared" si="591"/>
        <v>5847.2</v>
      </c>
      <c r="EB120" s="81">
        <f t="shared" si="591"/>
        <v>5211.0579699999998</v>
      </c>
      <c r="EC120" s="81">
        <f t="shared" si="202"/>
        <v>89.120570016418114</v>
      </c>
      <c r="ED120" s="220"/>
      <c r="EE120" s="220">
        <f t="shared" si="591"/>
        <v>0</v>
      </c>
      <c r="EF120" s="81">
        <f t="shared" si="591"/>
        <v>0</v>
      </c>
      <c r="EG120" s="81">
        <f t="shared" si="591"/>
        <v>0</v>
      </c>
      <c r="EH120" s="81"/>
      <c r="EI120" s="81">
        <f t="shared" si="591"/>
        <v>0</v>
      </c>
      <c r="EJ120" s="81">
        <f t="shared" si="591"/>
        <v>0</v>
      </c>
      <c r="EK120" s="81">
        <f t="shared" si="591"/>
        <v>0</v>
      </c>
      <c r="EL120" s="81"/>
      <c r="EM120" s="81"/>
      <c r="EN120" s="81">
        <f t="shared" ref="EN120:EO120" si="593">EN121+EN122+EN123+EN124+EN125+EN126+EN128+EN129+EN130+EN131+EN132</f>
        <v>0</v>
      </c>
      <c r="EO120" s="81">
        <f t="shared" si="593"/>
        <v>0</v>
      </c>
      <c r="EP120" s="81"/>
      <c r="EQ120" s="81">
        <f t="shared" ref="EQ120:ET120" si="594">EQ121+EQ122+EQ123+EQ124+EQ125+EQ126+EQ128+EQ129+EQ130+EQ131+EQ132</f>
        <v>0</v>
      </c>
      <c r="ER120" s="81">
        <f t="shared" si="594"/>
        <v>0</v>
      </c>
      <c r="ES120" s="81">
        <f t="shared" si="594"/>
        <v>0</v>
      </c>
      <c r="ET120" s="81">
        <f t="shared" si="594"/>
        <v>630.1</v>
      </c>
      <c r="EU120" s="81">
        <f t="shared" ref="EU120:EV120" si="595">EU121+EU122+EU123+EU124+EU125+EU126+EU128+EU129+EU130+EU131+EU132</f>
        <v>557.1</v>
      </c>
      <c r="EV120" s="81">
        <f t="shared" si="595"/>
        <v>557.1</v>
      </c>
      <c r="EW120" s="81">
        <f t="shared" si="528"/>
        <v>100</v>
      </c>
      <c r="EX120" s="81">
        <f t="shared" ref="EX120" si="596">EX121+EX122+EX123+EX124+EX125+EX126+EX128+EX129+EX130+EX131+EX132</f>
        <v>1568.7</v>
      </c>
      <c r="EY120" s="81">
        <f t="shared" ref="EY120:EZ120" si="597">EY121+EY122+EY123+EY124+EY125+EY126+EY128+EY129+EY130+EY131+EY132</f>
        <v>1568.7</v>
      </c>
      <c r="EZ120" s="81">
        <f t="shared" si="597"/>
        <v>1568.7349999999999</v>
      </c>
      <c r="FA120" s="81">
        <f t="shared" si="531"/>
        <v>100.00223114680946</v>
      </c>
      <c r="FB120" s="81"/>
      <c r="FC120" s="81">
        <f t="shared" ref="FC120:FD120" si="598">FC121+FC122+FC123+FC124+FC125+FC126+FC128+FC129+FC130+FC131+FC132</f>
        <v>0</v>
      </c>
      <c r="FD120" s="81">
        <f t="shared" si="598"/>
        <v>0</v>
      </c>
      <c r="FE120" s="81"/>
      <c r="FF120" s="81"/>
      <c r="FG120" s="81">
        <f t="shared" ref="FG120:FH120" si="599">FG121+FG122+FG123+FG124+FG125+FG126+FG128+FG129+FG130+FG131+FG132</f>
        <v>0</v>
      </c>
      <c r="FH120" s="81">
        <f t="shared" si="599"/>
        <v>0</v>
      </c>
      <c r="FI120" s="81"/>
      <c r="FJ120" s="81"/>
      <c r="FK120" s="81">
        <f t="shared" ref="FK120:FL120" si="600">FK121+FK122+FK123+FK124+FK125+FK126+FK128+FK129+FK130+FK131+FK132</f>
        <v>0</v>
      </c>
      <c r="FL120" s="81">
        <f t="shared" si="600"/>
        <v>0</v>
      </c>
      <c r="FM120" s="81"/>
      <c r="FN120" s="81"/>
      <c r="FO120" s="81">
        <f>FO121+FO122+FO123+FO124+FO125+FO126+FO127+FO128+FO129+FO130+FO131+FO132</f>
        <v>125.4</v>
      </c>
      <c r="FP120" s="81">
        <f>FP121+FP122+FP123+FP124+FP125+FP126+FP127+FP128+FP129+FP130+FP131+FP132</f>
        <v>125.4</v>
      </c>
      <c r="FQ120" s="81">
        <f t="shared" ref="FQ120" si="601">FP120/FO120*100</f>
        <v>100</v>
      </c>
      <c r="FR120" s="81"/>
      <c r="FS120" s="81"/>
      <c r="FT120" s="81"/>
      <c r="FU120" s="81"/>
      <c r="FV120" s="81">
        <f>FV121</f>
        <v>8902.2999999999993</v>
      </c>
      <c r="FW120" s="81"/>
      <c r="FX120" s="81"/>
      <c r="FY120" s="81"/>
      <c r="FZ120" s="81"/>
      <c r="GA120" s="81"/>
      <c r="GB120" s="81"/>
      <c r="GC120" s="81"/>
      <c r="GD120" s="81"/>
      <c r="GE120" s="81"/>
      <c r="GF120" s="81"/>
      <c r="GG120" s="81"/>
      <c r="GH120" s="81"/>
      <c r="GI120" s="81">
        <f>SUM(GI121:GI132)</f>
        <v>81.622</v>
      </c>
      <c r="GJ120" s="81">
        <f>SUM(GJ121:GJ132)</f>
        <v>81.622</v>
      </c>
      <c r="GK120" s="81">
        <f t="shared" si="469"/>
        <v>100</v>
      </c>
    </row>
    <row r="121" spans="1:193" s="33" customFormat="1" ht="31.5" x14ac:dyDescent="0.25">
      <c r="A121" s="56" t="s">
        <v>313</v>
      </c>
      <c r="B121" s="145">
        <f t="shared" si="427"/>
        <v>43492.83</v>
      </c>
      <c r="C121" s="145">
        <f t="shared" si="427"/>
        <v>35481.662819999998</v>
      </c>
      <c r="D121" s="145">
        <f t="shared" si="428"/>
        <v>31857.160139999996</v>
      </c>
      <c r="E121" s="14">
        <f t="shared" si="170"/>
        <v>89.784856762809397</v>
      </c>
      <c r="F121" s="15"/>
      <c r="G121" s="15"/>
      <c r="H121" s="14"/>
      <c r="I121" s="14"/>
      <c r="J121" s="15"/>
      <c r="K121" s="15"/>
      <c r="L121" s="15"/>
      <c r="M121" s="14"/>
      <c r="N121" s="14"/>
      <c r="O121" s="14"/>
      <c r="P121" s="14"/>
      <c r="Q121" s="15"/>
      <c r="R121" s="15"/>
      <c r="S121" s="15"/>
      <c r="T121" s="14"/>
      <c r="U121" s="15"/>
      <c r="V121" s="15"/>
      <c r="W121" s="15">
        <v>0</v>
      </c>
      <c r="X121" s="15">
        <v>0</v>
      </c>
      <c r="Y121" s="14"/>
      <c r="Z121" s="15"/>
      <c r="AA121" s="15"/>
      <c r="AB121" s="15"/>
      <c r="AC121" s="15"/>
      <c r="AD121" s="15">
        <v>116.93</v>
      </c>
      <c r="AE121" s="15">
        <v>102.04082</v>
      </c>
      <c r="AF121" s="15">
        <v>102.04082000000001</v>
      </c>
      <c r="AG121" s="14">
        <f>AF121/AE121*100</f>
        <v>100.00000000000003</v>
      </c>
      <c r="AH121" s="15"/>
      <c r="AI121" s="15"/>
      <c r="AJ121" s="15"/>
      <c r="AK121" s="14"/>
      <c r="AL121" s="14"/>
      <c r="AM121" s="15"/>
      <c r="AN121" s="15"/>
      <c r="AO121" s="14"/>
      <c r="AP121" s="14"/>
      <c r="AQ121" s="14"/>
      <c r="AR121" s="14"/>
      <c r="AS121" s="14"/>
      <c r="AT121" s="15">
        <v>0</v>
      </c>
      <c r="AU121" s="15">
        <v>0</v>
      </c>
      <c r="AV121" s="15"/>
      <c r="AW121" s="14"/>
      <c r="AX121" s="133">
        <v>16346.3</v>
      </c>
      <c r="AY121" s="133">
        <v>16346.3</v>
      </c>
      <c r="AZ121" s="136">
        <v>14335.510539999999</v>
      </c>
      <c r="BA121" s="15">
        <f t="shared" si="190"/>
        <v>87.698809761230365</v>
      </c>
      <c r="BB121" s="156"/>
      <c r="BC121" s="133">
        <v>2153.3000000000002</v>
      </c>
      <c r="BD121" s="136">
        <v>1612.93967</v>
      </c>
      <c r="BE121" s="15">
        <f t="shared" si="582"/>
        <v>74.905478567779681</v>
      </c>
      <c r="BF121" s="15"/>
      <c r="BG121" s="15"/>
      <c r="BH121" s="15"/>
      <c r="BI121" s="15"/>
      <c r="BJ121" s="15"/>
      <c r="BK121" s="15"/>
      <c r="BL121" s="15"/>
      <c r="BM121" s="15"/>
      <c r="BN121" s="15"/>
      <c r="BO121" s="15"/>
      <c r="BP121" s="15"/>
      <c r="BQ121" s="15"/>
      <c r="BR121" s="15"/>
      <c r="BS121" s="15"/>
      <c r="BT121" s="15"/>
      <c r="BU121" s="94"/>
      <c r="BV121" s="94"/>
      <c r="BW121" s="15"/>
      <c r="BX121" s="15"/>
      <c r="BY121" s="94"/>
      <c r="BZ121" s="15">
        <v>5071.3</v>
      </c>
      <c r="CA121" s="15">
        <v>5027.3</v>
      </c>
      <c r="CB121" s="199">
        <v>4590.1000000000004</v>
      </c>
      <c r="CC121" s="15">
        <f t="shared" si="257"/>
        <v>91.303482982913295</v>
      </c>
      <c r="CD121" s="15"/>
      <c r="CE121" s="15"/>
      <c r="CF121" s="94"/>
      <c r="CG121" s="94"/>
      <c r="CH121" s="94"/>
      <c r="CI121" s="15"/>
      <c r="CJ121" s="94"/>
      <c r="CK121" s="94"/>
      <c r="CL121" s="94"/>
      <c r="CM121" s="15"/>
      <c r="CN121" s="94"/>
      <c r="CO121" s="94"/>
      <c r="CP121" s="94"/>
      <c r="CQ121" s="15"/>
      <c r="CR121" s="94"/>
      <c r="CS121" s="94"/>
      <c r="CT121" s="94"/>
      <c r="CU121" s="15"/>
      <c r="CV121" s="94"/>
      <c r="CW121" s="94"/>
      <c r="CX121" s="94"/>
      <c r="CY121" s="15"/>
      <c r="CZ121" s="94"/>
      <c r="DA121" s="94"/>
      <c r="DB121" s="15">
        <v>1096.7</v>
      </c>
      <c r="DC121" s="15"/>
      <c r="DD121" s="94"/>
      <c r="DE121" s="14"/>
      <c r="DF121" s="14"/>
      <c r="DG121" s="15"/>
      <c r="DH121" s="94"/>
      <c r="DI121" s="94"/>
      <c r="DJ121" s="15">
        <v>153.6</v>
      </c>
      <c r="DK121" s="15">
        <v>38.4</v>
      </c>
      <c r="DL121" s="94">
        <v>38.4</v>
      </c>
      <c r="DM121" s="48">
        <f t="shared" si="450"/>
        <v>100</v>
      </c>
      <c r="DN121" s="15">
        <v>3759.7</v>
      </c>
      <c r="DO121" s="15">
        <v>3759.7</v>
      </c>
      <c r="DP121" s="199">
        <v>3759.6541400000001</v>
      </c>
      <c r="DQ121" s="48">
        <f t="shared" si="452"/>
        <v>99.998780221826223</v>
      </c>
      <c r="DR121" s="15"/>
      <c r="DS121" s="15"/>
      <c r="DT121" s="94"/>
      <c r="DU121" s="94"/>
      <c r="DV121" s="94"/>
      <c r="DW121" s="15"/>
      <c r="DX121" s="94"/>
      <c r="DY121" s="211"/>
      <c r="DZ121" s="15">
        <v>5847.2</v>
      </c>
      <c r="EA121" s="15">
        <v>5847.2</v>
      </c>
      <c r="EB121" s="197">
        <v>5211.0579699999998</v>
      </c>
      <c r="EC121" s="15">
        <f t="shared" si="202"/>
        <v>89.120570016418114</v>
      </c>
      <c r="ED121" s="221"/>
      <c r="EE121" s="221"/>
      <c r="EF121" s="94"/>
      <c r="EG121" s="94"/>
      <c r="EH121" s="94"/>
      <c r="EI121" s="15"/>
      <c r="EJ121" s="94"/>
      <c r="EK121" s="94"/>
      <c r="EL121" s="94"/>
      <c r="EM121" s="15"/>
      <c r="EN121" s="94"/>
      <c r="EO121" s="94"/>
      <c r="EP121" s="94"/>
      <c r="EQ121" s="15"/>
      <c r="ER121" s="94"/>
      <c r="ES121" s="94"/>
      <c r="ET121" s="15">
        <v>630.1</v>
      </c>
      <c r="EU121" s="15">
        <v>557.1</v>
      </c>
      <c r="EV121" s="199">
        <v>557.1</v>
      </c>
      <c r="EW121" s="15">
        <f t="shared" si="528"/>
        <v>100</v>
      </c>
      <c r="EX121" s="15">
        <v>1568.7</v>
      </c>
      <c r="EY121" s="15">
        <v>1568.7</v>
      </c>
      <c r="EZ121" s="199">
        <v>1568.7349999999999</v>
      </c>
      <c r="FA121" s="15">
        <f t="shared" si="531"/>
        <v>100.00223114680946</v>
      </c>
      <c r="FB121" s="15"/>
      <c r="FC121" s="15"/>
      <c r="FD121" s="199"/>
      <c r="FE121" s="15"/>
      <c r="FF121" s="15"/>
      <c r="FG121" s="15"/>
      <c r="FH121" s="199"/>
      <c r="FI121" s="15"/>
      <c r="FJ121" s="15"/>
      <c r="FK121" s="15"/>
      <c r="FL121" s="199"/>
      <c r="FM121" s="15"/>
      <c r="FN121" s="15"/>
      <c r="FO121" s="15"/>
      <c r="FP121" s="133"/>
      <c r="FQ121" s="15"/>
      <c r="FR121" s="15"/>
      <c r="FS121" s="15"/>
      <c r="FT121" s="133"/>
      <c r="FU121" s="15"/>
      <c r="FV121" s="15">
        <v>8902.2999999999993</v>
      </c>
      <c r="FW121" s="15"/>
      <c r="FX121" s="133"/>
      <c r="FY121" s="15"/>
      <c r="FZ121" s="15"/>
      <c r="GA121" s="15"/>
      <c r="GB121" s="133"/>
      <c r="GC121" s="15"/>
      <c r="GD121" s="15"/>
      <c r="GE121" s="15"/>
      <c r="GF121" s="133"/>
      <c r="GG121" s="15"/>
      <c r="GH121" s="15"/>
      <c r="GI121" s="15">
        <v>81.622</v>
      </c>
      <c r="GJ121" s="15">
        <v>81.622</v>
      </c>
      <c r="GK121" s="15">
        <f t="shared" si="469"/>
        <v>100</v>
      </c>
    </row>
    <row r="122" spans="1:193" s="33" customFormat="1" x14ac:dyDescent="0.25">
      <c r="A122" s="56" t="s">
        <v>495</v>
      </c>
      <c r="B122" s="145">
        <f t="shared" si="427"/>
        <v>0</v>
      </c>
      <c r="C122" s="145">
        <f t="shared" si="427"/>
        <v>1000</v>
      </c>
      <c r="D122" s="145">
        <f t="shared" si="428"/>
        <v>1000</v>
      </c>
      <c r="E122" s="14">
        <f t="shared" si="170"/>
        <v>100</v>
      </c>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v>1000</v>
      </c>
      <c r="AR122" s="133">
        <v>1000</v>
      </c>
      <c r="AS122" s="14">
        <f t="shared" si="437"/>
        <v>100</v>
      </c>
      <c r="AT122" s="14"/>
      <c r="AU122" s="14"/>
      <c r="AV122" s="14"/>
      <c r="AW122" s="14"/>
      <c r="AX122" s="14"/>
      <c r="AY122" s="14"/>
      <c r="AZ122" s="14"/>
      <c r="BA122" s="15"/>
      <c r="BB122" s="156"/>
      <c r="BC122" s="15"/>
      <c r="BD122" s="15"/>
      <c r="BE122" s="15"/>
      <c r="BF122" s="14"/>
      <c r="BG122" s="14"/>
      <c r="BH122" s="14"/>
      <c r="BI122" s="95"/>
      <c r="BJ122" s="95"/>
      <c r="BK122" s="95"/>
      <c r="BL122" s="95"/>
      <c r="BM122" s="95"/>
      <c r="BN122" s="95"/>
      <c r="BO122" s="14"/>
      <c r="BP122" s="14"/>
      <c r="BQ122" s="95"/>
      <c r="BR122" s="14"/>
      <c r="BS122" s="14"/>
      <c r="BT122" s="14"/>
      <c r="BU122" s="95"/>
      <c r="BV122" s="95"/>
      <c r="BW122" s="14"/>
      <c r="BX122" s="14"/>
      <c r="BY122" s="95"/>
      <c r="BZ122" s="14"/>
      <c r="CA122" s="14"/>
      <c r="CB122" s="14"/>
      <c r="CC122" s="15"/>
      <c r="CD122" s="15"/>
      <c r="CE122" s="14"/>
      <c r="CF122" s="14"/>
      <c r="CG122" s="95"/>
      <c r="CH122" s="95"/>
      <c r="CI122" s="14"/>
      <c r="CJ122" s="14"/>
      <c r="CK122" s="95"/>
      <c r="CL122" s="95"/>
      <c r="CM122" s="14"/>
      <c r="CN122" s="14"/>
      <c r="CO122" s="95"/>
      <c r="CP122" s="95"/>
      <c r="CQ122" s="14"/>
      <c r="CR122" s="14"/>
      <c r="CS122" s="95"/>
      <c r="CT122" s="95"/>
      <c r="CU122" s="14"/>
      <c r="CV122" s="14"/>
      <c r="CW122" s="95"/>
      <c r="CX122" s="95"/>
      <c r="CY122" s="14"/>
      <c r="CZ122" s="14"/>
      <c r="DA122" s="95"/>
      <c r="DB122" s="14"/>
      <c r="DC122" s="14"/>
      <c r="DD122" s="14"/>
      <c r="DE122" s="14"/>
      <c r="DF122" s="14"/>
      <c r="DG122" s="14"/>
      <c r="DH122" s="14"/>
      <c r="DI122" s="95"/>
      <c r="DJ122" s="95"/>
      <c r="DK122" s="14"/>
      <c r="DL122" s="14"/>
      <c r="DM122" s="48"/>
      <c r="DN122" s="14"/>
      <c r="DO122" s="14"/>
      <c r="DP122" s="14"/>
      <c r="DQ122" s="48"/>
      <c r="DR122" s="14"/>
      <c r="DS122" s="14"/>
      <c r="DT122" s="14"/>
      <c r="DU122" s="95"/>
      <c r="DV122" s="95"/>
      <c r="DW122" s="15"/>
      <c r="DX122" s="14"/>
      <c r="DY122" s="207"/>
      <c r="DZ122" s="15"/>
      <c r="EA122" s="15"/>
      <c r="EB122" s="14"/>
      <c r="EC122" s="14"/>
      <c r="ED122" s="225"/>
      <c r="EE122" s="221"/>
      <c r="EF122" s="14"/>
      <c r="EG122" s="95"/>
      <c r="EH122" s="95"/>
      <c r="EI122" s="15"/>
      <c r="EJ122" s="14"/>
      <c r="EK122" s="95"/>
      <c r="EL122" s="95"/>
      <c r="EM122" s="15"/>
      <c r="EN122" s="14"/>
      <c r="EO122" s="95"/>
      <c r="EP122" s="95"/>
      <c r="EQ122" s="15"/>
      <c r="ER122" s="14"/>
      <c r="ES122" s="95"/>
      <c r="ET122" s="15"/>
      <c r="EU122" s="15"/>
      <c r="EV122" s="14"/>
      <c r="EW122" s="95"/>
      <c r="EX122" s="15"/>
      <c r="EY122" s="15"/>
      <c r="EZ122" s="14"/>
      <c r="FA122" s="15"/>
      <c r="FB122" s="15"/>
      <c r="FC122" s="15"/>
      <c r="FD122" s="14"/>
      <c r="FE122" s="15"/>
      <c r="FF122" s="15"/>
      <c r="FG122" s="15"/>
      <c r="FH122" s="14"/>
      <c r="FI122" s="15"/>
      <c r="FJ122" s="15"/>
      <c r="FK122" s="15"/>
      <c r="FL122" s="14"/>
      <c r="FM122" s="15"/>
      <c r="FN122" s="15"/>
      <c r="FO122" s="15"/>
      <c r="FP122" s="14"/>
      <c r="FQ122" s="14"/>
      <c r="FR122" s="14"/>
      <c r="FS122" s="15"/>
      <c r="FT122" s="14"/>
      <c r="FU122" s="14"/>
      <c r="FV122" s="14"/>
      <c r="FW122" s="15"/>
      <c r="FX122" s="14"/>
      <c r="FY122" s="14"/>
      <c r="FZ122" s="14"/>
      <c r="GA122" s="15"/>
      <c r="GB122" s="14"/>
      <c r="GC122" s="14"/>
      <c r="GD122" s="14"/>
      <c r="GE122" s="15"/>
      <c r="GF122" s="14"/>
      <c r="GG122" s="14"/>
      <c r="GH122" s="14"/>
      <c r="GI122" s="15"/>
      <c r="GJ122" s="15"/>
      <c r="GK122" s="15"/>
    </row>
    <row r="123" spans="1:193" s="33" customFormat="1" x14ac:dyDescent="0.25">
      <c r="A123" s="56" t="s">
        <v>496</v>
      </c>
      <c r="B123" s="145">
        <f t="shared" si="427"/>
        <v>0</v>
      </c>
      <c r="C123" s="145">
        <f t="shared" si="427"/>
        <v>540.55999999999995</v>
      </c>
      <c r="D123" s="145">
        <f t="shared" si="428"/>
        <v>540.55999999999995</v>
      </c>
      <c r="E123" s="14">
        <f t="shared" si="170"/>
        <v>100</v>
      </c>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v>540.55999999999995</v>
      </c>
      <c r="AR123" s="133">
        <v>540.55999999999995</v>
      </c>
      <c r="AS123" s="14">
        <f t="shared" si="437"/>
        <v>100</v>
      </c>
      <c r="AT123" s="14"/>
      <c r="AU123" s="14"/>
      <c r="AV123" s="14"/>
      <c r="AW123" s="14"/>
      <c r="AX123" s="14"/>
      <c r="AY123" s="14"/>
      <c r="AZ123" s="14"/>
      <c r="BA123" s="15"/>
      <c r="BB123" s="156"/>
      <c r="BC123" s="15"/>
      <c r="BD123" s="15"/>
      <c r="BE123" s="15"/>
      <c r="BF123" s="14"/>
      <c r="BG123" s="14"/>
      <c r="BH123" s="14"/>
      <c r="BI123" s="95"/>
      <c r="BJ123" s="95"/>
      <c r="BK123" s="95"/>
      <c r="BL123" s="95"/>
      <c r="BM123" s="95"/>
      <c r="BN123" s="95"/>
      <c r="BO123" s="14"/>
      <c r="BP123" s="14"/>
      <c r="BQ123" s="95"/>
      <c r="BR123" s="14"/>
      <c r="BS123" s="14"/>
      <c r="BT123" s="14"/>
      <c r="BU123" s="95"/>
      <c r="BV123" s="95"/>
      <c r="BW123" s="14"/>
      <c r="BX123" s="14"/>
      <c r="BY123" s="95"/>
      <c r="BZ123" s="14"/>
      <c r="CA123" s="14"/>
      <c r="CB123" s="14"/>
      <c r="CC123" s="15"/>
      <c r="CD123" s="15"/>
      <c r="CE123" s="14"/>
      <c r="CF123" s="14"/>
      <c r="CG123" s="95"/>
      <c r="CH123" s="95"/>
      <c r="CI123" s="14"/>
      <c r="CJ123" s="14"/>
      <c r="CK123" s="95"/>
      <c r="CL123" s="95"/>
      <c r="CM123" s="14"/>
      <c r="CN123" s="14"/>
      <c r="CO123" s="95"/>
      <c r="CP123" s="95"/>
      <c r="CQ123" s="14"/>
      <c r="CR123" s="14"/>
      <c r="CS123" s="95"/>
      <c r="CT123" s="95"/>
      <c r="CU123" s="14"/>
      <c r="CV123" s="14"/>
      <c r="CW123" s="95"/>
      <c r="CX123" s="95"/>
      <c r="CY123" s="14"/>
      <c r="CZ123" s="14"/>
      <c r="DA123" s="95"/>
      <c r="DB123" s="14"/>
      <c r="DC123" s="14"/>
      <c r="DD123" s="14"/>
      <c r="DE123" s="14"/>
      <c r="DF123" s="14"/>
      <c r="DG123" s="14"/>
      <c r="DH123" s="14"/>
      <c r="DI123" s="95"/>
      <c r="DJ123" s="95"/>
      <c r="DK123" s="14"/>
      <c r="DL123" s="14"/>
      <c r="DM123" s="48"/>
      <c r="DN123" s="14"/>
      <c r="DO123" s="14"/>
      <c r="DP123" s="14"/>
      <c r="DQ123" s="48"/>
      <c r="DR123" s="14"/>
      <c r="DS123" s="14"/>
      <c r="DT123" s="14"/>
      <c r="DU123" s="95"/>
      <c r="DV123" s="95"/>
      <c r="DW123" s="15"/>
      <c r="DX123" s="14"/>
      <c r="DY123" s="207"/>
      <c r="DZ123" s="15"/>
      <c r="EA123" s="15"/>
      <c r="EB123" s="14"/>
      <c r="EC123" s="14"/>
      <c r="ED123" s="225"/>
      <c r="EE123" s="221"/>
      <c r="EF123" s="14"/>
      <c r="EG123" s="95"/>
      <c r="EH123" s="95"/>
      <c r="EI123" s="15"/>
      <c r="EJ123" s="14"/>
      <c r="EK123" s="95"/>
      <c r="EL123" s="95"/>
      <c r="EM123" s="15"/>
      <c r="EN123" s="14"/>
      <c r="EO123" s="95"/>
      <c r="EP123" s="95"/>
      <c r="EQ123" s="15"/>
      <c r="ER123" s="14"/>
      <c r="ES123" s="95"/>
      <c r="ET123" s="15"/>
      <c r="EU123" s="15"/>
      <c r="EV123" s="14"/>
      <c r="EW123" s="95"/>
      <c r="EX123" s="15"/>
      <c r="EY123" s="15"/>
      <c r="EZ123" s="14"/>
      <c r="FA123" s="15"/>
      <c r="FB123" s="15"/>
      <c r="FC123" s="15"/>
      <c r="FD123" s="14"/>
      <c r="FE123" s="15"/>
      <c r="FF123" s="15"/>
      <c r="FG123" s="15"/>
      <c r="FH123" s="14"/>
      <c r="FI123" s="15"/>
      <c r="FJ123" s="15"/>
      <c r="FK123" s="15"/>
      <c r="FL123" s="14"/>
      <c r="FM123" s="15"/>
      <c r="FN123" s="15"/>
      <c r="FO123" s="15"/>
      <c r="FP123" s="14"/>
      <c r="FQ123" s="14"/>
      <c r="FR123" s="14"/>
      <c r="FS123" s="15"/>
      <c r="FT123" s="14"/>
      <c r="FU123" s="14"/>
      <c r="FV123" s="14"/>
      <c r="FW123" s="15"/>
      <c r="FX123" s="14"/>
      <c r="FY123" s="14"/>
      <c r="FZ123" s="14"/>
      <c r="GA123" s="15"/>
      <c r="GB123" s="14"/>
      <c r="GC123" s="14"/>
      <c r="GD123" s="14"/>
      <c r="GE123" s="15"/>
      <c r="GF123" s="14"/>
      <c r="GG123" s="14"/>
      <c r="GH123" s="14"/>
      <c r="GI123" s="15"/>
      <c r="GJ123" s="15"/>
      <c r="GK123" s="15"/>
    </row>
    <row r="124" spans="1:193" s="33" customFormat="1" x14ac:dyDescent="0.25">
      <c r="A124" s="56" t="s">
        <v>497</v>
      </c>
      <c r="B124" s="145">
        <f t="shared" si="427"/>
        <v>0</v>
      </c>
      <c r="C124" s="145">
        <f t="shared" si="427"/>
        <v>0</v>
      </c>
      <c r="D124" s="145">
        <f t="shared" si="428"/>
        <v>0</v>
      </c>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5"/>
      <c r="BB124" s="156"/>
      <c r="BC124" s="15"/>
      <c r="BD124" s="15"/>
      <c r="BE124" s="15"/>
      <c r="BF124" s="14"/>
      <c r="BG124" s="14"/>
      <c r="BH124" s="14"/>
      <c r="BI124" s="95"/>
      <c r="BJ124" s="95"/>
      <c r="BK124" s="95"/>
      <c r="BL124" s="95"/>
      <c r="BM124" s="95"/>
      <c r="BN124" s="95"/>
      <c r="BO124" s="14"/>
      <c r="BP124" s="14"/>
      <c r="BQ124" s="95"/>
      <c r="BR124" s="14"/>
      <c r="BS124" s="14"/>
      <c r="BT124" s="14"/>
      <c r="BU124" s="95"/>
      <c r="BV124" s="95"/>
      <c r="BW124" s="14"/>
      <c r="BX124" s="14"/>
      <c r="BY124" s="95"/>
      <c r="BZ124" s="14"/>
      <c r="CA124" s="14"/>
      <c r="CB124" s="14"/>
      <c r="CC124" s="15"/>
      <c r="CD124" s="15"/>
      <c r="CE124" s="14"/>
      <c r="CF124" s="14"/>
      <c r="CG124" s="95"/>
      <c r="CH124" s="95"/>
      <c r="CI124" s="14"/>
      <c r="CJ124" s="14"/>
      <c r="CK124" s="95"/>
      <c r="CL124" s="95"/>
      <c r="CM124" s="14"/>
      <c r="CN124" s="14"/>
      <c r="CO124" s="95"/>
      <c r="CP124" s="95"/>
      <c r="CQ124" s="14"/>
      <c r="CR124" s="14"/>
      <c r="CS124" s="95"/>
      <c r="CT124" s="95"/>
      <c r="CU124" s="14"/>
      <c r="CV124" s="14"/>
      <c r="CW124" s="95"/>
      <c r="CX124" s="95"/>
      <c r="CY124" s="14"/>
      <c r="CZ124" s="14"/>
      <c r="DA124" s="95"/>
      <c r="DB124" s="14"/>
      <c r="DC124" s="14"/>
      <c r="DD124" s="14"/>
      <c r="DE124" s="14"/>
      <c r="DF124" s="14"/>
      <c r="DG124" s="14"/>
      <c r="DH124" s="14"/>
      <c r="DI124" s="95"/>
      <c r="DJ124" s="95"/>
      <c r="DK124" s="14"/>
      <c r="DL124" s="14"/>
      <c r="DM124" s="48"/>
      <c r="DN124" s="14"/>
      <c r="DO124" s="14"/>
      <c r="DP124" s="14"/>
      <c r="DQ124" s="48"/>
      <c r="DR124" s="14"/>
      <c r="DS124" s="14"/>
      <c r="DT124" s="14"/>
      <c r="DU124" s="95"/>
      <c r="DV124" s="95"/>
      <c r="DW124" s="15"/>
      <c r="DX124" s="14"/>
      <c r="DY124" s="207"/>
      <c r="DZ124" s="15"/>
      <c r="EA124" s="15"/>
      <c r="EB124" s="14"/>
      <c r="EC124" s="14"/>
      <c r="ED124" s="225"/>
      <c r="EE124" s="221"/>
      <c r="EF124" s="14"/>
      <c r="EG124" s="95"/>
      <c r="EH124" s="95"/>
      <c r="EI124" s="15"/>
      <c r="EJ124" s="14"/>
      <c r="EK124" s="95"/>
      <c r="EL124" s="95"/>
      <c r="EM124" s="15"/>
      <c r="EN124" s="14"/>
      <c r="EO124" s="95"/>
      <c r="EP124" s="95"/>
      <c r="EQ124" s="15"/>
      <c r="ER124" s="14"/>
      <c r="ES124" s="95"/>
      <c r="ET124" s="15"/>
      <c r="EU124" s="15"/>
      <c r="EV124" s="14"/>
      <c r="EW124" s="95"/>
      <c r="EX124" s="15"/>
      <c r="EY124" s="15"/>
      <c r="EZ124" s="14"/>
      <c r="FA124" s="15"/>
      <c r="FB124" s="15"/>
      <c r="FC124" s="15"/>
      <c r="FD124" s="14"/>
      <c r="FE124" s="15"/>
      <c r="FF124" s="15"/>
      <c r="FG124" s="15"/>
      <c r="FH124" s="14"/>
      <c r="FI124" s="15"/>
      <c r="FJ124" s="15"/>
      <c r="FK124" s="15"/>
      <c r="FL124" s="14"/>
      <c r="FM124" s="15"/>
      <c r="FN124" s="15"/>
      <c r="FO124" s="15"/>
      <c r="FP124" s="14"/>
      <c r="FQ124" s="14"/>
      <c r="FR124" s="14"/>
      <c r="FS124" s="15"/>
      <c r="FT124" s="14"/>
      <c r="FU124" s="14"/>
      <c r="FV124" s="14"/>
      <c r="FW124" s="15"/>
      <c r="FX124" s="14"/>
      <c r="FY124" s="14"/>
      <c r="FZ124" s="14"/>
      <c r="GA124" s="15"/>
      <c r="GB124" s="14"/>
      <c r="GC124" s="14"/>
      <c r="GD124" s="14"/>
      <c r="GE124" s="15"/>
      <c r="GF124" s="14"/>
      <c r="GG124" s="14"/>
      <c r="GH124" s="14"/>
      <c r="GI124" s="15"/>
      <c r="GJ124" s="15"/>
      <c r="GK124" s="15"/>
    </row>
    <row r="125" spans="1:193" s="33" customFormat="1" x14ac:dyDescent="0.25">
      <c r="A125" s="56" t="s">
        <v>498</v>
      </c>
      <c r="B125" s="145">
        <f t="shared" si="427"/>
        <v>0</v>
      </c>
      <c r="C125" s="145">
        <f t="shared" si="427"/>
        <v>0</v>
      </c>
      <c r="D125" s="145">
        <f t="shared" si="428"/>
        <v>0</v>
      </c>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5"/>
      <c r="BB125" s="156"/>
      <c r="BC125" s="15"/>
      <c r="BD125" s="15"/>
      <c r="BE125" s="15"/>
      <c r="BF125" s="14"/>
      <c r="BG125" s="14"/>
      <c r="BH125" s="14"/>
      <c r="BI125" s="95"/>
      <c r="BJ125" s="95"/>
      <c r="BK125" s="95"/>
      <c r="BL125" s="95"/>
      <c r="BM125" s="95"/>
      <c r="BN125" s="95"/>
      <c r="BO125" s="14"/>
      <c r="BP125" s="14"/>
      <c r="BQ125" s="95"/>
      <c r="BR125" s="14"/>
      <c r="BS125" s="14"/>
      <c r="BT125" s="14"/>
      <c r="BU125" s="95"/>
      <c r="BV125" s="95"/>
      <c r="BW125" s="14"/>
      <c r="BX125" s="14"/>
      <c r="BY125" s="95"/>
      <c r="BZ125" s="14"/>
      <c r="CA125" s="14"/>
      <c r="CB125" s="14"/>
      <c r="CC125" s="15"/>
      <c r="CD125" s="15"/>
      <c r="CE125" s="14"/>
      <c r="CF125" s="14"/>
      <c r="CG125" s="95"/>
      <c r="CH125" s="95"/>
      <c r="CI125" s="14"/>
      <c r="CJ125" s="14"/>
      <c r="CK125" s="95"/>
      <c r="CL125" s="95"/>
      <c r="CM125" s="14"/>
      <c r="CN125" s="14"/>
      <c r="CO125" s="95"/>
      <c r="CP125" s="95"/>
      <c r="CQ125" s="14"/>
      <c r="CR125" s="14"/>
      <c r="CS125" s="95"/>
      <c r="CT125" s="95"/>
      <c r="CU125" s="14"/>
      <c r="CV125" s="14"/>
      <c r="CW125" s="95"/>
      <c r="CX125" s="95"/>
      <c r="CY125" s="14"/>
      <c r="CZ125" s="14"/>
      <c r="DA125" s="95"/>
      <c r="DB125" s="14"/>
      <c r="DC125" s="14"/>
      <c r="DD125" s="14"/>
      <c r="DE125" s="14"/>
      <c r="DF125" s="14"/>
      <c r="DG125" s="14"/>
      <c r="DH125" s="14"/>
      <c r="DI125" s="95"/>
      <c r="DJ125" s="95"/>
      <c r="DK125" s="14"/>
      <c r="DL125" s="14"/>
      <c r="DM125" s="48"/>
      <c r="DN125" s="14"/>
      <c r="DO125" s="14"/>
      <c r="DP125" s="14"/>
      <c r="DQ125" s="48"/>
      <c r="DR125" s="14"/>
      <c r="DS125" s="14"/>
      <c r="DT125" s="14"/>
      <c r="DU125" s="95"/>
      <c r="DV125" s="95"/>
      <c r="DW125" s="15"/>
      <c r="DX125" s="14"/>
      <c r="DY125" s="207"/>
      <c r="DZ125" s="15"/>
      <c r="EA125" s="15"/>
      <c r="EB125" s="14"/>
      <c r="EC125" s="14"/>
      <c r="ED125" s="225"/>
      <c r="EE125" s="221"/>
      <c r="EF125" s="14"/>
      <c r="EG125" s="95"/>
      <c r="EH125" s="95"/>
      <c r="EI125" s="15"/>
      <c r="EJ125" s="14"/>
      <c r="EK125" s="95"/>
      <c r="EL125" s="95"/>
      <c r="EM125" s="15"/>
      <c r="EN125" s="14"/>
      <c r="EO125" s="95"/>
      <c r="EP125" s="95"/>
      <c r="EQ125" s="15"/>
      <c r="ER125" s="14"/>
      <c r="ES125" s="95"/>
      <c r="ET125" s="15"/>
      <c r="EU125" s="15"/>
      <c r="EV125" s="14"/>
      <c r="EW125" s="95"/>
      <c r="EX125" s="15"/>
      <c r="EY125" s="15"/>
      <c r="EZ125" s="14"/>
      <c r="FA125" s="15"/>
      <c r="FB125" s="15"/>
      <c r="FC125" s="15"/>
      <c r="FD125" s="14"/>
      <c r="FE125" s="15"/>
      <c r="FF125" s="15"/>
      <c r="FG125" s="15"/>
      <c r="FH125" s="14"/>
      <c r="FI125" s="15"/>
      <c r="FJ125" s="15"/>
      <c r="FK125" s="15"/>
      <c r="FL125" s="14"/>
      <c r="FM125" s="15"/>
      <c r="FN125" s="15"/>
      <c r="FO125" s="15"/>
      <c r="FP125" s="14"/>
      <c r="FQ125" s="14"/>
      <c r="FR125" s="14"/>
      <c r="FS125" s="15"/>
      <c r="FT125" s="14"/>
      <c r="FU125" s="14"/>
      <c r="FV125" s="14"/>
      <c r="FW125" s="15"/>
      <c r="FX125" s="14"/>
      <c r="FY125" s="14"/>
      <c r="FZ125" s="14"/>
      <c r="GA125" s="15"/>
      <c r="GB125" s="14"/>
      <c r="GC125" s="14"/>
      <c r="GD125" s="14"/>
      <c r="GE125" s="15"/>
      <c r="GF125" s="14"/>
      <c r="GG125" s="14"/>
      <c r="GH125" s="14"/>
      <c r="GI125" s="15"/>
      <c r="GJ125" s="15"/>
      <c r="GK125" s="15"/>
    </row>
    <row r="126" spans="1:193" s="33" customFormat="1" x14ac:dyDescent="0.25">
      <c r="A126" s="56" t="s">
        <v>499</v>
      </c>
      <c r="B126" s="145">
        <f t="shared" si="427"/>
        <v>0</v>
      </c>
      <c r="C126" s="145">
        <f t="shared" si="427"/>
        <v>0</v>
      </c>
      <c r="D126" s="145">
        <f t="shared" si="428"/>
        <v>0</v>
      </c>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5"/>
      <c r="BB126" s="156"/>
      <c r="BC126" s="15"/>
      <c r="BD126" s="15"/>
      <c r="BE126" s="15"/>
      <c r="BF126" s="14"/>
      <c r="BG126" s="14"/>
      <c r="BH126" s="14"/>
      <c r="BI126" s="95"/>
      <c r="BJ126" s="95"/>
      <c r="BK126" s="95"/>
      <c r="BL126" s="95"/>
      <c r="BM126" s="95"/>
      <c r="BN126" s="95"/>
      <c r="BO126" s="14"/>
      <c r="BP126" s="14"/>
      <c r="BQ126" s="95"/>
      <c r="BR126" s="14"/>
      <c r="BS126" s="14"/>
      <c r="BT126" s="14"/>
      <c r="BU126" s="95"/>
      <c r="BV126" s="95"/>
      <c r="BW126" s="14"/>
      <c r="BX126" s="14"/>
      <c r="BY126" s="95"/>
      <c r="BZ126" s="14"/>
      <c r="CA126" s="14"/>
      <c r="CB126" s="14"/>
      <c r="CC126" s="15"/>
      <c r="CD126" s="15"/>
      <c r="CE126" s="14"/>
      <c r="CF126" s="14"/>
      <c r="CG126" s="95"/>
      <c r="CH126" s="95"/>
      <c r="CI126" s="14"/>
      <c r="CJ126" s="14"/>
      <c r="CK126" s="95"/>
      <c r="CL126" s="95"/>
      <c r="CM126" s="14"/>
      <c r="CN126" s="14"/>
      <c r="CO126" s="95"/>
      <c r="CP126" s="95"/>
      <c r="CQ126" s="14"/>
      <c r="CR126" s="14"/>
      <c r="CS126" s="95"/>
      <c r="CT126" s="95"/>
      <c r="CU126" s="14"/>
      <c r="CV126" s="14"/>
      <c r="CW126" s="95"/>
      <c r="CX126" s="95"/>
      <c r="CY126" s="14"/>
      <c r="CZ126" s="14"/>
      <c r="DA126" s="95"/>
      <c r="DB126" s="14"/>
      <c r="DC126" s="14"/>
      <c r="DD126" s="14"/>
      <c r="DE126" s="14"/>
      <c r="DF126" s="14"/>
      <c r="DG126" s="14"/>
      <c r="DH126" s="14"/>
      <c r="DI126" s="95"/>
      <c r="DJ126" s="95"/>
      <c r="DK126" s="14"/>
      <c r="DL126" s="14"/>
      <c r="DM126" s="48"/>
      <c r="DN126" s="14"/>
      <c r="DO126" s="14"/>
      <c r="DP126" s="14"/>
      <c r="DQ126" s="48"/>
      <c r="DR126" s="14"/>
      <c r="DS126" s="14"/>
      <c r="DT126" s="14"/>
      <c r="DU126" s="95"/>
      <c r="DV126" s="95"/>
      <c r="DW126" s="15"/>
      <c r="DX126" s="14"/>
      <c r="DY126" s="207"/>
      <c r="DZ126" s="15"/>
      <c r="EA126" s="15"/>
      <c r="EB126" s="14"/>
      <c r="EC126" s="14"/>
      <c r="ED126" s="225"/>
      <c r="EE126" s="221"/>
      <c r="EF126" s="14"/>
      <c r="EG126" s="95"/>
      <c r="EH126" s="95"/>
      <c r="EI126" s="15"/>
      <c r="EJ126" s="14"/>
      <c r="EK126" s="95"/>
      <c r="EL126" s="95"/>
      <c r="EM126" s="15"/>
      <c r="EN126" s="14"/>
      <c r="EO126" s="95"/>
      <c r="EP126" s="95"/>
      <c r="EQ126" s="15"/>
      <c r="ER126" s="14"/>
      <c r="ES126" s="95"/>
      <c r="ET126" s="15"/>
      <c r="EU126" s="15"/>
      <c r="EV126" s="14"/>
      <c r="EW126" s="95"/>
      <c r="EX126" s="15"/>
      <c r="EY126" s="15"/>
      <c r="EZ126" s="14"/>
      <c r="FA126" s="15"/>
      <c r="FB126" s="15"/>
      <c r="FC126" s="15"/>
      <c r="FD126" s="14"/>
      <c r="FE126" s="15"/>
      <c r="FF126" s="15"/>
      <c r="FG126" s="15"/>
      <c r="FH126" s="14"/>
      <c r="FI126" s="15"/>
      <c r="FJ126" s="15"/>
      <c r="FK126" s="15"/>
      <c r="FL126" s="14"/>
      <c r="FM126" s="15"/>
      <c r="FN126" s="15"/>
      <c r="FO126" s="15"/>
      <c r="FP126" s="14"/>
      <c r="FQ126" s="14"/>
      <c r="FR126" s="14"/>
      <c r="FS126" s="15"/>
      <c r="FT126" s="14"/>
      <c r="FU126" s="14"/>
      <c r="FV126" s="14"/>
      <c r="FW126" s="15"/>
      <c r="FX126" s="14"/>
      <c r="FY126" s="14"/>
      <c r="FZ126" s="14"/>
      <c r="GA126" s="15"/>
      <c r="GB126" s="14"/>
      <c r="GC126" s="14"/>
      <c r="GD126" s="14"/>
      <c r="GE126" s="15"/>
      <c r="GF126" s="14"/>
      <c r="GG126" s="14"/>
      <c r="GH126" s="14"/>
      <c r="GI126" s="15"/>
      <c r="GJ126" s="15"/>
      <c r="GK126" s="15"/>
    </row>
    <row r="127" spans="1:193" s="33" customFormat="1" x14ac:dyDescent="0.25">
      <c r="A127" s="57" t="s">
        <v>649</v>
      </c>
      <c r="B127" s="145">
        <f t="shared" si="427"/>
        <v>0</v>
      </c>
      <c r="C127" s="145">
        <f t="shared" si="427"/>
        <v>125.4</v>
      </c>
      <c r="D127" s="145">
        <f t="shared" si="428"/>
        <v>125.4</v>
      </c>
      <c r="E127" s="14">
        <f t="shared" si="170"/>
        <v>100</v>
      </c>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5"/>
      <c r="BB127" s="156"/>
      <c r="BC127" s="15"/>
      <c r="BD127" s="15"/>
      <c r="BE127" s="15"/>
      <c r="BF127" s="14"/>
      <c r="BG127" s="14"/>
      <c r="BH127" s="14"/>
      <c r="BI127" s="95"/>
      <c r="BJ127" s="95"/>
      <c r="BK127" s="95"/>
      <c r="BL127" s="95"/>
      <c r="BM127" s="95"/>
      <c r="BN127" s="95"/>
      <c r="BO127" s="14"/>
      <c r="BP127" s="14"/>
      <c r="BQ127" s="95"/>
      <c r="BR127" s="14"/>
      <c r="BS127" s="14"/>
      <c r="BT127" s="14"/>
      <c r="BU127" s="95"/>
      <c r="BV127" s="95"/>
      <c r="BW127" s="14"/>
      <c r="BX127" s="14"/>
      <c r="BY127" s="95"/>
      <c r="BZ127" s="14"/>
      <c r="CA127" s="14"/>
      <c r="CB127" s="14"/>
      <c r="CC127" s="15"/>
      <c r="CD127" s="15"/>
      <c r="CE127" s="14"/>
      <c r="CF127" s="14"/>
      <c r="CG127" s="95"/>
      <c r="CH127" s="95"/>
      <c r="CI127" s="14"/>
      <c r="CJ127" s="14"/>
      <c r="CK127" s="95"/>
      <c r="CL127" s="95"/>
      <c r="CM127" s="14"/>
      <c r="CN127" s="14"/>
      <c r="CO127" s="95"/>
      <c r="CP127" s="95"/>
      <c r="CQ127" s="14"/>
      <c r="CR127" s="14"/>
      <c r="CS127" s="95"/>
      <c r="CT127" s="95"/>
      <c r="CU127" s="14"/>
      <c r="CV127" s="14"/>
      <c r="CW127" s="95"/>
      <c r="CX127" s="95"/>
      <c r="CY127" s="14"/>
      <c r="CZ127" s="14"/>
      <c r="DA127" s="95"/>
      <c r="DB127" s="14"/>
      <c r="DC127" s="14"/>
      <c r="DD127" s="14"/>
      <c r="DE127" s="14"/>
      <c r="DF127" s="14"/>
      <c r="DG127" s="14"/>
      <c r="DH127" s="14"/>
      <c r="DI127" s="95"/>
      <c r="DJ127" s="95"/>
      <c r="DK127" s="14"/>
      <c r="DL127" s="14"/>
      <c r="DM127" s="48"/>
      <c r="DN127" s="14"/>
      <c r="DO127" s="14"/>
      <c r="DP127" s="14"/>
      <c r="DQ127" s="48"/>
      <c r="DR127" s="14"/>
      <c r="DS127" s="14"/>
      <c r="DT127" s="14"/>
      <c r="DU127" s="95"/>
      <c r="DV127" s="95"/>
      <c r="DW127" s="15"/>
      <c r="DX127" s="14"/>
      <c r="DY127" s="207"/>
      <c r="DZ127" s="15"/>
      <c r="EA127" s="15"/>
      <c r="EB127" s="14"/>
      <c r="EC127" s="14"/>
      <c r="ED127" s="225"/>
      <c r="EE127" s="221"/>
      <c r="EF127" s="14"/>
      <c r="EG127" s="95"/>
      <c r="EH127" s="95"/>
      <c r="EI127" s="15"/>
      <c r="EJ127" s="14"/>
      <c r="EK127" s="95"/>
      <c r="EL127" s="95"/>
      <c r="EM127" s="15"/>
      <c r="EN127" s="14"/>
      <c r="EO127" s="95"/>
      <c r="EP127" s="95"/>
      <c r="EQ127" s="15"/>
      <c r="ER127" s="14"/>
      <c r="ES127" s="95"/>
      <c r="ET127" s="15"/>
      <c r="EU127" s="15"/>
      <c r="EV127" s="14"/>
      <c r="EW127" s="95"/>
      <c r="EX127" s="15"/>
      <c r="EY127" s="15"/>
      <c r="EZ127" s="14"/>
      <c r="FA127" s="15"/>
      <c r="FB127" s="15"/>
      <c r="FC127" s="15"/>
      <c r="FD127" s="14"/>
      <c r="FE127" s="15"/>
      <c r="FF127" s="15"/>
      <c r="FG127" s="15"/>
      <c r="FH127" s="14"/>
      <c r="FI127" s="15"/>
      <c r="FJ127" s="15"/>
      <c r="FK127" s="15"/>
      <c r="FL127" s="14"/>
      <c r="FM127" s="15"/>
      <c r="FN127" s="15"/>
      <c r="FO127" s="15">
        <v>125.4</v>
      </c>
      <c r="FP127" s="231">
        <v>125.4</v>
      </c>
      <c r="FQ127" s="14">
        <f>FP127/FO127*100</f>
        <v>100</v>
      </c>
      <c r="FR127" s="14"/>
      <c r="FS127" s="15"/>
      <c r="FT127" s="14"/>
      <c r="FU127" s="14"/>
      <c r="FV127" s="14"/>
      <c r="FW127" s="15"/>
      <c r="FX127" s="14"/>
      <c r="FY127" s="14"/>
      <c r="FZ127" s="14"/>
      <c r="GA127" s="15"/>
      <c r="GB127" s="14"/>
      <c r="GC127" s="14"/>
      <c r="GD127" s="14"/>
      <c r="GE127" s="15"/>
      <c r="GF127" s="14"/>
      <c r="GG127" s="14"/>
      <c r="GH127" s="14"/>
      <c r="GI127" s="15"/>
      <c r="GJ127" s="15"/>
      <c r="GK127" s="15"/>
    </row>
    <row r="128" spans="1:193" s="33" customFormat="1" x14ac:dyDescent="0.25">
      <c r="A128" s="56" t="s">
        <v>500</v>
      </c>
      <c r="B128" s="145">
        <f t="shared" si="427"/>
        <v>0</v>
      </c>
      <c r="C128" s="145">
        <f t="shared" si="427"/>
        <v>351.07602000000003</v>
      </c>
      <c r="D128" s="145">
        <f t="shared" si="428"/>
        <v>351.07602000000003</v>
      </c>
      <c r="E128" s="14">
        <f t="shared" si="170"/>
        <v>100</v>
      </c>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v>351.07602000000003</v>
      </c>
      <c r="AR128" s="14">
        <v>351.07602000000003</v>
      </c>
      <c r="AS128" s="14">
        <f t="shared" si="437"/>
        <v>100</v>
      </c>
      <c r="AT128" s="14"/>
      <c r="AU128" s="14"/>
      <c r="AV128" s="14"/>
      <c r="AW128" s="14"/>
      <c r="AX128" s="14"/>
      <c r="AY128" s="14"/>
      <c r="AZ128" s="14"/>
      <c r="BA128" s="15"/>
      <c r="BB128" s="156"/>
      <c r="BC128" s="15"/>
      <c r="BD128" s="15"/>
      <c r="BE128" s="15"/>
      <c r="BF128" s="14"/>
      <c r="BG128" s="14"/>
      <c r="BH128" s="14"/>
      <c r="BI128" s="95"/>
      <c r="BJ128" s="95"/>
      <c r="BK128" s="95"/>
      <c r="BL128" s="95"/>
      <c r="BM128" s="95"/>
      <c r="BN128" s="95"/>
      <c r="BO128" s="14"/>
      <c r="BP128" s="14"/>
      <c r="BQ128" s="95"/>
      <c r="BR128" s="14"/>
      <c r="BS128" s="14"/>
      <c r="BT128" s="14"/>
      <c r="BU128" s="95"/>
      <c r="BV128" s="95"/>
      <c r="BW128" s="14"/>
      <c r="BX128" s="14"/>
      <c r="BY128" s="95"/>
      <c r="BZ128" s="14"/>
      <c r="CA128" s="14"/>
      <c r="CB128" s="14"/>
      <c r="CC128" s="15"/>
      <c r="CD128" s="15"/>
      <c r="CE128" s="14"/>
      <c r="CF128" s="14"/>
      <c r="CG128" s="95"/>
      <c r="CH128" s="95"/>
      <c r="CI128" s="14"/>
      <c r="CJ128" s="14"/>
      <c r="CK128" s="95"/>
      <c r="CL128" s="95"/>
      <c r="CM128" s="14"/>
      <c r="CN128" s="14"/>
      <c r="CO128" s="95"/>
      <c r="CP128" s="95"/>
      <c r="CQ128" s="14"/>
      <c r="CR128" s="14"/>
      <c r="CS128" s="95"/>
      <c r="CT128" s="95"/>
      <c r="CU128" s="14"/>
      <c r="CV128" s="14"/>
      <c r="CW128" s="95"/>
      <c r="CX128" s="95"/>
      <c r="CY128" s="14"/>
      <c r="CZ128" s="14"/>
      <c r="DA128" s="95"/>
      <c r="DB128" s="14"/>
      <c r="DC128" s="14"/>
      <c r="DD128" s="14"/>
      <c r="DE128" s="14"/>
      <c r="DF128" s="14"/>
      <c r="DG128" s="14"/>
      <c r="DH128" s="14"/>
      <c r="DI128" s="95"/>
      <c r="DJ128" s="95"/>
      <c r="DK128" s="14"/>
      <c r="DL128" s="14"/>
      <c r="DM128" s="48"/>
      <c r="DN128" s="14"/>
      <c r="DO128" s="14"/>
      <c r="DP128" s="14"/>
      <c r="DQ128" s="48"/>
      <c r="DR128" s="14"/>
      <c r="DS128" s="14"/>
      <c r="DT128" s="14"/>
      <c r="DU128" s="95"/>
      <c r="DV128" s="95"/>
      <c r="DW128" s="15"/>
      <c r="DX128" s="14"/>
      <c r="DY128" s="207"/>
      <c r="DZ128" s="15"/>
      <c r="EA128" s="15"/>
      <c r="EB128" s="14"/>
      <c r="EC128" s="14"/>
      <c r="ED128" s="225"/>
      <c r="EE128" s="221"/>
      <c r="EF128" s="14"/>
      <c r="EG128" s="95"/>
      <c r="EH128" s="95"/>
      <c r="EI128" s="15"/>
      <c r="EJ128" s="14"/>
      <c r="EK128" s="95"/>
      <c r="EL128" s="95"/>
      <c r="EM128" s="15"/>
      <c r="EN128" s="14"/>
      <c r="EO128" s="95"/>
      <c r="EP128" s="95"/>
      <c r="EQ128" s="15"/>
      <c r="ER128" s="14"/>
      <c r="ES128" s="95"/>
      <c r="ET128" s="15"/>
      <c r="EU128" s="15"/>
      <c r="EV128" s="14"/>
      <c r="EW128" s="95"/>
      <c r="EX128" s="15"/>
      <c r="EY128" s="15"/>
      <c r="EZ128" s="14"/>
      <c r="FA128" s="15"/>
      <c r="FB128" s="15"/>
      <c r="FC128" s="15"/>
      <c r="FD128" s="14"/>
      <c r="FE128" s="15"/>
      <c r="FF128" s="15"/>
      <c r="FG128" s="15"/>
      <c r="FH128" s="14"/>
      <c r="FI128" s="15"/>
      <c r="FJ128" s="15"/>
      <c r="FK128" s="15"/>
      <c r="FL128" s="14"/>
      <c r="FM128" s="15"/>
      <c r="FN128" s="15"/>
      <c r="FO128" s="15"/>
      <c r="FP128" s="14"/>
      <c r="FQ128" s="14"/>
      <c r="FR128" s="14"/>
      <c r="FS128" s="15"/>
      <c r="FT128" s="14"/>
      <c r="FU128" s="14"/>
      <c r="FV128" s="14"/>
      <c r="FW128" s="15"/>
      <c r="FX128" s="14"/>
      <c r="FY128" s="14"/>
      <c r="FZ128" s="14"/>
      <c r="GA128" s="15"/>
      <c r="GB128" s="14"/>
      <c r="GC128" s="14"/>
      <c r="GD128" s="14"/>
      <c r="GE128" s="15"/>
      <c r="GF128" s="14"/>
      <c r="GG128" s="14"/>
      <c r="GH128" s="14"/>
      <c r="GI128" s="15"/>
      <c r="GJ128" s="15"/>
      <c r="GK128" s="15"/>
    </row>
    <row r="129" spans="1:193" s="33" customFormat="1" x14ac:dyDescent="0.25">
      <c r="A129" s="56" t="s">
        <v>501</v>
      </c>
      <c r="B129" s="145">
        <f t="shared" si="427"/>
        <v>0</v>
      </c>
      <c r="C129" s="145">
        <f t="shared" si="427"/>
        <v>0</v>
      </c>
      <c r="D129" s="145">
        <f t="shared" si="428"/>
        <v>0</v>
      </c>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5"/>
      <c r="BB129" s="156"/>
      <c r="BC129" s="15"/>
      <c r="BD129" s="15"/>
      <c r="BE129" s="15"/>
      <c r="BF129" s="14"/>
      <c r="BG129" s="14"/>
      <c r="BH129" s="14"/>
      <c r="BI129" s="95"/>
      <c r="BJ129" s="95"/>
      <c r="BK129" s="95"/>
      <c r="BL129" s="95"/>
      <c r="BM129" s="95"/>
      <c r="BN129" s="95"/>
      <c r="BO129" s="14"/>
      <c r="BP129" s="14"/>
      <c r="BQ129" s="95"/>
      <c r="BR129" s="14"/>
      <c r="BS129" s="14"/>
      <c r="BT129" s="14"/>
      <c r="BU129" s="95"/>
      <c r="BV129" s="95"/>
      <c r="BW129" s="14"/>
      <c r="BX129" s="14"/>
      <c r="BY129" s="95"/>
      <c r="BZ129" s="14"/>
      <c r="CA129" s="14"/>
      <c r="CB129" s="14"/>
      <c r="CC129" s="15"/>
      <c r="CD129" s="15"/>
      <c r="CE129" s="14"/>
      <c r="CF129" s="14"/>
      <c r="CG129" s="95"/>
      <c r="CH129" s="95"/>
      <c r="CI129" s="14"/>
      <c r="CJ129" s="14"/>
      <c r="CK129" s="95"/>
      <c r="CL129" s="95"/>
      <c r="CM129" s="14"/>
      <c r="CN129" s="14"/>
      <c r="CO129" s="95"/>
      <c r="CP129" s="95"/>
      <c r="CQ129" s="14"/>
      <c r="CR129" s="14"/>
      <c r="CS129" s="95"/>
      <c r="CT129" s="95"/>
      <c r="CU129" s="14"/>
      <c r="CV129" s="14"/>
      <c r="CW129" s="95"/>
      <c r="CX129" s="95"/>
      <c r="CY129" s="14"/>
      <c r="CZ129" s="14"/>
      <c r="DA129" s="95"/>
      <c r="DB129" s="14"/>
      <c r="DC129" s="14"/>
      <c r="DD129" s="14"/>
      <c r="DE129" s="14"/>
      <c r="DF129" s="14"/>
      <c r="DG129" s="14"/>
      <c r="DH129" s="14"/>
      <c r="DI129" s="95"/>
      <c r="DJ129" s="95"/>
      <c r="DK129" s="14"/>
      <c r="DL129" s="14"/>
      <c r="DM129" s="48"/>
      <c r="DN129" s="14"/>
      <c r="DO129" s="14"/>
      <c r="DP129" s="14"/>
      <c r="DQ129" s="48"/>
      <c r="DR129" s="14"/>
      <c r="DS129" s="14"/>
      <c r="DT129" s="14"/>
      <c r="DU129" s="95"/>
      <c r="DV129" s="95"/>
      <c r="DW129" s="15"/>
      <c r="DX129" s="14"/>
      <c r="DY129" s="207"/>
      <c r="DZ129" s="15"/>
      <c r="EA129" s="15"/>
      <c r="EB129" s="14"/>
      <c r="EC129" s="14"/>
      <c r="ED129" s="225"/>
      <c r="EE129" s="221"/>
      <c r="EF129" s="14"/>
      <c r="EG129" s="95"/>
      <c r="EH129" s="95"/>
      <c r="EI129" s="15"/>
      <c r="EJ129" s="14"/>
      <c r="EK129" s="95"/>
      <c r="EL129" s="95"/>
      <c r="EM129" s="15"/>
      <c r="EN129" s="14"/>
      <c r="EO129" s="95"/>
      <c r="EP129" s="95"/>
      <c r="EQ129" s="15"/>
      <c r="ER129" s="14"/>
      <c r="ES129" s="95"/>
      <c r="ET129" s="15"/>
      <c r="EU129" s="15"/>
      <c r="EV129" s="14"/>
      <c r="EW129" s="95"/>
      <c r="EX129" s="15"/>
      <c r="EY129" s="15"/>
      <c r="EZ129" s="14"/>
      <c r="FA129" s="15"/>
      <c r="FB129" s="15"/>
      <c r="FC129" s="15"/>
      <c r="FD129" s="14"/>
      <c r="FE129" s="15"/>
      <c r="FF129" s="15"/>
      <c r="FG129" s="15"/>
      <c r="FH129" s="14"/>
      <c r="FI129" s="15"/>
      <c r="FJ129" s="15"/>
      <c r="FK129" s="15"/>
      <c r="FL129" s="14"/>
      <c r="FM129" s="15"/>
      <c r="FN129" s="15"/>
      <c r="FO129" s="15"/>
      <c r="FP129" s="14"/>
      <c r="FQ129" s="14"/>
      <c r="FR129" s="14"/>
      <c r="FS129" s="15"/>
      <c r="FT129" s="14"/>
      <c r="FU129" s="14"/>
      <c r="FV129" s="14"/>
      <c r="FW129" s="15"/>
      <c r="FX129" s="14"/>
      <c r="FY129" s="14"/>
      <c r="FZ129" s="14"/>
      <c r="GA129" s="15"/>
      <c r="GB129" s="14"/>
      <c r="GC129" s="14"/>
      <c r="GD129" s="14"/>
      <c r="GE129" s="15"/>
      <c r="GF129" s="14"/>
      <c r="GG129" s="14"/>
      <c r="GH129" s="14"/>
      <c r="GI129" s="15"/>
      <c r="GJ129" s="15"/>
      <c r="GK129" s="15"/>
    </row>
    <row r="130" spans="1:193" s="33" customFormat="1" x14ac:dyDescent="0.25">
      <c r="A130" s="56" t="s">
        <v>502</v>
      </c>
      <c r="B130" s="145">
        <f t="shared" si="427"/>
        <v>0</v>
      </c>
      <c r="C130" s="145">
        <f t="shared" si="427"/>
        <v>0</v>
      </c>
      <c r="D130" s="145">
        <f t="shared" si="428"/>
        <v>0</v>
      </c>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5"/>
      <c r="BB130" s="156"/>
      <c r="BC130" s="15"/>
      <c r="BD130" s="15"/>
      <c r="BE130" s="15"/>
      <c r="BF130" s="14"/>
      <c r="BG130" s="14"/>
      <c r="BH130" s="14"/>
      <c r="BI130" s="95"/>
      <c r="BJ130" s="95"/>
      <c r="BK130" s="95"/>
      <c r="BL130" s="95"/>
      <c r="BM130" s="95"/>
      <c r="BN130" s="95"/>
      <c r="BO130" s="14"/>
      <c r="BP130" s="14"/>
      <c r="BQ130" s="95"/>
      <c r="BR130" s="14"/>
      <c r="BS130" s="14"/>
      <c r="BT130" s="14"/>
      <c r="BU130" s="95"/>
      <c r="BV130" s="95"/>
      <c r="BW130" s="14"/>
      <c r="BX130" s="14"/>
      <c r="BY130" s="95"/>
      <c r="BZ130" s="14"/>
      <c r="CA130" s="14"/>
      <c r="CB130" s="14"/>
      <c r="CC130" s="15"/>
      <c r="CD130" s="15"/>
      <c r="CE130" s="14"/>
      <c r="CF130" s="14"/>
      <c r="CG130" s="95"/>
      <c r="CH130" s="95"/>
      <c r="CI130" s="14"/>
      <c r="CJ130" s="14"/>
      <c r="CK130" s="95"/>
      <c r="CL130" s="95"/>
      <c r="CM130" s="14"/>
      <c r="CN130" s="14"/>
      <c r="CO130" s="95"/>
      <c r="CP130" s="95"/>
      <c r="CQ130" s="14"/>
      <c r="CR130" s="14"/>
      <c r="CS130" s="95"/>
      <c r="CT130" s="95"/>
      <c r="CU130" s="14"/>
      <c r="CV130" s="14"/>
      <c r="CW130" s="95"/>
      <c r="CX130" s="95"/>
      <c r="CY130" s="14"/>
      <c r="CZ130" s="14"/>
      <c r="DA130" s="95"/>
      <c r="DB130" s="14"/>
      <c r="DC130" s="14"/>
      <c r="DD130" s="14"/>
      <c r="DE130" s="14"/>
      <c r="DF130" s="14"/>
      <c r="DG130" s="14"/>
      <c r="DH130" s="14"/>
      <c r="DI130" s="95"/>
      <c r="DJ130" s="95"/>
      <c r="DK130" s="14"/>
      <c r="DL130" s="14"/>
      <c r="DM130" s="48"/>
      <c r="DN130" s="14"/>
      <c r="DO130" s="14"/>
      <c r="DP130" s="14"/>
      <c r="DQ130" s="48"/>
      <c r="DR130" s="14"/>
      <c r="DS130" s="14"/>
      <c r="DT130" s="14"/>
      <c r="DU130" s="95"/>
      <c r="DV130" s="95"/>
      <c r="DW130" s="15"/>
      <c r="DX130" s="14"/>
      <c r="DY130" s="207"/>
      <c r="DZ130" s="15"/>
      <c r="EA130" s="15"/>
      <c r="EB130" s="14"/>
      <c r="EC130" s="14"/>
      <c r="ED130" s="225"/>
      <c r="EE130" s="221"/>
      <c r="EF130" s="14"/>
      <c r="EG130" s="95"/>
      <c r="EH130" s="95"/>
      <c r="EI130" s="15"/>
      <c r="EJ130" s="14"/>
      <c r="EK130" s="95"/>
      <c r="EL130" s="95"/>
      <c r="EM130" s="15"/>
      <c r="EN130" s="14"/>
      <c r="EO130" s="95"/>
      <c r="EP130" s="95"/>
      <c r="EQ130" s="15"/>
      <c r="ER130" s="14"/>
      <c r="ES130" s="95"/>
      <c r="ET130" s="15"/>
      <c r="EU130" s="15"/>
      <c r="EV130" s="14"/>
      <c r="EW130" s="95"/>
      <c r="EX130" s="15"/>
      <c r="EY130" s="15"/>
      <c r="EZ130" s="14"/>
      <c r="FA130" s="15"/>
      <c r="FB130" s="15"/>
      <c r="FC130" s="15"/>
      <c r="FD130" s="14"/>
      <c r="FE130" s="15"/>
      <c r="FF130" s="15"/>
      <c r="FG130" s="15"/>
      <c r="FH130" s="14"/>
      <c r="FI130" s="15"/>
      <c r="FJ130" s="15"/>
      <c r="FK130" s="15"/>
      <c r="FL130" s="14"/>
      <c r="FM130" s="15"/>
      <c r="FN130" s="15"/>
      <c r="FO130" s="15"/>
      <c r="FP130" s="14"/>
      <c r="FQ130" s="14"/>
      <c r="FR130" s="14"/>
      <c r="FS130" s="15"/>
      <c r="FT130" s="14"/>
      <c r="FU130" s="14"/>
      <c r="FV130" s="14"/>
      <c r="FW130" s="15"/>
      <c r="FX130" s="14"/>
      <c r="FY130" s="14"/>
      <c r="FZ130" s="14"/>
      <c r="GA130" s="15"/>
      <c r="GB130" s="14"/>
      <c r="GC130" s="14"/>
      <c r="GD130" s="14"/>
      <c r="GE130" s="15"/>
      <c r="GF130" s="14"/>
      <c r="GG130" s="14"/>
      <c r="GH130" s="14"/>
      <c r="GI130" s="15"/>
      <c r="GJ130" s="15"/>
      <c r="GK130" s="15"/>
    </row>
    <row r="131" spans="1:193" s="33" customFormat="1" x14ac:dyDescent="0.25">
      <c r="A131" s="56" t="s">
        <v>312</v>
      </c>
      <c r="B131" s="145">
        <f t="shared" si="427"/>
        <v>1031.2</v>
      </c>
      <c r="C131" s="145">
        <f t="shared" si="427"/>
        <v>2101.3000000000002</v>
      </c>
      <c r="D131" s="145">
        <f t="shared" si="428"/>
        <v>2101.3154199999999</v>
      </c>
      <c r="E131" s="14">
        <f t="shared" si="170"/>
        <v>100.00073383143766</v>
      </c>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v>1031.2</v>
      </c>
      <c r="AU131" s="14">
        <v>1031.2</v>
      </c>
      <c r="AV131" s="14">
        <v>1031.1942799999999</v>
      </c>
      <c r="AW131" s="14">
        <f>AV131/AU131*100</f>
        <v>99.9994453064391</v>
      </c>
      <c r="AX131" s="14"/>
      <c r="AY131" s="14"/>
      <c r="AZ131" s="14"/>
      <c r="BA131" s="15"/>
      <c r="BB131" s="156"/>
      <c r="BC131" s="15"/>
      <c r="BD131" s="15"/>
      <c r="BE131" s="15"/>
      <c r="BF131" s="14"/>
      <c r="BG131" s="14"/>
      <c r="BH131" s="14"/>
      <c r="BI131" s="95"/>
      <c r="BJ131" s="95"/>
      <c r="BK131" s="95"/>
      <c r="BL131" s="95"/>
      <c r="BM131" s="95"/>
      <c r="BN131" s="95"/>
      <c r="BO131" s="14"/>
      <c r="BP131" s="14"/>
      <c r="BQ131" s="95"/>
      <c r="BR131" s="14"/>
      <c r="BS131" s="14"/>
      <c r="BT131" s="14"/>
      <c r="BU131" s="95"/>
      <c r="BV131" s="95"/>
      <c r="BW131" s="14"/>
      <c r="BX131" s="14"/>
      <c r="BY131" s="95"/>
      <c r="BZ131" s="14"/>
      <c r="CA131" s="14"/>
      <c r="CB131" s="14"/>
      <c r="CC131" s="15"/>
      <c r="CD131" s="15"/>
      <c r="CE131" s="14"/>
      <c r="CF131" s="14"/>
      <c r="CG131" s="95"/>
      <c r="CH131" s="95"/>
      <c r="CI131" s="14"/>
      <c r="CJ131" s="14"/>
      <c r="CK131" s="95"/>
      <c r="CL131" s="95"/>
      <c r="CM131" s="14"/>
      <c r="CN131" s="14"/>
      <c r="CO131" s="95"/>
      <c r="CP131" s="95"/>
      <c r="CQ131" s="14"/>
      <c r="CR131" s="14"/>
      <c r="CS131" s="95"/>
      <c r="CT131" s="95"/>
      <c r="CU131" s="14"/>
      <c r="CV131" s="14"/>
      <c r="CW131" s="95"/>
      <c r="CX131" s="95"/>
      <c r="CY131" s="14"/>
      <c r="CZ131" s="14"/>
      <c r="DA131" s="95"/>
      <c r="DB131" s="14"/>
      <c r="DC131" s="14">
        <v>1070.0999999999999</v>
      </c>
      <c r="DD131" s="182">
        <v>1070.12114</v>
      </c>
      <c r="DE131" s="14">
        <f t="shared" si="588"/>
        <v>100.0019755163069</v>
      </c>
      <c r="DF131" s="14"/>
      <c r="DG131" s="14"/>
      <c r="DH131" s="14"/>
      <c r="DI131" s="95"/>
      <c r="DJ131" s="95"/>
      <c r="DK131" s="14"/>
      <c r="DL131" s="14"/>
      <c r="DM131" s="48"/>
      <c r="DN131" s="14"/>
      <c r="DO131" s="14"/>
      <c r="DP131" s="14"/>
      <c r="DQ131" s="48"/>
      <c r="DR131" s="14"/>
      <c r="DS131" s="14"/>
      <c r="DT131" s="14"/>
      <c r="DU131" s="95"/>
      <c r="DV131" s="95"/>
      <c r="DW131" s="15"/>
      <c r="DX131" s="14"/>
      <c r="DY131" s="207"/>
      <c r="DZ131" s="15"/>
      <c r="EA131" s="15"/>
      <c r="EB131" s="14"/>
      <c r="EC131" s="14"/>
      <c r="ED131" s="225"/>
      <c r="EE131" s="221"/>
      <c r="EF131" s="14"/>
      <c r="EG131" s="95"/>
      <c r="EH131" s="95"/>
      <c r="EI131" s="15"/>
      <c r="EJ131" s="14"/>
      <c r="EK131" s="95"/>
      <c r="EL131" s="95"/>
      <c r="EM131" s="15"/>
      <c r="EN131" s="14"/>
      <c r="EO131" s="95"/>
      <c r="EP131" s="95"/>
      <c r="EQ131" s="15"/>
      <c r="ER131" s="14"/>
      <c r="ES131" s="95"/>
      <c r="ET131" s="15"/>
      <c r="EU131" s="15"/>
      <c r="EV131" s="14"/>
      <c r="EW131" s="95"/>
      <c r="EX131" s="15"/>
      <c r="EY131" s="15"/>
      <c r="EZ131" s="14"/>
      <c r="FA131" s="15"/>
      <c r="FB131" s="15"/>
      <c r="FC131" s="15"/>
      <c r="FD131" s="14"/>
      <c r="FE131" s="15"/>
      <c r="FF131" s="15"/>
      <c r="FG131" s="15"/>
      <c r="FH131" s="14"/>
      <c r="FI131" s="15"/>
      <c r="FJ131" s="15"/>
      <c r="FK131" s="15"/>
      <c r="FL131" s="14"/>
      <c r="FM131" s="15"/>
      <c r="FN131" s="15"/>
      <c r="FO131" s="15"/>
      <c r="FP131" s="14"/>
      <c r="FQ131" s="14"/>
      <c r="FR131" s="14"/>
      <c r="FS131" s="15"/>
      <c r="FT131" s="14"/>
      <c r="FU131" s="14"/>
      <c r="FV131" s="14"/>
      <c r="FW131" s="15"/>
      <c r="FX131" s="14"/>
      <c r="FY131" s="14"/>
      <c r="FZ131" s="14"/>
      <c r="GA131" s="15"/>
      <c r="GB131" s="14"/>
      <c r="GC131" s="14"/>
      <c r="GD131" s="14"/>
      <c r="GE131" s="15"/>
      <c r="GF131" s="14"/>
      <c r="GG131" s="14"/>
      <c r="GH131" s="14"/>
      <c r="GI131" s="15"/>
      <c r="GJ131" s="15"/>
      <c r="GK131" s="15"/>
    </row>
    <row r="132" spans="1:193" s="33" customFormat="1" x14ac:dyDescent="0.25">
      <c r="A132" s="56" t="s">
        <v>503</v>
      </c>
      <c r="B132" s="145">
        <f t="shared" si="427"/>
        <v>0</v>
      </c>
      <c r="C132" s="145">
        <f t="shared" si="427"/>
        <v>918.70564999999999</v>
      </c>
      <c r="D132" s="145">
        <f t="shared" si="428"/>
        <v>918.70564999999999</v>
      </c>
      <c r="E132" s="14">
        <f t="shared" si="170"/>
        <v>100</v>
      </c>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v>918.70564999999999</v>
      </c>
      <c r="AR132" s="133">
        <v>918.70564999999999</v>
      </c>
      <c r="AS132" s="14">
        <f t="shared" si="437"/>
        <v>100</v>
      </c>
      <c r="AT132" s="14"/>
      <c r="AU132" s="14"/>
      <c r="AV132" s="14"/>
      <c r="AW132" s="14"/>
      <c r="AX132" s="14"/>
      <c r="AY132" s="14"/>
      <c r="AZ132" s="14"/>
      <c r="BA132" s="15"/>
      <c r="BB132" s="156"/>
      <c r="BC132" s="15"/>
      <c r="BD132" s="15"/>
      <c r="BE132" s="15"/>
      <c r="BF132" s="14"/>
      <c r="BG132" s="14"/>
      <c r="BH132" s="14"/>
      <c r="BI132" s="95"/>
      <c r="BJ132" s="95"/>
      <c r="BK132" s="95"/>
      <c r="BL132" s="95"/>
      <c r="BM132" s="95"/>
      <c r="BN132" s="95"/>
      <c r="BO132" s="14"/>
      <c r="BP132" s="14"/>
      <c r="BQ132" s="95"/>
      <c r="BR132" s="14"/>
      <c r="BS132" s="14"/>
      <c r="BT132" s="14"/>
      <c r="BU132" s="95"/>
      <c r="BV132" s="95"/>
      <c r="BW132" s="14"/>
      <c r="BX132" s="14"/>
      <c r="BY132" s="95"/>
      <c r="BZ132" s="14"/>
      <c r="CA132" s="14"/>
      <c r="CB132" s="14"/>
      <c r="CC132" s="15"/>
      <c r="CD132" s="15"/>
      <c r="CE132" s="14"/>
      <c r="CF132" s="14"/>
      <c r="CG132" s="95"/>
      <c r="CH132" s="95"/>
      <c r="CI132" s="14"/>
      <c r="CJ132" s="14"/>
      <c r="CK132" s="95"/>
      <c r="CL132" s="95"/>
      <c r="CM132" s="14"/>
      <c r="CN132" s="14"/>
      <c r="CO132" s="95"/>
      <c r="CP132" s="95"/>
      <c r="CQ132" s="14"/>
      <c r="CR132" s="14"/>
      <c r="CS132" s="95"/>
      <c r="CT132" s="95"/>
      <c r="CU132" s="14"/>
      <c r="CV132" s="14"/>
      <c r="CW132" s="95"/>
      <c r="CX132" s="95"/>
      <c r="CY132" s="14"/>
      <c r="CZ132" s="14"/>
      <c r="DA132" s="95"/>
      <c r="DB132" s="14"/>
      <c r="DC132" s="14"/>
      <c r="DD132" s="14"/>
      <c r="DE132" s="14"/>
      <c r="DF132" s="14"/>
      <c r="DG132" s="14"/>
      <c r="DH132" s="14"/>
      <c r="DI132" s="95"/>
      <c r="DJ132" s="95"/>
      <c r="DK132" s="14"/>
      <c r="DL132" s="14"/>
      <c r="DM132" s="48"/>
      <c r="DN132" s="14"/>
      <c r="DO132" s="14"/>
      <c r="DP132" s="14"/>
      <c r="DQ132" s="48"/>
      <c r="DR132" s="14"/>
      <c r="DS132" s="14"/>
      <c r="DT132" s="14"/>
      <c r="DU132" s="95"/>
      <c r="DV132" s="95"/>
      <c r="DW132" s="15"/>
      <c r="DX132" s="14"/>
      <c r="DY132" s="207"/>
      <c r="DZ132" s="15"/>
      <c r="EA132" s="15"/>
      <c r="EB132" s="14"/>
      <c r="EC132" s="14"/>
      <c r="ED132" s="225"/>
      <c r="EE132" s="221"/>
      <c r="EF132" s="14"/>
      <c r="EG132" s="95"/>
      <c r="EH132" s="95"/>
      <c r="EI132" s="15"/>
      <c r="EJ132" s="14"/>
      <c r="EK132" s="95"/>
      <c r="EL132" s="95"/>
      <c r="EM132" s="15"/>
      <c r="EN132" s="14"/>
      <c r="EO132" s="95"/>
      <c r="EP132" s="95"/>
      <c r="EQ132" s="15"/>
      <c r="ER132" s="14"/>
      <c r="ES132" s="95"/>
      <c r="ET132" s="15"/>
      <c r="EU132" s="15"/>
      <c r="EV132" s="14"/>
      <c r="EW132" s="95"/>
      <c r="EX132" s="15"/>
      <c r="EY132" s="15"/>
      <c r="EZ132" s="14"/>
      <c r="FA132" s="15"/>
      <c r="FB132" s="15"/>
      <c r="FC132" s="15"/>
      <c r="FD132" s="14"/>
      <c r="FE132" s="15"/>
      <c r="FF132" s="15"/>
      <c r="FG132" s="15"/>
      <c r="FH132" s="14"/>
      <c r="FI132" s="15"/>
      <c r="FJ132" s="15"/>
      <c r="FK132" s="15"/>
      <c r="FL132" s="14"/>
      <c r="FM132" s="15"/>
      <c r="FN132" s="15"/>
      <c r="FO132" s="15"/>
      <c r="FP132" s="14"/>
      <c r="FQ132" s="14"/>
      <c r="FR132" s="14"/>
      <c r="FS132" s="15"/>
      <c r="FT132" s="14"/>
      <c r="FU132" s="14"/>
      <c r="FV132" s="14"/>
      <c r="FW132" s="15"/>
      <c r="FX132" s="14"/>
      <c r="FY132" s="14"/>
      <c r="FZ132" s="14"/>
      <c r="GA132" s="15"/>
      <c r="GB132" s="14"/>
      <c r="GC132" s="14"/>
      <c r="GD132" s="14"/>
      <c r="GE132" s="15"/>
      <c r="GF132" s="14"/>
      <c r="GG132" s="14"/>
      <c r="GH132" s="14"/>
      <c r="GI132" s="15"/>
      <c r="GJ132" s="15"/>
      <c r="GK132" s="15"/>
    </row>
    <row r="133" spans="1:193" s="74" customFormat="1" ht="31.5" x14ac:dyDescent="0.25">
      <c r="A133" s="76" t="s">
        <v>317</v>
      </c>
      <c r="B133" s="144">
        <f t="shared" si="427"/>
        <v>67930.3</v>
      </c>
      <c r="C133" s="144">
        <f t="shared" si="427"/>
        <v>60832.896000000008</v>
      </c>
      <c r="D133" s="144">
        <f t="shared" si="428"/>
        <v>59971.320280000007</v>
      </c>
      <c r="E133" s="79">
        <f t="shared" si="170"/>
        <v>98.583700963373502</v>
      </c>
      <c r="F133" s="81">
        <f t="shared" ref="F133" si="602">F134+F135+F136+F137+F138+F139+F140+F141+F142+F143</f>
        <v>1356.1</v>
      </c>
      <c r="G133" s="81">
        <f t="shared" ref="G133:BH133" si="603">G134+G135+G136+G137+G138+G139+G140+G141+G142+G143</f>
        <v>1187.5</v>
      </c>
      <c r="H133" s="81">
        <f t="shared" si="603"/>
        <v>1187.4966999999999</v>
      </c>
      <c r="I133" s="79">
        <f>H133/G133*100</f>
        <v>99.99972210526316</v>
      </c>
      <c r="J133" s="81">
        <f t="shared" ref="J133" si="604">J134+J135+J136+J137+J138+J139+J140+J141+J142+J143</f>
        <v>0</v>
      </c>
      <c r="K133" s="81">
        <f t="shared" si="603"/>
        <v>0</v>
      </c>
      <c r="L133" s="81">
        <f t="shared" si="603"/>
        <v>0</v>
      </c>
      <c r="M133" s="81">
        <f t="shared" si="603"/>
        <v>0</v>
      </c>
      <c r="N133" s="81">
        <f t="shared" ref="N133" si="605">N134+N135+N136+N137+N138+N139+N140+N141+N142+N143</f>
        <v>1358.3</v>
      </c>
      <c r="O133" s="81">
        <f t="shared" si="603"/>
        <v>493.9</v>
      </c>
      <c r="P133" s="81">
        <f t="shared" si="603"/>
        <v>493.92</v>
      </c>
      <c r="Q133" s="81">
        <f>P133/O133*100</f>
        <v>100.00404940271311</v>
      </c>
      <c r="R133" s="81">
        <f t="shared" ref="R133" si="606">R134+R135+R136+R137+R138+R139+R140+R141+R142+R143</f>
        <v>0</v>
      </c>
      <c r="S133" s="81">
        <f t="shared" si="603"/>
        <v>0</v>
      </c>
      <c r="T133" s="81">
        <f t="shared" si="603"/>
        <v>0</v>
      </c>
      <c r="U133" s="81">
        <f t="shared" si="603"/>
        <v>0</v>
      </c>
      <c r="V133" s="81"/>
      <c r="W133" s="81">
        <f t="shared" si="603"/>
        <v>0</v>
      </c>
      <c r="X133" s="81">
        <f t="shared" si="603"/>
        <v>0</v>
      </c>
      <c r="Y133" s="81">
        <f t="shared" si="603"/>
        <v>0</v>
      </c>
      <c r="Z133" s="81">
        <f t="shared" ref="Z133" si="607">Z134+Z135+Z136+Z137+Z138+Z139+Z140+Z141+Z142+Z143</f>
        <v>0</v>
      </c>
      <c r="AA133" s="81">
        <f t="shared" si="603"/>
        <v>0</v>
      </c>
      <c r="AB133" s="81">
        <f t="shared" si="603"/>
        <v>0</v>
      </c>
      <c r="AC133" s="81">
        <f t="shared" si="603"/>
        <v>0</v>
      </c>
      <c r="AD133" s="81">
        <f t="shared" ref="AD133" si="608">AD134+AD135+AD136+AD137+AD138+AD139+AD140+AD141+AD142+AD143</f>
        <v>0</v>
      </c>
      <c r="AE133" s="81">
        <f t="shared" si="603"/>
        <v>0</v>
      </c>
      <c r="AF133" s="81">
        <f t="shared" si="603"/>
        <v>0</v>
      </c>
      <c r="AG133" s="81">
        <f t="shared" si="603"/>
        <v>0</v>
      </c>
      <c r="AH133" s="81">
        <f t="shared" ref="AH133" si="609">AH134+AH135+AH136+AH137+AH138+AH139+AH140+AH141+AH142+AH143</f>
        <v>0</v>
      </c>
      <c r="AI133" s="81">
        <f t="shared" si="603"/>
        <v>0</v>
      </c>
      <c r="AJ133" s="81">
        <f t="shared" si="603"/>
        <v>0</v>
      </c>
      <c r="AK133" s="81">
        <f t="shared" si="603"/>
        <v>0</v>
      </c>
      <c r="AL133" s="81"/>
      <c r="AM133" s="81">
        <f t="shared" si="603"/>
        <v>0</v>
      </c>
      <c r="AN133" s="81">
        <f t="shared" si="603"/>
        <v>0</v>
      </c>
      <c r="AO133" s="81">
        <f t="shared" si="603"/>
        <v>0</v>
      </c>
      <c r="AP133" s="81"/>
      <c r="AQ133" s="81">
        <f xml:space="preserve"> SUM(AQ134:AQ143)</f>
        <v>4979.6610000000001</v>
      </c>
      <c r="AR133" s="81">
        <f t="shared" si="603"/>
        <v>4979.6610000000001</v>
      </c>
      <c r="AS133" s="79">
        <f t="shared" si="437"/>
        <v>100</v>
      </c>
      <c r="AT133" s="81">
        <f t="shared" ref="AT133" si="610">AT134+AT135+AT136+AT137+AT138+AT139+AT140+AT141+AT142+AT143</f>
        <v>5660.1</v>
      </c>
      <c r="AU133" s="81">
        <f t="shared" si="603"/>
        <v>5660.1</v>
      </c>
      <c r="AV133" s="81">
        <f t="shared" si="603"/>
        <v>5660.1108199999999</v>
      </c>
      <c r="AW133" s="79">
        <f t="shared" ref="AW133" si="611">AV133/AU133*100</f>
        <v>100.00019116270029</v>
      </c>
      <c r="AX133" s="81">
        <f t="shared" ref="AX133" si="612">AX134+AX135+AX136+AX137+AX138+AX139+AX140+AX141+AX142+AX143</f>
        <v>18513.5</v>
      </c>
      <c r="AY133" s="81">
        <f t="shared" si="603"/>
        <v>18513.5</v>
      </c>
      <c r="AZ133" s="81">
        <f t="shared" si="603"/>
        <v>18502.339680000001</v>
      </c>
      <c r="BA133" s="81">
        <f t="shared" si="190"/>
        <v>99.939717935560552</v>
      </c>
      <c r="BB133" s="154"/>
      <c r="BC133" s="81">
        <f t="shared" ref="BC133:BD133" si="613">BC134+BC135+BC136+BC137+BC138+BC139+BC140+BC141+BC142+BC143</f>
        <v>2632.6</v>
      </c>
      <c r="BD133" s="81">
        <f t="shared" si="613"/>
        <v>2184.9695299999998</v>
      </c>
      <c r="BE133" s="81">
        <f t="shared" ref="BE133:BE134" si="614">BD133/BC133*100</f>
        <v>82.996639443895774</v>
      </c>
      <c r="BF133" s="81">
        <f t="shared" ref="BF133" si="615">BF134+BF135+BF136+BF137+BF138+BF139+BF140+BF141+BF142+BF143</f>
        <v>0</v>
      </c>
      <c r="BG133" s="81">
        <f t="shared" si="603"/>
        <v>0</v>
      </c>
      <c r="BH133" s="81">
        <f t="shared" si="603"/>
        <v>0</v>
      </c>
      <c r="BI133" s="81">
        <f t="shared" ref="BI133:DP133" si="616">BI134+BI135+BI136+BI137+BI138+BI139+BI140+BI141+BI142+BI143</f>
        <v>0</v>
      </c>
      <c r="BJ133" s="81"/>
      <c r="BK133" s="81"/>
      <c r="BL133" s="81"/>
      <c r="BM133" s="81"/>
      <c r="BN133" s="81"/>
      <c r="BO133" s="81">
        <f t="shared" si="616"/>
        <v>0</v>
      </c>
      <c r="BP133" s="81">
        <f t="shared" si="616"/>
        <v>0</v>
      </c>
      <c r="BQ133" s="81">
        <f t="shared" si="616"/>
        <v>0</v>
      </c>
      <c r="BR133" s="81">
        <f t="shared" ref="BR133" si="617">BR134+BR135+BR136+BR137+BR138+BR139+BR140+BR141+BR142+BR143</f>
        <v>0</v>
      </c>
      <c r="BS133" s="81">
        <f t="shared" si="616"/>
        <v>0</v>
      </c>
      <c r="BT133" s="81">
        <f t="shared" si="616"/>
        <v>0</v>
      </c>
      <c r="BU133" s="81">
        <f t="shared" si="616"/>
        <v>0</v>
      </c>
      <c r="BV133" s="81"/>
      <c r="BW133" s="81">
        <f t="shared" si="616"/>
        <v>0</v>
      </c>
      <c r="BX133" s="81">
        <f t="shared" si="616"/>
        <v>0</v>
      </c>
      <c r="BY133" s="81">
        <f t="shared" si="616"/>
        <v>0</v>
      </c>
      <c r="BZ133" s="81">
        <f t="shared" ref="BZ133" si="618">BZ134+BZ135+BZ136+BZ137+BZ138+BZ139+BZ140+BZ141+BZ142+BZ143</f>
        <v>5071.3</v>
      </c>
      <c r="CA133" s="81">
        <f t="shared" si="616"/>
        <v>4925.3</v>
      </c>
      <c r="CB133" s="81">
        <f t="shared" si="616"/>
        <v>4585.6228099999998</v>
      </c>
      <c r="CC133" s="81">
        <f t="shared" si="257"/>
        <v>93.103421314437696</v>
      </c>
      <c r="CD133" s="81"/>
      <c r="CE133" s="81">
        <f t="shared" si="616"/>
        <v>0</v>
      </c>
      <c r="CF133" s="81">
        <f t="shared" si="616"/>
        <v>0</v>
      </c>
      <c r="CG133" s="81">
        <f t="shared" si="616"/>
        <v>0</v>
      </c>
      <c r="CH133" s="81"/>
      <c r="CI133" s="81">
        <f t="shared" si="616"/>
        <v>0</v>
      </c>
      <c r="CJ133" s="81">
        <f t="shared" si="616"/>
        <v>0</v>
      </c>
      <c r="CK133" s="81">
        <f t="shared" si="616"/>
        <v>0</v>
      </c>
      <c r="CL133" s="81"/>
      <c r="CM133" s="81">
        <f t="shared" si="616"/>
        <v>0</v>
      </c>
      <c r="CN133" s="81">
        <f t="shared" si="616"/>
        <v>0</v>
      </c>
      <c r="CO133" s="81">
        <f t="shared" si="616"/>
        <v>0</v>
      </c>
      <c r="CP133" s="81"/>
      <c r="CQ133" s="81">
        <f t="shared" si="616"/>
        <v>0</v>
      </c>
      <c r="CR133" s="81">
        <f t="shared" si="616"/>
        <v>0</v>
      </c>
      <c r="CS133" s="81">
        <f t="shared" si="616"/>
        <v>0</v>
      </c>
      <c r="CT133" s="81"/>
      <c r="CU133" s="81">
        <f t="shared" si="616"/>
        <v>0</v>
      </c>
      <c r="CV133" s="81">
        <f t="shared" si="616"/>
        <v>0</v>
      </c>
      <c r="CW133" s="81">
        <f t="shared" si="616"/>
        <v>0</v>
      </c>
      <c r="CX133" s="81"/>
      <c r="CY133" s="81">
        <f t="shared" si="616"/>
        <v>0</v>
      </c>
      <c r="CZ133" s="81">
        <f t="shared" si="616"/>
        <v>0</v>
      </c>
      <c r="DA133" s="81">
        <f t="shared" si="616"/>
        <v>0</v>
      </c>
      <c r="DB133" s="81">
        <f t="shared" ref="DB133" si="619">DB134+DB135+DB136+DB137+DB138+DB139+DB140+DB141+DB142+DB143</f>
        <v>1208.4000000000001</v>
      </c>
      <c r="DC133" s="81">
        <f t="shared" si="616"/>
        <v>1511.8000000000002</v>
      </c>
      <c r="DD133" s="81">
        <f t="shared" si="616"/>
        <v>1511.8085500000002</v>
      </c>
      <c r="DE133" s="79">
        <f t="shared" ref="DE133:DE137" si="620">DD133/DC133*100</f>
        <v>100.00056555099881</v>
      </c>
      <c r="DF133" s="79"/>
      <c r="DG133" s="81">
        <f t="shared" si="616"/>
        <v>0</v>
      </c>
      <c r="DH133" s="81">
        <f t="shared" si="616"/>
        <v>0</v>
      </c>
      <c r="DI133" s="81">
        <f t="shared" si="616"/>
        <v>0</v>
      </c>
      <c r="DJ133" s="81"/>
      <c r="DK133" s="81">
        <f t="shared" si="616"/>
        <v>0</v>
      </c>
      <c r="DL133" s="81">
        <f t="shared" si="616"/>
        <v>0</v>
      </c>
      <c r="DM133" s="78"/>
      <c r="DN133" s="81">
        <f t="shared" ref="DN133" si="621">DN134+DN135+DN136+DN137+DN138+DN139+DN140+DN141+DN142+DN143</f>
        <v>0</v>
      </c>
      <c r="DO133" s="81">
        <f t="shared" si="616"/>
        <v>0</v>
      </c>
      <c r="DP133" s="81">
        <f t="shared" si="616"/>
        <v>0</v>
      </c>
      <c r="DQ133" s="78"/>
      <c r="DR133" s="81">
        <f t="shared" ref="DR133" si="622">DR134+DR135+DR136+DR137+DR138+DR139+DR140+DR141+DR142+DR143</f>
        <v>0</v>
      </c>
      <c r="DS133" s="81">
        <f t="shared" ref="DS133:EK133" si="623">DS134+DS135+DS136+DS137+DS138+DS139+DS140+DS141+DS142+DS143</f>
        <v>0</v>
      </c>
      <c r="DT133" s="81">
        <f t="shared" si="623"/>
        <v>0</v>
      </c>
      <c r="DU133" s="81">
        <f t="shared" si="623"/>
        <v>0</v>
      </c>
      <c r="DV133" s="81"/>
      <c r="DW133" s="81">
        <f t="shared" si="623"/>
        <v>0</v>
      </c>
      <c r="DX133" s="81">
        <f t="shared" si="623"/>
        <v>0</v>
      </c>
      <c r="DY133" s="209">
        <f t="shared" si="623"/>
        <v>0</v>
      </c>
      <c r="DZ133" s="81">
        <f t="shared" ref="DZ133" si="624">DZ134+DZ135+DZ136+DZ137+DZ138+DZ139+DZ140+DZ141+DZ142+DZ143</f>
        <v>16108.3</v>
      </c>
      <c r="EA133" s="81">
        <f t="shared" si="623"/>
        <v>16108.3</v>
      </c>
      <c r="EB133" s="81">
        <f t="shared" si="623"/>
        <v>16093.6392</v>
      </c>
      <c r="EC133" s="81">
        <f t="shared" si="202"/>
        <v>99.90898605066954</v>
      </c>
      <c r="ED133" s="220"/>
      <c r="EE133" s="220">
        <f t="shared" si="623"/>
        <v>0</v>
      </c>
      <c r="EF133" s="81">
        <f t="shared" si="623"/>
        <v>0</v>
      </c>
      <c r="EG133" s="81">
        <f t="shared" si="623"/>
        <v>0</v>
      </c>
      <c r="EH133" s="81"/>
      <c r="EI133" s="81">
        <f t="shared" si="623"/>
        <v>0</v>
      </c>
      <c r="EJ133" s="81">
        <f t="shared" si="623"/>
        <v>0</v>
      </c>
      <c r="EK133" s="81">
        <f t="shared" si="623"/>
        <v>0</v>
      </c>
      <c r="EL133" s="81"/>
      <c r="EM133" s="81"/>
      <c r="EN133" s="81">
        <f t="shared" ref="EN133:EO133" si="625">EN134+EN135+EN136+EN137+EN138+EN139+EN140+EN141+EN142+EN143</f>
        <v>0</v>
      </c>
      <c r="EO133" s="81">
        <f t="shared" si="625"/>
        <v>0</v>
      </c>
      <c r="EP133" s="81"/>
      <c r="EQ133" s="81">
        <f t="shared" ref="EQ133:ET133" si="626">EQ134+EQ135+EQ136+EQ137+EQ138+EQ139+EQ140+EQ141+EQ142+EQ143</f>
        <v>0</v>
      </c>
      <c r="ER133" s="81">
        <f t="shared" si="626"/>
        <v>0</v>
      </c>
      <c r="ES133" s="81">
        <f t="shared" si="626"/>
        <v>0</v>
      </c>
      <c r="ET133" s="81">
        <f t="shared" si="626"/>
        <v>1260.3</v>
      </c>
      <c r="EU133" s="81">
        <f t="shared" ref="EU133:EV133" si="627">EU134+EU135+EU136+EU137+EU138+EU139+EU140+EU141+EU142+EU143</f>
        <v>860</v>
      </c>
      <c r="EV133" s="81">
        <f t="shared" si="627"/>
        <v>811.54698999999994</v>
      </c>
      <c r="EW133" s="81">
        <f>EV133/EU133*100</f>
        <v>94.365929069767432</v>
      </c>
      <c r="EX133" s="81">
        <f t="shared" ref="EX133" si="628">EX134+EX135+EX136+EX137+EX138+EX139+EX140+EX141+EX142+EX143</f>
        <v>3137.5</v>
      </c>
      <c r="EY133" s="81">
        <f t="shared" ref="EY133:EZ133" si="629">EY134+EY135+EY136+EY137+EY138+EY139+EY140+EY141+EY142+EY143</f>
        <v>3137.5</v>
      </c>
      <c r="EZ133" s="81">
        <f t="shared" si="629"/>
        <v>3137.47</v>
      </c>
      <c r="FA133" s="81">
        <f t="shared" si="531"/>
        <v>99.999043824701189</v>
      </c>
      <c r="FB133" s="81"/>
      <c r="FC133" s="81">
        <f t="shared" ref="FC133:FD133" si="630">FC134+FC135+FC136+FC137+FC138+FC139+FC140+FC141+FC142+FC143</f>
        <v>0</v>
      </c>
      <c r="FD133" s="81">
        <f t="shared" si="630"/>
        <v>0</v>
      </c>
      <c r="FE133" s="81"/>
      <c r="FF133" s="81"/>
      <c r="FG133" s="81">
        <f t="shared" ref="FG133:FH133" si="631">FG134+FG135+FG136+FG137+FG138+FG139+FG140+FG141+FG142+FG143</f>
        <v>0</v>
      </c>
      <c r="FH133" s="81">
        <f t="shared" si="631"/>
        <v>0</v>
      </c>
      <c r="FI133" s="81"/>
      <c r="FJ133" s="81"/>
      <c r="FK133" s="81">
        <f t="shared" ref="FK133:FL133" si="632">FK134+FK135+FK136+FK137+FK138+FK139+FK140+FK141+FK142+FK143</f>
        <v>0</v>
      </c>
      <c r="FL133" s="81">
        <f t="shared" si="632"/>
        <v>0</v>
      </c>
      <c r="FM133" s="81"/>
      <c r="FN133" s="81"/>
      <c r="FO133" s="81">
        <f t="shared" ref="FO133:FP133" si="633">FO134+FO135+FO136+FO137+FO138+FO139+FO140+FO141+FO142+FO143</f>
        <v>662.8</v>
      </c>
      <c r="FP133" s="81">
        <f t="shared" si="633"/>
        <v>662.8</v>
      </c>
      <c r="FQ133" s="81">
        <f t="shared" ref="FQ133" si="634">FP133/FO133*100</f>
        <v>100</v>
      </c>
      <c r="FR133" s="81"/>
      <c r="FS133" s="81"/>
      <c r="FT133" s="81"/>
      <c r="FU133" s="81"/>
      <c r="FV133" s="81">
        <f>FV134</f>
        <v>14256.5</v>
      </c>
      <c r="FW133" s="81"/>
      <c r="FX133" s="81"/>
      <c r="FY133" s="81"/>
      <c r="FZ133" s="81"/>
      <c r="GA133" s="81"/>
      <c r="GB133" s="81"/>
      <c r="GC133" s="81"/>
      <c r="GD133" s="81"/>
      <c r="GE133" s="81"/>
      <c r="GF133" s="81"/>
      <c r="GG133" s="81"/>
      <c r="GH133" s="81"/>
      <c r="GI133" s="81">
        <f>SUM(GI134:GI143)</f>
        <v>159.935</v>
      </c>
      <c r="GJ133" s="81">
        <f>SUM(GJ134:GJ143)</f>
        <v>159.935</v>
      </c>
      <c r="GK133" s="81">
        <f t="shared" si="469"/>
        <v>100</v>
      </c>
    </row>
    <row r="134" spans="1:193" s="33" customFormat="1" x14ac:dyDescent="0.25">
      <c r="A134" s="56" t="s">
        <v>316</v>
      </c>
      <c r="B134" s="145">
        <f t="shared" si="427"/>
        <v>62270.200000000004</v>
      </c>
      <c r="C134" s="145">
        <f t="shared" si="427"/>
        <v>48018.534999999996</v>
      </c>
      <c r="D134" s="145">
        <f t="shared" si="428"/>
        <v>47156.939910000001</v>
      </c>
      <c r="E134" s="14">
        <f t="shared" si="170"/>
        <v>98.205703089442451</v>
      </c>
      <c r="F134" s="15">
        <v>1356.1</v>
      </c>
      <c r="G134" s="15">
        <v>1187.5</v>
      </c>
      <c r="H134" s="15">
        <v>1187.4966999999999</v>
      </c>
      <c r="I134" s="14">
        <f>H134/G134*100</f>
        <v>99.99972210526316</v>
      </c>
      <c r="J134" s="15"/>
      <c r="K134" s="15"/>
      <c r="L134" s="15"/>
      <c r="M134" s="14"/>
      <c r="N134" s="14">
        <v>1358.3</v>
      </c>
      <c r="O134" s="14">
        <v>493.9</v>
      </c>
      <c r="P134" s="14">
        <v>493.92</v>
      </c>
      <c r="Q134" s="15">
        <f>P134/O134*100</f>
        <v>100.00404940271311</v>
      </c>
      <c r="R134" s="14"/>
      <c r="S134" s="14"/>
      <c r="T134" s="14"/>
      <c r="U134" s="15"/>
      <c r="V134" s="15"/>
      <c r="W134" s="15">
        <v>0</v>
      </c>
      <c r="X134" s="15">
        <v>0</v>
      </c>
      <c r="Y134" s="14"/>
      <c r="Z134" s="15"/>
      <c r="AA134" s="15"/>
      <c r="AB134" s="15"/>
      <c r="AC134" s="15"/>
      <c r="AD134" s="15"/>
      <c r="AE134" s="15"/>
      <c r="AF134" s="15"/>
      <c r="AG134" s="14"/>
      <c r="AH134" s="15"/>
      <c r="AI134" s="15"/>
      <c r="AJ134" s="15"/>
      <c r="AK134" s="14"/>
      <c r="AL134" s="14"/>
      <c r="AM134" s="15"/>
      <c r="AN134" s="15"/>
      <c r="AO134" s="14"/>
      <c r="AP134" s="14"/>
      <c r="AQ134" s="14"/>
      <c r="AR134" s="14"/>
      <c r="AS134" s="14"/>
      <c r="AT134" s="15">
        <v>0</v>
      </c>
      <c r="AU134" s="15">
        <v>0</v>
      </c>
      <c r="AV134" s="15"/>
      <c r="AW134" s="14"/>
      <c r="AX134" s="133">
        <v>18513.5</v>
      </c>
      <c r="AY134" s="133">
        <v>18513.5</v>
      </c>
      <c r="AZ134" s="136">
        <v>18502.339680000001</v>
      </c>
      <c r="BA134" s="15">
        <f t="shared" si="190"/>
        <v>99.939717935560552</v>
      </c>
      <c r="BB134" s="156"/>
      <c r="BC134" s="133">
        <v>2632.6</v>
      </c>
      <c r="BD134" s="136">
        <v>2184.9695299999998</v>
      </c>
      <c r="BE134" s="15">
        <f t="shared" si="614"/>
        <v>82.996639443895774</v>
      </c>
      <c r="BF134" s="15"/>
      <c r="BG134" s="15"/>
      <c r="BH134" s="15"/>
      <c r="BI134" s="15"/>
      <c r="BJ134" s="15"/>
      <c r="BK134" s="15"/>
      <c r="BL134" s="15"/>
      <c r="BM134" s="15"/>
      <c r="BN134" s="15"/>
      <c r="BO134" s="15"/>
      <c r="BP134" s="15"/>
      <c r="BQ134" s="15"/>
      <c r="BR134" s="15"/>
      <c r="BS134" s="15"/>
      <c r="BT134" s="15"/>
      <c r="BU134" s="94"/>
      <c r="BV134" s="94"/>
      <c r="BW134" s="15"/>
      <c r="BX134" s="15"/>
      <c r="BY134" s="94"/>
      <c r="BZ134" s="15">
        <v>5071.3</v>
      </c>
      <c r="CA134" s="15">
        <v>4925.3</v>
      </c>
      <c r="CB134" s="199">
        <v>4585.6228099999998</v>
      </c>
      <c r="CC134" s="15">
        <f t="shared" si="257"/>
        <v>93.103421314437696</v>
      </c>
      <c r="CD134" s="15"/>
      <c r="CE134" s="15"/>
      <c r="CF134" s="94"/>
      <c r="CG134" s="94"/>
      <c r="CH134" s="94"/>
      <c r="CI134" s="15"/>
      <c r="CJ134" s="94"/>
      <c r="CK134" s="94"/>
      <c r="CL134" s="94"/>
      <c r="CM134" s="15"/>
      <c r="CN134" s="94"/>
      <c r="CO134" s="94"/>
      <c r="CP134" s="94"/>
      <c r="CQ134" s="15"/>
      <c r="CR134" s="94"/>
      <c r="CS134" s="94"/>
      <c r="CT134" s="94"/>
      <c r="CU134" s="15"/>
      <c r="CV134" s="94"/>
      <c r="CW134" s="94"/>
      <c r="CX134" s="94"/>
      <c r="CY134" s="15"/>
      <c r="CZ134" s="94"/>
      <c r="DA134" s="94"/>
      <c r="DB134" s="15">
        <v>1208.4000000000001</v>
      </c>
      <c r="DC134" s="15"/>
      <c r="DD134" s="15"/>
      <c r="DE134" s="14"/>
      <c r="DF134" s="14"/>
      <c r="DG134" s="15"/>
      <c r="DH134" s="94"/>
      <c r="DI134" s="94"/>
      <c r="DJ134" s="94"/>
      <c r="DK134" s="15"/>
      <c r="DL134" s="94"/>
      <c r="DM134" s="48"/>
      <c r="DN134" s="15"/>
      <c r="DO134" s="15"/>
      <c r="DP134" s="15"/>
      <c r="DQ134" s="48"/>
      <c r="DR134" s="15"/>
      <c r="DS134" s="15"/>
      <c r="DT134" s="94"/>
      <c r="DU134" s="94"/>
      <c r="DV134" s="94"/>
      <c r="DW134" s="15"/>
      <c r="DX134" s="94"/>
      <c r="DY134" s="211"/>
      <c r="DZ134" s="15">
        <v>16108.3</v>
      </c>
      <c r="EA134" s="15">
        <v>16108.3</v>
      </c>
      <c r="EB134" s="197">
        <v>16093.6392</v>
      </c>
      <c r="EC134" s="15">
        <f t="shared" si="202"/>
        <v>99.90898605066954</v>
      </c>
      <c r="ED134" s="221"/>
      <c r="EE134" s="221"/>
      <c r="EF134" s="94"/>
      <c r="EG134" s="94"/>
      <c r="EH134" s="94"/>
      <c r="EI134" s="15"/>
      <c r="EJ134" s="94"/>
      <c r="EK134" s="94"/>
      <c r="EL134" s="94"/>
      <c r="EM134" s="15"/>
      <c r="EN134" s="94"/>
      <c r="EO134" s="94"/>
      <c r="EP134" s="94"/>
      <c r="EQ134" s="15"/>
      <c r="ER134" s="94"/>
      <c r="ES134" s="94"/>
      <c r="ET134" s="15">
        <v>1260.3</v>
      </c>
      <c r="EU134" s="15">
        <v>860</v>
      </c>
      <c r="EV134" s="199">
        <v>811.54698999999994</v>
      </c>
      <c r="EW134" s="15">
        <f>EV134/EU134*100</f>
        <v>94.365929069767432</v>
      </c>
      <c r="EX134" s="15">
        <v>3137.5</v>
      </c>
      <c r="EY134" s="15">
        <v>3137.5</v>
      </c>
      <c r="EZ134" s="199">
        <v>3137.47</v>
      </c>
      <c r="FA134" s="15">
        <f t="shared" si="531"/>
        <v>99.999043824701189</v>
      </c>
      <c r="FB134" s="15"/>
      <c r="FC134" s="15"/>
      <c r="FD134" s="199"/>
      <c r="FE134" s="15"/>
      <c r="FF134" s="15"/>
      <c r="FG134" s="15"/>
      <c r="FH134" s="199"/>
      <c r="FI134" s="15"/>
      <c r="FJ134" s="15"/>
      <c r="FK134" s="15"/>
      <c r="FL134" s="199"/>
      <c r="FM134" s="15"/>
      <c r="FN134" s="15"/>
      <c r="FO134" s="15"/>
      <c r="FP134" s="133"/>
      <c r="FQ134" s="15"/>
      <c r="FR134" s="15"/>
      <c r="FS134" s="15"/>
      <c r="FT134" s="133"/>
      <c r="FU134" s="15"/>
      <c r="FV134" s="15">
        <v>14256.5</v>
      </c>
      <c r="FW134" s="15"/>
      <c r="FX134" s="133"/>
      <c r="FY134" s="15"/>
      <c r="FZ134" s="15"/>
      <c r="GA134" s="15"/>
      <c r="GB134" s="133"/>
      <c r="GC134" s="15"/>
      <c r="GD134" s="15"/>
      <c r="GE134" s="15"/>
      <c r="GF134" s="133"/>
      <c r="GG134" s="15"/>
      <c r="GH134" s="15"/>
      <c r="GI134" s="15">
        <v>159.935</v>
      </c>
      <c r="GJ134" s="15">
        <v>159.935</v>
      </c>
      <c r="GK134" s="15">
        <f t="shared" si="469"/>
        <v>100</v>
      </c>
    </row>
    <row r="135" spans="1:193" s="33" customFormat="1" x14ac:dyDescent="0.25">
      <c r="A135" s="56" t="s">
        <v>504</v>
      </c>
      <c r="B135" s="145">
        <f t="shared" si="427"/>
        <v>5660.1</v>
      </c>
      <c r="C135" s="145">
        <f t="shared" si="427"/>
        <v>6660.1</v>
      </c>
      <c r="D135" s="145">
        <f t="shared" si="428"/>
        <v>6660.1108199999999</v>
      </c>
      <c r="E135" s="14">
        <f t="shared" si="170"/>
        <v>100.00016246002312</v>
      </c>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v>1000</v>
      </c>
      <c r="AR135" s="133">
        <v>1000</v>
      </c>
      <c r="AS135" s="14">
        <f t="shared" si="437"/>
        <v>100</v>
      </c>
      <c r="AT135" s="14">
        <v>5660.1</v>
      </c>
      <c r="AU135" s="14">
        <v>5660.1</v>
      </c>
      <c r="AV135" s="14">
        <v>5660.1108199999999</v>
      </c>
      <c r="AW135" s="14">
        <f>AV135/AU135*100</f>
        <v>100.00019116270029</v>
      </c>
      <c r="AX135" s="14"/>
      <c r="AY135" s="14"/>
      <c r="AZ135" s="14"/>
      <c r="BA135" s="14"/>
      <c r="BB135" s="155"/>
      <c r="BC135" s="14"/>
      <c r="BD135" s="14"/>
      <c r="BE135" s="14"/>
      <c r="BF135" s="14"/>
      <c r="BG135" s="14"/>
      <c r="BH135" s="14"/>
      <c r="BI135" s="95"/>
      <c r="BJ135" s="95"/>
      <c r="BK135" s="95"/>
      <c r="BL135" s="95"/>
      <c r="BM135" s="95"/>
      <c r="BN135" s="95"/>
      <c r="BO135" s="14"/>
      <c r="BP135" s="14"/>
      <c r="BQ135" s="95"/>
      <c r="BR135" s="14"/>
      <c r="BS135" s="14"/>
      <c r="BT135" s="14"/>
      <c r="BU135" s="95"/>
      <c r="BV135" s="95"/>
      <c r="BW135" s="14"/>
      <c r="BX135" s="14"/>
      <c r="BY135" s="95"/>
      <c r="BZ135" s="14"/>
      <c r="CA135" s="14"/>
      <c r="CB135" s="14"/>
      <c r="CC135" s="14"/>
      <c r="CD135" s="14"/>
      <c r="CE135" s="14"/>
      <c r="CF135" s="14"/>
      <c r="CG135" s="14"/>
      <c r="CH135" s="14"/>
      <c r="CI135" s="14"/>
      <c r="CJ135" s="14"/>
      <c r="CK135" s="95"/>
      <c r="CL135" s="95"/>
      <c r="CM135" s="14"/>
      <c r="CN135" s="14"/>
      <c r="CO135" s="95"/>
      <c r="CP135" s="95"/>
      <c r="CQ135" s="14"/>
      <c r="CR135" s="14"/>
      <c r="CS135" s="95"/>
      <c r="CT135" s="95"/>
      <c r="CU135" s="14"/>
      <c r="CV135" s="14"/>
      <c r="CW135" s="14"/>
      <c r="CX135" s="14"/>
      <c r="CY135" s="14"/>
      <c r="CZ135" s="14"/>
      <c r="DA135" s="95"/>
      <c r="DB135" s="14"/>
      <c r="DC135" s="14"/>
      <c r="DD135" s="14"/>
      <c r="DE135" s="14"/>
      <c r="DF135" s="14"/>
      <c r="DG135" s="14"/>
      <c r="DH135" s="14"/>
      <c r="DI135" s="95"/>
      <c r="DJ135" s="95"/>
      <c r="DK135" s="14"/>
      <c r="DL135" s="14"/>
      <c r="DM135" s="48"/>
      <c r="DN135" s="14"/>
      <c r="DO135" s="14"/>
      <c r="DP135" s="14"/>
      <c r="DQ135" s="48"/>
      <c r="DR135" s="14"/>
      <c r="DS135" s="14"/>
      <c r="DT135" s="14"/>
      <c r="DU135" s="95"/>
      <c r="DV135" s="95"/>
      <c r="DW135" s="15"/>
      <c r="DX135" s="14"/>
      <c r="DY135" s="207"/>
      <c r="DZ135" s="15"/>
      <c r="EA135" s="15"/>
      <c r="EB135" s="14"/>
      <c r="EC135" s="14"/>
      <c r="ED135" s="225"/>
      <c r="EE135" s="221"/>
      <c r="EF135" s="14"/>
      <c r="EG135" s="95"/>
      <c r="EH135" s="95"/>
      <c r="EI135" s="15"/>
      <c r="EJ135" s="14"/>
      <c r="EK135" s="95"/>
      <c r="EL135" s="95"/>
      <c r="EM135" s="15"/>
      <c r="EN135" s="14"/>
      <c r="EO135" s="95"/>
      <c r="EP135" s="95"/>
      <c r="EQ135" s="15"/>
      <c r="ER135" s="14"/>
      <c r="ES135" s="95"/>
      <c r="ET135" s="15"/>
      <c r="EU135" s="15"/>
      <c r="EV135" s="14"/>
      <c r="EW135" s="95"/>
      <c r="EX135" s="15"/>
      <c r="EY135" s="15"/>
      <c r="EZ135" s="14"/>
      <c r="FA135" s="15"/>
      <c r="FB135" s="15"/>
      <c r="FC135" s="15"/>
      <c r="FD135" s="14"/>
      <c r="FE135" s="15"/>
      <c r="FF135" s="15"/>
      <c r="FG135" s="15"/>
      <c r="FH135" s="14"/>
      <c r="FI135" s="15"/>
      <c r="FJ135" s="15"/>
      <c r="FK135" s="15"/>
      <c r="FL135" s="14"/>
      <c r="FM135" s="15"/>
      <c r="FN135" s="15"/>
      <c r="FO135" s="15"/>
      <c r="FP135" s="14"/>
      <c r="FQ135" s="14"/>
      <c r="FR135" s="14"/>
      <c r="FS135" s="15"/>
      <c r="FT135" s="14"/>
      <c r="FU135" s="14"/>
      <c r="FV135" s="14"/>
      <c r="FW135" s="15"/>
      <c r="FX135" s="14"/>
      <c r="FY135" s="14"/>
      <c r="FZ135" s="14"/>
      <c r="GA135" s="15"/>
      <c r="GB135" s="14"/>
      <c r="GC135" s="14"/>
      <c r="GD135" s="14"/>
      <c r="GE135" s="15"/>
      <c r="GF135" s="14"/>
      <c r="GG135" s="14"/>
      <c r="GH135" s="14"/>
      <c r="GI135" s="15"/>
      <c r="GJ135" s="15"/>
      <c r="GK135" s="15"/>
    </row>
    <row r="136" spans="1:193" s="33" customFormat="1" x14ac:dyDescent="0.25">
      <c r="A136" s="56" t="s">
        <v>505</v>
      </c>
      <c r="B136" s="145">
        <f t="shared" si="427"/>
        <v>0</v>
      </c>
      <c r="C136" s="145">
        <f t="shared" si="427"/>
        <v>0</v>
      </c>
      <c r="D136" s="145">
        <f t="shared" si="428"/>
        <v>0</v>
      </c>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55"/>
      <c r="BC136" s="14"/>
      <c r="BD136" s="14"/>
      <c r="BE136" s="14"/>
      <c r="BF136" s="14"/>
      <c r="BG136" s="14"/>
      <c r="BH136" s="14"/>
      <c r="BI136" s="95"/>
      <c r="BJ136" s="95"/>
      <c r="BK136" s="95"/>
      <c r="BL136" s="95"/>
      <c r="BM136" s="95"/>
      <c r="BN136" s="95"/>
      <c r="BO136" s="14"/>
      <c r="BP136" s="14"/>
      <c r="BQ136" s="95"/>
      <c r="BR136" s="14"/>
      <c r="BS136" s="14"/>
      <c r="BT136" s="14"/>
      <c r="BU136" s="95"/>
      <c r="BV136" s="95"/>
      <c r="BW136" s="14"/>
      <c r="BX136" s="14"/>
      <c r="BY136" s="95"/>
      <c r="BZ136" s="14"/>
      <c r="CA136" s="14"/>
      <c r="CB136" s="14"/>
      <c r="CC136" s="14"/>
      <c r="CD136" s="14"/>
      <c r="CE136" s="14"/>
      <c r="CF136" s="14"/>
      <c r="CG136" s="95"/>
      <c r="CH136" s="95"/>
      <c r="CI136" s="14"/>
      <c r="CJ136" s="14"/>
      <c r="CK136" s="95"/>
      <c r="CL136" s="95"/>
      <c r="CM136" s="14"/>
      <c r="CN136" s="14"/>
      <c r="CO136" s="95"/>
      <c r="CP136" s="95"/>
      <c r="CQ136" s="14"/>
      <c r="CR136" s="14"/>
      <c r="CS136" s="95"/>
      <c r="CT136" s="95"/>
      <c r="CU136" s="14"/>
      <c r="CV136" s="14"/>
      <c r="CW136" s="14"/>
      <c r="CX136" s="14"/>
      <c r="CY136" s="14"/>
      <c r="CZ136" s="14"/>
      <c r="DA136" s="95"/>
      <c r="DB136" s="14"/>
      <c r="DC136" s="14"/>
      <c r="DD136" s="14"/>
      <c r="DE136" s="14"/>
      <c r="DF136" s="14"/>
      <c r="DG136" s="14"/>
      <c r="DH136" s="14"/>
      <c r="DI136" s="95"/>
      <c r="DJ136" s="95"/>
      <c r="DK136" s="14"/>
      <c r="DL136" s="14"/>
      <c r="DM136" s="48"/>
      <c r="DN136" s="14"/>
      <c r="DO136" s="14"/>
      <c r="DP136" s="14"/>
      <c r="DQ136" s="48"/>
      <c r="DR136" s="14"/>
      <c r="DS136" s="14"/>
      <c r="DT136" s="14"/>
      <c r="DU136" s="95"/>
      <c r="DV136" s="95"/>
      <c r="DW136" s="15"/>
      <c r="DX136" s="14"/>
      <c r="DY136" s="207"/>
      <c r="DZ136" s="15"/>
      <c r="EA136" s="15"/>
      <c r="EB136" s="14"/>
      <c r="EC136" s="14"/>
      <c r="ED136" s="225"/>
      <c r="EE136" s="221"/>
      <c r="EF136" s="14"/>
      <c r="EG136" s="95"/>
      <c r="EH136" s="95"/>
      <c r="EI136" s="15"/>
      <c r="EJ136" s="14"/>
      <c r="EK136" s="95"/>
      <c r="EL136" s="95"/>
      <c r="EM136" s="15"/>
      <c r="EN136" s="14"/>
      <c r="EO136" s="95"/>
      <c r="EP136" s="95"/>
      <c r="EQ136" s="15"/>
      <c r="ER136" s="14"/>
      <c r="ES136" s="95"/>
      <c r="ET136" s="15"/>
      <c r="EU136" s="15"/>
      <c r="EV136" s="14"/>
      <c r="EW136" s="95"/>
      <c r="EX136" s="15"/>
      <c r="EY136" s="15"/>
      <c r="EZ136" s="14"/>
      <c r="FA136" s="15"/>
      <c r="FB136" s="15"/>
      <c r="FC136" s="15"/>
      <c r="FD136" s="14"/>
      <c r="FE136" s="15"/>
      <c r="FF136" s="15"/>
      <c r="FG136" s="15"/>
      <c r="FH136" s="14"/>
      <c r="FI136" s="15"/>
      <c r="FJ136" s="15"/>
      <c r="FK136" s="15"/>
      <c r="FL136" s="14"/>
      <c r="FM136" s="15"/>
      <c r="FN136" s="15"/>
      <c r="FO136" s="15"/>
      <c r="FP136" s="14"/>
      <c r="FQ136" s="14"/>
      <c r="FR136" s="14"/>
      <c r="FS136" s="15"/>
      <c r="FT136" s="14"/>
      <c r="FU136" s="14"/>
      <c r="FV136" s="14"/>
      <c r="FW136" s="15"/>
      <c r="FX136" s="14"/>
      <c r="FY136" s="14"/>
      <c r="FZ136" s="14"/>
      <c r="GA136" s="15"/>
      <c r="GB136" s="14"/>
      <c r="GC136" s="14"/>
      <c r="GD136" s="14"/>
      <c r="GE136" s="15"/>
      <c r="GF136" s="14"/>
      <c r="GG136" s="14"/>
      <c r="GH136" s="14"/>
      <c r="GI136" s="15"/>
      <c r="GJ136" s="15"/>
      <c r="GK136" s="15"/>
    </row>
    <row r="137" spans="1:193" s="108" customFormat="1" x14ac:dyDescent="0.25">
      <c r="A137" s="57" t="s">
        <v>506</v>
      </c>
      <c r="B137" s="145">
        <f t="shared" si="427"/>
        <v>0</v>
      </c>
      <c r="C137" s="145">
        <f t="shared" si="427"/>
        <v>302.10000000000002</v>
      </c>
      <c r="D137" s="145">
        <f t="shared" si="428"/>
        <v>302.10000000000002</v>
      </c>
      <c r="E137" s="14">
        <f t="shared" si="170"/>
        <v>100</v>
      </c>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14"/>
      <c r="AR137" s="14"/>
      <c r="AS137" s="14"/>
      <c r="AT137" s="48"/>
      <c r="AU137" s="48"/>
      <c r="AV137" s="48"/>
      <c r="AW137" s="48"/>
      <c r="AX137" s="48"/>
      <c r="AY137" s="48"/>
      <c r="AZ137" s="48"/>
      <c r="BA137" s="48"/>
      <c r="BB137" s="157"/>
      <c r="BC137" s="48"/>
      <c r="BD137" s="48"/>
      <c r="BE137" s="48"/>
      <c r="BF137" s="48"/>
      <c r="BG137" s="48"/>
      <c r="BH137" s="48"/>
      <c r="BI137" s="107"/>
      <c r="BJ137" s="107"/>
      <c r="BK137" s="107"/>
      <c r="BL137" s="107"/>
      <c r="BM137" s="107"/>
      <c r="BN137" s="107"/>
      <c r="BO137" s="48"/>
      <c r="BP137" s="48"/>
      <c r="BQ137" s="107"/>
      <c r="BR137" s="48"/>
      <c r="BS137" s="48"/>
      <c r="BT137" s="48"/>
      <c r="BU137" s="107"/>
      <c r="BV137" s="107"/>
      <c r="BW137" s="48"/>
      <c r="BX137" s="48"/>
      <c r="BY137" s="107"/>
      <c r="BZ137" s="48"/>
      <c r="CA137" s="48"/>
      <c r="CB137" s="48"/>
      <c r="CC137" s="48"/>
      <c r="CD137" s="48"/>
      <c r="CE137" s="48"/>
      <c r="CF137" s="48"/>
      <c r="CG137" s="107"/>
      <c r="CH137" s="107"/>
      <c r="CI137" s="48"/>
      <c r="CJ137" s="48"/>
      <c r="CK137" s="107"/>
      <c r="CL137" s="107"/>
      <c r="CM137" s="48"/>
      <c r="CN137" s="48"/>
      <c r="CO137" s="107"/>
      <c r="CP137" s="107"/>
      <c r="CQ137" s="48"/>
      <c r="CR137" s="48"/>
      <c r="CS137" s="107"/>
      <c r="CT137" s="107"/>
      <c r="CU137" s="48"/>
      <c r="CV137" s="48"/>
      <c r="CW137" s="107"/>
      <c r="CX137" s="107"/>
      <c r="CY137" s="48"/>
      <c r="CZ137" s="48"/>
      <c r="DA137" s="107"/>
      <c r="DB137" s="48"/>
      <c r="DC137" s="48">
        <v>302.10000000000002</v>
      </c>
      <c r="DD137" s="48">
        <v>302.10000000000002</v>
      </c>
      <c r="DE137" s="14">
        <f t="shared" si="620"/>
        <v>100</v>
      </c>
      <c r="DF137" s="14"/>
      <c r="DG137" s="48"/>
      <c r="DH137" s="48"/>
      <c r="DI137" s="107"/>
      <c r="DJ137" s="107"/>
      <c r="DK137" s="48"/>
      <c r="DL137" s="48"/>
      <c r="DM137" s="48"/>
      <c r="DN137" s="48"/>
      <c r="DO137" s="48"/>
      <c r="DP137" s="48"/>
      <c r="DQ137" s="48"/>
      <c r="DR137" s="48"/>
      <c r="DS137" s="48"/>
      <c r="DT137" s="48"/>
      <c r="DU137" s="107"/>
      <c r="DV137" s="107"/>
      <c r="DW137" s="48"/>
      <c r="DX137" s="48"/>
      <c r="DY137" s="210"/>
      <c r="DZ137" s="48"/>
      <c r="EA137" s="48"/>
      <c r="EB137" s="48"/>
      <c r="EC137" s="48"/>
      <c r="ED137" s="227"/>
      <c r="EE137" s="227"/>
      <c r="EF137" s="48"/>
      <c r="EG137" s="107"/>
      <c r="EH137" s="107"/>
      <c r="EI137" s="48"/>
      <c r="EJ137" s="48"/>
      <c r="EK137" s="107"/>
      <c r="EL137" s="107"/>
      <c r="EM137" s="48"/>
      <c r="EN137" s="48"/>
      <c r="EO137" s="107"/>
      <c r="EP137" s="107"/>
      <c r="EQ137" s="48"/>
      <c r="ER137" s="48"/>
      <c r="ES137" s="107"/>
      <c r="ET137" s="48"/>
      <c r="EU137" s="48"/>
      <c r="EV137" s="48"/>
      <c r="EW137" s="107"/>
      <c r="EX137" s="48"/>
      <c r="EY137" s="48"/>
      <c r="EZ137" s="48"/>
      <c r="FA137" s="15"/>
      <c r="FB137" s="15"/>
      <c r="FC137" s="48"/>
      <c r="FD137" s="48"/>
      <c r="FE137" s="15"/>
      <c r="FF137" s="15"/>
      <c r="FG137" s="48"/>
      <c r="FH137" s="48"/>
      <c r="FI137" s="15"/>
      <c r="FJ137" s="15"/>
      <c r="FK137" s="48"/>
      <c r="FL137" s="48"/>
      <c r="FM137" s="15"/>
      <c r="FN137" s="15"/>
      <c r="FO137" s="48"/>
      <c r="FP137" s="48"/>
      <c r="FQ137" s="48"/>
      <c r="FR137" s="48"/>
      <c r="FS137" s="48"/>
      <c r="FT137" s="48"/>
      <c r="FU137" s="48"/>
      <c r="FV137" s="48"/>
      <c r="FW137" s="48"/>
      <c r="FX137" s="48"/>
      <c r="FY137" s="48"/>
      <c r="FZ137" s="48"/>
      <c r="GA137" s="48"/>
      <c r="GB137" s="48"/>
      <c r="GC137" s="48"/>
      <c r="GD137" s="48"/>
      <c r="GE137" s="48"/>
      <c r="GF137" s="48"/>
      <c r="GG137" s="48"/>
      <c r="GH137" s="48"/>
      <c r="GI137" s="48"/>
      <c r="GJ137" s="48"/>
      <c r="GK137" s="15"/>
    </row>
    <row r="138" spans="1:193" s="33" customFormat="1" x14ac:dyDescent="0.25">
      <c r="A138" s="56" t="s">
        <v>507</v>
      </c>
      <c r="B138" s="145">
        <f t="shared" si="427"/>
        <v>0</v>
      </c>
      <c r="C138" s="145">
        <f t="shared" si="427"/>
        <v>1448.4960000000001</v>
      </c>
      <c r="D138" s="145">
        <f t="shared" si="428"/>
        <v>1448.4960000000001</v>
      </c>
      <c r="E138" s="14">
        <f t="shared" si="170"/>
        <v>100</v>
      </c>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v>785.69600000000003</v>
      </c>
      <c r="AR138" s="133">
        <v>785.69600000000003</v>
      </c>
      <c r="AS138" s="14">
        <f t="shared" si="437"/>
        <v>100</v>
      </c>
      <c r="AT138" s="14"/>
      <c r="AU138" s="14"/>
      <c r="AV138" s="14"/>
      <c r="AW138" s="14"/>
      <c r="AX138" s="14"/>
      <c r="AY138" s="14"/>
      <c r="AZ138" s="14"/>
      <c r="BA138" s="14"/>
      <c r="BB138" s="155"/>
      <c r="BC138" s="14"/>
      <c r="BD138" s="14"/>
      <c r="BE138" s="14"/>
      <c r="BF138" s="14"/>
      <c r="BG138" s="14"/>
      <c r="BH138" s="14"/>
      <c r="BI138" s="95"/>
      <c r="BJ138" s="95"/>
      <c r="BK138" s="95"/>
      <c r="BL138" s="95"/>
      <c r="BM138" s="95"/>
      <c r="BN138" s="95"/>
      <c r="BO138" s="14"/>
      <c r="BP138" s="14"/>
      <c r="BQ138" s="95"/>
      <c r="BR138" s="14"/>
      <c r="BS138" s="14"/>
      <c r="BT138" s="14"/>
      <c r="BU138" s="95"/>
      <c r="BV138" s="95"/>
      <c r="BW138" s="14"/>
      <c r="BX138" s="14"/>
      <c r="BY138" s="95"/>
      <c r="BZ138" s="14"/>
      <c r="CA138" s="14"/>
      <c r="CB138" s="14"/>
      <c r="CC138" s="14"/>
      <c r="CD138" s="14"/>
      <c r="CE138" s="14"/>
      <c r="CF138" s="14"/>
      <c r="CG138" s="95"/>
      <c r="CH138" s="95"/>
      <c r="CI138" s="14"/>
      <c r="CJ138" s="14"/>
      <c r="CK138" s="95"/>
      <c r="CL138" s="95"/>
      <c r="CM138" s="14"/>
      <c r="CN138" s="14"/>
      <c r="CO138" s="95"/>
      <c r="CP138" s="95"/>
      <c r="CQ138" s="14"/>
      <c r="CR138" s="14"/>
      <c r="CS138" s="95"/>
      <c r="CT138" s="95"/>
      <c r="CU138" s="14"/>
      <c r="CV138" s="14"/>
      <c r="CW138" s="95"/>
      <c r="CX138" s="95"/>
      <c r="CY138" s="14"/>
      <c r="CZ138" s="14"/>
      <c r="DA138" s="95"/>
      <c r="DB138" s="14"/>
      <c r="DC138" s="14"/>
      <c r="DD138" s="14"/>
      <c r="DE138" s="14"/>
      <c r="DF138" s="14"/>
      <c r="DG138" s="14"/>
      <c r="DH138" s="14"/>
      <c r="DI138" s="95"/>
      <c r="DJ138" s="95"/>
      <c r="DK138" s="14"/>
      <c r="DL138" s="14"/>
      <c r="DM138" s="48"/>
      <c r="DN138" s="14"/>
      <c r="DO138" s="14"/>
      <c r="DP138" s="14"/>
      <c r="DQ138" s="48"/>
      <c r="DR138" s="14"/>
      <c r="DS138" s="14"/>
      <c r="DT138" s="14"/>
      <c r="DU138" s="95"/>
      <c r="DV138" s="95"/>
      <c r="DW138" s="15"/>
      <c r="DX138" s="14"/>
      <c r="DY138" s="207"/>
      <c r="DZ138" s="15"/>
      <c r="EA138" s="15"/>
      <c r="EB138" s="14"/>
      <c r="EC138" s="14"/>
      <c r="ED138" s="225"/>
      <c r="EE138" s="221"/>
      <c r="EF138" s="14"/>
      <c r="EG138" s="95"/>
      <c r="EH138" s="95"/>
      <c r="EI138" s="15"/>
      <c r="EJ138" s="14"/>
      <c r="EK138" s="95"/>
      <c r="EL138" s="95"/>
      <c r="EM138" s="15"/>
      <c r="EN138" s="14"/>
      <c r="EO138" s="95"/>
      <c r="EP138" s="95"/>
      <c r="EQ138" s="15"/>
      <c r="ER138" s="14"/>
      <c r="ES138" s="95"/>
      <c r="ET138" s="15"/>
      <c r="EU138" s="15"/>
      <c r="EV138" s="14"/>
      <c r="EW138" s="95"/>
      <c r="EX138" s="15"/>
      <c r="EY138" s="15"/>
      <c r="EZ138" s="14"/>
      <c r="FA138" s="15"/>
      <c r="FB138" s="15"/>
      <c r="FC138" s="15"/>
      <c r="FD138" s="14"/>
      <c r="FE138" s="15"/>
      <c r="FF138" s="15"/>
      <c r="FG138" s="15"/>
      <c r="FH138" s="14"/>
      <c r="FI138" s="15"/>
      <c r="FJ138" s="15"/>
      <c r="FK138" s="15"/>
      <c r="FL138" s="14"/>
      <c r="FM138" s="15"/>
      <c r="FN138" s="15"/>
      <c r="FO138" s="15">
        <v>662.8</v>
      </c>
      <c r="FP138" s="231">
        <v>662.8</v>
      </c>
      <c r="FQ138" s="14">
        <f>FP138/FO138*100</f>
        <v>100</v>
      </c>
      <c r="FR138" s="14"/>
      <c r="FS138" s="15"/>
      <c r="FT138" s="14"/>
      <c r="FU138" s="14"/>
      <c r="FV138" s="14"/>
      <c r="FW138" s="15"/>
      <c r="FX138" s="14"/>
      <c r="FY138" s="14"/>
      <c r="FZ138" s="14"/>
      <c r="GA138" s="15"/>
      <c r="GB138" s="14"/>
      <c r="GC138" s="14"/>
      <c r="GD138" s="14"/>
      <c r="GE138" s="15"/>
      <c r="GF138" s="14"/>
      <c r="GG138" s="14"/>
      <c r="GH138" s="14"/>
      <c r="GI138" s="15"/>
      <c r="GJ138" s="15"/>
      <c r="GK138" s="15"/>
    </row>
    <row r="139" spans="1:193" s="33" customFormat="1" x14ac:dyDescent="0.25">
      <c r="A139" s="56" t="s">
        <v>508</v>
      </c>
      <c r="B139" s="145">
        <f t="shared" si="427"/>
        <v>0</v>
      </c>
      <c r="C139" s="145">
        <f t="shared" si="427"/>
        <v>655.65300000000002</v>
      </c>
      <c r="D139" s="145">
        <f t="shared" si="428"/>
        <v>655.65300000000002</v>
      </c>
      <c r="E139" s="14">
        <f t="shared" si="170"/>
        <v>100</v>
      </c>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v>655.65300000000002</v>
      </c>
      <c r="AR139" s="133">
        <v>655.65300000000002</v>
      </c>
      <c r="AS139" s="14">
        <f t="shared" si="437"/>
        <v>100</v>
      </c>
      <c r="AT139" s="14"/>
      <c r="AU139" s="14"/>
      <c r="AV139" s="14"/>
      <c r="AW139" s="14"/>
      <c r="AX139" s="14"/>
      <c r="AY139" s="14"/>
      <c r="AZ139" s="14"/>
      <c r="BA139" s="14"/>
      <c r="BB139" s="155"/>
      <c r="BC139" s="14"/>
      <c r="BD139" s="14"/>
      <c r="BE139" s="14"/>
      <c r="BF139" s="14"/>
      <c r="BG139" s="14"/>
      <c r="BH139" s="14"/>
      <c r="BI139" s="95"/>
      <c r="BJ139" s="95"/>
      <c r="BK139" s="95"/>
      <c r="BL139" s="95"/>
      <c r="BM139" s="95"/>
      <c r="BN139" s="95"/>
      <c r="BO139" s="14"/>
      <c r="BP139" s="14"/>
      <c r="BQ139" s="95"/>
      <c r="BR139" s="14"/>
      <c r="BS139" s="14"/>
      <c r="BT139" s="14"/>
      <c r="BU139" s="95"/>
      <c r="BV139" s="95"/>
      <c r="BW139" s="14"/>
      <c r="BX139" s="14"/>
      <c r="BY139" s="95"/>
      <c r="BZ139" s="14"/>
      <c r="CA139" s="14"/>
      <c r="CB139" s="14"/>
      <c r="CC139" s="14"/>
      <c r="CD139" s="14"/>
      <c r="CE139" s="14"/>
      <c r="CF139" s="14"/>
      <c r="CG139" s="95"/>
      <c r="CH139" s="95"/>
      <c r="CI139" s="14"/>
      <c r="CJ139" s="14"/>
      <c r="CK139" s="95"/>
      <c r="CL139" s="95"/>
      <c r="CM139" s="14"/>
      <c r="CN139" s="14"/>
      <c r="CO139" s="95"/>
      <c r="CP139" s="95"/>
      <c r="CQ139" s="14"/>
      <c r="CR139" s="14"/>
      <c r="CS139" s="95"/>
      <c r="CT139" s="95"/>
      <c r="CU139" s="14"/>
      <c r="CV139" s="14"/>
      <c r="CW139" s="95"/>
      <c r="CX139" s="95"/>
      <c r="CY139" s="14"/>
      <c r="CZ139" s="14"/>
      <c r="DA139" s="95"/>
      <c r="DB139" s="14"/>
      <c r="DC139" s="14"/>
      <c r="DD139" s="14"/>
      <c r="DE139" s="14"/>
      <c r="DF139" s="14"/>
      <c r="DG139" s="14"/>
      <c r="DH139" s="14"/>
      <c r="DI139" s="95"/>
      <c r="DJ139" s="95"/>
      <c r="DK139" s="14"/>
      <c r="DL139" s="14"/>
      <c r="DM139" s="48"/>
      <c r="DN139" s="14"/>
      <c r="DO139" s="14"/>
      <c r="DP139" s="14"/>
      <c r="DQ139" s="48"/>
      <c r="DR139" s="14"/>
      <c r="DS139" s="14"/>
      <c r="DT139" s="14"/>
      <c r="DU139" s="95"/>
      <c r="DV139" s="95"/>
      <c r="DW139" s="15"/>
      <c r="DX139" s="14"/>
      <c r="DY139" s="207"/>
      <c r="DZ139" s="15"/>
      <c r="EA139" s="15"/>
      <c r="EB139" s="14"/>
      <c r="EC139" s="14"/>
      <c r="ED139" s="225"/>
      <c r="EE139" s="221"/>
      <c r="EF139" s="14"/>
      <c r="EG139" s="95"/>
      <c r="EH139" s="95"/>
      <c r="EI139" s="15"/>
      <c r="EJ139" s="14"/>
      <c r="EK139" s="95"/>
      <c r="EL139" s="95"/>
      <c r="EM139" s="15"/>
      <c r="EN139" s="14"/>
      <c r="EO139" s="95"/>
      <c r="EP139" s="95"/>
      <c r="EQ139" s="15"/>
      <c r="ER139" s="14"/>
      <c r="ES139" s="95"/>
      <c r="ET139" s="15"/>
      <c r="EU139" s="15"/>
      <c r="EV139" s="14"/>
      <c r="EW139" s="95"/>
      <c r="EX139" s="15"/>
      <c r="EY139" s="15"/>
      <c r="EZ139" s="14"/>
      <c r="FA139" s="15"/>
      <c r="FB139" s="15"/>
      <c r="FC139" s="15"/>
      <c r="FD139" s="14"/>
      <c r="FE139" s="15"/>
      <c r="FF139" s="15"/>
      <c r="FG139" s="15"/>
      <c r="FH139" s="14"/>
      <c r="FI139" s="15"/>
      <c r="FJ139" s="15"/>
      <c r="FK139" s="15"/>
      <c r="FL139" s="14"/>
      <c r="FM139" s="15"/>
      <c r="FN139" s="15"/>
      <c r="FO139" s="15"/>
      <c r="FP139" s="14"/>
      <c r="FQ139" s="14"/>
      <c r="FR139" s="14"/>
      <c r="FS139" s="15"/>
      <c r="FT139" s="14"/>
      <c r="FU139" s="14"/>
      <c r="FV139" s="14"/>
      <c r="FW139" s="15"/>
      <c r="FX139" s="14"/>
      <c r="FY139" s="14"/>
      <c r="FZ139" s="14"/>
      <c r="GA139" s="15"/>
      <c r="GB139" s="14"/>
      <c r="GC139" s="14"/>
      <c r="GD139" s="14"/>
      <c r="GE139" s="15"/>
      <c r="GF139" s="14"/>
      <c r="GG139" s="14"/>
      <c r="GH139" s="14"/>
      <c r="GI139" s="15"/>
      <c r="GJ139" s="15"/>
      <c r="GK139" s="15"/>
    </row>
    <row r="140" spans="1:193" s="33" customFormat="1" x14ac:dyDescent="0.25">
      <c r="A140" s="56" t="s">
        <v>509</v>
      </c>
      <c r="B140" s="145">
        <f t="shared" si="427"/>
        <v>0</v>
      </c>
      <c r="C140" s="145">
        <f t="shared" si="427"/>
        <v>0</v>
      </c>
      <c r="D140" s="145">
        <f t="shared" si="428"/>
        <v>0</v>
      </c>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55"/>
      <c r="BC140" s="14"/>
      <c r="BD140" s="14"/>
      <c r="BE140" s="14"/>
      <c r="BF140" s="14"/>
      <c r="BG140" s="14"/>
      <c r="BH140" s="14"/>
      <c r="BI140" s="95"/>
      <c r="BJ140" s="95"/>
      <c r="BK140" s="95"/>
      <c r="BL140" s="95"/>
      <c r="BM140" s="95"/>
      <c r="BN140" s="95"/>
      <c r="BO140" s="14"/>
      <c r="BP140" s="14"/>
      <c r="BQ140" s="95"/>
      <c r="BR140" s="14"/>
      <c r="BS140" s="14"/>
      <c r="BT140" s="14"/>
      <c r="BU140" s="95"/>
      <c r="BV140" s="95"/>
      <c r="BW140" s="14"/>
      <c r="BX140" s="14"/>
      <c r="BY140" s="95"/>
      <c r="BZ140" s="14"/>
      <c r="CA140" s="14"/>
      <c r="CB140" s="14"/>
      <c r="CC140" s="14"/>
      <c r="CD140" s="14"/>
      <c r="CE140" s="14"/>
      <c r="CF140" s="14"/>
      <c r="CG140" s="95"/>
      <c r="CH140" s="95"/>
      <c r="CI140" s="14"/>
      <c r="CJ140" s="14"/>
      <c r="CK140" s="95"/>
      <c r="CL140" s="95"/>
      <c r="CM140" s="14"/>
      <c r="CN140" s="14"/>
      <c r="CO140" s="95"/>
      <c r="CP140" s="95"/>
      <c r="CQ140" s="14"/>
      <c r="CR140" s="14"/>
      <c r="CS140" s="95"/>
      <c r="CT140" s="95"/>
      <c r="CU140" s="14"/>
      <c r="CV140" s="14"/>
      <c r="CW140" s="95"/>
      <c r="CX140" s="95"/>
      <c r="CY140" s="14"/>
      <c r="CZ140" s="14"/>
      <c r="DA140" s="95"/>
      <c r="DB140" s="14"/>
      <c r="DC140" s="14"/>
      <c r="DD140" s="14"/>
      <c r="DE140" s="14"/>
      <c r="DF140" s="14"/>
      <c r="DG140" s="14"/>
      <c r="DH140" s="14"/>
      <c r="DI140" s="95"/>
      <c r="DJ140" s="95"/>
      <c r="DK140" s="14"/>
      <c r="DL140" s="14"/>
      <c r="DM140" s="48"/>
      <c r="DN140" s="14"/>
      <c r="DO140" s="14"/>
      <c r="DP140" s="14"/>
      <c r="DQ140" s="48"/>
      <c r="DR140" s="14"/>
      <c r="DS140" s="14"/>
      <c r="DT140" s="14"/>
      <c r="DU140" s="95"/>
      <c r="DV140" s="95"/>
      <c r="DW140" s="15"/>
      <c r="DX140" s="14"/>
      <c r="DY140" s="207"/>
      <c r="DZ140" s="15"/>
      <c r="EA140" s="15"/>
      <c r="EB140" s="14"/>
      <c r="EC140" s="14"/>
      <c r="ED140" s="225"/>
      <c r="EE140" s="221"/>
      <c r="EF140" s="14"/>
      <c r="EG140" s="95"/>
      <c r="EH140" s="95"/>
      <c r="EI140" s="15"/>
      <c r="EJ140" s="14"/>
      <c r="EK140" s="95"/>
      <c r="EL140" s="95"/>
      <c r="EM140" s="15"/>
      <c r="EN140" s="14"/>
      <c r="EO140" s="95"/>
      <c r="EP140" s="95"/>
      <c r="EQ140" s="15"/>
      <c r="ER140" s="14"/>
      <c r="ES140" s="95"/>
      <c r="ET140" s="15"/>
      <c r="EU140" s="15"/>
      <c r="EV140" s="14"/>
      <c r="EW140" s="95"/>
      <c r="EX140" s="15"/>
      <c r="EY140" s="15"/>
      <c r="EZ140" s="14"/>
      <c r="FA140" s="15"/>
      <c r="FB140" s="15"/>
      <c r="FC140" s="15"/>
      <c r="FD140" s="14"/>
      <c r="FE140" s="15"/>
      <c r="FF140" s="15"/>
      <c r="FG140" s="15"/>
      <c r="FH140" s="14"/>
      <c r="FI140" s="15"/>
      <c r="FJ140" s="15"/>
      <c r="FK140" s="15"/>
      <c r="FL140" s="14"/>
      <c r="FM140" s="15"/>
      <c r="FN140" s="15"/>
      <c r="FO140" s="15"/>
      <c r="FP140" s="14"/>
      <c r="FQ140" s="14"/>
      <c r="FR140" s="14"/>
      <c r="FS140" s="15"/>
      <c r="FT140" s="14"/>
      <c r="FU140" s="14"/>
      <c r="FV140" s="14"/>
      <c r="FW140" s="15"/>
      <c r="FX140" s="14"/>
      <c r="FY140" s="14"/>
      <c r="FZ140" s="14"/>
      <c r="GA140" s="15"/>
      <c r="GB140" s="14"/>
      <c r="GC140" s="14"/>
      <c r="GD140" s="14"/>
      <c r="GE140" s="15"/>
      <c r="GF140" s="14"/>
      <c r="GG140" s="14"/>
      <c r="GH140" s="14"/>
      <c r="GI140" s="15"/>
      <c r="GJ140" s="15"/>
      <c r="GK140" s="15"/>
    </row>
    <row r="141" spans="1:193" s="33" customFormat="1" x14ac:dyDescent="0.25">
      <c r="A141" s="56" t="s">
        <v>510</v>
      </c>
      <c r="B141" s="145">
        <f t="shared" ref="B141:C204" si="635">F141+J141+N141+R141+V141+Z141+AD141+AH141+AL141+AP141+AT141+AX141+BB141+BF141+BJ141+BN141+BR141+BV141+BZ141+CD141+CH141+CL141+CP141+CT141+CX141+DB141+DF141+DJ141+DN141+DR141+DV141+DZ141+ED141+EH141+EL141+EP141+ET141+EX141+FB141+FF141+FJ141+FN141+FR141+FV141+FZ141+GD141+GH141</f>
        <v>0</v>
      </c>
      <c r="C141" s="145">
        <f t="shared" si="635"/>
        <v>1038.06</v>
      </c>
      <c r="D141" s="145">
        <f t="shared" ref="D141:D204" si="636">H141+L141+P141+T141+X141+AB141+AF141+AJ141+AN141+AR141+AV141+AZ141+BD141+BH141+BL141+BP141+BT141+BX141+CB141+CF141+CJ141+CN141+CR141+CV141+CZ141+DD141+DH141+DL141+DP141+DT141+DX141+EB141+EF141+EJ141+EN141+ER141+EV141+EZ141+FD141+FH141+FL141+FP141+FT141+FX141+GB141+GF141+GJ141</f>
        <v>1038.06</v>
      </c>
      <c r="E141" s="14">
        <f t="shared" si="170"/>
        <v>100</v>
      </c>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v>735.96</v>
      </c>
      <c r="AR141" s="133">
        <v>735.96</v>
      </c>
      <c r="AS141" s="14">
        <f t="shared" ref="AS141:AS204" si="637">AR141/AQ141*100</f>
        <v>100</v>
      </c>
      <c r="AT141" s="14"/>
      <c r="AU141" s="14"/>
      <c r="AV141" s="14"/>
      <c r="AW141" s="14"/>
      <c r="AX141" s="14"/>
      <c r="AY141" s="14"/>
      <c r="AZ141" s="14"/>
      <c r="BA141" s="14"/>
      <c r="BB141" s="155"/>
      <c r="BC141" s="14"/>
      <c r="BD141" s="14"/>
      <c r="BE141" s="14"/>
      <c r="BF141" s="14"/>
      <c r="BG141" s="14"/>
      <c r="BH141" s="14"/>
      <c r="BI141" s="95"/>
      <c r="BJ141" s="95"/>
      <c r="BK141" s="95"/>
      <c r="BL141" s="95"/>
      <c r="BM141" s="95"/>
      <c r="BN141" s="95"/>
      <c r="BO141" s="14"/>
      <c r="BP141" s="14"/>
      <c r="BQ141" s="95"/>
      <c r="BR141" s="14"/>
      <c r="BS141" s="14"/>
      <c r="BT141" s="14"/>
      <c r="BU141" s="95"/>
      <c r="BV141" s="95"/>
      <c r="BW141" s="14"/>
      <c r="BX141" s="14"/>
      <c r="BY141" s="95"/>
      <c r="BZ141" s="14"/>
      <c r="CA141" s="14"/>
      <c r="CB141" s="14"/>
      <c r="CC141" s="14"/>
      <c r="CD141" s="14"/>
      <c r="CE141" s="14"/>
      <c r="CF141" s="14"/>
      <c r="CG141" s="14"/>
      <c r="CH141" s="14"/>
      <c r="CI141" s="14"/>
      <c r="CJ141" s="14"/>
      <c r="CK141" s="14"/>
      <c r="CL141" s="14"/>
      <c r="CM141" s="14"/>
      <c r="CN141" s="14"/>
      <c r="CO141" s="14"/>
      <c r="CP141" s="14"/>
      <c r="CQ141" s="14"/>
      <c r="CR141" s="14"/>
      <c r="CS141" s="95"/>
      <c r="CT141" s="95"/>
      <c r="CU141" s="14"/>
      <c r="CV141" s="14"/>
      <c r="CW141" s="95"/>
      <c r="CX141" s="95"/>
      <c r="CY141" s="14"/>
      <c r="CZ141" s="14"/>
      <c r="DA141" s="95"/>
      <c r="DB141" s="48"/>
      <c r="DC141" s="48">
        <v>302.10000000000002</v>
      </c>
      <c r="DD141" s="48">
        <v>302.10000000000002</v>
      </c>
      <c r="DE141" s="14">
        <f>DD141/DC141*100</f>
        <v>100</v>
      </c>
      <c r="DF141" s="14"/>
      <c r="DG141" s="14"/>
      <c r="DH141" s="14"/>
      <c r="DI141" s="95"/>
      <c r="DJ141" s="95"/>
      <c r="DK141" s="14"/>
      <c r="DL141" s="14"/>
      <c r="DM141" s="48"/>
      <c r="DN141" s="14"/>
      <c r="DO141" s="14"/>
      <c r="DP141" s="14"/>
      <c r="DQ141" s="48"/>
      <c r="DR141" s="14"/>
      <c r="DS141" s="14"/>
      <c r="DT141" s="14"/>
      <c r="DU141" s="95"/>
      <c r="DV141" s="95"/>
      <c r="DW141" s="15"/>
      <c r="DX141" s="14"/>
      <c r="DY141" s="207"/>
      <c r="DZ141" s="15"/>
      <c r="EA141" s="15"/>
      <c r="EB141" s="14"/>
      <c r="EC141" s="14"/>
      <c r="ED141" s="225"/>
      <c r="EE141" s="221"/>
      <c r="EF141" s="14"/>
      <c r="EG141" s="95"/>
      <c r="EH141" s="95"/>
      <c r="EI141" s="15"/>
      <c r="EJ141" s="14"/>
      <c r="EK141" s="95"/>
      <c r="EL141" s="95"/>
      <c r="EM141" s="15"/>
      <c r="EN141" s="14"/>
      <c r="EO141" s="95"/>
      <c r="EP141" s="95"/>
      <c r="EQ141" s="15"/>
      <c r="ER141" s="14"/>
      <c r="ES141" s="95"/>
      <c r="ET141" s="15"/>
      <c r="EU141" s="15"/>
      <c r="EV141" s="14"/>
      <c r="EW141" s="95"/>
      <c r="EX141" s="15"/>
      <c r="EY141" s="15"/>
      <c r="EZ141" s="14"/>
      <c r="FA141" s="15"/>
      <c r="FB141" s="15"/>
      <c r="FC141" s="15"/>
      <c r="FD141" s="14"/>
      <c r="FE141" s="15"/>
      <c r="FF141" s="15"/>
      <c r="FG141" s="15"/>
      <c r="FH141" s="14"/>
      <c r="FI141" s="15"/>
      <c r="FJ141" s="15"/>
      <c r="FK141" s="15"/>
      <c r="FL141" s="14"/>
      <c r="FM141" s="15"/>
      <c r="FN141" s="15"/>
      <c r="FO141" s="15"/>
      <c r="FP141" s="14"/>
      <c r="FQ141" s="14"/>
      <c r="FR141" s="14"/>
      <c r="FS141" s="15"/>
      <c r="FT141" s="14"/>
      <c r="FU141" s="14"/>
      <c r="FV141" s="14"/>
      <c r="FW141" s="15"/>
      <c r="FX141" s="14"/>
      <c r="FY141" s="14"/>
      <c r="FZ141" s="14"/>
      <c r="GA141" s="15"/>
      <c r="GB141" s="14"/>
      <c r="GC141" s="14"/>
      <c r="GD141" s="14"/>
      <c r="GE141" s="15"/>
      <c r="GF141" s="14"/>
      <c r="GG141" s="14"/>
      <c r="GH141" s="14"/>
      <c r="GI141" s="15"/>
      <c r="GJ141" s="15"/>
      <c r="GK141" s="15"/>
    </row>
    <row r="142" spans="1:193" s="33" customFormat="1" x14ac:dyDescent="0.25">
      <c r="A142" s="56" t="s">
        <v>511</v>
      </c>
      <c r="B142" s="145">
        <f t="shared" si="635"/>
        <v>0</v>
      </c>
      <c r="C142" s="145">
        <f t="shared" si="635"/>
        <v>1524.5</v>
      </c>
      <c r="D142" s="145">
        <f t="shared" si="636"/>
        <v>1524.50855</v>
      </c>
      <c r="E142" s="14">
        <f t="shared" si="170"/>
        <v>100.00056083961954</v>
      </c>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v>919</v>
      </c>
      <c r="AR142" s="14">
        <v>919</v>
      </c>
      <c r="AS142" s="14">
        <f t="shared" si="637"/>
        <v>100</v>
      </c>
      <c r="AT142" s="14"/>
      <c r="AU142" s="14"/>
      <c r="AV142" s="14"/>
      <c r="AW142" s="14"/>
      <c r="AX142" s="14"/>
      <c r="AY142" s="14"/>
      <c r="AZ142" s="14"/>
      <c r="BA142" s="14"/>
      <c r="BB142" s="155"/>
      <c r="BC142" s="14"/>
      <c r="BD142" s="14"/>
      <c r="BE142" s="14"/>
      <c r="BF142" s="14"/>
      <c r="BG142" s="14"/>
      <c r="BH142" s="14"/>
      <c r="BI142" s="95"/>
      <c r="BJ142" s="95"/>
      <c r="BK142" s="95"/>
      <c r="BL142" s="95"/>
      <c r="BM142" s="95"/>
      <c r="BN142" s="95"/>
      <c r="BO142" s="14"/>
      <c r="BP142" s="14"/>
      <c r="BQ142" s="95"/>
      <c r="BR142" s="14"/>
      <c r="BS142" s="14"/>
      <c r="BT142" s="14"/>
      <c r="BU142" s="95"/>
      <c r="BV142" s="95"/>
      <c r="BW142" s="14"/>
      <c r="BX142" s="14"/>
      <c r="BY142" s="95"/>
      <c r="BZ142" s="14"/>
      <c r="CA142" s="14"/>
      <c r="CB142" s="14"/>
      <c r="CC142" s="14"/>
      <c r="CD142" s="14"/>
      <c r="CE142" s="14"/>
      <c r="CF142" s="14"/>
      <c r="CG142" s="95"/>
      <c r="CH142" s="95"/>
      <c r="CI142" s="14"/>
      <c r="CJ142" s="14"/>
      <c r="CK142" s="95"/>
      <c r="CL142" s="95"/>
      <c r="CM142" s="14"/>
      <c r="CN142" s="14"/>
      <c r="CO142" s="95"/>
      <c r="CP142" s="95"/>
      <c r="CQ142" s="14"/>
      <c r="CR142" s="14"/>
      <c r="CS142" s="95"/>
      <c r="CT142" s="95"/>
      <c r="CU142" s="14"/>
      <c r="CV142" s="14"/>
      <c r="CW142" s="95"/>
      <c r="CX142" s="95"/>
      <c r="CY142" s="14"/>
      <c r="CZ142" s="14"/>
      <c r="DA142" s="95"/>
      <c r="DB142" s="14"/>
      <c r="DC142" s="14">
        <v>605.5</v>
      </c>
      <c r="DD142" s="183">
        <v>605.50855000000001</v>
      </c>
      <c r="DE142" s="14">
        <f t="shared" ref="DE142:DE146" si="638">DD142/DC142*100</f>
        <v>100.00141205615193</v>
      </c>
      <c r="DF142" s="14"/>
      <c r="DG142" s="14"/>
      <c r="DH142" s="14"/>
      <c r="DI142" s="95"/>
      <c r="DJ142" s="95"/>
      <c r="DK142" s="14"/>
      <c r="DL142" s="14"/>
      <c r="DM142" s="48"/>
      <c r="DN142" s="14"/>
      <c r="DO142" s="14"/>
      <c r="DP142" s="14"/>
      <c r="DQ142" s="48"/>
      <c r="DR142" s="14"/>
      <c r="DS142" s="14"/>
      <c r="DT142" s="14"/>
      <c r="DU142" s="95"/>
      <c r="DV142" s="95"/>
      <c r="DW142" s="15"/>
      <c r="DX142" s="14"/>
      <c r="DY142" s="207"/>
      <c r="DZ142" s="15"/>
      <c r="EA142" s="15"/>
      <c r="EB142" s="14"/>
      <c r="EC142" s="14"/>
      <c r="ED142" s="225"/>
      <c r="EE142" s="221"/>
      <c r="EF142" s="14"/>
      <c r="EG142" s="95"/>
      <c r="EH142" s="95"/>
      <c r="EI142" s="15"/>
      <c r="EJ142" s="14"/>
      <c r="EK142" s="95"/>
      <c r="EL142" s="95"/>
      <c r="EM142" s="15"/>
      <c r="EN142" s="14"/>
      <c r="EO142" s="95"/>
      <c r="EP142" s="95"/>
      <c r="EQ142" s="15"/>
      <c r="ER142" s="14"/>
      <c r="ES142" s="95"/>
      <c r="ET142" s="15"/>
      <c r="EU142" s="15"/>
      <c r="EV142" s="14"/>
      <c r="EW142" s="95"/>
      <c r="EX142" s="15"/>
      <c r="EY142" s="15"/>
      <c r="EZ142" s="14"/>
      <c r="FA142" s="15"/>
      <c r="FB142" s="15"/>
      <c r="FC142" s="15"/>
      <c r="FD142" s="14"/>
      <c r="FE142" s="15"/>
      <c r="FF142" s="15"/>
      <c r="FG142" s="15"/>
      <c r="FH142" s="14"/>
      <c r="FI142" s="15"/>
      <c r="FJ142" s="15"/>
      <c r="FK142" s="15"/>
      <c r="FL142" s="14"/>
      <c r="FM142" s="15"/>
      <c r="FN142" s="15"/>
      <c r="FO142" s="15"/>
      <c r="FP142" s="14"/>
      <c r="FQ142" s="14"/>
      <c r="FR142" s="14"/>
      <c r="FS142" s="15"/>
      <c r="FT142" s="14"/>
      <c r="FU142" s="14"/>
      <c r="FV142" s="14"/>
      <c r="FW142" s="15"/>
      <c r="FX142" s="14"/>
      <c r="FY142" s="14"/>
      <c r="FZ142" s="14"/>
      <c r="GA142" s="15"/>
      <c r="GB142" s="14"/>
      <c r="GC142" s="14"/>
      <c r="GD142" s="14"/>
      <c r="GE142" s="15"/>
      <c r="GF142" s="14"/>
      <c r="GG142" s="14"/>
      <c r="GH142" s="14"/>
      <c r="GI142" s="15"/>
      <c r="GJ142" s="15"/>
      <c r="GK142" s="15"/>
    </row>
    <row r="143" spans="1:193" s="33" customFormat="1" x14ac:dyDescent="0.25">
      <c r="A143" s="56" t="s">
        <v>512</v>
      </c>
      <c r="B143" s="145">
        <f t="shared" si="635"/>
        <v>0</v>
      </c>
      <c r="C143" s="145">
        <f t="shared" si="635"/>
        <v>1185.452</v>
      </c>
      <c r="D143" s="145">
        <f t="shared" si="636"/>
        <v>1185.452</v>
      </c>
      <c r="E143" s="14">
        <f t="shared" si="170"/>
        <v>100</v>
      </c>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v>883.35199999999998</v>
      </c>
      <c r="AR143" s="133">
        <v>883.35199999999998</v>
      </c>
      <c r="AS143" s="14">
        <f t="shared" si="637"/>
        <v>100</v>
      </c>
      <c r="AT143" s="14"/>
      <c r="AU143" s="14"/>
      <c r="AV143" s="14"/>
      <c r="AW143" s="14"/>
      <c r="AX143" s="14"/>
      <c r="AY143" s="14"/>
      <c r="AZ143" s="14"/>
      <c r="BA143" s="14"/>
      <c r="BB143" s="155"/>
      <c r="BC143" s="14"/>
      <c r="BD143" s="14"/>
      <c r="BE143" s="14"/>
      <c r="BF143" s="14"/>
      <c r="BG143" s="14"/>
      <c r="BH143" s="14"/>
      <c r="BI143" s="95"/>
      <c r="BJ143" s="95"/>
      <c r="BK143" s="95"/>
      <c r="BL143" s="95"/>
      <c r="BM143" s="95"/>
      <c r="BN143" s="95"/>
      <c r="BO143" s="14"/>
      <c r="BP143" s="14"/>
      <c r="BQ143" s="95"/>
      <c r="BR143" s="14"/>
      <c r="BS143" s="14"/>
      <c r="BT143" s="14"/>
      <c r="BU143" s="95"/>
      <c r="BV143" s="95"/>
      <c r="BW143" s="14"/>
      <c r="BX143" s="14"/>
      <c r="BY143" s="95"/>
      <c r="BZ143" s="14"/>
      <c r="CA143" s="14"/>
      <c r="CB143" s="14"/>
      <c r="CC143" s="14"/>
      <c r="CD143" s="14"/>
      <c r="CE143" s="14"/>
      <c r="CF143" s="14"/>
      <c r="CG143" s="95"/>
      <c r="CH143" s="95"/>
      <c r="CI143" s="14"/>
      <c r="CJ143" s="14"/>
      <c r="CK143" s="95"/>
      <c r="CL143" s="95"/>
      <c r="CM143" s="14"/>
      <c r="CN143" s="14"/>
      <c r="CO143" s="95"/>
      <c r="CP143" s="95"/>
      <c r="CQ143" s="14"/>
      <c r="CR143" s="14"/>
      <c r="CS143" s="95"/>
      <c r="CT143" s="95"/>
      <c r="CU143" s="14"/>
      <c r="CV143" s="14"/>
      <c r="CW143" s="95"/>
      <c r="CX143" s="95"/>
      <c r="CY143" s="14"/>
      <c r="CZ143" s="14"/>
      <c r="DA143" s="95"/>
      <c r="DB143" s="14"/>
      <c r="DC143" s="14">
        <v>302.10000000000002</v>
      </c>
      <c r="DD143" s="48">
        <v>302.10000000000002</v>
      </c>
      <c r="DE143" s="14">
        <f t="shared" si="638"/>
        <v>100</v>
      </c>
      <c r="DF143" s="14"/>
      <c r="DG143" s="14"/>
      <c r="DH143" s="14"/>
      <c r="DI143" s="95"/>
      <c r="DJ143" s="95"/>
      <c r="DK143" s="14"/>
      <c r="DL143" s="14"/>
      <c r="DM143" s="48"/>
      <c r="DN143" s="14"/>
      <c r="DO143" s="14"/>
      <c r="DP143" s="14"/>
      <c r="DQ143" s="48"/>
      <c r="DR143" s="14"/>
      <c r="DS143" s="14"/>
      <c r="DT143" s="14"/>
      <c r="DU143" s="95"/>
      <c r="DV143" s="95"/>
      <c r="DW143" s="15"/>
      <c r="DX143" s="14"/>
      <c r="DY143" s="207"/>
      <c r="DZ143" s="15"/>
      <c r="EA143" s="15"/>
      <c r="EB143" s="14"/>
      <c r="EC143" s="14"/>
      <c r="ED143" s="225"/>
      <c r="EE143" s="221"/>
      <c r="EF143" s="14"/>
      <c r="EG143" s="95"/>
      <c r="EH143" s="95"/>
      <c r="EI143" s="15"/>
      <c r="EJ143" s="14"/>
      <c r="EK143" s="95"/>
      <c r="EL143" s="95"/>
      <c r="EM143" s="15"/>
      <c r="EN143" s="14"/>
      <c r="EO143" s="95"/>
      <c r="EP143" s="95"/>
      <c r="EQ143" s="15"/>
      <c r="ER143" s="14"/>
      <c r="ES143" s="95"/>
      <c r="ET143" s="15"/>
      <c r="EU143" s="15"/>
      <c r="EV143" s="14"/>
      <c r="EW143" s="95"/>
      <c r="EX143" s="15"/>
      <c r="EY143" s="15"/>
      <c r="EZ143" s="14"/>
      <c r="FA143" s="14"/>
      <c r="FB143" s="14"/>
      <c r="FC143" s="15"/>
      <c r="FD143" s="14"/>
      <c r="FE143" s="14"/>
      <c r="FF143" s="14"/>
      <c r="FG143" s="15"/>
      <c r="FH143" s="14"/>
      <c r="FI143" s="14"/>
      <c r="FJ143" s="14"/>
      <c r="FK143" s="15"/>
      <c r="FL143" s="14"/>
      <c r="FM143" s="14"/>
      <c r="FN143" s="14"/>
      <c r="FO143" s="15"/>
      <c r="FP143" s="14"/>
      <c r="FQ143" s="14"/>
      <c r="FR143" s="14"/>
      <c r="FS143" s="15"/>
      <c r="FT143" s="14"/>
      <c r="FU143" s="14"/>
      <c r="FV143" s="14"/>
      <c r="FW143" s="15"/>
      <c r="FX143" s="14"/>
      <c r="FY143" s="14"/>
      <c r="FZ143" s="14"/>
      <c r="GA143" s="15"/>
      <c r="GB143" s="14"/>
      <c r="GC143" s="14"/>
      <c r="GD143" s="14"/>
      <c r="GE143" s="15"/>
      <c r="GF143" s="14"/>
      <c r="GG143" s="14"/>
      <c r="GH143" s="14"/>
      <c r="GI143" s="15"/>
      <c r="GJ143" s="15"/>
      <c r="GK143" s="15"/>
    </row>
    <row r="144" spans="1:193" s="74" customFormat="1" ht="31.5" x14ac:dyDescent="0.25">
      <c r="A144" s="75" t="s">
        <v>321</v>
      </c>
      <c r="B144" s="144">
        <f t="shared" si="635"/>
        <v>43121.200000000004</v>
      </c>
      <c r="C144" s="144">
        <f t="shared" si="635"/>
        <v>117384.32341</v>
      </c>
      <c r="D144" s="144">
        <f t="shared" si="636"/>
        <v>116305.05804999999</v>
      </c>
      <c r="E144" s="79">
        <f t="shared" si="170"/>
        <v>99.080571128539589</v>
      </c>
      <c r="F144" s="81">
        <f t="shared" ref="F144" si="639">F145+F146+F147+F148+F149+F150+F151+F152+F153+F154</f>
        <v>1356</v>
      </c>
      <c r="G144" s="81">
        <f t="shared" ref="G144:BH144" si="640">G145+G146+G147+G148+G149+G150+G151+G152+G153+G154</f>
        <v>1187.5</v>
      </c>
      <c r="H144" s="81">
        <f t="shared" si="640"/>
        <v>1187.4966999999999</v>
      </c>
      <c r="I144" s="79">
        <f t="shared" ref="I144:I145" si="641">H144/G144*100</f>
        <v>99.99972210526316</v>
      </c>
      <c r="J144" s="81">
        <f t="shared" ref="J144" si="642">J145+J146+J147+J148+J149+J150+J151+J152+J153+J154</f>
        <v>0</v>
      </c>
      <c r="K144" s="81">
        <f t="shared" si="640"/>
        <v>0</v>
      </c>
      <c r="L144" s="81">
        <f t="shared" si="640"/>
        <v>0</v>
      </c>
      <c r="M144" s="81">
        <f t="shared" si="640"/>
        <v>0</v>
      </c>
      <c r="N144" s="81">
        <f t="shared" ref="N144" si="643">N145+N146+N147+N148+N149+N150+N151+N152+N153+N154</f>
        <v>0</v>
      </c>
      <c r="O144" s="81">
        <f t="shared" si="640"/>
        <v>0</v>
      </c>
      <c r="P144" s="81">
        <f t="shared" si="640"/>
        <v>0</v>
      </c>
      <c r="Q144" s="81">
        <f t="shared" si="640"/>
        <v>0</v>
      </c>
      <c r="R144" s="81">
        <f t="shared" ref="R144" si="644">R145+R146+R147+R148+R149+R150+R151+R152+R153+R154</f>
        <v>0</v>
      </c>
      <c r="S144" s="81">
        <f t="shared" si="640"/>
        <v>0</v>
      </c>
      <c r="T144" s="81">
        <f t="shared" si="640"/>
        <v>0</v>
      </c>
      <c r="U144" s="81">
        <f t="shared" si="640"/>
        <v>0</v>
      </c>
      <c r="V144" s="81"/>
      <c r="W144" s="81">
        <f t="shared" si="640"/>
        <v>0</v>
      </c>
      <c r="X144" s="81">
        <f t="shared" si="640"/>
        <v>0</v>
      </c>
      <c r="Y144" s="81">
        <f t="shared" si="640"/>
        <v>0</v>
      </c>
      <c r="Z144" s="81">
        <f t="shared" ref="Z144" si="645">Z145+Z146+Z147+Z148+Z149+Z150+Z151+Z152+Z153+Z154</f>
        <v>2478</v>
      </c>
      <c r="AA144" s="81">
        <f t="shared" si="640"/>
        <v>2478</v>
      </c>
      <c r="AB144" s="81">
        <f t="shared" si="640"/>
        <v>2478</v>
      </c>
      <c r="AC144" s="81">
        <f>AB144/AA144*100</f>
        <v>100</v>
      </c>
      <c r="AD144" s="81">
        <f t="shared" ref="AD144" si="646">AD145+AD146+AD147+AD148+AD149+AD150+AD151+AD152+AD153+AD154</f>
        <v>0</v>
      </c>
      <c r="AE144" s="81">
        <f t="shared" si="640"/>
        <v>0</v>
      </c>
      <c r="AF144" s="81">
        <f t="shared" si="640"/>
        <v>0</v>
      </c>
      <c r="AG144" s="81">
        <f t="shared" si="640"/>
        <v>0</v>
      </c>
      <c r="AH144" s="81">
        <f t="shared" ref="AH144" si="647">AH145+AH146+AH147+AH148+AH149+AH150+AH151+AH152+AH153+AH154</f>
        <v>50</v>
      </c>
      <c r="AI144" s="81">
        <f t="shared" si="640"/>
        <v>51.020409999999998</v>
      </c>
      <c r="AJ144" s="81">
        <f t="shared" si="640"/>
        <v>51.020409999999998</v>
      </c>
      <c r="AK144" s="79">
        <f t="shared" ref="AK144" si="648">AJ144/AI144*100</f>
        <v>100</v>
      </c>
      <c r="AL144" s="79"/>
      <c r="AM144" s="81">
        <f t="shared" si="640"/>
        <v>0</v>
      </c>
      <c r="AN144" s="81">
        <f t="shared" si="640"/>
        <v>0</v>
      </c>
      <c r="AO144" s="81">
        <f t="shared" si="640"/>
        <v>0</v>
      </c>
      <c r="AP144" s="81"/>
      <c r="AQ144" s="81">
        <f>SUM(AQ145:AQ154)</f>
        <v>4532.6779999999999</v>
      </c>
      <c r="AR144" s="81">
        <f t="shared" si="640"/>
        <v>4532.6779999999999</v>
      </c>
      <c r="AS144" s="79">
        <f t="shared" si="637"/>
        <v>100</v>
      </c>
      <c r="AT144" s="81">
        <f t="shared" ref="AT144" si="649">AT145+AT146+AT147+AT148+AT149+AT150+AT151+AT152+AT153+AT154</f>
        <v>1577.3</v>
      </c>
      <c r="AU144" s="81">
        <f t="shared" si="640"/>
        <v>1577.3</v>
      </c>
      <c r="AV144" s="81">
        <f t="shared" si="640"/>
        <v>1577.32773</v>
      </c>
      <c r="AW144" s="79">
        <f t="shared" ref="AW144" si="650">AV144/AU144*100</f>
        <v>100.00175806758385</v>
      </c>
      <c r="AX144" s="81">
        <f t="shared" ref="AX144" si="651">AX145+AX146+AX147+AX148+AX149+AX150+AX151+AX152+AX153+AX154</f>
        <v>14710.9</v>
      </c>
      <c r="AY144" s="81">
        <f t="shared" si="640"/>
        <v>14710.9</v>
      </c>
      <c r="AZ144" s="81">
        <f t="shared" si="640"/>
        <v>14710.9</v>
      </c>
      <c r="BA144" s="81">
        <f t="shared" si="190"/>
        <v>100</v>
      </c>
      <c r="BB144" s="154"/>
      <c r="BC144" s="81">
        <f t="shared" ref="BC144:BD144" si="652">BC145+BC146+BC147+BC148+BC149+BC150+BC151+BC152+BC153+BC154</f>
        <v>2125.4</v>
      </c>
      <c r="BD144" s="81">
        <f t="shared" si="652"/>
        <v>1771.1666699999998</v>
      </c>
      <c r="BE144" s="81">
        <f t="shared" ref="BE144:BE145" si="653">BD144/BC144*100</f>
        <v>83.333333490166552</v>
      </c>
      <c r="BF144" s="81">
        <f t="shared" ref="BF144" si="654">BF145+BF146+BF147+BF148+BF149+BF150+BF151+BF152+BF153+BF154</f>
        <v>0</v>
      </c>
      <c r="BG144" s="81">
        <f t="shared" si="640"/>
        <v>0</v>
      </c>
      <c r="BH144" s="81">
        <f t="shared" si="640"/>
        <v>0</v>
      </c>
      <c r="BI144" s="81">
        <f t="shared" ref="BI144:DP144" si="655">BI145+BI146+BI147+BI148+BI149+BI150+BI151+BI152+BI153+BI154</f>
        <v>0</v>
      </c>
      <c r="BJ144" s="81"/>
      <c r="BK144" s="81"/>
      <c r="BL144" s="81"/>
      <c r="BM144" s="81"/>
      <c r="BN144" s="81"/>
      <c r="BO144" s="81">
        <f t="shared" si="655"/>
        <v>0</v>
      </c>
      <c r="BP144" s="81">
        <f t="shared" si="655"/>
        <v>0</v>
      </c>
      <c r="BQ144" s="81">
        <f t="shared" si="655"/>
        <v>0</v>
      </c>
      <c r="BR144" s="81">
        <f t="shared" ref="BR144" si="656">BR145+BR146+BR147+BR148+BR149+BR150+BR151+BR152+BR153+BR154</f>
        <v>0</v>
      </c>
      <c r="BS144" s="81">
        <f t="shared" si="655"/>
        <v>0</v>
      </c>
      <c r="BT144" s="81">
        <f t="shared" si="655"/>
        <v>0</v>
      </c>
      <c r="BU144" s="81">
        <f t="shared" si="655"/>
        <v>0</v>
      </c>
      <c r="BV144" s="81"/>
      <c r="BW144" s="81">
        <f t="shared" si="655"/>
        <v>0</v>
      </c>
      <c r="BX144" s="81">
        <f t="shared" si="655"/>
        <v>0</v>
      </c>
      <c r="BY144" s="81">
        <f t="shared" si="655"/>
        <v>0</v>
      </c>
      <c r="BZ144" s="81">
        <f t="shared" ref="BZ144" si="657">BZ145+BZ146+BZ147+BZ148+BZ149+BZ150+BZ151+BZ152+BZ153+BZ154</f>
        <v>5071.3</v>
      </c>
      <c r="CA144" s="81">
        <f t="shared" si="655"/>
        <v>4656.3</v>
      </c>
      <c r="CB144" s="81">
        <f t="shared" si="655"/>
        <v>4431.8005700000003</v>
      </c>
      <c r="CC144" s="81">
        <f t="shared" si="257"/>
        <v>95.178587505100623</v>
      </c>
      <c r="CD144" s="81"/>
      <c r="CE144" s="81">
        <f t="shared" si="655"/>
        <v>0</v>
      </c>
      <c r="CF144" s="81">
        <f t="shared" si="655"/>
        <v>0</v>
      </c>
      <c r="CG144" s="81">
        <f t="shared" si="655"/>
        <v>0</v>
      </c>
      <c r="CH144" s="81"/>
      <c r="CI144" s="81">
        <f t="shared" si="655"/>
        <v>0</v>
      </c>
      <c r="CJ144" s="81">
        <f t="shared" si="655"/>
        <v>0</v>
      </c>
      <c r="CK144" s="81">
        <f t="shared" si="655"/>
        <v>0</v>
      </c>
      <c r="CL144" s="81"/>
      <c r="CM144" s="81">
        <f t="shared" si="655"/>
        <v>0</v>
      </c>
      <c r="CN144" s="81">
        <f t="shared" si="655"/>
        <v>0</v>
      </c>
      <c r="CO144" s="81">
        <f t="shared" si="655"/>
        <v>0</v>
      </c>
      <c r="CP144" s="81"/>
      <c r="CQ144" s="81">
        <f t="shared" si="655"/>
        <v>0</v>
      </c>
      <c r="CR144" s="81">
        <f t="shared" si="655"/>
        <v>0</v>
      </c>
      <c r="CS144" s="81">
        <f t="shared" si="655"/>
        <v>0</v>
      </c>
      <c r="CT144" s="81"/>
      <c r="CU144" s="81">
        <f t="shared" si="655"/>
        <v>0</v>
      </c>
      <c r="CV144" s="81">
        <f t="shared" si="655"/>
        <v>0</v>
      </c>
      <c r="CW144" s="81">
        <f t="shared" si="655"/>
        <v>0</v>
      </c>
      <c r="CX144" s="81"/>
      <c r="CY144" s="81">
        <f t="shared" si="655"/>
        <v>0</v>
      </c>
      <c r="CZ144" s="81">
        <f t="shared" si="655"/>
        <v>0</v>
      </c>
      <c r="DA144" s="81">
        <f t="shared" si="655"/>
        <v>0</v>
      </c>
      <c r="DB144" s="81">
        <f t="shared" ref="DB144" si="658">DB145+DB146+DB147+DB148+DB149+DB150+DB151+DB152+DB153+DB154</f>
        <v>1208.4000000000001</v>
      </c>
      <c r="DC144" s="81">
        <f t="shared" si="655"/>
        <v>1208.4000000000001</v>
      </c>
      <c r="DD144" s="81">
        <f t="shared" si="655"/>
        <v>1208.4000000000001</v>
      </c>
      <c r="DE144" s="79">
        <f t="shared" si="638"/>
        <v>100</v>
      </c>
      <c r="DF144" s="79"/>
      <c r="DG144" s="81">
        <f t="shared" si="655"/>
        <v>0</v>
      </c>
      <c r="DH144" s="81">
        <f t="shared" si="655"/>
        <v>0</v>
      </c>
      <c r="DI144" s="81">
        <f t="shared" si="655"/>
        <v>0</v>
      </c>
      <c r="DJ144" s="81"/>
      <c r="DK144" s="81">
        <f t="shared" si="655"/>
        <v>0</v>
      </c>
      <c r="DL144" s="81">
        <f t="shared" si="655"/>
        <v>0</v>
      </c>
      <c r="DM144" s="78"/>
      <c r="DN144" s="81">
        <f t="shared" ref="DN144" si="659">DN145+DN146+DN147+DN148+DN149+DN150+DN151+DN152+DN153+DN154</f>
        <v>0</v>
      </c>
      <c r="DO144" s="81">
        <f t="shared" si="655"/>
        <v>0</v>
      </c>
      <c r="DP144" s="81">
        <f t="shared" si="655"/>
        <v>0</v>
      </c>
      <c r="DQ144" s="78"/>
      <c r="DR144" s="81">
        <f t="shared" ref="DR144" si="660">DR145+DR146+DR147+DR148+DR149+DR150+DR151+DR152+DR153+DR154</f>
        <v>0</v>
      </c>
      <c r="DS144" s="81">
        <f t="shared" ref="DS144:EK144" si="661">DS145+DS146+DS147+DS148+DS149+DS150+DS151+DS152+DS153+DS154</f>
        <v>0</v>
      </c>
      <c r="DT144" s="81">
        <f t="shared" si="661"/>
        <v>0</v>
      </c>
      <c r="DU144" s="81">
        <f t="shared" si="661"/>
        <v>0</v>
      </c>
      <c r="DV144" s="81"/>
      <c r="DW144" s="81">
        <f t="shared" si="661"/>
        <v>0</v>
      </c>
      <c r="DX144" s="81">
        <f t="shared" si="661"/>
        <v>0</v>
      </c>
      <c r="DY144" s="209">
        <f t="shared" si="661"/>
        <v>0</v>
      </c>
      <c r="DZ144" s="81">
        <f t="shared" ref="DZ144" si="662">DZ145+DZ146+DZ147+DZ148+DZ149+DZ150+DZ151+DZ152+DZ153+DZ154</f>
        <v>5816.7</v>
      </c>
      <c r="EA144" s="81">
        <f t="shared" si="661"/>
        <v>5816.7</v>
      </c>
      <c r="EB144" s="81">
        <f t="shared" si="661"/>
        <v>5597.7424800000008</v>
      </c>
      <c r="EC144" s="81">
        <f t="shared" si="202"/>
        <v>96.235708907112297</v>
      </c>
      <c r="ED144" s="220"/>
      <c r="EE144" s="220">
        <f t="shared" si="661"/>
        <v>0</v>
      </c>
      <c r="EF144" s="81">
        <f t="shared" si="661"/>
        <v>0</v>
      </c>
      <c r="EG144" s="81">
        <f t="shared" si="661"/>
        <v>0</v>
      </c>
      <c r="EH144" s="81"/>
      <c r="EI144" s="81">
        <f t="shared" si="661"/>
        <v>0</v>
      </c>
      <c r="EJ144" s="81">
        <f t="shared" si="661"/>
        <v>0</v>
      </c>
      <c r="EK144" s="81">
        <f t="shared" si="661"/>
        <v>0</v>
      </c>
      <c r="EL144" s="81"/>
      <c r="EM144" s="81"/>
      <c r="EN144" s="81">
        <f t="shared" ref="EN144:EO144" si="663">EN145+EN146+EN147+EN148+EN149+EN150+EN151+EN152+EN153+EN154</f>
        <v>0</v>
      </c>
      <c r="EO144" s="81">
        <f t="shared" si="663"/>
        <v>0</v>
      </c>
      <c r="EP144" s="81"/>
      <c r="EQ144" s="81">
        <f t="shared" ref="EQ144:ET144" si="664">EQ145+EQ146+EQ147+EQ148+EQ149+EQ150+EQ151+EQ152+EQ153+EQ154</f>
        <v>0</v>
      </c>
      <c r="ER144" s="81">
        <f t="shared" si="664"/>
        <v>0</v>
      </c>
      <c r="ES144" s="81">
        <f t="shared" si="664"/>
        <v>0</v>
      </c>
      <c r="ET144" s="81">
        <f t="shared" si="664"/>
        <v>1260.3</v>
      </c>
      <c r="EU144" s="81">
        <f t="shared" ref="EU144:EV144" si="665">EU145+EU146+EU147+EU148+EU149+EU150+EU151+EU152+EU153+EU154</f>
        <v>1000.5</v>
      </c>
      <c r="EV144" s="81">
        <f t="shared" si="665"/>
        <v>968.76797999999997</v>
      </c>
      <c r="EW144" s="81">
        <f>EV144/EU144*100</f>
        <v>96.82838380809595</v>
      </c>
      <c r="EX144" s="81">
        <f t="shared" ref="EX144" si="666">EX145+EX146+EX147+EX148+EX149+EX150+EX151+EX152+EX153+EX154</f>
        <v>3137.5</v>
      </c>
      <c r="EY144" s="81">
        <f t="shared" ref="EY144:EZ144" si="667">EY145+EY146+EY147+EY148+EY149+EY150+EY151+EY152+EY153+EY154</f>
        <v>3137.5</v>
      </c>
      <c r="EZ144" s="81">
        <f t="shared" si="667"/>
        <v>3137.47</v>
      </c>
      <c r="FA144" s="81">
        <f>EZ144/EY144*100</f>
        <v>99.999043824701189</v>
      </c>
      <c r="FB144" s="81"/>
      <c r="FC144" s="81">
        <f t="shared" ref="FC144:FD144" si="668">FC145+FC146+FC147+FC148+FC149+FC150+FC151+FC152+FC153+FC154</f>
        <v>0</v>
      </c>
      <c r="FD144" s="81">
        <f t="shared" si="668"/>
        <v>0</v>
      </c>
      <c r="FE144" s="81"/>
      <c r="FF144" s="81"/>
      <c r="FG144" s="81">
        <f t="shared" ref="FG144:FH144" si="669">FG145+FG146+FG147+FG148+FG149+FG150+FG151+FG152+FG153+FG154</f>
        <v>0</v>
      </c>
      <c r="FH144" s="81">
        <f t="shared" si="669"/>
        <v>0</v>
      </c>
      <c r="FI144" s="81"/>
      <c r="FJ144" s="81"/>
      <c r="FK144" s="81">
        <f t="shared" ref="FK144:FL144" si="670">FK145+FK146+FK147+FK148+FK149+FK150+FK151+FK152+FK153+FK154</f>
        <v>0</v>
      </c>
      <c r="FL144" s="81">
        <f t="shared" si="670"/>
        <v>0</v>
      </c>
      <c r="FM144" s="81"/>
      <c r="FN144" s="81"/>
      <c r="FO144" s="81">
        <f t="shared" ref="FO144:FP144" si="671">FO145+FO146+FO147+FO148+FO149+FO150+FO151+FO152+FO153+FO154</f>
        <v>1576</v>
      </c>
      <c r="FP144" s="81">
        <f t="shared" si="671"/>
        <v>1576</v>
      </c>
      <c r="FQ144" s="81">
        <f t="shared" ref="FQ144" si="672">FP144/FO144*100</f>
        <v>100</v>
      </c>
      <c r="FR144" s="81"/>
      <c r="FS144" s="81">
        <f t="shared" ref="FS144:FT144" si="673">FS145+FS146+FS147+FS148+FS149+FS150+FS151+FS152+FS153+FS154</f>
        <v>73265.460000000006</v>
      </c>
      <c r="FT144" s="81">
        <f t="shared" si="673"/>
        <v>73015.622510000001</v>
      </c>
      <c r="FU144" s="81">
        <f t="shared" ref="FU144:FU145" si="674">FT144/FS144*100</f>
        <v>99.658996899766947</v>
      </c>
      <c r="FV144" s="81">
        <f>FV145</f>
        <v>6454.8</v>
      </c>
      <c r="FW144" s="81"/>
      <c r="FX144" s="81">
        <f t="shared" ref="FX144" si="675">FX145+FX146+FX147+FX148+FX149+FX150+FX151+FX152+FX153+FX154</f>
        <v>0</v>
      </c>
      <c r="FY144" s="81"/>
      <c r="FZ144" s="81"/>
      <c r="GA144" s="81"/>
      <c r="GB144" s="81">
        <f t="shared" ref="GB144" si="676">GB145+GB146+GB147+GB148+GB149+GB150+GB151+GB152+GB153+GB154</f>
        <v>0</v>
      </c>
      <c r="GC144" s="81"/>
      <c r="GD144" s="81"/>
      <c r="GE144" s="81"/>
      <c r="GF144" s="81">
        <f t="shared" ref="GF144" si="677">GF145+GF146+GF147+GF148+GF149+GF150+GF151+GF152+GF153+GF154</f>
        <v>0</v>
      </c>
      <c r="GG144" s="81"/>
      <c r="GH144" s="81"/>
      <c r="GI144" s="81">
        <f>SUM(GI145:GI154)</f>
        <v>60.664999999999999</v>
      </c>
      <c r="GJ144" s="81">
        <f>SUM(GJ145:GJ154)</f>
        <v>60.664999999999999</v>
      </c>
      <c r="GK144" s="81">
        <f t="shared" ref="GK144:GK198" si="678">GJ144/GI144*100</f>
        <v>100</v>
      </c>
    </row>
    <row r="145" spans="1:193" s="33" customFormat="1" ht="31.5" x14ac:dyDescent="0.25">
      <c r="A145" s="56" t="s">
        <v>320</v>
      </c>
      <c r="B145" s="145">
        <f t="shared" si="635"/>
        <v>41543.900000000009</v>
      </c>
      <c r="C145" s="145">
        <f t="shared" si="635"/>
        <v>108489.94541</v>
      </c>
      <c r="D145" s="145">
        <f t="shared" si="636"/>
        <v>107410.65231999999</v>
      </c>
      <c r="E145" s="14">
        <f t="shared" si="170"/>
        <v>99.005167634732231</v>
      </c>
      <c r="F145" s="14">
        <v>1356</v>
      </c>
      <c r="G145" s="14">
        <v>1187.5</v>
      </c>
      <c r="H145" s="14">
        <v>1187.4966999999999</v>
      </c>
      <c r="I145" s="14">
        <f t="shared" si="641"/>
        <v>99.99972210526316</v>
      </c>
      <c r="J145" s="15"/>
      <c r="K145" s="15"/>
      <c r="L145" s="15"/>
      <c r="M145" s="14"/>
      <c r="N145" s="14"/>
      <c r="O145" s="14"/>
      <c r="P145" s="14"/>
      <c r="Q145" s="14"/>
      <c r="R145" s="14"/>
      <c r="S145" s="14"/>
      <c r="T145" s="14"/>
      <c r="U145" s="14"/>
      <c r="V145" s="14"/>
      <c r="W145" s="15">
        <v>0</v>
      </c>
      <c r="X145" s="15">
        <v>0</v>
      </c>
      <c r="Y145" s="14"/>
      <c r="Z145" s="15">
        <v>2478</v>
      </c>
      <c r="AA145" s="15">
        <v>2478</v>
      </c>
      <c r="AB145" s="15">
        <v>2478</v>
      </c>
      <c r="AC145" s="15">
        <f>AB145/AA145*100</f>
        <v>100</v>
      </c>
      <c r="AD145" s="15"/>
      <c r="AE145" s="15"/>
      <c r="AF145" s="15"/>
      <c r="AG145" s="14"/>
      <c r="AH145" s="14">
        <v>50</v>
      </c>
      <c r="AI145" s="15">
        <v>51.020409999999998</v>
      </c>
      <c r="AJ145" s="15">
        <v>51.020409999999998</v>
      </c>
      <c r="AK145" s="14">
        <f>AJ145/AI145*100</f>
        <v>100</v>
      </c>
      <c r="AL145" s="14"/>
      <c r="AM145" s="15"/>
      <c r="AN145" s="15"/>
      <c r="AO145" s="14"/>
      <c r="AP145" s="14"/>
      <c r="AQ145" s="14"/>
      <c r="AR145" s="14"/>
      <c r="AS145" s="14"/>
      <c r="AT145" s="15">
        <v>0</v>
      </c>
      <c r="AU145" s="15">
        <v>0</v>
      </c>
      <c r="AV145" s="15"/>
      <c r="AW145" s="14"/>
      <c r="AX145" s="133">
        <v>14710.9</v>
      </c>
      <c r="AY145" s="133">
        <v>14710.9</v>
      </c>
      <c r="AZ145" s="136">
        <v>14710.9</v>
      </c>
      <c r="BA145" s="15">
        <f t="shared" si="190"/>
        <v>100</v>
      </c>
      <c r="BB145" s="156"/>
      <c r="BC145" s="133">
        <v>2125.4</v>
      </c>
      <c r="BD145" s="136">
        <v>1771.1666699999998</v>
      </c>
      <c r="BE145" s="15">
        <f t="shared" si="653"/>
        <v>83.333333490166552</v>
      </c>
      <c r="BF145" s="15"/>
      <c r="BG145" s="15"/>
      <c r="BH145" s="15"/>
      <c r="BI145" s="15"/>
      <c r="BJ145" s="15"/>
      <c r="BK145" s="15"/>
      <c r="BL145" s="15"/>
      <c r="BM145" s="15"/>
      <c r="BN145" s="15"/>
      <c r="BO145" s="15"/>
      <c r="BP145" s="15"/>
      <c r="BQ145" s="15"/>
      <c r="BR145" s="15"/>
      <c r="BS145" s="15"/>
      <c r="BT145" s="15"/>
      <c r="BU145" s="94"/>
      <c r="BV145" s="94"/>
      <c r="BW145" s="15"/>
      <c r="BX145" s="15"/>
      <c r="BY145" s="94"/>
      <c r="BZ145" s="15">
        <v>5071.3</v>
      </c>
      <c r="CA145" s="15">
        <v>4656.3</v>
      </c>
      <c r="CB145" s="199">
        <v>4431.8005700000003</v>
      </c>
      <c r="CC145" s="15">
        <f t="shared" si="257"/>
        <v>95.178587505100623</v>
      </c>
      <c r="CD145" s="15"/>
      <c r="CE145" s="15"/>
      <c r="CF145" s="94"/>
      <c r="CG145" s="94"/>
      <c r="CH145" s="94"/>
      <c r="CI145" s="15"/>
      <c r="CJ145" s="94"/>
      <c r="CK145" s="94"/>
      <c r="CL145" s="94"/>
      <c r="CM145" s="15"/>
      <c r="CN145" s="94"/>
      <c r="CO145" s="94"/>
      <c r="CP145" s="94"/>
      <c r="CQ145" s="15"/>
      <c r="CR145" s="94"/>
      <c r="CS145" s="94"/>
      <c r="CT145" s="94"/>
      <c r="CU145" s="15"/>
      <c r="CV145" s="94"/>
      <c r="CW145" s="94"/>
      <c r="CX145" s="94"/>
      <c r="CY145" s="15"/>
      <c r="CZ145" s="94"/>
      <c r="DA145" s="94"/>
      <c r="DB145" s="15">
        <v>1208.4000000000001</v>
      </c>
      <c r="DC145" s="15"/>
      <c r="DD145" s="15"/>
      <c r="DE145" s="14"/>
      <c r="DF145" s="14"/>
      <c r="DG145" s="15"/>
      <c r="DH145" s="94"/>
      <c r="DI145" s="94"/>
      <c r="DJ145" s="94"/>
      <c r="DK145" s="15"/>
      <c r="DL145" s="94"/>
      <c r="DM145" s="48"/>
      <c r="DN145" s="15"/>
      <c r="DO145" s="15"/>
      <c r="DP145" s="15"/>
      <c r="DQ145" s="48"/>
      <c r="DR145" s="15"/>
      <c r="DS145" s="15"/>
      <c r="DT145" s="94"/>
      <c r="DU145" s="94"/>
      <c r="DV145" s="94"/>
      <c r="DW145" s="15"/>
      <c r="DX145" s="94"/>
      <c r="DY145" s="211"/>
      <c r="DZ145" s="15">
        <v>5816.7</v>
      </c>
      <c r="EA145" s="15">
        <v>5816.7</v>
      </c>
      <c r="EB145" s="197">
        <v>5597.7424800000008</v>
      </c>
      <c r="EC145" s="15">
        <f t="shared" si="202"/>
        <v>96.235708907112297</v>
      </c>
      <c r="ED145" s="221"/>
      <c r="EE145" s="221"/>
      <c r="EF145" s="94"/>
      <c r="EG145" s="94"/>
      <c r="EH145" s="94"/>
      <c r="EI145" s="15"/>
      <c r="EJ145" s="94"/>
      <c r="EK145" s="94"/>
      <c r="EL145" s="94"/>
      <c r="EM145" s="15"/>
      <c r="EN145" s="94"/>
      <c r="EO145" s="94"/>
      <c r="EP145" s="94"/>
      <c r="EQ145" s="15"/>
      <c r="ER145" s="94"/>
      <c r="ES145" s="94"/>
      <c r="ET145" s="15">
        <v>1260.3</v>
      </c>
      <c r="EU145" s="15">
        <v>1000.5</v>
      </c>
      <c r="EV145" s="199">
        <v>968.76797999999997</v>
      </c>
      <c r="EW145" s="15">
        <f>EV145/EU145*100</f>
        <v>96.82838380809595</v>
      </c>
      <c r="EX145" s="15">
        <v>3137.5</v>
      </c>
      <c r="EY145" s="15">
        <v>3137.5</v>
      </c>
      <c r="EZ145" s="199">
        <v>3137.47</v>
      </c>
      <c r="FA145" s="15">
        <f t="shared" ref="FA145:FA180" si="679">EZ145/EY145*100</f>
        <v>99.999043824701189</v>
      </c>
      <c r="FB145" s="15"/>
      <c r="FC145" s="15"/>
      <c r="FD145" s="199"/>
      <c r="FE145" s="15"/>
      <c r="FF145" s="15"/>
      <c r="FG145" s="15"/>
      <c r="FH145" s="199"/>
      <c r="FI145" s="15"/>
      <c r="FJ145" s="15"/>
      <c r="FK145" s="15"/>
      <c r="FL145" s="199"/>
      <c r="FM145" s="15"/>
      <c r="FN145" s="15"/>
      <c r="FO145" s="15"/>
      <c r="FP145" s="133"/>
      <c r="FQ145" s="15"/>
      <c r="FR145" s="15"/>
      <c r="FS145" s="15">
        <v>73265.460000000006</v>
      </c>
      <c r="FT145" s="15">
        <f>67446.43251+5569.19</f>
        <v>73015.622510000001</v>
      </c>
      <c r="FU145" s="15">
        <f t="shared" si="674"/>
        <v>99.658996899766947</v>
      </c>
      <c r="FV145" s="15">
        <v>6454.8</v>
      </c>
      <c r="FW145" s="15"/>
      <c r="FX145" s="133"/>
      <c r="FY145" s="15"/>
      <c r="FZ145" s="15"/>
      <c r="GA145" s="15"/>
      <c r="GB145" s="133"/>
      <c r="GC145" s="15"/>
      <c r="GD145" s="15"/>
      <c r="GE145" s="15"/>
      <c r="GF145" s="133"/>
      <c r="GG145" s="15"/>
      <c r="GH145" s="15"/>
      <c r="GI145" s="15">
        <v>60.664999999999999</v>
      </c>
      <c r="GJ145" s="15">
        <v>60.664999999999999</v>
      </c>
      <c r="GK145" s="15">
        <f t="shared" si="678"/>
        <v>100</v>
      </c>
    </row>
    <row r="146" spans="1:193" s="33" customFormat="1" x14ac:dyDescent="0.25">
      <c r="A146" s="56" t="s">
        <v>318</v>
      </c>
      <c r="B146" s="145">
        <f t="shared" si="635"/>
        <v>1577.3</v>
      </c>
      <c r="C146" s="145">
        <f t="shared" si="635"/>
        <v>3784.4690000000001</v>
      </c>
      <c r="D146" s="145">
        <f t="shared" si="636"/>
        <v>3784.4967300000003</v>
      </c>
      <c r="E146" s="14">
        <f t="shared" si="170"/>
        <v>100.00073273159327</v>
      </c>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v>998.76900000000001</v>
      </c>
      <c r="AR146" s="14">
        <v>998.76900000000001</v>
      </c>
      <c r="AS146" s="14">
        <f t="shared" si="637"/>
        <v>100</v>
      </c>
      <c r="AT146" s="14">
        <v>1577.3</v>
      </c>
      <c r="AU146" s="14">
        <v>1577.3</v>
      </c>
      <c r="AV146" s="14">
        <v>1577.32773</v>
      </c>
      <c r="AW146" s="14">
        <f>AV146/AU146*100</f>
        <v>100.00175806758385</v>
      </c>
      <c r="AX146" s="14"/>
      <c r="AY146" s="14"/>
      <c r="AZ146" s="14"/>
      <c r="BA146" s="15"/>
      <c r="BB146" s="156"/>
      <c r="BC146" s="15"/>
      <c r="BD146" s="15"/>
      <c r="BE146" s="15"/>
      <c r="BF146" s="14"/>
      <c r="BG146" s="14"/>
      <c r="BH146" s="14"/>
      <c r="BI146" s="95"/>
      <c r="BJ146" s="95"/>
      <c r="BK146" s="95"/>
      <c r="BL146" s="95"/>
      <c r="BM146" s="95"/>
      <c r="BN146" s="95"/>
      <c r="BO146" s="14"/>
      <c r="BP146" s="14"/>
      <c r="BQ146" s="95"/>
      <c r="BR146" s="14"/>
      <c r="BS146" s="14"/>
      <c r="BT146" s="14"/>
      <c r="BU146" s="95"/>
      <c r="BV146" s="95"/>
      <c r="BW146" s="14"/>
      <c r="BX146" s="14"/>
      <c r="BY146" s="95"/>
      <c r="BZ146" s="14"/>
      <c r="CA146" s="14"/>
      <c r="CB146" s="14"/>
      <c r="CC146" s="15"/>
      <c r="CD146" s="15"/>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5"/>
      <c r="DC146" s="15">
        <v>1208.4000000000001</v>
      </c>
      <c r="DD146" s="15">
        <v>1208.4000000000001</v>
      </c>
      <c r="DE146" s="14">
        <f t="shared" si="638"/>
        <v>100</v>
      </c>
      <c r="DF146" s="14"/>
      <c r="DG146" s="14"/>
      <c r="DH146" s="14"/>
      <c r="DI146" s="14"/>
      <c r="DJ146" s="14"/>
      <c r="DK146" s="14"/>
      <c r="DL146" s="14"/>
      <c r="DM146" s="48"/>
      <c r="DN146" s="14"/>
      <c r="DO146" s="14"/>
      <c r="DP146" s="14"/>
      <c r="DQ146" s="48"/>
      <c r="DR146" s="14"/>
      <c r="DS146" s="14"/>
      <c r="DT146" s="14"/>
      <c r="DU146" s="14"/>
      <c r="DV146" s="14"/>
      <c r="DW146" s="15"/>
      <c r="DX146" s="14"/>
      <c r="DY146" s="212"/>
      <c r="DZ146" s="15"/>
      <c r="EA146" s="15"/>
      <c r="EB146" s="14"/>
      <c r="EC146" s="14"/>
      <c r="ED146" s="225"/>
      <c r="EE146" s="221"/>
      <c r="EF146" s="14"/>
      <c r="EG146" s="14"/>
      <c r="EH146" s="14"/>
      <c r="EI146" s="15"/>
      <c r="EJ146" s="14"/>
      <c r="EK146" s="14"/>
      <c r="EL146" s="14"/>
      <c r="EM146" s="15"/>
      <c r="EN146" s="14"/>
      <c r="EO146" s="14"/>
      <c r="EP146" s="14"/>
      <c r="EQ146" s="15"/>
      <c r="ER146" s="14"/>
      <c r="ES146" s="14"/>
      <c r="ET146" s="15"/>
      <c r="EU146" s="15"/>
      <c r="EV146" s="14"/>
      <c r="EW146" s="15"/>
      <c r="EX146" s="15"/>
      <c r="EY146" s="15"/>
      <c r="EZ146" s="14"/>
      <c r="FA146" s="15"/>
      <c r="FB146" s="15"/>
      <c r="FC146" s="15"/>
      <c r="FD146" s="14"/>
      <c r="FE146" s="15"/>
      <c r="FF146" s="15"/>
      <c r="FG146" s="15"/>
      <c r="FH146" s="14"/>
      <c r="FI146" s="15"/>
      <c r="FJ146" s="15"/>
      <c r="FK146" s="15"/>
      <c r="FL146" s="14"/>
      <c r="FM146" s="15"/>
      <c r="FN146" s="15"/>
      <c r="FO146" s="15"/>
      <c r="FP146" s="14"/>
      <c r="FQ146" s="14"/>
      <c r="FR146" s="14"/>
      <c r="FS146" s="15"/>
      <c r="FT146" s="14"/>
      <c r="FU146" s="14"/>
      <c r="FV146" s="14"/>
      <c r="FW146" s="15"/>
      <c r="FX146" s="14"/>
      <c r="FY146" s="14"/>
      <c r="FZ146" s="14"/>
      <c r="GA146" s="15"/>
      <c r="GB146" s="14"/>
      <c r="GC146" s="14"/>
      <c r="GD146" s="14"/>
      <c r="GE146" s="15"/>
      <c r="GF146" s="14"/>
      <c r="GG146" s="14"/>
      <c r="GH146" s="14"/>
      <c r="GI146" s="15"/>
      <c r="GJ146" s="15"/>
      <c r="GK146" s="15"/>
    </row>
    <row r="147" spans="1:193" s="33" customFormat="1" x14ac:dyDescent="0.25">
      <c r="A147" s="56" t="s">
        <v>513</v>
      </c>
      <c r="B147" s="145">
        <f t="shared" si="635"/>
        <v>0</v>
      </c>
      <c r="C147" s="145">
        <f t="shared" si="635"/>
        <v>0</v>
      </c>
      <c r="D147" s="145">
        <f t="shared" si="636"/>
        <v>0</v>
      </c>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5"/>
      <c r="BB147" s="156"/>
      <c r="BC147" s="15"/>
      <c r="BD147" s="15"/>
      <c r="BE147" s="15"/>
      <c r="BF147" s="14"/>
      <c r="BG147" s="14"/>
      <c r="BH147" s="14"/>
      <c r="BI147" s="95"/>
      <c r="BJ147" s="95"/>
      <c r="BK147" s="95"/>
      <c r="BL147" s="95"/>
      <c r="BM147" s="95"/>
      <c r="BN147" s="95"/>
      <c r="BO147" s="14"/>
      <c r="BP147" s="14"/>
      <c r="BQ147" s="95"/>
      <c r="BR147" s="14"/>
      <c r="BS147" s="14"/>
      <c r="BT147" s="14"/>
      <c r="BU147" s="95"/>
      <c r="BV147" s="95"/>
      <c r="BW147" s="14"/>
      <c r="BX147" s="14"/>
      <c r="BY147" s="95"/>
      <c r="BZ147" s="14"/>
      <c r="CA147" s="14"/>
      <c r="CB147" s="14"/>
      <c r="CC147" s="15"/>
      <c r="CD147" s="15"/>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c r="DK147" s="14"/>
      <c r="DL147" s="14"/>
      <c r="DM147" s="48"/>
      <c r="DN147" s="14"/>
      <c r="DO147" s="14"/>
      <c r="DP147" s="14"/>
      <c r="DQ147" s="48"/>
      <c r="DR147" s="14"/>
      <c r="DS147" s="14"/>
      <c r="DT147" s="14"/>
      <c r="DU147" s="14"/>
      <c r="DV147" s="14"/>
      <c r="DW147" s="15"/>
      <c r="DX147" s="14"/>
      <c r="DY147" s="212"/>
      <c r="DZ147" s="15"/>
      <c r="EA147" s="15"/>
      <c r="EB147" s="14"/>
      <c r="EC147" s="14"/>
      <c r="ED147" s="225"/>
      <c r="EE147" s="221"/>
      <c r="EF147" s="14"/>
      <c r="EG147" s="14"/>
      <c r="EH147" s="14"/>
      <c r="EI147" s="15"/>
      <c r="EJ147" s="14"/>
      <c r="EK147" s="14"/>
      <c r="EL147" s="14"/>
      <c r="EM147" s="15"/>
      <c r="EN147" s="14"/>
      <c r="EO147" s="14"/>
      <c r="EP147" s="14"/>
      <c r="EQ147" s="15"/>
      <c r="ER147" s="14"/>
      <c r="ES147" s="14"/>
      <c r="ET147" s="15"/>
      <c r="EU147" s="15"/>
      <c r="EV147" s="14"/>
      <c r="EW147" s="15"/>
      <c r="EX147" s="15"/>
      <c r="EY147" s="15"/>
      <c r="EZ147" s="14"/>
      <c r="FA147" s="15"/>
      <c r="FB147" s="15"/>
      <c r="FC147" s="15"/>
      <c r="FD147" s="14"/>
      <c r="FE147" s="15"/>
      <c r="FF147" s="15"/>
      <c r="FG147" s="15"/>
      <c r="FH147" s="14"/>
      <c r="FI147" s="15"/>
      <c r="FJ147" s="15"/>
      <c r="FK147" s="15"/>
      <c r="FL147" s="14"/>
      <c r="FM147" s="15"/>
      <c r="FN147" s="15"/>
      <c r="FO147" s="15"/>
      <c r="FP147" s="14"/>
      <c r="FQ147" s="14"/>
      <c r="FR147" s="14"/>
      <c r="FS147" s="15"/>
      <c r="FT147" s="14"/>
      <c r="FU147" s="14"/>
      <c r="FV147" s="14"/>
      <c r="FW147" s="15"/>
      <c r="FX147" s="14"/>
      <c r="FY147" s="14"/>
      <c r="FZ147" s="14"/>
      <c r="GA147" s="15"/>
      <c r="GB147" s="14"/>
      <c r="GC147" s="14"/>
      <c r="GD147" s="14"/>
      <c r="GE147" s="15"/>
      <c r="GF147" s="14"/>
      <c r="GG147" s="14"/>
      <c r="GH147" s="14"/>
      <c r="GI147" s="15"/>
      <c r="GJ147" s="15"/>
      <c r="GK147" s="15"/>
    </row>
    <row r="148" spans="1:193" s="33" customFormat="1" x14ac:dyDescent="0.25">
      <c r="A148" s="56" t="s">
        <v>514</v>
      </c>
      <c r="B148" s="145">
        <f t="shared" si="635"/>
        <v>0</v>
      </c>
      <c r="C148" s="145">
        <f t="shared" si="635"/>
        <v>0</v>
      </c>
      <c r="D148" s="145">
        <f t="shared" si="636"/>
        <v>0</v>
      </c>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5"/>
      <c r="BB148" s="156"/>
      <c r="BC148" s="15"/>
      <c r="BD148" s="15"/>
      <c r="BE148" s="15"/>
      <c r="BF148" s="14"/>
      <c r="BG148" s="14"/>
      <c r="BH148" s="14"/>
      <c r="BI148" s="95"/>
      <c r="BJ148" s="95"/>
      <c r="BK148" s="95"/>
      <c r="BL148" s="95"/>
      <c r="BM148" s="95"/>
      <c r="BN148" s="95"/>
      <c r="BO148" s="14"/>
      <c r="BP148" s="14"/>
      <c r="BQ148" s="95"/>
      <c r="BR148" s="14"/>
      <c r="BS148" s="14"/>
      <c r="BT148" s="14"/>
      <c r="BU148" s="95"/>
      <c r="BV148" s="95"/>
      <c r="BW148" s="14"/>
      <c r="BX148" s="14"/>
      <c r="BY148" s="95"/>
      <c r="BZ148" s="14"/>
      <c r="CA148" s="14"/>
      <c r="CB148" s="14"/>
      <c r="CC148" s="15"/>
      <c r="CD148" s="15"/>
      <c r="CE148" s="14"/>
      <c r="CF148" s="14"/>
      <c r="CG148" s="95"/>
      <c r="CH148" s="95"/>
      <c r="CI148" s="14"/>
      <c r="CJ148" s="14"/>
      <c r="CK148" s="95"/>
      <c r="CL148" s="95"/>
      <c r="CM148" s="14"/>
      <c r="CN148" s="14"/>
      <c r="CO148" s="95"/>
      <c r="CP148" s="95"/>
      <c r="CQ148" s="14"/>
      <c r="CR148" s="14"/>
      <c r="CS148" s="95"/>
      <c r="CT148" s="95"/>
      <c r="CU148" s="14"/>
      <c r="CV148" s="14"/>
      <c r="CW148" s="95"/>
      <c r="CX148" s="95"/>
      <c r="CY148" s="14"/>
      <c r="CZ148" s="14"/>
      <c r="DA148" s="95"/>
      <c r="DB148" s="14"/>
      <c r="DC148" s="14"/>
      <c r="DD148" s="14"/>
      <c r="DE148" s="14"/>
      <c r="DF148" s="14"/>
      <c r="DG148" s="14"/>
      <c r="DH148" s="14"/>
      <c r="DI148" s="95"/>
      <c r="DJ148" s="95"/>
      <c r="DK148" s="14"/>
      <c r="DL148" s="14"/>
      <c r="DM148" s="48"/>
      <c r="DN148" s="14"/>
      <c r="DO148" s="14"/>
      <c r="DP148" s="14"/>
      <c r="DQ148" s="48"/>
      <c r="DR148" s="14"/>
      <c r="DS148" s="14"/>
      <c r="DT148" s="14"/>
      <c r="DU148" s="95"/>
      <c r="DV148" s="95"/>
      <c r="DW148" s="15"/>
      <c r="DX148" s="14"/>
      <c r="DY148" s="207"/>
      <c r="DZ148" s="15"/>
      <c r="EA148" s="15"/>
      <c r="EB148" s="14"/>
      <c r="EC148" s="14"/>
      <c r="ED148" s="225"/>
      <c r="EE148" s="221"/>
      <c r="EF148" s="14"/>
      <c r="EG148" s="95"/>
      <c r="EH148" s="95"/>
      <c r="EI148" s="15"/>
      <c r="EJ148" s="14"/>
      <c r="EK148" s="95"/>
      <c r="EL148" s="95"/>
      <c r="EM148" s="15"/>
      <c r="EN148" s="14"/>
      <c r="EO148" s="95"/>
      <c r="EP148" s="95"/>
      <c r="EQ148" s="15"/>
      <c r="ER148" s="14"/>
      <c r="ES148" s="95"/>
      <c r="ET148" s="15"/>
      <c r="EU148" s="15"/>
      <c r="EV148" s="14"/>
      <c r="EW148" s="15"/>
      <c r="EX148" s="15"/>
      <c r="EY148" s="15"/>
      <c r="EZ148" s="14"/>
      <c r="FA148" s="15"/>
      <c r="FB148" s="15"/>
      <c r="FC148" s="15"/>
      <c r="FD148" s="14"/>
      <c r="FE148" s="15"/>
      <c r="FF148" s="15"/>
      <c r="FG148" s="15"/>
      <c r="FH148" s="14"/>
      <c r="FI148" s="15"/>
      <c r="FJ148" s="15"/>
      <c r="FK148" s="15"/>
      <c r="FL148" s="14"/>
      <c r="FM148" s="15"/>
      <c r="FN148" s="15"/>
      <c r="FO148" s="15"/>
      <c r="FP148" s="14"/>
      <c r="FQ148" s="14"/>
      <c r="FR148" s="14"/>
      <c r="FS148" s="15"/>
      <c r="FT148" s="14"/>
      <c r="FU148" s="14"/>
      <c r="FV148" s="14"/>
      <c r="FW148" s="15"/>
      <c r="FX148" s="14"/>
      <c r="FY148" s="14"/>
      <c r="FZ148" s="14"/>
      <c r="GA148" s="15"/>
      <c r="GB148" s="14"/>
      <c r="GC148" s="14"/>
      <c r="GD148" s="14"/>
      <c r="GE148" s="15"/>
      <c r="GF148" s="14"/>
      <c r="GG148" s="14"/>
      <c r="GH148" s="14"/>
      <c r="GI148" s="15"/>
      <c r="GJ148" s="15"/>
      <c r="GK148" s="15"/>
    </row>
    <row r="149" spans="1:193" s="33" customFormat="1" x14ac:dyDescent="0.25">
      <c r="A149" s="56" t="s">
        <v>515</v>
      </c>
      <c r="B149" s="145">
        <f t="shared" si="635"/>
        <v>0</v>
      </c>
      <c r="C149" s="145">
        <f t="shared" si="635"/>
        <v>936.12400000000002</v>
      </c>
      <c r="D149" s="145">
        <f t="shared" si="636"/>
        <v>936.12400000000002</v>
      </c>
      <c r="E149" s="14">
        <f t="shared" si="170"/>
        <v>100</v>
      </c>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v>936.12400000000002</v>
      </c>
      <c r="AR149" s="133">
        <v>936.12400000000002</v>
      </c>
      <c r="AS149" s="14">
        <f t="shared" si="637"/>
        <v>100</v>
      </c>
      <c r="AT149" s="14"/>
      <c r="AU149" s="14"/>
      <c r="AV149" s="14"/>
      <c r="AW149" s="14"/>
      <c r="AX149" s="14"/>
      <c r="AY149" s="14"/>
      <c r="AZ149" s="14"/>
      <c r="BA149" s="15"/>
      <c r="BB149" s="156"/>
      <c r="BC149" s="15"/>
      <c r="BD149" s="15"/>
      <c r="BE149" s="15"/>
      <c r="BF149" s="14"/>
      <c r="BG149" s="14"/>
      <c r="BH149" s="14"/>
      <c r="BI149" s="95"/>
      <c r="BJ149" s="95"/>
      <c r="BK149" s="95"/>
      <c r="BL149" s="95"/>
      <c r="BM149" s="95"/>
      <c r="BN149" s="95"/>
      <c r="BO149" s="14"/>
      <c r="BP149" s="14"/>
      <c r="BQ149" s="95"/>
      <c r="BR149" s="14"/>
      <c r="BS149" s="14"/>
      <c r="BT149" s="14"/>
      <c r="BU149" s="95"/>
      <c r="BV149" s="95"/>
      <c r="BW149" s="14"/>
      <c r="BX149" s="14"/>
      <c r="BY149" s="95"/>
      <c r="BZ149" s="14"/>
      <c r="CA149" s="14"/>
      <c r="CB149" s="14"/>
      <c r="CC149" s="15"/>
      <c r="CD149" s="15"/>
      <c r="CE149" s="14"/>
      <c r="CF149" s="14"/>
      <c r="CG149" s="95"/>
      <c r="CH149" s="95"/>
      <c r="CI149" s="14"/>
      <c r="CJ149" s="14"/>
      <c r="CK149" s="95"/>
      <c r="CL149" s="95"/>
      <c r="CM149" s="14"/>
      <c r="CN149" s="14"/>
      <c r="CO149" s="95"/>
      <c r="CP149" s="95"/>
      <c r="CQ149" s="14"/>
      <c r="CR149" s="14"/>
      <c r="CS149" s="95"/>
      <c r="CT149" s="95"/>
      <c r="CU149" s="14"/>
      <c r="CV149" s="14"/>
      <c r="CW149" s="95"/>
      <c r="CX149" s="95"/>
      <c r="CY149" s="14"/>
      <c r="CZ149" s="14"/>
      <c r="DA149" s="95"/>
      <c r="DB149" s="14"/>
      <c r="DC149" s="14"/>
      <c r="DD149" s="14"/>
      <c r="DE149" s="14"/>
      <c r="DF149" s="14"/>
      <c r="DG149" s="14"/>
      <c r="DH149" s="14"/>
      <c r="DI149" s="95"/>
      <c r="DJ149" s="95"/>
      <c r="DK149" s="14"/>
      <c r="DL149" s="14"/>
      <c r="DM149" s="48"/>
      <c r="DN149" s="14"/>
      <c r="DO149" s="14"/>
      <c r="DP149" s="14"/>
      <c r="DQ149" s="48"/>
      <c r="DR149" s="14"/>
      <c r="DS149" s="14"/>
      <c r="DT149" s="14"/>
      <c r="DU149" s="95"/>
      <c r="DV149" s="95"/>
      <c r="DW149" s="15"/>
      <c r="DX149" s="14"/>
      <c r="DY149" s="207"/>
      <c r="DZ149" s="15"/>
      <c r="EA149" s="15"/>
      <c r="EB149" s="14"/>
      <c r="EC149" s="14"/>
      <c r="ED149" s="225"/>
      <c r="EE149" s="221"/>
      <c r="EF149" s="14"/>
      <c r="EG149" s="95"/>
      <c r="EH149" s="95"/>
      <c r="EI149" s="15"/>
      <c r="EJ149" s="14"/>
      <c r="EK149" s="95"/>
      <c r="EL149" s="95"/>
      <c r="EM149" s="15"/>
      <c r="EN149" s="14"/>
      <c r="EO149" s="95"/>
      <c r="EP149" s="95"/>
      <c r="EQ149" s="15"/>
      <c r="ER149" s="14"/>
      <c r="ES149" s="95"/>
      <c r="ET149" s="15"/>
      <c r="EU149" s="15"/>
      <c r="EV149" s="14"/>
      <c r="EW149" s="15"/>
      <c r="EX149" s="15"/>
      <c r="EY149" s="15"/>
      <c r="EZ149" s="14"/>
      <c r="FA149" s="15"/>
      <c r="FB149" s="15"/>
      <c r="FC149" s="15"/>
      <c r="FD149" s="14"/>
      <c r="FE149" s="15"/>
      <c r="FF149" s="15"/>
      <c r="FG149" s="15"/>
      <c r="FH149" s="14"/>
      <c r="FI149" s="15"/>
      <c r="FJ149" s="15"/>
      <c r="FK149" s="15"/>
      <c r="FL149" s="14"/>
      <c r="FM149" s="15"/>
      <c r="FN149" s="15"/>
      <c r="FO149" s="15"/>
      <c r="FP149" s="14"/>
      <c r="FQ149" s="14"/>
      <c r="FR149" s="14"/>
      <c r="FS149" s="15"/>
      <c r="FT149" s="14"/>
      <c r="FU149" s="14"/>
      <c r="FV149" s="14"/>
      <c r="FW149" s="15"/>
      <c r="FX149" s="14"/>
      <c r="FY149" s="14"/>
      <c r="FZ149" s="14"/>
      <c r="GA149" s="15"/>
      <c r="GB149" s="14"/>
      <c r="GC149" s="14"/>
      <c r="GD149" s="14"/>
      <c r="GE149" s="15"/>
      <c r="GF149" s="14"/>
      <c r="GG149" s="14"/>
      <c r="GH149" s="14"/>
      <c r="GI149" s="15"/>
      <c r="GJ149" s="15"/>
      <c r="GK149" s="15"/>
    </row>
    <row r="150" spans="1:193" s="33" customFormat="1" x14ac:dyDescent="0.25">
      <c r="A150" s="56" t="s">
        <v>516</v>
      </c>
      <c r="B150" s="145">
        <f t="shared" si="635"/>
        <v>0</v>
      </c>
      <c r="C150" s="145">
        <f t="shared" si="635"/>
        <v>2197.346</v>
      </c>
      <c r="D150" s="145">
        <f t="shared" si="636"/>
        <v>2197.346</v>
      </c>
      <c r="E150" s="14">
        <f t="shared" si="170"/>
        <v>100</v>
      </c>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v>621.346</v>
      </c>
      <c r="AR150" s="133">
        <v>621.346</v>
      </c>
      <c r="AS150" s="14">
        <f t="shared" si="637"/>
        <v>100</v>
      </c>
      <c r="AT150" s="14"/>
      <c r="AU150" s="14"/>
      <c r="AV150" s="14"/>
      <c r="AW150" s="14"/>
      <c r="AX150" s="14"/>
      <c r="AY150" s="14"/>
      <c r="AZ150" s="14"/>
      <c r="BA150" s="15"/>
      <c r="BB150" s="156"/>
      <c r="BC150" s="15"/>
      <c r="BD150" s="15"/>
      <c r="BE150" s="15"/>
      <c r="BF150" s="14"/>
      <c r="BG150" s="14"/>
      <c r="BH150" s="14"/>
      <c r="BI150" s="95"/>
      <c r="BJ150" s="95"/>
      <c r="BK150" s="95"/>
      <c r="BL150" s="95"/>
      <c r="BM150" s="95"/>
      <c r="BN150" s="95"/>
      <c r="BO150" s="14"/>
      <c r="BP150" s="14"/>
      <c r="BQ150" s="95"/>
      <c r="BR150" s="14"/>
      <c r="BS150" s="14"/>
      <c r="BT150" s="14"/>
      <c r="BU150" s="95"/>
      <c r="BV150" s="95"/>
      <c r="BW150" s="14"/>
      <c r="BX150" s="14"/>
      <c r="BY150" s="95"/>
      <c r="BZ150" s="14"/>
      <c r="CA150" s="14"/>
      <c r="CB150" s="14"/>
      <c r="CC150" s="15"/>
      <c r="CD150" s="15"/>
      <c r="CE150" s="14"/>
      <c r="CF150" s="14"/>
      <c r="CG150" s="95"/>
      <c r="CH150" s="95"/>
      <c r="CI150" s="14"/>
      <c r="CJ150" s="14"/>
      <c r="CK150" s="95"/>
      <c r="CL150" s="95"/>
      <c r="CM150" s="14"/>
      <c r="CN150" s="14"/>
      <c r="CO150" s="95"/>
      <c r="CP150" s="95"/>
      <c r="CQ150" s="14"/>
      <c r="CR150" s="14"/>
      <c r="CS150" s="95"/>
      <c r="CT150" s="95"/>
      <c r="CU150" s="14"/>
      <c r="CV150" s="14"/>
      <c r="CW150" s="95"/>
      <c r="CX150" s="95"/>
      <c r="CY150" s="14"/>
      <c r="CZ150" s="14"/>
      <c r="DA150" s="95"/>
      <c r="DB150" s="14"/>
      <c r="DC150" s="14"/>
      <c r="DD150" s="14"/>
      <c r="DE150" s="14"/>
      <c r="DF150" s="14"/>
      <c r="DG150" s="14"/>
      <c r="DH150" s="14"/>
      <c r="DI150" s="95"/>
      <c r="DJ150" s="95"/>
      <c r="DK150" s="14"/>
      <c r="DL150" s="14"/>
      <c r="DM150" s="48"/>
      <c r="DN150" s="14"/>
      <c r="DO150" s="14"/>
      <c r="DP150" s="14"/>
      <c r="DQ150" s="48"/>
      <c r="DR150" s="14"/>
      <c r="DS150" s="14"/>
      <c r="DT150" s="14"/>
      <c r="DU150" s="95"/>
      <c r="DV150" s="95"/>
      <c r="DW150" s="15"/>
      <c r="DX150" s="14"/>
      <c r="DY150" s="207"/>
      <c r="DZ150" s="15"/>
      <c r="EA150" s="15"/>
      <c r="EB150" s="14"/>
      <c r="EC150" s="14"/>
      <c r="ED150" s="225"/>
      <c r="EE150" s="221"/>
      <c r="EF150" s="14"/>
      <c r="EG150" s="95"/>
      <c r="EH150" s="95"/>
      <c r="EI150" s="15"/>
      <c r="EJ150" s="14"/>
      <c r="EK150" s="95"/>
      <c r="EL150" s="95"/>
      <c r="EM150" s="15"/>
      <c r="EN150" s="14"/>
      <c r="EO150" s="95"/>
      <c r="EP150" s="95"/>
      <c r="EQ150" s="15"/>
      <c r="ER150" s="14"/>
      <c r="ES150" s="95"/>
      <c r="ET150" s="15"/>
      <c r="EU150" s="15"/>
      <c r="EV150" s="14"/>
      <c r="EW150" s="15"/>
      <c r="EX150" s="15"/>
      <c r="EY150" s="15"/>
      <c r="EZ150" s="14"/>
      <c r="FA150" s="15"/>
      <c r="FB150" s="15"/>
      <c r="FC150" s="15"/>
      <c r="FD150" s="14"/>
      <c r="FE150" s="15"/>
      <c r="FF150" s="15"/>
      <c r="FG150" s="15"/>
      <c r="FH150" s="14"/>
      <c r="FI150" s="15"/>
      <c r="FJ150" s="15"/>
      <c r="FK150" s="15"/>
      <c r="FL150" s="14"/>
      <c r="FM150" s="15"/>
      <c r="FN150" s="15"/>
      <c r="FO150" s="15">
        <v>1576</v>
      </c>
      <c r="FP150" s="231">
        <v>1576</v>
      </c>
      <c r="FQ150" s="14">
        <f>FP150/FO150*100</f>
        <v>100</v>
      </c>
      <c r="FR150" s="14"/>
      <c r="FS150" s="15"/>
      <c r="FT150" s="14"/>
      <c r="FU150" s="14"/>
      <c r="FV150" s="14"/>
      <c r="FW150" s="15"/>
      <c r="FX150" s="14"/>
      <c r="FY150" s="14"/>
      <c r="FZ150" s="14"/>
      <c r="GA150" s="15"/>
      <c r="GB150" s="14"/>
      <c r="GC150" s="14"/>
      <c r="GD150" s="14"/>
      <c r="GE150" s="15"/>
      <c r="GF150" s="14"/>
      <c r="GG150" s="14"/>
      <c r="GH150" s="14"/>
      <c r="GI150" s="15"/>
      <c r="GJ150" s="15"/>
      <c r="GK150" s="15"/>
    </row>
    <row r="151" spans="1:193" s="33" customFormat="1" x14ac:dyDescent="0.25">
      <c r="A151" s="56" t="s">
        <v>517</v>
      </c>
      <c r="B151" s="145">
        <f t="shared" si="635"/>
        <v>0</v>
      </c>
      <c r="C151" s="145">
        <f t="shared" si="635"/>
        <v>0</v>
      </c>
      <c r="D151" s="145">
        <f t="shared" si="636"/>
        <v>0</v>
      </c>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5"/>
      <c r="BB151" s="156"/>
      <c r="BC151" s="15"/>
      <c r="BD151" s="15"/>
      <c r="BE151" s="15"/>
      <c r="BF151" s="14"/>
      <c r="BG151" s="14"/>
      <c r="BH151" s="14"/>
      <c r="BI151" s="95"/>
      <c r="BJ151" s="95"/>
      <c r="BK151" s="95"/>
      <c r="BL151" s="95"/>
      <c r="BM151" s="95"/>
      <c r="BN151" s="95"/>
      <c r="BO151" s="14"/>
      <c r="BP151" s="14"/>
      <c r="BQ151" s="95"/>
      <c r="BR151" s="14"/>
      <c r="BS151" s="14"/>
      <c r="BT151" s="14"/>
      <c r="BU151" s="95"/>
      <c r="BV151" s="95"/>
      <c r="BW151" s="14"/>
      <c r="BX151" s="14"/>
      <c r="BY151" s="95"/>
      <c r="BZ151" s="14"/>
      <c r="CA151" s="14"/>
      <c r="CB151" s="14"/>
      <c r="CC151" s="15"/>
      <c r="CD151" s="15"/>
      <c r="CE151" s="14"/>
      <c r="CF151" s="14"/>
      <c r="CG151" s="95"/>
      <c r="CH151" s="95"/>
      <c r="CI151" s="14"/>
      <c r="CJ151" s="14"/>
      <c r="CK151" s="95"/>
      <c r="CL151" s="95"/>
      <c r="CM151" s="14"/>
      <c r="CN151" s="14"/>
      <c r="CO151" s="95"/>
      <c r="CP151" s="95"/>
      <c r="CQ151" s="14"/>
      <c r="CR151" s="14"/>
      <c r="CS151" s="95"/>
      <c r="CT151" s="95"/>
      <c r="CU151" s="14"/>
      <c r="CV151" s="14"/>
      <c r="CW151" s="95"/>
      <c r="CX151" s="95"/>
      <c r="CY151" s="14"/>
      <c r="CZ151" s="14"/>
      <c r="DA151" s="95"/>
      <c r="DB151" s="14"/>
      <c r="DC151" s="14"/>
      <c r="DD151" s="14"/>
      <c r="DE151" s="14"/>
      <c r="DF151" s="14"/>
      <c r="DG151" s="14"/>
      <c r="DH151" s="14"/>
      <c r="DI151" s="95"/>
      <c r="DJ151" s="95"/>
      <c r="DK151" s="14"/>
      <c r="DL151" s="14"/>
      <c r="DM151" s="48"/>
      <c r="DN151" s="14"/>
      <c r="DO151" s="14"/>
      <c r="DP151" s="14"/>
      <c r="DQ151" s="48"/>
      <c r="DR151" s="14"/>
      <c r="DS151" s="14"/>
      <c r="DT151" s="14"/>
      <c r="DU151" s="95"/>
      <c r="DV151" s="95"/>
      <c r="DW151" s="15"/>
      <c r="DX151" s="14"/>
      <c r="DY151" s="207"/>
      <c r="DZ151" s="15"/>
      <c r="EA151" s="15"/>
      <c r="EB151" s="14"/>
      <c r="EC151" s="14"/>
      <c r="ED151" s="225"/>
      <c r="EE151" s="221"/>
      <c r="EF151" s="14"/>
      <c r="EG151" s="95"/>
      <c r="EH151" s="95"/>
      <c r="EI151" s="15"/>
      <c r="EJ151" s="14"/>
      <c r="EK151" s="95"/>
      <c r="EL151" s="95"/>
      <c r="EM151" s="15"/>
      <c r="EN151" s="14"/>
      <c r="EO151" s="95"/>
      <c r="EP151" s="95"/>
      <c r="EQ151" s="15"/>
      <c r="ER151" s="14"/>
      <c r="ES151" s="95"/>
      <c r="ET151" s="15"/>
      <c r="EU151" s="15"/>
      <c r="EV151" s="14"/>
      <c r="EW151" s="15"/>
      <c r="EX151" s="15"/>
      <c r="EY151" s="15"/>
      <c r="EZ151" s="14"/>
      <c r="FA151" s="15"/>
      <c r="FB151" s="15"/>
      <c r="FC151" s="15"/>
      <c r="FD151" s="14"/>
      <c r="FE151" s="15"/>
      <c r="FF151" s="15"/>
      <c r="FG151" s="15"/>
      <c r="FH151" s="14"/>
      <c r="FI151" s="15"/>
      <c r="FJ151" s="15"/>
      <c r="FK151" s="15"/>
      <c r="FL151" s="14"/>
      <c r="FM151" s="15"/>
      <c r="FN151" s="15"/>
      <c r="FO151" s="15"/>
      <c r="FP151" s="14"/>
      <c r="FQ151" s="14"/>
      <c r="FR151" s="14"/>
      <c r="FS151" s="15"/>
      <c r="FT151" s="14"/>
      <c r="FU151" s="14"/>
      <c r="FV151" s="14"/>
      <c r="FW151" s="15"/>
      <c r="FX151" s="14"/>
      <c r="FY151" s="14"/>
      <c r="FZ151" s="14"/>
      <c r="GA151" s="15"/>
      <c r="GB151" s="14"/>
      <c r="GC151" s="14"/>
      <c r="GD151" s="14"/>
      <c r="GE151" s="15"/>
      <c r="GF151" s="14"/>
      <c r="GG151" s="14"/>
      <c r="GH151" s="14"/>
      <c r="GI151" s="15"/>
      <c r="GJ151" s="15"/>
      <c r="GK151" s="15"/>
    </row>
    <row r="152" spans="1:193" s="33" customFormat="1" x14ac:dyDescent="0.25">
      <c r="A152" s="56" t="s">
        <v>519</v>
      </c>
      <c r="B152" s="145">
        <f t="shared" si="635"/>
        <v>0</v>
      </c>
      <c r="C152" s="145">
        <f t="shared" si="635"/>
        <v>987.43899999999996</v>
      </c>
      <c r="D152" s="145">
        <f t="shared" si="636"/>
        <v>987.43899999999996</v>
      </c>
      <c r="E152" s="14">
        <f t="shared" si="170"/>
        <v>100</v>
      </c>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v>987.43899999999996</v>
      </c>
      <c r="AR152" s="133">
        <v>987.43899999999996</v>
      </c>
      <c r="AS152" s="14">
        <f t="shared" si="637"/>
        <v>100</v>
      </c>
      <c r="AT152" s="14"/>
      <c r="AU152" s="14"/>
      <c r="AV152" s="14"/>
      <c r="AW152" s="14"/>
      <c r="AX152" s="14"/>
      <c r="AY152" s="14"/>
      <c r="AZ152" s="14"/>
      <c r="BA152" s="15"/>
      <c r="BB152" s="156"/>
      <c r="BC152" s="15"/>
      <c r="BD152" s="15"/>
      <c r="BE152" s="15"/>
      <c r="BF152" s="14"/>
      <c r="BG152" s="14"/>
      <c r="BH152" s="14"/>
      <c r="BI152" s="95"/>
      <c r="BJ152" s="95"/>
      <c r="BK152" s="95"/>
      <c r="BL152" s="95"/>
      <c r="BM152" s="95"/>
      <c r="BN152" s="95"/>
      <c r="BO152" s="14"/>
      <c r="BP152" s="14"/>
      <c r="BQ152" s="95"/>
      <c r="BR152" s="14"/>
      <c r="BS152" s="14"/>
      <c r="BT152" s="14"/>
      <c r="BU152" s="95"/>
      <c r="BV152" s="95"/>
      <c r="BW152" s="14"/>
      <c r="BX152" s="14"/>
      <c r="BY152" s="95"/>
      <c r="BZ152" s="14"/>
      <c r="CA152" s="14"/>
      <c r="CB152" s="14"/>
      <c r="CC152" s="15"/>
      <c r="CD152" s="15"/>
      <c r="CE152" s="14"/>
      <c r="CF152" s="14"/>
      <c r="CG152" s="95"/>
      <c r="CH152" s="95"/>
      <c r="CI152" s="14"/>
      <c r="CJ152" s="14"/>
      <c r="CK152" s="95"/>
      <c r="CL152" s="95"/>
      <c r="CM152" s="14"/>
      <c r="CN152" s="14"/>
      <c r="CO152" s="95"/>
      <c r="CP152" s="95"/>
      <c r="CQ152" s="14"/>
      <c r="CR152" s="14"/>
      <c r="CS152" s="95"/>
      <c r="CT152" s="95"/>
      <c r="CU152" s="14"/>
      <c r="CV152" s="14"/>
      <c r="CW152" s="95"/>
      <c r="CX152" s="95"/>
      <c r="CY152" s="14"/>
      <c r="CZ152" s="14"/>
      <c r="DA152" s="95"/>
      <c r="DB152" s="14"/>
      <c r="DC152" s="14"/>
      <c r="DD152" s="14"/>
      <c r="DE152" s="14"/>
      <c r="DF152" s="14"/>
      <c r="DG152" s="14"/>
      <c r="DH152" s="14"/>
      <c r="DI152" s="95"/>
      <c r="DJ152" s="95"/>
      <c r="DK152" s="14"/>
      <c r="DL152" s="14"/>
      <c r="DM152" s="48"/>
      <c r="DN152" s="14"/>
      <c r="DO152" s="14"/>
      <c r="DP152" s="14"/>
      <c r="DQ152" s="48"/>
      <c r="DR152" s="14"/>
      <c r="DS152" s="14"/>
      <c r="DT152" s="14"/>
      <c r="DU152" s="95"/>
      <c r="DV152" s="95"/>
      <c r="DW152" s="15"/>
      <c r="DX152" s="14"/>
      <c r="DY152" s="207"/>
      <c r="DZ152" s="15"/>
      <c r="EA152" s="15"/>
      <c r="EB152" s="14"/>
      <c r="EC152" s="14"/>
      <c r="ED152" s="225"/>
      <c r="EE152" s="221"/>
      <c r="EF152" s="14"/>
      <c r="EG152" s="95"/>
      <c r="EH152" s="95"/>
      <c r="EI152" s="15"/>
      <c r="EJ152" s="14"/>
      <c r="EK152" s="95"/>
      <c r="EL152" s="95"/>
      <c r="EM152" s="15"/>
      <c r="EN152" s="14"/>
      <c r="EO152" s="95"/>
      <c r="EP152" s="95"/>
      <c r="EQ152" s="15"/>
      <c r="ER152" s="14"/>
      <c r="ES152" s="95"/>
      <c r="ET152" s="15"/>
      <c r="EU152" s="15"/>
      <c r="EV152" s="14"/>
      <c r="EW152" s="15"/>
      <c r="EX152" s="15"/>
      <c r="EY152" s="15"/>
      <c r="EZ152" s="14"/>
      <c r="FA152" s="15"/>
      <c r="FB152" s="15"/>
      <c r="FC152" s="15"/>
      <c r="FD152" s="14"/>
      <c r="FE152" s="15"/>
      <c r="FF152" s="15"/>
      <c r="FG152" s="15"/>
      <c r="FH152" s="14"/>
      <c r="FI152" s="15"/>
      <c r="FJ152" s="15"/>
      <c r="FK152" s="15"/>
      <c r="FL152" s="14"/>
      <c r="FM152" s="15"/>
      <c r="FN152" s="15"/>
      <c r="FO152" s="15"/>
      <c r="FP152" s="14"/>
      <c r="FQ152" s="14"/>
      <c r="FR152" s="14"/>
      <c r="FS152" s="15"/>
      <c r="FT152" s="14"/>
      <c r="FU152" s="14"/>
      <c r="FV152" s="14"/>
      <c r="FW152" s="15"/>
      <c r="FX152" s="14"/>
      <c r="FY152" s="14"/>
      <c r="FZ152" s="14"/>
      <c r="GA152" s="15"/>
      <c r="GB152" s="14"/>
      <c r="GC152" s="14"/>
      <c r="GD152" s="14"/>
      <c r="GE152" s="15"/>
      <c r="GF152" s="14"/>
      <c r="GG152" s="14"/>
      <c r="GH152" s="14"/>
      <c r="GI152" s="15"/>
      <c r="GJ152" s="15"/>
      <c r="GK152" s="15"/>
    </row>
    <row r="153" spans="1:193" s="33" customFormat="1" x14ac:dyDescent="0.25">
      <c r="A153" s="56" t="s">
        <v>518</v>
      </c>
      <c r="B153" s="145">
        <f t="shared" si="635"/>
        <v>0</v>
      </c>
      <c r="C153" s="145">
        <f t="shared" si="635"/>
        <v>0</v>
      </c>
      <c r="D153" s="145">
        <f t="shared" si="636"/>
        <v>0</v>
      </c>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5"/>
      <c r="BB153" s="156"/>
      <c r="BC153" s="15"/>
      <c r="BD153" s="15"/>
      <c r="BE153" s="15"/>
      <c r="BF153" s="14"/>
      <c r="BG153" s="14"/>
      <c r="BH153" s="14"/>
      <c r="BI153" s="95"/>
      <c r="BJ153" s="95"/>
      <c r="BK153" s="95"/>
      <c r="BL153" s="95"/>
      <c r="BM153" s="95"/>
      <c r="BN153" s="95"/>
      <c r="BO153" s="14"/>
      <c r="BP153" s="14"/>
      <c r="BQ153" s="95"/>
      <c r="BR153" s="14"/>
      <c r="BS153" s="14"/>
      <c r="BT153" s="14"/>
      <c r="BU153" s="95"/>
      <c r="BV153" s="95"/>
      <c r="BW153" s="14"/>
      <c r="BX153" s="14"/>
      <c r="BY153" s="95"/>
      <c r="BZ153" s="14"/>
      <c r="CA153" s="14"/>
      <c r="CB153" s="14"/>
      <c r="CC153" s="15"/>
      <c r="CD153" s="15"/>
      <c r="CE153" s="14"/>
      <c r="CF153" s="14"/>
      <c r="CG153" s="95"/>
      <c r="CH153" s="95"/>
      <c r="CI153" s="14"/>
      <c r="CJ153" s="14"/>
      <c r="CK153" s="95"/>
      <c r="CL153" s="95"/>
      <c r="CM153" s="14"/>
      <c r="CN153" s="14"/>
      <c r="CO153" s="95"/>
      <c r="CP153" s="95"/>
      <c r="CQ153" s="14"/>
      <c r="CR153" s="14"/>
      <c r="CS153" s="95"/>
      <c r="CT153" s="95"/>
      <c r="CU153" s="14"/>
      <c r="CV153" s="14"/>
      <c r="CW153" s="95"/>
      <c r="CX153" s="95"/>
      <c r="CY153" s="14"/>
      <c r="CZ153" s="14"/>
      <c r="DA153" s="95"/>
      <c r="DB153" s="14"/>
      <c r="DC153" s="14"/>
      <c r="DD153" s="14"/>
      <c r="DE153" s="95"/>
      <c r="DF153" s="95"/>
      <c r="DG153" s="14"/>
      <c r="DH153" s="14"/>
      <c r="DI153" s="95"/>
      <c r="DJ153" s="95"/>
      <c r="DK153" s="14"/>
      <c r="DL153" s="14"/>
      <c r="DM153" s="48"/>
      <c r="DN153" s="14"/>
      <c r="DO153" s="14"/>
      <c r="DP153" s="14"/>
      <c r="DQ153" s="48"/>
      <c r="DR153" s="14"/>
      <c r="DS153" s="14"/>
      <c r="DT153" s="14"/>
      <c r="DU153" s="95"/>
      <c r="DV153" s="95"/>
      <c r="DW153" s="15"/>
      <c r="DX153" s="14"/>
      <c r="DY153" s="207"/>
      <c r="DZ153" s="15"/>
      <c r="EA153" s="15"/>
      <c r="EB153" s="14"/>
      <c r="EC153" s="14"/>
      <c r="ED153" s="225"/>
      <c r="EE153" s="221"/>
      <c r="EF153" s="14"/>
      <c r="EG153" s="95"/>
      <c r="EH153" s="95"/>
      <c r="EI153" s="15"/>
      <c r="EJ153" s="14"/>
      <c r="EK153" s="95"/>
      <c r="EL153" s="95"/>
      <c r="EM153" s="15"/>
      <c r="EN153" s="14"/>
      <c r="EO153" s="95"/>
      <c r="EP153" s="95"/>
      <c r="EQ153" s="15"/>
      <c r="ER153" s="14"/>
      <c r="ES153" s="95"/>
      <c r="ET153" s="15"/>
      <c r="EU153" s="15"/>
      <c r="EV153" s="14"/>
      <c r="EW153" s="15"/>
      <c r="EX153" s="15"/>
      <c r="EY153" s="15"/>
      <c r="EZ153" s="14"/>
      <c r="FA153" s="15"/>
      <c r="FB153" s="15"/>
      <c r="FC153" s="15"/>
      <c r="FD153" s="14"/>
      <c r="FE153" s="15"/>
      <c r="FF153" s="15"/>
      <c r="FG153" s="15"/>
      <c r="FH153" s="14"/>
      <c r="FI153" s="15"/>
      <c r="FJ153" s="15"/>
      <c r="FK153" s="15"/>
      <c r="FL153" s="14"/>
      <c r="FM153" s="15"/>
      <c r="FN153" s="15"/>
      <c r="FO153" s="15"/>
      <c r="FP153" s="14"/>
      <c r="FQ153" s="14"/>
      <c r="FR153" s="14"/>
      <c r="FS153" s="15"/>
      <c r="FT153" s="14"/>
      <c r="FU153" s="14"/>
      <c r="FV153" s="14"/>
      <c r="FW153" s="15"/>
      <c r="FX153" s="14"/>
      <c r="FY153" s="14"/>
      <c r="FZ153" s="14"/>
      <c r="GA153" s="15"/>
      <c r="GB153" s="14"/>
      <c r="GC153" s="14"/>
      <c r="GD153" s="14"/>
      <c r="GE153" s="15"/>
      <c r="GF153" s="14"/>
      <c r="GG153" s="14"/>
      <c r="GH153" s="14"/>
      <c r="GI153" s="15"/>
      <c r="GJ153" s="15"/>
      <c r="GK153" s="15"/>
    </row>
    <row r="154" spans="1:193" s="33" customFormat="1" x14ac:dyDescent="0.25">
      <c r="A154" s="56" t="s">
        <v>319</v>
      </c>
      <c r="B154" s="145">
        <f t="shared" si="635"/>
        <v>0</v>
      </c>
      <c r="C154" s="145">
        <f t="shared" si="635"/>
        <v>989</v>
      </c>
      <c r="D154" s="145">
        <f t="shared" si="636"/>
        <v>989</v>
      </c>
      <c r="E154" s="14">
        <f t="shared" si="170"/>
        <v>100</v>
      </c>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v>989</v>
      </c>
      <c r="AR154" s="133">
        <v>989</v>
      </c>
      <c r="AS154" s="14">
        <f t="shared" si="637"/>
        <v>100</v>
      </c>
      <c r="AT154" s="14"/>
      <c r="AU154" s="14"/>
      <c r="AV154" s="14"/>
      <c r="AW154" s="14"/>
      <c r="AX154" s="14"/>
      <c r="AY154" s="14"/>
      <c r="AZ154" s="14"/>
      <c r="BA154" s="15"/>
      <c r="BB154" s="156"/>
      <c r="BC154" s="15"/>
      <c r="BD154" s="15"/>
      <c r="BE154" s="15"/>
      <c r="BF154" s="14"/>
      <c r="BG154" s="14"/>
      <c r="BH154" s="14"/>
      <c r="BI154" s="95"/>
      <c r="BJ154" s="95"/>
      <c r="BK154" s="95"/>
      <c r="BL154" s="95"/>
      <c r="BM154" s="95"/>
      <c r="BN154" s="95"/>
      <c r="BO154" s="14"/>
      <c r="BP154" s="14"/>
      <c r="BQ154" s="95"/>
      <c r="BR154" s="14"/>
      <c r="BS154" s="14"/>
      <c r="BT154" s="14"/>
      <c r="BU154" s="95"/>
      <c r="BV154" s="95"/>
      <c r="BW154" s="14"/>
      <c r="BX154" s="14"/>
      <c r="BY154" s="95"/>
      <c r="BZ154" s="14"/>
      <c r="CA154" s="14"/>
      <c r="CB154" s="14"/>
      <c r="CC154" s="15"/>
      <c r="CD154" s="15"/>
      <c r="CE154" s="14"/>
      <c r="CF154" s="14"/>
      <c r="CG154" s="95"/>
      <c r="CH154" s="95"/>
      <c r="CI154" s="14"/>
      <c r="CJ154" s="14"/>
      <c r="CK154" s="95"/>
      <c r="CL154" s="14"/>
      <c r="CM154" s="14"/>
      <c r="CN154" s="14"/>
      <c r="CO154" s="95"/>
      <c r="CP154" s="95"/>
      <c r="CQ154" s="14"/>
      <c r="CR154" s="14"/>
      <c r="CS154" s="95"/>
      <c r="CT154" s="95"/>
      <c r="CU154" s="14"/>
      <c r="CV154" s="14"/>
      <c r="CW154" s="95"/>
      <c r="CX154" s="95"/>
      <c r="CY154" s="14"/>
      <c r="CZ154" s="14"/>
      <c r="DA154" s="95"/>
      <c r="DB154" s="14"/>
      <c r="DC154" s="14"/>
      <c r="DD154" s="14"/>
      <c r="DE154" s="95"/>
      <c r="DF154" s="95"/>
      <c r="DG154" s="14"/>
      <c r="DH154" s="14"/>
      <c r="DI154" s="95"/>
      <c r="DJ154" s="95"/>
      <c r="DK154" s="14"/>
      <c r="DL154" s="14"/>
      <c r="DM154" s="48"/>
      <c r="DN154" s="14"/>
      <c r="DO154" s="14"/>
      <c r="DP154" s="14"/>
      <c r="DQ154" s="48"/>
      <c r="DR154" s="14"/>
      <c r="DS154" s="14"/>
      <c r="DT154" s="14"/>
      <c r="DU154" s="95"/>
      <c r="DV154" s="95"/>
      <c r="DW154" s="15"/>
      <c r="DX154" s="14"/>
      <c r="DY154" s="207"/>
      <c r="DZ154" s="15"/>
      <c r="EA154" s="15"/>
      <c r="EB154" s="14"/>
      <c r="EC154" s="14"/>
      <c r="ED154" s="225"/>
      <c r="EE154" s="221"/>
      <c r="EF154" s="14"/>
      <c r="EG154" s="95"/>
      <c r="EH154" s="95"/>
      <c r="EI154" s="15"/>
      <c r="EJ154" s="14"/>
      <c r="EK154" s="95"/>
      <c r="EL154" s="95"/>
      <c r="EM154" s="15"/>
      <c r="EN154" s="14"/>
      <c r="EO154" s="95"/>
      <c r="EP154" s="95"/>
      <c r="EQ154" s="15"/>
      <c r="ER154" s="14"/>
      <c r="ES154" s="95"/>
      <c r="ET154" s="15"/>
      <c r="EU154" s="15"/>
      <c r="EV154" s="14"/>
      <c r="EW154" s="15"/>
      <c r="EX154" s="15"/>
      <c r="EY154" s="15"/>
      <c r="EZ154" s="14"/>
      <c r="FA154" s="15"/>
      <c r="FB154" s="15"/>
      <c r="FC154" s="15"/>
      <c r="FD154" s="14"/>
      <c r="FE154" s="15"/>
      <c r="FF154" s="15"/>
      <c r="FG154" s="15"/>
      <c r="FH154" s="14"/>
      <c r="FI154" s="15"/>
      <c r="FJ154" s="15"/>
      <c r="FK154" s="15"/>
      <c r="FL154" s="14"/>
      <c r="FM154" s="15"/>
      <c r="FN154" s="15"/>
      <c r="FO154" s="15"/>
      <c r="FP154" s="14"/>
      <c r="FQ154" s="14"/>
      <c r="FR154" s="14"/>
      <c r="FS154" s="15"/>
      <c r="FT154" s="14"/>
      <c r="FU154" s="14"/>
      <c r="FV154" s="14"/>
      <c r="FW154" s="15"/>
      <c r="FX154" s="14"/>
      <c r="FY154" s="14"/>
      <c r="FZ154" s="14"/>
      <c r="GA154" s="15"/>
      <c r="GB154" s="14"/>
      <c r="GC154" s="14"/>
      <c r="GD154" s="14"/>
      <c r="GE154" s="15"/>
      <c r="GF154" s="14"/>
      <c r="GG154" s="14"/>
      <c r="GH154" s="14"/>
      <c r="GI154" s="15"/>
      <c r="GJ154" s="15"/>
      <c r="GK154" s="15"/>
    </row>
    <row r="155" spans="1:193" s="74" customFormat="1" ht="31.5" x14ac:dyDescent="0.25">
      <c r="A155" s="75" t="s">
        <v>325</v>
      </c>
      <c r="B155" s="144">
        <f t="shared" si="635"/>
        <v>74487.739999999991</v>
      </c>
      <c r="C155" s="144">
        <f t="shared" si="635"/>
        <v>65204.776820000006</v>
      </c>
      <c r="D155" s="144">
        <f t="shared" si="636"/>
        <v>64891.443999999996</v>
      </c>
      <c r="E155" s="79">
        <f t="shared" si="170"/>
        <v>99.519463396270837</v>
      </c>
      <c r="F155" s="81">
        <f t="shared" ref="F155" si="680">F156+F157+F158+F159+F160+F161+F162+F163+F164+F165</f>
        <v>1356.1</v>
      </c>
      <c r="G155" s="81">
        <f t="shared" ref="G155:BH155" si="681">G156+G157+G158+G159+G160+G161+G162+G163+G164+G165</f>
        <v>1187.5</v>
      </c>
      <c r="H155" s="81">
        <f t="shared" si="681"/>
        <v>1187.4966999999999</v>
      </c>
      <c r="I155" s="79">
        <f>H155/G155*100</f>
        <v>99.99972210526316</v>
      </c>
      <c r="J155" s="81">
        <f t="shared" ref="J155" si="682">J156+J157+J158+J159+J160+J161+J162+J163+J164+J165</f>
        <v>0</v>
      </c>
      <c r="K155" s="81">
        <f t="shared" si="681"/>
        <v>0</v>
      </c>
      <c r="L155" s="81">
        <f t="shared" si="681"/>
        <v>0</v>
      </c>
      <c r="M155" s="81">
        <f t="shared" si="681"/>
        <v>0</v>
      </c>
      <c r="N155" s="81">
        <f t="shared" ref="N155" si="683">N156+N157+N158+N159+N160+N161+N162+N163+N164+N165</f>
        <v>349.7</v>
      </c>
      <c r="O155" s="81">
        <f t="shared" si="681"/>
        <v>349.6</v>
      </c>
      <c r="P155" s="81">
        <f t="shared" si="681"/>
        <v>349.65</v>
      </c>
      <c r="Q155" s="81">
        <f t="shared" ref="Q155:Q167" si="684">P155/O155*100</f>
        <v>100.01430205949656</v>
      </c>
      <c r="R155" s="81">
        <f t="shared" ref="R155" si="685">R156+R157+R158+R159+R160+R161+R162+R163+R164+R165</f>
        <v>0</v>
      </c>
      <c r="S155" s="81">
        <f t="shared" si="681"/>
        <v>0</v>
      </c>
      <c r="T155" s="81">
        <f t="shared" si="681"/>
        <v>0</v>
      </c>
      <c r="U155" s="81">
        <f t="shared" si="681"/>
        <v>0</v>
      </c>
      <c r="V155" s="81"/>
      <c r="W155" s="81">
        <f t="shared" si="681"/>
        <v>0</v>
      </c>
      <c r="X155" s="81">
        <f t="shared" si="681"/>
        <v>0</v>
      </c>
      <c r="Y155" s="81">
        <f t="shared" si="681"/>
        <v>0</v>
      </c>
      <c r="Z155" s="81">
        <f t="shared" ref="Z155" si="686">Z156+Z157+Z158+Z159+Z160+Z161+Z162+Z163+Z164+Z165</f>
        <v>0</v>
      </c>
      <c r="AA155" s="81">
        <f t="shared" si="681"/>
        <v>0</v>
      </c>
      <c r="AB155" s="81">
        <f t="shared" si="681"/>
        <v>0</v>
      </c>
      <c r="AC155" s="81">
        <f t="shared" si="681"/>
        <v>0</v>
      </c>
      <c r="AD155" s="81">
        <f t="shared" ref="AD155" si="687">AD156+AD157+AD158+AD159+AD160+AD161+AD162+AD163+AD164+AD165</f>
        <v>116.93</v>
      </c>
      <c r="AE155" s="81">
        <f t="shared" si="681"/>
        <v>102.04082</v>
      </c>
      <c r="AF155" s="81">
        <f t="shared" si="681"/>
        <v>102.04082</v>
      </c>
      <c r="AG155" s="79">
        <f>AF155/AE155*100</f>
        <v>100</v>
      </c>
      <c r="AH155" s="81">
        <f t="shared" ref="AH155" si="688">AH156+AH157+AH158+AH159+AH160+AH161+AH162+AH163+AH164+AH165</f>
        <v>0</v>
      </c>
      <c r="AI155" s="81">
        <f t="shared" si="681"/>
        <v>0</v>
      </c>
      <c r="AJ155" s="81">
        <f t="shared" si="681"/>
        <v>0</v>
      </c>
      <c r="AK155" s="81">
        <f t="shared" si="681"/>
        <v>0</v>
      </c>
      <c r="AL155" s="81"/>
      <c r="AM155" s="81">
        <f t="shared" si="681"/>
        <v>0</v>
      </c>
      <c r="AN155" s="81">
        <f t="shared" si="681"/>
        <v>0</v>
      </c>
      <c r="AO155" s="81">
        <f t="shared" si="681"/>
        <v>0</v>
      </c>
      <c r="AP155" s="81"/>
      <c r="AQ155" s="81">
        <f>SUM(AQ156:AQ166)</f>
        <v>2266.8670000000002</v>
      </c>
      <c r="AR155" s="81">
        <f t="shared" si="681"/>
        <v>2266.8670000000002</v>
      </c>
      <c r="AS155" s="79">
        <f t="shared" si="637"/>
        <v>100</v>
      </c>
      <c r="AT155" s="81">
        <f t="shared" ref="AT155" si="689">AT156+AT157+AT158+AT159+AT160+AT161+AT162+AT163+AT164+AT165</f>
        <v>2199.9</v>
      </c>
      <c r="AU155" s="81">
        <f t="shared" si="681"/>
        <v>2199.9</v>
      </c>
      <c r="AV155" s="81">
        <f t="shared" si="681"/>
        <v>2199.88</v>
      </c>
      <c r="AW155" s="79">
        <f t="shared" ref="AW155" si="690">AV155/AU155*100</f>
        <v>99.999090867766711</v>
      </c>
      <c r="AX155" s="81">
        <f t="shared" ref="AX155" si="691">AX156+AX157+AX158+AX159+AX160+AX161+AX162+AX163+AX164+AX165</f>
        <v>16825.5</v>
      </c>
      <c r="AY155" s="81">
        <f t="shared" si="681"/>
        <v>16825.5</v>
      </c>
      <c r="AZ155" s="81">
        <f t="shared" si="681"/>
        <v>16825.5</v>
      </c>
      <c r="BA155" s="81">
        <f t="shared" si="190"/>
        <v>100</v>
      </c>
      <c r="BB155" s="154"/>
      <c r="BC155" s="81">
        <f t="shared" ref="BC155:BD155" si="692">BC156+BC157+BC158+BC159+BC160+BC161+BC162+BC163+BC164+BC165</f>
        <v>2395.9</v>
      </c>
      <c r="BD155" s="81">
        <f t="shared" si="692"/>
        <v>2166.5833299999999</v>
      </c>
      <c r="BE155" s="81">
        <f t="shared" ref="BE155:BE156" si="693">BD155/BC155*100</f>
        <v>90.428787929379354</v>
      </c>
      <c r="BF155" s="81">
        <f t="shared" ref="BF155" si="694">BF156+BF157+BF158+BF159+BF160+BF161+BF162+BF163+BF164+BF165</f>
        <v>0</v>
      </c>
      <c r="BG155" s="81">
        <f t="shared" si="681"/>
        <v>0</v>
      </c>
      <c r="BH155" s="81">
        <f t="shared" si="681"/>
        <v>0</v>
      </c>
      <c r="BI155" s="81">
        <f t="shared" ref="BI155:DP155" si="695">BI156+BI157+BI158+BI159+BI160+BI161+BI162+BI163+BI164+BI165</f>
        <v>0</v>
      </c>
      <c r="BJ155" s="81"/>
      <c r="BK155" s="81"/>
      <c r="BL155" s="81"/>
      <c r="BM155" s="81"/>
      <c r="BN155" s="81"/>
      <c r="BO155" s="81">
        <f t="shared" si="695"/>
        <v>0</v>
      </c>
      <c r="BP155" s="81">
        <f t="shared" si="695"/>
        <v>0</v>
      </c>
      <c r="BQ155" s="81">
        <f t="shared" si="695"/>
        <v>0</v>
      </c>
      <c r="BR155" s="81">
        <f t="shared" ref="BR155" si="696">BR156+BR157+BR158+BR159+BR160+BR161+BR162+BR163+BR164+BR165</f>
        <v>0</v>
      </c>
      <c r="BS155" s="81">
        <f t="shared" si="695"/>
        <v>0</v>
      </c>
      <c r="BT155" s="81">
        <f t="shared" si="695"/>
        <v>0</v>
      </c>
      <c r="BU155" s="81">
        <f t="shared" si="695"/>
        <v>0</v>
      </c>
      <c r="BV155" s="81"/>
      <c r="BW155" s="81">
        <f t="shared" si="695"/>
        <v>0</v>
      </c>
      <c r="BX155" s="81">
        <f t="shared" si="695"/>
        <v>0</v>
      </c>
      <c r="BY155" s="81">
        <f t="shared" si="695"/>
        <v>0</v>
      </c>
      <c r="BZ155" s="81">
        <f t="shared" ref="BZ155" si="697">BZ156+BZ157+BZ158+BZ159+BZ160+BZ161+BZ162+BZ163+BZ164+BZ165</f>
        <v>5071.3</v>
      </c>
      <c r="CA155" s="81">
        <f t="shared" si="695"/>
        <v>4531.5</v>
      </c>
      <c r="CB155" s="81">
        <f t="shared" si="695"/>
        <v>4447.4799999999996</v>
      </c>
      <c r="CC155" s="81">
        <f t="shared" si="257"/>
        <v>98.145867814189543</v>
      </c>
      <c r="CD155" s="81">
        <f t="shared" si="695"/>
        <v>10816.81</v>
      </c>
      <c r="CE155" s="81">
        <f t="shared" si="695"/>
        <v>10509.5</v>
      </c>
      <c r="CF155" s="81">
        <f t="shared" si="695"/>
        <v>10509.44694</v>
      </c>
      <c r="CG155" s="79">
        <f t="shared" ref="CG155" si="698">CF155/CE155*100</f>
        <v>99.999495123459724</v>
      </c>
      <c r="CH155" s="79"/>
      <c r="CI155" s="81">
        <f t="shared" si="695"/>
        <v>0</v>
      </c>
      <c r="CJ155" s="81">
        <f t="shared" si="695"/>
        <v>0</v>
      </c>
      <c r="CK155" s="81">
        <f t="shared" si="695"/>
        <v>0</v>
      </c>
      <c r="CL155" s="81">
        <f t="shared" ref="CL155" si="699">CL156+CL157+CL158+CL159+CL160+CL161+CL162+CL163+CL164+CL165</f>
        <v>500</v>
      </c>
      <c r="CM155" s="81">
        <f t="shared" si="695"/>
        <v>500</v>
      </c>
      <c r="CN155" s="81">
        <f t="shared" si="695"/>
        <v>500</v>
      </c>
      <c r="CO155" s="79">
        <f t="shared" ref="CO155" si="700">CN155/CM155*100</f>
        <v>100</v>
      </c>
      <c r="CP155" s="79"/>
      <c r="CQ155" s="81">
        <f t="shared" si="695"/>
        <v>0</v>
      </c>
      <c r="CR155" s="81">
        <f t="shared" si="695"/>
        <v>0</v>
      </c>
      <c r="CS155" s="81">
        <f t="shared" si="695"/>
        <v>0</v>
      </c>
      <c r="CT155" s="81"/>
      <c r="CU155" s="81">
        <f t="shared" si="695"/>
        <v>0</v>
      </c>
      <c r="CV155" s="81">
        <f t="shared" si="695"/>
        <v>0</v>
      </c>
      <c r="CW155" s="81">
        <f t="shared" si="695"/>
        <v>0</v>
      </c>
      <c r="CX155" s="81"/>
      <c r="CY155" s="81">
        <f t="shared" si="695"/>
        <v>0</v>
      </c>
      <c r="CZ155" s="81">
        <f t="shared" si="695"/>
        <v>0</v>
      </c>
      <c r="DA155" s="81">
        <f t="shared" si="695"/>
        <v>0</v>
      </c>
      <c r="DB155" s="81">
        <f t="shared" ref="DB155" si="701">DB156+DB157+DB158+DB159+DB160+DB161+DB162+DB163+DB164+DB165</f>
        <v>406.7</v>
      </c>
      <c r="DC155" s="81">
        <f t="shared" si="695"/>
        <v>406.7</v>
      </c>
      <c r="DD155" s="81">
        <f t="shared" si="695"/>
        <v>406.7</v>
      </c>
      <c r="DE155" s="81">
        <f t="shared" si="695"/>
        <v>100</v>
      </c>
      <c r="DF155" s="81"/>
      <c r="DG155" s="81">
        <f t="shared" si="695"/>
        <v>0</v>
      </c>
      <c r="DH155" s="81">
        <f t="shared" si="695"/>
        <v>0</v>
      </c>
      <c r="DI155" s="81">
        <f t="shared" si="695"/>
        <v>0</v>
      </c>
      <c r="DJ155" s="81">
        <f t="shared" si="695"/>
        <v>230.3</v>
      </c>
      <c r="DK155" s="81">
        <f t="shared" si="695"/>
        <v>84</v>
      </c>
      <c r="DL155" s="81">
        <f t="shared" si="695"/>
        <v>84</v>
      </c>
      <c r="DM155" s="78">
        <f t="shared" ref="DM155:DM198" si="702">DL155/DK155*100</f>
        <v>100</v>
      </c>
      <c r="DN155" s="81">
        <f t="shared" ref="DN155" si="703">DN156+DN157+DN158+DN159+DN160+DN161+DN162+DN163+DN164+DN165</f>
        <v>5639.5</v>
      </c>
      <c r="DO155" s="81">
        <f t="shared" si="695"/>
        <v>5639.5</v>
      </c>
      <c r="DP155" s="81">
        <f t="shared" si="695"/>
        <v>5639.4812099999999</v>
      </c>
      <c r="DQ155" s="78">
        <f t="shared" ref="DQ155:DQ198" si="704">DP155/DO155*100</f>
        <v>99.999666814433908</v>
      </c>
      <c r="DR155" s="81">
        <f t="shared" ref="DR155" si="705">DR156+DR157+DR158+DR159+DR160+DR161+DR162+DR163+DR164+DR165</f>
        <v>0</v>
      </c>
      <c r="DS155" s="81">
        <f t="shared" ref="DS155:EK155" si="706">DS156+DS157+DS158+DS159+DS160+DS161+DS162+DS163+DS164+DS165</f>
        <v>0</v>
      </c>
      <c r="DT155" s="81">
        <f t="shared" si="706"/>
        <v>0</v>
      </c>
      <c r="DU155" s="81">
        <f t="shared" si="706"/>
        <v>0</v>
      </c>
      <c r="DV155" s="81"/>
      <c r="DW155" s="81">
        <f t="shared" si="706"/>
        <v>0</v>
      </c>
      <c r="DX155" s="81">
        <f t="shared" si="706"/>
        <v>0</v>
      </c>
      <c r="DY155" s="209">
        <f t="shared" si="706"/>
        <v>0</v>
      </c>
      <c r="DZ155" s="81">
        <f t="shared" ref="DZ155" si="707">DZ156+DZ157+DZ158+DZ159+DZ160+DZ161+DZ162+DZ163+DZ164+DZ165</f>
        <v>11280.8</v>
      </c>
      <c r="EA155" s="81">
        <f t="shared" si="706"/>
        <v>11280.8</v>
      </c>
      <c r="EB155" s="81">
        <f t="shared" si="706"/>
        <v>11280.8</v>
      </c>
      <c r="EC155" s="81">
        <f t="shared" si="202"/>
        <v>100</v>
      </c>
      <c r="ED155" s="220"/>
      <c r="EE155" s="220">
        <f t="shared" si="706"/>
        <v>0</v>
      </c>
      <c r="EF155" s="81">
        <f t="shared" si="706"/>
        <v>0</v>
      </c>
      <c r="EG155" s="81">
        <f t="shared" si="706"/>
        <v>0</v>
      </c>
      <c r="EH155" s="81"/>
      <c r="EI155" s="81">
        <f t="shared" si="706"/>
        <v>0</v>
      </c>
      <c r="EJ155" s="81">
        <f t="shared" si="706"/>
        <v>0</v>
      </c>
      <c r="EK155" s="81">
        <f t="shared" si="706"/>
        <v>0</v>
      </c>
      <c r="EL155" s="81"/>
      <c r="EM155" s="81"/>
      <c r="EN155" s="81">
        <f t="shared" ref="EN155:EO155" si="708">EN156+EN157+EN158+EN159+EN160+EN161+EN162+EN163+EN164+EN165</f>
        <v>0</v>
      </c>
      <c r="EO155" s="81">
        <f t="shared" si="708"/>
        <v>0</v>
      </c>
      <c r="EP155" s="81"/>
      <c r="EQ155" s="81">
        <f t="shared" ref="EQ155:ET155" si="709">EQ156+EQ157+EQ158+EQ159+EQ160+EQ161+EQ162+EQ163+EQ164+EQ165</f>
        <v>0</v>
      </c>
      <c r="ER155" s="81">
        <f t="shared" si="709"/>
        <v>0</v>
      </c>
      <c r="ES155" s="81">
        <f t="shared" si="709"/>
        <v>0</v>
      </c>
      <c r="ET155" s="81">
        <f t="shared" si="709"/>
        <v>1890.4</v>
      </c>
      <c r="EU155" s="81">
        <f t="shared" ref="EU155:EV155" si="710">EU156+EU157+EU158+EU159+EU160+EU161+EU162+EU163+EU164+EU165</f>
        <v>1635.8</v>
      </c>
      <c r="EV155" s="81">
        <f t="shared" si="710"/>
        <v>1635.8309999999999</v>
      </c>
      <c r="EW155" s="81">
        <f t="shared" ref="EW155:EW218" si="711">EV155/EU155*100</f>
        <v>100.00189509720015</v>
      </c>
      <c r="EX155" s="81">
        <f t="shared" ref="EX155" si="712">EX156+EX157+EX158+EX159+EX160+EX161+EX162+EX163+EX164+EX165</f>
        <v>4706.2</v>
      </c>
      <c r="EY155" s="81">
        <f t="shared" ref="EY155:EZ155" si="713">EY156+EY157+EY158+EY159+EY160+EY161+EY162+EY163+EY164+EY165</f>
        <v>4706.2</v>
      </c>
      <c r="EZ155" s="81">
        <f t="shared" si="713"/>
        <v>4706.2179999999998</v>
      </c>
      <c r="FA155" s="81">
        <f t="shared" si="679"/>
        <v>100.000382474183</v>
      </c>
      <c r="FB155" s="81"/>
      <c r="FC155" s="81">
        <f t="shared" ref="FC155:FD155" si="714">FC156+FC157+FC158+FC159+FC160+FC161+FC162+FC163+FC164+FC165</f>
        <v>0</v>
      </c>
      <c r="FD155" s="81">
        <f t="shared" si="714"/>
        <v>0</v>
      </c>
      <c r="FE155" s="81"/>
      <c r="FF155" s="81"/>
      <c r="FG155" s="81">
        <f t="shared" ref="FG155:FH155" si="715">FG156+FG157+FG158+FG159+FG160+FG161+FG162+FG163+FG164+FG165</f>
        <v>0</v>
      </c>
      <c r="FH155" s="81">
        <f t="shared" si="715"/>
        <v>0</v>
      </c>
      <c r="FI155" s="81"/>
      <c r="FJ155" s="81"/>
      <c r="FK155" s="81">
        <f t="shared" ref="FK155:FL155" si="716">FK156+FK157+FK158+FK159+FK160+FK161+FK162+FK163+FK164+FK165</f>
        <v>0</v>
      </c>
      <c r="FL155" s="81">
        <f t="shared" si="716"/>
        <v>0</v>
      </c>
      <c r="FM155" s="81"/>
      <c r="FN155" s="81"/>
      <c r="FO155" s="81">
        <f t="shared" ref="FO155:FP155" si="717">FO156+FO157+FO158+FO159+FO160+FO161+FO162+FO163+FO164+FO165</f>
        <v>447.8</v>
      </c>
      <c r="FP155" s="81">
        <f t="shared" si="717"/>
        <v>447.8</v>
      </c>
      <c r="FQ155" s="81">
        <f t="shared" ref="FQ155" si="718">FP155/FO155*100</f>
        <v>100</v>
      </c>
      <c r="FR155" s="81"/>
      <c r="FS155" s="81"/>
      <c r="FT155" s="81"/>
      <c r="FU155" s="81"/>
      <c r="FV155" s="81">
        <f>FV156</f>
        <v>13097.6</v>
      </c>
      <c r="FW155" s="81"/>
      <c r="FX155" s="81"/>
      <c r="FY155" s="81"/>
      <c r="FZ155" s="81"/>
      <c r="GA155" s="81"/>
      <c r="GB155" s="81"/>
      <c r="GC155" s="81"/>
      <c r="GD155" s="81"/>
      <c r="GE155" s="81"/>
      <c r="GF155" s="81"/>
      <c r="GG155" s="81"/>
      <c r="GH155" s="81"/>
      <c r="GI155" s="81">
        <f>SUM(GI156:GI166)</f>
        <v>135.66900000000001</v>
      </c>
      <c r="GJ155" s="81">
        <f>SUM(GJ156:GJ166)</f>
        <v>135.66900000000001</v>
      </c>
      <c r="GK155" s="81">
        <f t="shared" si="678"/>
        <v>100</v>
      </c>
    </row>
    <row r="156" spans="1:193" s="33" customFormat="1" ht="15.75" customHeight="1" x14ac:dyDescent="0.25">
      <c r="A156" s="56" t="s">
        <v>323</v>
      </c>
      <c r="B156" s="145">
        <f t="shared" si="635"/>
        <v>60971.03</v>
      </c>
      <c r="C156" s="145">
        <f t="shared" si="635"/>
        <v>48874.009819999999</v>
      </c>
      <c r="D156" s="145">
        <f t="shared" si="636"/>
        <v>48560.750059999998</v>
      </c>
      <c r="E156" s="14">
        <f t="shared" si="170"/>
        <v>99.359046329217264</v>
      </c>
      <c r="F156" s="15">
        <v>1356.1</v>
      </c>
      <c r="G156" s="15">
        <v>1187.5</v>
      </c>
      <c r="H156" s="15">
        <v>1187.4966999999999</v>
      </c>
      <c r="I156" s="14">
        <f>H156/G156*100</f>
        <v>99.99972210526316</v>
      </c>
      <c r="J156" s="15"/>
      <c r="K156" s="15"/>
      <c r="L156" s="15"/>
      <c r="M156" s="14"/>
      <c r="N156" s="14">
        <v>349.7</v>
      </c>
      <c r="O156" s="14">
        <v>349.6</v>
      </c>
      <c r="P156" s="14">
        <v>349.65</v>
      </c>
      <c r="Q156" s="15">
        <f t="shared" si="684"/>
        <v>100.01430205949656</v>
      </c>
      <c r="R156" s="14"/>
      <c r="S156" s="14"/>
      <c r="T156" s="14"/>
      <c r="U156" s="15"/>
      <c r="V156" s="15"/>
      <c r="W156" s="15">
        <v>0</v>
      </c>
      <c r="X156" s="15">
        <v>0</v>
      </c>
      <c r="Y156" s="14"/>
      <c r="Z156" s="15"/>
      <c r="AA156" s="15"/>
      <c r="AB156" s="15"/>
      <c r="AC156" s="15"/>
      <c r="AD156" s="15">
        <v>116.93</v>
      </c>
      <c r="AE156" s="15">
        <v>102.04082</v>
      </c>
      <c r="AF156" s="15">
        <v>102.04082</v>
      </c>
      <c r="AG156" s="14">
        <f>AF156/AE156*100</f>
        <v>100</v>
      </c>
      <c r="AH156" s="15"/>
      <c r="AI156" s="15"/>
      <c r="AJ156" s="15"/>
      <c r="AK156" s="14"/>
      <c r="AL156" s="14"/>
      <c r="AM156" s="15"/>
      <c r="AN156" s="15"/>
      <c r="AO156" s="14"/>
      <c r="AP156" s="14"/>
      <c r="AQ156" s="14"/>
      <c r="AR156" s="14"/>
      <c r="AS156" s="14"/>
      <c r="AT156" s="15">
        <v>0</v>
      </c>
      <c r="AU156" s="15">
        <v>0</v>
      </c>
      <c r="AV156" s="15"/>
      <c r="AW156" s="14"/>
      <c r="AX156" s="133">
        <v>16825.5</v>
      </c>
      <c r="AY156" s="133">
        <v>16825.5</v>
      </c>
      <c r="AZ156" s="136">
        <v>16825.5</v>
      </c>
      <c r="BA156" s="15">
        <f t="shared" si="190"/>
        <v>100</v>
      </c>
      <c r="BB156" s="156"/>
      <c r="BC156" s="133">
        <v>2395.9</v>
      </c>
      <c r="BD156" s="136">
        <v>2166.5833299999999</v>
      </c>
      <c r="BE156" s="15">
        <f t="shared" si="693"/>
        <v>90.428787929379354</v>
      </c>
      <c r="BF156" s="15"/>
      <c r="BG156" s="15"/>
      <c r="BH156" s="15"/>
      <c r="BI156" s="15"/>
      <c r="BJ156" s="15"/>
      <c r="BK156" s="15"/>
      <c r="BL156" s="15"/>
      <c r="BM156" s="15"/>
      <c r="BN156" s="15"/>
      <c r="BO156" s="15"/>
      <c r="BP156" s="15"/>
      <c r="BQ156" s="15"/>
      <c r="BR156" s="15"/>
      <c r="BS156" s="15"/>
      <c r="BT156" s="15"/>
      <c r="BU156" s="94"/>
      <c r="BV156" s="94"/>
      <c r="BW156" s="15"/>
      <c r="BX156" s="15"/>
      <c r="BY156" s="94"/>
      <c r="BZ156" s="15">
        <v>5071.3</v>
      </c>
      <c r="CA156" s="15">
        <v>4531.5</v>
      </c>
      <c r="CB156" s="199">
        <v>4447.4799999999996</v>
      </c>
      <c r="CC156" s="15">
        <f t="shared" si="257"/>
        <v>98.145867814189543</v>
      </c>
      <c r="CD156" s="15"/>
      <c r="CE156" s="15"/>
      <c r="CF156" s="94"/>
      <c r="CG156" s="14"/>
      <c r="CH156" s="14"/>
      <c r="CI156" s="15"/>
      <c r="CJ156" s="94"/>
      <c r="CK156" s="94"/>
      <c r="CL156" s="15"/>
      <c r="CM156" s="15"/>
      <c r="CN156" s="94"/>
      <c r="CO156" s="14"/>
      <c r="CP156" s="14"/>
      <c r="CQ156" s="15"/>
      <c r="CR156" s="94"/>
      <c r="CS156" s="94"/>
      <c r="CT156" s="94"/>
      <c r="CU156" s="15"/>
      <c r="CV156" s="94"/>
      <c r="CW156" s="94"/>
      <c r="CX156" s="94"/>
      <c r="CY156" s="15"/>
      <c r="CZ156" s="94"/>
      <c r="DA156" s="94"/>
      <c r="DB156" s="15">
        <v>406.7</v>
      </c>
      <c r="DC156" s="15"/>
      <c r="DD156" s="15"/>
      <c r="DE156" s="94"/>
      <c r="DF156" s="94"/>
      <c r="DG156" s="15"/>
      <c r="DH156" s="94"/>
      <c r="DI156" s="94"/>
      <c r="DJ156" s="15">
        <v>230.3</v>
      </c>
      <c r="DK156" s="15">
        <v>84</v>
      </c>
      <c r="DL156" s="15">
        <v>84</v>
      </c>
      <c r="DM156" s="48">
        <f t="shared" si="702"/>
        <v>100</v>
      </c>
      <c r="DN156" s="15">
        <v>5639.5</v>
      </c>
      <c r="DO156" s="15">
        <v>5639.5</v>
      </c>
      <c r="DP156" s="199">
        <v>5639.4812099999999</v>
      </c>
      <c r="DQ156" s="48">
        <f t="shared" si="704"/>
        <v>99.999666814433908</v>
      </c>
      <c r="DR156" s="15"/>
      <c r="DS156" s="15"/>
      <c r="DT156" s="94"/>
      <c r="DU156" s="94"/>
      <c r="DV156" s="94"/>
      <c r="DW156" s="15"/>
      <c r="DX156" s="94"/>
      <c r="DY156" s="211"/>
      <c r="DZ156" s="15">
        <v>11280.8</v>
      </c>
      <c r="EA156" s="15">
        <v>11280.8</v>
      </c>
      <c r="EB156" s="197">
        <v>11280.8</v>
      </c>
      <c r="EC156" s="15">
        <f t="shared" si="202"/>
        <v>100</v>
      </c>
      <c r="ED156" s="221"/>
      <c r="EE156" s="221"/>
      <c r="EF156" s="94"/>
      <c r="EG156" s="94"/>
      <c r="EH156" s="94"/>
      <c r="EI156" s="15"/>
      <c r="EJ156" s="94"/>
      <c r="EK156" s="94"/>
      <c r="EL156" s="94"/>
      <c r="EM156" s="15"/>
      <c r="EN156" s="94"/>
      <c r="EO156" s="94"/>
      <c r="EP156" s="94"/>
      <c r="EQ156" s="15"/>
      <c r="ER156" s="94"/>
      <c r="ES156" s="94"/>
      <c r="ET156" s="15">
        <v>1890.4</v>
      </c>
      <c r="EU156" s="15">
        <v>1635.8</v>
      </c>
      <c r="EV156" s="199">
        <v>1635.8309999999999</v>
      </c>
      <c r="EW156" s="15">
        <f t="shared" si="711"/>
        <v>100.00189509720015</v>
      </c>
      <c r="EX156" s="15">
        <v>4706.2</v>
      </c>
      <c r="EY156" s="15">
        <v>4706.2</v>
      </c>
      <c r="EZ156" s="199">
        <v>4706.2179999999998</v>
      </c>
      <c r="FA156" s="15">
        <f t="shared" si="679"/>
        <v>100.000382474183</v>
      </c>
      <c r="FB156" s="15"/>
      <c r="FC156" s="15"/>
      <c r="FD156" s="199"/>
      <c r="FE156" s="15"/>
      <c r="FF156" s="15"/>
      <c r="FG156" s="15"/>
      <c r="FH156" s="199"/>
      <c r="FI156" s="15"/>
      <c r="FJ156" s="15"/>
      <c r="FK156" s="15"/>
      <c r="FL156" s="199"/>
      <c r="FM156" s="15"/>
      <c r="FN156" s="15"/>
      <c r="FO156" s="15"/>
      <c r="FP156" s="133"/>
      <c r="FQ156" s="15"/>
      <c r="FR156" s="15"/>
      <c r="FS156" s="15"/>
      <c r="FT156" s="133"/>
      <c r="FU156" s="15"/>
      <c r="FV156" s="15">
        <v>13097.6</v>
      </c>
      <c r="FW156" s="15"/>
      <c r="FX156" s="133"/>
      <c r="FY156" s="15"/>
      <c r="FZ156" s="15"/>
      <c r="GA156" s="15"/>
      <c r="GB156" s="133"/>
      <c r="GC156" s="15"/>
      <c r="GD156" s="15"/>
      <c r="GE156" s="15"/>
      <c r="GF156" s="133"/>
      <c r="GG156" s="15"/>
      <c r="GH156" s="15"/>
      <c r="GI156" s="15">
        <v>135.66900000000001</v>
      </c>
      <c r="GJ156" s="15">
        <v>135.66900000000001</v>
      </c>
      <c r="GK156" s="15">
        <f t="shared" si="678"/>
        <v>100</v>
      </c>
    </row>
    <row r="157" spans="1:193" s="33" customFormat="1" x14ac:dyDescent="0.25">
      <c r="A157" s="56" t="s">
        <v>520</v>
      </c>
      <c r="B157" s="145">
        <f t="shared" si="635"/>
        <v>2699.9</v>
      </c>
      <c r="C157" s="145">
        <f t="shared" si="635"/>
        <v>2699.9</v>
      </c>
      <c r="D157" s="145">
        <f t="shared" si="636"/>
        <v>2699.88</v>
      </c>
      <c r="E157" s="14">
        <f t="shared" si="170"/>
        <v>99.999259231823402</v>
      </c>
      <c r="F157" s="14"/>
      <c r="G157" s="14"/>
      <c r="H157" s="14"/>
      <c r="I157" s="14"/>
      <c r="J157" s="14"/>
      <c r="K157" s="14"/>
      <c r="L157" s="14"/>
      <c r="M157" s="14"/>
      <c r="N157" s="14"/>
      <c r="O157" s="14"/>
      <c r="P157" s="14"/>
      <c r="Q157" s="15"/>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v>2199.9</v>
      </c>
      <c r="AU157" s="14">
        <v>2199.9</v>
      </c>
      <c r="AV157" s="14">
        <v>2199.88</v>
      </c>
      <c r="AW157" s="14">
        <f>AV157/AU157*100</f>
        <v>99.999090867766711</v>
      </c>
      <c r="AX157" s="14"/>
      <c r="AY157" s="14"/>
      <c r="AZ157" s="14"/>
      <c r="BA157" s="14"/>
      <c r="BB157" s="155"/>
      <c r="BC157" s="14"/>
      <c r="BD157" s="14"/>
      <c r="BE157" s="14"/>
      <c r="BF157" s="14"/>
      <c r="BG157" s="14"/>
      <c r="BH157" s="14"/>
      <c r="BI157" s="95"/>
      <c r="BJ157" s="95"/>
      <c r="BK157" s="95"/>
      <c r="BL157" s="95"/>
      <c r="BM157" s="95"/>
      <c r="BN157" s="95"/>
      <c r="BO157" s="14"/>
      <c r="BP157" s="14"/>
      <c r="BQ157" s="95"/>
      <c r="BR157" s="14"/>
      <c r="BS157" s="14"/>
      <c r="BT157" s="14"/>
      <c r="BU157" s="95"/>
      <c r="BV157" s="95"/>
      <c r="BW157" s="14"/>
      <c r="BX157" s="14"/>
      <c r="BY157" s="95"/>
      <c r="BZ157" s="14"/>
      <c r="CA157" s="14"/>
      <c r="CB157" s="14"/>
      <c r="CC157" s="14"/>
      <c r="CD157" s="14"/>
      <c r="CE157" s="14"/>
      <c r="CF157" s="14"/>
      <c r="CG157" s="14"/>
      <c r="CH157" s="14"/>
      <c r="CI157" s="14"/>
      <c r="CJ157" s="14"/>
      <c r="CK157" s="14"/>
      <c r="CL157" s="14">
        <v>500</v>
      </c>
      <c r="CM157" s="14">
        <v>500</v>
      </c>
      <c r="CN157" s="14">
        <v>500</v>
      </c>
      <c r="CO157" s="14">
        <f>CN157/CM157*100</f>
        <v>100</v>
      </c>
      <c r="CP157" s="14"/>
      <c r="CQ157" s="14"/>
      <c r="CR157" s="14"/>
      <c r="CS157" s="95"/>
      <c r="CT157" s="95"/>
      <c r="CU157" s="14"/>
      <c r="CV157" s="14"/>
      <c r="CW157" s="95"/>
      <c r="CX157" s="95"/>
      <c r="CY157" s="14"/>
      <c r="CZ157" s="14"/>
      <c r="DA157" s="95"/>
      <c r="DB157" s="14"/>
      <c r="DC157" s="14"/>
      <c r="DD157" s="14"/>
      <c r="DE157" s="95"/>
      <c r="DF157" s="95"/>
      <c r="DG157" s="14"/>
      <c r="DH157" s="14"/>
      <c r="DI157" s="95"/>
      <c r="DJ157" s="95"/>
      <c r="DK157" s="14"/>
      <c r="DL157" s="14"/>
      <c r="DM157" s="48"/>
      <c r="DN157" s="14"/>
      <c r="DO157" s="14"/>
      <c r="DP157" s="14"/>
      <c r="DQ157" s="48"/>
      <c r="DR157" s="14"/>
      <c r="DS157" s="14"/>
      <c r="DT157" s="14"/>
      <c r="DU157" s="95"/>
      <c r="DV157" s="95"/>
      <c r="DW157" s="15"/>
      <c r="DX157" s="14"/>
      <c r="DY157" s="207"/>
      <c r="DZ157" s="15"/>
      <c r="EA157" s="15"/>
      <c r="EB157" s="14"/>
      <c r="EC157" s="14"/>
      <c r="ED157" s="225"/>
      <c r="EE157" s="221"/>
      <c r="EF157" s="14"/>
      <c r="EG157" s="95"/>
      <c r="EH157" s="95"/>
      <c r="EI157" s="15"/>
      <c r="EJ157" s="14"/>
      <c r="EK157" s="95"/>
      <c r="EL157" s="95"/>
      <c r="EM157" s="15"/>
      <c r="EN157" s="14"/>
      <c r="EO157" s="95"/>
      <c r="EP157" s="95"/>
      <c r="EQ157" s="15"/>
      <c r="ER157" s="14"/>
      <c r="ES157" s="95"/>
      <c r="ET157" s="15"/>
      <c r="EU157" s="15"/>
      <c r="EV157" s="14"/>
      <c r="EW157" s="15"/>
      <c r="EX157" s="15"/>
      <c r="EY157" s="15"/>
      <c r="EZ157" s="14"/>
      <c r="FA157" s="15"/>
      <c r="FB157" s="15"/>
      <c r="FC157" s="15"/>
      <c r="FD157" s="14"/>
      <c r="FE157" s="15"/>
      <c r="FF157" s="15"/>
      <c r="FG157" s="15"/>
      <c r="FH157" s="14"/>
      <c r="FI157" s="15"/>
      <c r="FJ157" s="15"/>
      <c r="FK157" s="15"/>
      <c r="FL157" s="14"/>
      <c r="FM157" s="15"/>
      <c r="FN157" s="15"/>
      <c r="FO157" s="15"/>
      <c r="FP157" s="14"/>
      <c r="FQ157" s="14"/>
      <c r="FR157" s="14"/>
      <c r="FS157" s="15"/>
      <c r="FT157" s="14"/>
      <c r="FU157" s="14"/>
      <c r="FV157" s="14"/>
      <c r="FW157" s="15"/>
      <c r="FX157" s="14"/>
      <c r="FY157" s="14"/>
      <c r="FZ157" s="14"/>
      <c r="GA157" s="15"/>
      <c r="GB157" s="14"/>
      <c r="GC157" s="14"/>
      <c r="GD157" s="14"/>
      <c r="GE157" s="15"/>
      <c r="GF157" s="14"/>
      <c r="GG157" s="14"/>
      <c r="GH157" s="14"/>
      <c r="GI157" s="15"/>
      <c r="GJ157" s="15"/>
      <c r="GK157" s="15"/>
    </row>
    <row r="158" spans="1:193" s="33" customFormat="1" x14ac:dyDescent="0.25">
      <c r="A158" s="56" t="s">
        <v>322</v>
      </c>
      <c r="B158" s="145">
        <f t="shared" si="635"/>
        <v>0</v>
      </c>
      <c r="C158" s="145">
        <f t="shared" si="635"/>
        <v>585</v>
      </c>
      <c r="D158" s="145">
        <f t="shared" si="636"/>
        <v>585</v>
      </c>
      <c r="E158" s="14">
        <f t="shared" si="170"/>
        <v>100</v>
      </c>
      <c r="F158" s="14"/>
      <c r="G158" s="14"/>
      <c r="H158" s="14"/>
      <c r="I158" s="14"/>
      <c r="J158" s="14"/>
      <c r="K158" s="14"/>
      <c r="L158" s="14"/>
      <c r="M158" s="14"/>
      <c r="N158" s="14"/>
      <c r="O158" s="14"/>
      <c r="P158" s="14"/>
      <c r="Q158" s="15"/>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v>585</v>
      </c>
      <c r="AR158" s="133">
        <v>585</v>
      </c>
      <c r="AS158" s="14">
        <f t="shared" si="637"/>
        <v>100</v>
      </c>
      <c r="AT158" s="14"/>
      <c r="AU158" s="14"/>
      <c r="AV158" s="14"/>
      <c r="AW158" s="14"/>
      <c r="AX158" s="14"/>
      <c r="AY158" s="14"/>
      <c r="AZ158" s="14"/>
      <c r="BA158" s="14"/>
      <c r="BB158" s="155"/>
      <c r="BC158" s="14"/>
      <c r="BD158" s="14"/>
      <c r="BE158" s="14"/>
      <c r="BF158" s="14"/>
      <c r="BG158" s="14"/>
      <c r="BH158" s="14"/>
      <c r="BI158" s="95"/>
      <c r="BJ158" s="95"/>
      <c r="BK158" s="95"/>
      <c r="BL158" s="95"/>
      <c r="BM158" s="95"/>
      <c r="BN158" s="95"/>
      <c r="BO158" s="14"/>
      <c r="BP158" s="14"/>
      <c r="BQ158" s="95"/>
      <c r="BR158" s="14"/>
      <c r="BS158" s="14"/>
      <c r="BT158" s="14"/>
      <c r="BU158" s="95"/>
      <c r="BV158" s="95"/>
      <c r="BW158" s="14"/>
      <c r="BX158" s="14"/>
      <c r="BY158" s="95"/>
      <c r="BZ158" s="14"/>
      <c r="CA158" s="14"/>
      <c r="CB158" s="14"/>
      <c r="CC158" s="14"/>
      <c r="CD158" s="14"/>
      <c r="CE158" s="14"/>
      <c r="CF158" s="14"/>
      <c r="CG158" s="14"/>
      <c r="CH158" s="14"/>
      <c r="CI158" s="14"/>
      <c r="CJ158" s="14"/>
      <c r="CK158" s="95"/>
      <c r="CL158" s="95"/>
      <c r="CM158" s="14"/>
      <c r="CN158" s="14"/>
      <c r="CO158" s="95"/>
      <c r="CP158" s="95"/>
      <c r="CQ158" s="14"/>
      <c r="CR158" s="14"/>
      <c r="CS158" s="95"/>
      <c r="CT158" s="95"/>
      <c r="CU158" s="14"/>
      <c r="CV158" s="14"/>
      <c r="CW158" s="95"/>
      <c r="CX158" s="95"/>
      <c r="CY158" s="14"/>
      <c r="CZ158" s="14"/>
      <c r="DA158" s="95"/>
      <c r="DB158" s="14"/>
      <c r="DC158" s="14"/>
      <c r="DD158" s="14"/>
      <c r="DE158" s="95"/>
      <c r="DF158" s="95"/>
      <c r="DG158" s="14"/>
      <c r="DH158" s="14"/>
      <c r="DI158" s="95"/>
      <c r="DJ158" s="95"/>
      <c r="DK158" s="14"/>
      <c r="DL158" s="14"/>
      <c r="DM158" s="48"/>
      <c r="DN158" s="14"/>
      <c r="DO158" s="14"/>
      <c r="DP158" s="14"/>
      <c r="DQ158" s="48"/>
      <c r="DR158" s="14"/>
      <c r="DS158" s="14"/>
      <c r="DT158" s="14"/>
      <c r="DU158" s="95"/>
      <c r="DV158" s="95"/>
      <c r="DW158" s="15"/>
      <c r="DX158" s="14"/>
      <c r="DY158" s="207"/>
      <c r="DZ158" s="15"/>
      <c r="EA158" s="15"/>
      <c r="EB158" s="14"/>
      <c r="EC158" s="14"/>
      <c r="ED158" s="225"/>
      <c r="EE158" s="221"/>
      <c r="EF158" s="14"/>
      <c r="EG158" s="95"/>
      <c r="EH158" s="95"/>
      <c r="EI158" s="15"/>
      <c r="EJ158" s="14"/>
      <c r="EK158" s="95"/>
      <c r="EL158" s="95"/>
      <c r="EM158" s="15"/>
      <c r="EN158" s="14"/>
      <c r="EO158" s="95"/>
      <c r="EP158" s="95"/>
      <c r="EQ158" s="15"/>
      <c r="ER158" s="14"/>
      <c r="ES158" s="95"/>
      <c r="ET158" s="15"/>
      <c r="EU158" s="15"/>
      <c r="EV158" s="14"/>
      <c r="EW158" s="15"/>
      <c r="EX158" s="15"/>
      <c r="EY158" s="15"/>
      <c r="EZ158" s="14"/>
      <c r="FA158" s="15"/>
      <c r="FB158" s="15"/>
      <c r="FC158" s="15"/>
      <c r="FD158" s="14"/>
      <c r="FE158" s="15"/>
      <c r="FF158" s="15"/>
      <c r="FG158" s="15"/>
      <c r="FH158" s="14"/>
      <c r="FI158" s="15"/>
      <c r="FJ158" s="15"/>
      <c r="FK158" s="15"/>
      <c r="FL158" s="14"/>
      <c r="FM158" s="15"/>
      <c r="FN158" s="15"/>
      <c r="FO158" s="15"/>
      <c r="FP158" s="14"/>
      <c r="FQ158" s="14"/>
      <c r="FR158" s="14"/>
      <c r="FS158" s="15"/>
      <c r="FT158" s="14"/>
      <c r="FU158" s="14"/>
      <c r="FV158" s="14"/>
      <c r="FW158" s="15"/>
      <c r="FX158" s="14"/>
      <c r="FY158" s="14"/>
      <c r="FZ158" s="14"/>
      <c r="GA158" s="15"/>
      <c r="GB158" s="14"/>
      <c r="GC158" s="14"/>
      <c r="GD158" s="14"/>
      <c r="GE158" s="15"/>
      <c r="GF158" s="14"/>
      <c r="GG158" s="14"/>
      <c r="GH158" s="14"/>
      <c r="GI158" s="15"/>
      <c r="GJ158" s="15"/>
      <c r="GK158" s="15"/>
    </row>
    <row r="159" spans="1:193" s="33" customFormat="1" x14ac:dyDescent="0.25">
      <c r="A159" s="56" t="s">
        <v>521</v>
      </c>
      <c r="B159" s="145">
        <f t="shared" si="635"/>
        <v>0</v>
      </c>
      <c r="C159" s="145">
        <f t="shared" si="635"/>
        <v>406.7</v>
      </c>
      <c r="D159" s="145">
        <f t="shared" si="636"/>
        <v>406.7</v>
      </c>
      <c r="E159" s="14">
        <f t="shared" si="170"/>
        <v>100</v>
      </c>
      <c r="F159" s="14"/>
      <c r="G159" s="14"/>
      <c r="H159" s="14"/>
      <c r="I159" s="14"/>
      <c r="J159" s="14"/>
      <c r="K159" s="14"/>
      <c r="L159" s="14"/>
      <c r="M159" s="14"/>
      <c r="N159" s="14"/>
      <c r="O159" s="14"/>
      <c r="P159" s="14"/>
      <c r="Q159" s="15"/>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55"/>
      <c r="BC159" s="14"/>
      <c r="BD159" s="14"/>
      <c r="BE159" s="14"/>
      <c r="BF159" s="14"/>
      <c r="BG159" s="14"/>
      <c r="BH159" s="14"/>
      <c r="BI159" s="95"/>
      <c r="BJ159" s="95"/>
      <c r="BK159" s="95"/>
      <c r="BL159" s="95"/>
      <c r="BM159" s="95"/>
      <c r="BN159" s="95"/>
      <c r="BO159" s="14"/>
      <c r="BP159" s="14"/>
      <c r="BQ159" s="95"/>
      <c r="BR159" s="14"/>
      <c r="BS159" s="14"/>
      <c r="BT159" s="14"/>
      <c r="BU159" s="95"/>
      <c r="BV159" s="95"/>
      <c r="BW159" s="14"/>
      <c r="BX159" s="14"/>
      <c r="BY159" s="95"/>
      <c r="BZ159" s="14"/>
      <c r="CA159" s="14"/>
      <c r="CB159" s="14"/>
      <c r="CC159" s="14"/>
      <c r="CD159" s="14"/>
      <c r="CE159" s="14"/>
      <c r="CF159" s="14"/>
      <c r="CG159" s="14"/>
      <c r="CH159" s="14"/>
      <c r="CI159" s="14"/>
      <c r="CJ159" s="14"/>
      <c r="CK159" s="95"/>
      <c r="CL159" s="95"/>
      <c r="CM159" s="14"/>
      <c r="CN159" s="14"/>
      <c r="CO159" s="95"/>
      <c r="CP159" s="95"/>
      <c r="CQ159" s="14"/>
      <c r="CR159" s="14"/>
      <c r="CS159" s="95"/>
      <c r="CT159" s="95"/>
      <c r="CU159" s="14"/>
      <c r="CV159" s="14"/>
      <c r="CW159" s="95"/>
      <c r="CX159" s="95"/>
      <c r="CY159" s="14"/>
      <c r="CZ159" s="14"/>
      <c r="DA159" s="95"/>
      <c r="DB159" s="15"/>
      <c r="DC159" s="15">
        <v>406.7</v>
      </c>
      <c r="DD159" s="15">
        <v>406.7</v>
      </c>
      <c r="DE159" s="15">
        <f>DD159/DC159*100</f>
        <v>100</v>
      </c>
      <c r="DF159" s="15"/>
      <c r="DG159" s="14"/>
      <c r="DH159" s="14"/>
      <c r="DI159" s="95"/>
      <c r="DJ159" s="95"/>
      <c r="DK159" s="14"/>
      <c r="DL159" s="14"/>
      <c r="DM159" s="48"/>
      <c r="DN159" s="14"/>
      <c r="DO159" s="14"/>
      <c r="DP159" s="14"/>
      <c r="DQ159" s="48"/>
      <c r="DR159" s="14"/>
      <c r="DS159" s="14"/>
      <c r="DT159" s="14"/>
      <c r="DU159" s="95"/>
      <c r="DV159" s="95"/>
      <c r="DW159" s="15"/>
      <c r="DX159" s="14"/>
      <c r="DY159" s="207"/>
      <c r="DZ159" s="15"/>
      <c r="EA159" s="15"/>
      <c r="EB159" s="14"/>
      <c r="EC159" s="14"/>
      <c r="ED159" s="225"/>
      <c r="EE159" s="221"/>
      <c r="EF159" s="14"/>
      <c r="EG159" s="95"/>
      <c r="EH159" s="95"/>
      <c r="EI159" s="15"/>
      <c r="EJ159" s="14"/>
      <c r="EK159" s="95"/>
      <c r="EL159" s="95"/>
      <c r="EM159" s="15"/>
      <c r="EN159" s="14"/>
      <c r="EO159" s="95"/>
      <c r="EP159" s="95"/>
      <c r="EQ159" s="15"/>
      <c r="ER159" s="14"/>
      <c r="ES159" s="95"/>
      <c r="ET159" s="15"/>
      <c r="EU159" s="15"/>
      <c r="EV159" s="14"/>
      <c r="EW159" s="15"/>
      <c r="EX159" s="15"/>
      <c r="EY159" s="15"/>
      <c r="EZ159" s="14"/>
      <c r="FA159" s="15"/>
      <c r="FB159" s="15"/>
      <c r="FC159" s="15"/>
      <c r="FD159" s="14"/>
      <c r="FE159" s="15"/>
      <c r="FF159" s="15"/>
      <c r="FG159" s="15"/>
      <c r="FH159" s="14"/>
      <c r="FI159" s="15"/>
      <c r="FJ159" s="15"/>
      <c r="FK159" s="15"/>
      <c r="FL159" s="14"/>
      <c r="FM159" s="15"/>
      <c r="FN159" s="15"/>
      <c r="FO159" s="15"/>
      <c r="FP159" s="14"/>
      <c r="FQ159" s="14"/>
      <c r="FR159" s="14"/>
      <c r="FS159" s="15"/>
      <c r="FT159" s="14"/>
      <c r="FU159" s="14"/>
      <c r="FV159" s="14"/>
      <c r="FW159" s="15"/>
      <c r="FX159" s="14"/>
      <c r="FY159" s="14"/>
      <c r="FZ159" s="14"/>
      <c r="GA159" s="15"/>
      <c r="GB159" s="14"/>
      <c r="GC159" s="14"/>
      <c r="GD159" s="14"/>
      <c r="GE159" s="15"/>
      <c r="GF159" s="14"/>
      <c r="GG159" s="14"/>
      <c r="GH159" s="14"/>
      <c r="GI159" s="15"/>
      <c r="GJ159" s="15"/>
      <c r="GK159" s="15"/>
    </row>
    <row r="160" spans="1:193" s="33" customFormat="1" x14ac:dyDescent="0.25">
      <c r="A160" s="56" t="s">
        <v>522</v>
      </c>
      <c r="B160" s="145">
        <f t="shared" si="635"/>
        <v>0</v>
      </c>
      <c r="C160" s="145">
        <f t="shared" si="635"/>
        <v>1000</v>
      </c>
      <c r="D160" s="145">
        <f t="shared" si="636"/>
        <v>1000</v>
      </c>
      <c r="E160" s="14">
        <f t="shared" si="170"/>
        <v>100</v>
      </c>
      <c r="F160" s="14"/>
      <c r="G160" s="14"/>
      <c r="H160" s="14"/>
      <c r="I160" s="14"/>
      <c r="J160" s="14"/>
      <c r="K160" s="14"/>
      <c r="L160" s="14"/>
      <c r="M160" s="14"/>
      <c r="N160" s="14"/>
      <c r="O160" s="14"/>
      <c r="P160" s="14"/>
      <c r="Q160" s="15"/>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v>1000</v>
      </c>
      <c r="AR160" s="133">
        <v>1000</v>
      </c>
      <c r="AS160" s="14">
        <f t="shared" si="637"/>
        <v>100</v>
      </c>
      <c r="AT160" s="14"/>
      <c r="AU160" s="14"/>
      <c r="AV160" s="14"/>
      <c r="AW160" s="14"/>
      <c r="AX160" s="14"/>
      <c r="AY160" s="14"/>
      <c r="AZ160" s="14"/>
      <c r="BA160" s="14"/>
      <c r="BB160" s="155"/>
      <c r="BC160" s="14"/>
      <c r="BD160" s="14"/>
      <c r="BE160" s="14"/>
      <c r="BF160" s="14"/>
      <c r="BG160" s="14"/>
      <c r="BH160" s="14"/>
      <c r="BI160" s="95"/>
      <c r="BJ160" s="95"/>
      <c r="BK160" s="95"/>
      <c r="BL160" s="95"/>
      <c r="BM160" s="95"/>
      <c r="BN160" s="95"/>
      <c r="BO160" s="14"/>
      <c r="BP160" s="14"/>
      <c r="BQ160" s="95"/>
      <c r="BR160" s="14"/>
      <c r="BS160" s="14"/>
      <c r="BT160" s="14"/>
      <c r="BU160" s="95"/>
      <c r="BV160" s="95"/>
      <c r="BW160" s="14"/>
      <c r="BX160" s="14"/>
      <c r="BY160" s="95"/>
      <c r="BZ160" s="14"/>
      <c r="CA160" s="14"/>
      <c r="CB160" s="14"/>
      <c r="CC160" s="14"/>
      <c r="CD160" s="14"/>
      <c r="CE160" s="14"/>
      <c r="CF160" s="14"/>
      <c r="CG160" s="14"/>
      <c r="CH160" s="14"/>
      <c r="CI160" s="14"/>
      <c r="CJ160" s="14"/>
      <c r="CK160" s="95"/>
      <c r="CL160" s="95"/>
      <c r="CM160" s="14"/>
      <c r="CN160" s="14"/>
      <c r="CO160" s="95"/>
      <c r="CP160" s="95"/>
      <c r="CQ160" s="14"/>
      <c r="CR160" s="14"/>
      <c r="CS160" s="95"/>
      <c r="CT160" s="95"/>
      <c r="CU160" s="14"/>
      <c r="CV160" s="14"/>
      <c r="CW160" s="95"/>
      <c r="CX160" s="95"/>
      <c r="CY160" s="14"/>
      <c r="CZ160" s="14"/>
      <c r="DA160" s="95"/>
      <c r="DB160" s="14"/>
      <c r="DC160" s="14"/>
      <c r="DD160" s="14"/>
      <c r="DE160" s="95"/>
      <c r="DF160" s="95"/>
      <c r="DG160" s="14"/>
      <c r="DH160" s="14"/>
      <c r="DI160" s="95"/>
      <c r="DJ160" s="95"/>
      <c r="DK160" s="14"/>
      <c r="DL160" s="14"/>
      <c r="DM160" s="48"/>
      <c r="DN160" s="14"/>
      <c r="DO160" s="14"/>
      <c r="DP160" s="14"/>
      <c r="DQ160" s="48"/>
      <c r="DR160" s="14"/>
      <c r="DS160" s="14"/>
      <c r="DT160" s="14"/>
      <c r="DU160" s="95"/>
      <c r="DV160" s="95"/>
      <c r="DW160" s="15"/>
      <c r="DX160" s="14"/>
      <c r="DY160" s="207"/>
      <c r="DZ160" s="15"/>
      <c r="EA160" s="15"/>
      <c r="EB160" s="14"/>
      <c r="EC160" s="14"/>
      <c r="ED160" s="225"/>
      <c r="EE160" s="221"/>
      <c r="EF160" s="14"/>
      <c r="EG160" s="95"/>
      <c r="EH160" s="95"/>
      <c r="EI160" s="15"/>
      <c r="EJ160" s="14"/>
      <c r="EK160" s="95"/>
      <c r="EL160" s="95"/>
      <c r="EM160" s="15"/>
      <c r="EN160" s="14"/>
      <c r="EO160" s="95"/>
      <c r="EP160" s="95"/>
      <c r="EQ160" s="15"/>
      <c r="ER160" s="14"/>
      <c r="ES160" s="95"/>
      <c r="ET160" s="15"/>
      <c r="EU160" s="15"/>
      <c r="EV160" s="14"/>
      <c r="EW160" s="15"/>
      <c r="EX160" s="15"/>
      <c r="EY160" s="15"/>
      <c r="EZ160" s="14"/>
      <c r="FA160" s="15"/>
      <c r="FB160" s="15"/>
      <c r="FC160" s="15"/>
      <c r="FD160" s="14"/>
      <c r="FE160" s="15"/>
      <c r="FF160" s="15"/>
      <c r="FG160" s="15"/>
      <c r="FH160" s="14"/>
      <c r="FI160" s="15"/>
      <c r="FJ160" s="15"/>
      <c r="FK160" s="15"/>
      <c r="FL160" s="14"/>
      <c r="FM160" s="15"/>
      <c r="FN160" s="15"/>
      <c r="FO160" s="15"/>
      <c r="FP160" s="14"/>
      <c r="FQ160" s="14"/>
      <c r="FR160" s="14"/>
      <c r="FS160" s="15"/>
      <c r="FT160" s="14"/>
      <c r="FU160" s="14"/>
      <c r="FV160" s="14"/>
      <c r="FW160" s="15"/>
      <c r="FX160" s="14"/>
      <c r="FY160" s="14"/>
      <c r="FZ160" s="14"/>
      <c r="GA160" s="15"/>
      <c r="GB160" s="14"/>
      <c r="GC160" s="14"/>
      <c r="GD160" s="14"/>
      <c r="GE160" s="15"/>
      <c r="GF160" s="14"/>
      <c r="GG160" s="14"/>
      <c r="GH160" s="14"/>
      <c r="GI160" s="15"/>
      <c r="GJ160" s="15"/>
      <c r="GK160" s="15"/>
    </row>
    <row r="161" spans="1:193" s="33" customFormat="1" x14ac:dyDescent="0.25">
      <c r="A161" s="56" t="s">
        <v>523</v>
      </c>
      <c r="B161" s="145">
        <f t="shared" si="635"/>
        <v>10816.81</v>
      </c>
      <c r="C161" s="145">
        <f t="shared" si="635"/>
        <v>10509.5</v>
      </c>
      <c r="D161" s="145">
        <f t="shared" si="636"/>
        <v>10509.44694</v>
      </c>
      <c r="E161" s="14">
        <f t="shared" si="170"/>
        <v>99.999495123459724</v>
      </c>
      <c r="F161" s="14"/>
      <c r="G161" s="14"/>
      <c r="H161" s="14"/>
      <c r="I161" s="14"/>
      <c r="J161" s="14"/>
      <c r="K161" s="14"/>
      <c r="L161" s="14"/>
      <c r="M161" s="14"/>
      <c r="N161" s="14"/>
      <c r="O161" s="14"/>
      <c r="P161" s="14"/>
      <c r="Q161" s="15"/>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55"/>
      <c r="BC161" s="14"/>
      <c r="BD161" s="14"/>
      <c r="BE161" s="14"/>
      <c r="BF161" s="14"/>
      <c r="BG161" s="14"/>
      <c r="BH161" s="14"/>
      <c r="BI161" s="95"/>
      <c r="BJ161" s="95"/>
      <c r="BK161" s="95"/>
      <c r="BL161" s="95"/>
      <c r="BM161" s="95"/>
      <c r="BN161" s="95"/>
      <c r="BO161" s="14"/>
      <c r="BP161" s="14"/>
      <c r="BQ161" s="95"/>
      <c r="BR161" s="14"/>
      <c r="BS161" s="14"/>
      <c r="BT161" s="14"/>
      <c r="BU161" s="95"/>
      <c r="BV161" s="95"/>
      <c r="BW161" s="14"/>
      <c r="BX161" s="14"/>
      <c r="BY161" s="95"/>
      <c r="BZ161" s="14"/>
      <c r="CA161" s="14"/>
      <c r="CB161" s="14"/>
      <c r="CC161" s="14"/>
      <c r="CD161" s="14">
        <v>10816.81</v>
      </c>
      <c r="CE161" s="14">
        <v>10509.5</v>
      </c>
      <c r="CF161" s="185">
        <v>10509.44694</v>
      </c>
      <c r="CG161" s="14">
        <f>CF161/CE161*100</f>
        <v>99.999495123459724</v>
      </c>
      <c r="CH161" s="14"/>
      <c r="CI161" s="14"/>
      <c r="CJ161" s="14"/>
      <c r="CK161" s="95"/>
      <c r="CL161" s="95"/>
      <c r="CM161" s="14"/>
      <c r="CN161" s="14"/>
      <c r="CO161" s="95"/>
      <c r="CP161" s="95"/>
      <c r="CQ161" s="14"/>
      <c r="CR161" s="14"/>
      <c r="CS161" s="95"/>
      <c r="CT161" s="95"/>
      <c r="CU161" s="14"/>
      <c r="CV161" s="14"/>
      <c r="CW161" s="95"/>
      <c r="CX161" s="95"/>
      <c r="CY161" s="14"/>
      <c r="CZ161" s="14"/>
      <c r="DA161" s="95"/>
      <c r="DB161" s="14"/>
      <c r="DC161" s="14"/>
      <c r="DD161" s="14"/>
      <c r="DE161" s="14"/>
      <c r="DF161" s="14"/>
      <c r="DG161" s="14"/>
      <c r="DH161" s="14"/>
      <c r="DI161" s="95"/>
      <c r="DJ161" s="95"/>
      <c r="DK161" s="14"/>
      <c r="DL161" s="14"/>
      <c r="DM161" s="48"/>
      <c r="DN161" s="14"/>
      <c r="DO161" s="14"/>
      <c r="DP161" s="14"/>
      <c r="DQ161" s="48"/>
      <c r="DR161" s="14"/>
      <c r="DS161" s="14"/>
      <c r="DT161" s="14"/>
      <c r="DU161" s="95"/>
      <c r="DV161" s="95"/>
      <c r="DW161" s="15"/>
      <c r="DX161" s="14"/>
      <c r="DY161" s="207"/>
      <c r="DZ161" s="15"/>
      <c r="EA161" s="15"/>
      <c r="EB161" s="14"/>
      <c r="EC161" s="14"/>
      <c r="ED161" s="225"/>
      <c r="EE161" s="221"/>
      <c r="EF161" s="14"/>
      <c r="EG161" s="95"/>
      <c r="EH161" s="95"/>
      <c r="EI161" s="15"/>
      <c r="EJ161" s="14"/>
      <c r="EK161" s="95"/>
      <c r="EL161" s="95"/>
      <c r="EM161" s="15"/>
      <c r="EN161" s="14"/>
      <c r="EO161" s="95"/>
      <c r="EP161" s="95"/>
      <c r="EQ161" s="15"/>
      <c r="ER161" s="14"/>
      <c r="ES161" s="95"/>
      <c r="ET161" s="15"/>
      <c r="EU161" s="15"/>
      <c r="EV161" s="14"/>
      <c r="EW161" s="15"/>
      <c r="EX161" s="15"/>
      <c r="EY161" s="15"/>
      <c r="EZ161" s="14"/>
      <c r="FA161" s="15"/>
      <c r="FB161" s="15"/>
      <c r="FC161" s="15"/>
      <c r="FD161" s="14"/>
      <c r="FE161" s="15"/>
      <c r="FF161" s="15"/>
      <c r="FG161" s="15"/>
      <c r="FH161" s="14"/>
      <c r="FI161" s="15"/>
      <c r="FJ161" s="15"/>
      <c r="FK161" s="15"/>
      <c r="FL161" s="14"/>
      <c r="FM161" s="15"/>
      <c r="FN161" s="15"/>
      <c r="FO161" s="15"/>
      <c r="FP161" s="14"/>
      <c r="FQ161" s="14"/>
      <c r="FR161" s="14"/>
      <c r="FS161" s="15"/>
      <c r="FT161" s="14"/>
      <c r="FU161" s="14"/>
      <c r="FV161" s="14"/>
      <c r="FW161" s="15"/>
      <c r="FX161" s="14"/>
      <c r="FY161" s="14"/>
      <c r="FZ161" s="14"/>
      <c r="GA161" s="15"/>
      <c r="GB161" s="14"/>
      <c r="GC161" s="14"/>
      <c r="GD161" s="14"/>
      <c r="GE161" s="15"/>
      <c r="GF161" s="14"/>
      <c r="GG161" s="14"/>
      <c r="GH161" s="14"/>
      <c r="GI161" s="15"/>
      <c r="GJ161" s="15"/>
      <c r="GK161" s="15"/>
    </row>
    <row r="162" spans="1:193" s="33" customFormat="1" x14ac:dyDescent="0.25">
      <c r="A162" s="56" t="s">
        <v>524</v>
      </c>
      <c r="B162" s="145">
        <f t="shared" si="635"/>
        <v>0</v>
      </c>
      <c r="C162" s="145">
        <f t="shared" si="635"/>
        <v>400.33100000000002</v>
      </c>
      <c r="D162" s="145">
        <f t="shared" si="636"/>
        <v>400.33100000000002</v>
      </c>
      <c r="E162" s="14">
        <f t="shared" si="170"/>
        <v>100</v>
      </c>
      <c r="F162" s="14"/>
      <c r="G162" s="14"/>
      <c r="H162" s="14"/>
      <c r="I162" s="14"/>
      <c r="J162" s="14"/>
      <c r="K162" s="14"/>
      <c r="L162" s="14"/>
      <c r="M162" s="14"/>
      <c r="N162" s="14"/>
      <c r="O162" s="14"/>
      <c r="P162" s="14"/>
      <c r="Q162" s="15"/>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v>400.33100000000002</v>
      </c>
      <c r="AR162" s="133">
        <v>400.33100000000002</v>
      </c>
      <c r="AS162" s="14">
        <f t="shared" si="637"/>
        <v>100</v>
      </c>
      <c r="AT162" s="14"/>
      <c r="AU162" s="14"/>
      <c r="AV162" s="14"/>
      <c r="AW162" s="14"/>
      <c r="AX162" s="14"/>
      <c r="AY162" s="14"/>
      <c r="AZ162" s="14"/>
      <c r="BA162" s="14"/>
      <c r="BB162" s="155"/>
      <c r="BC162" s="14"/>
      <c r="BD162" s="14"/>
      <c r="BE162" s="14"/>
      <c r="BF162" s="14"/>
      <c r="BG162" s="14"/>
      <c r="BH162" s="14"/>
      <c r="BI162" s="95"/>
      <c r="BJ162" s="95"/>
      <c r="BK162" s="95"/>
      <c r="BL162" s="95"/>
      <c r="BM162" s="95"/>
      <c r="BN162" s="95"/>
      <c r="BO162" s="14"/>
      <c r="BP162" s="14"/>
      <c r="BQ162" s="95"/>
      <c r="BR162" s="14"/>
      <c r="BS162" s="14"/>
      <c r="BT162" s="14"/>
      <c r="BU162" s="95"/>
      <c r="BV162" s="95"/>
      <c r="BW162" s="14"/>
      <c r="BX162" s="14"/>
      <c r="BY162" s="95"/>
      <c r="BZ162" s="14"/>
      <c r="CA162" s="14"/>
      <c r="CB162" s="14"/>
      <c r="CC162" s="14"/>
      <c r="CD162" s="14"/>
      <c r="CE162" s="14"/>
      <c r="CF162" s="14"/>
      <c r="CG162" s="95"/>
      <c r="CH162" s="95"/>
      <c r="CI162" s="14"/>
      <c r="CJ162" s="14"/>
      <c r="CK162" s="95"/>
      <c r="CL162" s="95"/>
      <c r="CM162" s="14"/>
      <c r="CN162" s="14"/>
      <c r="CO162" s="95"/>
      <c r="CP162" s="95"/>
      <c r="CQ162" s="14"/>
      <c r="CR162" s="14"/>
      <c r="CS162" s="95"/>
      <c r="CT162" s="95"/>
      <c r="CU162" s="14"/>
      <c r="CV162" s="14"/>
      <c r="CW162" s="95"/>
      <c r="CX162" s="95"/>
      <c r="CY162" s="14"/>
      <c r="CZ162" s="14"/>
      <c r="DA162" s="95"/>
      <c r="DB162" s="14"/>
      <c r="DC162" s="14"/>
      <c r="DD162" s="14"/>
      <c r="DE162" s="14"/>
      <c r="DF162" s="14"/>
      <c r="DG162" s="14"/>
      <c r="DH162" s="14"/>
      <c r="DI162" s="95"/>
      <c r="DJ162" s="95"/>
      <c r="DK162" s="14"/>
      <c r="DL162" s="14"/>
      <c r="DM162" s="48"/>
      <c r="DN162" s="14"/>
      <c r="DO162" s="14"/>
      <c r="DP162" s="14"/>
      <c r="DQ162" s="48"/>
      <c r="DR162" s="14"/>
      <c r="DS162" s="14"/>
      <c r="DT162" s="14"/>
      <c r="DU162" s="95"/>
      <c r="DV162" s="95"/>
      <c r="DW162" s="15"/>
      <c r="DX162" s="14"/>
      <c r="DY162" s="207"/>
      <c r="DZ162" s="15"/>
      <c r="EA162" s="15"/>
      <c r="EB162" s="14"/>
      <c r="EC162" s="14"/>
      <c r="ED162" s="225"/>
      <c r="EE162" s="221"/>
      <c r="EF162" s="14"/>
      <c r="EG162" s="95"/>
      <c r="EH162" s="95"/>
      <c r="EI162" s="15"/>
      <c r="EJ162" s="14"/>
      <c r="EK162" s="95"/>
      <c r="EL162" s="95"/>
      <c r="EM162" s="15"/>
      <c r="EN162" s="14"/>
      <c r="EO162" s="95"/>
      <c r="EP162" s="95"/>
      <c r="EQ162" s="15"/>
      <c r="ER162" s="14"/>
      <c r="ES162" s="95"/>
      <c r="ET162" s="15"/>
      <c r="EU162" s="15"/>
      <c r="EV162" s="14"/>
      <c r="EW162" s="15"/>
      <c r="EX162" s="15"/>
      <c r="EY162" s="15"/>
      <c r="EZ162" s="14"/>
      <c r="FA162" s="15"/>
      <c r="FB162" s="15"/>
      <c r="FC162" s="15"/>
      <c r="FD162" s="14"/>
      <c r="FE162" s="15"/>
      <c r="FF162" s="15"/>
      <c r="FG162" s="15"/>
      <c r="FH162" s="14"/>
      <c r="FI162" s="15"/>
      <c r="FJ162" s="15"/>
      <c r="FK162" s="15"/>
      <c r="FL162" s="14"/>
      <c r="FM162" s="15"/>
      <c r="FN162" s="15"/>
      <c r="FO162" s="15"/>
      <c r="FP162" s="14"/>
      <c r="FQ162" s="14"/>
      <c r="FR162" s="14"/>
      <c r="FS162" s="15"/>
      <c r="FT162" s="14"/>
      <c r="FU162" s="14"/>
      <c r="FV162" s="14"/>
      <c r="FW162" s="15"/>
      <c r="FX162" s="14"/>
      <c r="FY162" s="14"/>
      <c r="FZ162" s="14"/>
      <c r="GA162" s="15"/>
      <c r="GB162" s="14"/>
      <c r="GC162" s="14"/>
      <c r="GD162" s="14"/>
      <c r="GE162" s="15"/>
      <c r="GF162" s="14"/>
      <c r="GG162" s="14"/>
      <c r="GH162" s="14"/>
      <c r="GI162" s="15"/>
      <c r="GJ162" s="15"/>
      <c r="GK162" s="15"/>
    </row>
    <row r="163" spans="1:193" s="33" customFormat="1" x14ac:dyDescent="0.25">
      <c r="A163" s="56" t="s">
        <v>525</v>
      </c>
      <c r="B163" s="145">
        <f t="shared" si="635"/>
        <v>0</v>
      </c>
      <c r="C163" s="145">
        <f t="shared" si="635"/>
        <v>447.8</v>
      </c>
      <c r="D163" s="145">
        <f t="shared" si="636"/>
        <v>447.8</v>
      </c>
      <c r="E163" s="14">
        <f t="shared" si="170"/>
        <v>100</v>
      </c>
      <c r="F163" s="14"/>
      <c r="G163" s="14"/>
      <c r="H163" s="14"/>
      <c r="I163" s="14"/>
      <c r="J163" s="14"/>
      <c r="K163" s="14"/>
      <c r="L163" s="14"/>
      <c r="M163" s="14"/>
      <c r="N163" s="14"/>
      <c r="O163" s="14"/>
      <c r="P163" s="14"/>
      <c r="Q163" s="15"/>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55"/>
      <c r="BC163" s="14"/>
      <c r="BD163" s="14"/>
      <c r="BE163" s="14"/>
      <c r="BF163" s="14"/>
      <c r="BG163" s="14"/>
      <c r="BH163" s="14"/>
      <c r="BI163" s="95"/>
      <c r="BJ163" s="95"/>
      <c r="BK163" s="95"/>
      <c r="BL163" s="95"/>
      <c r="BM163" s="95"/>
      <c r="BN163" s="95"/>
      <c r="BO163" s="14"/>
      <c r="BP163" s="14"/>
      <c r="BQ163" s="95"/>
      <c r="BR163" s="14"/>
      <c r="BS163" s="14"/>
      <c r="BT163" s="14"/>
      <c r="BU163" s="95"/>
      <c r="BV163" s="95"/>
      <c r="BW163" s="14"/>
      <c r="BX163" s="14"/>
      <c r="BY163" s="95"/>
      <c r="BZ163" s="14"/>
      <c r="CA163" s="14"/>
      <c r="CB163" s="14"/>
      <c r="CC163" s="14"/>
      <c r="CD163" s="14"/>
      <c r="CE163" s="14"/>
      <c r="CF163" s="14"/>
      <c r="CG163" s="95"/>
      <c r="CH163" s="95"/>
      <c r="CI163" s="14"/>
      <c r="CJ163" s="14"/>
      <c r="CK163" s="95"/>
      <c r="CL163" s="95"/>
      <c r="CM163" s="14"/>
      <c r="CN163" s="14"/>
      <c r="CO163" s="95"/>
      <c r="CP163" s="95"/>
      <c r="CQ163" s="14"/>
      <c r="CR163" s="14"/>
      <c r="CS163" s="95"/>
      <c r="CT163" s="95"/>
      <c r="CU163" s="14"/>
      <c r="CV163" s="14"/>
      <c r="CW163" s="95"/>
      <c r="CX163" s="95"/>
      <c r="CY163" s="14"/>
      <c r="CZ163" s="14"/>
      <c r="DA163" s="95"/>
      <c r="DB163" s="14"/>
      <c r="DC163" s="14"/>
      <c r="DD163" s="14"/>
      <c r="DE163" s="14"/>
      <c r="DF163" s="14"/>
      <c r="DG163" s="14"/>
      <c r="DH163" s="14"/>
      <c r="DI163" s="95"/>
      <c r="DJ163" s="95"/>
      <c r="DK163" s="14"/>
      <c r="DL163" s="14"/>
      <c r="DM163" s="48"/>
      <c r="DN163" s="14"/>
      <c r="DO163" s="14"/>
      <c r="DP163" s="14"/>
      <c r="DQ163" s="48"/>
      <c r="DR163" s="14"/>
      <c r="DS163" s="14"/>
      <c r="DT163" s="14"/>
      <c r="DU163" s="95"/>
      <c r="DV163" s="95"/>
      <c r="DW163" s="15"/>
      <c r="DX163" s="14"/>
      <c r="DY163" s="207"/>
      <c r="DZ163" s="15"/>
      <c r="EA163" s="15"/>
      <c r="EB163" s="14"/>
      <c r="EC163" s="14"/>
      <c r="ED163" s="225"/>
      <c r="EE163" s="221"/>
      <c r="EF163" s="14"/>
      <c r="EG163" s="95"/>
      <c r="EH163" s="95"/>
      <c r="EI163" s="15"/>
      <c r="EJ163" s="14"/>
      <c r="EK163" s="95"/>
      <c r="EL163" s="95"/>
      <c r="EM163" s="15"/>
      <c r="EN163" s="14"/>
      <c r="EO163" s="95"/>
      <c r="EP163" s="95"/>
      <c r="EQ163" s="15"/>
      <c r="ER163" s="14"/>
      <c r="ES163" s="95"/>
      <c r="ET163" s="15"/>
      <c r="EU163" s="15"/>
      <c r="EV163" s="14"/>
      <c r="EW163" s="15"/>
      <c r="EX163" s="15"/>
      <c r="EY163" s="15"/>
      <c r="EZ163" s="14"/>
      <c r="FA163" s="15"/>
      <c r="FB163" s="15"/>
      <c r="FC163" s="15"/>
      <c r="FD163" s="14"/>
      <c r="FE163" s="15"/>
      <c r="FF163" s="15"/>
      <c r="FG163" s="15"/>
      <c r="FH163" s="14"/>
      <c r="FI163" s="15"/>
      <c r="FJ163" s="15"/>
      <c r="FK163" s="15"/>
      <c r="FL163" s="14"/>
      <c r="FM163" s="15"/>
      <c r="FN163" s="15"/>
      <c r="FO163" s="15">
        <v>447.8</v>
      </c>
      <c r="FP163" s="231">
        <v>447.8</v>
      </c>
      <c r="FQ163" s="14">
        <f>FP163/FO163*100</f>
        <v>100</v>
      </c>
      <c r="FR163" s="14"/>
      <c r="FS163" s="15"/>
      <c r="FT163" s="14"/>
      <c r="FU163" s="14"/>
      <c r="FV163" s="14"/>
      <c r="FW163" s="15"/>
      <c r="FX163" s="14"/>
      <c r="FY163" s="14"/>
      <c r="FZ163" s="14"/>
      <c r="GA163" s="15"/>
      <c r="GB163" s="14"/>
      <c r="GC163" s="14"/>
      <c r="GD163" s="14"/>
      <c r="GE163" s="15"/>
      <c r="GF163" s="14"/>
      <c r="GG163" s="14"/>
      <c r="GH163" s="14"/>
      <c r="GI163" s="15"/>
      <c r="GJ163" s="15"/>
      <c r="GK163" s="15"/>
    </row>
    <row r="164" spans="1:193" s="33" customFormat="1" x14ac:dyDescent="0.25">
      <c r="A164" s="77" t="s">
        <v>526</v>
      </c>
      <c r="B164" s="145">
        <f t="shared" si="635"/>
        <v>0</v>
      </c>
      <c r="C164" s="145">
        <f t="shared" si="635"/>
        <v>281.536</v>
      </c>
      <c r="D164" s="145">
        <f t="shared" si="636"/>
        <v>281.536</v>
      </c>
      <c r="E164" s="14">
        <f t="shared" si="170"/>
        <v>100</v>
      </c>
      <c r="F164" s="14"/>
      <c r="G164" s="14"/>
      <c r="H164" s="14"/>
      <c r="I164" s="14"/>
      <c r="J164" s="14"/>
      <c r="K164" s="14"/>
      <c r="L164" s="14"/>
      <c r="M164" s="14"/>
      <c r="N164" s="14"/>
      <c r="O164" s="14"/>
      <c r="P164" s="14"/>
      <c r="Q164" s="15"/>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v>281.536</v>
      </c>
      <c r="AR164" s="14">
        <v>281.536</v>
      </c>
      <c r="AS164" s="14">
        <f t="shared" si="637"/>
        <v>100</v>
      </c>
      <c r="AT164" s="14"/>
      <c r="AU164" s="14"/>
      <c r="AV164" s="14"/>
      <c r="AW164" s="14"/>
      <c r="AX164" s="14"/>
      <c r="AY164" s="14"/>
      <c r="AZ164" s="14"/>
      <c r="BA164" s="14"/>
      <c r="BB164" s="155"/>
      <c r="BC164" s="14"/>
      <c r="BD164" s="14"/>
      <c r="BE164" s="14"/>
      <c r="BF164" s="14"/>
      <c r="BG164" s="14"/>
      <c r="BH164" s="14"/>
      <c r="BI164" s="95"/>
      <c r="BJ164" s="95"/>
      <c r="BK164" s="95"/>
      <c r="BL164" s="95"/>
      <c r="BM164" s="95"/>
      <c r="BN164" s="95"/>
      <c r="BO164" s="14"/>
      <c r="BP164" s="14"/>
      <c r="BQ164" s="95"/>
      <c r="BR164" s="14"/>
      <c r="BS164" s="14"/>
      <c r="BT164" s="14"/>
      <c r="BU164" s="95"/>
      <c r="BV164" s="95"/>
      <c r="BW164" s="14"/>
      <c r="BX164" s="14"/>
      <c r="BY164" s="95"/>
      <c r="BZ164" s="14"/>
      <c r="CA164" s="14"/>
      <c r="CB164" s="14"/>
      <c r="CC164" s="14"/>
      <c r="CD164" s="14"/>
      <c r="CE164" s="14"/>
      <c r="CF164" s="14"/>
      <c r="CG164" s="95"/>
      <c r="CH164" s="95"/>
      <c r="CI164" s="14"/>
      <c r="CJ164" s="14"/>
      <c r="CK164" s="95"/>
      <c r="CL164" s="95"/>
      <c r="CM164" s="14"/>
      <c r="CN164" s="14"/>
      <c r="CO164" s="95"/>
      <c r="CP164" s="95"/>
      <c r="CQ164" s="14"/>
      <c r="CR164" s="14"/>
      <c r="CS164" s="95"/>
      <c r="CT164" s="95"/>
      <c r="CU164" s="14"/>
      <c r="CV164" s="14"/>
      <c r="CW164" s="95"/>
      <c r="CX164" s="95"/>
      <c r="CY164" s="14"/>
      <c r="CZ164" s="14"/>
      <c r="DA164" s="95"/>
      <c r="DB164" s="14"/>
      <c r="DC164" s="14"/>
      <c r="DD164" s="14"/>
      <c r="DE164" s="14"/>
      <c r="DF164" s="14"/>
      <c r="DG164" s="14"/>
      <c r="DH164" s="14"/>
      <c r="DI164" s="95"/>
      <c r="DJ164" s="95"/>
      <c r="DK164" s="14"/>
      <c r="DL164" s="14"/>
      <c r="DM164" s="48"/>
      <c r="DN164" s="14"/>
      <c r="DO164" s="14"/>
      <c r="DP164" s="14"/>
      <c r="DQ164" s="48"/>
      <c r="DR164" s="14"/>
      <c r="DS164" s="14"/>
      <c r="DT164" s="14"/>
      <c r="DU164" s="95"/>
      <c r="DV164" s="95"/>
      <c r="DW164" s="15"/>
      <c r="DX164" s="14"/>
      <c r="DY164" s="207"/>
      <c r="DZ164" s="15"/>
      <c r="EA164" s="15"/>
      <c r="EB164" s="14"/>
      <c r="EC164" s="14"/>
      <c r="ED164" s="225"/>
      <c r="EE164" s="221"/>
      <c r="EF164" s="14"/>
      <c r="EG164" s="95"/>
      <c r="EH164" s="95"/>
      <c r="EI164" s="15"/>
      <c r="EJ164" s="14"/>
      <c r="EK164" s="95"/>
      <c r="EL164" s="95"/>
      <c r="EM164" s="15"/>
      <c r="EN164" s="14"/>
      <c r="EO164" s="95"/>
      <c r="EP164" s="95"/>
      <c r="EQ164" s="15"/>
      <c r="ER164" s="14"/>
      <c r="ES164" s="95"/>
      <c r="ET164" s="15"/>
      <c r="EU164" s="15"/>
      <c r="EV164" s="14"/>
      <c r="EW164" s="15"/>
      <c r="EX164" s="15"/>
      <c r="EY164" s="15"/>
      <c r="EZ164" s="14"/>
      <c r="FA164" s="15"/>
      <c r="FB164" s="15"/>
      <c r="FC164" s="15"/>
      <c r="FD164" s="14"/>
      <c r="FE164" s="15"/>
      <c r="FF164" s="15"/>
      <c r="FG164" s="15"/>
      <c r="FH164" s="14"/>
      <c r="FI164" s="15"/>
      <c r="FJ164" s="15"/>
      <c r="FK164" s="15"/>
      <c r="FL164" s="14"/>
      <c r="FM164" s="15"/>
      <c r="FN164" s="15"/>
      <c r="FO164" s="15"/>
      <c r="FP164" s="14"/>
      <c r="FQ164" s="14"/>
      <c r="FR164" s="14"/>
      <c r="FS164" s="15"/>
      <c r="FT164" s="14"/>
      <c r="FU164" s="14"/>
      <c r="FV164" s="14"/>
      <c r="FW164" s="15"/>
      <c r="FX164" s="14"/>
      <c r="FY164" s="14"/>
      <c r="FZ164" s="14"/>
      <c r="GA164" s="15"/>
      <c r="GB164" s="14"/>
      <c r="GC164" s="14"/>
      <c r="GD164" s="14"/>
      <c r="GE164" s="15"/>
      <c r="GF164" s="14"/>
      <c r="GG164" s="14"/>
      <c r="GH164" s="14"/>
      <c r="GI164" s="15"/>
      <c r="GJ164" s="15"/>
      <c r="GK164" s="15"/>
    </row>
    <row r="165" spans="1:193" s="33" customFormat="1" x14ac:dyDescent="0.25">
      <c r="A165" s="77" t="s">
        <v>527</v>
      </c>
      <c r="B165" s="145">
        <f t="shared" si="635"/>
        <v>0</v>
      </c>
      <c r="C165" s="145">
        <f t="shared" si="635"/>
        <v>0</v>
      </c>
      <c r="D165" s="145">
        <f t="shared" si="636"/>
        <v>0</v>
      </c>
      <c r="E165" s="14"/>
      <c r="F165" s="14"/>
      <c r="G165" s="14"/>
      <c r="H165" s="14"/>
      <c r="I165" s="14"/>
      <c r="J165" s="14"/>
      <c r="K165" s="14"/>
      <c r="L165" s="14"/>
      <c r="M165" s="14"/>
      <c r="N165" s="14"/>
      <c r="O165" s="14"/>
      <c r="P165" s="14"/>
      <c r="Q165" s="15"/>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55"/>
      <c r="BC165" s="14"/>
      <c r="BD165" s="14"/>
      <c r="BE165" s="14"/>
      <c r="BF165" s="14"/>
      <c r="BG165" s="14"/>
      <c r="BH165" s="14"/>
      <c r="BI165" s="95"/>
      <c r="BJ165" s="95"/>
      <c r="BK165" s="95"/>
      <c r="BL165" s="95"/>
      <c r="BM165" s="95"/>
      <c r="BN165" s="95"/>
      <c r="BO165" s="14"/>
      <c r="BP165" s="14"/>
      <c r="BQ165" s="95"/>
      <c r="BR165" s="14"/>
      <c r="BS165" s="14"/>
      <c r="BT165" s="14"/>
      <c r="BU165" s="95"/>
      <c r="BV165" s="95"/>
      <c r="BW165" s="14"/>
      <c r="BX165" s="14"/>
      <c r="BY165" s="95"/>
      <c r="BZ165" s="14"/>
      <c r="CA165" s="14"/>
      <c r="CB165" s="14"/>
      <c r="CC165" s="14"/>
      <c r="CD165" s="14"/>
      <c r="CE165" s="14"/>
      <c r="CF165" s="14"/>
      <c r="CG165" s="95"/>
      <c r="CH165" s="95"/>
      <c r="CI165" s="14"/>
      <c r="CJ165" s="14"/>
      <c r="CK165" s="95"/>
      <c r="CL165" s="95"/>
      <c r="CM165" s="14"/>
      <c r="CN165" s="14"/>
      <c r="CO165" s="95"/>
      <c r="CP165" s="95"/>
      <c r="CQ165" s="14"/>
      <c r="CR165" s="14"/>
      <c r="CS165" s="95"/>
      <c r="CT165" s="95"/>
      <c r="CU165" s="14"/>
      <c r="CV165" s="14"/>
      <c r="CW165" s="95"/>
      <c r="CX165" s="95"/>
      <c r="CY165" s="14"/>
      <c r="CZ165" s="14"/>
      <c r="DA165" s="95"/>
      <c r="DB165" s="14"/>
      <c r="DC165" s="14"/>
      <c r="DD165" s="14"/>
      <c r="DE165" s="14"/>
      <c r="DF165" s="14"/>
      <c r="DG165" s="14"/>
      <c r="DH165" s="14"/>
      <c r="DI165" s="95"/>
      <c r="DJ165" s="95"/>
      <c r="DK165" s="14"/>
      <c r="DL165" s="14"/>
      <c r="DM165" s="48"/>
      <c r="DN165" s="14"/>
      <c r="DO165" s="14"/>
      <c r="DP165" s="14"/>
      <c r="DQ165" s="48"/>
      <c r="DR165" s="14"/>
      <c r="DS165" s="14"/>
      <c r="DT165" s="14"/>
      <c r="DU165" s="95"/>
      <c r="DV165" s="95"/>
      <c r="DW165" s="15"/>
      <c r="DX165" s="14"/>
      <c r="DY165" s="207"/>
      <c r="DZ165" s="15"/>
      <c r="EA165" s="15"/>
      <c r="EB165" s="14"/>
      <c r="EC165" s="14"/>
      <c r="ED165" s="225"/>
      <c r="EE165" s="221"/>
      <c r="EF165" s="14"/>
      <c r="EG165" s="95"/>
      <c r="EH165" s="95"/>
      <c r="EI165" s="15"/>
      <c r="EJ165" s="14"/>
      <c r="EK165" s="95"/>
      <c r="EL165" s="95"/>
      <c r="EM165" s="15"/>
      <c r="EN165" s="14"/>
      <c r="EO165" s="95"/>
      <c r="EP165" s="95"/>
      <c r="EQ165" s="15"/>
      <c r="ER165" s="14"/>
      <c r="ES165" s="95"/>
      <c r="ET165" s="15"/>
      <c r="EU165" s="15"/>
      <c r="EV165" s="14"/>
      <c r="EW165" s="15"/>
      <c r="EX165" s="15"/>
      <c r="EY165" s="15"/>
      <c r="EZ165" s="14"/>
      <c r="FA165" s="15"/>
      <c r="FB165" s="15"/>
      <c r="FC165" s="15"/>
      <c r="FD165" s="14"/>
      <c r="FE165" s="15"/>
      <c r="FF165" s="15"/>
      <c r="FG165" s="15"/>
      <c r="FH165" s="14"/>
      <c r="FI165" s="15"/>
      <c r="FJ165" s="15"/>
      <c r="FK165" s="15"/>
      <c r="FL165" s="14"/>
      <c r="FM165" s="15"/>
      <c r="FN165" s="15"/>
      <c r="FO165" s="15"/>
      <c r="FP165" s="14"/>
      <c r="FQ165" s="14"/>
      <c r="FR165" s="14"/>
      <c r="FS165" s="15"/>
      <c r="FT165" s="14"/>
      <c r="FU165" s="14"/>
      <c r="FV165" s="14"/>
      <c r="FW165" s="15"/>
      <c r="FX165" s="14"/>
      <c r="FY165" s="14"/>
      <c r="FZ165" s="14"/>
      <c r="GA165" s="15"/>
      <c r="GB165" s="14"/>
      <c r="GC165" s="14"/>
      <c r="GD165" s="14"/>
      <c r="GE165" s="15"/>
      <c r="GF165" s="14"/>
      <c r="GG165" s="14"/>
      <c r="GH165" s="14"/>
      <c r="GI165" s="15"/>
      <c r="GJ165" s="15"/>
      <c r="GK165" s="15"/>
    </row>
    <row r="166" spans="1:193" s="33" customFormat="1" x14ac:dyDescent="0.25">
      <c r="A166" s="56" t="s">
        <v>528</v>
      </c>
      <c r="B166" s="145">
        <f t="shared" si="635"/>
        <v>0</v>
      </c>
      <c r="C166" s="145">
        <f t="shared" si="635"/>
        <v>0</v>
      </c>
      <c r="D166" s="145">
        <f t="shared" si="636"/>
        <v>0</v>
      </c>
      <c r="E166" s="14"/>
      <c r="F166" s="14"/>
      <c r="G166" s="14"/>
      <c r="H166" s="14"/>
      <c r="I166" s="14"/>
      <c r="J166" s="14"/>
      <c r="K166" s="14"/>
      <c r="L166" s="14"/>
      <c r="M166" s="14"/>
      <c r="N166" s="14"/>
      <c r="O166" s="14"/>
      <c r="P166" s="14"/>
      <c r="Q166" s="15"/>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55"/>
      <c r="BC166" s="14"/>
      <c r="BD166" s="14"/>
      <c r="BE166" s="14"/>
      <c r="BF166" s="14"/>
      <c r="BG166" s="14"/>
      <c r="BH166" s="14"/>
      <c r="BI166" s="95"/>
      <c r="BJ166" s="95"/>
      <c r="BK166" s="95"/>
      <c r="BL166" s="95"/>
      <c r="BM166" s="95"/>
      <c r="BN166" s="95"/>
      <c r="BO166" s="14"/>
      <c r="BP166" s="14"/>
      <c r="BQ166" s="95"/>
      <c r="BR166" s="14"/>
      <c r="BS166" s="14"/>
      <c r="BT166" s="14"/>
      <c r="BU166" s="95"/>
      <c r="BV166" s="95"/>
      <c r="BW166" s="14"/>
      <c r="BX166" s="14"/>
      <c r="BY166" s="95"/>
      <c r="BZ166" s="14"/>
      <c r="CA166" s="14"/>
      <c r="CB166" s="14"/>
      <c r="CC166" s="14"/>
      <c r="CD166" s="14"/>
      <c r="CE166" s="14"/>
      <c r="CF166" s="14"/>
      <c r="CG166" s="95"/>
      <c r="CH166" s="95"/>
      <c r="CI166" s="14"/>
      <c r="CJ166" s="14"/>
      <c r="CK166" s="95"/>
      <c r="CL166" s="95"/>
      <c r="CM166" s="14"/>
      <c r="CN166" s="14"/>
      <c r="CO166" s="95"/>
      <c r="CP166" s="95"/>
      <c r="CQ166" s="14"/>
      <c r="CR166" s="14"/>
      <c r="CS166" s="95"/>
      <c r="CT166" s="95"/>
      <c r="CU166" s="14"/>
      <c r="CV166" s="14"/>
      <c r="CW166" s="95"/>
      <c r="CX166" s="95"/>
      <c r="CY166" s="14"/>
      <c r="CZ166" s="14"/>
      <c r="DA166" s="95"/>
      <c r="DB166" s="14"/>
      <c r="DC166" s="14"/>
      <c r="DD166" s="14"/>
      <c r="DE166" s="14"/>
      <c r="DF166" s="14"/>
      <c r="DG166" s="14"/>
      <c r="DH166" s="14"/>
      <c r="DI166" s="95"/>
      <c r="DJ166" s="95"/>
      <c r="DK166" s="14"/>
      <c r="DL166" s="14"/>
      <c r="DM166" s="48"/>
      <c r="DN166" s="14"/>
      <c r="DO166" s="14"/>
      <c r="DP166" s="14"/>
      <c r="DQ166" s="48"/>
      <c r="DR166" s="14"/>
      <c r="DS166" s="14"/>
      <c r="DT166" s="14"/>
      <c r="DU166" s="95"/>
      <c r="DV166" s="95"/>
      <c r="DW166" s="15"/>
      <c r="DX166" s="14"/>
      <c r="DY166" s="207"/>
      <c r="DZ166" s="15"/>
      <c r="EA166" s="15"/>
      <c r="EB166" s="14"/>
      <c r="EC166" s="14"/>
      <c r="ED166" s="225"/>
      <c r="EE166" s="221"/>
      <c r="EF166" s="14"/>
      <c r="EG166" s="95"/>
      <c r="EH166" s="95"/>
      <c r="EI166" s="15"/>
      <c r="EJ166" s="14"/>
      <c r="EK166" s="95"/>
      <c r="EL166" s="95"/>
      <c r="EM166" s="15"/>
      <c r="EN166" s="14"/>
      <c r="EO166" s="95"/>
      <c r="EP166" s="95"/>
      <c r="EQ166" s="15"/>
      <c r="ER166" s="14"/>
      <c r="ES166" s="95"/>
      <c r="ET166" s="15"/>
      <c r="EU166" s="15"/>
      <c r="EV166" s="14"/>
      <c r="EW166" s="15"/>
      <c r="EX166" s="15"/>
      <c r="EY166" s="15"/>
      <c r="EZ166" s="14"/>
      <c r="FA166" s="15"/>
      <c r="FB166" s="15"/>
      <c r="FC166" s="15"/>
      <c r="FD166" s="14"/>
      <c r="FE166" s="15"/>
      <c r="FF166" s="15"/>
      <c r="FG166" s="15"/>
      <c r="FH166" s="14"/>
      <c r="FI166" s="15"/>
      <c r="FJ166" s="15"/>
      <c r="FK166" s="15"/>
      <c r="FL166" s="14"/>
      <c r="FM166" s="15"/>
      <c r="FN166" s="15"/>
      <c r="FO166" s="15"/>
      <c r="FP166" s="14"/>
      <c r="FQ166" s="14"/>
      <c r="FR166" s="14"/>
      <c r="FS166" s="15"/>
      <c r="FT166" s="14"/>
      <c r="FU166" s="14"/>
      <c r="FV166" s="14"/>
      <c r="FW166" s="15"/>
      <c r="FX166" s="14"/>
      <c r="FY166" s="14"/>
      <c r="FZ166" s="14"/>
      <c r="GA166" s="15"/>
      <c r="GB166" s="14"/>
      <c r="GC166" s="14"/>
      <c r="GD166" s="14"/>
      <c r="GE166" s="15"/>
      <c r="GF166" s="14"/>
      <c r="GG166" s="14"/>
      <c r="GH166" s="14"/>
      <c r="GI166" s="15"/>
      <c r="GJ166" s="15"/>
      <c r="GK166" s="15"/>
    </row>
    <row r="167" spans="1:193" s="74" customFormat="1" ht="31.5" x14ac:dyDescent="0.25">
      <c r="A167" s="75" t="s">
        <v>329</v>
      </c>
      <c r="B167" s="144">
        <f t="shared" si="635"/>
        <v>71334.429999999993</v>
      </c>
      <c r="C167" s="144">
        <f t="shared" si="635"/>
        <v>63288.412169999989</v>
      </c>
      <c r="D167" s="144">
        <f t="shared" si="636"/>
        <v>59380.447390000001</v>
      </c>
      <c r="E167" s="79">
        <f t="shared" si="170"/>
        <v>93.825149587411445</v>
      </c>
      <c r="F167" s="81">
        <f>F168+F169+F170+F171+F172+F173+F174+F176+F177+F178</f>
        <v>1356</v>
      </c>
      <c r="G167" s="81">
        <f>G168+G169+G170+G171+G172+G173+G174+G176+G177+G178</f>
        <v>1187.5</v>
      </c>
      <c r="H167" s="81">
        <f>H168+H169+H170+H171+H172+H173+H174+H176+H177+H178</f>
        <v>1187.4966999999999</v>
      </c>
      <c r="I167" s="79">
        <f t="shared" ref="I167:I168" si="719">H167/G167*100</f>
        <v>99.99972210526316</v>
      </c>
      <c r="J167" s="81">
        <f t="shared" ref="J167:P167" si="720">J168+J169+J170+J171+J172+J173+J174+J176+J177+J178</f>
        <v>0</v>
      </c>
      <c r="K167" s="81">
        <f t="shared" si="720"/>
        <v>0</v>
      </c>
      <c r="L167" s="81">
        <f t="shared" si="720"/>
        <v>0</v>
      </c>
      <c r="M167" s="81">
        <f t="shared" si="720"/>
        <v>0</v>
      </c>
      <c r="N167" s="81">
        <f t="shared" si="720"/>
        <v>1122.7</v>
      </c>
      <c r="O167" s="81">
        <f t="shared" si="720"/>
        <v>561.29999999999995</v>
      </c>
      <c r="P167" s="81">
        <f t="shared" si="720"/>
        <v>561.33000000000004</v>
      </c>
      <c r="Q167" s="81">
        <f t="shared" si="684"/>
        <v>100.00534473543561</v>
      </c>
      <c r="R167" s="81">
        <f t="shared" ref="R167" si="721">R168+R169+R170+R171+R172+R173+R174+R176+R177+R178</f>
        <v>0</v>
      </c>
      <c r="S167" s="81">
        <f t="shared" ref="S167:AF167" si="722">S168+S169+S170+S171+S172+S173+S174+S176+S177+S178</f>
        <v>0</v>
      </c>
      <c r="T167" s="81">
        <f t="shared" si="722"/>
        <v>0</v>
      </c>
      <c r="U167" s="81">
        <f t="shared" si="722"/>
        <v>0</v>
      </c>
      <c r="V167" s="81"/>
      <c r="W167" s="81">
        <f t="shared" si="722"/>
        <v>0</v>
      </c>
      <c r="X167" s="81">
        <f t="shared" si="722"/>
        <v>0</v>
      </c>
      <c r="Y167" s="81">
        <f t="shared" si="722"/>
        <v>0</v>
      </c>
      <c r="Z167" s="81">
        <f t="shared" ref="Z167" si="723">Z168+Z169+Z170+Z171+Z172+Z173+Z174+Z176+Z177+Z178</f>
        <v>0</v>
      </c>
      <c r="AA167" s="81">
        <f t="shared" si="722"/>
        <v>0</v>
      </c>
      <c r="AB167" s="81">
        <f t="shared" si="722"/>
        <v>0</v>
      </c>
      <c r="AC167" s="81">
        <f t="shared" si="722"/>
        <v>0</v>
      </c>
      <c r="AD167" s="81">
        <f t="shared" ref="AD167" si="724">AD168+AD169+AD170+AD171+AD172+AD173+AD174+AD176+AD177+AD178</f>
        <v>116.93</v>
      </c>
      <c r="AE167" s="81">
        <f t="shared" si="722"/>
        <v>102.04082</v>
      </c>
      <c r="AF167" s="81">
        <f t="shared" si="722"/>
        <v>102.04082</v>
      </c>
      <c r="AG167" s="79">
        <f>AF167/AE167*100</f>
        <v>100</v>
      </c>
      <c r="AH167" s="81">
        <f t="shared" ref="AH167" si="725">AH168+AH169+AH170+AH171+AH172+AH173+AH174+AH176+AH177+AH178</f>
        <v>0</v>
      </c>
      <c r="AI167" s="81">
        <f t="shared" ref="AI167:AO167" si="726">AI168+AI169+AI170+AI171+AI172+AI173+AI174+AI176+AI177+AI178</f>
        <v>0</v>
      </c>
      <c r="AJ167" s="81">
        <f t="shared" si="726"/>
        <v>0</v>
      </c>
      <c r="AK167" s="81">
        <f t="shared" si="726"/>
        <v>0</v>
      </c>
      <c r="AL167" s="81"/>
      <c r="AM167" s="81">
        <f t="shared" si="726"/>
        <v>0</v>
      </c>
      <c r="AN167" s="81">
        <f t="shared" si="726"/>
        <v>0</v>
      </c>
      <c r="AO167" s="81">
        <f t="shared" si="726"/>
        <v>0</v>
      </c>
      <c r="AP167" s="81"/>
      <c r="AQ167" s="81">
        <f>SUM(AQ168:AQ178)</f>
        <v>2066.0526599999998</v>
      </c>
      <c r="AR167" s="81">
        <f>SUM(AR168:AR178)</f>
        <v>2066.0526599999998</v>
      </c>
      <c r="AS167" s="79">
        <f t="shared" si="637"/>
        <v>100</v>
      </c>
      <c r="AT167" s="81">
        <f>AT168+AT169+AT170+AT171+AT172+AT173+AT174+AT176+AT177+AT178</f>
        <v>5000</v>
      </c>
      <c r="AU167" s="81">
        <f>AU168+AU169+AU170+AU171+AU172+AU173+AU174+AU176+AU177+AU178</f>
        <v>5000</v>
      </c>
      <c r="AV167" s="81">
        <f>AV168+AV169+AV170+AV171+AV172+AV173+AV174+AV176+AV177+AV178</f>
        <v>5000</v>
      </c>
      <c r="AW167" s="79">
        <f t="shared" ref="AW167" si="727">AV167/AU167*100</f>
        <v>100</v>
      </c>
      <c r="AX167" s="81">
        <f>AX168+AX169+AX170+AX171+AX172+AX173+AX174+AX176+AX177+AX178</f>
        <v>20219.2</v>
      </c>
      <c r="AY167" s="81">
        <f>AY168+AY169+AY170+AY171+AY172+AY173+AY174+AY176+AY177+AY178</f>
        <v>20219.2</v>
      </c>
      <c r="AZ167" s="81">
        <f>AZ168+AZ169+AZ170+AZ171+AZ172+AZ173+AZ174+AZ176+AZ177+AZ178</f>
        <v>17247.160479999999</v>
      </c>
      <c r="BA167" s="81">
        <f t="shared" si="190"/>
        <v>85.300904486824393</v>
      </c>
      <c r="BB167" s="154"/>
      <c r="BC167" s="81">
        <f>BC168+BC169+BC170+BC171+BC172+BC173+BC174+BC176+BC177+BC178</f>
        <v>3146.1</v>
      </c>
      <c r="BD167" s="81">
        <f>BD168+BD169+BD170+BD171+BD172+BD173+BD174+BD176+BD177+BD178</f>
        <v>2266.2619399999999</v>
      </c>
      <c r="BE167" s="81">
        <f t="shared" ref="BE167:BE168" si="728">BD167/BC167*100</f>
        <v>72.034008454912424</v>
      </c>
      <c r="BF167" s="81">
        <f>BF168+BF169+BF170+BF171+BF172+BF173+BF174+BF176+BF177+BF178</f>
        <v>0</v>
      </c>
      <c r="BG167" s="81">
        <f>BG168+BG169+BG170+BG171+BG172+BG173+BG174+BG176+BG177+BG178</f>
        <v>0</v>
      </c>
      <c r="BH167" s="81">
        <f>BH168+BH169+BH170+BH171+BH172+BH173+BH174+BH176+BH177+BH178</f>
        <v>0</v>
      </c>
      <c r="BI167" s="81">
        <f t="shared" ref="BI167:DP167" si="729">BI168+BI169+BI170+BI171+BI172+BI173+BI174+BI176+BI177+BI178</f>
        <v>0</v>
      </c>
      <c r="BJ167" s="81"/>
      <c r="BK167" s="81"/>
      <c r="BL167" s="81"/>
      <c r="BM167" s="81"/>
      <c r="BN167" s="81">
        <f t="shared" si="729"/>
        <v>5347</v>
      </c>
      <c r="BO167" s="81">
        <f t="shared" si="729"/>
        <v>5168.7636899999998</v>
      </c>
      <c r="BP167" s="81">
        <f t="shared" si="729"/>
        <v>5168.7636900000007</v>
      </c>
      <c r="BQ167" s="81">
        <f>BP167/BO167*100</f>
        <v>100.00000000000003</v>
      </c>
      <c r="BR167" s="81">
        <f t="shared" ref="BR167" si="730">BR168+BR169+BR170+BR171+BR172+BR173+BR174+BR176+BR177+BR178</f>
        <v>0</v>
      </c>
      <c r="BS167" s="81">
        <f t="shared" si="729"/>
        <v>0</v>
      </c>
      <c r="BT167" s="81">
        <f t="shared" si="729"/>
        <v>0</v>
      </c>
      <c r="BU167" s="81">
        <f t="shared" si="729"/>
        <v>0</v>
      </c>
      <c r="BV167" s="81"/>
      <c r="BW167" s="81">
        <f t="shared" si="729"/>
        <v>0</v>
      </c>
      <c r="BX167" s="81">
        <f t="shared" si="729"/>
        <v>0</v>
      </c>
      <c r="BY167" s="81">
        <f t="shared" si="729"/>
        <v>0</v>
      </c>
      <c r="BZ167" s="81">
        <f t="shared" ref="BZ167" si="731">BZ168+BZ169+BZ170+BZ171+BZ172+BZ173+BZ174+BZ176+BZ177+BZ178</f>
        <v>3380.9</v>
      </c>
      <c r="CA167" s="81">
        <f t="shared" si="729"/>
        <v>3036.9</v>
      </c>
      <c r="CB167" s="81">
        <f t="shared" si="729"/>
        <v>2980.9</v>
      </c>
      <c r="CC167" s="81">
        <f t="shared" si="257"/>
        <v>98.156014356745374</v>
      </c>
      <c r="CD167" s="81"/>
      <c r="CE167" s="81">
        <f t="shared" si="729"/>
        <v>0</v>
      </c>
      <c r="CF167" s="81">
        <f t="shared" si="729"/>
        <v>0</v>
      </c>
      <c r="CG167" s="81">
        <f t="shared" si="729"/>
        <v>0</v>
      </c>
      <c r="CH167" s="81"/>
      <c r="CI167" s="81">
        <f t="shared" si="729"/>
        <v>0</v>
      </c>
      <c r="CJ167" s="81">
        <f t="shared" si="729"/>
        <v>0</v>
      </c>
      <c r="CK167" s="81">
        <f t="shared" si="729"/>
        <v>0</v>
      </c>
      <c r="CL167" s="81"/>
      <c r="CM167" s="81">
        <f t="shared" si="729"/>
        <v>0</v>
      </c>
      <c r="CN167" s="81">
        <f t="shared" si="729"/>
        <v>0</v>
      </c>
      <c r="CO167" s="81">
        <f t="shared" si="729"/>
        <v>0</v>
      </c>
      <c r="CP167" s="81"/>
      <c r="CQ167" s="81">
        <f t="shared" si="729"/>
        <v>0</v>
      </c>
      <c r="CR167" s="81">
        <f t="shared" si="729"/>
        <v>0</v>
      </c>
      <c r="CS167" s="81">
        <f t="shared" si="729"/>
        <v>0</v>
      </c>
      <c r="CT167" s="81"/>
      <c r="CU167" s="81">
        <f t="shared" si="729"/>
        <v>0</v>
      </c>
      <c r="CV167" s="81">
        <f t="shared" si="729"/>
        <v>0</v>
      </c>
      <c r="CW167" s="81">
        <f t="shared" si="729"/>
        <v>0</v>
      </c>
      <c r="CX167" s="81"/>
      <c r="CY167" s="81">
        <f t="shared" si="729"/>
        <v>0</v>
      </c>
      <c r="CZ167" s="81">
        <f t="shared" si="729"/>
        <v>0</v>
      </c>
      <c r="DA167" s="81">
        <f t="shared" si="729"/>
        <v>0</v>
      </c>
      <c r="DB167" s="81">
        <f t="shared" ref="DB167" si="732">DB168+DB169+DB170+DB171+DB172+DB173+DB174+DB176+DB177+DB178</f>
        <v>1020</v>
      </c>
      <c r="DC167" s="81">
        <f t="shared" si="729"/>
        <v>966</v>
      </c>
      <c r="DD167" s="81">
        <f t="shared" si="729"/>
        <v>966</v>
      </c>
      <c r="DE167" s="81">
        <f t="shared" si="729"/>
        <v>100</v>
      </c>
      <c r="DF167" s="81"/>
      <c r="DG167" s="81">
        <f t="shared" si="729"/>
        <v>0</v>
      </c>
      <c r="DH167" s="81">
        <f t="shared" si="729"/>
        <v>0</v>
      </c>
      <c r="DI167" s="81">
        <f t="shared" si="729"/>
        <v>0</v>
      </c>
      <c r="DJ167" s="81">
        <f t="shared" si="729"/>
        <v>153.6</v>
      </c>
      <c r="DK167" s="81">
        <f t="shared" si="729"/>
        <v>153.6</v>
      </c>
      <c r="DL167" s="81">
        <f t="shared" si="729"/>
        <v>153.6</v>
      </c>
      <c r="DM167" s="78">
        <f t="shared" si="702"/>
        <v>100</v>
      </c>
      <c r="DN167" s="81">
        <f t="shared" ref="DN167" si="733">DN168+DN169+DN170+DN171+DN172+DN173+DN174+DN176+DN177+DN178</f>
        <v>3759.7</v>
      </c>
      <c r="DO167" s="81">
        <f t="shared" si="729"/>
        <v>3759.7</v>
      </c>
      <c r="DP167" s="81">
        <f t="shared" si="729"/>
        <v>3759.6541299999999</v>
      </c>
      <c r="DQ167" s="78">
        <f t="shared" si="704"/>
        <v>99.998779955847539</v>
      </c>
      <c r="DR167" s="81">
        <f t="shared" ref="DR167" si="734">DR168+DR169+DR170+DR171+DR172+DR173+DR174+DR176+DR177+DR178</f>
        <v>0</v>
      </c>
      <c r="DS167" s="81">
        <f t="shared" ref="DS167:EK167" si="735">DS168+DS169+DS170+DS171+DS172+DS173+DS174+DS176+DS177+DS178</f>
        <v>0</v>
      </c>
      <c r="DT167" s="81">
        <f t="shared" si="735"/>
        <v>0</v>
      </c>
      <c r="DU167" s="81">
        <f t="shared" si="735"/>
        <v>0</v>
      </c>
      <c r="DV167" s="81"/>
      <c r="DW167" s="81">
        <f t="shared" si="735"/>
        <v>0</v>
      </c>
      <c r="DX167" s="81">
        <f t="shared" si="735"/>
        <v>0</v>
      </c>
      <c r="DY167" s="209">
        <f t="shared" si="735"/>
        <v>0</v>
      </c>
      <c r="DZ167" s="81">
        <f t="shared" ref="DZ167" si="736">DZ168+DZ169+DZ170+DZ171+DZ172+DZ173+DZ174+DZ176+DZ177+DZ178</f>
        <v>13744.1</v>
      </c>
      <c r="EA167" s="81">
        <f t="shared" si="735"/>
        <v>13744.1</v>
      </c>
      <c r="EB167" s="81">
        <f t="shared" si="735"/>
        <v>13744.1</v>
      </c>
      <c r="EC167" s="81">
        <f t="shared" si="202"/>
        <v>100</v>
      </c>
      <c r="ED167" s="220"/>
      <c r="EE167" s="220">
        <f t="shared" si="735"/>
        <v>0</v>
      </c>
      <c r="EF167" s="81">
        <f t="shared" si="735"/>
        <v>0</v>
      </c>
      <c r="EG167" s="81">
        <f t="shared" si="735"/>
        <v>0</v>
      </c>
      <c r="EH167" s="81"/>
      <c r="EI167" s="81">
        <f t="shared" si="735"/>
        <v>0</v>
      </c>
      <c r="EJ167" s="81">
        <f t="shared" si="735"/>
        <v>0</v>
      </c>
      <c r="EK167" s="81">
        <f t="shared" si="735"/>
        <v>0</v>
      </c>
      <c r="EL167" s="81"/>
      <c r="EM167" s="81"/>
      <c r="EN167" s="81">
        <f t="shared" ref="EN167:EO167" si="737">EN168+EN169+EN170+EN171+EN172+EN173+EN174+EN176+EN177+EN178</f>
        <v>0</v>
      </c>
      <c r="EO167" s="81">
        <f t="shared" si="737"/>
        <v>0</v>
      </c>
      <c r="EP167" s="81"/>
      <c r="EQ167" s="81">
        <f t="shared" ref="EQ167:ET167" si="738">EQ168+EQ169+EQ170+EQ171+EQ172+EQ173+EQ174+EQ176+EQ177+EQ178</f>
        <v>0</v>
      </c>
      <c r="ER167" s="81">
        <f t="shared" si="738"/>
        <v>0</v>
      </c>
      <c r="ES167" s="81">
        <f t="shared" si="738"/>
        <v>0</v>
      </c>
      <c r="ET167" s="81">
        <f t="shared" si="738"/>
        <v>1260.3</v>
      </c>
      <c r="EU167" s="81">
        <f t="shared" ref="EU167:EV167" si="739">EU168+EU169+EU170+EU171+EU172+EU173+EU174+EU176+EU177+EU178</f>
        <v>835.6</v>
      </c>
      <c r="EV167" s="81">
        <f t="shared" si="739"/>
        <v>835.56200000000001</v>
      </c>
      <c r="EW167" s="81">
        <f t="shared" si="711"/>
        <v>99.995452369554812</v>
      </c>
      <c r="EX167" s="81">
        <f t="shared" ref="EX167" si="740">EX168+EX169+EX170+EX171+EX172+EX173+EX174+EX176+EX177+EX178</f>
        <v>3137.5</v>
      </c>
      <c r="EY167" s="81">
        <f t="shared" ref="EY167:EZ167" si="741">EY168+EY169+EY170+EY171+EY172+EY173+EY174+EY176+EY177+EY178</f>
        <v>3137.5</v>
      </c>
      <c r="EZ167" s="81">
        <f t="shared" si="741"/>
        <v>3137.4699700000001</v>
      </c>
      <c r="FA167" s="81">
        <f t="shared" si="679"/>
        <v>99.999042868525905</v>
      </c>
      <c r="FB167" s="81"/>
      <c r="FC167" s="81">
        <f t="shared" ref="FC167:FD167" si="742">FC168+FC169+FC170+FC171+FC172+FC173+FC174+FC176+FC177+FC178</f>
        <v>0</v>
      </c>
      <c r="FD167" s="81">
        <f t="shared" si="742"/>
        <v>0</v>
      </c>
      <c r="FE167" s="81"/>
      <c r="FF167" s="81"/>
      <c r="FG167" s="81">
        <f t="shared" ref="FG167:FH167" si="743">FG168+FG169+FG170+FG171+FG172+FG173+FG174+FG176+FG177+FG178</f>
        <v>0</v>
      </c>
      <c r="FH167" s="81">
        <f t="shared" si="743"/>
        <v>0</v>
      </c>
      <c r="FI167" s="81"/>
      <c r="FJ167" s="81"/>
      <c r="FK167" s="81">
        <f t="shared" ref="FK167:FL167" si="744">FK168+FK169+FK170+FK171+FK172+FK173+FK174+FK176+FK177+FK178</f>
        <v>0</v>
      </c>
      <c r="FL167" s="81">
        <f t="shared" si="744"/>
        <v>0</v>
      </c>
      <c r="FM167" s="81"/>
      <c r="FN167" s="81"/>
      <c r="FO167" s="81">
        <f t="shared" ref="FO167:FP167" si="745">FO168+FO169+FO170+FO171+FO172+FO173+FO174+FO176+FO177+FO178</f>
        <v>0</v>
      </c>
      <c r="FP167" s="81">
        <f t="shared" si="745"/>
        <v>0</v>
      </c>
      <c r="FQ167" s="81"/>
      <c r="FR167" s="81"/>
      <c r="FS167" s="81"/>
      <c r="FT167" s="81"/>
      <c r="FU167" s="81"/>
      <c r="FV167" s="81">
        <f>FV168</f>
        <v>11716.5</v>
      </c>
      <c r="FW167" s="81"/>
      <c r="FX167" s="81"/>
      <c r="FY167" s="81"/>
      <c r="FZ167" s="81"/>
      <c r="GA167" s="81"/>
      <c r="GB167" s="81"/>
      <c r="GC167" s="81"/>
      <c r="GD167" s="81"/>
      <c r="GE167" s="81"/>
      <c r="GF167" s="81"/>
      <c r="GG167" s="81"/>
      <c r="GH167" s="81"/>
      <c r="GI167" s="81">
        <f>SUM(GI168:GI178)</f>
        <v>204.05500000000001</v>
      </c>
      <c r="GJ167" s="81">
        <f>SUM(GJ168:GJ178)</f>
        <v>204.05500000000001</v>
      </c>
      <c r="GK167" s="81">
        <f t="shared" si="678"/>
        <v>100</v>
      </c>
    </row>
    <row r="168" spans="1:193" s="33" customFormat="1" ht="31.5" x14ac:dyDescent="0.25">
      <c r="A168" s="56" t="s">
        <v>328</v>
      </c>
      <c r="B168" s="145">
        <f t="shared" si="635"/>
        <v>66334.429999999993</v>
      </c>
      <c r="C168" s="145">
        <f t="shared" si="635"/>
        <v>55256.359509999995</v>
      </c>
      <c r="D168" s="145">
        <f t="shared" si="636"/>
        <v>51348.394729999993</v>
      </c>
      <c r="E168" s="14">
        <f t="shared" si="170"/>
        <v>92.927574645425636</v>
      </c>
      <c r="F168" s="15">
        <v>1356</v>
      </c>
      <c r="G168" s="15">
        <v>1187.5</v>
      </c>
      <c r="H168" s="15">
        <v>1187.4966999999999</v>
      </c>
      <c r="I168" s="14">
        <f t="shared" si="719"/>
        <v>99.99972210526316</v>
      </c>
      <c r="J168" s="15"/>
      <c r="K168" s="15"/>
      <c r="L168" s="15"/>
      <c r="M168" s="14"/>
      <c r="N168" s="14">
        <v>1122.7</v>
      </c>
      <c r="O168" s="14">
        <v>561.29999999999995</v>
      </c>
      <c r="P168" s="14">
        <v>561.33000000000004</v>
      </c>
      <c r="Q168" s="15">
        <f>P168/O168*100</f>
        <v>100.00534473543561</v>
      </c>
      <c r="R168" s="14"/>
      <c r="S168" s="14"/>
      <c r="T168" s="14"/>
      <c r="U168" s="15"/>
      <c r="V168" s="15"/>
      <c r="W168" s="15">
        <v>0</v>
      </c>
      <c r="X168" s="15">
        <v>0</v>
      </c>
      <c r="Y168" s="14"/>
      <c r="Z168" s="15"/>
      <c r="AA168" s="15"/>
      <c r="AB168" s="15"/>
      <c r="AC168" s="15"/>
      <c r="AD168" s="15">
        <v>116.93</v>
      </c>
      <c r="AE168" s="15">
        <v>102.04082</v>
      </c>
      <c r="AF168" s="15">
        <v>102.04082</v>
      </c>
      <c r="AG168" s="14">
        <f>AF168/AE168*100</f>
        <v>100</v>
      </c>
      <c r="AH168" s="15"/>
      <c r="AI168" s="15"/>
      <c r="AJ168" s="15"/>
      <c r="AK168" s="14"/>
      <c r="AL168" s="14"/>
      <c r="AM168" s="15"/>
      <c r="AN168" s="15"/>
      <c r="AO168" s="14"/>
      <c r="AP168" s="14"/>
      <c r="AQ168" s="14"/>
      <c r="AR168" s="14"/>
      <c r="AS168" s="14"/>
      <c r="AT168" s="15">
        <v>0</v>
      </c>
      <c r="AU168" s="15">
        <v>0</v>
      </c>
      <c r="AV168" s="15"/>
      <c r="AW168" s="14"/>
      <c r="AX168" s="133">
        <v>20219.2</v>
      </c>
      <c r="AY168" s="133">
        <v>20219.2</v>
      </c>
      <c r="AZ168" s="136">
        <v>17247.160479999999</v>
      </c>
      <c r="BA168" s="15">
        <f t="shared" si="190"/>
        <v>85.300904486824393</v>
      </c>
      <c r="BB168" s="156"/>
      <c r="BC168" s="133">
        <v>3146.1</v>
      </c>
      <c r="BD168" s="136">
        <v>2266.2619399999999</v>
      </c>
      <c r="BE168" s="15">
        <f t="shared" si="728"/>
        <v>72.034008454912424</v>
      </c>
      <c r="BF168" s="15"/>
      <c r="BG168" s="15"/>
      <c r="BH168" s="15"/>
      <c r="BI168" s="15"/>
      <c r="BJ168" s="15"/>
      <c r="BK168" s="15"/>
      <c r="BL168" s="15"/>
      <c r="BM168" s="15"/>
      <c r="BN168" s="15">
        <v>5347</v>
      </c>
      <c r="BO168" s="15">
        <v>5168.7636899999998</v>
      </c>
      <c r="BP168" s="15">
        <v>5168.7636900000007</v>
      </c>
      <c r="BQ168" s="15">
        <f>BP168/BO168*100</f>
        <v>100.00000000000003</v>
      </c>
      <c r="BR168" s="15"/>
      <c r="BS168" s="15"/>
      <c r="BT168" s="15"/>
      <c r="BU168" s="94"/>
      <c r="BV168" s="94"/>
      <c r="BW168" s="15"/>
      <c r="BX168" s="15"/>
      <c r="BY168" s="94"/>
      <c r="BZ168" s="15">
        <v>3380.9</v>
      </c>
      <c r="CA168" s="15">
        <v>3036.9</v>
      </c>
      <c r="CB168" s="199">
        <v>2980.9</v>
      </c>
      <c r="CC168" s="15">
        <f t="shared" si="257"/>
        <v>98.156014356745374</v>
      </c>
      <c r="CD168" s="15"/>
      <c r="CE168" s="15"/>
      <c r="CF168" s="15"/>
      <c r="CG168" s="94"/>
      <c r="CH168" s="94"/>
      <c r="CI168" s="15"/>
      <c r="CJ168" s="15"/>
      <c r="CK168" s="94"/>
      <c r="CL168" s="94"/>
      <c r="CM168" s="15"/>
      <c r="CN168" s="15"/>
      <c r="CO168" s="94"/>
      <c r="CP168" s="94"/>
      <c r="CQ168" s="15"/>
      <c r="CR168" s="15"/>
      <c r="CS168" s="94"/>
      <c r="CT168" s="94"/>
      <c r="CU168" s="15"/>
      <c r="CV168" s="15"/>
      <c r="CW168" s="94"/>
      <c r="CX168" s="94"/>
      <c r="CY168" s="15"/>
      <c r="CZ168" s="15"/>
      <c r="DA168" s="94"/>
      <c r="DB168" s="15">
        <v>1020</v>
      </c>
      <c r="DC168" s="15"/>
      <c r="DD168" s="15"/>
      <c r="DE168" s="94"/>
      <c r="DF168" s="94"/>
      <c r="DG168" s="15"/>
      <c r="DH168" s="15"/>
      <c r="DI168" s="94"/>
      <c r="DJ168" s="15">
        <v>153.6</v>
      </c>
      <c r="DK168" s="15">
        <v>153.6</v>
      </c>
      <c r="DL168" s="15">
        <v>153.6</v>
      </c>
      <c r="DM168" s="48">
        <f t="shared" si="702"/>
        <v>100</v>
      </c>
      <c r="DN168" s="15">
        <v>3759.7</v>
      </c>
      <c r="DO168" s="15">
        <v>3759.7</v>
      </c>
      <c r="DP168" s="199">
        <v>3759.6541299999999</v>
      </c>
      <c r="DQ168" s="48">
        <f t="shared" si="704"/>
        <v>99.998779955847539</v>
      </c>
      <c r="DR168" s="15"/>
      <c r="DS168" s="15"/>
      <c r="DT168" s="15"/>
      <c r="DU168" s="94"/>
      <c r="DV168" s="94"/>
      <c r="DW168" s="15"/>
      <c r="DX168" s="15"/>
      <c r="DY168" s="211"/>
      <c r="DZ168" s="15">
        <v>13744.1</v>
      </c>
      <c r="EA168" s="15">
        <v>13744.1</v>
      </c>
      <c r="EB168" s="197">
        <v>13744.1</v>
      </c>
      <c r="EC168" s="15">
        <f t="shared" si="202"/>
        <v>100</v>
      </c>
      <c r="ED168" s="221"/>
      <c r="EE168" s="221"/>
      <c r="EF168" s="15"/>
      <c r="EG168" s="94"/>
      <c r="EH168" s="94"/>
      <c r="EI168" s="15"/>
      <c r="EJ168" s="15"/>
      <c r="EK168" s="94"/>
      <c r="EL168" s="94"/>
      <c r="EM168" s="15"/>
      <c r="EN168" s="15"/>
      <c r="EO168" s="94"/>
      <c r="EP168" s="94"/>
      <c r="EQ168" s="15"/>
      <c r="ER168" s="15"/>
      <c r="ES168" s="94"/>
      <c r="ET168" s="15">
        <v>1260.3</v>
      </c>
      <c r="EU168" s="15">
        <v>835.6</v>
      </c>
      <c r="EV168" s="199">
        <v>835.56200000000001</v>
      </c>
      <c r="EW168" s="15">
        <f t="shared" si="711"/>
        <v>99.995452369554812</v>
      </c>
      <c r="EX168" s="15">
        <v>3137.5</v>
      </c>
      <c r="EY168" s="15">
        <v>3137.5</v>
      </c>
      <c r="EZ168" s="199">
        <v>3137.4699700000001</v>
      </c>
      <c r="FA168" s="15">
        <f t="shared" si="679"/>
        <v>99.999042868525905</v>
      </c>
      <c r="FB168" s="15"/>
      <c r="FC168" s="15"/>
      <c r="FD168" s="199"/>
      <c r="FE168" s="15"/>
      <c r="FF168" s="15"/>
      <c r="FG168" s="15"/>
      <c r="FH168" s="199"/>
      <c r="FI168" s="15"/>
      <c r="FJ168" s="15"/>
      <c r="FK168" s="15"/>
      <c r="FL168" s="199"/>
      <c r="FM168" s="15"/>
      <c r="FN168" s="15"/>
      <c r="FO168" s="15"/>
      <c r="FP168" s="133"/>
      <c r="FQ168" s="15"/>
      <c r="FR168" s="15"/>
      <c r="FS168" s="15"/>
      <c r="FT168" s="133"/>
      <c r="FU168" s="15"/>
      <c r="FV168" s="15">
        <v>11716.5</v>
      </c>
      <c r="FW168" s="15"/>
      <c r="FX168" s="133"/>
      <c r="FY168" s="15"/>
      <c r="FZ168" s="15"/>
      <c r="GA168" s="15"/>
      <c r="GB168" s="133"/>
      <c r="GC168" s="15"/>
      <c r="GD168" s="15"/>
      <c r="GE168" s="15"/>
      <c r="GF168" s="133"/>
      <c r="GG168" s="15"/>
      <c r="GH168" s="15"/>
      <c r="GI168" s="15">
        <v>204.05500000000001</v>
      </c>
      <c r="GJ168" s="15">
        <v>204.05500000000001</v>
      </c>
      <c r="GK168" s="15">
        <f t="shared" si="678"/>
        <v>100</v>
      </c>
    </row>
    <row r="169" spans="1:193" s="33" customFormat="1" x14ac:dyDescent="0.25">
      <c r="A169" s="56" t="s">
        <v>529</v>
      </c>
      <c r="B169" s="145">
        <f t="shared" si="635"/>
        <v>5000</v>
      </c>
      <c r="C169" s="145">
        <f t="shared" si="635"/>
        <v>5966</v>
      </c>
      <c r="D169" s="145">
        <f t="shared" si="636"/>
        <v>5966</v>
      </c>
      <c r="E169" s="14">
        <f t="shared" si="170"/>
        <v>100</v>
      </c>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v>5000</v>
      </c>
      <c r="AU169" s="14">
        <v>5000</v>
      </c>
      <c r="AV169" s="14">
        <v>5000</v>
      </c>
      <c r="AW169" s="14">
        <f>AV169/AU169*100</f>
        <v>100</v>
      </c>
      <c r="AX169" s="14"/>
      <c r="AY169" s="14"/>
      <c r="AZ169" s="14"/>
      <c r="BA169" s="15"/>
      <c r="BB169" s="156"/>
      <c r="BC169" s="15"/>
      <c r="BD169" s="15"/>
      <c r="BE169" s="15"/>
      <c r="BF169" s="14"/>
      <c r="BG169" s="14"/>
      <c r="BH169" s="14"/>
      <c r="BI169" s="95"/>
      <c r="BJ169" s="95"/>
      <c r="BK169" s="95"/>
      <c r="BL169" s="95"/>
      <c r="BM169" s="95"/>
      <c r="BN169" s="95"/>
      <c r="BO169" s="14"/>
      <c r="BP169" s="14"/>
      <c r="BQ169" s="15"/>
      <c r="BR169" s="14"/>
      <c r="BS169" s="14"/>
      <c r="BT169" s="14"/>
      <c r="BU169" s="95"/>
      <c r="BV169" s="95"/>
      <c r="BW169" s="14"/>
      <c r="BX169" s="14"/>
      <c r="BY169" s="95"/>
      <c r="BZ169" s="14"/>
      <c r="CA169" s="14"/>
      <c r="CB169" s="14"/>
      <c r="CC169" s="15"/>
      <c r="CD169" s="15"/>
      <c r="CE169" s="14"/>
      <c r="CF169" s="14"/>
      <c r="CG169" s="14"/>
      <c r="CH169" s="14"/>
      <c r="CI169" s="14"/>
      <c r="CJ169" s="14"/>
      <c r="CK169" s="14"/>
      <c r="CL169" s="14"/>
      <c r="CM169" s="14"/>
      <c r="CN169" s="14"/>
      <c r="CO169" s="14"/>
      <c r="CP169" s="14"/>
      <c r="CQ169" s="14"/>
      <c r="CR169" s="14"/>
      <c r="CS169" s="95"/>
      <c r="CT169" s="95"/>
      <c r="CU169" s="14"/>
      <c r="CV169" s="14"/>
      <c r="CW169" s="95"/>
      <c r="CX169" s="95"/>
      <c r="CY169" s="14"/>
      <c r="CZ169" s="14"/>
      <c r="DA169" s="95"/>
      <c r="DB169" s="15"/>
      <c r="DC169" s="15">
        <v>966</v>
      </c>
      <c r="DD169" s="15">
        <v>966</v>
      </c>
      <c r="DE169" s="14">
        <f>DD169/DC169*100</f>
        <v>100</v>
      </c>
      <c r="DF169" s="14"/>
      <c r="DG169" s="14"/>
      <c r="DH169" s="14"/>
      <c r="DI169" s="95"/>
      <c r="DJ169" s="95"/>
      <c r="DK169" s="14"/>
      <c r="DL169" s="14"/>
      <c r="DM169" s="48"/>
      <c r="DN169" s="14"/>
      <c r="DO169" s="14"/>
      <c r="DP169" s="14"/>
      <c r="DQ169" s="48"/>
      <c r="DR169" s="14"/>
      <c r="DS169" s="14"/>
      <c r="DT169" s="14"/>
      <c r="DU169" s="95"/>
      <c r="DV169" s="95"/>
      <c r="DW169" s="15"/>
      <c r="DX169" s="14"/>
      <c r="DY169" s="207"/>
      <c r="DZ169" s="15"/>
      <c r="EA169" s="15"/>
      <c r="EB169" s="14"/>
      <c r="EC169" s="14"/>
      <c r="ED169" s="225"/>
      <c r="EE169" s="221"/>
      <c r="EF169" s="14"/>
      <c r="EG169" s="95"/>
      <c r="EH169" s="95"/>
      <c r="EI169" s="15"/>
      <c r="EJ169" s="14"/>
      <c r="EK169" s="95"/>
      <c r="EL169" s="95"/>
      <c r="EM169" s="15"/>
      <c r="EN169" s="14"/>
      <c r="EO169" s="95"/>
      <c r="EP169" s="95"/>
      <c r="EQ169" s="15"/>
      <c r="ER169" s="14"/>
      <c r="ES169" s="95"/>
      <c r="ET169" s="15"/>
      <c r="EU169" s="15"/>
      <c r="EV169" s="14"/>
      <c r="EW169" s="15"/>
      <c r="EX169" s="15"/>
      <c r="EY169" s="15"/>
      <c r="EZ169" s="14"/>
      <c r="FA169" s="15"/>
      <c r="FB169" s="15"/>
      <c r="FC169" s="15"/>
      <c r="FD169" s="14"/>
      <c r="FE169" s="15"/>
      <c r="FF169" s="15"/>
      <c r="FG169" s="15"/>
      <c r="FH169" s="14"/>
      <c r="FI169" s="15"/>
      <c r="FJ169" s="15"/>
      <c r="FK169" s="15"/>
      <c r="FL169" s="14"/>
      <c r="FM169" s="15"/>
      <c r="FN169" s="15"/>
      <c r="FO169" s="15"/>
      <c r="FP169" s="14"/>
      <c r="FQ169" s="14"/>
      <c r="FR169" s="14"/>
      <c r="FS169" s="15"/>
      <c r="FT169" s="14"/>
      <c r="FU169" s="14"/>
      <c r="FV169" s="14"/>
      <c r="FW169" s="15"/>
      <c r="FX169" s="14"/>
      <c r="FY169" s="14"/>
      <c r="FZ169" s="14"/>
      <c r="GA169" s="15"/>
      <c r="GB169" s="14"/>
      <c r="GC169" s="14"/>
      <c r="GD169" s="14"/>
      <c r="GE169" s="15"/>
      <c r="GF169" s="14"/>
      <c r="GG169" s="14"/>
      <c r="GH169" s="14"/>
      <c r="GI169" s="15"/>
      <c r="GJ169" s="15"/>
      <c r="GK169" s="15"/>
    </row>
    <row r="170" spans="1:193" s="33" customFormat="1" x14ac:dyDescent="0.25">
      <c r="A170" s="56" t="s">
        <v>530</v>
      </c>
      <c r="B170" s="145">
        <f t="shared" si="635"/>
        <v>0</v>
      </c>
      <c r="C170" s="145">
        <f t="shared" si="635"/>
        <v>0</v>
      </c>
      <c r="D170" s="145">
        <f t="shared" si="636"/>
        <v>0</v>
      </c>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5"/>
      <c r="BB170" s="156"/>
      <c r="BC170" s="15"/>
      <c r="BD170" s="15"/>
      <c r="BE170" s="15"/>
      <c r="BF170" s="14"/>
      <c r="BG170" s="14"/>
      <c r="BH170" s="14"/>
      <c r="BI170" s="95"/>
      <c r="BJ170" s="95"/>
      <c r="BK170" s="95"/>
      <c r="BL170" s="95"/>
      <c r="BM170" s="95"/>
      <c r="BN170" s="95"/>
      <c r="BO170" s="14"/>
      <c r="BP170" s="14"/>
      <c r="BQ170" s="15"/>
      <c r="BR170" s="14"/>
      <c r="BS170" s="14"/>
      <c r="BT170" s="14"/>
      <c r="BU170" s="95"/>
      <c r="BV170" s="95"/>
      <c r="BW170" s="14"/>
      <c r="BX170" s="14"/>
      <c r="BY170" s="95"/>
      <c r="BZ170" s="14"/>
      <c r="CA170" s="14"/>
      <c r="CB170" s="14"/>
      <c r="CC170" s="15"/>
      <c r="CD170" s="15"/>
      <c r="CE170" s="14"/>
      <c r="CF170" s="14"/>
      <c r="CG170" s="95"/>
      <c r="CH170" s="95"/>
      <c r="CI170" s="14"/>
      <c r="CJ170" s="14"/>
      <c r="CK170" s="95"/>
      <c r="CL170" s="95"/>
      <c r="CM170" s="14"/>
      <c r="CN170" s="14"/>
      <c r="CO170" s="14"/>
      <c r="CP170" s="14"/>
      <c r="CQ170" s="14"/>
      <c r="CR170" s="14"/>
      <c r="CS170" s="95"/>
      <c r="CT170" s="95"/>
      <c r="CU170" s="14"/>
      <c r="CV170" s="14"/>
      <c r="CW170" s="95"/>
      <c r="CX170" s="95"/>
      <c r="CY170" s="14"/>
      <c r="CZ170" s="14"/>
      <c r="DA170" s="95"/>
      <c r="DB170" s="14"/>
      <c r="DC170" s="14"/>
      <c r="DD170" s="14"/>
      <c r="DE170" s="95"/>
      <c r="DF170" s="95"/>
      <c r="DG170" s="14"/>
      <c r="DH170" s="14"/>
      <c r="DI170" s="95"/>
      <c r="DJ170" s="95"/>
      <c r="DK170" s="14"/>
      <c r="DL170" s="14"/>
      <c r="DM170" s="48"/>
      <c r="DN170" s="14"/>
      <c r="DO170" s="14"/>
      <c r="DP170" s="14"/>
      <c r="DQ170" s="48"/>
      <c r="DR170" s="14"/>
      <c r="DS170" s="14"/>
      <c r="DT170" s="14"/>
      <c r="DU170" s="95"/>
      <c r="DV170" s="95"/>
      <c r="DW170" s="15"/>
      <c r="DX170" s="14"/>
      <c r="DY170" s="207"/>
      <c r="DZ170" s="15"/>
      <c r="EA170" s="15"/>
      <c r="EB170" s="14"/>
      <c r="EC170" s="14"/>
      <c r="ED170" s="225"/>
      <c r="EE170" s="221"/>
      <c r="EF170" s="14"/>
      <c r="EG170" s="95"/>
      <c r="EH170" s="95"/>
      <c r="EI170" s="15"/>
      <c r="EJ170" s="14"/>
      <c r="EK170" s="95"/>
      <c r="EL170" s="95"/>
      <c r="EM170" s="15"/>
      <c r="EN170" s="14"/>
      <c r="EO170" s="95"/>
      <c r="EP170" s="95"/>
      <c r="EQ170" s="15"/>
      <c r="ER170" s="14"/>
      <c r="ES170" s="95"/>
      <c r="ET170" s="15"/>
      <c r="EU170" s="15"/>
      <c r="EV170" s="14"/>
      <c r="EW170" s="15"/>
      <c r="EX170" s="15"/>
      <c r="EY170" s="15"/>
      <c r="EZ170" s="14"/>
      <c r="FA170" s="15"/>
      <c r="FB170" s="15"/>
      <c r="FC170" s="15"/>
      <c r="FD170" s="14"/>
      <c r="FE170" s="15"/>
      <c r="FF170" s="15"/>
      <c r="FG170" s="15"/>
      <c r="FH170" s="14"/>
      <c r="FI170" s="15"/>
      <c r="FJ170" s="15"/>
      <c r="FK170" s="15"/>
      <c r="FL170" s="14"/>
      <c r="FM170" s="15"/>
      <c r="FN170" s="15"/>
      <c r="FO170" s="15"/>
      <c r="FP170" s="14"/>
      <c r="FQ170" s="14"/>
      <c r="FR170" s="14"/>
      <c r="FS170" s="15"/>
      <c r="FT170" s="14"/>
      <c r="FU170" s="14"/>
      <c r="FV170" s="14"/>
      <c r="FW170" s="15"/>
      <c r="FX170" s="14"/>
      <c r="FY170" s="14"/>
      <c r="FZ170" s="14"/>
      <c r="GA170" s="15"/>
      <c r="GB170" s="14"/>
      <c r="GC170" s="14"/>
      <c r="GD170" s="14"/>
      <c r="GE170" s="15"/>
      <c r="GF170" s="14"/>
      <c r="GG170" s="14"/>
      <c r="GH170" s="14"/>
      <c r="GI170" s="15"/>
      <c r="GJ170" s="15"/>
      <c r="GK170" s="15"/>
    </row>
    <row r="171" spans="1:193" s="33" customFormat="1" x14ac:dyDescent="0.25">
      <c r="A171" s="56" t="s">
        <v>531</v>
      </c>
      <c r="B171" s="145">
        <f t="shared" si="635"/>
        <v>0</v>
      </c>
      <c r="C171" s="145">
        <f t="shared" si="635"/>
        <v>184.5865</v>
      </c>
      <c r="D171" s="145">
        <f t="shared" si="636"/>
        <v>184.5865</v>
      </c>
      <c r="E171" s="14">
        <f t="shared" si="170"/>
        <v>100</v>
      </c>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v>184.5865</v>
      </c>
      <c r="AR171" s="14">
        <v>184.5865</v>
      </c>
      <c r="AS171" s="14">
        <f t="shared" si="637"/>
        <v>100</v>
      </c>
      <c r="AT171" s="14"/>
      <c r="AU171" s="14"/>
      <c r="AV171" s="14"/>
      <c r="AW171" s="14"/>
      <c r="AX171" s="14"/>
      <c r="AY171" s="14"/>
      <c r="AZ171" s="14"/>
      <c r="BA171" s="15"/>
      <c r="BB171" s="156"/>
      <c r="BC171" s="15"/>
      <c r="BD171" s="15"/>
      <c r="BE171" s="15"/>
      <c r="BF171" s="14"/>
      <c r="BG171" s="14"/>
      <c r="BH171" s="14"/>
      <c r="BI171" s="95"/>
      <c r="BJ171" s="95"/>
      <c r="BK171" s="95"/>
      <c r="BL171" s="95"/>
      <c r="BM171" s="95"/>
      <c r="BN171" s="95"/>
      <c r="BO171" s="14"/>
      <c r="BP171" s="14"/>
      <c r="BQ171" s="15"/>
      <c r="BR171" s="14"/>
      <c r="BS171" s="14"/>
      <c r="BT171" s="14"/>
      <c r="BU171" s="95"/>
      <c r="BV171" s="95"/>
      <c r="BW171" s="14"/>
      <c r="BX171" s="14"/>
      <c r="BY171" s="95"/>
      <c r="BZ171" s="14"/>
      <c r="CA171" s="14"/>
      <c r="CB171" s="14"/>
      <c r="CC171" s="15"/>
      <c r="CD171" s="15"/>
      <c r="CE171" s="14"/>
      <c r="CF171" s="14"/>
      <c r="CG171" s="95"/>
      <c r="CH171" s="95"/>
      <c r="CI171" s="14"/>
      <c r="CJ171" s="14"/>
      <c r="CK171" s="95"/>
      <c r="CL171" s="95"/>
      <c r="CM171" s="14"/>
      <c r="CN171" s="14"/>
      <c r="CO171" s="14"/>
      <c r="CP171" s="14"/>
      <c r="CQ171" s="14"/>
      <c r="CR171" s="14"/>
      <c r="CS171" s="95"/>
      <c r="CT171" s="95"/>
      <c r="CU171" s="14"/>
      <c r="CV171" s="14"/>
      <c r="CW171" s="95"/>
      <c r="CX171" s="95"/>
      <c r="CY171" s="14"/>
      <c r="CZ171" s="14"/>
      <c r="DA171" s="95"/>
      <c r="DB171" s="14"/>
      <c r="DC171" s="14"/>
      <c r="DD171" s="14"/>
      <c r="DE171" s="95"/>
      <c r="DF171" s="95"/>
      <c r="DG171" s="14"/>
      <c r="DH171" s="14"/>
      <c r="DI171" s="95"/>
      <c r="DJ171" s="95"/>
      <c r="DK171" s="14"/>
      <c r="DL171" s="14"/>
      <c r="DM171" s="48"/>
      <c r="DN171" s="14"/>
      <c r="DO171" s="14"/>
      <c r="DP171" s="14"/>
      <c r="DQ171" s="48"/>
      <c r="DR171" s="14"/>
      <c r="DS171" s="14"/>
      <c r="DT171" s="14"/>
      <c r="DU171" s="95"/>
      <c r="DV171" s="95"/>
      <c r="DW171" s="15"/>
      <c r="DX171" s="14"/>
      <c r="DY171" s="207"/>
      <c r="DZ171" s="15"/>
      <c r="EA171" s="15"/>
      <c r="EB171" s="14"/>
      <c r="EC171" s="14"/>
      <c r="ED171" s="225"/>
      <c r="EE171" s="221"/>
      <c r="EF171" s="14"/>
      <c r="EG171" s="95"/>
      <c r="EH171" s="95"/>
      <c r="EI171" s="15"/>
      <c r="EJ171" s="14"/>
      <c r="EK171" s="95"/>
      <c r="EL171" s="95"/>
      <c r="EM171" s="15"/>
      <c r="EN171" s="14"/>
      <c r="EO171" s="95"/>
      <c r="EP171" s="95"/>
      <c r="EQ171" s="15"/>
      <c r="ER171" s="14"/>
      <c r="ES171" s="95"/>
      <c r="ET171" s="15"/>
      <c r="EU171" s="15"/>
      <c r="EV171" s="14"/>
      <c r="EW171" s="15"/>
      <c r="EX171" s="15"/>
      <c r="EY171" s="15"/>
      <c r="EZ171" s="14"/>
      <c r="FA171" s="15"/>
      <c r="FB171" s="15"/>
      <c r="FC171" s="15"/>
      <c r="FD171" s="14"/>
      <c r="FE171" s="15"/>
      <c r="FF171" s="15"/>
      <c r="FG171" s="15"/>
      <c r="FH171" s="14"/>
      <c r="FI171" s="15"/>
      <c r="FJ171" s="15"/>
      <c r="FK171" s="15"/>
      <c r="FL171" s="14"/>
      <c r="FM171" s="15"/>
      <c r="FN171" s="15"/>
      <c r="FO171" s="15"/>
      <c r="FP171" s="14"/>
      <c r="FQ171" s="14"/>
      <c r="FR171" s="14"/>
      <c r="FS171" s="15"/>
      <c r="FT171" s="14"/>
      <c r="FU171" s="14"/>
      <c r="FV171" s="14"/>
      <c r="FW171" s="15"/>
      <c r="FX171" s="14"/>
      <c r="FY171" s="14"/>
      <c r="FZ171" s="14"/>
      <c r="GA171" s="15"/>
      <c r="GB171" s="14"/>
      <c r="GC171" s="14"/>
      <c r="GD171" s="14"/>
      <c r="GE171" s="15"/>
      <c r="GF171" s="14"/>
      <c r="GG171" s="14"/>
      <c r="GH171" s="14"/>
      <c r="GI171" s="15"/>
      <c r="GJ171" s="15"/>
      <c r="GK171" s="15"/>
    </row>
    <row r="172" spans="1:193" s="33" customFormat="1" x14ac:dyDescent="0.25">
      <c r="A172" s="56" t="s">
        <v>327</v>
      </c>
      <c r="B172" s="145">
        <f t="shared" si="635"/>
        <v>0</v>
      </c>
      <c r="C172" s="145">
        <f t="shared" si="635"/>
        <v>0</v>
      </c>
      <c r="D172" s="145">
        <f t="shared" si="636"/>
        <v>0</v>
      </c>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5"/>
      <c r="BB172" s="156"/>
      <c r="BC172" s="15"/>
      <c r="BD172" s="15"/>
      <c r="BE172" s="15"/>
      <c r="BF172" s="14"/>
      <c r="BG172" s="14"/>
      <c r="BH172" s="14"/>
      <c r="BI172" s="95"/>
      <c r="BJ172" s="95"/>
      <c r="BK172" s="95"/>
      <c r="BL172" s="95"/>
      <c r="BM172" s="95"/>
      <c r="BN172" s="95"/>
      <c r="BO172" s="14"/>
      <c r="BP172" s="14"/>
      <c r="BQ172" s="15"/>
      <c r="BR172" s="14"/>
      <c r="BS172" s="14"/>
      <c r="BT172" s="14"/>
      <c r="BU172" s="95"/>
      <c r="BV172" s="95"/>
      <c r="BW172" s="14"/>
      <c r="BX172" s="14"/>
      <c r="BY172" s="95"/>
      <c r="BZ172" s="14"/>
      <c r="CA172" s="14"/>
      <c r="CB172" s="14"/>
      <c r="CC172" s="15"/>
      <c r="CD172" s="15"/>
      <c r="CE172" s="14"/>
      <c r="CF172" s="14"/>
      <c r="CG172" s="95"/>
      <c r="CH172" s="95"/>
      <c r="CI172" s="14"/>
      <c r="CJ172" s="14"/>
      <c r="CK172" s="95"/>
      <c r="CL172" s="95"/>
      <c r="CM172" s="14"/>
      <c r="CN172" s="14"/>
      <c r="CO172" s="95"/>
      <c r="CP172" s="95"/>
      <c r="CQ172" s="14"/>
      <c r="CR172" s="14"/>
      <c r="CS172" s="95"/>
      <c r="CT172" s="95"/>
      <c r="CU172" s="14"/>
      <c r="CV172" s="14"/>
      <c r="CW172" s="95"/>
      <c r="CX172" s="95"/>
      <c r="CY172" s="14"/>
      <c r="CZ172" s="14"/>
      <c r="DA172" s="95"/>
      <c r="DB172" s="14"/>
      <c r="DC172" s="14"/>
      <c r="DD172" s="14"/>
      <c r="DE172" s="95"/>
      <c r="DF172" s="95"/>
      <c r="DG172" s="14"/>
      <c r="DH172" s="14"/>
      <c r="DI172" s="95"/>
      <c r="DJ172" s="95"/>
      <c r="DK172" s="14"/>
      <c r="DL172" s="14"/>
      <c r="DM172" s="48"/>
      <c r="DN172" s="14"/>
      <c r="DO172" s="14"/>
      <c r="DP172" s="14"/>
      <c r="DQ172" s="48"/>
      <c r="DR172" s="14"/>
      <c r="DS172" s="14"/>
      <c r="DT172" s="14"/>
      <c r="DU172" s="95"/>
      <c r="DV172" s="95"/>
      <c r="DW172" s="15"/>
      <c r="DX172" s="14"/>
      <c r="DY172" s="207"/>
      <c r="DZ172" s="15"/>
      <c r="EA172" s="15"/>
      <c r="EB172" s="14"/>
      <c r="EC172" s="14"/>
      <c r="ED172" s="225"/>
      <c r="EE172" s="221"/>
      <c r="EF172" s="14"/>
      <c r="EG172" s="95"/>
      <c r="EH172" s="95"/>
      <c r="EI172" s="15"/>
      <c r="EJ172" s="14"/>
      <c r="EK172" s="95"/>
      <c r="EL172" s="95"/>
      <c r="EM172" s="15"/>
      <c r="EN172" s="14"/>
      <c r="EO172" s="95"/>
      <c r="EP172" s="95"/>
      <c r="EQ172" s="15"/>
      <c r="ER172" s="14"/>
      <c r="ES172" s="95"/>
      <c r="ET172" s="15"/>
      <c r="EU172" s="15"/>
      <c r="EV172" s="14"/>
      <c r="EW172" s="15"/>
      <c r="EX172" s="15"/>
      <c r="EY172" s="15"/>
      <c r="EZ172" s="14"/>
      <c r="FA172" s="15"/>
      <c r="FB172" s="15"/>
      <c r="FC172" s="15"/>
      <c r="FD172" s="14"/>
      <c r="FE172" s="15"/>
      <c r="FF172" s="15"/>
      <c r="FG172" s="15"/>
      <c r="FH172" s="14"/>
      <c r="FI172" s="15"/>
      <c r="FJ172" s="15"/>
      <c r="FK172" s="15"/>
      <c r="FL172" s="14"/>
      <c r="FM172" s="15"/>
      <c r="FN172" s="15"/>
      <c r="FO172" s="15"/>
      <c r="FP172" s="14"/>
      <c r="FQ172" s="14"/>
      <c r="FR172" s="14"/>
      <c r="FS172" s="15"/>
      <c r="FT172" s="14"/>
      <c r="FU172" s="14"/>
      <c r="FV172" s="14"/>
      <c r="FW172" s="15"/>
      <c r="FX172" s="14"/>
      <c r="FY172" s="14"/>
      <c r="FZ172" s="14"/>
      <c r="GA172" s="15"/>
      <c r="GB172" s="14"/>
      <c r="GC172" s="14"/>
      <c r="GD172" s="14"/>
      <c r="GE172" s="15"/>
      <c r="GF172" s="14"/>
      <c r="GG172" s="14"/>
      <c r="GH172" s="14"/>
      <c r="GI172" s="15"/>
      <c r="GJ172" s="15"/>
      <c r="GK172" s="15"/>
    </row>
    <row r="173" spans="1:193" s="33" customFormat="1" x14ac:dyDescent="0.25">
      <c r="A173" s="56" t="s">
        <v>532</v>
      </c>
      <c r="B173" s="145">
        <f t="shared" si="635"/>
        <v>0</v>
      </c>
      <c r="C173" s="145">
        <f t="shared" si="635"/>
        <v>0</v>
      </c>
      <c r="D173" s="145">
        <f t="shared" si="636"/>
        <v>0</v>
      </c>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5"/>
      <c r="BB173" s="156"/>
      <c r="BC173" s="15"/>
      <c r="BD173" s="15"/>
      <c r="BE173" s="15"/>
      <c r="BF173" s="14"/>
      <c r="BG173" s="14"/>
      <c r="BH173" s="14"/>
      <c r="BI173" s="95"/>
      <c r="BJ173" s="95"/>
      <c r="BK173" s="95"/>
      <c r="BL173" s="95"/>
      <c r="BM173" s="95"/>
      <c r="BN173" s="95"/>
      <c r="BO173" s="14"/>
      <c r="BP173" s="14"/>
      <c r="BQ173" s="15"/>
      <c r="BR173" s="14"/>
      <c r="BS173" s="14"/>
      <c r="BT173" s="14"/>
      <c r="BU173" s="95"/>
      <c r="BV173" s="95"/>
      <c r="BW173" s="14"/>
      <c r="BX173" s="14"/>
      <c r="BY173" s="95"/>
      <c r="BZ173" s="14"/>
      <c r="CA173" s="14"/>
      <c r="CB173" s="14"/>
      <c r="CC173" s="15"/>
      <c r="CD173" s="15"/>
      <c r="CE173" s="14"/>
      <c r="CF173" s="14"/>
      <c r="CG173" s="95"/>
      <c r="CH173" s="95"/>
      <c r="CI173" s="14"/>
      <c r="CJ173" s="14"/>
      <c r="CK173" s="95"/>
      <c r="CL173" s="95"/>
      <c r="CM173" s="14"/>
      <c r="CN173" s="14"/>
      <c r="CO173" s="95"/>
      <c r="CP173" s="95"/>
      <c r="CQ173" s="14"/>
      <c r="CR173" s="14"/>
      <c r="CS173" s="95"/>
      <c r="CT173" s="95"/>
      <c r="CU173" s="14"/>
      <c r="CV173" s="14"/>
      <c r="CW173" s="95"/>
      <c r="CX173" s="95"/>
      <c r="CY173" s="14"/>
      <c r="CZ173" s="14"/>
      <c r="DA173" s="95"/>
      <c r="DB173" s="14"/>
      <c r="DC173" s="14"/>
      <c r="DD173" s="14"/>
      <c r="DE173" s="95"/>
      <c r="DF173" s="95"/>
      <c r="DG173" s="14"/>
      <c r="DH173" s="14"/>
      <c r="DI173" s="95"/>
      <c r="DJ173" s="95"/>
      <c r="DK173" s="14"/>
      <c r="DL173" s="14"/>
      <c r="DM173" s="48"/>
      <c r="DN173" s="14"/>
      <c r="DO173" s="14"/>
      <c r="DP173" s="14"/>
      <c r="DQ173" s="48"/>
      <c r="DR173" s="14"/>
      <c r="DS173" s="14"/>
      <c r="DT173" s="14"/>
      <c r="DU173" s="95"/>
      <c r="DV173" s="95"/>
      <c r="DW173" s="15"/>
      <c r="DX173" s="14"/>
      <c r="DY173" s="207"/>
      <c r="DZ173" s="15"/>
      <c r="EA173" s="15"/>
      <c r="EB173" s="14"/>
      <c r="EC173" s="14"/>
      <c r="ED173" s="225"/>
      <c r="EE173" s="221"/>
      <c r="EF173" s="14"/>
      <c r="EG173" s="95"/>
      <c r="EH173" s="95"/>
      <c r="EI173" s="15"/>
      <c r="EJ173" s="14"/>
      <c r="EK173" s="95"/>
      <c r="EL173" s="95"/>
      <c r="EM173" s="15"/>
      <c r="EN173" s="14"/>
      <c r="EO173" s="95"/>
      <c r="EP173" s="95"/>
      <c r="EQ173" s="15"/>
      <c r="ER173" s="14"/>
      <c r="ES173" s="95"/>
      <c r="ET173" s="15"/>
      <c r="EU173" s="15"/>
      <c r="EV173" s="14"/>
      <c r="EW173" s="15"/>
      <c r="EX173" s="15"/>
      <c r="EY173" s="15"/>
      <c r="EZ173" s="14"/>
      <c r="FA173" s="15"/>
      <c r="FB173" s="15"/>
      <c r="FC173" s="15"/>
      <c r="FD173" s="14"/>
      <c r="FE173" s="15"/>
      <c r="FF173" s="15"/>
      <c r="FG173" s="15"/>
      <c r="FH173" s="14"/>
      <c r="FI173" s="15"/>
      <c r="FJ173" s="15"/>
      <c r="FK173" s="15"/>
      <c r="FL173" s="14"/>
      <c r="FM173" s="15"/>
      <c r="FN173" s="15"/>
      <c r="FO173" s="15"/>
      <c r="FP173" s="14"/>
      <c r="FQ173" s="14"/>
      <c r="FR173" s="14"/>
      <c r="FS173" s="15"/>
      <c r="FT173" s="14"/>
      <c r="FU173" s="14"/>
      <c r="FV173" s="14"/>
      <c r="FW173" s="15"/>
      <c r="FX173" s="14"/>
      <c r="FY173" s="14"/>
      <c r="FZ173" s="14"/>
      <c r="GA173" s="15"/>
      <c r="GB173" s="14"/>
      <c r="GC173" s="14"/>
      <c r="GD173" s="14"/>
      <c r="GE173" s="15"/>
      <c r="GF173" s="14"/>
      <c r="GG173" s="14"/>
      <c r="GH173" s="14"/>
      <c r="GI173" s="15"/>
      <c r="GJ173" s="15"/>
      <c r="GK173" s="15"/>
    </row>
    <row r="174" spans="1:193" s="33" customFormat="1" x14ac:dyDescent="0.25">
      <c r="A174" s="56" t="s">
        <v>533</v>
      </c>
      <c r="B174" s="145">
        <f t="shared" si="635"/>
        <v>0</v>
      </c>
      <c r="C174" s="145">
        <f t="shared" si="635"/>
        <v>269.56615999999997</v>
      </c>
      <c r="D174" s="145">
        <f t="shared" si="636"/>
        <v>269.56615999999997</v>
      </c>
      <c r="E174" s="14">
        <f t="shared" si="170"/>
        <v>100</v>
      </c>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v>269.56615999999997</v>
      </c>
      <c r="AR174" s="133">
        <v>269.56615999999997</v>
      </c>
      <c r="AS174" s="14">
        <f t="shared" si="637"/>
        <v>100</v>
      </c>
      <c r="AT174" s="14"/>
      <c r="AU174" s="14"/>
      <c r="AV174" s="14"/>
      <c r="AW174" s="14"/>
      <c r="AX174" s="14"/>
      <c r="AY174" s="14"/>
      <c r="AZ174" s="14"/>
      <c r="BA174" s="15"/>
      <c r="BB174" s="156"/>
      <c r="BC174" s="15"/>
      <c r="BD174" s="15"/>
      <c r="BE174" s="15"/>
      <c r="BF174" s="14"/>
      <c r="BG174" s="14"/>
      <c r="BH174" s="14"/>
      <c r="BI174" s="95"/>
      <c r="BJ174" s="95"/>
      <c r="BK174" s="95"/>
      <c r="BL174" s="95"/>
      <c r="BM174" s="95"/>
      <c r="BN174" s="95"/>
      <c r="BO174" s="14"/>
      <c r="BP174" s="14"/>
      <c r="BQ174" s="15"/>
      <c r="BR174" s="14"/>
      <c r="BS174" s="14"/>
      <c r="BT174" s="14"/>
      <c r="BU174" s="95"/>
      <c r="BV174" s="95"/>
      <c r="BW174" s="14"/>
      <c r="BX174" s="14"/>
      <c r="BY174" s="95"/>
      <c r="BZ174" s="14"/>
      <c r="CA174" s="14"/>
      <c r="CB174" s="14"/>
      <c r="CC174" s="15"/>
      <c r="CD174" s="15"/>
      <c r="CE174" s="14"/>
      <c r="CF174" s="14"/>
      <c r="CG174" s="95"/>
      <c r="CH174" s="95"/>
      <c r="CI174" s="14"/>
      <c r="CJ174" s="14"/>
      <c r="CK174" s="95"/>
      <c r="CL174" s="95"/>
      <c r="CM174" s="14"/>
      <c r="CN174" s="14"/>
      <c r="CO174" s="95"/>
      <c r="CP174" s="95"/>
      <c r="CQ174" s="14"/>
      <c r="CR174" s="14"/>
      <c r="CS174" s="95"/>
      <c r="CT174" s="95"/>
      <c r="CU174" s="14"/>
      <c r="CV174" s="14"/>
      <c r="CW174" s="95"/>
      <c r="CX174" s="95"/>
      <c r="CY174" s="14"/>
      <c r="CZ174" s="14"/>
      <c r="DA174" s="95"/>
      <c r="DB174" s="14"/>
      <c r="DC174" s="14"/>
      <c r="DD174" s="14"/>
      <c r="DE174" s="95"/>
      <c r="DF174" s="95"/>
      <c r="DG174" s="14"/>
      <c r="DH174" s="14"/>
      <c r="DI174" s="95"/>
      <c r="DJ174" s="95"/>
      <c r="DK174" s="14"/>
      <c r="DL174" s="14"/>
      <c r="DM174" s="48"/>
      <c r="DN174" s="14"/>
      <c r="DO174" s="14"/>
      <c r="DP174" s="14"/>
      <c r="DQ174" s="48"/>
      <c r="DR174" s="14"/>
      <c r="DS174" s="14"/>
      <c r="DT174" s="14"/>
      <c r="DU174" s="95"/>
      <c r="DV174" s="95"/>
      <c r="DW174" s="15"/>
      <c r="DX174" s="14"/>
      <c r="DY174" s="207"/>
      <c r="DZ174" s="15"/>
      <c r="EA174" s="15"/>
      <c r="EB174" s="14"/>
      <c r="EC174" s="14"/>
      <c r="ED174" s="225"/>
      <c r="EE174" s="221"/>
      <c r="EF174" s="14"/>
      <c r="EG174" s="95"/>
      <c r="EH174" s="95"/>
      <c r="EI174" s="15"/>
      <c r="EJ174" s="14"/>
      <c r="EK174" s="95"/>
      <c r="EL174" s="95"/>
      <c r="EM174" s="15"/>
      <c r="EN174" s="14"/>
      <c r="EO174" s="95"/>
      <c r="EP174" s="95"/>
      <c r="EQ174" s="15"/>
      <c r="ER174" s="14"/>
      <c r="ES174" s="95"/>
      <c r="ET174" s="15"/>
      <c r="EU174" s="15"/>
      <c r="EV174" s="14"/>
      <c r="EW174" s="15"/>
      <c r="EX174" s="15"/>
      <c r="EY174" s="15"/>
      <c r="EZ174" s="14"/>
      <c r="FA174" s="15"/>
      <c r="FB174" s="15"/>
      <c r="FC174" s="15"/>
      <c r="FD174" s="14"/>
      <c r="FE174" s="15"/>
      <c r="FF174" s="15"/>
      <c r="FG174" s="15"/>
      <c r="FH174" s="14"/>
      <c r="FI174" s="15"/>
      <c r="FJ174" s="15"/>
      <c r="FK174" s="15"/>
      <c r="FL174" s="14"/>
      <c r="FM174" s="15"/>
      <c r="FN174" s="15"/>
      <c r="FO174" s="15"/>
      <c r="FP174" s="14"/>
      <c r="FQ174" s="14"/>
      <c r="FR174" s="14"/>
      <c r="FS174" s="15"/>
      <c r="FT174" s="14"/>
      <c r="FU174" s="14"/>
      <c r="FV174" s="14"/>
      <c r="FW174" s="15"/>
      <c r="FX174" s="14"/>
      <c r="FY174" s="14"/>
      <c r="FZ174" s="14"/>
      <c r="GA174" s="15"/>
      <c r="GB174" s="14"/>
      <c r="GC174" s="14"/>
      <c r="GD174" s="14"/>
      <c r="GE174" s="15"/>
      <c r="GF174" s="14"/>
      <c r="GG174" s="14"/>
      <c r="GH174" s="14"/>
      <c r="GI174" s="15"/>
      <c r="GJ174" s="15"/>
      <c r="GK174" s="15"/>
    </row>
    <row r="175" spans="1:193" s="33" customFormat="1" x14ac:dyDescent="0.25">
      <c r="A175" s="56" t="s">
        <v>654</v>
      </c>
      <c r="B175" s="145">
        <f t="shared" si="635"/>
        <v>0</v>
      </c>
      <c r="C175" s="145">
        <f t="shared" si="635"/>
        <v>948.9</v>
      </c>
      <c r="D175" s="145">
        <f t="shared" si="636"/>
        <v>948.9</v>
      </c>
      <c r="E175" s="14">
        <f t="shared" si="170"/>
        <v>100</v>
      </c>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v>948.9</v>
      </c>
      <c r="AR175" s="14">
        <v>948.9</v>
      </c>
      <c r="AS175" s="14">
        <f t="shared" si="637"/>
        <v>100</v>
      </c>
      <c r="AT175" s="14"/>
      <c r="AU175" s="14"/>
      <c r="AV175" s="14"/>
      <c r="AW175" s="14"/>
      <c r="AX175" s="14"/>
      <c r="AY175" s="14"/>
      <c r="AZ175" s="14"/>
      <c r="BA175" s="15"/>
      <c r="BB175" s="156"/>
      <c r="BC175" s="15"/>
      <c r="BD175" s="15"/>
      <c r="BE175" s="15"/>
      <c r="BF175" s="14"/>
      <c r="BG175" s="14"/>
      <c r="BH175" s="14"/>
      <c r="BI175" s="95"/>
      <c r="BJ175" s="95"/>
      <c r="BK175" s="95"/>
      <c r="BL175" s="95"/>
      <c r="BM175" s="95"/>
      <c r="BN175" s="95"/>
      <c r="BO175" s="14"/>
      <c r="BP175" s="14"/>
      <c r="BQ175" s="15"/>
      <c r="BR175" s="14"/>
      <c r="BS175" s="14"/>
      <c r="BT175" s="14"/>
      <c r="BU175" s="95"/>
      <c r="BV175" s="95"/>
      <c r="BW175" s="14"/>
      <c r="BX175" s="14"/>
      <c r="BY175" s="95"/>
      <c r="BZ175" s="14"/>
      <c r="CA175" s="14"/>
      <c r="CB175" s="14"/>
      <c r="CC175" s="15"/>
      <c r="CD175" s="15"/>
      <c r="CE175" s="14"/>
      <c r="CF175" s="14"/>
      <c r="CG175" s="95"/>
      <c r="CH175" s="95"/>
      <c r="CI175" s="14"/>
      <c r="CJ175" s="14"/>
      <c r="CK175" s="95"/>
      <c r="CL175" s="95"/>
      <c r="CM175" s="14"/>
      <c r="CN175" s="14"/>
      <c r="CO175" s="95"/>
      <c r="CP175" s="95"/>
      <c r="CQ175" s="14"/>
      <c r="CR175" s="14"/>
      <c r="CS175" s="95"/>
      <c r="CT175" s="95"/>
      <c r="CU175" s="14"/>
      <c r="CV175" s="14"/>
      <c r="CW175" s="95"/>
      <c r="CX175" s="95"/>
      <c r="CY175" s="14"/>
      <c r="CZ175" s="14"/>
      <c r="DA175" s="95"/>
      <c r="DB175" s="14"/>
      <c r="DC175" s="14"/>
      <c r="DD175" s="14"/>
      <c r="DE175" s="95"/>
      <c r="DF175" s="95"/>
      <c r="DG175" s="14"/>
      <c r="DH175" s="14"/>
      <c r="DI175" s="95"/>
      <c r="DJ175" s="95"/>
      <c r="DK175" s="14"/>
      <c r="DL175" s="14"/>
      <c r="DM175" s="48"/>
      <c r="DN175" s="14"/>
      <c r="DO175" s="14"/>
      <c r="DP175" s="14"/>
      <c r="DQ175" s="48"/>
      <c r="DR175" s="14"/>
      <c r="DS175" s="14"/>
      <c r="DT175" s="14"/>
      <c r="DU175" s="95"/>
      <c r="DV175" s="95"/>
      <c r="DW175" s="15"/>
      <c r="DX175" s="14"/>
      <c r="DY175" s="207"/>
      <c r="DZ175" s="15"/>
      <c r="EA175" s="15"/>
      <c r="EB175" s="14"/>
      <c r="EC175" s="14"/>
      <c r="ED175" s="225"/>
      <c r="EE175" s="221"/>
      <c r="EF175" s="14"/>
      <c r="EG175" s="95"/>
      <c r="EH175" s="95"/>
      <c r="EI175" s="15"/>
      <c r="EJ175" s="14"/>
      <c r="EK175" s="95"/>
      <c r="EL175" s="95"/>
      <c r="EM175" s="15"/>
      <c r="EN175" s="14"/>
      <c r="EO175" s="95"/>
      <c r="EP175" s="95"/>
      <c r="EQ175" s="15"/>
      <c r="ER175" s="14"/>
      <c r="ES175" s="95"/>
      <c r="ET175" s="15"/>
      <c r="EU175" s="15"/>
      <c r="EV175" s="14"/>
      <c r="EW175" s="15"/>
      <c r="EX175" s="15"/>
      <c r="EY175" s="15"/>
      <c r="EZ175" s="14"/>
      <c r="FA175" s="15"/>
      <c r="FB175" s="15"/>
      <c r="FC175" s="15"/>
      <c r="FD175" s="14"/>
      <c r="FE175" s="15"/>
      <c r="FF175" s="15"/>
      <c r="FG175" s="15"/>
      <c r="FH175" s="14"/>
      <c r="FI175" s="15"/>
      <c r="FJ175" s="15"/>
      <c r="FK175" s="15"/>
      <c r="FL175" s="14"/>
      <c r="FM175" s="15"/>
      <c r="FN175" s="15"/>
      <c r="FO175" s="15"/>
      <c r="FP175" s="14"/>
      <c r="FQ175" s="14"/>
      <c r="FR175" s="14"/>
      <c r="FS175" s="15"/>
      <c r="FT175" s="14"/>
      <c r="FU175" s="14"/>
      <c r="FV175" s="14"/>
      <c r="FW175" s="15"/>
      <c r="FX175" s="14"/>
      <c r="FY175" s="14"/>
      <c r="FZ175" s="14"/>
      <c r="GA175" s="15"/>
      <c r="GB175" s="14"/>
      <c r="GC175" s="14"/>
      <c r="GD175" s="14"/>
      <c r="GE175" s="15"/>
      <c r="GF175" s="14"/>
      <c r="GG175" s="14"/>
      <c r="GH175" s="14"/>
      <c r="GI175" s="15"/>
      <c r="GJ175" s="15"/>
      <c r="GK175" s="15"/>
    </row>
    <row r="176" spans="1:193" s="33" customFormat="1" x14ac:dyDescent="0.25">
      <c r="A176" s="56" t="s">
        <v>534</v>
      </c>
      <c r="B176" s="145">
        <f t="shared" si="635"/>
        <v>0</v>
      </c>
      <c r="C176" s="145">
        <f t="shared" si="635"/>
        <v>0</v>
      </c>
      <c r="D176" s="145">
        <f t="shared" si="636"/>
        <v>0</v>
      </c>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5"/>
      <c r="BB176" s="156"/>
      <c r="BC176" s="15"/>
      <c r="BD176" s="15"/>
      <c r="BE176" s="15"/>
      <c r="BF176" s="14"/>
      <c r="BG176" s="14"/>
      <c r="BH176" s="14"/>
      <c r="BI176" s="95"/>
      <c r="BJ176" s="95"/>
      <c r="BK176" s="95"/>
      <c r="BL176" s="95"/>
      <c r="BM176" s="95"/>
      <c r="BN176" s="95"/>
      <c r="BO176" s="14"/>
      <c r="BP176" s="14"/>
      <c r="BQ176" s="15"/>
      <c r="BR176" s="14"/>
      <c r="BS176" s="14"/>
      <c r="BT176" s="14"/>
      <c r="BU176" s="95"/>
      <c r="BV176" s="95"/>
      <c r="BW176" s="14"/>
      <c r="BX176" s="14"/>
      <c r="BY176" s="95"/>
      <c r="BZ176" s="14"/>
      <c r="CA176" s="14"/>
      <c r="CB176" s="14"/>
      <c r="CC176" s="15"/>
      <c r="CD176" s="15"/>
      <c r="CE176" s="14"/>
      <c r="CF176" s="14"/>
      <c r="CG176" s="95"/>
      <c r="CH176" s="95"/>
      <c r="CI176" s="14"/>
      <c r="CJ176" s="14"/>
      <c r="CK176" s="95"/>
      <c r="CL176" s="95"/>
      <c r="CM176" s="14"/>
      <c r="CN176" s="14"/>
      <c r="CO176" s="95"/>
      <c r="CP176" s="95"/>
      <c r="CQ176" s="14"/>
      <c r="CR176" s="14"/>
      <c r="CS176" s="95"/>
      <c r="CT176" s="95"/>
      <c r="CU176" s="14"/>
      <c r="CV176" s="14"/>
      <c r="CW176" s="95"/>
      <c r="CX176" s="95"/>
      <c r="CY176" s="14"/>
      <c r="CZ176" s="14"/>
      <c r="DA176" s="95"/>
      <c r="DB176" s="14"/>
      <c r="DC176" s="14"/>
      <c r="DD176" s="14"/>
      <c r="DE176" s="95"/>
      <c r="DF176" s="95"/>
      <c r="DG176" s="14"/>
      <c r="DH176" s="14"/>
      <c r="DI176" s="95"/>
      <c r="DJ176" s="95"/>
      <c r="DK176" s="14"/>
      <c r="DL176" s="14"/>
      <c r="DM176" s="48"/>
      <c r="DN176" s="14"/>
      <c r="DO176" s="14"/>
      <c r="DP176" s="14"/>
      <c r="DQ176" s="48"/>
      <c r="DR176" s="14"/>
      <c r="DS176" s="14"/>
      <c r="DT176" s="14"/>
      <c r="DU176" s="95"/>
      <c r="DV176" s="95"/>
      <c r="DW176" s="15"/>
      <c r="DX176" s="14"/>
      <c r="DY176" s="207"/>
      <c r="DZ176" s="15"/>
      <c r="EA176" s="15"/>
      <c r="EB176" s="14"/>
      <c r="EC176" s="14"/>
      <c r="ED176" s="225"/>
      <c r="EE176" s="221"/>
      <c r="EF176" s="14"/>
      <c r="EG176" s="95"/>
      <c r="EH176" s="95"/>
      <c r="EI176" s="15"/>
      <c r="EJ176" s="14"/>
      <c r="EK176" s="95"/>
      <c r="EL176" s="95"/>
      <c r="EM176" s="15"/>
      <c r="EN176" s="14"/>
      <c r="EO176" s="95"/>
      <c r="EP176" s="95"/>
      <c r="EQ176" s="15"/>
      <c r="ER176" s="14"/>
      <c r="ES176" s="95"/>
      <c r="ET176" s="15"/>
      <c r="EU176" s="15"/>
      <c r="EV176" s="14"/>
      <c r="EW176" s="15"/>
      <c r="EX176" s="15"/>
      <c r="EY176" s="15"/>
      <c r="EZ176" s="14"/>
      <c r="FA176" s="15"/>
      <c r="FB176" s="15"/>
      <c r="FC176" s="15"/>
      <c r="FD176" s="14"/>
      <c r="FE176" s="15"/>
      <c r="FF176" s="15"/>
      <c r="FG176" s="15"/>
      <c r="FH176" s="14"/>
      <c r="FI176" s="15"/>
      <c r="FJ176" s="15"/>
      <c r="FK176" s="15"/>
      <c r="FL176" s="14"/>
      <c r="FM176" s="15"/>
      <c r="FN176" s="15"/>
      <c r="FO176" s="15"/>
      <c r="FP176" s="14"/>
      <c r="FQ176" s="14"/>
      <c r="FR176" s="14"/>
      <c r="FS176" s="15"/>
      <c r="FT176" s="14"/>
      <c r="FU176" s="14"/>
      <c r="FV176" s="14"/>
      <c r="FW176" s="15"/>
      <c r="FX176" s="14"/>
      <c r="FY176" s="14"/>
      <c r="FZ176" s="14"/>
      <c r="GA176" s="15"/>
      <c r="GB176" s="14"/>
      <c r="GC176" s="14"/>
      <c r="GD176" s="14"/>
      <c r="GE176" s="15"/>
      <c r="GF176" s="14"/>
      <c r="GG176" s="14"/>
      <c r="GH176" s="14"/>
      <c r="GI176" s="15"/>
      <c r="GJ176" s="15"/>
      <c r="GK176" s="15"/>
    </row>
    <row r="177" spans="1:193" s="33" customFormat="1" x14ac:dyDescent="0.25">
      <c r="A177" s="56" t="s">
        <v>535</v>
      </c>
      <c r="B177" s="145">
        <f t="shared" si="635"/>
        <v>0</v>
      </c>
      <c r="C177" s="145">
        <f t="shared" si="635"/>
        <v>275</v>
      </c>
      <c r="D177" s="145">
        <f t="shared" si="636"/>
        <v>275</v>
      </c>
      <c r="E177" s="14">
        <f t="shared" si="170"/>
        <v>100</v>
      </c>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v>275</v>
      </c>
      <c r="AR177" s="14">
        <v>275</v>
      </c>
      <c r="AS177" s="14">
        <f t="shared" si="637"/>
        <v>100</v>
      </c>
      <c r="AT177" s="14"/>
      <c r="AU177" s="14"/>
      <c r="AV177" s="14"/>
      <c r="AW177" s="14"/>
      <c r="AX177" s="14"/>
      <c r="AY177" s="14"/>
      <c r="AZ177" s="14"/>
      <c r="BA177" s="15"/>
      <c r="BB177" s="156"/>
      <c r="BC177" s="15"/>
      <c r="BD177" s="15"/>
      <c r="BE177" s="15"/>
      <c r="BF177" s="14"/>
      <c r="BG177" s="14"/>
      <c r="BH177" s="14"/>
      <c r="BI177" s="95"/>
      <c r="BJ177" s="95"/>
      <c r="BK177" s="95"/>
      <c r="BL177" s="95"/>
      <c r="BM177" s="95"/>
      <c r="BN177" s="95"/>
      <c r="BO177" s="14"/>
      <c r="BP177" s="14"/>
      <c r="BQ177" s="15"/>
      <c r="BR177" s="14"/>
      <c r="BS177" s="14"/>
      <c r="BT177" s="14"/>
      <c r="BU177" s="95"/>
      <c r="BV177" s="95"/>
      <c r="BW177" s="14"/>
      <c r="BX177" s="14"/>
      <c r="BY177" s="95"/>
      <c r="BZ177" s="14"/>
      <c r="CA177" s="14"/>
      <c r="CB177" s="14"/>
      <c r="CC177" s="15"/>
      <c r="CD177" s="15"/>
      <c r="CE177" s="14"/>
      <c r="CF177" s="14"/>
      <c r="CG177" s="95"/>
      <c r="CH177" s="95"/>
      <c r="CI177" s="14"/>
      <c r="CJ177" s="14"/>
      <c r="CK177" s="95"/>
      <c r="CL177" s="95"/>
      <c r="CM177" s="14"/>
      <c r="CN177" s="14"/>
      <c r="CO177" s="95"/>
      <c r="CP177" s="95"/>
      <c r="CQ177" s="14"/>
      <c r="CR177" s="14"/>
      <c r="CS177" s="95"/>
      <c r="CT177" s="95"/>
      <c r="CU177" s="14"/>
      <c r="CV177" s="14"/>
      <c r="CW177" s="95"/>
      <c r="CX177" s="95"/>
      <c r="CY177" s="14"/>
      <c r="CZ177" s="14"/>
      <c r="DA177" s="95"/>
      <c r="DB177" s="14"/>
      <c r="DC177" s="14"/>
      <c r="DD177" s="14"/>
      <c r="DE177" s="95"/>
      <c r="DF177" s="95"/>
      <c r="DG177" s="14"/>
      <c r="DH177" s="14"/>
      <c r="DI177" s="95"/>
      <c r="DJ177" s="95"/>
      <c r="DK177" s="14"/>
      <c r="DL177" s="14"/>
      <c r="DM177" s="48"/>
      <c r="DN177" s="14"/>
      <c r="DO177" s="14"/>
      <c r="DP177" s="14"/>
      <c r="DQ177" s="48"/>
      <c r="DR177" s="14"/>
      <c r="DS177" s="14"/>
      <c r="DT177" s="14"/>
      <c r="DU177" s="95"/>
      <c r="DV177" s="95"/>
      <c r="DW177" s="15"/>
      <c r="DX177" s="14"/>
      <c r="DY177" s="207"/>
      <c r="DZ177" s="15"/>
      <c r="EA177" s="15"/>
      <c r="EB177" s="14"/>
      <c r="EC177" s="14"/>
      <c r="ED177" s="225"/>
      <c r="EE177" s="221"/>
      <c r="EF177" s="14"/>
      <c r="EG177" s="95"/>
      <c r="EH177" s="95"/>
      <c r="EI177" s="15"/>
      <c r="EJ177" s="14"/>
      <c r="EK177" s="95"/>
      <c r="EL177" s="95"/>
      <c r="EM177" s="15"/>
      <c r="EN177" s="14"/>
      <c r="EO177" s="95"/>
      <c r="EP177" s="95"/>
      <c r="EQ177" s="15"/>
      <c r="ER177" s="14"/>
      <c r="ES177" s="95"/>
      <c r="ET177" s="15"/>
      <c r="EU177" s="15"/>
      <c r="EV177" s="14"/>
      <c r="EW177" s="15"/>
      <c r="EX177" s="15"/>
      <c r="EY177" s="15"/>
      <c r="EZ177" s="14"/>
      <c r="FA177" s="15"/>
      <c r="FB177" s="15"/>
      <c r="FC177" s="15"/>
      <c r="FD177" s="14"/>
      <c r="FE177" s="15"/>
      <c r="FF177" s="15"/>
      <c r="FG177" s="15"/>
      <c r="FH177" s="14"/>
      <c r="FI177" s="15"/>
      <c r="FJ177" s="15"/>
      <c r="FK177" s="15"/>
      <c r="FL177" s="14"/>
      <c r="FM177" s="15"/>
      <c r="FN177" s="15"/>
      <c r="FO177" s="15"/>
      <c r="FP177" s="14"/>
      <c r="FQ177" s="14"/>
      <c r="FR177" s="14"/>
      <c r="FS177" s="15"/>
      <c r="FT177" s="14"/>
      <c r="FU177" s="14"/>
      <c r="FV177" s="14"/>
      <c r="FW177" s="15"/>
      <c r="FX177" s="14"/>
      <c r="FY177" s="14"/>
      <c r="FZ177" s="14"/>
      <c r="GA177" s="15"/>
      <c r="GB177" s="14"/>
      <c r="GC177" s="14"/>
      <c r="GD177" s="14"/>
      <c r="GE177" s="15"/>
      <c r="GF177" s="14"/>
      <c r="GG177" s="14"/>
      <c r="GH177" s="14"/>
      <c r="GI177" s="15"/>
      <c r="GJ177" s="15"/>
      <c r="GK177" s="15"/>
    </row>
    <row r="178" spans="1:193" s="33" customFormat="1" x14ac:dyDescent="0.25">
      <c r="A178" s="56" t="s">
        <v>536</v>
      </c>
      <c r="B178" s="145">
        <f t="shared" si="635"/>
        <v>0</v>
      </c>
      <c r="C178" s="145">
        <f t="shared" si="635"/>
        <v>388</v>
      </c>
      <c r="D178" s="145">
        <f t="shared" si="636"/>
        <v>388</v>
      </c>
      <c r="E178" s="14">
        <f t="shared" si="170"/>
        <v>100</v>
      </c>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v>388</v>
      </c>
      <c r="AR178" s="14">
        <v>388</v>
      </c>
      <c r="AS178" s="14">
        <f t="shared" si="637"/>
        <v>100</v>
      </c>
      <c r="AT178" s="14"/>
      <c r="AU178" s="14"/>
      <c r="AV178" s="14"/>
      <c r="AW178" s="14"/>
      <c r="AX178" s="14"/>
      <c r="AY178" s="14"/>
      <c r="AZ178" s="14"/>
      <c r="BA178" s="15"/>
      <c r="BB178" s="156"/>
      <c r="BC178" s="15"/>
      <c r="BD178" s="15"/>
      <c r="BE178" s="15"/>
      <c r="BF178" s="14"/>
      <c r="BG178" s="14"/>
      <c r="BH178" s="14"/>
      <c r="BI178" s="95"/>
      <c r="BJ178" s="95"/>
      <c r="BK178" s="95"/>
      <c r="BL178" s="95"/>
      <c r="BM178" s="95"/>
      <c r="BN178" s="95"/>
      <c r="BO178" s="14"/>
      <c r="BP178" s="14"/>
      <c r="BQ178" s="15"/>
      <c r="BR178" s="14"/>
      <c r="BS178" s="14"/>
      <c r="BT178" s="14"/>
      <c r="BU178" s="95"/>
      <c r="BV178" s="95"/>
      <c r="BW178" s="14"/>
      <c r="BX178" s="14"/>
      <c r="BY178" s="95"/>
      <c r="BZ178" s="14"/>
      <c r="CA178" s="14"/>
      <c r="CB178" s="14"/>
      <c r="CC178" s="15"/>
      <c r="CD178" s="15"/>
      <c r="CE178" s="14"/>
      <c r="CF178" s="14"/>
      <c r="CG178" s="95"/>
      <c r="CH178" s="95"/>
      <c r="CI178" s="14"/>
      <c r="CJ178" s="14"/>
      <c r="CK178" s="95"/>
      <c r="CL178" s="95"/>
      <c r="CM178" s="14"/>
      <c r="CN178" s="14"/>
      <c r="CO178" s="95"/>
      <c r="CP178" s="95"/>
      <c r="CQ178" s="14"/>
      <c r="CR178" s="14"/>
      <c r="CS178" s="95"/>
      <c r="CT178" s="95"/>
      <c r="CU178" s="14"/>
      <c r="CV178" s="14"/>
      <c r="CW178" s="95"/>
      <c r="CX178" s="95"/>
      <c r="CY178" s="14"/>
      <c r="CZ178" s="14"/>
      <c r="DA178" s="95"/>
      <c r="DB178" s="14"/>
      <c r="DC178" s="14"/>
      <c r="DD178" s="14"/>
      <c r="DE178" s="95"/>
      <c r="DF178" s="95"/>
      <c r="DG178" s="14"/>
      <c r="DH178" s="14"/>
      <c r="DI178" s="95"/>
      <c r="DJ178" s="95"/>
      <c r="DK178" s="14"/>
      <c r="DL178" s="14"/>
      <c r="DM178" s="48"/>
      <c r="DN178" s="14"/>
      <c r="DO178" s="14"/>
      <c r="DP178" s="14"/>
      <c r="DQ178" s="48"/>
      <c r="DR178" s="14"/>
      <c r="DS178" s="14"/>
      <c r="DT178" s="14"/>
      <c r="DU178" s="95"/>
      <c r="DV178" s="95"/>
      <c r="DW178" s="15"/>
      <c r="DX178" s="14"/>
      <c r="DY178" s="207"/>
      <c r="DZ178" s="15"/>
      <c r="EA178" s="15"/>
      <c r="EB178" s="14"/>
      <c r="EC178" s="14"/>
      <c r="ED178" s="225"/>
      <c r="EE178" s="221"/>
      <c r="EF178" s="14"/>
      <c r="EG178" s="95"/>
      <c r="EH178" s="95"/>
      <c r="EI178" s="15"/>
      <c r="EJ178" s="14"/>
      <c r="EK178" s="95"/>
      <c r="EL178" s="95"/>
      <c r="EM178" s="15"/>
      <c r="EN178" s="14"/>
      <c r="EO178" s="95"/>
      <c r="EP178" s="95"/>
      <c r="EQ178" s="15"/>
      <c r="ER178" s="14"/>
      <c r="ES178" s="95"/>
      <c r="ET178" s="15"/>
      <c r="EU178" s="15"/>
      <c r="EV178" s="14"/>
      <c r="EW178" s="15"/>
      <c r="EX178" s="15"/>
      <c r="EY178" s="15"/>
      <c r="EZ178" s="14"/>
      <c r="FA178" s="15"/>
      <c r="FB178" s="15"/>
      <c r="FC178" s="15"/>
      <c r="FD178" s="14"/>
      <c r="FE178" s="15"/>
      <c r="FF178" s="15"/>
      <c r="FG178" s="15"/>
      <c r="FH178" s="14"/>
      <c r="FI178" s="15"/>
      <c r="FJ178" s="15"/>
      <c r="FK178" s="15"/>
      <c r="FL178" s="14"/>
      <c r="FM178" s="15"/>
      <c r="FN178" s="15"/>
      <c r="FO178" s="15"/>
      <c r="FP178" s="14"/>
      <c r="FQ178" s="14"/>
      <c r="FR178" s="14"/>
      <c r="FS178" s="15"/>
      <c r="FT178" s="14"/>
      <c r="FU178" s="14"/>
      <c r="FV178" s="14"/>
      <c r="FW178" s="15"/>
      <c r="FX178" s="14"/>
      <c r="FY178" s="14"/>
      <c r="FZ178" s="14"/>
      <c r="GA178" s="15"/>
      <c r="GB178" s="14"/>
      <c r="GC178" s="14"/>
      <c r="GD178" s="14"/>
      <c r="GE178" s="15"/>
      <c r="GF178" s="14"/>
      <c r="GG178" s="14"/>
      <c r="GH178" s="14"/>
      <c r="GI178" s="15"/>
      <c r="GJ178" s="15"/>
      <c r="GK178" s="15"/>
    </row>
    <row r="179" spans="1:193" s="74" customFormat="1" ht="31.5" x14ac:dyDescent="0.25">
      <c r="A179" s="75" t="s">
        <v>361</v>
      </c>
      <c r="B179" s="144">
        <f t="shared" si="635"/>
        <v>146427.68</v>
      </c>
      <c r="C179" s="144">
        <f t="shared" si="635"/>
        <v>146017.21443000002</v>
      </c>
      <c r="D179" s="144">
        <f t="shared" si="636"/>
        <v>145451.11634000001</v>
      </c>
      <c r="E179" s="79">
        <f t="shared" si="170"/>
        <v>99.612307293896919</v>
      </c>
      <c r="F179" s="81">
        <f t="shared" ref="F179" si="746">F180+F181+F182+F183+F184+F185+F186+F187+F188+F189+F190+F191+F192</f>
        <v>0</v>
      </c>
      <c r="G179" s="81">
        <f t="shared" ref="G179:BH179" si="747">G180+G181+G182+G183+G184+G185+G186+G187+G188+G189+G190+G191+G192</f>
        <v>0</v>
      </c>
      <c r="H179" s="81">
        <f t="shared" si="747"/>
        <v>0</v>
      </c>
      <c r="I179" s="81">
        <f t="shared" si="747"/>
        <v>0</v>
      </c>
      <c r="J179" s="81">
        <f t="shared" ref="J179" si="748">J180+J181+J182+J183+J184+J185+J186+J187+J188+J189+J190+J191+J192</f>
        <v>0</v>
      </c>
      <c r="K179" s="81">
        <f t="shared" si="747"/>
        <v>0</v>
      </c>
      <c r="L179" s="81">
        <f t="shared" si="747"/>
        <v>0</v>
      </c>
      <c r="M179" s="81">
        <f t="shared" si="747"/>
        <v>0</v>
      </c>
      <c r="N179" s="81">
        <f t="shared" ref="N179" si="749">N180+N181+N182+N183+N184+N185+N186+N187+N188+N189+N190+N191+N192</f>
        <v>424.2</v>
      </c>
      <c r="O179" s="81">
        <f t="shared" si="747"/>
        <v>424.2</v>
      </c>
      <c r="P179" s="81">
        <f t="shared" si="747"/>
        <v>424.24200000000002</v>
      </c>
      <c r="Q179" s="79">
        <f t="shared" ref="Q179:Q197" si="750">P179/O179*100</f>
        <v>100.00990099009901</v>
      </c>
      <c r="R179" s="81">
        <f t="shared" ref="R179" si="751">R180+R181+R182+R183+R184+R185+R186+R187+R188+R189+R190+R191+R192</f>
        <v>0</v>
      </c>
      <c r="S179" s="81">
        <f t="shared" si="747"/>
        <v>0</v>
      </c>
      <c r="T179" s="81">
        <f t="shared" si="747"/>
        <v>0</v>
      </c>
      <c r="U179" s="81">
        <f t="shared" si="747"/>
        <v>0</v>
      </c>
      <c r="V179" s="81"/>
      <c r="W179" s="81">
        <f t="shared" si="747"/>
        <v>0</v>
      </c>
      <c r="X179" s="81">
        <f t="shared" si="747"/>
        <v>0</v>
      </c>
      <c r="Y179" s="81">
        <f t="shared" si="747"/>
        <v>0</v>
      </c>
      <c r="Z179" s="81">
        <f t="shared" ref="Z179" si="752">Z180+Z181+Z182+Z183+Z184+Z185+Z186+Z187+Z188+Z189+Z190+Z191+Z192</f>
        <v>0</v>
      </c>
      <c r="AA179" s="81">
        <f t="shared" si="747"/>
        <v>0</v>
      </c>
      <c r="AB179" s="81">
        <f t="shared" si="747"/>
        <v>0</v>
      </c>
      <c r="AC179" s="81">
        <f t="shared" si="747"/>
        <v>0</v>
      </c>
      <c r="AD179" s="81">
        <f t="shared" ref="AD179" si="753">AD180+AD181+AD182+AD183+AD184+AD185+AD186+AD187+AD188+AD189+AD190+AD191+AD192</f>
        <v>116.93</v>
      </c>
      <c r="AE179" s="81">
        <f t="shared" si="747"/>
        <v>102.04082</v>
      </c>
      <c r="AF179" s="81">
        <f t="shared" si="747"/>
        <v>102.04083</v>
      </c>
      <c r="AG179" s="79">
        <f>AF179/AE179*100</f>
        <v>100.00000979999966</v>
      </c>
      <c r="AH179" s="81">
        <f t="shared" ref="AH179" si="754">AH180+AH181+AH182+AH183+AH184+AH185+AH186+AH187+AH188+AH189+AH190+AH191+AH192</f>
        <v>50</v>
      </c>
      <c r="AI179" s="81">
        <f t="shared" si="747"/>
        <v>51.020409999999998</v>
      </c>
      <c r="AJ179" s="81">
        <f t="shared" si="747"/>
        <v>51.020409999999998</v>
      </c>
      <c r="AK179" s="79">
        <f>AJ179/AI179*100</f>
        <v>100</v>
      </c>
      <c r="AL179" s="79"/>
      <c r="AM179" s="81">
        <f t="shared" si="747"/>
        <v>0</v>
      </c>
      <c r="AN179" s="81">
        <f t="shared" si="747"/>
        <v>0</v>
      </c>
      <c r="AO179" s="81">
        <f t="shared" si="747"/>
        <v>0</v>
      </c>
      <c r="AP179" s="81"/>
      <c r="AQ179" s="81">
        <f>SUM(AQ180:AQ192)</f>
        <v>3687.2786399999995</v>
      </c>
      <c r="AR179" s="81">
        <f t="shared" si="747"/>
        <v>3687.2786399999995</v>
      </c>
      <c r="AS179" s="79">
        <f t="shared" si="637"/>
        <v>100</v>
      </c>
      <c r="AT179" s="81">
        <f t="shared" ref="AT179" si="755">AT180+AT181+AT182+AT183+AT184+AT185+AT186+AT187+AT188+AT189+AT190+AT191+AT192</f>
        <v>4606</v>
      </c>
      <c r="AU179" s="81">
        <f t="shared" si="747"/>
        <v>4606</v>
      </c>
      <c r="AV179" s="81">
        <f t="shared" si="747"/>
        <v>4606.0011100000002</v>
      </c>
      <c r="AW179" s="79">
        <f t="shared" ref="AW179:AW181" si="756">AV179/AU179*100</f>
        <v>100.00002409900131</v>
      </c>
      <c r="AX179" s="81">
        <f t="shared" ref="AX179" si="757">AX180+AX181+AX182+AX183+AX184+AX185+AX186+AX187+AX188+AX189+AX190+AX191+AX192</f>
        <v>15563.4</v>
      </c>
      <c r="AY179" s="81">
        <f t="shared" si="747"/>
        <v>15563.4</v>
      </c>
      <c r="AZ179" s="81">
        <f t="shared" si="747"/>
        <v>15563.4</v>
      </c>
      <c r="BA179" s="81">
        <f t="shared" si="190"/>
        <v>100</v>
      </c>
      <c r="BB179" s="154"/>
      <c r="BC179" s="81">
        <f t="shared" ref="BC179:BD179" si="758">BC180+BC181+BC182+BC183+BC184+BC185+BC186+BC187+BC188+BC189+BC190+BC191+BC192</f>
        <v>2039.2</v>
      </c>
      <c r="BD179" s="81">
        <f t="shared" si="758"/>
        <v>1699.3333300000002</v>
      </c>
      <c r="BE179" s="81">
        <f t="shared" ref="BE179:BE180" si="759">BD179/BC179*100</f>
        <v>83.333333169870542</v>
      </c>
      <c r="BF179" s="81">
        <f t="shared" ref="BF179" si="760">BF180+BF181+BF182+BF183+BF184+BF185+BF186+BF187+BF188+BF189+BF190+BF191+BF192</f>
        <v>0</v>
      </c>
      <c r="BG179" s="81">
        <f t="shared" si="747"/>
        <v>0</v>
      </c>
      <c r="BH179" s="81">
        <f t="shared" si="747"/>
        <v>0</v>
      </c>
      <c r="BI179" s="81">
        <f t="shared" ref="BI179:DP179" si="761">BI180+BI181+BI182+BI183+BI184+BI185+BI186+BI187+BI188+BI189+BI190+BI191+BI192</f>
        <v>0</v>
      </c>
      <c r="BJ179" s="81"/>
      <c r="BK179" s="81"/>
      <c r="BL179" s="81"/>
      <c r="BM179" s="81"/>
      <c r="BN179" s="81"/>
      <c r="BO179" s="81">
        <f t="shared" si="761"/>
        <v>2058.4665599999998</v>
      </c>
      <c r="BP179" s="81">
        <f t="shared" si="761"/>
        <v>2058.4665599999998</v>
      </c>
      <c r="BQ179" s="81">
        <f t="shared" ref="BQ179:BQ180" si="762">BP179/BO179*100</f>
        <v>100</v>
      </c>
      <c r="BR179" s="81">
        <f t="shared" ref="BR179" si="763">BR180+BR181+BR182+BR183+BR184+BR185+BR186+BR187+BR188+BR189+BR190+BR191+BR192</f>
        <v>0</v>
      </c>
      <c r="BS179" s="81">
        <f t="shared" si="761"/>
        <v>0</v>
      </c>
      <c r="BT179" s="81">
        <f t="shared" si="761"/>
        <v>0</v>
      </c>
      <c r="BU179" s="81">
        <f t="shared" si="761"/>
        <v>0</v>
      </c>
      <c r="BV179" s="81"/>
      <c r="BW179" s="81">
        <f t="shared" si="761"/>
        <v>0</v>
      </c>
      <c r="BX179" s="81">
        <f t="shared" si="761"/>
        <v>0</v>
      </c>
      <c r="BY179" s="81">
        <f t="shared" si="761"/>
        <v>0</v>
      </c>
      <c r="BZ179" s="81">
        <f t="shared" ref="BZ179" si="764">BZ180+BZ181+BZ182+BZ183+BZ184+BZ185+BZ186+BZ187+BZ188+BZ189+BZ190+BZ191+BZ192</f>
        <v>5071.3</v>
      </c>
      <c r="CA179" s="81">
        <f t="shared" si="761"/>
        <v>4002.5</v>
      </c>
      <c r="CB179" s="81">
        <f t="shared" si="761"/>
        <v>3918.4859999999999</v>
      </c>
      <c r="CC179" s="81">
        <f t="shared" si="257"/>
        <v>97.90096189881325</v>
      </c>
      <c r="CD179" s="81">
        <f t="shared" si="761"/>
        <v>89423.45</v>
      </c>
      <c r="CE179" s="81">
        <f t="shared" si="761"/>
        <v>86517.6</v>
      </c>
      <c r="CF179" s="81">
        <f t="shared" si="761"/>
        <v>86517.60818000001</v>
      </c>
      <c r="CG179" s="79">
        <f t="shared" ref="CG179" si="765">CF179/CE179*100</f>
        <v>100.00000945472367</v>
      </c>
      <c r="CH179" s="79"/>
      <c r="CI179" s="81">
        <f t="shared" si="761"/>
        <v>0</v>
      </c>
      <c r="CJ179" s="81">
        <f t="shared" si="761"/>
        <v>0</v>
      </c>
      <c r="CK179" s="81">
        <f t="shared" si="761"/>
        <v>0</v>
      </c>
      <c r="CL179" s="81"/>
      <c r="CM179" s="81">
        <f t="shared" si="761"/>
        <v>0</v>
      </c>
      <c r="CN179" s="81">
        <f t="shared" si="761"/>
        <v>0</v>
      </c>
      <c r="CO179" s="81">
        <f t="shared" si="761"/>
        <v>0</v>
      </c>
      <c r="CP179" s="81"/>
      <c r="CQ179" s="81">
        <f t="shared" si="761"/>
        <v>0</v>
      </c>
      <c r="CR179" s="81">
        <f t="shared" si="761"/>
        <v>0</v>
      </c>
      <c r="CS179" s="81">
        <f t="shared" si="761"/>
        <v>0</v>
      </c>
      <c r="CT179" s="81"/>
      <c r="CU179" s="81">
        <f t="shared" si="761"/>
        <v>0</v>
      </c>
      <c r="CV179" s="81">
        <f t="shared" si="761"/>
        <v>0</v>
      </c>
      <c r="CW179" s="81">
        <f t="shared" si="761"/>
        <v>0</v>
      </c>
      <c r="CX179" s="81"/>
      <c r="CY179" s="81">
        <f t="shared" si="761"/>
        <v>0</v>
      </c>
      <c r="CZ179" s="81">
        <f t="shared" si="761"/>
        <v>0</v>
      </c>
      <c r="DA179" s="81">
        <f t="shared" si="761"/>
        <v>0</v>
      </c>
      <c r="DB179" s="81">
        <f t="shared" ref="DB179" si="766">DB180+DB181+DB182+DB183+DB184+DB185+DB186+DB187+DB188+DB189+DB190+DB191+DB192</f>
        <v>0</v>
      </c>
      <c r="DC179" s="81">
        <f t="shared" si="761"/>
        <v>0</v>
      </c>
      <c r="DD179" s="81">
        <f t="shared" si="761"/>
        <v>0</v>
      </c>
      <c r="DE179" s="81">
        <f t="shared" si="761"/>
        <v>0</v>
      </c>
      <c r="DF179" s="81"/>
      <c r="DG179" s="81">
        <f t="shared" si="761"/>
        <v>0</v>
      </c>
      <c r="DH179" s="81">
        <f t="shared" si="761"/>
        <v>0</v>
      </c>
      <c r="DI179" s="81">
        <f t="shared" si="761"/>
        <v>0</v>
      </c>
      <c r="DJ179" s="81">
        <f t="shared" si="761"/>
        <v>307.10000000000002</v>
      </c>
      <c r="DK179" s="81">
        <f t="shared" si="761"/>
        <v>307.10000000000002</v>
      </c>
      <c r="DL179" s="81">
        <f t="shared" si="761"/>
        <v>184.7</v>
      </c>
      <c r="DM179" s="78">
        <f t="shared" si="702"/>
        <v>60.1432758059264</v>
      </c>
      <c r="DN179" s="81">
        <f t="shared" ref="DN179" si="767">DN180+DN181+DN182+DN183+DN184+DN185+DN186+DN187+DN188+DN189+DN190+DN191+DN192</f>
        <v>7519.3</v>
      </c>
      <c r="DO179" s="81">
        <f t="shared" si="761"/>
        <v>7519.3</v>
      </c>
      <c r="DP179" s="81">
        <f t="shared" si="761"/>
        <v>7519.3382799999999</v>
      </c>
      <c r="DQ179" s="78">
        <f t="shared" si="704"/>
        <v>100.00050908994187</v>
      </c>
      <c r="DR179" s="81">
        <f t="shared" ref="DR179" si="768">DR180+DR181+DR182+DR183+DR184+DR185+DR186+DR187+DR188+DR189+DR190+DR191+DR192</f>
        <v>0</v>
      </c>
      <c r="DS179" s="81">
        <f t="shared" ref="DS179:EK179" si="769">DS180+DS181+DS182+DS183+DS184+DS185+DS186+DS187+DS188+DS189+DS190+DS191+DS192</f>
        <v>0</v>
      </c>
      <c r="DT179" s="81">
        <f t="shared" si="769"/>
        <v>0</v>
      </c>
      <c r="DU179" s="81">
        <f t="shared" si="769"/>
        <v>0</v>
      </c>
      <c r="DV179" s="81"/>
      <c r="DW179" s="81">
        <f t="shared" si="769"/>
        <v>0</v>
      </c>
      <c r="DX179" s="81">
        <f t="shared" si="769"/>
        <v>0</v>
      </c>
      <c r="DY179" s="209">
        <f t="shared" si="769"/>
        <v>0</v>
      </c>
      <c r="DZ179" s="81">
        <f t="shared" ref="DZ179" si="770">DZ180+DZ181+DZ182+DZ183+DZ184+DZ185+DZ186+DZ187+DZ188+DZ189+DZ190+DZ191+DZ192</f>
        <v>12760.8</v>
      </c>
      <c r="EA179" s="81">
        <f t="shared" si="769"/>
        <v>12760.8</v>
      </c>
      <c r="EB179" s="81">
        <f t="shared" si="769"/>
        <v>12760.8</v>
      </c>
      <c r="EC179" s="81">
        <f t="shared" si="202"/>
        <v>100</v>
      </c>
      <c r="ED179" s="220"/>
      <c r="EE179" s="220">
        <f t="shared" si="769"/>
        <v>0</v>
      </c>
      <c r="EF179" s="81">
        <f t="shared" si="769"/>
        <v>0</v>
      </c>
      <c r="EG179" s="81">
        <f t="shared" si="769"/>
        <v>0</v>
      </c>
      <c r="EH179" s="81"/>
      <c r="EI179" s="81">
        <f t="shared" si="769"/>
        <v>0</v>
      </c>
      <c r="EJ179" s="81">
        <f t="shared" si="769"/>
        <v>0</v>
      </c>
      <c r="EK179" s="81">
        <f t="shared" si="769"/>
        <v>0</v>
      </c>
      <c r="EL179" s="81"/>
      <c r="EM179" s="81"/>
      <c r="EN179" s="81">
        <f t="shared" ref="EN179:EO179" si="771">EN180+EN181+EN182+EN183+EN184+EN185+EN186+EN187+EN188+EN189+EN190+EN191+EN192</f>
        <v>0</v>
      </c>
      <c r="EO179" s="81">
        <f t="shared" si="771"/>
        <v>0</v>
      </c>
      <c r="EP179" s="81"/>
      <c r="EQ179" s="81">
        <f t="shared" ref="EQ179:ET179" si="772">EQ180+EQ181+EQ182+EQ183+EQ184+EQ185+EQ186+EQ187+EQ188+EQ189+EQ190+EQ191+EQ192</f>
        <v>0</v>
      </c>
      <c r="ER179" s="81">
        <f t="shared" si="772"/>
        <v>0</v>
      </c>
      <c r="ES179" s="81">
        <f t="shared" si="772"/>
        <v>0</v>
      </c>
      <c r="ET179" s="81">
        <f t="shared" si="772"/>
        <v>1260.3</v>
      </c>
      <c r="EU179" s="81">
        <f t="shared" ref="EU179:EV179" si="773">EU180+EU181+EU182+EU183+EU184+EU185+EU186+EU187+EU188+EU189+EU190+EU191+EU192</f>
        <v>1130.0999999999999</v>
      </c>
      <c r="EV179" s="81">
        <f t="shared" si="773"/>
        <v>1110.223</v>
      </c>
      <c r="EW179" s="81">
        <f t="shared" si="711"/>
        <v>98.241129103619159</v>
      </c>
      <c r="EX179" s="81">
        <f t="shared" ref="EX179" si="774">EX180+EX181+EX182+EX183+EX184+EX185+EX186+EX187+EX188+EX189+EX190+EX191+EX192</f>
        <v>3137.5</v>
      </c>
      <c r="EY179" s="81">
        <f t="shared" ref="EY179:EZ179" si="775">EY180+EY181+EY182+EY183+EY184+EY185+EY186+EY187+EY188+EY189+EY190+EY191+EY192</f>
        <v>3137.5</v>
      </c>
      <c r="EZ179" s="81">
        <f t="shared" si="775"/>
        <v>3137.47</v>
      </c>
      <c r="FA179" s="81">
        <f t="shared" si="679"/>
        <v>99.999043824701189</v>
      </c>
      <c r="FB179" s="81"/>
      <c r="FC179" s="81">
        <f t="shared" ref="FC179:FD179" si="776">FC180+FC181+FC182+FC183+FC184+FC185+FC186+FC187+FC188+FC189+FC190+FC191+FC192</f>
        <v>0</v>
      </c>
      <c r="FD179" s="81">
        <f t="shared" si="776"/>
        <v>0</v>
      </c>
      <c r="FE179" s="81"/>
      <c r="FF179" s="81"/>
      <c r="FG179" s="81">
        <f t="shared" ref="FG179:FH179" si="777">FG180+FG181+FG182+FG183+FG184+FG185+FG186+FG187+FG188+FG189+FG190+FG191+FG192</f>
        <v>0</v>
      </c>
      <c r="FH179" s="81">
        <f t="shared" si="777"/>
        <v>0</v>
      </c>
      <c r="FI179" s="81"/>
      <c r="FJ179" s="81"/>
      <c r="FK179" s="81">
        <f t="shared" ref="FK179:FL179" si="778">FK180+FK181+FK182+FK183+FK184+FK185+FK186+FK187+FK188+FK189+FK190+FK191+FK192</f>
        <v>0</v>
      </c>
      <c r="FL179" s="81">
        <f t="shared" si="778"/>
        <v>0</v>
      </c>
      <c r="FM179" s="81"/>
      <c r="FN179" s="81"/>
      <c r="FO179" s="81">
        <f t="shared" ref="FO179:FP179" si="779">FO180+FO181+FO182+FO183+FO184+FO185+FO186+FO187+FO188+FO189+FO190+FO191+FO192</f>
        <v>1960.7</v>
      </c>
      <c r="FP179" s="81">
        <f t="shared" si="779"/>
        <v>1960.7</v>
      </c>
      <c r="FQ179" s="81">
        <f t="shared" ref="FQ179" si="780">FP179/FO179*100</f>
        <v>100</v>
      </c>
      <c r="FR179" s="81"/>
      <c r="FS179" s="81"/>
      <c r="FT179" s="81"/>
      <c r="FU179" s="81"/>
      <c r="FV179" s="81">
        <f>FV180</f>
        <v>6187.4</v>
      </c>
      <c r="FW179" s="81"/>
      <c r="FX179" s="81"/>
      <c r="FY179" s="81"/>
      <c r="FZ179" s="81"/>
      <c r="GA179" s="81"/>
      <c r="GB179" s="81"/>
      <c r="GC179" s="81"/>
      <c r="GD179" s="81"/>
      <c r="GE179" s="81"/>
      <c r="GF179" s="81"/>
      <c r="GG179" s="81"/>
      <c r="GH179" s="81"/>
      <c r="GI179" s="81">
        <f>SUM(GI180:GI192)</f>
        <v>150.00800000000001</v>
      </c>
      <c r="GJ179" s="81">
        <f>SUM(GJ180:GJ192)</f>
        <v>150.00800000000001</v>
      </c>
      <c r="GK179" s="81">
        <f t="shared" si="678"/>
        <v>100</v>
      </c>
    </row>
    <row r="180" spans="1:193" s="33" customFormat="1" ht="32.25" customHeight="1" x14ac:dyDescent="0.25">
      <c r="A180" s="56" t="s">
        <v>335</v>
      </c>
      <c r="B180" s="145">
        <f t="shared" si="635"/>
        <v>52398.23</v>
      </c>
      <c r="C180" s="145">
        <f t="shared" si="635"/>
        <v>49245.635789999993</v>
      </c>
      <c r="D180" s="145">
        <f t="shared" si="636"/>
        <v>48679.528409999999</v>
      </c>
      <c r="E180" s="14">
        <f t="shared" si="170"/>
        <v>98.85044152457678</v>
      </c>
      <c r="F180" s="15"/>
      <c r="G180" s="15"/>
      <c r="H180" s="14"/>
      <c r="I180" s="14"/>
      <c r="J180" s="15"/>
      <c r="K180" s="15"/>
      <c r="L180" s="15"/>
      <c r="M180" s="14"/>
      <c r="N180" s="14">
        <v>424.2</v>
      </c>
      <c r="O180" s="14">
        <v>424.2</v>
      </c>
      <c r="P180" s="14">
        <v>424.24200000000002</v>
      </c>
      <c r="Q180" s="14">
        <f t="shared" si="750"/>
        <v>100.00990099009901</v>
      </c>
      <c r="R180" s="14"/>
      <c r="S180" s="14"/>
      <c r="T180" s="14"/>
      <c r="U180" s="15"/>
      <c r="V180" s="15"/>
      <c r="W180" s="15">
        <v>0</v>
      </c>
      <c r="X180" s="15">
        <v>0</v>
      </c>
      <c r="Y180" s="14"/>
      <c r="Z180" s="15"/>
      <c r="AA180" s="15"/>
      <c r="AB180" s="15"/>
      <c r="AC180" s="15"/>
      <c r="AD180" s="15">
        <v>116.93</v>
      </c>
      <c r="AE180" s="15">
        <v>102.04082</v>
      </c>
      <c r="AF180" s="15">
        <v>102.04083</v>
      </c>
      <c r="AG180" s="14">
        <f>AF180/AE180*100</f>
        <v>100.00000979999966</v>
      </c>
      <c r="AH180" s="14">
        <v>50</v>
      </c>
      <c r="AI180" s="15">
        <v>51.020409999999998</v>
      </c>
      <c r="AJ180" s="15">
        <v>51.020409999999998</v>
      </c>
      <c r="AK180" s="14">
        <f>AJ180/AI180*100</f>
        <v>100</v>
      </c>
      <c r="AL180" s="14"/>
      <c r="AM180" s="15"/>
      <c r="AN180" s="15"/>
      <c r="AO180" s="14"/>
      <c r="AP180" s="14"/>
      <c r="AQ180" s="14"/>
      <c r="AR180" s="14"/>
      <c r="AS180" s="14"/>
      <c r="AT180" s="15">
        <v>0</v>
      </c>
      <c r="AU180" s="15">
        <v>0</v>
      </c>
      <c r="AV180" s="15"/>
      <c r="AW180" s="14"/>
      <c r="AX180" s="133">
        <v>15563.4</v>
      </c>
      <c r="AY180" s="133">
        <v>15563.4</v>
      </c>
      <c r="AZ180" s="136">
        <v>15563.4</v>
      </c>
      <c r="BA180" s="15">
        <f t="shared" si="190"/>
        <v>100</v>
      </c>
      <c r="BB180" s="156"/>
      <c r="BC180" s="133">
        <v>2039.2</v>
      </c>
      <c r="BD180" s="136">
        <v>1699.3333300000002</v>
      </c>
      <c r="BE180" s="15">
        <f t="shared" si="759"/>
        <v>83.333333169870542</v>
      </c>
      <c r="BF180" s="15"/>
      <c r="BG180" s="15"/>
      <c r="BH180" s="15"/>
      <c r="BI180" s="15"/>
      <c r="BJ180" s="15"/>
      <c r="BK180" s="15"/>
      <c r="BL180" s="15"/>
      <c r="BM180" s="15"/>
      <c r="BN180" s="15"/>
      <c r="BO180" s="15">
        <v>2058.4665599999998</v>
      </c>
      <c r="BP180" s="15">
        <v>2058.4665599999998</v>
      </c>
      <c r="BQ180" s="15">
        <f t="shared" si="762"/>
        <v>100</v>
      </c>
      <c r="BR180" s="15"/>
      <c r="BS180" s="15"/>
      <c r="BT180" s="15"/>
      <c r="BU180" s="94"/>
      <c r="BV180" s="94"/>
      <c r="BW180" s="15"/>
      <c r="BX180" s="15"/>
      <c r="BY180" s="94"/>
      <c r="BZ180" s="15">
        <v>5071.3</v>
      </c>
      <c r="CA180" s="15">
        <v>4002.5</v>
      </c>
      <c r="CB180" s="199">
        <v>3918.4859999999999</v>
      </c>
      <c r="CC180" s="15">
        <f t="shared" si="257"/>
        <v>97.90096189881325</v>
      </c>
      <c r="CD180" s="15"/>
      <c r="CE180" s="15"/>
      <c r="CF180" s="94"/>
      <c r="CG180" s="14"/>
      <c r="CH180" s="14"/>
      <c r="CI180" s="15"/>
      <c r="CJ180" s="94"/>
      <c r="CK180" s="94"/>
      <c r="CL180" s="94"/>
      <c r="CM180" s="15"/>
      <c r="CN180" s="94"/>
      <c r="CO180" s="94"/>
      <c r="CP180" s="94"/>
      <c r="CQ180" s="15"/>
      <c r="CR180" s="94"/>
      <c r="CS180" s="94"/>
      <c r="CT180" s="94"/>
      <c r="CU180" s="15"/>
      <c r="CV180" s="94"/>
      <c r="CW180" s="94"/>
      <c r="CX180" s="94"/>
      <c r="CY180" s="15"/>
      <c r="CZ180" s="94"/>
      <c r="DA180" s="94"/>
      <c r="DB180" s="15"/>
      <c r="DC180" s="15"/>
      <c r="DD180" s="94"/>
      <c r="DE180" s="94"/>
      <c r="DF180" s="94"/>
      <c r="DG180" s="15"/>
      <c r="DH180" s="94"/>
      <c r="DI180" s="94"/>
      <c r="DJ180" s="15">
        <v>307.10000000000002</v>
      </c>
      <c r="DK180" s="15">
        <v>307.10000000000002</v>
      </c>
      <c r="DL180" s="94">
        <v>184.7</v>
      </c>
      <c r="DM180" s="48">
        <f t="shared" si="702"/>
        <v>60.1432758059264</v>
      </c>
      <c r="DN180" s="15">
        <v>7519.3</v>
      </c>
      <c r="DO180" s="15">
        <v>7519.3</v>
      </c>
      <c r="DP180" s="199">
        <v>7519.3382799999999</v>
      </c>
      <c r="DQ180" s="48">
        <f t="shared" si="704"/>
        <v>100.00050908994187</v>
      </c>
      <c r="DR180" s="15"/>
      <c r="DS180" s="15"/>
      <c r="DT180" s="94"/>
      <c r="DU180" s="94"/>
      <c r="DV180" s="94"/>
      <c r="DW180" s="15"/>
      <c r="DX180" s="94"/>
      <c r="DY180" s="211"/>
      <c r="DZ180" s="15">
        <v>12760.8</v>
      </c>
      <c r="EA180" s="15">
        <v>12760.8</v>
      </c>
      <c r="EB180" s="197">
        <v>12760.8</v>
      </c>
      <c r="EC180" s="15">
        <f t="shared" si="202"/>
        <v>100</v>
      </c>
      <c r="ED180" s="221"/>
      <c r="EE180" s="221"/>
      <c r="EF180" s="94"/>
      <c r="EG180" s="94"/>
      <c r="EH180" s="94"/>
      <c r="EI180" s="15"/>
      <c r="EJ180" s="94"/>
      <c r="EK180" s="94"/>
      <c r="EL180" s="94"/>
      <c r="EM180" s="15"/>
      <c r="EN180" s="94"/>
      <c r="EO180" s="94"/>
      <c r="EP180" s="94"/>
      <c r="EQ180" s="15"/>
      <c r="ER180" s="94"/>
      <c r="ES180" s="94"/>
      <c r="ET180" s="15">
        <v>1260.3</v>
      </c>
      <c r="EU180" s="15">
        <v>1130.0999999999999</v>
      </c>
      <c r="EV180" s="199">
        <v>1110.223</v>
      </c>
      <c r="EW180" s="15">
        <f t="shared" si="711"/>
        <v>98.241129103619159</v>
      </c>
      <c r="EX180" s="15">
        <v>3137.5</v>
      </c>
      <c r="EY180" s="15">
        <v>3137.5</v>
      </c>
      <c r="EZ180" s="199">
        <v>3137.47</v>
      </c>
      <c r="FA180" s="15">
        <f t="shared" si="679"/>
        <v>99.999043824701189</v>
      </c>
      <c r="FB180" s="15"/>
      <c r="FC180" s="15"/>
      <c r="FD180" s="199"/>
      <c r="FE180" s="15"/>
      <c r="FF180" s="15"/>
      <c r="FG180" s="15"/>
      <c r="FH180" s="199"/>
      <c r="FI180" s="15"/>
      <c r="FJ180" s="15"/>
      <c r="FK180" s="15"/>
      <c r="FL180" s="199"/>
      <c r="FM180" s="15"/>
      <c r="FN180" s="15"/>
      <c r="FO180" s="15"/>
      <c r="FP180" s="133"/>
      <c r="FQ180" s="15"/>
      <c r="FR180" s="15"/>
      <c r="FS180" s="15"/>
      <c r="FT180" s="133"/>
      <c r="FU180" s="15"/>
      <c r="FV180" s="15">
        <v>6187.4</v>
      </c>
      <c r="FW180" s="15"/>
      <c r="FX180" s="133"/>
      <c r="FY180" s="15"/>
      <c r="FZ180" s="15"/>
      <c r="GA180" s="15"/>
      <c r="GB180" s="133"/>
      <c r="GC180" s="15"/>
      <c r="GD180" s="15"/>
      <c r="GE180" s="15"/>
      <c r="GF180" s="133"/>
      <c r="GG180" s="15"/>
      <c r="GH180" s="15"/>
      <c r="GI180" s="15">
        <v>150.00800000000001</v>
      </c>
      <c r="GJ180" s="15">
        <v>150.00800000000001</v>
      </c>
      <c r="GK180" s="15">
        <f t="shared" si="678"/>
        <v>100</v>
      </c>
    </row>
    <row r="181" spans="1:193" s="33" customFormat="1" x14ac:dyDescent="0.25">
      <c r="A181" s="56" t="s">
        <v>537</v>
      </c>
      <c r="B181" s="145">
        <f t="shared" si="635"/>
        <v>94029.45</v>
      </c>
      <c r="C181" s="145">
        <f t="shared" si="635"/>
        <v>91123.6</v>
      </c>
      <c r="D181" s="145">
        <f t="shared" si="636"/>
        <v>91123.609290000008</v>
      </c>
      <c r="E181" s="14">
        <f t="shared" si="170"/>
        <v>100.00001019494402</v>
      </c>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v>4606</v>
      </c>
      <c r="AU181" s="14">
        <v>4606</v>
      </c>
      <c r="AV181" s="14">
        <v>4606.0011100000002</v>
      </c>
      <c r="AW181" s="14">
        <f t="shared" si="756"/>
        <v>100.00002409900131</v>
      </c>
      <c r="AX181" s="14"/>
      <c r="AY181" s="14"/>
      <c r="AZ181" s="14"/>
      <c r="BA181" s="14"/>
      <c r="BB181" s="155"/>
      <c r="BC181" s="14"/>
      <c r="BD181" s="14"/>
      <c r="BE181" s="14"/>
      <c r="BF181" s="14"/>
      <c r="BG181" s="14"/>
      <c r="BH181" s="14"/>
      <c r="BI181" s="95"/>
      <c r="BJ181" s="95"/>
      <c r="BK181" s="95"/>
      <c r="BL181" s="95"/>
      <c r="BM181" s="95"/>
      <c r="BN181" s="95"/>
      <c r="BO181" s="14"/>
      <c r="BP181" s="14"/>
      <c r="BQ181" s="95"/>
      <c r="BR181" s="14"/>
      <c r="BS181" s="14"/>
      <c r="BT181" s="14"/>
      <c r="BU181" s="95"/>
      <c r="BV181" s="95"/>
      <c r="BW181" s="14"/>
      <c r="BX181" s="14"/>
      <c r="BY181" s="95"/>
      <c r="BZ181" s="14"/>
      <c r="CA181" s="14"/>
      <c r="CB181" s="14"/>
      <c r="CC181" s="14"/>
      <c r="CD181" s="14">
        <v>89423.45</v>
      </c>
      <c r="CE181" s="14">
        <v>86517.6</v>
      </c>
      <c r="CF181" s="185">
        <v>86517.60818000001</v>
      </c>
      <c r="CG181" s="14">
        <f>CF181/CE181*100</f>
        <v>100.00000945472367</v>
      </c>
      <c r="CH181" s="14"/>
      <c r="CI181" s="14"/>
      <c r="CJ181" s="14"/>
      <c r="CK181" s="95"/>
      <c r="CL181" s="95"/>
      <c r="CM181" s="14"/>
      <c r="CN181" s="14"/>
      <c r="CO181" s="95"/>
      <c r="CP181" s="95"/>
      <c r="CQ181" s="14"/>
      <c r="CR181" s="14"/>
      <c r="CS181" s="95"/>
      <c r="CT181" s="95"/>
      <c r="CU181" s="14"/>
      <c r="CV181" s="14"/>
      <c r="CW181" s="95"/>
      <c r="CX181" s="95"/>
      <c r="CY181" s="14"/>
      <c r="CZ181" s="14"/>
      <c r="DA181" s="95"/>
      <c r="DB181" s="14"/>
      <c r="DC181" s="14"/>
      <c r="DD181" s="14"/>
      <c r="DE181" s="95"/>
      <c r="DF181" s="95"/>
      <c r="DG181" s="14"/>
      <c r="DH181" s="14"/>
      <c r="DI181" s="95"/>
      <c r="DJ181" s="95"/>
      <c r="DK181" s="14"/>
      <c r="DL181" s="14"/>
      <c r="DM181" s="48"/>
      <c r="DN181" s="14"/>
      <c r="DO181" s="14"/>
      <c r="DP181" s="14"/>
      <c r="DQ181" s="48"/>
      <c r="DR181" s="14"/>
      <c r="DS181" s="14"/>
      <c r="DT181" s="14"/>
      <c r="DU181" s="95"/>
      <c r="DV181" s="95"/>
      <c r="DW181" s="15"/>
      <c r="DX181" s="14"/>
      <c r="DY181" s="207"/>
      <c r="DZ181" s="15"/>
      <c r="EA181" s="15"/>
      <c r="EB181" s="14"/>
      <c r="EC181" s="14"/>
      <c r="ED181" s="225"/>
      <c r="EE181" s="221"/>
      <c r="EF181" s="14"/>
      <c r="EG181" s="95"/>
      <c r="EH181" s="95"/>
      <c r="EI181" s="15"/>
      <c r="EJ181" s="14"/>
      <c r="EK181" s="95"/>
      <c r="EL181" s="95"/>
      <c r="EM181" s="15"/>
      <c r="EN181" s="14"/>
      <c r="EO181" s="95"/>
      <c r="EP181" s="95"/>
      <c r="EQ181" s="15"/>
      <c r="ER181" s="14"/>
      <c r="ES181" s="95"/>
      <c r="ET181" s="15"/>
      <c r="EU181" s="15"/>
      <c r="EV181" s="14"/>
      <c r="EW181" s="15"/>
      <c r="EX181" s="15"/>
      <c r="EY181" s="15"/>
      <c r="EZ181" s="14"/>
      <c r="FA181" s="14"/>
      <c r="FB181" s="14"/>
      <c r="FC181" s="15"/>
      <c r="FD181" s="14"/>
      <c r="FE181" s="14"/>
      <c r="FF181" s="14"/>
      <c r="FG181" s="15"/>
      <c r="FH181" s="14"/>
      <c r="FI181" s="14"/>
      <c r="FJ181" s="14"/>
      <c r="FK181" s="15"/>
      <c r="FL181" s="14"/>
      <c r="FM181" s="14"/>
      <c r="FN181" s="14"/>
      <c r="FO181" s="15"/>
      <c r="FP181" s="14"/>
      <c r="FQ181" s="14"/>
      <c r="FR181" s="14"/>
      <c r="FS181" s="15"/>
      <c r="FT181" s="14"/>
      <c r="FU181" s="14"/>
      <c r="FV181" s="14"/>
      <c r="FW181" s="15"/>
      <c r="FX181" s="14"/>
      <c r="FY181" s="14"/>
      <c r="FZ181" s="14"/>
      <c r="GA181" s="15"/>
      <c r="GB181" s="14"/>
      <c r="GC181" s="14"/>
      <c r="GD181" s="14"/>
      <c r="GE181" s="15"/>
      <c r="GF181" s="14"/>
      <c r="GG181" s="14"/>
      <c r="GH181" s="14"/>
      <c r="GI181" s="15"/>
      <c r="GJ181" s="15"/>
      <c r="GK181" s="15"/>
    </row>
    <row r="182" spans="1:193" s="33" customFormat="1" x14ac:dyDescent="0.25">
      <c r="A182" s="56" t="s">
        <v>538</v>
      </c>
      <c r="B182" s="145">
        <f t="shared" si="635"/>
        <v>0</v>
      </c>
      <c r="C182" s="145">
        <f t="shared" si="635"/>
        <v>300.3</v>
      </c>
      <c r="D182" s="145">
        <f t="shared" si="636"/>
        <v>300.3</v>
      </c>
      <c r="E182" s="14">
        <f t="shared" si="170"/>
        <v>100</v>
      </c>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v>300.3</v>
      </c>
      <c r="AR182" s="14">
        <v>300.3</v>
      </c>
      <c r="AS182" s="14">
        <f t="shared" si="637"/>
        <v>100</v>
      </c>
      <c r="AT182" s="14"/>
      <c r="AU182" s="14"/>
      <c r="AV182" s="14"/>
      <c r="AW182" s="14"/>
      <c r="AX182" s="14"/>
      <c r="AY182" s="14"/>
      <c r="AZ182" s="14"/>
      <c r="BA182" s="14"/>
      <c r="BB182" s="155"/>
      <c r="BC182" s="14"/>
      <c r="BD182" s="14"/>
      <c r="BE182" s="14"/>
      <c r="BF182" s="14"/>
      <c r="BG182" s="14"/>
      <c r="BH182" s="14"/>
      <c r="BI182" s="95"/>
      <c r="BJ182" s="95"/>
      <c r="BK182" s="95"/>
      <c r="BL182" s="95"/>
      <c r="BM182" s="95"/>
      <c r="BN182" s="95"/>
      <c r="BO182" s="14"/>
      <c r="BP182" s="14"/>
      <c r="BQ182" s="95"/>
      <c r="BR182" s="14"/>
      <c r="BS182" s="14"/>
      <c r="BT182" s="14"/>
      <c r="BU182" s="95"/>
      <c r="BV182" s="95"/>
      <c r="BW182" s="14"/>
      <c r="BX182" s="14"/>
      <c r="BY182" s="95"/>
      <c r="BZ182" s="14"/>
      <c r="CA182" s="14"/>
      <c r="CB182" s="14"/>
      <c r="CC182" s="14"/>
      <c r="CD182" s="14"/>
      <c r="CE182" s="14"/>
      <c r="CF182" s="14"/>
      <c r="CG182" s="95"/>
      <c r="CH182" s="95"/>
      <c r="CI182" s="14"/>
      <c r="CJ182" s="14"/>
      <c r="CK182" s="95"/>
      <c r="CL182" s="95"/>
      <c r="CM182" s="14"/>
      <c r="CN182" s="14"/>
      <c r="CO182" s="95"/>
      <c r="CP182" s="95"/>
      <c r="CQ182" s="14"/>
      <c r="CR182" s="14"/>
      <c r="CS182" s="95"/>
      <c r="CT182" s="95"/>
      <c r="CU182" s="14"/>
      <c r="CV182" s="14"/>
      <c r="CW182" s="95"/>
      <c r="CX182" s="95"/>
      <c r="CY182" s="14"/>
      <c r="CZ182" s="14"/>
      <c r="DA182" s="95"/>
      <c r="DB182" s="14"/>
      <c r="DC182" s="14"/>
      <c r="DD182" s="14"/>
      <c r="DE182" s="95"/>
      <c r="DF182" s="95"/>
      <c r="DG182" s="14"/>
      <c r="DH182" s="14"/>
      <c r="DI182" s="95"/>
      <c r="DJ182" s="95"/>
      <c r="DK182" s="14"/>
      <c r="DL182" s="14"/>
      <c r="DM182" s="48"/>
      <c r="DN182" s="14"/>
      <c r="DO182" s="14"/>
      <c r="DP182" s="14"/>
      <c r="DQ182" s="48"/>
      <c r="DR182" s="14"/>
      <c r="DS182" s="14"/>
      <c r="DT182" s="14"/>
      <c r="DU182" s="95"/>
      <c r="DV182" s="95"/>
      <c r="DW182" s="15"/>
      <c r="DX182" s="14"/>
      <c r="DY182" s="207"/>
      <c r="DZ182" s="15"/>
      <c r="EA182" s="15"/>
      <c r="EB182" s="14"/>
      <c r="EC182" s="14"/>
      <c r="ED182" s="225"/>
      <c r="EE182" s="221"/>
      <c r="EF182" s="14"/>
      <c r="EG182" s="95"/>
      <c r="EH182" s="95"/>
      <c r="EI182" s="15"/>
      <c r="EJ182" s="14"/>
      <c r="EK182" s="95"/>
      <c r="EL182" s="95"/>
      <c r="EM182" s="15"/>
      <c r="EN182" s="14"/>
      <c r="EO182" s="95"/>
      <c r="EP182" s="95"/>
      <c r="EQ182" s="15"/>
      <c r="ER182" s="14"/>
      <c r="ES182" s="95"/>
      <c r="ET182" s="15"/>
      <c r="EU182" s="15"/>
      <c r="EV182" s="14"/>
      <c r="EW182" s="15"/>
      <c r="EX182" s="15"/>
      <c r="EY182" s="15"/>
      <c r="EZ182" s="14"/>
      <c r="FA182" s="14"/>
      <c r="FB182" s="14"/>
      <c r="FC182" s="15"/>
      <c r="FD182" s="14"/>
      <c r="FE182" s="14"/>
      <c r="FF182" s="14"/>
      <c r="FG182" s="15"/>
      <c r="FH182" s="14"/>
      <c r="FI182" s="14"/>
      <c r="FJ182" s="14"/>
      <c r="FK182" s="15"/>
      <c r="FL182" s="14"/>
      <c r="FM182" s="14"/>
      <c r="FN182" s="14"/>
      <c r="FO182" s="15"/>
      <c r="FP182" s="14"/>
      <c r="FQ182" s="14"/>
      <c r="FR182" s="14"/>
      <c r="FS182" s="15"/>
      <c r="FT182" s="14"/>
      <c r="FU182" s="14"/>
      <c r="FV182" s="14"/>
      <c r="FW182" s="15"/>
      <c r="FX182" s="14"/>
      <c r="FY182" s="14"/>
      <c r="FZ182" s="14"/>
      <c r="GA182" s="15"/>
      <c r="GB182" s="14"/>
      <c r="GC182" s="14"/>
      <c r="GD182" s="14"/>
      <c r="GE182" s="15"/>
      <c r="GF182" s="14"/>
      <c r="GG182" s="14"/>
      <c r="GH182" s="14"/>
      <c r="GI182" s="15"/>
      <c r="GJ182" s="15"/>
      <c r="GK182" s="15"/>
    </row>
    <row r="183" spans="1:193" s="33" customFormat="1" x14ac:dyDescent="0.25">
      <c r="A183" s="56" t="s">
        <v>539</v>
      </c>
      <c r="B183" s="145">
        <f t="shared" si="635"/>
        <v>0</v>
      </c>
      <c r="C183" s="145">
        <f t="shared" si="635"/>
        <v>0</v>
      </c>
      <c r="D183" s="145">
        <f t="shared" si="636"/>
        <v>0</v>
      </c>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55"/>
      <c r="BC183" s="14"/>
      <c r="BD183" s="14"/>
      <c r="BE183" s="14"/>
      <c r="BF183" s="14"/>
      <c r="BG183" s="14"/>
      <c r="BH183" s="14"/>
      <c r="BI183" s="95"/>
      <c r="BJ183" s="95"/>
      <c r="BK183" s="95"/>
      <c r="BL183" s="95"/>
      <c r="BM183" s="95"/>
      <c r="BN183" s="95"/>
      <c r="BO183" s="14"/>
      <c r="BP183" s="14"/>
      <c r="BQ183" s="95"/>
      <c r="BR183" s="14"/>
      <c r="BS183" s="14"/>
      <c r="BT183" s="14"/>
      <c r="BU183" s="95"/>
      <c r="BV183" s="95"/>
      <c r="BW183" s="14"/>
      <c r="BX183" s="14"/>
      <c r="BY183" s="95"/>
      <c r="BZ183" s="14"/>
      <c r="CA183" s="14"/>
      <c r="CB183" s="14"/>
      <c r="CC183" s="14"/>
      <c r="CD183" s="14"/>
      <c r="CE183" s="14"/>
      <c r="CF183" s="14"/>
      <c r="CG183" s="95"/>
      <c r="CH183" s="95"/>
      <c r="CI183" s="14"/>
      <c r="CJ183" s="14"/>
      <c r="CK183" s="95"/>
      <c r="CL183" s="95"/>
      <c r="CM183" s="14"/>
      <c r="CN183" s="14"/>
      <c r="CO183" s="95"/>
      <c r="CP183" s="95"/>
      <c r="CQ183" s="14"/>
      <c r="CR183" s="14"/>
      <c r="CS183" s="95"/>
      <c r="CT183" s="95"/>
      <c r="CU183" s="14"/>
      <c r="CV183" s="14"/>
      <c r="CW183" s="95"/>
      <c r="CX183" s="95"/>
      <c r="CY183" s="14"/>
      <c r="CZ183" s="14"/>
      <c r="DA183" s="95"/>
      <c r="DB183" s="14"/>
      <c r="DC183" s="14"/>
      <c r="DD183" s="14"/>
      <c r="DE183" s="95"/>
      <c r="DF183" s="95"/>
      <c r="DG183" s="14"/>
      <c r="DH183" s="14"/>
      <c r="DI183" s="95"/>
      <c r="DJ183" s="95"/>
      <c r="DK183" s="14"/>
      <c r="DL183" s="14"/>
      <c r="DM183" s="48"/>
      <c r="DN183" s="14"/>
      <c r="DO183" s="14"/>
      <c r="DP183" s="14"/>
      <c r="DQ183" s="48"/>
      <c r="DR183" s="14"/>
      <c r="DS183" s="14"/>
      <c r="DT183" s="14"/>
      <c r="DU183" s="95"/>
      <c r="DV183" s="95"/>
      <c r="DW183" s="15"/>
      <c r="DX183" s="14"/>
      <c r="DY183" s="207"/>
      <c r="DZ183" s="15"/>
      <c r="EA183" s="15"/>
      <c r="EB183" s="14"/>
      <c r="EC183" s="14"/>
      <c r="ED183" s="225"/>
      <c r="EE183" s="221"/>
      <c r="EF183" s="14"/>
      <c r="EG183" s="95"/>
      <c r="EH183" s="95"/>
      <c r="EI183" s="15"/>
      <c r="EJ183" s="14"/>
      <c r="EK183" s="95"/>
      <c r="EL183" s="95"/>
      <c r="EM183" s="15"/>
      <c r="EN183" s="14"/>
      <c r="EO183" s="95"/>
      <c r="EP183" s="95"/>
      <c r="EQ183" s="15"/>
      <c r="ER183" s="14"/>
      <c r="ES183" s="95"/>
      <c r="ET183" s="15"/>
      <c r="EU183" s="15"/>
      <c r="EV183" s="14"/>
      <c r="EW183" s="15"/>
      <c r="EX183" s="15"/>
      <c r="EY183" s="15"/>
      <c r="EZ183" s="14"/>
      <c r="FA183" s="14"/>
      <c r="FB183" s="14"/>
      <c r="FC183" s="15"/>
      <c r="FD183" s="14"/>
      <c r="FE183" s="14"/>
      <c r="FF183" s="14"/>
      <c r="FG183" s="15"/>
      <c r="FH183" s="14"/>
      <c r="FI183" s="14"/>
      <c r="FJ183" s="14"/>
      <c r="FK183" s="15"/>
      <c r="FL183" s="14"/>
      <c r="FM183" s="14"/>
      <c r="FN183" s="14"/>
      <c r="FO183" s="15"/>
      <c r="FP183" s="14"/>
      <c r="FQ183" s="14"/>
      <c r="FR183" s="14"/>
      <c r="FS183" s="15"/>
      <c r="FT183" s="14"/>
      <c r="FU183" s="14"/>
      <c r="FV183" s="14"/>
      <c r="FW183" s="15"/>
      <c r="FX183" s="14"/>
      <c r="FY183" s="14"/>
      <c r="FZ183" s="14"/>
      <c r="GA183" s="15"/>
      <c r="GB183" s="14"/>
      <c r="GC183" s="14"/>
      <c r="GD183" s="14"/>
      <c r="GE183" s="15"/>
      <c r="GF183" s="14"/>
      <c r="GG183" s="14"/>
      <c r="GH183" s="14"/>
      <c r="GI183" s="15"/>
      <c r="GJ183" s="15"/>
      <c r="GK183" s="15"/>
    </row>
    <row r="184" spans="1:193" s="33" customFormat="1" x14ac:dyDescent="0.25">
      <c r="A184" s="56" t="s">
        <v>540</v>
      </c>
      <c r="B184" s="145">
        <f t="shared" si="635"/>
        <v>0</v>
      </c>
      <c r="C184" s="145">
        <f t="shared" si="635"/>
        <v>1960.7</v>
      </c>
      <c r="D184" s="145">
        <f t="shared" si="636"/>
        <v>1960.7</v>
      </c>
      <c r="E184" s="14">
        <f t="shared" si="170"/>
        <v>100</v>
      </c>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55"/>
      <c r="BC184" s="14"/>
      <c r="BD184" s="14"/>
      <c r="BE184" s="14"/>
      <c r="BF184" s="14"/>
      <c r="BG184" s="14"/>
      <c r="BH184" s="14"/>
      <c r="BI184" s="95"/>
      <c r="BJ184" s="95"/>
      <c r="BK184" s="95"/>
      <c r="BL184" s="95"/>
      <c r="BM184" s="95"/>
      <c r="BN184" s="95"/>
      <c r="BO184" s="14"/>
      <c r="BP184" s="14"/>
      <c r="BQ184" s="95"/>
      <c r="BR184" s="14"/>
      <c r="BS184" s="14"/>
      <c r="BT184" s="14"/>
      <c r="BU184" s="95"/>
      <c r="BV184" s="95"/>
      <c r="BW184" s="14"/>
      <c r="BX184" s="14"/>
      <c r="BY184" s="95"/>
      <c r="BZ184" s="14"/>
      <c r="CA184" s="14"/>
      <c r="CB184" s="14"/>
      <c r="CC184" s="14"/>
      <c r="CD184" s="14"/>
      <c r="CE184" s="14"/>
      <c r="CF184" s="14"/>
      <c r="CG184" s="95"/>
      <c r="CH184" s="95"/>
      <c r="CI184" s="14"/>
      <c r="CJ184" s="14"/>
      <c r="CK184" s="95"/>
      <c r="CL184" s="95"/>
      <c r="CM184" s="14"/>
      <c r="CN184" s="14"/>
      <c r="CO184" s="95"/>
      <c r="CP184" s="95"/>
      <c r="CQ184" s="14"/>
      <c r="CR184" s="14"/>
      <c r="CS184" s="95"/>
      <c r="CT184" s="95"/>
      <c r="CU184" s="14"/>
      <c r="CV184" s="14"/>
      <c r="CW184" s="95"/>
      <c r="CX184" s="95"/>
      <c r="CY184" s="14"/>
      <c r="CZ184" s="14"/>
      <c r="DA184" s="95"/>
      <c r="DB184" s="14"/>
      <c r="DC184" s="14"/>
      <c r="DD184" s="14"/>
      <c r="DE184" s="95"/>
      <c r="DF184" s="95"/>
      <c r="DG184" s="14"/>
      <c r="DH184" s="14"/>
      <c r="DI184" s="95"/>
      <c r="DJ184" s="95"/>
      <c r="DK184" s="14"/>
      <c r="DL184" s="14"/>
      <c r="DM184" s="48"/>
      <c r="DN184" s="14"/>
      <c r="DO184" s="14"/>
      <c r="DP184" s="14"/>
      <c r="DQ184" s="48"/>
      <c r="DR184" s="14"/>
      <c r="DS184" s="14"/>
      <c r="DT184" s="14"/>
      <c r="DU184" s="95"/>
      <c r="DV184" s="95"/>
      <c r="DW184" s="15"/>
      <c r="DX184" s="14"/>
      <c r="DY184" s="207"/>
      <c r="DZ184" s="15"/>
      <c r="EA184" s="15"/>
      <c r="EB184" s="14"/>
      <c r="EC184" s="14"/>
      <c r="ED184" s="225"/>
      <c r="EE184" s="221"/>
      <c r="EF184" s="14"/>
      <c r="EG184" s="95"/>
      <c r="EH184" s="95"/>
      <c r="EI184" s="15"/>
      <c r="EJ184" s="14"/>
      <c r="EK184" s="95"/>
      <c r="EL184" s="95"/>
      <c r="EM184" s="15"/>
      <c r="EN184" s="14"/>
      <c r="EO184" s="95"/>
      <c r="EP184" s="95"/>
      <c r="EQ184" s="15"/>
      <c r="ER184" s="14"/>
      <c r="ES184" s="95"/>
      <c r="ET184" s="15"/>
      <c r="EU184" s="15"/>
      <c r="EV184" s="14"/>
      <c r="EW184" s="15"/>
      <c r="EX184" s="15"/>
      <c r="EY184" s="15"/>
      <c r="EZ184" s="14"/>
      <c r="FA184" s="14"/>
      <c r="FB184" s="14"/>
      <c r="FC184" s="15"/>
      <c r="FD184" s="14"/>
      <c r="FE184" s="14"/>
      <c r="FF184" s="14"/>
      <c r="FG184" s="15"/>
      <c r="FH184" s="14"/>
      <c r="FI184" s="14"/>
      <c r="FJ184" s="14"/>
      <c r="FK184" s="15"/>
      <c r="FL184" s="14"/>
      <c r="FM184" s="14"/>
      <c r="FN184" s="14"/>
      <c r="FO184" s="15">
        <v>1960.7</v>
      </c>
      <c r="FP184" s="231">
        <v>1960.7</v>
      </c>
      <c r="FQ184" s="14">
        <f>FP184/FO184*100</f>
        <v>100</v>
      </c>
      <c r="FR184" s="14"/>
      <c r="FS184" s="15"/>
      <c r="FT184" s="14"/>
      <c r="FU184" s="14"/>
      <c r="FV184" s="14"/>
      <c r="FW184" s="15"/>
      <c r="FX184" s="14"/>
      <c r="FY184" s="14"/>
      <c r="FZ184" s="14"/>
      <c r="GA184" s="15"/>
      <c r="GB184" s="14"/>
      <c r="GC184" s="14"/>
      <c r="GD184" s="14"/>
      <c r="GE184" s="15"/>
      <c r="GF184" s="14"/>
      <c r="GG184" s="14"/>
      <c r="GH184" s="14"/>
      <c r="GI184" s="15"/>
      <c r="GJ184" s="15"/>
      <c r="GK184" s="15"/>
    </row>
    <row r="185" spans="1:193" s="33" customFormat="1" x14ac:dyDescent="0.25">
      <c r="A185" s="56" t="s">
        <v>541</v>
      </c>
      <c r="B185" s="145">
        <f t="shared" si="635"/>
        <v>0</v>
      </c>
      <c r="C185" s="145">
        <f t="shared" si="635"/>
        <v>998.77864</v>
      </c>
      <c r="D185" s="145">
        <f t="shared" si="636"/>
        <v>998.77864</v>
      </c>
      <c r="E185" s="14">
        <f t="shared" si="170"/>
        <v>100</v>
      </c>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v>998.77864</v>
      </c>
      <c r="AR185" s="133">
        <v>998.77864</v>
      </c>
      <c r="AS185" s="14">
        <f t="shared" si="637"/>
        <v>100</v>
      </c>
      <c r="AT185" s="14"/>
      <c r="AU185" s="14"/>
      <c r="AV185" s="14"/>
      <c r="AW185" s="14"/>
      <c r="AX185" s="14"/>
      <c r="AY185" s="14"/>
      <c r="AZ185" s="14"/>
      <c r="BA185" s="14"/>
      <c r="BB185" s="155"/>
      <c r="BC185" s="14"/>
      <c r="BD185" s="14"/>
      <c r="BE185" s="14"/>
      <c r="BF185" s="14"/>
      <c r="BG185" s="14"/>
      <c r="BH185" s="14"/>
      <c r="BI185" s="95"/>
      <c r="BJ185" s="95"/>
      <c r="BK185" s="95"/>
      <c r="BL185" s="95"/>
      <c r="BM185" s="95"/>
      <c r="BN185" s="95"/>
      <c r="BO185" s="14"/>
      <c r="BP185" s="14"/>
      <c r="BQ185" s="95"/>
      <c r="BR185" s="14"/>
      <c r="BS185" s="14"/>
      <c r="BT185" s="14"/>
      <c r="BU185" s="95"/>
      <c r="BV185" s="95"/>
      <c r="BW185" s="14"/>
      <c r="BX185" s="14"/>
      <c r="BY185" s="95"/>
      <c r="BZ185" s="14"/>
      <c r="CA185" s="14"/>
      <c r="CB185" s="14"/>
      <c r="CC185" s="14"/>
      <c r="CD185" s="14"/>
      <c r="CE185" s="14"/>
      <c r="CF185" s="14"/>
      <c r="CG185" s="95"/>
      <c r="CH185" s="95"/>
      <c r="CI185" s="14"/>
      <c r="CJ185" s="14"/>
      <c r="CK185" s="95"/>
      <c r="CL185" s="95"/>
      <c r="CM185" s="14"/>
      <c r="CN185" s="14"/>
      <c r="CO185" s="95"/>
      <c r="CP185" s="95"/>
      <c r="CQ185" s="14"/>
      <c r="CR185" s="14"/>
      <c r="CS185" s="95"/>
      <c r="CT185" s="95"/>
      <c r="CU185" s="14"/>
      <c r="CV185" s="14"/>
      <c r="CW185" s="95"/>
      <c r="CX185" s="95"/>
      <c r="CY185" s="14"/>
      <c r="CZ185" s="14"/>
      <c r="DA185" s="95"/>
      <c r="DB185" s="14"/>
      <c r="DC185" s="14"/>
      <c r="DD185" s="14"/>
      <c r="DE185" s="95"/>
      <c r="DF185" s="95"/>
      <c r="DG185" s="14"/>
      <c r="DH185" s="14"/>
      <c r="DI185" s="95"/>
      <c r="DJ185" s="95"/>
      <c r="DK185" s="14"/>
      <c r="DL185" s="14"/>
      <c r="DM185" s="48"/>
      <c r="DN185" s="14"/>
      <c r="DO185" s="14"/>
      <c r="DP185" s="14"/>
      <c r="DQ185" s="48"/>
      <c r="DR185" s="14"/>
      <c r="DS185" s="14"/>
      <c r="DT185" s="14"/>
      <c r="DU185" s="95"/>
      <c r="DV185" s="95"/>
      <c r="DW185" s="15"/>
      <c r="DX185" s="14"/>
      <c r="DY185" s="207"/>
      <c r="DZ185" s="15"/>
      <c r="EA185" s="15"/>
      <c r="EB185" s="14"/>
      <c r="EC185" s="14"/>
      <c r="ED185" s="225"/>
      <c r="EE185" s="221"/>
      <c r="EF185" s="14"/>
      <c r="EG185" s="95"/>
      <c r="EH185" s="95"/>
      <c r="EI185" s="15"/>
      <c r="EJ185" s="14"/>
      <c r="EK185" s="95"/>
      <c r="EL185" s="95"/>
      <c r="EM185" s="15"/>
      <c r="EN185" s="14"/>
      <c r="EO185" s="95"/>
      <c r="EP185" s="95"/>
      <c r="EQ185" s="15"/>
      <c r="ER185" s="14"/>
      <c r="ES185" s="95"/>
      <c r="ET185" s="15"/>
      <c r="EU185" s="15"/>
      <c r="EV185" s="14"/>
      <c r="EW185" s="15"/>
      <c r="EX185" s="15"/>
      <c r="EY185" s="15"/>
      <c r="EZ185" s="14"/>
      <c r="FA185" s="14"/>
      <c r="FB185" s="14"/>
      <c r="FC185" s="15"/>
      <c r="FD185" s="14"/>
      <c r="FE185" s="14"/>
      <c r="FF185" s="14"/>
      <c r="FG185" s="15"/>
      <c r="FH185" s="14"/>
      <c r="FI185" s="14"/>
      <c r="FJ185" s="14"/>
      <c r="FK185" s="15"/>
      <c r="FL185" s="14"/>
      <c r="FM185" s="14"/>
      <c r="FN185" s="14"/>
      <c r="FO185" s="15"/>
      <c r="FP185" s="14"/>
      <c r="FQ185" s="14"/>
      <c r="FR185" s="14"/>
      <c r="FS185" s="15"/>
      <c r="FT185" s="14"/>
      <c r="FU185" s="14"/>
      <c r="FV185" s="14"/>
      <c r="FW185" s="15"/>
      <c r="FX185" s="14"/>
      <c r="FY185" s="14"/>
      <c r="FZ185" s="14"/>
      <c r="GA185" s="15"/>
      <c r="GB185" s="14"/>
      <c r="GC185" s="14"/>
      <c r="GD185" s="14"/>
      <c r="GE185" s="15"/>
      <c r="GF185" s="14"/>
      <c r="GG185" s="14"/>
      <c r="GH185" s="14"/>
      <c r="GI185" s="15"/>
      <c r="GJ185" s="15"/>
      <c r="GK185" s="15"/>
    </row>
    <row r="186" spans="1:193" s="33" customFormat="1" x14ac:dyDescent="0.25">
      <c r="A186" s="56" t="s">
        <v>542</v>
      </c>
      <c r="B186" s="145">
        <f t="shared" si="635"/>
        <v>0</v>
      </c>
      <c r="C186" s="145">
        <f t="shared" si="635"/>
        <v>1000</v>
      </c>
      <c r="D186" s="145">
        <f t="shared" si="636"/>
        <v>1000</v>
      </c>
      <c r="E186" s="14">
        <f t="shared" si="170"/>
        <v>100</v>
      </c>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v>1000</v>
      </c>
      <c r="AR186" s="133">
        <v>1000</v>
      </c>
      <c r="AS186" s="14">
        <f t="shared" si="637"/>
        <v>100</v>
      </c>
      <c r="AT186" s="14"/>
      <c r="AU186" s="14"/>
      <c r="AV186" s="14"/>
      <c r="AW186" s="14"/>
      <c r="AX186" s="14"/>
      <c r="AY186" s="14"/>
      <c r="AZ186" s="14"/>
      <c r="BA186" s="14"/>
      <c r="BB186" s="155"/>
      <c r="BC186" s="14"/>
      <c r="BD186" s="14"/>
      <c r="BE186" s="14"/>
      <c r="BF186" s="14"/>
      <c r="BG186" s="14"/>
      <c r="BH186" s="14"/>
      <c r="BI186" s="95"/>
      <c r="BJ186" s="95"/>
      <c r="BK186" s="95"/>
      <c r="BL186" s="95"/>
      <c r="BM186" s="95"/>
      <c r="BN186" s="95"/>
      <c r="BO186" s="14"/>
      <c r="BP186" s="14"/>
      <c r="BQ186" s="95"/>
      <c r="BR186" s="14"/>
      <c r="BS186" s="14"/>
      <c r="BT186" s="14"/>
      <c r="BU186" s="95"/>
      <c r="BV186" s="95"/>
      <c r="BW186" s="14"/>
      <c r="BX186" s="14"/>
      <c r="BY186" s="95"/>
      <c r="BZ186" s="14"/>
      <c r="CA186" s="14"/>
      <c r="CB186" s="14"/>
      <c r="CC186" s="14"/>
      <c r="CD186" s="14"/>
      <c r="CE186" s="14"/>
      <c r="CF186" s="14"/>
      <c r="CG186" s="95"/>
      <c r="CH186" s="95"/>
      <c r="CI186" s="14"/>
      <c r="CJ186" s="14"/>
      <c r="CK186" s="95"/>
      <c r="CL186" s="95"/>
      <c r="CM186" s="14"/>
      <c r="CN186" s="14"/>
      <c r="CO186" s="95"/>
      <c r="CP186" s="95"/>
      <c r="CQ186" s="14"/>
      <c r="CR186" s="14"/>
      <c r="CS186" s="95"/>
      <c r="CT186" s="95"/>
      <c r="CU186" s="14"/>
      <c r="CV186" s="14"/>
      <c r="CW186" s="95"/>
      <c r="CX186" s="95"/>
      <c r="CY186" s="14"/>
      <c r="CZ186" s="14"/>
      <c r="DA186" s="95"/>
      <c r="DB186" s="14"/>
      <c r="DC186" s="14"/>
      <c r="DD186" s="14"/>
      <c r="DE186" s="95"/>
      <c r="DF186" s="95"/>
      <c r="DG186" s="14"/>
      <c r="DH186" s="14"/>
      <c r="DI186" s="95"/>
      <c r="DJ186" s="95"/>
      <c r="DK186" s="14"/>
      <c r="DL186" s="14"/>
      <c r="DM186" s="48"/>
      <c r="DN186" s="14"/>
      <c r="DO186" s="14"/>
      <c r="DP186" s="14"/>
      <c r="DQ186" s="48"/>
      <c r="DR186" s="14"/>
      <c r="DS186" s="14"/>
      <c r="DT186" s="14"/>
      <c r="DU186" s="95"/>
      <c r="DV186" s="95"/>
      <c r="DW186" s="15"/>
      <c r="DX186" s="14"/>
      <c r="DY186" s="207"/>
      <c r="DZ186" s="15"/>
      <c r="EA186" s="15"/>
      <c r="EB186" s="14"/>
      <c r="EC186" s="14"/>
      <c r="ED186" s="225"/>
      <c r="EE186" s="221"/>
      <c r="EF186" s="14"/>
      <c r="EG186" s="95"/>
      <c r="EH186" s="95"/>
      <c r="EI186" s="15"/>
      <c r="EJ186" s="14"/>
      <c r="EK186" s="95"/>
      <c r="EL186" s="95"/>
      <c r="EM186" s="15"/>
      <c r="EN186" s="14"/>
      <c r="EO186" s="95"/>
      <c r="EP186" s="95"/>
      <c r="EQ186" s="15"/>
      <c r="ER186" s="14"/>
      <c r="ES186" s="95"/>
      <c r="ET186" s="15"/>
      <c r="EU186" s="15"/>
      <c r="EV186" s="14"/>
      <c r="EW186" s="15"/>
      <c r="EX186" s="15"/>
      <c r="EY186" s="15"/>
      <c r="EZ186" s="14"/>
      <c r="FA186" s="14"/>
      <c r="FB186" s="14"/>
      <c r="FC186" s="15"/>
      <c r="FD186" s="14"/>
      <c r="FE186" s="14"/>
      <c r="FF186" s="14"/>
      <c r="FG186" s="15"/>
      <c r="FH186" s="14"/>
      <c r="FI186" s="14"/>
      <c r="FJ186" s="14"/>
      <c r="FK186" s="15"/>
      <c r="FL186" s="14"/>
      <c r="FM186" s="14"/>
      <c r="FN186" s="14"/>
      <c r="FO186" s="15"/>
      <c r="FP186" s="14"/>
      <c r="FQ186" s="14"/>
      <c r="FR186" s="14"/>
      <c r="FS186" s="15"/>
      <c r="FT186" s="14"/>
      <c r="FU186" s="14"/>
      <c r="FV186" s="14"/>
      <c r="FW186" s="15"/>
      <c r="FX186" s="14"/>
      <c r="FY186" s="14"/>
      <c r="FZ186" s="14"/>
      <c r="GA186" s="15"/>
      <c r="GB186" s="14"/>
      <c r="GC186" s="14"/>
      <c r="GD186" s="14"/>
      <c r="GE186" s="15"/>
      <c r="GF186" s="14"/>
      <c r="GG186" s="14"/>
      <c r="GH186" s="14"/>
      <c r="GI186" s="15"/>
      <c r="GJ186" s="15"/>
      <c r="GK186" s="15"/>
    </row>
    <row r="187" spans="1:193" s="33" customFormat="1" x14ac:dyDescent="0.25">
      <c r="A187" s="56" t="s">
        <v>543</v>
      </c>
      <c r="B187" s="145">
        <f t="shared" si="635"/>
        <v>0</v>
      </c>
      <c r="C187" s="145">
        <f t="shared" si="635"/>
        <v>0</v>
      </c>
      <c r="D187" s="145">
        <f t="shared" si="636"/>
        <v>0</v>
      </c>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55"/>
      <c r="BC187" s="14"/>
      <c r="BD187" s="14"/>
      <c r="BE187" s="14"/>
      <c r="BF187" s="14"/>
      <c r="BG187" s="14"/>
      <c r="BH187" s="14"/>
      <c r="BI187" s="95"/>
      <c r="BJ187" s="95"/>
      <c r="BK187" s="95"/>
      <c r="BL187" s="95"/>
      <c r="BM187" s="95"/>
      <c r="BN187" s="95"/>
      <c r="BO187" s="14"/>
      <c r="BP187" s="14"/>
      <c r="BQ187" s="95"/>
      <c r="BR187" s="14"/>
      <c r="BS187" s="14"/>
      <c r="BT187" s="14"/>
      <c r="BU187" s="95"/>
      <c r="BV187" s="95"/>
      <c r="BW187" s="14"/>
      <c r="BX187" s="14"/>
      <c r="BY187" s="95"/>
      <c r="BZ187" s="14"/>
      <c r="CA187" s="14"/>
      <c r="CB187" s="14"/>
      <c r="CC187" s="14"/>
      <c r="CD187" s="14"/>
      <c r="CE187" s="14"/>
      <c r="CF187" s="14"/>
      <c r="CG187" s="95"/>
      <c r="CH187" s="95"/>
      <c r="CI187" s="14"/>
      <c r="CJ187" s="14"/>
      <c r="CK187" s="95"/>
      <c r="CL187" s="95"/>
      <c r="CM187" s="14"/>
      <c r="CN187" s="14"/>
      <c r="CO187" s="95"/>
      <c r="CP187" s="95"/>
      <c r="CQ187" s="14"/>
      <c r="CR187" s="14"/>
      <c r="CS187" s="95"/>
      <c r="CT187" s="95"/>
      <c r="CU187" s="14"/>
      <c r="CV187" s="14"/>
      <c r="CW187" s="95"/>
      <c r="CX187" s="95"/>
      <c r="CY187" s="14"/>
      <c r="CZ187" s="14"/>
      <c r="DA187" s="95"/>
      <c r="DB187" s="14"/>
      <c r="DC187" s="14"/>
      <c r="DD187" s="14"/>
      <c r="DE187" s="95"/>
      <c r="DF187" s="95"/>
      <c r="DG187" s="14"/>
      <c r="DH187" s="14"/>
      <c r="DI187" s="95"/>
      <c r="DJ187" s="95"/>
      <c r="DK187" s="14"/>
      <c r="DL187" s="14"/>
      <c r="DM187" s="48"/>
      <c r="DN187" s="14"/>
      <c r="DO187" s="14"/>
      <c r="DP187" s="14"/>
      <c r="DQ187" s="48"/>
      <c r="DR187" s="14"/>
      <c r="DS187" s="14"/>
      <c r="DT187" s="14"/>
      <c r="DU187" s="95"/>
      <c r="DV187" s="95"/>
      <c r="DW187" s="15"/>
      <c r="DX187" s="14"/>
      <c r="DY187" s="207"/>
      <c r="DZ187" s="15"/>
      <c r="EA187" s="15"/>
      <c r="EB187" s="14"/>
      <c r="EC187" s="14"/>
      <c r="ED187" s="225"/>
      <c r="EE187" s="221"/>
      <c r="EF187" s="14"/>
      <c r="EG187" s="95"/>
      <c r="EH187" s="95"/>
      <c r="EI187" s="15"/>
      <c r="EJ187" s="14"/>
      <c r="EK187" s="95"/>
      <c r="EL187" s="95"/>
      <c r="EM187" s="15"/>
      <c r="EN187" s="14"/>
      <c r="EO187" s="95"/>
      <c r="EP187" s="95"/>
      <c r="EQ187" s="15"/>
      <c r="ER187" s="14"/>
      <c r="ES187" s="95"/>
      <c r="ET187" s="15"/>
      <c r="EU187" s="15"/>
      <c r="EV187" s="14"/>
      <c r="EW187" s="15"/>
      <c r="EX187" s="15"/>
      <c r="EY187" s="15"/>
      <c r="EZ187" s="14"/>
      <c r="FA187" s="14"/>
      <c r="FB187" s="14"/>
      <c r="FC187" s="15"/>
      <c r="FD187" s="14"/>
      <c r="FE187" s="14"/>
      <c r="FF187" s="14"/>
      <c r="FG187" s="15"/>
      <c r="FH187" s="14"/>
      <c r="FI187" s="14"/>
      <c r="FJ187" s="14"/>
      <c r="FK187" s="15"/>
      <c r="FL187" s="14"/>
      <c r="FM187" s="14"/>
      <c r="FN187" s="14"/>
      <c r="FO187" s="15"/>
      <c r="FP187" s="14"/>
      <c r="FQ187" s="14"/>
      <c r="FR187" s="14"/>
      <c r="FS187" s="15"/>
      <c r="FT187" s="14"/>
      <c r="FU187" s="14"/>
      <c r="FV187" s="14"/>
      <c r="FW187" s="15"/>
      <c r="FX187" s="14"/>
      <c r="FY187" s="14"/>
      <c r="FZ187" s="14"/>
      <c r="GA187" s="15"/>
      <c r="GB187" s="14"/>
      <c r="GC187" s="14"/>
      <c r="GD187" s="14"/>
      <c r="GE187" s="15"/>
      <c r="GF187" s="14"/>
      <c r="GG187" s="14"/>
      <c r="GH187" s="14"/>
      <c r="GI187" s="15"/>
      <c r="GJ187" s="15"/>
      <c r="GK187" s="15"/>
    </row>
    <row r="188" spans="1:193" s="33" customFormat="1" x14ac:dyDescent="0.25">
      <c r="A188" s="56" t="s">
        <v>544</v>
      </c>
      <c r="B188" s="145">
        <f t="shared" si="635"/>
        <v>0</v>
      </c>
      <c r="C188" s="145">
        <f t="shared" si="635"/>
        <v>462</v>
      </c>
      <c r="D188" s="145">
        <f t="shared" si="636"/>
        <v>462</v>
      </c>
      <c r="E188" s="14">
        <f t="shared" si="170"/>
        <v>100</v>
      </c>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v>462</v>
      </c>
      <c r="AR188" s="133">
        <v>462</v>
      </c>
      <c r="AS188" s="14">
        <f t="shared" si="637"/>
        <v>100</v>
      </c>
      <c r="AT188" s="14"/>
      <c r="AU188" s="14"/>
      <c r="AV188" s="14"/>
      <c r="AW188" s="14"/>
      <c r="AX188" s="14"/>
      <c r="AY188" s="14"/>
      <c r="AZ188" s="14"/>
      <c r="BA188" s="14"/>
      <c r="BB188" s="155"/>
      <c r="BC188" s="14"/>
      <c r="BD188" s="14"/>
      <c r="BE188" s="14"/>
      <c r="BF188" s="14"/>
      <c r="BG188" s="14"/>
      <c r="BH188" s="14"/>
      <c r="BI188" s="95"/>
      <c r="BJ188" s="95"/>
      <c r="BK188" s="95"/>
      <c r="BL188" s="95"/>
      <c r="BM188" s="95"/>
      <c r="BN188" s="95"/>
      <c r="BO188" s="14"/>
      <c r="BP188" s="14"/>
      <c r="BQ188" s="95"/>
      <c r="BR188" s="14"/>
      <c r="BS188" s="14"/>
      <c r="BT188" s="14"/>
      <c r="BU188" s="95"/>
      <c r="BV188" s="95"/>
      <c r="BW188" s="14"/>
      <c r="BX188" s="14"/>
      <c r="BY188" s="95"/>
      <c r="BZ188" s="14"/>
      <c r="CA188" s="14"/>
      <c r="CB188" s="14"/>
      <c r="CC188" s="14"/>
      <c r="CD188" s="14"/>
      <c r="CE188" s="14"/>
      <c r="CF188" s="14"/>
      <c r="CG188" s="95"/>
      <c r="CH188" s="95"/>
      <c r="CI188" s="14"/>
      <c r="CJ188" s="14"/>
      <c r="CK188" s="95"/>
      <c r="CL188" s="95"/>
      <c r="CM188" s="14"/>
      <c r="CN188" s="14"/>
      <c r="CO188" s="95"/>
      <c r="CP188" s="95"/>
      <c r="CQ188" s="14"/>
      <c r="CR188" s="14"/>
      <c r="CS188" s="95"/>
      <c r="CT188" s="95"/>
      <c r="CU188" s="14"/>
      <c r="CV188" s="14"/>
      <c r="CW188" s="95"/>
      <c r="CX188" s="95"/>
      <c r="CY188" s="14"/>
      <c r="CZ188" s="14"/>
      <c r="DA188" s="95"/>
      <c r="DB188" s="14"/>
      <c r="DC188" s="14"/>
      <c r="DD188" s="14"/>
      <c r="DE188" s="95"/>
      <c r="DF188" s="95"/>
      <c r="DG188" s="14"/>
      <c r="DH188" s="14"/>
      <c r="DI188" s="95"/>
      <c r="DJ188" s="95"/>
      <c r="DK188" s="14"/>
      <c r="DL188" s="14"/>
      <c r="DM188" s="48"/>
      <c r="DN188" s="14"/>
      <c r="DO188" s="14"/>
      <c r="DP188" s="14"/>
      <c r="DQ188" s="48"/>
      <c r="DR188" s="14"/>
      <c r="DS188" s="14"/>
      <c r="DT188" s="14"/>
      <c r="DU188" s="95"/>
      <c r="DV188" s="95"/>
      <c r="DW188" s="15"/>
      <c r="DX188" s="14"/>
      <c r="DY188" s="207"/>
      <c r="DZ188" s="15"/>
      <c r="EA188" s="15"/>
      <c r="EB188" s="14"/>
      <c r="EC188" s="14"/>
      <c r="ED188" s="225"/>
      <c r="EE188" s="221"/>
      <c r="EF188" s="14"/>
      <c r="EG188" s="95"/>
      <c r="EH188" s="95"/>
      <c r="EI188" s="15"/>
      <c r="EJ188" s="14"/>
      <c r="EK188" s="95"/>
      <c r="EL188" s="95"/>
      <c r="EM188" s="15"/>
      <c r="EN188" s="14"/>
      <c r="EO188" s="95"/>
      <c r="EP188" s="95"/>
      <c r="EQ188" s="15"/>
      <c r="ER188" s="14"/>
      <c r="ES188" s="95"/>
      <c r="ET188" s="15"/>
      <c r="EU188" s="15"/>
      <c r="EV188" s="14"/>
      <c r="EW188" s="15"/>
      <c r="EX188" s="15"/>
      <c r="EY188" s="15"/>
      <c r="EZ188" s="14"/>
      <c r="FA188" s="14"/>
      <c r="FB188" s="14"/>
      <c r="FC188" s="15"/>
      <c r="FD188" s="14"/>
      <c r="FE188" s="14"/>
      <c r="FF188" s="14"/>
      <c r="FG188" s="15"/>
      <c r="FH188" s="14"/>
      <c r="FI188" s="14"/>
      <c r="FJ188" s="14"/>
      <c r="FK188" s="15"/>
      <c r="FL188" s="14"/>
      <c r="FM188" s="14"/>
      <c r="FN188" s="14"/>
      <c r="FO188" s="15"/>
      <c r="FP188" s="14"/>
      <c r="FQ188" s="14"/>
      <c r="FR188" s="14"/>
      <c r="FS188" s="15"/>
      <c r="FT188" s="14"/>
      <c r="FU188" s="14"/>
      <c r="FV188" s="14"/>
      <c r="FW188" s="15"/>
      <c r="FX188" s="14"/>
      <c r="FY188" s="14"/>
      <c r="FZ188" s="14"/>
      <c r="GA188" s="15"/>
      <c r="GB188" s="14"/>
      <c r="GC188" s="14"/>
      <c r="GD188" s="14"/>
      <c r="GE188" s="15"/>
      <c r="GF188" s="14"/>
      <c r="GG188" s="14"/>
      <c r="GH188" s="14"/>
      <c r="GI188" s="15"/>
      <c r="GJ188" s="15"/>
      <c r="GK188" s="15"/>
    </row>
    <row r="189" spans="1:193" s="33" customFormat="1" x14ac:dyDescent="0.25">
      <c r="A189" s="56" t="s">
        <v>545</v>
      </c>
      <c r="B189" s="145">
        <f t="shared" si="635"/>
        <v>0</v>
      </c>
      <c r="C189" s="145">
        <f t="shared" si="635"/>
        <v>0</v>
      </c>
      <c r="D189" s="145">
        <f t="shared" si="636"/>
        <v>0</v>
      </c>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55"/>
      <c r="BC189" s="14"/>
      <c r="BD189" s="14"/>
      <c r="BE189" s="14"/>
      <c r="BF189" s="14"/>
      <c r="BG189" s="14"/>
      <c r="BH189" s="14"/>
      <c r="BI189" s="95"/>
      <c r="BJ189" s="95"/>
      <c r="BK189" s="95"/>
      <c r="BL189" s="95"/>
      <c r="BM189" s="95"/>
      <c r="BN189" s="95"/>
      <c r="BO189" s="14"/>
      <c r="BP189" s="14"/>
      <c r="BQ189" s="95"/>
      <c r="BR189" s="14"/>
      <c r="BS189" s="14"/>
      <c r="BT189" s="14"/>
      <c r="BU189" s="95"/>
      <c r="BV189" s="95"/>
      <c r="BW189" s="14"/>
      <c r="BX189" s="14"/>
      <c r="BY189" s="95"/>
      <c r="BZ189" s="14"/>
      <c r="CA189" s="14"/>
      <c r="CB189" s="14"/>
      <c r="CC189" s="14"/>
      <c r="CD189" s="14"/>
      <c r="CE189" s="14"/>
      <c r="CF189" s="14"/>
      <c r="CG189" s="95"/>
      <c r="CH189" s="95"/>
      <c r="CI189" s="14"/>
      <c r="CJ189" s="14"/>
      <c r="CK189" s="95"/>
      <c r="CL189" s="95"/>
      <c r="CM189" s="14"/>
      <c r="CN189" s="14"/>
      <c r="CO189" s="95"/>
      <c r="CP189" s="95"/>
      <c r="CQ189" s="14"/>
      <c r="CR189" s="14"/>
      <c r="CS189" s="95"/>
      <c r="CT189" s="95"/>
      <c r="CU189" s="14"/>
      <c r="CV189" s="14"/>
      <c r="CW189" s="95"/>
      <c r="CX189" s="95"/>
      <c r="CY189" s="14"/>
      <c r="CZ189" s="14"/>
      <c r="DA189" s="95"/>
      <c r="DB189" s="14"/>
      <c r="DC189" s="14"/>
      <c r="DD189" s="14"/>
      <c r="DE189" s="95"/>
      <c r="DF189" s="95"/>
      <c r="DG189" s="14"/>
      <c r="DH189" s="14"/>
      <c r="DI189" s="95"/>
      <c r="DJ189" s="95"/>
      <c r="DK189" s="14"/>
      <c r="DL189" s="14"/>
      <c r="DM189" s="48"/>
      <c r="DN189" s="14"/>
      <c r="DO189" s="14"/>
      <c r="DP189" s="14"/>
      <c r="DQ189" s="48"/>
      <c r="DR189" s="14"/>
      <c r="DS189" s="14"/>
      <c r="DT189" s="14"/>
      <c r="DU189" s="95"/>
      <c r="DV189" s="95"/>
      <c r="DW189" s="15"/>
      <c r="DX189" s="14"/>
      <c r="DY189" s="207"/>
      <c r="DZ189" s="15"/>
      <c r="EA189" s="15"/>
      <c r="EB189" s="14"/>
      <c r="EC189" s="14"/>
      <c r="ED189" s="225"/>
      <c r="EE189" s="221"/>
      <c r="EF189" s="14"/>
      <c r="EG189" s="95"/>
      <c r="EH189" s="95"/>
      <c r="EI189" s="15"/>
      <c r="EJ189" s="14"/>
      <c r="EK189" s="95"/>
      <c r="EL189" s="95"/>
      <c r="EM189" s="15"/>
      <c r="EN189" s="14"/>
      <c r="EO189" s="95"/>
      <c r="EP189" s="95"/>
      <c r="EQ189" s="15"/>
      <c r="ER189" s="14"/>
      <c r="ES189" s="95"/>
      <c r="ET189" s="15"/>
      <c r="EU189" s="15"/>
      <c r="EV189" s="14"/>
      <c r="EW189" s="15"/>
      <c r="EX189" s="15"/>
      <c r="EY189" s="15"/>
      <c r="EZ189" s="14"/>
      <c r="FA189" s="14"/>
      <c r="FB189" s="14"/>
      <c r="FC189" s="15"/>
      <c r="FD189" s="14"/>
      <c r="FE189" s="14"/>
      <c r="FF189" s="14"/>
      <c r="FG189" s="15"/>
      <c r="FH189" s="14"/>
      <c r="FI189" s="14"/>
      <c r="FJ189" s="14"/>
      <c r="FK189" s="15"/>
      <c r="FL189" s="14"/>
      <c r="FM189" s="14"/>
      <c r="FN189" s="14"/>
      <c r="FO189" s="15"/>
      <c r="FP189" s="14"/>
      <c r="FQ189" s="14"/>
      <c r="FR189" s="14"/>
      <c r="FS189" s="15"/>
      <c r="FT189" s="14"/>
      <c r="FU189" s="14"/>
      <c r="FV189" s="14"/>
      <c r="FW189" s="15"/>
      <c r="FX189" s="14"/>
      <c r="FY189" s="14"/>
      <c r="FZ189" s="14"/>
      <c r="GA189" s="15"/>
      <c r="GB189" s="14"/>
      <c r="GC189" s="14"/>
      <c r="GD189" s="14"/>
      <c r="GE189" s="15"/>
      <c r="GF189" s="14"/>
      <c r="GG189" s="14"/>
      <c r="GH189" s="14"/>
      <c r="GI189" s="15"/>
      <c r="GJ189" s="15"/>
      <c r="GK189" s="15"/>
    </row>
    <row r="190" spans="1:193" s="33" customFormat="1" x14ac:dyDescent="0.25">
      <c r="A190" s="56" t="s">
        <v>387</v>
      </c>
      <c r="B190" s="145">
        <f t="shared" si="635"/>
        <v>0</v>
      </c>
      <c r="C190" s="145">
        <f t="shared" si="635"/>
        <v>479.2</v>
      </c>
      <c r="D190" s="145">
        <f t="shared" si="636"/>
        <v>479.2</v>
      </c>
      <c r="E190" s="14">
        <f t="shared" si="170"/>
        <v>100</v>
      </c>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v>479.2</v>
      </c>
      <c r="AR190" s="14">
        <v>479.2</v>
      </c>
      <c r="AS190" s="14">
        <f t="shared" si="637"/>
        <v>100</v>
      </c>
      <c r="AT190" s="14"/>
      <c r="AU190" s="14"/>
      <c r="AV190" s="14"/>
      <c r="AW190" s="14"/>
      <c r="AX190" s="14"/>
      <c r="AY190" s="14"/>
      <c r="AZ190" s="14"/>
      <c r="BA190" s="14"/>
      <c r="BB190" s="155"/>
      <c r="BC190" s="14"/>
      <c r="BD190" s="14"/>
      <c r="BE190" s="14"/>
      <c r="BF190" s="14"/>
      <c r="BG190" s="14"/>
      <c r="BH190" s="14"/>
      <c r="BI190" s="95"/>
      <c r="BJ190" s="95"/>
      <c r="BK190" s="95"/>
      <c r="BL190" s="95"/>
      <c r="BM190" s="95"/>
      <c r="BN190" s="95"/>
      <c r="BO190" s="14"/>
      <c r="BP190" s="14"/>
      <c r="BQ190" s="95"/>
      <c r="BR190" s="14"/>
      <c r="BS190" s="14"/>
      <c r="BT190" s="14"/>
      <c r="BU190" s="95"/>
      <c r="BV190" s="95"/>
      <c r="BW190" s="14"/>
      <c r="BX190" s="14"/>
      <c r="BY190" s="95"/>
      <c r="BZ190" s="14"/>
      <c r="CA190" s="14"/>
      <c r="CB190" s="14"/>
      <c r="CC190" s="14"/>
      <c r="CD190" s="14"/>
      <c r="CE190" s="14"/>
      <c r="CF190" s="14"/>
      <c r="CG190" s="95"/>
      <c r="CH190" s="95"/>
      <c r="CI190" s="14"/>
      <c r="CJ190" s="14"/>
      <c r="CK190" s="95"/>
      <c r="CL190" s="95"/>
      <c r="CM190" s="14"/>
      <c r="CN190" s="14"/>
      <c r="CO190" s="95"/>
      <c r="CP190" s="95"/>
      <c r="CQ190" s="14"/>
      <c r="CR190" s="14"/>
      <c r="CS190" s="95"/>
      <c r="CT190" s="95"/>
      <c r="CU190" s="14"/>
      <c r="CV190" s="14"/>
      <c r="CW190" s="95"/>
      <c r="CX190" s="95"/>
      <c r="CY190" s="14"/>
      <c r="CZ190" s="14"/>
      <c r="DA190" s="95"/>
      <c r="DB190" s="14"/>
      <c r="DC190" s="14"/>
      <c r="DD190" s="14"/>
      <c r="DE190" s="95"/>
      <c r="DF190" s="95"/>
      <c r="DG190" s="14"/>
      <c r="DH190" s="14"/>
      <c r="DI190" s="95"/>
      <c r="DJ190" s="95"/>
      <c r="DK190" s="14"/>
      <c r="DL190" s="14"/>
      <c r="DM190" s="48"/>
      <c r="DN190" s="14"/>
      <c r="DO190" s="14"/>
      <c r="DP190" s="14"/>
      <c r="DQ190" s="48"/>
      <c r="DR190" s="14"/>
      <c r="DS190" s="14"/>
      <c r="DT190" s="14"/>
      <c r="DU190" s="95"/>
      <c r="DV190" s="95"/>
      <c r="DW190" s="15"/>
      <c r="DX190" s="14"/>
      <c r="DY190" s="207"/>
      <c r="DZ190" s="15"/>
      <c r="EA190" s="15"/>
      <c r="EB190" s="14"/>
      <c r="EC190" s="14"/>
      <c r="ED190" s="225"/>
      <c r="EE190" s="221"/>
      <c r="EF190" s="14"/>
      <c r="EG190" s="95"/>
      <c r="EH190" s="95"/>
      <c r="EI190" s="15"/>
      <c r="EJ190" s="14"/>
      <c r="EK190" s="95"/>
      <c r="EL190" s="95"/>
      <c r="EM190" s="15"/>
      <c r="EN190" s="14"/>
      <c r="EO190" s="95"/>
      <c r="EP190" s="95"/>
      <c r="EQ190" s="15"/>
      <c r="ER190" s="14"/>
      <c r="ES190" s="95"/>
      <c r="ET190" s="15"/>
      <c r="EU190" s="15"/>
      <c r="EV190" s="14"/>
      <c r="EW190" s="15"/>
      <c r="EX190" s="15"/>
      <c r="EY190" s="15"/>
      <c r="EZ190" s="14"/>
      <c r="FA190" s="14"/>
      <c r="FB190" s="14"/>
      <c r="FC190" s="15"/>
      <c r="FD190" s="14"/>
      <c r="FE190" s="14"/>
      <c r="FF190" s="14"/>
      <c r="FG190" s="15"/>
      <c r="FH190" s="14"/>
      <c r="FI190" s="14"/>
      <c r="FJ190" s="14"/>
      <c r="FK190" s="15"/>
      <c r="FL190" s="14"/>
      <c r="FM190" s="14"/>
      <c r="FN190" s="14"/>
      <c r="FO190" s="15"/>
      <c r="FP190" s="14"/>
      <c r="FQ190" s="14"/>
      <c r="FR190" s="14"/>
      <c r="FS190" s="15"/>
      <c r="FT190" s="14"/>
      <c r="FU190" s="14"/>
      <c r="FV190" s="14"/>
      <c r="FW190" s="15"/>
      <c r="FX190" s="14"/>
      <c r="FY190" s="14"/>
      <c r="FZ190" s="14"/>
      <c r="GA190" s="15"/>
      <c r="GB190" s="14"/>
      <c r="GC190" s="14"/>
      <c r="GD190" s="14"/>
      <c r="GE190" s="15"/>
      <c r="GF190" s="14"/>
      <c r="GG190" s="14"/>
      <c r="GH190" s="14"/>
      <c r="GI190" s="15"/>
      <c r="GJ190" s="15"/>
      <c r="GK190" s="15"/>
    </row>
    <row r="191" spans="1:193" s="33" customFormat="1" x14ac:dyDescent="0.25">
      <c r="A191" s="56" t="s">
        <v>546</v>
      </c>
      <c r="B191" s="145">
        <f t="shared" si="635"/>
        <v>0</v>
      </c>
      <c r="C191" s="145">
        <f t="shared" si="635"/>
        <v>447</v>
      </c>
      <c r="D191" s="145">
        <f t="shared" si="636"/>
        <v>447</v>
      </c>
      <c r="E191" s="14">
        <f t="shared" si="170"/>
        <v>100</v>
      </c>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v>447</v>
      </c>
      <c r="AR191" s="133">
        <v>447</v>
      </c>
      <c r="AS191" s="14">
        <f t="shared" si="637"/>
        <v>100</v>
      </c>
      <c r="AT191" s="14"/>
      <c r="AU191" s="14"/>
      <c r="AV191" s="14"/>
      <c r="AW191" s="14"/>
      <c r="AX191" s="14"/>
      <c r="AY191" s="14"/>
      <c r="AZ191" s="14"/>
      <c r="BA191" s="14"/>
      <c r="BB191" s="155"/>
      <c r="BC191" s="14"/>
      <c r="BD191" s="14"/>
      <c r="BE191" s="14"/>
      <c r="BF191" s="14"/>
      <c r="BG191" s="14"/>
      <c r="BH191" s="14"/>
      <c r="BI191" s="95"/>
      <c r="BJ191" s="95"/>
      <c r="BK191" s="95"/>
      <c r="BL191" s="95"/>
      <c r="BM191" s="95"/>
      <c r="BN191" s="95"/>
      <c r="BO191" s="14"/>
      <c r="BP191" s="14"/>
      <c r="BQ191" s="95"/>
      <c r="BR191" s="14"/>
      <c r="BS191" s="14"/>
      <c r="BT191" s="14"/>
      <c r="BU191" s="95"/>
      <c r="BV191" s="95"/>
      <c r="BW191" s="14"/>
      <c r="BX191" s="14"/>
      <c r="BY191" s="95"/>
      <c r="BZ191" s="14"/>
      <c r="CA191" s="14"/>
      <c r="CB191" s="14"/>
      <c r="CC191" s="14"/>
      <c r="CD191" s="14"/>
      <c r="CE191" s="14"/>
      <c r="CF191" s="14"/>
      <c r="CG191" s="95"/>
      <c r="CH191" s="95"/>
      <c r="CI191" s="14"/>
      <c r="CJ191" s="14"/>
      <c r="CK191" s="95"/>
      <c r="CL191" s="95"/>
      <c r="CM191" s="14"/>
      <c r="CN191" s="14"/>
      <c r="CO191" s="95"/>
      <c r="CP191" s="95"/>
      <c r="CQ191" s="14"/>
      <c r="CR191" s="14"/>
      <c r="CS191" s="95"/>
      <c r="CT191" s="95"/>
      <c r="CU191" s="14"/>
      <c r="CV191" s="14"/>
      <c r="CW191" s="95"/>
      <c r="CX191" s="95"/>
      <c r="CY191" s="14"/>
      <c r="CZ191" s="14"/>
      <c r="DA191" s="95"/>
      <c r="DB191" s="14"/>
      <c r="DC191" s="14"/>
      <c r="DD191" s="14"/>
      <c r="DE191" s="95"/>
      <c r="DF191" s="95"/>
      <c r="DG191" s="14"/>
      <c r="DH191" s="14"/>
      <c r="DI191" s="95"/>
      <c r="DJ191" s="95"/>
      <c r="DK191" s="14"/>
      <c r="DL191" s="14"/>
      <c r="DM191" s="48"/>
      <c r="DN191" s="14"/>
      <c r="DO191" s="14"/>
      <c r="DP191" s="14"/>
      <c r="DQ191" s="48"/>
      <c r="DR191" s="14"/>
      <c r="DS191" s="14"/>
      <c r="DT191" s="14"/>
      <c r="DU191" s="95"/>
      <c r="DV191" s="95"/>
      <c r="DW191" s="15"/>
      <c r="DX191" s="14"/>
      <c r="DY191" s="207"/>
      <c r="DZ191" s="15"/>
      <c r="EA191" s="15"/>
      <c r="EB191" s="14"/>
      <c r="EC191" s="14"/>
      <c r="ED191" s="225"/>
      <c r="EE191" s="221"/>
      <c r="EF191" s="14"/>
      <c r="EG191" s="95"/>
      <c r="EH191" s="95"/>
      <c r="EI191" s="15"/>
      <c r="EJ191" s="14"/>
      <c r="EK191" s="95"/>
      <c r="EL191" s="95"/>
      <c r="EM191" s="15"/>
      <c r="EN191" s="14"/>
      <c r="EO191" s="95"/>
      <c r="EP191" s="95"/>
      <c r="EQ191" s="15"/>
      <c r="ER191" s="14"/>
      <c r="ES191" s="95"/>
      <c r="ET191" s="15"/>
      <c r="EU191" s="15"/>
      <c r="EV191" s="14"/>
      <c r="EW191" s="15"/>
      <c r="EX191" s="15"/>
      <c r="EY191" s="15"/>
      <c r="EZ191" s="14"/>
      <c r="FA191" s="14"/>
      <c r="FB191" s="14"/>
      <c r="FC191" s="15"/>
      <c r="FD191" s="14"/>
      <c r="FE191" s="14"/>
      <c r="FF191" s="14"/>
      <c r="FG191" s="15"/>
      <c r="FH191" s="14"/>
      <c r="FI191" s="14"/>
      <c r="FJ191" s="14"/>
      <c r="FK191" s="15"/>
      <c r="FL191" s="14"/>
      <c r="FM191" s="14"/>
      <c r="FN191" s="14"/>
      <c r="FO191" s="15"/>
      <c r="FP191" s="14"/>
      <c r="FQ191" s="14"/>
      <c r="FR191" s="14"/>
      <c r="FS191" s="15"/>
      <c r="FT191" s="14"/>
      <c r="FU191" s="14"/>
      <c r="FV191" s="14"/>
      <c r="FW191" s="15"/>
      <c r="FX191" s="14"/>
      <c r="FY191" s="14"/>
      <c r="FZ191" s="14"/>
      <c r="GA191" s="15"/>
      <c r="GB191" s="14"/>
      <c r="GC191" s="14"/>
      <c r="GD191" s="14"/>
      <c r="GE191" s="15"/>
      <c r="GF191" s="14"/>
      <c r="GG191" s="14"/>
      <c r="GH191" s="14"/>
      <c r="GI191" s="15"/>
      <c r="GJ191" s="15"/>
      <c r="GK191" s="15"/>
    </row>
    <row r="192" spans="1:193" s="33" customFormat="1" x14ac:dyDescent="0.25">
      <c r="A192" s="56" t="s">
        <v>547</v>
      </c>
      <c r="B192" s="145">
        <f t="shared" si="635"/>
        <v>0</v>
      </c>
      <c r="C192" s="145">
        <f t="shared" si="635"/>
        <v>0</v>
      </c>
      <c r="D192" s="145">
        <f t="shared" si="636"/>
        <v>0</v>
      </c>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55"/>
      <c r="BC192" s="14"/>
      <c r="BD192" s="14"/>
      <c r="BE192" s="14"/>
      <c r="BF192" s="14"/>
      <c r="BG192" s="14"/>
      <c r="BH192" s="14"/>
      <c r="BI192" s="95"/>
      <c r="BJ192" s="95"/>
      <c r="BK192" s="95"/>
      <c r="BL192" s="95"/>
      <c r="BM192" s="95"/>
      <c r="BN192" s="95"/>
      <c r="BO192" s="14"/>
      <c r="BP192" s="14"/>
      <c r="BQ192" s="95"/>
      <c r="BR192" s="14"/>
      <c r="BS192" s="14"/>
      <c r="BT192" s="14"/>
      <c r="BU192" s="14"/>
      <c r="BV192" s="14"/>
      <c r="BW192" s="14"/>
      <c r="BX192" s="14"/>
      <c r="BY192" s="95"/>
      <c r="BZ192" s="14"/>
      <c r="CA192" s="14"/>
      <c r="CB192" s="14"/>
      <c r="CC192" s="14"/>
      <c r="CD192" s="14"/>
      <c r="CE192" s="14"/>
      <c r="CF192" s="14"/>
      <c r="CG192" s="95"/>
      <c r="CH192" s="95"/>
      <c r="CI192" s="14"/>
      <c r="CJ192" s="14"/>
      <c r="CK192" s="95"/>
      <c r="CL192" s="95"/>
      <c r="CM192" s="14"/>
      <c r="CN192" s="14"/>
      <c r="CO192" s="95"/>
      <c r="CP192" s="95"/>
      <c r="CQ192" s="14"/>
      <c r="CR192" s="14"/>
      <c r="CS192" s="95"/>
      <c r="CT192" s="95"/>
      <c r="CU192" s="14"/>
      <c r="CV192" s="14"/>
      <c r="CW192" s="95"/>
      <c r="CX192" s="95"/>
      <c r="CY192" s="14"/>
      <c r="CZ192" s="14"/>
      <c r="DA192" s="95"/>
      <c r="DB192" s="14"/>
      <c r="DC192" s="14"/>
      <c r="DD192" s="14"/>
      <c r="DE192" s="95"/>
      <c r="DF192" s="95"/>
      <c r="DG192" s="14"/>
      <c r="DH192" s="14"/>
      <c r="DI192" s="95"/>
      <c r="DJ192" s="95"/>
      <c r="DK192" s="14"/>
      <c r="DL192" s="14"/>
      <c r="DM192" s="48"/>
      <c r="DN192" s="14"/>
      <c r="DO192" s="14"/>
      <c r="DP192" s="14"/>
      <c r="DQ192" s="48"/>
      <c r="DR192" s="14"/>
      <c r="DS192" s="14"/>
      <c r="DT192" s="14"/>
      <c r="DU192" s="95"/>
      <c r="DV192" s="95"/>
      <c r="DW192" s="15"/>
      <c r="DX192" s="14"/>
      <c r="DY192" s="207"/>
      <c r="DZ192" s="15"/>
      <c r="EA192" s="15"/>
      <c r="EB192" s="14"/>
      <c r="EC192" s="14"/>
      <c r="ED192" s="225"/>
      <c r="EE192" s="221"/>
      <c r="EF192" s="14"/>
      <c r="EG192" s="95"/>
      <c r="EH192" s="95"/>
      <c r="EI192" s="15"/>
      <c r="EJ192" s="14"/>
      <c r="EK192" s="95"/>
      <c r="EL192" s="95"/>
      <c r="EM192" s="15"/>
      <c r="EN192" s="14"/>
      <c r="EO192" s="95"/>
      <c r="EP192" s="95"/>
      <c r="EQ192" s="15"/>
      <c r="ER192" s="14"/>
      <c r="ES192" s="95"/>
      <c r="ET192" s="15"/>
      <c r="EU192" s="15"/>
      <c r="EV192" s="14"/>
      <c r="EW192" s="15"/>
      <c r="EX192" s="15"/>
      <c r="EY192" s="15"/>
      <c r="EZ192" s="14"/>
      <c r="FA192" s="14"/>
      <c r="FB192" s="14"/>
      <c r="FC192" s="15"/>
      <c r="FD192" s="14"/>
      <c r="FE192" s="14"/>
      <c r="FF192" s="14"/>
      <c r="FG192" s="15"/>
      <c r="FH192" s="14"/>
      <c r="FI192" s="14"/>
      <c r="FJ192" s="14"/>
      <c r="FK192" s="15"/>
      <c r="FL192" s="14"/>
      <c r="FM192" s="14"/>
      <c r="FN192" s="14"/>
      <c r="FO192" s="15"/>
      <c r="FP192" s="14"/>
      <c r="FQ192" s="14"/>
      <c r="FR192" s="14"/>
      <c r="FS192" s="15"/>
      <c r="FT192" s="14"/>
      <c r="FU192" s="14"/>
      <c r="FV192" s="14"/>
      <c r="FW192" s="15"/>
      <c r="FX192" s="14"/>
      <c r="FY192" s="14"/>
      <c r="FZ192" s="14"/>
      <c r="GA192" s="15"/>
      <c r="GB192" s="14"/>
      <c r="GC192" s="14"/>
      <c r="GD192" s="14"/>
      <c r="GE192" s="15"/>
      <c r="GF192" s="14"/>
      <c r="GG192" s="14"/>
      <c r="GH192" s="14"/>
      <c r="GI192" s="15"/>
      <c r="GJ192" s="15"/>
      <c r="GK192" s="15"/>
    </row>
    <row r="193" spans="1:193" s="74" customFormat="1" ht="31.5" x14ac:dyDescent="0.25">
      <c r="A193" s="75" t="s">
        <v>363</v>
      </c>
      <c r="B193" s="144">
        <f t="shared" si="635"/>
        <v>31574.63</v>
      </c>
      <c r="C193" s="144">
        <f t="shared" si="635"/>
        <v>32065.628910000003</v>
      </c>
      <c r="D193" s="144">
        <f t="shared" si="636"/>
        <v>30961.65265</v>
      </c>
      <c r="E193" s="79">
        <f t="shared" si="170"/>
        <v>96.557135170813012</v>
      </c>
      <c r="F193" s="81">
        <f t="shared" ref="F193" si="781">F194+F195+F196</f>
        <v>1356.1</v>
      </c>
      <c r="G193" s="81">
        <f t="shared" ref="G193:BH193" si="782">G194+G195+G196</f>
        <v>1187.5</v>
      </c>
      <c r="H193" s="81">
        <f t="shared" si="782"/>
        <v>1187.4966999999999</v>
      </c>
      <c r="I193" s="79">
        <f>H193/G193*100</f>
        <v>99.99972210526316</v>
      </c>
      <c r="J193" s="81">
        <f t="shared" ref="J193" si="783">J194+J195+J196</f>
        <v>0</v>
      </c>
      <c r="K193" s="81">
        <f t="shared" si="782"/>
        <v>0</v>
      </c>
      <c r="L193" s="81">
        <f t="shared" si="782"/>
        <v>0</v>
      </c>
      <c r="M193" s="81">
        <f t="shared" si="782"/>
        <v>0</v>
      </c>
      <c r="N193" s="81">
        <f t="shared" ref="N193" si="784">N194+N195+N196</f>
        <v>0</v>
      </c>
      <c r="O193" s="81">
        <f t="shared" si="782"/>
        <v>0</v>
      </c>
      <c r="P193" s="81">
        <f t="shared" si="782"/>
        <v>0</v>
      </c>
      <c r="Q193" s="79"/>
      <c r="R193" s="81">
        <f t="shared" ref="R193" si="785">R194+R195+R196</f>
        <v>0</v>
      </c>
      <c r="S193" s="81">
        <f t="shared" si="782"/>
        <v>0</v>
      </c>
      <c r="T193" s="81">
        <f t="shared" si="782"/>
        <v>0</v>
      </c>
      <c r="U193" s="81">
        <f t="shared" si="782"/>
        <v>0</v>
      </c>
      <c r="V193" s="81"/>
      <c r="W193" s="81">
        <f t="shared" si="782"/>
        <v>0</v>
      </c>
      <c r="X193" s="81">
        <f t="shared" si="782"/>
        <v>0</v>
      </c>
      <c r="Y193" s="81">
        <f t="shared" si="782"/>
        <v>0</v>
      </c>
      <c r="Z193" s="81">
        <f t="shared" ref="Z193" si="786">Z194+Z195+Z196</f>
        <v>3592.8</v>
      </c>
      <c r="AA193" s="81">
        <f t="shared" si="782"/>
        <v>3592.8</v>
      </c>
      <c r="AB193" s="81">
        <f t="shared" si="782"/>
        <v>3592.8</v>
      </c>
      <c r="AC193" s="81">
        <f>AB193/AA193*100</f>
        <v>100</v>
      </c>
      <c r="AD193" s="81">
        <f t="shared" ref="AD193" si="787">AD194+AD195+AD196</f>
        <v>116.93</v>
      </c>
      <c r="AE193" s="81">
        <f t="shared" si="782"/>
        <v>102.04082</v>
      </c>
      <c r="AF193" s="81">
        <f t="shared" si="782"/>
        <v>102.04083</v>
      </c>
      <c r="AG193" s="79">
        <f>AF193/AE193*100</f>
        <v>100.00000979999966</v>
      </c>
      <c r="AH193" s="81">
        <f t="shared" ref="AH193" si="788">AH194+AH195+AH196</f>
        <v>50</v>
      </c>
      <c r="AI193" s="81">
        <f t="shared" si="782"/>
        <v>51.020409999999998</v>
      </c>
      <c r="AJ193" s="81">
        <f t="shared" si="782"/>
        <v>51.020409999999998</v>
      </c>
      <c r="AK193" s="79">
        <f>AJ193/AI193*100</f>
        <v>100</v>
      </c>
      <c r="AL193" s="79"/>
      <c r="AM193" s="81">
        <f t="shared" si="782"/>
        <v>0</v>
      </c>
      <c r="AN193" s="81">
        <f t="shared" si="782"/>
        <v>0</v>
      </c>
      <c r="AO193" s="81">
        <f t="shared" si="782"/>
        <v>0</v>
      </c>
      <c r="AP193" s="81"/>
      <c r="AQ193" s="81">
        <f>SUM(AQ194:AQ196)</f>
        <v>1992.6416800000002</v>
      </c>
      <c r="AR193" s="81">
        <f t="shared" si="782"/>
        <v>1992.6416800000002</v>
      </c>
      <c r="AS193" s="79">
        <f t="shared" si="637"/>
        <v>100</v>
      </c>
      <c r="AT193" s="81">
        <f t="shared" ref="AT193" si="789">AT194+AT195+AT196</f>
        <v>1833.2</v>
      </c>
      <c r="AU193" s="81">
        <f t="shared" si="782"/>
        <v>1833.2</v>
      </c>
      <c r="AV193" s="81">
        <f t="shared" si="782"/>
        <v>1833.2342800000001</v>
      </c>
      <c r="AW193" s="79">
        <f t="shared" ref="AW193" si="790">AV193/AU193*100</f>
        <v>100.00186995417847</v>
      </c>
      <c r="AX193" s="81">
        <f t="shared" ref="AX193" si="791">AX194+AX195+AX196</f>
        <v>10239</v>
      </c>
      <c r="AY193" s="81">
        <f t="shared" si="782"/>
        <v>10239</v>
      </c>
      <c r="AZ193" s="81">
        <f t="shared" si="782"/>
        <v>10239</v>
      </c>
      <c r="BA193" s="81">
        <f t="shared" si="190"/>
        <v>100</v>
      </c>
      <c r="BB193" s="154"/>
      <c r="BC193" s="81">
        <f t="shared" ref="BC193:BD193" si="792">BC194+BC195+BC196</f>
        <v>1603.8</v>
      </c>
      <c r="BD193" s="81">
        <f t="shared" si="792"/>
        <v>1336.5</v>
      </c>
      <c r="BE193" s="81">
        <f t="shared" ref="BE193:BE194" si="793">BD193/BC193*100</f>
        <v>83.333333333333343</v>
      </c>
      <c r="BF193" s="81">
        <f t="shared" ref="BF193" si="794">BF194+BF195+BF196</f>
        <v>0</v>
      </c>
      <c r="BG193" s="81">
        <f t="shared" si="782"/>
        <v>0</v>
      </c>
      <c r="BH193" s="81">
        <f t="shared" si="782"/>
        <v>0</v>
      </c>
      <c r="BI193" s="81">
        <f t="shared" ref="BI193:DP193" si="795">BI194+BI195+BI196</f>
        <v>0</v>
      </c>
      <c r="BJ193" s="81"/>
      <c r="BK193" s="81"/>
      <c r="BL193" s="81"/>
      <c r="BM193" s="81"/>
      <c r="BN193" s="81"/>
      <c r="BO193" s="81">
        <f t="shared" si="795"/>
        <v>0</v>
      </c>
      <c r="BP193" s="81">
        <f t="shared" si="795"/>
        <v>0</v>
      </c>
      <c r="BQ193" s="81">
        <f t="shared" si="795"/>
        <v>0</v>
      </c>
      <c r="BR193" s="81">
        <f t="shared" ref="BR193" si="796">BR194+BR195+BR196</f>
        <v>0</v>
      </c>
      <c r="BS193" s="81">
        <f t="shared" si="795"/>
        <v>1439.5</v>
      </c>
      <c r="BT193" s="81">
        <f t="shared" si="795"/>
        <v>674.40237000000002</v>
      </c>
      <c r="BU193" s="79">
        <f t="shared" ref="BU193" si="797">BT193/BS193*100</f>
        <v>46.849765196248697</v>
      </c>
      <c r="BV193" s="79"/>
      <c r="BW193" s="81">
        <f t="shared" si="795"/>
        <v>29.4</v>
      </c>
      <c r="BX193" s="81">
        <f t="shared" si="795"/>
        <v>13.763309999999999</v>
      </c>
      <c r="BY193" s="79">
        <f t="shared" ref="BY193" si="798">BX193/BW193*100</f>
        <v>46.813979591836734</v>
      </c>
      <c r="BZ193" s="81">
        <f t="shared" ref="BZ193" si="799">BZ194+BZ195+BZ196</f>
        <v>3380.9</v>
      </c>
      <c r="CA193" s="81">
        <f t="shared" si="795"/>
        <v>3036.9</v>
      </c>
      <c r="CB193" s="81">
        <f t="shared" si="795"/>
        <v>2980.9</v>
      </c>
      <c r="CC193" s="81">
        <f t="shared" si="257"/>
        <v>98.156014356745374</v>
      </c>
      <c r="CD193" s="81"/>
      <c r="CE193" s="81">
        <f t="shared" si="795"/>
        <v>0</v>
      </c>
      <c r="CF193" s="81">
        <f t="shared" si="795"/>
        <v>0</v>
      </c>
      <c r="CG193" s="81">
        <f t="shared" si="795"/>
        <v>0</v>
      </c>
      <c r="CH193" s="81"/>
      <c r="CI193" s="81">
        <f t="shared" si="795"/>
        <v>0</v>
      </c>
      <c r="CJ193" s="81">
        <f t="shared" si="795"/>
        <v>0</v>
      </c>
      <c r="CK193" s="81">
        <f t="shared" si="795"/>
        <v>0</v>
      </c>
      <c r="CL193" s="81"/>
      <c r="CM193" s="81">
        <f t="shared" si="795"/>
        <v>0</v>
      </c>
      <c r="CN193" s="81">
        <f t="shared" si="795"/>
        <v>0</v>
      </c>
      <c r="CO193" s="81">
        <f t="shared" si="795"/>
        <v>0</v>
      </c>
      <c r="CP193" s="81"/>
      <c r="CQ193" s="81">
        <f t="shared" si="795"/>
        <v>0</v>
      </c>
      <c r="CR193" s="81">
        <f t="shared" si="795"/>
        <v>0</v>
      </c>
      <c r="CS193" s="81">
        <f t="shared" si="795"/>
        <v>0</v>
      </c>
      <c r="CT193" s="81"/>
      <c r="CU193" s="81">
        <f t="shared" si="795"/>
        <v>0</v>
      </c>
      <c r="CV193" s="81">
        <f t="shared" si="795"/>
        <v>0</v>
      </c>
      <c r="CW193" s="81">
        <f t="shared" si="795"/>
        <v>0</v>
      </c>
      <c r="CX193" s="81"/>
      <c r="CY193" s="81">
        <f t="shared" si="795"/>
        <v>0</v>
      </c>
      <c r="CZ193" s="81">
        <f t="shared" si="795"/>
        <v>0</v>
      </c>
      <c r="DA193" s="81">
        <f t="shared" si="795"/>
        <v>0</v>
      </c>
      <c r="DB193" s="81">
        <f t="shared" ref="DB193" si="800">DB194+DB195+DB196</f>
        <v>1208.3</v>
      </c>
      <c r="DC193" s="81">
        <f t="shared" si="795"/>
        <v>1208.3</v>
      </c>
      <c r="DD193" s="81">
        <f t="shared" si="795"/>
        <v>1208.3</v>
      </c>
      <c r="DE193" s="79">
        <f t="shared" ref="DE193" si="801">DD193/DC193*100</f>
        <v>100</v>
      </c>
      <c r="DF193" s="79"/>
      <c r="DG193" s="81">
        <f t="shared" si="795"/>
        <v>0</v>
      </c>
      <c r="DH193" s="81">
        <f t="shared" si="795"/>
        <v>0</v>
      </c>
      <c r="DI193" s="81">
        <f t="shared" si="795"/>
        <v>0</v>
      </c>
      <c r="DJ193" s="81">
        <f t="shared" si="795"/>
        <v>76.8</v>
      </c>
      <c r="DK193" s="81">
        <f t="shared" si="795"/>
        <v>60</v>
      </c>
      <c r="DL193" s="81">
        <f t="shared" si="795"/>
        <v>60</v>
      </c>
      <c r="DM193" s="78">
        <f t="shared" si="702"/>
        <v>100</v>
      </c>
      <c r="DN193" s="81">
        <f t="shared" ref="DN193" si="802">DN194+DN195+DN196</f>
        <v>1879.8</v>
      </c>
      <c r="DO193" s="81">
        <f t="shared" si="795"/>
        <v>1879.8</v>
      </c>
      <c r="DP193" s="81">
        <f t="shared" si="795"/>
        <v>1879.82707</v>
      </c>
      <c r="DQ193" s="78">
        <f t="shared" si="704"/>
        <v>100.0014400468135</v>
      </c>
      <c r="DR193" s="81">
        <f t="shared" ref="DR193" si="803">DR194+DR195+DR196</f>
        <v>0</v>
      </c>
      <c r="DS193" s="81">
        <f t="shared" ref="DS193:EK193" si="804">DS194+DS195+DS196</f>
        <v>0</v>
      </c>
      <c r="DT193" s="81">
        <f t="shared" si="804"/>
        <v>0</v>
      </c>
      <c r="DU193" s="81">
        <f t="shared" si="804"/>
        <v>0</v>
      </c>
      <c r="DV193" s="81"/>
      <c r="DW193" s="81">
        <f t="shared" si="804"/>
        <v>0</v>
      </c>
      <c r="DX193" s="81">
        <f t="shared" si="804"/>
        <v>0</v>
      </c>
      <c r="DY193" s="209">
        <f t="shared" si="804"/>
        <v>0</v>
      </c>
      <c r="DZ193" s="81">
        <f t="shared" ref="DZ193" si="805">DZ194+DZ195+DZ196</f>
        <v>3763.4</v>
      </c>
      <c r="EA193" s="81">
        <f t="shared" si="804"/>
        <v>3763.4</v>
      </c>
      <c r="EB193" s="81">
        <f t="shared" si="804"/>
        <v>3763.4</v>
      </c>
      <c r="EC193" s="81">
        <f t="shared" si="202"/>
        <v>100</v>
      </c>
      <c r="ED193" s="220"/>
      <c r="EE193" s="220">
        <f t="shared" si="804"/>
        <v>0</v>
      </c>
      <c r="EF193" s="81">
        <f t="shared" si="804"/>
        <v>0</v>
      </c>
      <c r="EG193" s="81">
        <f t="shared" si="804"/>
        <v>0</v>
      </c>
      <c r="EH193" s="81"/>
      <c r="EI193" s="81">
        <f t="shared" si="804"/>
        <v>0</v>
      </c>
      <c r="EJ193" s="81">
        <f t="shared" si="804"/>
        <v>0</v>
      </c>
      <c r="EK193" s="81">
        <f t="shared" si="804"/>
        <v>0</v>
      </c>
      <c r="EL193" s="81"/>
      <c r="EM193" s="81"/>
      <c r="EN193" s="81">
        <f t="shared" ref="EN193:EO193" si="806">EN194+EN195+EN196</f>
        <v>0</v>
      </c>
      <c r="EO193" s="81">
        <f t="shared" si="806"/>
        <v>0</v>
      </c>
      <c r="EP193" s="81"/>
      <c r="EQ193" s="81">
        <f t="shared" ref="EQ193:ET193" si="807">EQ194+EQ195+EQ196</f>
        <v>0</v>
      </c>
      <c r="ER193" s="81">
        <f t="shared" si="807"/>
        <v>0</v>
      </c>
      <c r="ES193" s="81">
        <f t="shared" si="807"/>
        <v>0</v>
      </c>
      <c r="ET193" s="81">
        <f t="shared" si="807"/>
        <v>0</v>
      </c>
      <c r="EU193" s="81">
        <f t="shared" ref="EU193:EV193" si="808">EU194+EU195+EU196</f>
        <v>0</v>
      </c>
      <c r="EV193" s="81">
        <f t="shared" si="808"/>
        <v>0</v>
      </c>
      <c r="EW193" s="81"/>
      <c r="EX193" s="81">
        <f t="shared" ref="EX193" si="809">EX194+EX195+EX196</f>
        <v>0</v>
      </c>
      <c r="EY193" s="81">
        <f t="shared" ref="EY193:FA193" si="810">EY194+EY195+EY196</f>
        <v>0</v>
      </c>
      <c r="EZ193" s="81">
        <f t="shared" si="810"/>
        <v>0</v>
      </c>
      <c r="FA193" s="81">
        <f t="shared" si="810"/>
        <v>0</v>
      </c>
      <c r="FB193" s="81"/>
      <c r="FC193" s="81">
        <f t="shared" ref="FC193:FH193" si="811">FC194+FC195+FC196</f>
        <v>0</v>
      </c>
      <c r="FD193" s="81">
        <f t="shared" si="811"/>
        <v>0</v>
      </c>
      <c r="FE193" s="81"/>
      <c r="FF193" s="81"/>
      <c r="FG193" s="81">
        <f t="shared" si="811"/>
        <v>0</v>
      </c>
      <c r="FH193" s="81">
        <f t="shared" si="811"/>
        <v>0</v>
      </c>
      <c r="FI193" s="81"/>
      <c r="FJ193" s="81"/>
      <c r="FK193" s="81">
        <f t="shared" ref="FK193:FL193" si="812">FK194+FK195+FK196</f>
        <v>0</v>
      </c>
      <c r="FL193" s="81">
        <f t="shared" si="812"/>
        <v>0</v>
      </c>
      <c r="FM193" s="81"/>
      <c r="FN193" s="81"/>
      <c r="FO193" s="81">
        <f t="shared" ref="FO193:FP193" si="813">FO194+FO195+FO196</f>
        <v>0</v>
      </c>
      <c r="FP193" s="81">
        <f t="shared" si="813"/>
        <v>0</v>
      </c>
      <c r="FQ193" s="81"/>
      <c r="FR193" s="81"/>
      <c r="FS193" s="81"/>
      <c r="FT193" s="81"/>
      <c r="FU193" s="81"/>
      <c r="FV193" s="81">
        <f>FV194</f>
        <v>4077.4</v>
      </c>
      <c r="FW193" s="81"/>
      <c r="FX193" s="81"/>
      <c r="FY193" s="81"/>
      <c r="FZ193" s="81"/>
      <c r="GA193" s="81"/>
      <c r="GB193" s="81"/>
      <c r="GC193" s="81"/>
      <c r="GD193" s="81"/>
      <c r="GE193" s="81"/>
      <c r="GF193" s="81"/>
      <c r="GG193" s="81"/>
      <c r="GH193" s="81"/>
      <c r="GI193" s="81">
        <f>SUM(GI194:GI196)</f>
        <v>46.326000000000001</v>
      </c>
      <c r="GJ193" s="81">
        <f>SUM(GJ194:GJ196)</f>
        <v>46.326000000000001</v>
      </c>
      <c r="GK193" s="81">
        <f t="shared" si="678"/>
        <v>100</v>
      </c>
    </row>
    <row r="194" spans="1:193" s="33" customFormat="1" ht="31.5" x14ac:dyDescent="0.25">
      <c r="A194" s="56" t="s">
        <v>336</v>
      </c>
      <c r="B194" s="145">
        <f t="shared" si="635"/>
        <v>29741.43</v>
      </c>
      <c r="C194" s="145">
        <f t="shared" si="635"/>
        <v>25562.587230000005</v>
      </c>
      <c r="D194" s="145">
        <f t="shared" si="636"/>
        <v>25239.311010000005</v>
      </c>
      <c r="E194" s="14">
        <f t="shared" si="170"/>
        <v>98.735354066115008</v>
      </c>
      <c r="F194" s="15">
        <v>1356.1</v>
      </c>
      <c r="G194" s="15">
        <v>1187.5</v>
      </c>
      <c r="H194" s="15">
        <v>1187.4966999999999</v>
      </c>
      <c r="I194" s="14">
        <f>H194/G194*100</f>
        <v>99.99972210526316</v>
      </c>
      <c r="J194" s="15"/>
      <c r="K194" s="15"/>
      <c r="L194" s="15"/>
      <c r="M194" s="14"/>
      <c r="N194" s="14"/>
      <c r="O194" s="14"/>
      <c r="P194" s="14"/>
      <c r="Q194" s="14"/>
      <c r="R194" s="14"/>
      <c r="S194" s="14"/>
      <c r="T194" s="14"/>
      <c r="U194" s="14"/>
      <c r="V194" s="14"/>
      <c r="W194" s="15">
        <v>0</v>
      </c>
      <c r="X194" s="15">
        <v>0</v>
      </c>
      <c r="Y194" s="14"/>
      <c r="Z194" s="15">
        <v>3592.8</v>
      </c>
      <c r="AA194" s="15">
        <v>3592.8</v>
      </c>
      <c r="AB194" s="15">
        <v>3592.8</v>
      </c>
      <c r="AC194" s="15">
        <f>AB194/AA194*100</f>
        <v>100</v>
      </c>
      <c r="AD194" s="15">
        <v>116.93</v>
      </c>
      <c r="AE194" s="15">
        <v>102.04082</v>
      </c>
      <c r="AF194" s="15">
        <v>102.04083</v>
      </c>
      <c r="AG194" s="14">
        <f>AF194/AE194*100</f>
        <v>100.00000979999966</v>
      </c>
      <c r="AH194" s="14">
        <v>50</v>
      </c>
      <c r="AI194" s="15">
        <v>51.020409999999998</v>
      </c>
      <c r="AJ194" s="15">
        <v>51.020409999999998</v>
      </c>
      <c r="AK194" s="14">
        <f>AJ194/AI194*100</f>
        <v>100</v>
      </c>
      <c r="AL194" s="14"/>
      <c r="AM194" s="15"/>
      <c r="AN194" s="15"/>
      <c r="AO194" s="14"/>
      <c r="AP194" s="14"/>
      <c r="AQ194" s="14"/>
      <c r="AR194" s="14"/>
      <c r="AS194" s="14"/>
      <c r="AT194" s="15">
        <v>0</v>
      </c>
      <c r="AU194" s="15">
        <v>0</v>
      </c>
      <c r="AV194" s="15"/>
      <c r="AW194" s="14"/>
      <c r="AX194" s="133">
        <v>10239</v>
      </c>
      <c r="AY194" s="133">
        <v>10239</v>
      </c>
      <c r="AZ194" s="136">
        <v>10239</v>
      </c>
      <c r="BA194" s="15">
        <f t="shared" si="190"/>
        <v>100</v>
      </c>
      <c r="BB194" s="156"/>
      <c r="BC194" s="133">
        <v>1603.8</v>
      </c>
      <c r="BD194" s="136">
        <v>1336.5</v>
      </c>
      <c r="BE194" s="15">
        <f t="shared" si="793"/>
        <v>83.333333333333343</v>
      </c>
      <c r="BF194" s="15"/>
      <c r="BG194" s="15"/>
      <c r="BH194" s="15"/>
      <c r="BI194" s="15"/>
      <c r="BJ194" s="15"/>
      <c r="BK194" s="15"/>
      <c r="BL194" s="15"/>
      <c r="BM194" s="15"/>
      <c r="BN194" s="15"/>
      <c r="BO194" s="15"/>
      <c r="BP194" s="15"/>
      <c r="BQ194" s="15"/>
      <c r="BR194" s="15"/>
      <c r="BS194" s="15"/>
      <c r="BT194" s="15"/>
      <c r="BU194" s="14"/>
      <c r="BV194" s="14"/>
      <c r="BW194" s="15"/>
      <c r="BX194" s="15"/>
      <c r="BY194" s="14"/>
      <c r="BZ194" s="15">
        <v>3380.9</v>
      </c>
      <c r="CA194" s="15">
        <v>3036.9</v>
      </c>
      <c r="CB194" s="199">
        <v>2980.9</v>
      </c>
      <c r="CC194" s="15">
        <f t="shared" si="257"/>
        <v>98.156014356745374</v>
      </c>
      <c r="CD194" s="15"/>
      <c r="CE194" s="15"/>
      <c r="CF194" s="94"/>
      <c r="CG194" s="94"/>
      <c r="CH194" s="94"/>
      <c r="CI194" s="15"/>
      <c r="CJ194" s="94"/>
      <c r="CK194" s="94"/>
      <c r="CL194" s="94"/>
      <c r="CM194" s="15"/>
      <c r="CN194" s="94"/>
      <c r="CO194" s="94"/>
      <c r="CP194" s="94"/>
      <c r="CQ194" s="15"/>
      <c r="CR194" s="94"/>
      <c r="CS194" s="94"/>
      <c r="CT194" s="94"/>
      <c r="CU194" s="15"/>
      <c r="CV194" s="94"/>
      <c r="CW194" s="94"/>
      <c r="CX194" s="94"/>
      <c r="CY194" s="15"/>
      <c r="CZ194" s="94"/>
      <c r="DA194" s="94"/>
      <c r="DB194" s="15">
        <v>1208.3</v>
      </c>
      <c r="DC194" s="15"/>
      <c r="DD194" s="94"/>
      <c r="DE194" s="14"/>
      <c r="DF194" s="14"/>
      <c r="DG194" s="15"/>
      <c r="DH194" s="94"/>
      <c r="DI194" s="94"/>
      <c r="DJ194" s="15">
        <v>76.8</v>
      </c>
      <c r="DK194" s="15">
        <v>60</v>
      </c>
      <c r="DL194" s="15">
        <v>60</v>
      </c>
      <c r="DM194" s="48">
        <f t="shared" si="702"/>
        <v>100</v>
      </c>
      <c r="DN194" s="15">
        <v>1879.8</v>
      </c>
      <c r="DO194" s="15">
        <v>1879.8</v>
      </c>
      <c r="DP194" s="199">
        <v>1879.82707</v>
      </c>
      <c r="DQ194" s="48">
        <f t="shared" si="704"/>
        <v>100.0014400468135</v>
      </c>
      <c r="DR194" s="15"/>
      <c r="DS194" s="15"/>
      <c r="DT194" s="94"/>
      <c r="DU194" s="94"/>
      <c r="DV194" s="94"/>
      <c r="DW194" s="15"/>
      <c r="DX194" s="94"/>
      <c r="DY194" s="211"/>
      <c r="DZ194" s="15">
        <v>3763.4</v>
      </c>
      <c r="EA194" s="15">
        <v>3763.4</v>
      </c>
      <c r="EB194" s="197">
        <v>3763.4</v>
      </c>
      <c r="EC194" s="15">
        <f t="shared" si="202"/>
        <v>100</v>
      </c>
      <c r="ED194" s="221"/>
      <c r="EE194" s="221"/>
      <c r="EF194" s="94"/>
      <c r="EG194" s="94"/>
      <c r="EH194" s="94"/>
      <c r="EI194" s="15"/>
      <c r="EJ194" s="94"/>
      <c r="EK194" s="94"/>
      <c r="EL194" s="94"/>
      <c r="EM194" s="15"/>
      <c r="EN194" s="94"/>
      <c r="EO194" s="94"/>
      <c r="EP194" s="94"/>
      <c r="EQ194" s="15"/>
      <c r="ER194" s="94"/>
      <c r="ES194" s="94"/>
      <c r="ET194" s="15"/>
      <c r="EU194" s="15"/>
      <c r="EV194" s="94"/>
      <c r="EW194" s="15"/>
      <c r="EX194" s="15"/>
      <c r="EY194" s="15"/>
      <c r="EZ194" s="15"/>
      <c r="FA194" s="15"/>
      <c r="FB194" s="15"/>
      <c r="FC194" s="15"/>
      <c r="FD194" s="15"/>
      <c r="FE194" s="15"/>
      <c r="FF194" s="15"/>
      <c r="FG194" s="15"/>
      <c r="FH194" s="15"/>
      <c r="FI194" s="15"/>
      <c r="FJ194" s="15"/>
      <c r="FK194" s="15"/>
      <c r="FL194" s="15"/>
      <c r="FM194" s="15"/>
      <c r="FN194" s="15"/>
      <c r="FO194" s="15"/>
      <c r="FP194" s="133"/>
      <c r="FQ194" s="15"/>
      <c r="FR194" s="15"/>
      <c r="FS194" s="15"/>
      <c r="FT194" s="133"/>
      <c r="FU194" s="15"/>
      <c r="FV194" s="15">
        <v>4077.4</v>
      </c>
      <c r="FW194" s="15"/>
      <c r="FX194" s="133"/>
      <c r="FY194" s="15"/>
      <c r="FZ194" s="15"/>
      <c r="GA194" s="15"/>
      <c r="GB194" s="133"/>
      <c r="GC194" s="15"/>
      <c r="GD194" s="15"/>
      <c r="GE194" s="15"/>
      <c r="GF194" s="133"/>
      <c r="GG194" s="15"/>
      <c r="GH194" s="15"/>
      <c r="GI194" s="15">
        <v>46.326000000000001</v>
      </c>
      <c r="GJ194" s="15">
        <v>46.326000000000001</v>
      </c>
      <c r="GK194" s="15">
        <f t="shared" si="678"/>
        <v>100</v>
      </c>
    </row>
    <row r="195" spans="1:193" s="33" customFormat="1" x14ac:dyDescent="0.25">
      <c r="A195" s="56" t="s">
        <v>362</v>
      </c>
      <c r="B195" s="145">
        <f t="shared" si="635"/>
        <v>1833.2</v>
      </c>
      <c r="C195" s="145">
        <f t="shared" si="635"/>
        <v>4294.9336800000001</v>
      </c>
      <c r="D195" s="145">
        <f t="shared" si="636"/>
        <v>3514.2336399999999</v>
      </c>
      <c r="E195" s="14">
        <f t="shared" si="170"/>
        <v>81.822768448429215</v>
      </c>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v>992.83368000000007</v>
      </c>
      <c r="AR195" s="133">
        <v>992.83368000000007</v>
      </c>
      <c r="AS195" s="14">
        <f t="shared" si="637"/>
        <v>100</v>
      </c>
      <c r="AT195" s="14">
        <v>1833.2</v>
      </c>
      <c r="AU195" s="14">
        <v>1833.2</v>
      </c>
      <c r="AV195" s="14">
        <v>1833.2342800000001</v>
      </c>
      <c r="AW195" s="14">
        <f>AV195/AU195*100</f>
        <v>100.00186995417847</v>
      </c>
      <c r="AX195" s="14"/>
      <c r="AY195" s="14"/>
      <c r="AZ195" s="14"/>
      <c r="BA195" s="15"/>
      <c r="BB195" s="156"/>
      <c r="BC195" s="15"/>
      <c r="BD195" s="15"/>
      <c r="BE195" s="15"/>
      <c r="BF195" s="14"/>
      <c r="BG195" s="14"/>
      <c r="BH195" s="14"/>
      <c r="BI195" s="14"/>
      <c r="BJ195" s="14"/>
      <c r="BK195" s="14"/>
      <c r="BL195" s="14"/>
      <c r="BM195" s="14"/>
      <c r="BN195" s="14"/>
      <c r="BO195" s="14"/>
      <c r="BP195" s="14"/>
      <c r="BQ195" s="14"/>
      <c r="BR195" s="14"/>
      <c r="BS195" s="14">
        <v>1439.5</v>
      </c>
      <c r="BT195" s="14">
        <v>674.40237000000002</v>
      </c>
      <c r="BU195" s="14">
        <f>BT195/BS195*100</f>
        <v>46.849765196248697</v>
      </c>
      <c r="BV195" s="14"/>
      <c r="BW195" s="14">
        <v>29.4</v>
      </c>
      <c r="BX195" s="188">
        <v>13.763309999999999</v>
      </c>
      <c r="BY195" s="14">
        <f>BX195/BW195*100</f>
        <v>46.813979591836734</v>
      </c>
      <c r="BZ195" s="14"/>
      <c r="CA195" s="14"/>
      <c r="CB195" s="14"/>
      <c r="CC195" s="15"/>
      <c r="CD195" s="15"/>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c r="DK195" s="14"/>
      <c r="DL195" s="14"/>
      <c r="DM195" s="48"/>
      <c r="DN195" s="14"/>
      <c r="DO195" s="14"/>
      <c r="DP195" s="14"/>
      <c r="DQ195" s="48"/>
      <c r="DR195" s="14"/>
      <c r="DS195" s="14"/>
      <c r="DT195" s="14"/>
      <c r="DU195" s="14"/>
      <c r="DV195" s="14"/>
      <c r="DW195" s="15"/>
      <c r="DX195" s="14"/>
      <c r="DY195" s="212"/>
      <c r="DZ195" s="15"/>
      <c r="EA195" s="15"/>
      <c r="EB195" s="14"/>
      <c r="EC195" s="14"/>
      <c r="ED195" s="225"/>
      <c r="EE195" s="221"/>
      <c r="EF195" s="14"/>
      <c r="EG195" s="14"/>
      <c r="EH195" s="14"/>
      <c r="EI195" s="15"/>
      <c r="EJ195" s="14"/>
      <c r="EK195" s="14"/>
      <c r="EL195" s="14"/>
      <c r="EM195" s="15"/>
      <c r="EN195" s="14"/>
      <c r="EO195" s="14"/>
      <c r="EP195" s="14"/>
      <c r="EQ195" s="15"/>
      <c r="ER195" s="14"/>
      <c r="ES195" s="14"/>
      <c r="ET195" s="15"/>
      <c r="EU195" s="15"/>
      <c r="EV195" s="14"/>
      <c r="EW195" s="15"/>
      <c r="EX195" s="15"/>
      <c r="EY195" s="15"/>
      <c r="EZ195" s="14"/>
      <c r="FA195" s="14"/>
      <c r="FB195" s="14"/>
      <c r="FC195" s="15"/>
      <c r="FD195" s="14"/>
      <c r="FE195" s="14"/>
      <c r="FF195" s="14"/>
      <c r="FG195" s="15"/>
      <c r="FH195" s="14"/>
      <c r="FI195" s="14"/>
      <c r="FJ195" s="14"/>
      <c r="FK195" s="15"/>
      <c r="FL195" s="14"/>
      <c r="FM195" s="14"/>
      <c r="FN195" s="14"/>
      <c r="FO195" s="15"/>
      <c r="FP195" s="14"/>
      <c r="FQ195" s="14"/>
      <c r="FR195" s="14"/>
      <c r="FS195" s="15"/>
      <c r="FT195" s="14"/>
      <c r="FU195" s="14"/>
      <c r="FV195" s="14"/>
      <c r="FW195" s="15"/>
      <c r="FX195" s="14"/>
      <c r="FY195" s="14"/>
      <c r="FZ195" s="14"/>
      <c r="GA195" s="15"/>
      <c r="GB195" s="14"/>
      <c r="GC195" s="14"/>
      <c r="GD195" s="14"/>
      <c r="GE195" s="15"/>
      <c r="GF195" s="14"/>
      <c r="GG195" s="14"/>
      <c r="GH195" s="14"/>
      <c r="GI195" s="15"/>
      <c r="GJ195" s="15"/>
      <c r="GK195" s="15"/>
    </row>
    <row r="196" spans="1:193" s="33" customFormat="1" x14ac:dyDescent="0.25">
      <c r="A196" s="56" t="s">
        <v>548</v>
      </c>
      <c r="B196" s="145">
        <f t="shared" si="635"/>
        <v>0</v>
      </c>
      <c r="C196" s="145">
        <f t="shared" si="635"/>
        <v>2208.1080000000002</v>
      </c>
      <c r="D196" s="145">
        <f t="shared" si="636"/>
        <v>2208.1080000000002</v>
      </c>
      <c r="E196" s="14">
        <f t="shared" si="170"/>
        <v>100</v>
      </c>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v>999.80799999999999</v>
      </c>
      <c r="AR196" s="133">
        <v>999.80799999999999</v>
      </c>
      <c r="AS196" s="14">
        <f t="shared" si="637"/>
        <v>100</v>
      </c>
      <c r="AT196" s="14"/>
      <c r="AU196" s="14"/>
      <c r="AV196" s="14"/>
      <c r="AW196" s="14"/>
      <c r="AX196" s="14"/>
      <c r="AY196" s="14"/>
      <c r="AZ196" s="14"/>
      <c r="BA196" s="15"/>
      <c r="BB196" s="156"/>
      <c r="BC196" s="15"/>
      <c r="BD196" s="15"/>
      <c r="BE196" s="15"/>
      <c r="BF196" s="14"/>
      <c r="BG196" s="14"/>
      <c r="BH196" s="14"/>
      <c r="BI196" s="95"/>
      <c r="BJ196" s="95"/>
      <c r="BK196" s="95"/>
      <c r="BL196" s="95"/>
      <c r="BM196" s="95"/>
      <c r="BN196" s="95"/>
      <c r="BO196" s="14"/>
      <c r="BP196" s="14"/>
      <c r="BQ196" s="95"/>
      <c r="BR196" s="14"/>
      <c r="BS196" s="14"/>
      <c r="BT196" s="14"/>
      <c r="BU196" s="95"/>
      <c r="BV196" s="95"/>
      <c r="BW196" s="14"/>
      <c r="BX196" s="14"/>
      <c r="BY196" s="95"/>
      <c r="BZ196" s="14"/>
      <c r="CA196" s="14"/>
      <c r="CB196" s="14"/>
      <c r="CC196" s="15"/>
      <c r="CD196" s="15"/>
      <c r="CE196" s="14"/>
      <c r="CF196" s="14"/>
      <c r="CG196" s="95"/>
      <c r="CH196" s="95"/>
      <c r="CI196" s="14"/>
      <c r="CJ196" s="14"/>
      <c r="CK196" s="95"/>
      <c r="CL196" s="95"/>
      <c r="CM196" s="14"/>
      <c r="CN196" s="14"/>
      <c r="CO196" s="95"/>
      <c r="CP196" s="95"/>
      <c r="CQ196" s="14"/>
      <c r="CR196" s="14"/>
      <c r="CS196" s="95"/>
      <c r="CT196" s="95"/>
      <c r="CU196" s="14"/>
      <c r="CV196" s="14"/>
      <c r="CW196" s="95"/>
      <c r="CX196" s="95"/>
      <c r="CY196" s="14"/>
      <c r="CZ196" s="14"/>
      <c r="DA196" s="95"/>
      <c r="DB196" s="15"/>
      <c r="DC196" s="15">
        <v>1208.3</v>
      </c>
      <c r="DD196" s="15">
        <v>1208.3</v>
      </c>
      <c r="DE196" s="14">
        <f>DD196/DC196*100</f>
        <v>100</v>
      </c>
      <c r="DF196" s="14"/>
      <c r="DG196" s="14"/>
      <c r="DH196" s="14"/>
      <c r="DI196" s="95"/>
      <c r="DJ196" s="95"/>
      <c r="DK196" s="14"/>
      <c r="DL196" s="14"/>
      <c r="DM196" s="48"/>
      <c r="DN196" s="14"/>
      <c r="DO196" s="14"/>
      <c r="DP196" s="14"/>
      <c r="DQ196" s="48"/>
      <c r="DR196" s="14"/>
      <c r="DS196" s="14"/>
      <c r="DT196" s="14"/>
      <c r="DU196" s="95"/>
      <c r="DV196" s="95"/>
      <c r="DW196" s="15"/>
      <c r="DX196" s="14"/>
      <c r="DY196" s="207"/>
      <c r="DZ196" s="15"/>
      <c r="EA196" s="15"/>
      <c r="EB196" s="14"/>
      <c r="EC196" s="14"/>
      <c r="ED196" s="225"/>
      <c r="EE196" s="221"/>
      <c r="EF196" s="14"/>
      <c r="EG196" s="95"/>
      <c r="EH196" s="95"/>
      <c r="EI196" s="15"/>
      <c r="EJ196" s="14"/>
      <c r="EK196" s="95"/>
      <c r="EL196" s="95"/>
      <c r="EM196" s="15"/>
      <c r="EN196" s="14"/>
      <c r="EO196" s="95"/>
      <c r="EP196" s="95"/>
      <c r="EQ196" s="15"/>
      <c r="ER196" s="14"/>
      <c r="ES196" s="95"/>
      <c r="ET196" s="15"/>
      <c r="EU196" s="15"/>
      <c r="EV196" s="14"/>
      <c r="EW196" s="15"/>
      <c r="EX196" s="15"/>
      <c r="EY196" s="15"/>
      <c r="EZ196" s="14"/>
      <c r="FA196" s="14"/>
      <c r="FB196" s="14"/>
      <c r="FC196" s="15"/>
      <c r="FD196" s="14"/>
      <c r="FE196" s="14"/>
      <c r="FF196" s="14"/>
      <c r="FG196" s="15"/>
      <c r="FH196" s="14"/>
      <c r="FI196" s="14"/>
      <c r="FJ196" s="14"/>
      <c r="FK196" s="15"/>
      <c r="FL196" s="14"/>
      <c r="FM196" s="14"/>
      <c r="FN196" s="14"/>
      <c r="FO196" s="15"/>
      <c r="FP196" s="14"/>
      <c r="FQ196" s="14"/>
      <c r="FR196" s="14"/>
      <c r="FS196" s="15"/>
      <c r="FT196" s="14"/>
      <c r="FU196" s="14"/>
      <c r="FV196" s="14"/>
      <c r="FW196" s="15"/>
      <c r="FX196" s="14"/>
      <c r="FY196" s="14"/>
      <c r="FZ196" s="14"/>
      <c r="GA196" s="15"/>
      <c r="GB196" s="14"/>
      <c r="GC196" s="14"/>
      <c r="GD196" s="14"/>
      <c r="GE196" s="15"/>
      <c r="GF196" s="14"/>
      <c r="GG196" s="14"/>
      <c r="GH196" s="14"/>
      <c r="GI196" s="15"/>
      <c r="GJ196" s="15"/>
      <c r="GK196" s="15"/>
    </row>
    <row r="197" spans="1:193" s="74" customFormat="1" ht="31.5" x14ac:dyDescent="0.25">
      <c r="A197" s="75" t="s">
        <v>365</v>
      </c>
      <c r="B197" s="144">
        <f t="shared" si="635"/>
        <v>37090.03</v>
      </c>
      <c r="C197" s="144">
        <f t="shared" si="635"/>
        <v>34185.857459999992</v>
      </c>
      <c r="D197" s="144">
        <f t="shared" si="636"/>
        <v>33764.784279999993</v>
      </c>
      <c r="E197" s="79">
        <f t="shared" si="170"/>
        <v>98.768282525916788</v>
      </c>
      <c r="F197" s="81">
        <f t="shared" ref="F197" si="814">F198+F199+F200+F201+F202+F203+F204+F205+F206+F207+F208</f>
        <v>0</v>
      </c>
      <c r="G197" s="81">
        <f t="shared" ref="G197:BH197" si="815">G198+G199+G200+G201+G202+G203+G204+G205+G206+G207+G208</f>
        <v>0</v>
      </c>
      <c r="H197" s="81">
        <f t="shared" si="815"/>
        <v>0</v>
      </c>
      <c r="I197" s="81">
        <f t="shared" si="815"/>
        <v>0</v>
      </c>
      <c r="J197" s="81">
        <f t="shared" ref="J197" si="816">J198+J199+J200+J201+J202+J203+J204+J205+J206+J207+J208</f>
        <v>0</v>
      </c>
      <c r="K197" s="81">
        <f t="shared" si="815"/>
        <v>0</v>
      </c>
      <c r="L197" s="81">
        <f t="shared" si="815"/>
        <v>0</v>
      </c>
      <c r="M197" s="81">
        <f t="shared" si="815"/>
        <v>0</v>
      </c>
      <c r="N197" s="81">
        <f t="shared" ref="N197" si="817">N198+N199+N200+N201+N202+N203+N204+N205+N206+N207+N208</f>
        <v>436.8</v>
      </c>
      <c r="O197" s="81">
        <f t="shared" si="815"/>
        <v>191.1</v>
      </c>
      <c r="P197" s="81">
        <f t="shared" si="815"/>
        <v>191.1</v>
      </c>
      <c r="Q197" s="79">
        <f t="shared" si="750"/>
        <v>100</v>
      </c>
      <c r="R197" s="81">
        <f t="shared" ref="R197" si="818">R198+R199+R200+R201+R202+R203+R204+R205+R206+R207+R208</f>
        <v>0</v>
      </c>
      <c r="S197" s="81">
        <f t="shared" si="815"/>
        <v>0</v>
      </c>
      <c r="T197" s="81">
        <f t="shared" si="815"/>
        <v>0</v>
      </c>
      <c r="U197" s="81">
        <f t="shared" si="815"/>
        <v>0</v>
      </c>
      <c r="V197" s="81"/>
      <c r="W197" s="81">
        <f t="shared" si="815"/>
        <v>0</v>
      </c>
      <c r="X197" s="81">
        <f t="shared" si="815"/>
        <v>0</v>
      </c>
      <c r="Y197" s="81">
        <f t="shared" si="815"/>
        <v>0</v>
      </c>
      <c r="Z197" s="81">
        <f t="shared" ref="Z197" si="819">Z198+Z199+Z200+Z201+Z202+Z203+Z204+Z205+Z206+Z207+Z208</f>
        <v>0</v>
      </c>
      <c r="AA197" s="81">
        <f t="shared" si="815"/>
        <v>0</v>
      </c>
      <c r="AB197" s="81">
        <f t="shared" si="815"/>
        <v>0</v>
      </c>
      <c r="AC197" s="81">
        <f t="shared" si="815"/>
        <v>0</v>
      </c>
      <c r="AD197" s="81">
        <f t="shared" ref="AD197" si="820">AD198+AD199+AD200+AD201+AD202+AD203+AD204+AD205+AD206+AD207+AD208</f>
        <v>116.93</v>
      </c>
      <c r="AE197" s="81">
        <f t="shared" si="815"/>
        <v>102.04082</v>
      </c>
      <c r="AF197" s="81">
        <f t="shared" si="815"/>
        <v>102.04083</v>
      </c>
      <c r="AG197" s="79">
        <f t="shared" ref="AG197:AG226" si="821">AF197/AE197*100</f>
        <v>100.00000979999966</v>
      </c>
      <c r="AH197" s="81">
        <f t="shared" ref="AH197" si="822">AH198+AH199+AH200+AH201+AH202+AH203+AH204+AH205+AH206+AH207+AH208</f>
        <v>50</v>
      </c>
      <c r="AI197" s="81">
        <f t="shared" si="815"/>
        <v>51.020409999999998</v>
      </c>
      <c r="AJ197" s="81">
        <f t="shared" si="815"/>
        <v>51.020409999999998</v>
      </c>
      <c r="AK197" s="79">
        <f>AJ197/AI197*100</f>
        <v>100</v>
      </c>
      <c r="AL197" s="79"/>
      <c r="AM197" s="81">
        <f t="shared" si="815"/>
        <v>0</v>
      </c>
      <c r="AN197" s="81">
        <f t="shared" si="815"/>
        <v>0</v>
      </c>
      <c r="AO197" s="81">
        <f t="shared" si="815"/>
        <v>0</v>
      </c>
      <c r="AP197" s="81"/>
      <c r="AQ197" s="81">
        <f>SUM(AQ198:AQ208)</f>
        <v>2318.8652299999999</v>
      </c>
      <c r="AR197" s="81">
        <f t="shared" si="815"/>
        <v>2318.8652299999999</v>
      </c>
      <c r="AS197" s="79">
        <f t="shared" si="637"/>
        <v>100</v>
      </c>
      <c r="AT197" s="81">
        <f t="shared" ref="AT197" si="823">AT198+AT199+AT200+AT201+AT202+AT203+AT204+AT205+AT206+AT207+AT208</f>
        <v>810</v>
      </c>
      <c r="AU197" s="81">
        <f t="shared" si="815"/>
        <v>810</v>
      </c>
      <c r="AV197" s="81">
        <f t="shared" si="815"/>
        <v>809.99</v>
      </c>
      <c r="AW197" s="79">
        <f t="shared" ref="AW197:AW199" si="824">AV197/AU197*100</f>
        <v>99.998765432098764</v>
      </c>
      <c r="AX197" s="81">
        <f t="shared" ref="AX197" si="825">AX198+AX199+AX200+AX201+AX202+AX203+AX204+AX205+AX206+AX207+AX208</f>
        <v>9992.9</v>
      </c>
      <c r="AY197" s="81">
        <f t="shared" si="815"/>
        <v>9992.9</v>
      </c>
      <c r="AZ197" s="81">
        <f t="shared" si="815"/>
        <v>9992.9</v>
      </c>
      <c r="BA197" s="81">
        <f t="shared" si="190"/>
        <v>100</v>
      </c>
      <c r="BB197" s="154"/>
      <c r="BC197" s="81">
        <f t="shared" ref="BC197:BD197" si="826">BC198+BC199+BC200+BC201+BC202+BC203+BC204+BC205+BC206+BC207+BC208</f>
        <v>1732.2</v>
      </c>
      <c r="BD197" s="81">
        <f t="shared" si="826"/>
        <v>1488.0762</v>
      </c>
      <c r="BE197" s="81">
        <f t="shared" ref="BE197:BE198" si="827">BD197/BC197*100</f>
        <v>85.906719778316585</v>
      </c>
      <c r="BF197" s="81">
        <f t="shared" ref="BF197" si="828">BF198+BF199+BF200+BF201+BF202+BF203+BF204+BF205+BF206+BF207+BF208</f>
        <v>0</v>
      </c>
      <c r="BG197" s="81">
        <f t="shared" si="815"/>
        <v>0</v>
      </c>
      <c r="BH197" s="81">
        <f t="shared" si="815"/>
        <v>0</v>
      </c>
      <c r="BI197" s="81">
        <f t="shared" ref="BI197:DP197" si="829">BI198+BI199+BI200+BI201+BI202+BI203+BI204+BI205+BI206+BI207+BI208</f>
        <v>0</v>
      </c>
      <c r="BJ197" s="81"/>
      <c r="BK197" s="81"/>
      <c r="BL197" s="81"/>
      <c r="BM197" s="81"/>
      <c r="BN197" s="81"/>
      <c r="BO197" s="81">
        <f t="shared" si="829"/>
        <v>0</v>
      </c>
      <c r="BP197" s="81">
        <f t="shared" si="829"/>
        <v>0</v>
      </c>
      <c r="BQ197" s="81">
        <f t="shared" si="829"/>
        <v>0</v>
      </c>
      <c r="BR197" s="81">
        <f t="shared" ref="BR197" si="830">BR198+BR199+BR200+BR201+BR202+BR203+BR204+BR205+BR206+BR207+BR208</f>
        <v>0</v>
      </c>
      <c r="BS197" s="81">
        <f t="shared" si="829"/>
        <v>0</v>
      </c>
      <c r="BT197" s="81">
        <f t="shared" si="829"/>
        <v>0</v>
      </c>
      <c r="BU197" s="81">
        <f t="shared" si="829"/>
        <v>0</v>
      </c>
      <c r="BV197" s="81"/>
      <c r="BW197" s="81">
        <f t="shared" si="829"/>
        <v>0</v>
      </c>
      <c r="BX197" s="81">
        <f t="shared" si="829"/>
        <v>0</v>
      </c>
      <c r="BY197" s="81">
        <f t="shared" si="829"/>
        <v>0</v>
      </c>
      <c r="BZ197" s="81">
        <f t="shared" ref="BZ197" si="831">BZ198+BZ199+BZ200+BZ201+BZ202+BZ203+BZ204+BZ205+BZ206+BZ207+BZ208</f>
        <v>5071.3</v>
      </c>
      <c r="CA197" s="81">
        <f t="shared" si="829"/>
        <v>4854.3999999999996</v>
      </c>
      <c r="CB197" s="81">
        <f t="shared" si="829"/>
        <v>4770.3999999999996</v>
      </c>
      <c r="CC197" s="81">
        <f t="shared" si="257"/>
        <v>98.26961107448912</v>
      </c>
      <c r="CD197" s="81"/>
      <c r="CE197" s="81">
        <f t="shared" si="829"/>
        <v>0</v>
      </c>
      <c r="CF197" s="81">
        <f t="shared" si="829"/>
        <v>0</v>
      </c>
      <c r="CG197" s="81">
        <f t="shared" si="829"/>
        <v>0</v>
      </c>
      <c r="CH197" s="81"/>
      <c r="CI197" s="81">
        <f t="shared" si="829"/>
        <v>0</v>
      </c>
      <c r="CJ197" s="81">
        <f t="shared" si="829"/>
        <v>0</v>
      </c>
      <c r="CK197" s="81">
        <f t="shared" si="829"/>
        <v>0</v>
      </c>
      <c r="CL197" s="81"/>
      <c r="CM197" s="81">
        <f t="shared" si="829"/>
        <v>0</v>
      </c>
      <c r="CN197" s="81">
        <f t="shared" si="829"/>
        <v>0</v>
      </c>
      <c r="CO197" s="81">
        <f t="shared" si="829"/>
        <v>0</v>
      </c>
      <c r="CP197" s="81"/>
      <c r="CQ197" s="81">
        <f t="shared" si="829"/>
        <v>0</v>
      </c>
      <c r="CR197" s="81">
        <f t="shared" si="829"/>
        <v>0</v>
      </c>
      <c r="CS197" s="81">
        <f t="shared" si="829"/>
        <v>0</v>
      </c>
      <c r="CT197" s="81"/>
      <c r="CU197" s="81">
        <f t="shared" si="829"/>
        <v>0</v>
      </c>
      <c r="CV197" s="81">
        <f t="shared" si="829"/>
        <v>0</v>
      </c>
      <c r="CW197" s="81">
        <f t="shared" si="829"/>
        <v>0</v>
      </c>
      <c r="CX197" s="81"/>
      <c r="CY197" s="81">
        <f t="shared" si="829"/>
        <v>0</v>
      </c>
      <c r="CZ197" s="81">
        <f t="shared" si="829"/>
        <v>0</v>
      </c>
      <c r="DA197" s="81">
        <f t="shared" si="829"/>
        <v>0</v>
      </c>
      <c r="DB197" s="81">
        <f t="shared" ref="DB197" si="832">DB198+DB199+DB200+DB201+DB202+DB203+DB204+DB205+DB206+DB207+DB208</f>
        <v>1208.3</v>
      </c>
      <c r="DC197" s="81">
        <f t="shared" si="829"/>
        <v>1208.3</v>
      </c>
      <c r="DD197" s="81">
        <f t="shared" si="829"/>
        <v>1208.3</v>
      </c>
      <c r="DE197" s="79">
        <f t="shared" ref="DE197:DE212" si="833">DD197/DC197*100</f>
        <v>100</v>
      </c>
      <c r="DF197" s="79"/>
      <c r="DG197" s="81">
        <f t="shared" si="829"/>
        <v>0</v>
      </c>
      <c r="DH197" s="81">
        <f t="shared" si="829"/>
        <v>0</v>
      </c>
      <c r="DI197" s="81">
        <f t="shared" si="829"/>
        <v>0</v>
      </c>
      <c r="DJ197" s="81">
        <f t="shared" si="829"/>
        <v>153.6</v>
      </c>
      <c r="DK197" s="81">
        <f t="shared" si="829"/>
        <v>153.6</v>
      </c>
      <c r="DL197" s="81">
        <f t="shared" si="829"/>
        <v>153.6</v>
      </c>
      <c r="DM197" s="78">
        <f t="shared" si="702"/>
        <v>100</v>
      </c>
      <c r="DN197" s="81">
        <f t="shared" ref="DN197" si="834">DN198+DN199+DN200+DN201+DN202+DN203+DN204+DN205+DN206+DN207+DN208</f>
        <v>3759.7</v>
      </c>
      <c r="DO197" s="81">
        <f t="shared" si="829"/>
        <v>3759.7</v>
      </c>
      <c r="DP197" s="81">
        <f t="shared" si="829"/>
        <v>3759.65355</v>
      </c>
      <c r="DQ197" s="78">
        <f t="shared" si="704"/>
        <v>99.998764529084767</v>
      </c>
      <c r="DR197" s="81">
        <f t="shared" ref="DR197" si="835">DR198+DR199+DR200+DR201+DR202+DR203+DR204+DR205+DR206+DR207+DR208</f>
        <v>0</v>
      </c>
      <c r="DS197" s="81">
        <f t="shared" ref="DS197:EK197" si="836">DS198+DS199+DS200+DS201+DS202+DS203+DS204+DS205+DS206+DS207+DS208</f>
        <v>0</v>
      </c>
      <c r="DT197" s="81">
        <f t="shared" si="836"/>
        <v>0</v>
      </c>
      <c r="DU197" s="81">
        <f t="shared" si="836"/>
        <v>0</v>
      </c>
      <c r="DV197" s="81"/>
      <c r="DW197" s="81">
        <f t="shared" si="836"/>
        <v>0</v>
      </c>
      <c r="DX197" s="81">
        <f t="shared" si="836"/>
        <v>0</v>
      </c>
      <c r="DY197" s="209">
        <f t="shared" si="836"/>
        <v>0</v>
      </c>
      <c r="DZ197" s="81">
        <f t="shared" ref="DZ197" si="837">DZ198+DZ199+DZ200+DZ201+DZ202+DZ203+DZ204+DZ205+DZ206+DZ207+DZ208</f>
        <v>6728</v>
      </c>
      <c r="EA197" s="81">
        <f t="shared" si="836"/>
        <v>6728</v>
      </c>
      <c r="EB197" s="81">
        <f t="shared" si="836"/>
        <v>6727.9999100000005</v>
      </c>
      <c r="EC197" s="81">
        <f t="shared" si="202"/>
        <v>99.999998662306794</v>
      </c>
      <c r="ED197" s="220"/>
      <c r="EE197" s="220">
        <f t="shared" si="836"/>
        <v>0</v>
      </c>
      <c r="EF197" s="81">
        <f t="shared" si="836"/>
        <v>0</v>
      </c>
      <c r="EG197" s="81">
        <f t="shared" si="836"/>
        <v>0</v>
      </c>
      <c r="EH197" s="81"/>
      <c r="EI197" s="81">
        <f t="shared" si="836"/>
        <v>0</v>
      </c>
      <c r="EJ197" s="81">
        <f t="shared" si="836"/>
        <v>0</v>
      </c>
      <c r="EK197" s="81">
        <f t="shared" si="836"/>
        <v>0</v>
      </c>
      <c r="EL197" s="81"/>
      <c r="EM197" s="81"/>
      <c r="EN197" s="81">
        <f t="shared" ref="EN197:EO197" si="838">EN198+EN199+EN200+EN201+EN202+EN203+EN204+EN205+EN206+EN207+EN208</f>
        <v>0</v>
      </c>
      <c r="EO197" s="81">
        <f t="shared" si="838"/>
        <v>0</v>
      </c>
      <c r="EP197" s="81"/>
      <c r="EQ197" s="81">
        <f t="shared" ref="EQ197:ET197" si="839">EQ198+EQ199+EQ200+EQ201+EQ202+EQ203+EQ204+EQ205+EQ206+EQ207+EQ208</f>
        <v>0</v>
      </c>
      <c r="ER197" s="81">
        <f t="shared" si="839"/>
        <v>0</v>
      </c>
      <c r="ES197" s="81">
        <f t="shared" si="839"/>
        <v>0</v>
      </c>
      <c r="ET197" s="81">
        <f t="shared" si="839"/>
        <v>630.1</v>
      </c>
      <c r="EU197" s="81">
        <f t="shared" ref="EU197:EV197" si="840">EU198+EU199+EU200+EU201+EU202+EU203+EU204+EU205+EU206+EU207+EU208</f>
        <v>630.1</v>
      </c>
      <c r="EV197" s="81">
        <f t="shared" si="840"/>
        <v>537.17214999999999</v>
      </c>
      <c r="EW197" s="81">
        <f t="shared" si="711"/>
        <v>85.251888589112838</v>
      </c>
      <c r="EX197" s="81">
        <f t="shared" ref="EX197" si="841">EX198+EX199+EX200+EX201+EX202+EX203+EX204+EX205+EX206+EX207+EX208</f>
        <v>1568.7</v>
      </c>
      <c r="EY197" s="81">
        <f t="shared" ref="EY197:EZ197" si="842">EY198+EY199+EY200+EY201+EY202+EY203+EY204+EY205+EY206+EY207+EY208</f>
        <v>1568.7</v>
      </c>
      <c r="EZ197" s="81">
        <f t="shared" si="842"/>
        <v>1568.7349999999999</v>
      </c>
      <c r="FA197" s="81">
        <f t="shared" ref="FA197:FA198" si="843">EZ197/EY197*100</f>
        <v>100.00223114680946</v>
      </c>
      <c r="FB197" s="81"/>
      <c r="FC197" s="81">
        <f t="shared" ref="FC197:FD197" si="844">FC198+FC199+FC200+FC201+FC202+FC203+FC204+FC205+FC206+FC207+FC208</f>
        <v>0</v>
      </c>
      <c r="FD197" s="81">
        <f t="shared" si="844"/>
        <v>0</v>
      </c>
      <c r="FE197" s="81"/>
      <c r="FF197" s="81"/>
      <c r="FG197" s="81">
        <f t="shared" ref="FG197:FH197" si="845">FG198+FG199+FG200+FG201+FG202+FG203+FG204+FG205+FG206+FG207+FG208</f>
        <v>0</v>
      </c>
      <c r="FH197" s="81">
        <f t="shared" si="845"/>
        <v>0</v>
      </c>
      <c r="FI197" s="81"/>
      <c r="FJ197" s="81"/>
      <c r="FK197" s="81">
        <f t="shared" ref="FK197:FL197" si="846">FK198+FK199+FK200+FK201+FK202+FK203+FK204+FK205+FK206+FK207+FK208</f>
        <v>0</v>
      </c>
      <c r="FL197" s="81">
        <f t="shared" si="846"/>
        <v>0</v>
      </c>
      <c r="FM197" s="81"/>
      <c r="FN197" s="81"/>
      <c r="FO197" s="81">
        <f t="shared" ref="FO197:FP197" si="847">FO198+FO199+FO200+FO201+FO202+FO203+FO204+FO205+FO206+FO207+FO208</f>
        <v>0</v>
      </c>
      <c r="FP197" s="81">
        <f t="shared" si="847"/>
        <v>0</v>
      </c>
      <c r="FQ197" s="81"/>
      <c r="FR197" s="81"/>
      <c r="FS197" s="81"/>
      <c r="FT197" s="81"/>
      <c r="FU197" s="81"/>
      <c r="FV197" s="81">
        <f>FV198</f>
        <v>6563.7</v>
      </c>
      <c r="FW197" s="81"/>
      <c r="FX197" s="81"/>
      <c r="FY197" s="81"/>
      <c r="FZ197" s="81"/>
      <c r="GA197" s="81"/>
      <c r="GB197" s="81"/>
      <c r="GC197" s="81"/>
      <c r="GD197" s="81"/>
      <c r="GE197" s="81"/>
      <c r="GF197" s="81"/>
      <c r="GG197" s="81"/>
      <c r="GH197" s="81"/>
      <c r="GI197" s="81">
        <f>SUM(GI198:GI208)</f>
        <v>84.930999999999997</v>
      </c>
      <c r="GJ197" s="81">
        <f>SUM(GJ198:GJ208)</f>
        <v>84.930999999999997</v>
      </c>
      <c r="GK197" s="81">
        <f t="shared" si="678"/>
        <v>100</v>
      </c>
    </row>
    <row r="198" spans="1:193" s="33" customFormat="1" ht="16.5" customHeight="1" x14ac:dyDescent="0.25">
      <c r="A198" s="56" t="s">
        <v>337</v>
      </c>
      <c r="B198" s="145">
        <f t="shared" si="635"/>
        <v>36280.03</v>
      </c>
      <c r="C198" s="145">
        <f t="shared" si="635"/>
        <v>29848.692229999997</v>
      </c>
      <c r="D198" s="145">
        <f t="shared" si="636"/>
        <v>29427.62905</v>
      </c>
      <c r="E198" s="14">
        <f t="shared" si="170"/>
        <v>98.589341279157281</v>
      </c>
      <c r="F198" s="15"/>
      <c r="G198" s="15"/>
      <c r="H198" s="14"/>
      <c r="I198" s="14"/>
      <c r="J198" s="15"/>
      <c r="K198" s="15"/>
      <c r="L198" s="15"/>
      <c r="M198" s="14"/>
      <c r="N198" s="14">
        <v>436.8</v>
      </c>
      <c r="O198" s="14">
        <v>191.1</v>
      </c>
      <c r="P198" s="14">
        <v>191.1</v>
      </c>
      <c r="Q198" s="14">
        <f>P198/O198*100</f>
        <v>100</v>
      </c>
      <c r="R198" s="14"/>
      <c r="S198" s="14"/>
      <c r="T198" s="14"/>
      <c r="U198" s="14"/>
      <c r="V198" s="14"/>
      <c r="W198" s="15">
        <v>0</v>
      </c>
      <c r="X198" s="15">
        <v>0</v>
      </c>
      <c r="Y198" s="14"/>
      <c r="Z198" s="15"/>
      <c r="AA198" s="15"/>
      <c r="AB198" s="15"/>
      <c r="AC198" s="15"/>
      <c r="AD198" s="15">
        <v>116.93</v>
      </c>
      <c r="AE198" s="15">
        <v>102.04082</v>
      </c>
      <c r="AF198" s="15">
        <v>102.04083</v>
      </c>
      <c r="AG198" s="14">
        <f t="shared" si="821"/>
        <v>100.00000979999966</v>
      </c>
      <c r="AH198" s="14">
        <v>50</v>
      </c>
      <c r="AI198" s="15">
        <v>51.020409999999998</v>
      </c>
      <c r="AJ198" s="15">
        <v>51.020409999999998</v>
      </c>
      <c r="AK198" s="14">
        <f>AJ198/AI198*100</f>
        <v>100</v>
      </c>
      <c r="AL198" s="14"/>
      <c r="AM198" s="15"/>
      <c r="AN198" s="15"/>
      <c r="AO198" s="14"/>
      <c r="AP198" s="14"/>
      <c r="AQ198" s="14"/>
      <c r="AR198" s="14"/>
      <c r="AS198" s="14"/>
      <c r="AT198" s="15">
        <v>0</v>
      </c>
      <c r="AU198" s="15">
        <v>0</v>
      </c>
      <c r="AV198" s="15"/>
      <c r="AW198" s="14"/>
      <c r="AX198" s="133">
        <v>9992.9</v>
      </c>
      <c r="AY198" s="133">
        <v>9992.9</v>
      </c>
      <c r="AZ198" s="136">
        <v>9992.9</v>
      </c>
      <c r="BA198" s="15">
        <f t="shared" si="190"/>
        <v>100</v>
      </c>
      <c r="BB198" s="156"/>
      <c r="BC198" s="133">
        <v>1732.2</v>
      </c>
      <c r="BD198" s="136">
        <v>1488.0762</v>
      </c>
      <c r="BE198" s="15">
        <f t="shared" si="827"/>
        <v>85.906719778316585</v>
      </c>
      <c r="BF198" s="15"/>
      <c r="BG198" s="15"/>
      <c r="BH198" s="15"/>
      <c r="BI198" s="15"/>
      <c r="BJ198" s="15"/>
      <c r="BK198" s="15"/>
      <c r="BL198" s="15"/>
      <c r="BM198" s="15"/>
      <c r="BN198" s="15"/>
      <c r="BO198" s="15"/>
      <c r="BP198" s="15"/>
      <c r="BQ198" s="15"/>
      <c r="BR198" s="15"/>
      <c r="BS198" s="15"/>
      <c r="BT198" s="15"/>
      <c r="BU198" s="94"/>
      <c r="BV198" s="94"/>
      <c r="BW198" s="15"/>
      <c r="BX198" s="15"/>
      <c r="BY198" s="94"/>
      <c r="BZ198" s="15">
        <v>5071.3</v>
      </c>
      <c r="CA198" s="15">
        <v>4854.3999999999996</v>
      </c>
      <c r="CB198" s="199">
        <v>4770.3999999999996</v>
      </c>
      <c r="CC198" s="15">
        <f t="shared" si="257"/>
        <v>98.26961107448912</v>
      </c>
      <c r="CD198" s="15"/>
      <c r="CE198" s="15"/>
      <c r="CF198" s="94"/>
      <c r="CG198" s="94"/>
      <c r="CH198" s="94"/>
      <c r="CI198" s="15"/>
      <c r="CJ198" s="94"/>
      <c r="CK198" s="94"/>
      <c r="CL198" s="94"/>
      <c r="CM198" s="15"/>
      <c r="CN198" s="94"/>
      <c r="CO198" s="94"/>
      <c r="CP198" s="94"/>
      <c r="CQ198" s="15"/>
      <c r="CR198" s="94"/>
      <c r="CS198" s="94"/>
      <c r="CT198" s="94"/>
      <c r="CU198" s="15"/>
      <c r="CV198" s="94"/>
      <c r="CW198" s="94"/>
      <c r="CX198" s="94"/>
      <c r="CY198" s="15"/>
      <c r="CZ198" s="94"/>
      <c r="DA198" s="94"/>
      <c r="DB198" s="15">
        <v>1208.3</v>
      </c>
      <c r="DC198" s="15"/>
      <c r="DD198" s="94"/>
      <c r="DE198" s="14"/>
      <c r="DF198" s="14"/>
      <c r="DG198" s="15"/>
      <c r="DH198" s="94"/>
      <c r="DI198" s="94"/>
      <c r="DJ198" s="15">
        <v>153.6</v>
      </c>
      <c r="DK198" s="15">
        <v>153.6</v>
      </c>
      <c r="DL198" s="94">
        <v>153.6</v>
      </c>
      <c r="DM198" s="48">
        <f t="shared" si="702"/>
        <v>100</v>
      </c>
      <c r="DN198" s="15">
        <v>3759.7</v>
      </c>
      <c r="DO198" s="15">
        <v>3759.7</v>
      </c>
      <c r="DP198" s="199">
        <v>3759.65355</v>
      </c>
      <c r="DQ198" s="48">
        <f t="shared" si="704"/>
        <v>99.998764529084767</v>
      </c>
      <c r="DR198" s="15"/>
      <c r="DS198" s="15"/>
      <c r="DT198" s="94"/>
      <c r="DU198" s="94"/>
      <c r="DV198" s="94"/>
      <c r="DW198" s="15"/>
      <c r="DX198" s="94"/>
      <c r="DY198" s="211"/>
      <c r="DZ198" s="15">
        <v>6728</v>
      </c>
      <c r="EA198" s="15">
        <v>6728</v>
      </c>
      <c r="EB198" s="197">
        <v>6727.9999100000005</v>
      </c>
      <c r="EC198" s="15">
        <f t="shared" si="202"/>
        <v>99.999998662306794</v>
      </c>
      <c r="ED198" s="221"/>
      <c r="EE198" s="221"/>
      <c r="EF198" s="94"/>
      <c r="EG198" s="94"/>
      <c r="EH198" s="94"/>
      <c r="EI198" s="15"/>
      <c r="EJ198" s="94"/>
      <c r="EK198" s="94"/>
      <c r="EL198" s="94"/>
      <c r="EM198" s="15"/>
      <c r="EN198" s="94"/>
      <c r="EO198" s="94"/>
      <c r="EP198" s="94"/>
      <c r="EQ198" s="15"/>
      <c r="ER198" s="94"/>
      <c r="ES198" s="94"/>
      <c r="ET198" s="15">
        <v>630.1</v>
      </c>
      <c r="EU198" s="15">
        <v>630.1</v>
      </c>
      <c r="EV198" s="199">
        <v>537.17214999999999</v>
      </c>
      <c r="EW198" s="15">
        <f t="shared" si="711"/>
        <v>85.251888589112838</v>
      </c>
      <c r="EX198" s="15">
        <v>1568.7</v>
      </c>
      <c r="EY198" s="15">
        <v>1568.7</v>
      </c>
      <c r="EZ198" s="199">
        <v>1568.7349999999999</v>
      </c>
      <c r="FA198" s="15">
        <f t="shared" si="843"/>
        <v>100.00223114680946</v>
      </c>
      <c r="FB198" s="15"/>
      <c r="FC198" s="15"/>
      <c r="FD198" s="199"/>
      <c r="FE198" s="15"/>
      <c r="FF198" s="15"/>
      <c r="FG198" s="15"/>
      <c r="FH198" s="199"/>
      <c r="FI198" s="15"/>
      <c r="FJ198" s="15"/>
      <c r="FK198" s="15"/>
      <c r="FL198" s="199"/>
      <c r="FM198" s="15"/>
      <c r="FN198" s="15"/>
      <c r="FO198" s="15"/>
      <c r="FP198" s="133"/>
      <c r="FQ198" s="15"/>
      <c r="FR198" s="15"/>
      <c r="FS198" s="15"/>
      <c r="FT198" s="133"/>
      <c r="FU198" s="15"/>
      <c r="FV198" s="15">
        <v>6563.7</v>
      </c>
      <c r="FW198" s="15"/>
      <c r="FX198" s="133"/>
      <c r="FY198" s="15"/>
      <c r="FZ198" s="15"/>
      <c r="GA198" s="15"/>
      <c r="GB198" s="133"/>
      <c r="GC198" s="15"/>
      <c r="GD198" s="15"/>
      <c r="GE198" s="15"/>
      <c r="GF198" s="133"/>
      <c r="GG198" s="15"/>
      <c r="GH198" s="15"/>
      <c r="GI198" s="15">
        <v>84.930999999999997</v>
      </c>
      <c r="GJ198" s="15">
        <v>84.930999999999997</v>
      </c>
      <c r="GK198" s="15">
        <f t="shared" si="678"/>
        <v>100</v>
      </c>
    </row>
    <row r="199" spans="1:193" s="33" customFormat="1" x14ac:dyDescent="0.25">
      <c r="A199" s="56" t="s">
        <v>364</v>
      </c>
      <c r="B199" s="145">
        <f t="shared" si="635"/>
        <v>810</v>
      </c>
      <c r="C199" s="145">
        <f t="shared" si="635"/>
        <v>2018.3</v>
      </c>
      <c r="D199" s="145">
        <f t="shared" si="636"/>
        <v>2018.29</v>
      </c>
      <c r="E199" s="14">
        <f t="shared" si="170"/>
        <v>99.999504533518319</v>
      </c>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v>810</v>
      </c>
      <c r="AU199" s="14">
        <v>810</v>
      </c>
      <c r="AV199" s="14">
        <v>809.99</v>
      </c>
      <c r="AW199" s="14">
        <f t="shared" si="824"/>
        <v>99.998765432098764</v>
      </c>
      <c r="AX199" s="14"/>
      <c r="AY199" s="14"/>
      <c r="AZ199" s="14"/>
      <c r="BA199" s="15"/>
      <c r="BB199" s="156"/>
      <c r="BC199" s="15"/>
      <c r="BD199" s="15"/>
      <c r="BE199" s="15"/>
      <c r="BF199" s="14"/>
      <c r="BG199" s="14"/>
      <c r="BH199" s="14"/>
      <c r="BI199" s="95"/>
      <c r="BJ199" s="95"/>
      <c r="BK199" s="95"/>
      <c r="BL199" s="95"/>
      <c r="BM199" s="95"/>
      <c r="BN199" s="95"/>
      <c r="BO199" s="14"/>
      <c r="BP199" s="14"/>
      <c r="BQ199" s="95"/>
      <c r="BR199" s="14"/>
      <c r="BS199" s="14"/>
      <c r="BT199" s="14"/>
      <c r="BU199" s="95"/>
      <c r="BV199" s="95"/>
      <c r="BW199" s="14"/>
      <c r="BX199" s="14"/>
      <c r="BY199" s="95"/>
      <c r="BZ199" s="14"/>
      <c r="CA199" s="14"/>
      <c r="CB199" s="14"/>
      <c r="CC199" s="15"/>
      <c r="CD199" s="15"/>
      <c r="CE199" s="14"/>
      <c r="CF199" s="14"/>
      <c r="CG199" s="95"/>
      <c r="CH199" s="95"/>
      <c r="CI199" s="14"/>
      <c r="CJ199" s="14"/>
      <c r="CK199" s="95"/>
      <c r="CL199" s="95"/>
      <c r="CM199" s="14"/>
      <c r="CN199" s="14"/>
      <c r="CO199" s="95"/>
      <c r="CP199" s="95"/>
      <c r="CQ199" s="14"/>
      <c r="CR199" s="14"/>
      <c r="CS199" s="95"/>
      <c r="CT199" s="95"/>
      <c r="CU199" s="14"/>
      <c r="CV199" s="14"/>
      <c r="CW199" s="95"/>
      <c r="CX199" s="95"/>
      <c r="CY199" s="14"/>
      <c r="CZ199" s="14"/>
      <c r="DA199" s="95"/>
      <c r="DB199" s="15"/>
      <c r="DC199" s="15">
        <v>1208.3</v>
      </c>
      <c r="DD199" s="15">
        <v>1208.3</v>
      </c>
      <c r="DE199" s="14">
        <f t="shared" si="833"/>
        <v>100</v>
      </c>
      <c r="DF199" s="14"/>
      <c r="DG199" s="14"/>
      <c r="DH199" s="14"/>
      <c r="DI199" s="95"/>
      <c r="DJ199" s="95"/>
      <c r="DK199" s="14"/>
      <c r="DL199" s="14"/>
      <c r="DM199" s="48"/>
      <c r="DN199" s="14"/>
      <c r="DO199" s="14"/>
      <c r="DP199" s="14"/>
      <c r="DQ199" s="48"/>
      <c r="DR199" s="14"/>
      <c r="DS199" s="14"/>
      <c r="DT199" s="14"/>
      <c r="DU199" s="95"/>
      <c r="DV199" s="95"/>
      <c r="DW199" s="15"/>
      <c r="DX199" s="14"/>
      <c r="DY199" s="207"/>
      <c r="DZ199" s="15"/>
      <c r="EA199" s="15"/>
      <c r="EB199" s="14"/>
      <c r="EC199" s="14"/>
      <c r="ED199" s="225"/>
      <c r="EE199" s="221"/>
      <c r="EF199" s="14"/>
      <c r="EG199" s="95"/>
      <c r="EH199" s="95"/>
      <c r="EI199" s="15"/>
      <c r="EJ199" s="14"/>
      <c r="EK199" s="95"/>
      <c r="EL199" s="95"/>
      <c r="EM199" s="15"/>
      <c r="EN199" s="14"/>
      <c r="EO199" s="95"/>
      <c r="EP199" s="95"/>
      <c r="EQ199" s="15"/>
      <c r="ER199" s="14"/>
      <c r="ES199" s="95"/>
      <c r="ET199" s="15"/>
      <c r="EU199" s="15"/>
      <c r="EV199" s="14"/>
      <c r="EW199" s="15"/>
      <c r="EX199" s="15"/>
      <c r="EY199" s="15"/>
      <c r="EZ199" s="14"/>
      <c r="FA199" s="15"/>
      <c r="FB199" s="15"/>
      <c r="FC199" s="15"/>
      <c r="FD199" s="14"/>
      <c r="FE199" s="15"/>
      <c r="FF199" s="15"/>
      <c r="FG199" s="15"/>
      <c r="FH199" s="14"/>
      <c r="FI199" s="15"/>
      <c r="FJ199" s="15"/>
      <c r="FK199" s="15"/>
      <c r="FL199" s="14"/>
      <c r="FM199" s="15"/>
      <c r="FN199" s="15"/>
      <c r="FO199" s="15"/>
      <c r="FP199" s="14"/>
      <c r="FQ199" s="14"/>
      <c r="FR199" s="14"/>
      <c r="FS199" s="15"/>
      <c r="FT199" s="14"/>
      <c r="FU199" s="14"/>
      <c r="FV199" s="14"/>
      <c r="FW199" s="15"/>
      <c r="FX199" s="14"/>
      <c r="FY199" s="14"/>
      <c r="FZ199" s="14"/>
      <c r="GA199" s="15"/>
      <c r="GB199" s="14"/>
      <c r="GC199" s="14"/>
      <c r="GD199" s="14"/>
      <c r="GE199" s="15"/>
      <c r="GF199" s="14"/>
      <c r="GG199" s="14"/>
      <c r="GH199" s="14"/>
      <c r="GI199" s="15"/>
      <c r="GJ199" s="15"/>
      <c r="GK199" s="15"/>
    </row>
    <row r="200" spans="1:193" s="33" customFormat="1" x14ac:dyDescent="0.25">
      <c r="A200" s="56" t="s">
        <v>549</v>
      </c>
      <c r="B200" s="145">
        <f t="shared" si="635"/>
        <v>0</v>
      </c>
      <c r="C200" s="145">
        <f t="shared" si="635"/>
        <v>289.8</v>
      </c>
      <c r="D200" s="145">
        <f t="shared" si="636"/>
        <v>289.8</v>
      </c>
      <c r="E200" s="14">
        <f t="shared" si="170"/>
        <v>100</v>
      </c>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v>289.8</v>
      </c>
      <c r="AR200" s="14">
        <v>289.8</v>
      </c>
      <c r="AS200" s="14">
        <f t="shared" si="637"/>
        <v>100</v>
      </c>
      <c r="AT200" s="14"/>
      <c r="AU200" s="14"/>
      <c r="AV200" s="14"/>
      <c r="AW200" s="14"/>
      <c r="AX200" s="14"/>
      <c r="AY200" s="14"/>
      <c r="AZ200" s="14"/>
      <c r="BA200" s="15"/>
      <c r="BB200" s="156"/>
      <c r="BC200" s="15"/>
      <c r="BD200" s="15"/>
      <c r="BE200" s="15"/>
      <c r="BF200" s="14"/>
      <c r="BG200" s="14"/>
      <c r="BH200" s="14"/>
      <c r="BI200" s="95"/>
      <c r="BJ200" s="95"/>
      <c r="BK200" s="95"/>
      <c r="BL200" s="95"/>
      <c r="BM200" s="95"/>
      <c r="BN200" s="95"/>
      <c r="BO200" s="14"/>
      <c r="BP200" s="14"/>
      <c r="BQ200" s="95"/>
      <c r="BR200" s="14"/>
      <c r="BS200" s="14"/>
      <c r="BT200" s="14"/>
      <c r="BU200" s="95"/>
      <c r="BV200" s="95"/>
      <c r="BW200" s="14"/>
      <c r="BX200" s="14"/>
      <c r="BY200" s="95"/>
      <c r="BZ200" s="14"/>
      <c r="CA200" s="14"/>
      <c r="CB200" s="14"/>
      <c r="CC200" s="15"/>
      <c r="CD200" s="15"/>
      <c r="CE200" s="14"/>
      <c r="CF200" s="14"/>
      <c r="CG200" s="95"/>
      <c r="CH200" s="95"/>
      <c r="CI200" s="14"/>
      <c r="CJ200" s="14"/>
      <c r="CK200" s="95"/>
      <c r="CL200" s="95"/>
      <c r="CM200" s="14"/>
      <c r="CN200" s="14"/>
      <c r="CO200" s="95"/>
      <c r="CP200" s="95"/>
      <c r="CQ200" s="14"/>
      <c r="CR200" s="14"/>
      <c r="CS200" s="95"/>
      <c r="CT200" s="95"/>
      <c r="CU200" s="14"/>
      <c r="CV200" s="14"/>
      <c r="CW200" s="95"/>
      <c r="CX200" s="95"/>
      <c r="CY200" s="14"/>
      <c r="CZ200" s="14"/>
      <c r="DA200" s="95"/>
      <c r="DB200" s="14"/>
      <c r="DC200" s="14"/>
      <c r="DD200" s="14"/>
      <c r="DE200" s="14"/>
      <c r="DF200" s="14"/>
      <c r="DG200" s="14"/>
      <c r="DH200" s="14"/>
      <c r="DI200" s="95"/>
      <c r="DJ200" s="95"/>
      <c r="DK200" s="14"/>
      <c r="DL200" s="14"/>
      <c r="DM200" s="48"/>
      <c r="DN200" s="14"/>
      <c r="DO200" s="14"/>
      <c r="DP200" s="14"/>
      <c r="DQ200" s="48"/>
      <c r="DR200" s="14"/>
      <c r="DS200" s="14"/>
      <c r="DT200" s="14"/>
      <c r="DU200" s="95"/>
      <c r="DV200" s="95"/>
      <c r="DW200" s="15"/>
      <c r="DX200" s="14"/>
      <c r="DY200" s="207"/>
      <c r="DZ200" s="15"/>
      <c r="EA200" s="15"/>
      <c r="EB200" s="14"/>
      <c r="EC200" s="14"/>
      <c r="ED200" s="225"/>
      <c r="EE200" s="221"/>
      <c r="EF200" s="14"/>
      <c r="EG200" s="95"/>
      <c r="EH200" s="95"/>
      <c r="EI200" s="15"/>
      <c r="EJ200" s="14"/>
      <c r="EK200" s="95"/>
      <c r="EL200" s="95"/>
      <c r="EM200" s="15"/>
      <c r="EN200" s="14"/>
      <c r="EO200" s="95"/>
      <c r="EP200" s="95"/>
      <c r="EQ200" s="15"/>
      <c r="ER200" s="14"/>
      <c r="ES200" s="95"/>
      <c r="ET200" s="15"/>
      <c r="EU200" s="15"/>
      <c r="EV200" s="14"/>
      <c r="EW200" s="15"/>
      <c r="EX200" s="15"/>
      <c r="EY200" s="15"/>
      <c r="EZ200" s="14"/>
      <c r="FA200" s="15"/>
      <c r="FB200" s="15"/>
      <c r="FC200" s="15"/>
      <c r="FD200" s="14"/>
      <c r="FE200" s="15"/>
      <c r="FF200" s="15"/>
      <c r="FG200" s="15"/>
      <c r="FH200" s="14"/>
      <c r="FI200" s="15"/>
      <c r="FJ200" s="15"/>
      <c r="FK200" s="15"/>
      <c r="FL200" s="14"/>
      <c r="FM200" s="15"/>
      <c r="FN200" s="15"/>
      <c r="FO200" s="15"/>
      <c r="FP200" s="14"/>
      <c r="FQ200" s="14"/>
      <c r="FR200" s="14"/>
      <c r="FS200" s="15"/>
      <c r="FT200" s="14"/>
      <c r="FU200" s="14"/>
      <c r="FV200" s="14"/>
      <c r="FW200" s="15"/>
      <c r="FX200" s="14"/>
      <c r="FY200" s="14"/>
      <c r="FZ200" s="14"/>
      <c r="GA200" s="15"/>
      <c r="GB200" s="14"/>
      <c r="GC200" s="14"/>
      <c r="GD200" s="14"/>
      <c r="GE200" s="15"/>
      <c r="GF200" s="14"/>
      <c r="GG200" s="14"/>
      <c r="GH200" s="14"/>
      <c r="GI200" s="15"/>
      <c r="GJ200" s="15"/>
      <c r="GK200" s="15"/>
    </row>
    <row r="201" spans="1:193" s="33" customFormat="1" x14ac:dyDescent="0.25">
      <c r="A201" s="56" t="s">
        <v>550</v>
      </c>
      <c r="B201" s="145">
        <f t="shared" si="635"/>
        <v>0</v>
      </c>
      <c r="C201" s="145">
        <f t="shared" si="635"/>
        <v>0</v>
      </c>
      <c r="D201" s="145">
        <f t="shared" si="636"/>
        <v>0</v>
      </c>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5"/>
      <c r="BB201" s="156"/>
      <c r="BC201" s="15"/>
      <c r="BD201" s="15"/>
      <c r="BE201" s="15"/>
      <c r="BF201" s="14"/>
      <c r="BG201" s="14"/>
      <c r="BH201" s="14"/>
      <c r="BI201" s="95"/>
      <c r="BJ201" s="95"/>
      <c r="BK201" s="95"/>
      <c r="BL201" s="95"/>
      <c r="BM201" s="95"/>
      <c r="BN201" s="95"/>
      <c r="BO201" s="14"/>
      <c r="BP201" s="14"/>
      <c r="BQ201" s="95"/>
      <c r="BR201" s="14"/>
      <c r="BS201" s="14"/>
      <c r="BT201" s="14"/>
      <c r="BU201" s="95"/>
      <c r="BV201" s="95"/>
      <c r="BW201" s="14"/>
      <c r="BX201" s="14"/>
      <c r="BY201" s="95"/>
      <c r="BZ201" s="14"/>
      <c r="CA201" s="14"/>
      <c r="CB201" s="14"/>
      <c r="CC201" s="15"/>
      <c r="CD201" s="15"/>
      <c r="CE201" s="14"/>
      <c r="CF201" s="14"/>
      <c r="CG201" s="95"/>
      <c r="CH201" s="95"/>
      <c r="CI201" s="14"/>
      <c r="CJ201" s="14"/>
      <c r="CK201" s="95"/>
      <c r="CL201" s="95"/>
      <c r="CM201" s="14"/>
      <c r="CN201" s="14"/>
      <c r="CO201" s="95"/>
      <c r="CP201" s="95"/>
      <c r="CQ201" s="14"/>
      <c r="CR201" s="14"/>
      <c r="CS201" s="95"/>
      <c r="CT201" s="95"/>
      <c r="CU201" s="14"/>
      <c r="CV201" s="14"/>
      <c r="CW201" s="95"/>
      <c r="CX201" s="95"/>
      <c r="CY201" s="14"/>
      <c r="CZ201" s="14"/>
      <c r="DA201" s="95"/>
      <c r="DB201" s="14"/>
      <c r="DC201" s="14"/>
      <c r="DD201" s="14"/>
      <c r="DE201" s="14"/>
      <c r="DF201" s="14"/>
      <c r="DG201" s="14"/>
      <c r="DH201" s="14"/>
      <c r="DI201" s="95"/>
      <c r="DJ201" s="95"/>
      <c r="DK201" s="14"/>
      <c r="DL201" s="14"/>
      <c r="DM201" s="48"/>
      <c r="DN201" s="14"/>
      <c r="DO201" s="14"/>
      <c r="DP201" s="14"/>
      <c r="DQ201" s="48"/>
      <c r="DR201" s="14"/>
      <c r="DS201" s="14"/>
      <c r="DT201" s="14"/>
      <c r="DU201" s="95"/>
      <c r="DV201" s="95"/>
      <c r="DW201" s="15"/>
      <c r="DX201" s="14"/>
      <c r="DY201" s="207"/>
      <c r="DZ201" s="15"/>
      <c r="EA201" s="15"/>
      <c r="EB201" s="14"/>
      <c r="EC201" s="14"/>
      <c r="ED201" s="225"/>
      <c r="EE201" s="221"/>
      <c r="EF201" s="14"/>
      <c r="EG201" s="95"/>
      <c r="EH201" s="95"/>
      <c r="EI201" s="15"/>
      <c r="EJ201" s="14"/>
      <c r="EK201" s="95"/>
      <c r="EL201" s="95"/>
      <c r="EM201" s="15"/>
      <c r="EN201" s="14"/>
      <c r="EO201" s="95"/>
      <c r="EP201" s="95"/>
      <c r="EQ201" s="15"/>
      <c r="ER201" s="14"/>
      <c r="ES201" s="95"/>
      <c r="ET201" s="15"/>
      <c r="EU201" s="15"/>
      <c r="EV201" s="14"/>
      <c r="EW201" s="15"/>
      <c r="EX201" s="15"/>
      <c r="EY201" s="15"/>
      <c r="EZ201" s="14"/>
      <c r="FA201" s="15"/>
      <c r="FB201" s="15"/>
      <c r="FC201" s="15"/>
      <c r="FD201" s="14"/>
      <c r="FE201" s="15"/>
      <c r="FF201" s="15"/>
      <c r="FG201" s="15"/>
      <c r="FH201" s="14"/>
      <c r="FI201" s="15"/>
      <c r="FJ201" s="15"/>
      <c r="FK201" s="15"/>
      <c r="FL201" s="14"/>
      <c r="FM201" s="15"/>
      <c r="FN201" s="15"/>
      <c r="FO201" s="15"/>
      <c r="FP201" s="14"/>
      <c r="FQ201" s="14"/>
      <c r="FR201" s="14"/>
      <c r="FS201" s="15"/>
      <c r="FT201" s="14"/>
      <c r="FU201" s="14"/>
      <c r="FV201" s="14"/>
      <c r="FW201" s="15"/>
      <c r="FX201" s="14"/>
      <c r="FY201" s="14"/>
      <c r="FZ201" s="14"/>
      <c r="GA201" s="15"/>
      <c r="GB201" s="14"/>
      <c r="GC201" s="14"/>
      <c r="GD201" s="14"/>
      <c r="GE201" s="15"/>
      <c r="GF201" s="14"/>
      <c r="GG201" s="14"/>
      <c r="GH201" s="14"/>
      <c r="GI201" s="15"/>
      <c r="GJ201" s="15"/>
      <c r="GK201" s="15"/>
    </row>
    <row r="202" spans="1:193" s="33" customFormat="1" x14ac:dyDescent="0.25">
      <c r="A202" s="56" t="s">
        <v>551</v>
      </c>
      <c r="B202" s="145">
        <f t="shared" si="635"/>
        <v>0</v>
      </c>
      <c r="C202" s="145">
        <f t="shared" si="635"/>
        <v>419.97262999999998</v>
      </c>
      <c r="D202" s="145">
        <f t="shared" si="636"/>
        <v>419.97262999999998</v>
      </c>
      <c r="E202" s="14">
        <f t="shared" si="170"/>
        <v>100</v>
      </c>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v>419.97262999999998</v>
      </c>
      <c r="AR202" s="133">
        <v>419.97262999999998</v>
      </c>
      <c r="AS202" s="14">
        <f t="shared" si="637"/>
        <v>100</v>
      </c>
      <c r="AT202" s="14"/>
      <c r="AU202" s="14"/>
      <c r="AV202" s="14"/>
      <c r="AW202" s="14"/>
      <c r="AX202" s="14"/>
      <c r="AY202" s="14"/>
      <c r="AZ202" s="14"/>
      <c r="BA202" s="15"/>
      <c r="BB202" s="156"/>
      <c r="BC202" s="15"/>
      <c r="BD202" s="15"/>
      <c r="BE202" s="15"/>
      <c r="BF202" s="14"/>
      <c r="BG202" s="14"/>
      <c r="BH202" s="14"/>
      <c r="BI202" s="95"/>
      <c r="BJ202" s="95"/>
      <c r="BK202" s="95"/>
      <c r="BL202" s="95"/>
      <c r="BM202" s="95"/>
      <c r="BN202" s="95"/>
      <c r="BO202" s="14"/>
      <c r="BP202" s="14"/>
      <c r="BQ202" s="95"/>
      <c r="BR202" s="14"/>
      <c r="BS202" s="14"/>
      <c r="BT202" s="14"/>
      <c r="BU202" s="95"/>
      <c r="BV202" s="95"/>
      <c r="BW202" s="14"/>
      <c r="BX202" s="14"/>
      <c r="BY202" s="95"/>
      <c r="BZ202" s="14"/>
      <c r="CA202" s="14"/>
      <c r="CB202" s="14"/>
      <c r="CC202" s="15"/>
      <c r="CD202" s="15"/>
      <c r="CE202" s="14"/>
      <c r="CF202" s="14"/>
      <c r="CG202" s="95"/>
      <c r="CH202" s="95"/>
      <c r="CI202" s="14"/>
      <c r="CJ202" s="14"/>
      <c r="CK202" s="95"/>
      <c r="CL202" s="95"/>
      <c r="CM202" s="14"/>
      <c r="CN202" s="14"/>
      <c r="CO202" s="95"/>
      <c r="CP202" s="95"/>
      <c r="CQ202" s="14"/>
      <c r="CR202" s="14"/>
      <c r="CS202" s="95"/>
      <c r="CT202" s="95"/>
      <c r="CU202" s="14"/>
      <c r="CV202" s="14"/>
      <c r="CW202" s="95"/>
      <c r="CX202" s="95"/>
      <c r="CY202" s="14"/>
      <c r="CZ202" s="14"/>
      <c r="DA202" s="95"/>
      <c r="DB202" s="14"/>
      <c r="DC202" s="14"/>
      <c r="DD202" s="14"/>
      <c r="DE202" s="14"/>
      <c r="DF202" s="14"/>
      <c r="DG202" s="14"/>
      <c r="DH202" s="14"/>
      <c r="DI202" s="95"/>
      <c r="DJ202" s="95"/>
      <c r="DK202" s="14"/>
      <c r="DL202" s="14"/>
      <c r="DM202" s="48"/>
      <c r="DN202" s="14"/>
      <c r="DO202" s="14"/>
      <c r="DP202" s="14"/>
      <c r="DQ202" s="48"/>
      <c r="DR202" s="14"/>
      <c r="DS202" s="14"/>
      <c r="DT202" s="14"/>
      <c r="DU202" s="95"/>
      <c r="DV202" s="95"/>
      <c r="DW202" s="15"/>
      <c r="DX202" s="14"/>
      <c r="DY202" s="207"/>
      <c r="DZ202" s="15"/>
      <c r="EA202" s="15"/>
      <c r="EB202" s="14"/>
      <c r="EC202" s="14"/>
      <c r="ED202" s="225"/>
      <c r="EE202" s="221"/>
      <c r="EF202" s="14"/>
      <c r="EG202" s="95"/>
      <c r="EH202" s="95"/>
      <c r="EI202" s="15"/>
      <c r="EJ202" s="14"/>
      <c r="EK202" s="95"/>
      <c r="EL202" s="95"/>
      <c r="EM202" s="15"/>
      <c r="EN202" s="14"/>
      <c r="EO202" s="95"/>
      <c r="EP202" s="95"/>
      <c r="EQ202" s="15"/>
      <c r="ER202" s="14"/>
      <c r="ES202" s="95"/>
      <c r="ET202" s="15"/>
      <c r="EU202" s="15"/>
      <c r="EV202" s="14"/>
      <c r="EW202" s="15"/>
      <c r="EX202" s="15"/>
      <c r="EY202" s="15"/>
      <c r="EZ202" s="14"/>
      <c r="FA202" s="15"/>
      <c r="FB202" s="15"/>
      <c r="FC202" s="15"/>
      <c r="FD202" s="14"/>
      <c r="FE202" s="15"/>
      <c r="FF202" s="15"/>
      <c r="FG202" s="15"/>
      <c r="FH202" s="14"/>
      <c r="FI202" s="15"/>
      <c r="FJ202" s="15"/>
      <c r="FK202" s="15"/>
      <c r="FL202" s="14"/>
      <c r="FM202" s="15"/>
      <c r="FN202" s="15"/>
      <c r="FO202" s="15"/>
      <c r="FP202" s="14"/>
      <c r="FQ202" s="14"/>
      <c r="FR202" s="14"/>
      <c r="FS202" s="15"/>
      <c r="FT202" s="14"/>
      <c r="FU202" s="14"/>
      <c r="FV202" s="14"/>
      <c r="FW202" s="15"/>
      <c r="FX202" s="14"/>
      <c r="FY202" s="14"/>
      <c r="FZ202" s="14"/>
      <c r="GA202" s="15"/>
      <c r="GB202" s="14"/>
      <c r="GC202" s="14"/>
      <c r="GD202" s="14"/>
      <c r="GE202" s="15"/>
      <c r="GF202" s="14"/>
      <c r="GG202" s="14"/>
      <c r="GH202" s="14"/>
      <c r="GI202" s="15"/>
      <c r="GJ202" s="15"/>
      <c r="GK202" s="15"/>
    </row>
    <row r="203" spans="1:193" s="33" customFormat="1" x14ac:dyDescent="0.25">
      <c r="A203" s="56" t="s">
        <v>552</v>
      </c>
      <c r="B203" s="145">
        <f t="shared" si="635"/>
        <v>0</v>
      </c>
      <c r="C203" s="145">
        <f t="shared" si="635"/>
        <v>207.40412000000001</v>
      </c>
      <c r="D203" s="145">
        <f t="shared" si="636"/>
        <v>207.40412000000001</v>
      </c>
      <c r="E203" s="14">
        <f t="shared" si="170"/>
        <v>100</v>
      </c>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v>207.40412000000001</v>
      </c>
      <c r="AR203" s="14">
        <v>207.40412000000001</v>
      </c>
      <c r="AS203" s="14">
        <f t="shared" si="637"/>
        <v>100</v>
      </c>
      <c r="AT203" s="14"/>
      <c r="AU203" s="14"/>
      <c r="AV203" s="14"/>
      <c r="AW203" s="14"/>
      <c r="AX203" s="14"/>
      <c r="AY203" s="14"/>
      <c r="AZ203" s="14"/>
      <c r="BA203" s="15"/>
      <c r="BB203" s="156"/>
      <c r="BC203" s="15"/>
      <c r="BD203" s="15"/>
      <c r="BE203" s="15"/>
      <c r="BF203" s="14"/>
      <c r="BG203" s="14"/>
      <c r="BH203" s="14"/>
      <c r="BI203" s="95"/>
      <c r="BJ203" s="95"/>
      <c r="BK203" s="95"/>
      <c r="BL203" s="95"/>
      <c r="BM203" s="95"/>
      <c r="BN203" s="95"/>
      <c r="BO203" s="14"/>
      <c r="BP203" s="14"/>
      <c r="BQ203" s="95"/>
      <c r="BR203" s="14"/>
      <c r="BS203" s="14"/>
      <c r="BT203" s="14"/>
      <c r="BU203" s="95"/>
      <c r="BV203" s="95"/>
      <c r="BW203" s="14"/>
      <c r="BX203" s="14"/>
      <c r="BY203" s="95"/>
      <c r="BZ203" s="14"/>
      <c r="CA203" s="14"/>
      <c r="CB203" s="14"/>
      <c r="CC203" s="15"/>
      <c r="CD203" s="15"/>
      <c r="CE203" s="14"/>
      <c r="CF203" s="14"/>
      <c r="CG203" s="95"/>
      <c r="CH203" s="95"/>
      <c r="CI203" s="14"/>
      <c r="CJ203" s="14"/>
      <c r="CK203" s="95"/>
      <c r="CL203" s="95"/>
      <c r="CM203" s="14"/>
      <c r="CN203" s="14"/>
      <c r="CO203" s="95"/>
      <c r="CP203" s="95"/>
      <c r="CQ203" s="14"/>
      <c r="CR203" s="14"/>
      <c r="CS203" s="95"/>
      <c r="CT203" s="95"/>
      <c r="CU203" s="14"/>
      <c r="CV203" s="14"/>
      <c r="CW203" s="95"/>
      <c r="CX203" s="95"/>
      <c r="CY203" s="14"/>
      <c r="CZ203" s="14"/>
      <c r="DA203" s="95"/>
      <c r="DB203" s="14"/>
      <c r="DC203" s="14"/>
      <c r="DD203" s="14"/>
      <c r="DE203" s="14"/>
      <c r="DF203" s="14"/>
      <c r="DG203" s="14"/>
      <c r="DH203" s="14"/>
      <c r="DI203" s="95"/>
      <c r="DJ203" s="95"/>
      <c r="DK203" s="14"/>
      <c r="DL203" s="14"/>
      <c r="DM203" s="48"/>
      <c r="DN203" s="14"/>
      <c r="DO203" s="14"/>
      <c r="DP203" s="14"/>
      <c r="DQ203" s="48"/>
      <c r="DR203" s="14"/>
      <c r="DS203" s="14"/>
      <c r="DT203" s="14"/>
      <c r="DU203" s="95"/>
      <c r="DV203" s="95"/>
      <c r="DW203" s="15"/>
      <c r="DX203" s="14"/>
      <c r="DY203" s="207"/>
      <c r="DZ203" s="15"/>
      <c r="EA203" s="15"/>
      <c r="EB203" s="14"/>
      <c r="EC203" s="14"/>
      <c r="ED203" s="225"/>
      <c r="EE203" s="221"/>
      <c r="EF203" s="14"/>
      <c r="EG203" s="95"/>
      <c r="EH203" s="95"/>
      <c r="EI203" s="15"/>
      <c r="EJ203" s="14"/>
      <c r="EK203" s="95"/>
      <c r="EL203" s="95"/>
      <c r="EM203" s="15"/>
      <c r="EN203" s="14"/>
      <c r="EO203" s="95"/>
      <c r="EP203" s="95"/>
      <c r="EQ203" s="15"/>
      <c r="ER203" s="14"/>
      <c r="ES203" s="95"/>
      <c r="ET203" s="15"/>
      <c r="EU203" s="15"/>
      <c r="EV203" s="14"/>
      <c r="EW203" s="15"/>
      <c r="EX203" s="15"/>
      <c r="EY203" s="15"/>
      <c r="EZ203" s="14"/>
      <c r="FA203" s="15"/>
      <c r="FB203" s="15"/>
      <c r="FC203" s="15"/>
      <c r="FD203" s="14"/>
      <c r="FE203" s="15"/>
      <c r="FF203" s="15"/>
      <c r="FG203" s="15"/>
      <c r="FH203" s="14"/>
      <c r="FI203" s="15"/>
      <c r="FJ203" s="15"/>
      <c r="FK203" s="15"/>
      <c r="FL203" s="14"/>
      <c r="FM203" s="15"/>
      <c r="FN203" s="15"/>
      <c r="FO203" s="15"/>
      <c r="FP203" s="14"/>
      <c r="FQ203" s="14"/>
      <c r="FR203" s="14"/>
      <c r="FS203" s="15"/>
      <c r="FT203" s="14"/>
      <c r="FU203" s="14"/>
      <c r="FV203" s="14"/>
      <c r="FW203" s="15"/>
      <c r="FX203" s="14"/>
      <c r="FY203" s="14"/>
      <c r="FZ203" s="14"/>
      <c r="GA203" s="15"/>
      <c r="GB203" s="14"/>
      <c r="GC203" s="14"/>
      <c r="GD203" s="14"/>
      <c r="GE203" s="15"/>
      <c r="GF203" s="14"/>
      <c r="GG203" s="14"/>
      <c r="GH203" s="14"/>
      <c r="GI203" s="15"/>
      <c r="GJ203" s="15"/>
      <c r="GK203" s="15"/>
    </row>
    <row r="204" spans="1:193" s="33" customFormat="1" x14ac:dyDescent="0.25">
      <c r="A204" s="56" t="s">
        <v>553</v>
      </c>
      <c r="B204" s="145">
        <f t="shared" si="635"/>
        <v>0</v>
      </c>
      <c r="C204" s="145">
        <f t="shared" si="635"/>
        <v>307.43482</v>
      </c>
      <c r="D204" s="145">
        <f t="shared" si="636"/>
        <v>307.43482</v>
      </c>
      <c r="E204" s="14">
        <f t="shared" si="170"/>
        <v>100</v>
      </c>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v>307.43482</v>
      </c>
      <c r="AR204" s="14">
        <v>307.43482</v>
      </c>
      <c r="AS204" s="14">
        <f t="shared" si="637"/>
        <v>100</v>
      </c>
      <c r="AT204" s="14"/>
      <c r="AU204" s="14"/>
      <c r="AV204" s="14"/>
      <c r="AW204" s="14"/>
      <c r="AX204" s="14"/>
      <c r="AY204" s="14"/>
      <c r="AZ204" s="14"/>
      <c r="BA204" s="15"/>
      <c r="BB204" s="156"/>
      <c r="BC204" s="15"/>
      <c r="BD204" s="15"/>
      <c r="BE204" s="15"/>
      <c r="BF204" s="14"/>
      <c r="BG204" s="14"/>
      <c r="BH204" s="14"/>
      <c r="BI204" s="95"/>
      <c r="BJ204" s="95"/>
      <c r="BK204" s="95"/>
      <c r="BL204" s="95"/>
      <c r="BM204" s="95"/>
      <c r="BN204" s="95"/>
      <c r="BO204" s="14"/>
      <c r="BP204" s="14"/>
      <c r="BQ204" s="95"/>
      <c r="BR204" s="14"/>
      <c r="BS204" s="14"/>
      <c r="BT204" s="14"/>
      <c r="BU204" s="95"/>
      <c r="BV204" s="95"/>
      <c r="BW204" s="14"/>
      <c r="BX204" s="14"/>
      <c r="BY204" s="95"/>
      <c r="BZ204" s="14"/>
      <c r="CA204" s="14"/>
      <c r="CB204" s="14"/>
      <c r="CC204" s="15"/>
      <c r="CD204" s="15"/>
      <c r="CE204" s="14"/>
      <c r="CF204" s="14"/>
      <c r="CG204" s="95"/>
      <c r="CH204" s="95"/>
      <c r="CI204" s="14"/>
      <c r="CJ204" s="14"/>
      <c r="CK204" s="95"/>
      <c r="CL204" s="95"/>
      <c r="CM204" s="14"/>
      <c r="CN204" s="14"/>
      <c r="CO204" s="95"/>
      <c r="CP204" s="95"/>
      <c r="CQ204" s="14"/>
      <c r="CR204" s="14"/>
      <c r="CS204" s="95"/>
      <c r="CT204" s="95"/>
      <c r="CU204" s="14"/>
      <c r="CV204" s="14"/>
      <c r="CW204" s="95"/>
      <c r="CX204" s="95"/>
      <c r="CY204" s="14"/>
      <c r="CZ204" s="14"/>
      <c r="DA204" s="95"/>
      <c r="DB204" s="14"/>
      <c r="DC204" s="14"/>
      <c r="DD204" s="14"/>
      <c r="DE204" s="14"/>
      <c r="DF204" s="14"/>
      <c r="DG204" s="14"/>
      <c r="DH204" s="14"/>
      <c r="DI204" s="95"/>
      <c r="DJ204" s="95"/>
      <c r="DK204" s="14"/>
      <c r="DL204" s="14"/>
      <c r="DM204" s="48"/>
      <c r="DN204" s="14"/>
      <c r="DO204" s="14"/>
      <c r="DP204" s="14"/>
      <c r="DQ204" s="48"/>
      <c r="DR204" s="14"/>
      <c r="DS204" s="14"/>
      <c r="DT204" s="14"/>
      <c r="DU204" s="95"/>
      <c r="DV204" s="95"/>
      <c r="DW204" s="15"/>
      <c r="DX204" s="14"/>
      <c r="DY204" s="207"/>
      <c r="DZ204" s="15"/>
      <c r="EA204" s="15"/>
      <c r="EB204" s="14"/>
      <c r="EC204" s="14"/>
      <c r="ED204" s="225"/>
      <c r="EE204" s="221"/>
      <c r="EF204" s="14"/>
      <c r="EG204" s="95"/>
      <c r="EH204" s="95"/>
      <c r="EI204" s="15"/>
      <c r="EJ204" s="14"/>
      <c r="EK204" s="95"/>
      <c r="EL204" s="95"/>
      <c r="EM204" s="15"/>
      <c r="EN204" s="14"/>
      <c r="EO204" s="95"/>
      <c r="EP204" s="95"/>
      <c r="EQ204" s="15"/>
      <c r="ER204" s="14"/>
      <c r="ES204" s="95"/>
      <c r="ET204" s="15"/>
      <c r="EU204" s="15"/>
      <c r="EV204" s="14"/>
      <c r="EW204" s="15"/>
      <c r="EX204" s="15"/>
      <c r="EY204" s="15"/>
      <c r="EZ204" s="14"/>
      <c r="FA204" s="15"/>
      <c r="FB204" s="15"/>
      <c r="FC204" s="15"/>
      <c r="FD204" s="14"/>
      <c r="FE204" s="15"/>
      <c r="FF204" s="15"/>
      <c r="FG204" s="15"/>
      <c r="FH204" s="14"/>
      <c r="FI204" s="15"/>
      <c r="FJ204" s="15"/>
      <c r="FK204" s="15"/>
      <c r="FL204" s="14"/>
      <c r="FM204" s="15"/>
      <c r="FN204" s="15"/>
      <c r="FO204" s="15"/>
      <c r="FP204" s="14"/>
      <c r="FQ204" s="14"/>
      <c r="FR204" s="14"/>
      <c r="FS204" s="15"/>
      <c r="FT204" s="14"/>
      <c r="FU204" s="14"/>
      <c r="FV204" s="14"/>
      <c r="FW204" s="15"/>
      <c r="FX204" s="14"/>
      <c r="FY204" s="14"/>
      <c r="FZ204" s="14"/>
      <c r="GA204" s="15"/>
      <c r="GB204" s="14"/>
      <c r="GC204" s="14"/>
      <c r="GD204" s="14"/>
      <c r="GE204" s="15"/>
      <c r="GF204" s="14"/>
      <c r="GG204" s="14"/>
      <c r="GH204" s="14"/>
      <c r="GI204" s="15"/>
      <c r="GJ204" s="15"/>
      <c r="GK204" s="15"/>
    </row>
    <row r="205" spans="1:193" s="33" customFormat="1" x14ac:dyDescent="0.25">
      <c r="A205" s="56" t="s">
        <v>554</v>
      </c>
      <c r="B205" s="145">
        <f t="shared" ref="B205:C268" si="848">F205+J205+N205+R205+V205+Z205+AD205+AH205+AL205+AP205+AT205+AX205+BB205+BF205+BJ205+BN205+BR205+BV205+BZ205+CD205+CH205+CL205+CP205+CT205+CX205+DB205+DF205+DJ205+DN205+DR205+DV205+DZ205+ED205+EH205+EL205+EP205+ET205+EX205+FB205+FF205+FJ205+FN205+FR205+FV205+FZ205+GD205+GH205</f>
        <v>0</v>
      </c>
      <c r="C205" s="145">
        <f t="shared" si="848"/>
        <v>0</v>
      </c>
      <c r="D205" s="145">
        <f t="shared" ref="D205:D268" si="849">H205+L205+P205+T205+X205+AB205+AF205+AJ205+AN205+AR205+AV205+AZ205+BD205+BH205+BL205+BP205+BT205+BX205+CB205+CF205+CJ205+CN205+CR205+CV205+CZ205+DD205+DH205+DL205+DP205+DT205+DX205+EB205+EF205+EJ205+EN205+ER205+EV205+EZ205+FD205+FH205+FL205+FP205+FT205+FX205+GB205+GF205+GJ205</f>
        <v>0</v>
      </c>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5"/>
      <c r="BB205" s="156"/>
      <c r="BC205" s="15"/>
      <c r="BD205" s="15"/>
      <c r="BE205" s="15"/>
      <c r="BF205" s="14"/>
      <c r="BG205" s="14"/>
      <c r="BH205" s="14"/>
      <c r="BI205" s="95"/>
      <c r="BJ205" s="95"/>
      <c r="BK205" s="95"/>
      <c r="BL205" s="95"/>
      <c r="BM205" s="95"/>
      <c r="BN205" s="95"/>
      <c r="BO205" s="14"/>
      <c r="BP205" s="14"/>
      <c r="BQ205" s="95"/>
      <c r="BR205" s="14"/>
      <c r="BS205" s="14"/>
      <c r="BT205" s="14"/>
      <c r="BU205" s="95"/>
      <c r="BV205" s="95"/>
      <c r="BW205" s="14"/>
      <c r="BX205" s="14"/>
      <c r="BY205" s="95"/>
      <c r="BZ205" s="14"/>
      <c r="CA205" s="14"/>
      <c r="CB205" s="14"/>
      <c r="CC205" s="15"/>
      <c r="CD205" s="15"/>
      <c r="CE205" s="14"/>
      <c r="CF205" s="14"/>
      <c r="CG205" s="95"/>
      <c r="CH205" s="95"/>
      <c r="CI205" s="14"/>
      <c r="CJ205" s="14"/>
      <c r="CK205" s="95"/>
      <c r="CL205" s="95"/>
      <c r="CM205" s="14"/>
      <c r="CN205" s="14"/>
      <c r="CO205" s="95"/>
      <c r="CP205" s="95"/>
      <c r="CQ205" s="14"/>
      <c r="CR205" s="14"/>
      <c r="CS205" s="95"/>
      <c r="CT205" s="95"/>
      <c r="CU205" s="14"/>
      <c r="CV205" s="14"/>
      <c r="CW205" s="95"/>
      <c r="CX205" s="95"/>
      <c r="CY205" s="14"/>
      <c r="CZ205" s="14"/>
      <c r="DA205" s="95"/>
      <c r="DB205" s="14"/>
      <c r="DC205" s="14"/>
      <c r="DD205" s="14"/>
      <c r="DE205" s="14"/>
      <c r="DF205" s="14"/>
      <c r="DG205" s="14"/>
      <c r="DH205" s="14"/>
      <c r="DI205" s="95"/>
      <c r="DJ205" s="95"/>
      <c r="DK205" s="14"/>
      <c r="DL205" s="14"/>
      <c r="DM205" s="48"/>
      <c r="DN205" s="14"/>
      <c r="DO205" s="14"/>
      <c r="DP205" s="14"/>
      <c r="DQ205" s="48"/>
      <c r="DR205" s="14"/>
      <c r="DS205" s="14"/>
      <c r="DT205" s="14"/>
      <c r="DU205" s="95"/>
      <c r="DV205" s="95"/>
      <c r="DW205" s="15"/>
      <c r="DX205" s="14"/>
      <c r="DY205" s="207"/>
      <c r="DZ205" s="15"/>
      <c r="EA205" s="15"/>
      <c r="EB205" s="14"/>
      <c r="EC205" s="14"/>
      <c r="ED205" s="225"/>
      <c r="EE205" s="221"/>
      <c r="EF205" s="14"/>
      <c r="EG205" s="95"/>
      <c r="EH205" s="95"/>
      <c r="EI205" s="15"/>
      <c r="EJ205" s="14"/>
      <c r="EK205" s="95"/>
      <c r="EL205" s="95"/>
      <c r="EM205" s="15"/>
      <c r="EN205" s="14"/>
      <c r="EO205" s="95"/>
      <c r="EP205" s="95"/>
      <c r="EQ205" s="15"/>
      <c r="ER205" s="14"/>
      <c r="ES205" s="95"/>
      <c r="ET205" s="15"/>
      <c r="EU205" s="15"/>
      <c r="EV205" s="14"/>
      <c r="EW205" s="15"/>
      <c r="EX205" s="15"/>
      <c r="EY205" s="15"/>
      <c r="EZ205" s="14"/>
      <c r="FA205" s="15"/>
      <c r="FB205" s="15"/>
      <c r="FC205" s="15"/>
      <c r="FD205" s="14"/>
      <c r="FE205" s="15"/>
      <c r="FF205" s="15"/>
      <c r="FG205" s="15"/>
      <c r="FH205" s="14"/>
      <c r="FI205" s="15"/>
      <c r="FJ205" s="15"/>
      <c r="FK205" s="15"/>
      <c r="FL205" s="14"/>
      <c r="FM205" s="15"/>
      <c r="FN205" s="15"/>
      <c r="FO205" s="15"/>
      <c r="FP205" s="14"/>
      <c r="FQ205" s="14"/>
      <c r="FR205" s="14"/>
      <c r="FS205" s="15"/>
      <c r="FT205" s="14"/>
      <c r="FU205" s="14"/>
      <c r="FV205" s="14"/>
      <c r="FW205" s="15"/>
      <c r="FX205" s="14"/>
      <c r="FY205" s="14"/>
      <c r="FZ205" s="14"/>
      <c r="GA205" s="15"/>
      <c r="GB205" s="14"/>
      <c r="GC205" s="14"/>
      <c r="GD205" s="14"/>
      <c r="GE205" s="15"/>
      <c r="GF205" s="14"/>
      <c r="GG205" s="14"/>
      <c r="GH205" s="14"/>
      <c r="GI205" s="15"/>
      <c r="GJ205" s="15"/>
      <c r="GK205" s="15"/>
    </row>
    <row r="206" spans="1:193" s="33" customFormat="1" x14ac:dyDescent="0.25">
      <c r="A206" s="56" t="s">
        <v>289</v>
      </c>
      <c r="B206" s="145">
        <f t="shared" si="848"/>
        <v>0</v>
      </c>
      <c r="C206" s="145">
        <f t="shared" si="848"/>
        <v>446.78684000000004</v>
      </c>
      <c r="D206" s="145">
        <f t="shared" si="849"/>
        <v>446.78684000000004</v>
      </c>
      <c r="E206" s="14">
        <f t="shared" si="170"/>
        <v>100</v>
      </c>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v>446.78684000000004</v>
      </c>
      <c r="AR206" s="14">
        <v>446.78684000000004</v>
      </c>
      <c r="AS206" s="14">
        <f t="shared" ref="AS206:AS267" si="850">AR206/AQ206*100</f>
        <v>100</v>
      </c>
      <c r="AT206" s="14"/>
      <c r="AU206" s="14"/>
      <c r="AV206" s="14"/>
      <c r="AW206" s="14"/>
      <c r="AX206" s="14"/>
      <c r="AY206" s="14"/>
      <c r="AZ206" s="14"/>
      <c r="BA206" s="15"/>
      <c r="BB206" s="156"/>
      <c r="BC206" s="15"/>
      <c r="BD206" s="15"/>
      <c r="BE206" s="15"/>
      <c r="BF206" s="14"/>
      <c r="BG206" s="14"/>
      <c r="BH206" s="14"/>
      <c r="BI206" s="95"/>
      <c r="BJ206" s="95"/>
      <c r="BK206" s="95"/>
      <c r="BL206" s="95"/>
      <c r="BM206" s="95"/>
      <c r="BN206" s="95"/>
      <c r="BO206" s="14"/>
      <c r="BP206" s="14"/>
      <c r="BQ206" s="95"/>
      <c r="BR206" s="14"/>
      <c r="BS206" s="14"/>
      <c r="BT206" s="14"/>
      <c r="BU206" s="95"/>
      <c r="BV206" s="95"/>
      <c r="BW206" s="14"/>
      <c r="BX206" s="14"/>
      <c r="BY206" s="95"/>
      <c r="BZ206" s="14"/>
      <c r="CA206" s="14"/>
      <c r="CB206" s="14"/>
      <c r="CC206" s="15"/>
      <c r="CD206" s="15"/>
      <c r="CE206" s="14"/>
      <c r="CF206" s="14"/>
      <c r="CG206" s="95"/>
      <c r="CH206" s="95"/>
      <c r="CI206" s="14"/>
      <c r="CJ206" s="14"/>
      <c r="CK206" s="95"/>
      <c r="CL206" s="95"/>
      <c r="CM206" s="14"/>
      <c r="CN206" s="14"/>
      <c r="CO206" s="95"/>
      <c r="CP206" s="95"/>
      <c r="CQ206" s="14"/>
      <c r="CR206" s="14"/>
      <c r="CS206" s="95"/>
      <c r="CT206" s="95"/>
      <c r="CU206" s="14"/>
      <c r="CV206" s="14"/>
      <c r="CW206" s="95"/>
      <c r="CX206" s="95"/>
      <c r="CY206" s="14"/>
      <c r="CZ206" s="14"/>
      <c r="DA206" s="95"/>
      <c r="DB206" s="14"/>
      <c r="DC206" s="14"/>
      <c r="DD206" s="14"/>
      <c r="DE206" s="14"/>
      <c r="DF206" s="14"/>
      <c r="DG206" s="14"/>
      <c r="DH206" s="14"/>
      <c r="DI206" s="95"/>
      <c r="DJ206" s="95"/>
      <c r="DK206" s="14"/>
      <c r="DL206" s="14"/>
      <c r="DM206" s="48"/>
      <c r="DN206" s="14"/>
      <c r="DO206" s="14"/>
      <c r="DP206" s="14"/>
      <c r="DQ206" s="48"/>
      <c r="DR206" s="14"/>
      <c r="DS206" s="14"/>
      <c r="DT206" s="14"/>
      <c r="DU206" s="95"/>
      <c r="DV206" s="95"/>
      <c r="DW206" s="15"/>
      <c r="DX206" s="14"/>
      <c r="DY206" s="207"/>
      <c r="DZ206" s="15"/>
      <c r="EA206" s="15"/>
      <c r="EB206" s="14"/>
      <c r="EC206" s="14"/>
      <c r="ED206" s="225"/>
      <c r="EE206" s="221"/>
      <c r="EF206" s="14"/>
      <c r="EG206" s="95"/>
      <c r="EH206" s="95"/>
      <c r="EI206" s="15"/>
      <c r="EJ206" s="14"/>
      <c r="EK206" s="95"/>
      <c r="EL206" s="95"/>
      <c r="EM206" s="15"/>
      <c r="EN206" s="14"/>
      <c r="EO206" s="95"/>
      <c r="EP206" s="95"/>
      <c r="EQ206" s="15"/>
      <c r="ER206" s="14"/>
      <c r="ES206" s="95"/>
      <c r="ET206" s="15"/>
      <c r="EU206" s="15"/>
      <c r="EV206" s="14"/>
      <c r="EW206" s="15"/>
      <c r="EX206" s="15"/>
      <c r="EY206" s="15"/>
      <c r="EZ206" s="14"/>
      <c r="FA206" s="15"/>
      <c r="FB206" s="15"/>
      <c r="FC206" s="15"/>
      <c r="FD206" s="14"/>
      <c r="FE206" s="15"/>
      <c r="FF206" s="15"/>
      <c r="FG206" s="15"/>
      <c r="FH206" s="14"/>
      <c r="FI206" s="15"/>
      <c r="FJ206" s="15"/>
      <c r="FK206" s="15"/>
      <c r="FL206" s="14"/>
      <c r="FM206" s="15"/>
      <c r="FN206" s="15"/>
      <c r="FO206" s="15"/>
      <c r="FP206" s="14"/>
      <c r="FQ206" s="14"/>
      <c r="FR206" s="14"/>
      <c r="FS206" s="15"/>
      <c r="FT206" s="14"/>
      <c r="FU206" s="14"/>
      <c r="FV206" s="14"/>
      <c r="FW206" s="15"/>
      <c r="FX206" s="14"/>
      <c r="FY206" s="14"/>
      <c r="FZ206" s="14"/>
      <c r="GA206" s="15"/>
      <c r="GB206" s="14"/>
      <c r="GC206" s="14"/>
      <c r="GD206" s="14"/>
      <c r="GE206" s="15"/>
      <c r="GF206" s="14"/>
      <c r="GG206" s="14"/>
      <c r="GH206" s="14"/>
      <c r="GI206" s="15"/>
      <c r="GJ206" s="15"/>
      <c r="GK206" s="15"/>
    </row>
    <row r="207" spans="1:193" s="33" customFormat="1" x14ac:dyDescent="0.25">
      <c r="A207" s="56" t="s">
        <v>555</v>
      </c>
      <c r="B207" s="145">
        <f t="shared" si="848"/>
        <v>0</v>
      </c>
      <c r="C207" s="145">
        <f t="shared" si="848"/>
        <v>311.16315999999995</v>
      </c>
      <c r="D207" s="145">
        <f t="shared" si="849"/>
        <v>311.16315999999995</v>
      </c>
      <c r="E207" s="14">
        <f t="shared" si="170"/>
        <v>100</v>
      </c>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v>311.16315999999995</v>
      </c>
      <c r="AR207" s="14">
        <v>311.16315999999995</v>
      </c>
      <c r="AS207" s="14">
        <f t="shared" si="850"/>
        <v>100</v>
      </c>
      <c r="AT207" s="14"/>
      <c r="AU207" s="14"/>
      <c r="AV207" s="14"/>
      <c r="AW207" s="14"/>
      <c r="AX207" s="14"/>
      <c r="AY207" s="14"/>
      <c r="AZ207" s="14"/>
      <c r="BA207" s="15"/>
      <c r="BB207" s="156"/>
      <c r="BC207" s="15"/>
      <c r="BD207" s="15"/>
      <c r="BE207" s="15"/>
      <c r="BF207" s="14"/>
      <c r="BG207" s="14"/>
      <c r="BH207" s="14"/>
      <c r="BI207" s="95"/>
      <c r="BJ207" s="95"/>
      <c r="BK207" s="95"/>
      <c r="BL207" s="95"/>
      <c r="BM207" s="95"/>
      <c r="BN207" s="95"/>
      <c r="BO207" s="14"/>
      <c r="BP207" s="14"/>
      <c r="BQ207" s="95"/>
      <c r="BR207" s="14"/>
      <c r="BS207" s="14"/>
      <c r="BT207" s="14"/>
      <c r="BU207" s="95"/>
      <c r="BV207" s="95"/>
      <c r="BW207" s="14"/>
      <c r="BX207" s="14"/>
      <c r="BY207" s="95"/>
      <c r="BZ207" s="14"/>
      <c r="CA207" s="14"/>
      <c r="CB207" s="14"/>
      <c r="CC207" s="15"/>
      <c r="CD207" s="15"/>
      <c r="CE207" s="14"/>
      <c r="CF207" s="14"/>
      <c r="CG207" s="95"/>
      <c r="CH207" s="95"/>
      <c r="CI207" s="14"/>
      <c r="CJ207" s="14"/>
      <c r="CK207" s="95"/>
      <c r="CL207" s="95"/>
      <c r="CM207" s="14"/>
      <c r="CN207" s="14"/>
      <c r="CO207" s="95"/>
      <c r="CP207" s="95"/>
      <c r="CQ207" s="14"/>
      <c r="CR207" s="14"/>
      <c r="CS207" s="95"/>
      <c r="CT207" s="95"/>
      <c r="CU207" s="14"/>
      <c r="CV207" s="14"/>
      <c r="CW207" s="95"/>
      <c r="CX207" s="95"/>
      <c r="CY207" s="14"/>
      <c r="CZ207" s="14"/>
      <c r="DA207" s="95"/>
      <c r="DB207" s="14"/>
      <c r="DC207" s="14"/>
      <c r="DD207" s="14"/>
      <c r="DE207" s="14"/>
      <c r="DF207" s="14"/>
      <c r="DG207" s="14"/>
      <c r="DH207" s="14"/>
      <c r="DI207" s="95"/>
      <c r="DJ207" s="95"/>
      <c r="DK207" s="14"/>
      <c r="DL207" s="14"/>
      <c r="DM207" s="48"/>
      <c r="DN207" s="14"/>
      <c r="DO207" s="14"/>
      <c r="DP207" s="14"/>
      <c r="DQ207" s="48"/>
      <c r="DR207" s="14"/>
      <c r="DS207" s="14"/>
      <c r="DT207" s="14"/>
      <c r="DU207" s="95"/>
      <c r="DV207" s="95"/>
      <c r="DW207" s="15"/>
      <c r="DX207" s="14"/>
      <c r="DY207" s="207"/>
      <c r="DZ207" s="15"/>
      <c r="EA207" s="15"/>
      <c r="EB207" s="14"/>
      <c r="EC207" s="14"/>
      <c r="ED207" s="225"/>
      <c r="EE207" s="221"/>
      <c r="EF207" s="14"/>
      <c r="EG207" s="95"/>
      <c r="EH207" s="95"/>
      <c r="EI207" s="15"/>
      <c r="EJ207" s="14"/>
      <c r="EK207" s="95"/>
      <c r="EL207" s="95"/>
      <c r="EM207" s="15"/>
      <c r="EN207" s="14"/>
      <c r="EO207" s="95"/>
      <c r="EP207" s="95"/>
      <c r="EQ207" s="15"/>
      <c r="ER207" s="14"/>
      <c r="ES207" s="95"/>
      <c r="ET207" s="15"/>
      <c r="EU207" s="15"/>
      <c r="EV207" s="14"/>
      <c r="EW207" s="15"/>
      <c r="EX207" s="15"/>
      <c r="EY207" s="15"/>
      <c r="EZ207" s="14"/>
      <c r="FA207" s="15"/>
      <c r="FB207" s="15"/>
      <c r="FC207" s="15"/>
      <c r="FD207" s="14"/>
      <c r="FE207" s="15"/>
      <c r="FF207" s="15"/>
      <c r="FG207" s="15"/>
      <c r="FH207" s="14"/>
      <c r="FI207" s="15"/>
      <c r="FJ207" s="15"/>
      <c r="FK207" s="15"/>
      <c r="FL207" s="14"/>
      <c r="FM207" s="15"/>
      <c r="FN207" s="15"/>
      <c r="FO207" s="15"/>
      <c r="FP207" s="14"/>
      <c r="FQ207" s="14"/>
      <c r="FR207" s="14"/>
      <c r="FS207" s="15"/>
      <c r="FT207" s="14"/>
      <c r="FU207" s="14"/>
      <c r="FV207" s="14"/>
      <c r="FW207" s="15"/>
      <c r="FX207" s="14"/>
      <c r="FY207" s="14"/>
      <c r="FZ207" s="14"/>
      <c r="GA207" s="15"/>
      <c r="GB207" s="14"/>
      <c r="GC207" s="14"/>
      <c r="GD207" s="14"/>
      <c r="GE207" s="15"/>
      <c r="GF207" s="14"/>
      <c r="GG207" s="14"/>
      <c r="GH207" s="14"/>
      <c r="GI207" s="15"/>
      <c r="GJ207" s="15"/>
      <c r="GK207" s="15"/>
    </row>
    <row r="208" spans="1:193" s="33" customFormat="1" x14ac:dyDescent="0.25">
      <c r="A208" s="56" t="s">
        <v>556</v>
      </c>
      <c r="B208" s="145">
        <f t="shared" si="848"/>
        <v>0</v>
      </c>
      <c r="C208" s="145">
        <f t="shared" si="848"/>
        <v>336.30365999999998</v>
      </c>
      <c r="D208" s="145">
        <f t="shared" si="849"/>
        <v>336.30365999999998</v>
      </c>
      <c r="E208" s="14">
        <f t="shared" si="170"/>
        <v>100</v>
      </c>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v>336.30365999999998</v>
      </c>
      <c r="AR208" s="14">
        <v>336.30365999999998</v>
      </c>
      <c r="AS208" s="14">
        <f t="shared" si="850"/>
        <v>100</v>
      </c>
      <c r="AT208" s="14"/>
      <c r="AU208" s="14"/>
      <c r="AV208" s="14"/>
      <c r="AW208" s="14"/>
      <c r="AX208" s="14"/>
      <c r="AY208" s="14"/>
      <c r="AZ208" s="14"/>
      <c r="BA208" s="15"/>
      <c r="BB208" s="156"/>
      <c r="BC208" s="15"/>
      <c r="BD208" s="15"/>
      <c r="BE208" s="15"/>
      <c r="BF208" s="14"/>
      <c r="BG208" s="14"/>
      <c r="BH208" s="14"/>
      <c r="BI208" s="95"/>
      <c r="BJ208" s="95"/>
      <c r="BK208" s="95"/>
      <c r="BL208" s="95"/>
      <c r="BM208" s="95"/>
      <c r="BN208" s="95"/>
      <c r="BO208" s="14"/>
      <c r="BP208" s="14"/>
      <c r="BQ208" s="95"/>
      <c r="BR208" s="14"/>
      <c r="BS208" s="14"/>
      <c r="BT208" s="14"/>
      <c r="BU208" s="95"/>
      <c r="BV208" s="95"/>
      <c r="BW208" s="14"/>
      <c r="BX208" s="14"/>
      <c r="BY208" s="95"/>
      <c r="BZ208" s="14"/>
      <c r="CA208" s="14"/>
      <c r="CB208" s="14"/>
      <c r="CC208" s="15"/>
      <c r="CD208" s="15"/>
      <c r="CE208" s="14"/>
      <c r="CF208" s="14"/>
      <c r="CG208" s="95"/>
      <c r="CH208" s="95"/>
      <c r="CI208" s="14"/>
      <c r="CJ208" s="14"/>
      <c r="CK208" s="95"/>
      <c r="CL208" s="95"/>
      <c r="CM208" s="14"/>
      <c r="CN208" s="14"/>
      <c r="CO208" s="95"/>
      <c r="CP208" s="95"/>
      <c r="CQ208" s="14"/>
      <c r="CR208" s="14"/>
      <c r="CS208" s="95"/>
      <c r="CT208" s="95"/>
      <c r="CU208" s="14"/>
      <c r="CV208" s="14"/>
      <c r="CW208" s="95"/>
      <c r="CX208" s="95"/>
      <c r="CY208" s="14"/>
      <c r="CZ208" s="14"/>
      <c r="DA208" s="95"/>
      <c r="DB208" s="14"/>
      <c r="DC208" s="14"/>
      <c r="DD208" s="14"/>
      <c r="DE208" s="14"/>
      <c r="DF208" s="14"/>
      <c r="DG208" s="14"/>
      <c r="DH208" s="14"/>
      <c r="DI208" s="95"/>
      <c r="DJ208" s="95"/>
      <c r="DK208" s="14"/>
      <c r="DL208" s="14"/>
      <c r="DM208" s="48"/>
      <c r="DN208" s="14"/>
      <c r="DO208" s="14"/>
      <c r="DP208" s="14"/>
      <c r="DQ208" s="48"/>
      <c r="DR208" s="14"/>
      <c r="DS208" s="14"/>
      <c r="DT208" s="14"/>
      <c r="DU208" s="95"/>
      <c r="DV208" s="95"/>
      <c r="DW208" s="15"/>
      <c r="DX208" s="14"/>
      <c r="DY208" s="207"/>
      <c r="DZ208" s="15"/>
      <c r="EA208" s="15"/>
      <c r="EB208" s="14"/>
      <c r="EC208" s="14"/>
      <c r="ED208" s="225"/>
      <c r="EE208" s="221"/>
      <c r="EF208" s="14"/>
      <c r="EG208" s="95"/>
      <c r="EH208" s="95"/>
      <c r="EI208" s="15"/>
      <c r="EJ208" s="14"/>
      <c r="EK208" s="95"/>
      <c r="EL208" s="95"/>
      <c r="EM208" s="15"/>
      <c r="EN208" s="14"/>
      <c r="EO208" s="95"/>
      <c r="EP208" s="95"/>
      <c r="EQ208" s="15"/>
      <c r="ER208" s="14"/>
      <c r="ES208" s="95"/>
      <c r="ET208" s="15"/>
      <c r="EU208" s="15"/>
      <c r="EV208" s="14"/>
      <c r="EW208" s="15"/>
      <c r="EX208" s="15"/>
      <c r="EY208" s="15"/>
      <c r="EZ208" s="14"/>
      <c r="FA208" s="15"/>
      <c r="FB208" s="15"/>
      <c r="FC208" s="15"/>
      <c r="FD208" s="14"/>
      <c r="FE208" s="15"/>
      <c r="FF208" s="15"/>
      <c r="FG208" s="15"/>
      <c r="FH208" s="14"/>
      <c r="FI208" s="15"/>
      <c r="FJ208" s="15"/>
      <c r="FK208" s="15"/>
      <c r="FL208" s="14"/>
      <c r="FM208" s="15"/>
      <c r="FN208" s="15"/>
      <c r="FO208" s="15"/>
      <c r="FP208" s="14"/>
      <c r="FQ208" s="14"/>
      <c r="FR208" s="14"/>
      <c r="FS208" s="15"/>
      <c r="FT208" s="14"/>
      <c r="FU208" s="14"/>
      <c r="FV208" s="14"/>
      <c r="FW208" s="15"/>
      <c r="FX208" s="14"/>
      <c r="FY208" s="14"/>
      <c r="FZ208" s="14"/>
      <c r="GA208" s="15"/>
      <c r="GB208" s="14"/>
      <c r="GC208" s="14"/>
      <c r="GD208" s="14"/>
      <c r="GE208" s="15"/>
      <c r="GF208" s="14"/>
      <c r="GG208" s="14"/>
      <c r="GH208" s="14"/>
      <c r="GI208" s="15"/>
      <c r="GJ208" s="15"/>
      <c r="GK208" s="15"/>
    </row>
    <row r="209" spans="1:193" s="74" customFormat="1" ht="31.5" x14ac:dyDescent="0.25">
      <c r="A209" s="75" t="s">
        <v>372</v>
      </c>
      <c r="B209" s="144">
        <f t="shared" si="848"/>
        <v>90560.62999999999</v>
      </c>
      <c r="C209" s="144">
        <f t="shared" si="848"/>
        <v>83770.495030000005</v>
      </c>
      <c r="D209" s="144">
        <f t="shared" si="849"/>
        <v>82917.632410000006</v>
      </c>
      <c r="E209" s="79">
        <f t="shared" si="170"/>
        <v>98.981905717884828</v>
      </c>
      <c r="F209" s="81">
        <f t="shared" ref="F209" si="851">F210+F211+F212+F213+F214+F215+F216+F217</f>
        <v>0</v>
      </c>
      <c r="G209" s="81">
        <f t="shared" ref="G209:BH209" si="852">G210+G211+G212+G213+G214+G215+G216+G217</f>
        <v>0</v>
      </c>
      <c r="H209" s="81">
        <f t="shared" si="852"/>
        <v>0</v>
      </c>
      <c r="I209" s="81"/>
      <c r="J209" s="81">
        <f t="shared" ref="J209" si="853">J210+J211+J212+J213+J214+J215+J216+J217</f>
        <v>0</v>
      </c>
      <c r="K209" s="81">
        <f t="shared" si="852"/>
        <v>0</v>
      </c>
      <c r="L209" s="81">
        <f t="shared" si="852"/>
        <v>0</v>
      </c>
      <c r="M209" s="81">
        <f t="shared" si="852"/>
        <v>0</v>
      </c>
      <c r="N209" s="81">
        <f t="shared" ref="N209" si="854">N210+N211+N212+N213+N214+N215+N216+N217</f>
        <v>1587.6</v>
      </c>
      <c r="O209" s="81">
        <f t="shared" si="852"/>
        <v>1587.6</v>
      </c>
      <c r="P209" s="81">
        <f t="shared" si="852"/>
        <v>1587.6</v>
      </c>
      <c r="Q209" s="81">
        <f>P209/O209*100</f>
        <v>100</v>
      </c>
      <c r="R209" s="81">
        <f t="shared" ref="R209" si="855">R210+R211+R212+R213+R214+R215+R216+R217</f>
        <v>0</v>
      </c>
      <c r="S209" s="81">
        <f t="shared" si="852"/>
        <v>0</v>
      </c>
      <c r="T209" s="81">
        <f t="shared" si="852"/>
        <v>0</v>
      </c>
      <c r="U209" s="81">
        <f t="shared" si="852"/>
        <v>0</v>
      </c>
      <c r="V209" s="81"/>
      <c r="W209" s="81">
        <f t="shared" si="852"/>
        <v>0</v>
      </c>
      <c r="X209" s="81">
        <f t="shared" si="852"/>
        <v>0</v>
      </c>
      <c r="Y209" s="81">
        <f t="shared" si="852"/>
        <v>0</v>
      </c>
      <c r="Z209" s="81">
        <f t="shared" ref="Z209" si="856">Z210+Z211+Z212+Z213+Z214+Z215+Z216+Z217</f>
        <v>0</v>
      </c>
      <c r="AA209" s="81">
        <f t="shared" si="852"/>
        <v>0</v>
      </c>
      <c r="AB209" s="81">
        <f t="shared" si="852"/>
        <v>0</v>
      </c>
      <c r="AC209" s="81">
        <f t="shared" si="852"/>
        <v>0</v>
      </c>
      <c r="AD209" s="81">
        <f t="shared" ref="AD209" si="857">AD210+AD211+AD212+AD213+AD214+AD215+AD216+AD217</f>
        <v>116.93</v>
      </c>
      <c r="AE209" s="81">
        <f t="shared" si="852"/>
        <v>102.04082</v>
      </c>
      <c r="AF209" s="81">
        <f t="shared" si="852"/>
        <v>102.04083</v>
      </c>
      <c r="AG209" s="79">
        <f t="shared" si="821"/>
        <v>100.00000979999966</v>
      </c>
      <c r="AH209" s="81">
        <f t="shared" ref="AH209" si="858">AH210+AH211+AH212+AH213+AH214+AH215+AH216+AH217</f>
        <v>50</v>
      </c>
      <c r="AI209" s="81">
        <f t="shared" si="852"/>
        <v>51.020409999999998</v>
      </c>
      <c r="AJ209" s="81">
        <f t="shared" si="852"/>
        <v>51.020409999999998</v>
      </c>
      <c r="AK209" s="79">
        <f>AJ209/AI209*100</f>
        <v>100</v>
      </c>
      <c r="AL209" s="79"/>
      <c r="AM209" s="81">
        <f t="shared" si="852"/>
        <v>0</v>
      </c>
      <c r="AN209" s="81">
        <f t="shared" si="852"/>
        <v>0</v>
      </c>
      <c r="AO209" s="81">
        <f t="shared" si="852"/>
        <v>0</v>
      </c>
      <c r="AP209" s="81"/>
      <c r="AQ209" s="81">
        <f>SUM(AQ210:AQ217)</f>
        <v>3956.1687999999999</v>
      </c>
      <c r="AR209" s="81">
        <f t="shared" si="852"/>
        <v>3956.1687999999999</v>
      </c>
      <c r="AS209" s="79">
        <f t="shared" si="850"/>
        <v>100</v>
      </c>
      <c r="AT209" s="81">
        <f t="shared" ref="AT209" si="859">AT210+AT211+AT212+AT213+AT214+AT215+AT216+AT217</f>
        <v>5000</v>
      </c>
      <c r="AU209" s="81">
        <f t="shared" si="852"/>
        <v>5000</v>
      </c>
      <c r="AV209" s="81">
        <f t="shared" si="852"/>
        <v>5000</v>
      </c>
      <c r="AW209" s="79">
        <f t="shared" ref="AW209:AW225" si="860">AV209/AU209*100</f>
        <v>100</v>
      </c>
      <c r="AX209" s="81">
        <f t="shared" ref="AX209" si="861">AX210+AX211+AX212+AX213+AX214+AX215+AX216+AX217</f>
        <v>26214.3</v>
      </c>
      <c r="AY209" s="81">
        <f t="shared" si="852"/>
        <v>26214.3</v>
      </c>
      <c r="AZ209" s="81">
        <f t="shared" si="852"/>
        <v>26214.3</v>
      </c>
      <c r="BA209" s="81">
        <f t="shared" si="190"/>
        <v>100</v>
      </c>
      <c r="BB209" s="154"/>
      <c r="BC209" s="81">
        <f t="shared" ref="BC209:BD209" si="862">BC210+BC211+BC212+BC213+BC214+BC215+BC216+BC217</f>
        <v>3532.8</v>
      </c>
      <c r="BD209" s="81">
        <f t="shared" si="862"/>
        <v>2951.6190899999997</v>
      </c>
      <c r="BE209" s="81">
        <f t="shared" ref="BE209:BE210" si="863">BD209/BC209*100</f>
        <v>83.549000509510847</v>
      </c>
      <c r="BF209" s="81">
        <f t="shared" ref="BF209" si="864">BF210+BF211+BF212+BF213+BF214+BF215+BF216+BF217</f>
        <v>0</v>
      </c>
      <c r="BG209" s="81">
        <f t="shared" si="852"/>
        <v>0</v>
      </c>
      <c r="BH209" s="81">
        <f t="shared" si="852"/>
        <v>0</v>
      </c>
      <c r="BI209" s="81">
        <f t="shared" ref="BI209:DP209" si="865">BI210+BI211+BI212+BI213+BI214+BI215+BI216+BI217</f>
        <v>0</v>
      </c>
      <c r="BJ209" s="81"/>
      <c r="BK209" s="81"/>
      <c r="BL209" s="81"/>
      <c r="BM209" s="81"/>
      <c r="BN209" s="81"/>
      <c r="BO209" s="81">
        <f t="shared" si="865"/>
        <v>0</v>
      </c>
      <c r="BP209" s="81">
        <f t="shared" si="865"/>
        <v>0</v>
      </c>
      <c r="BQ209" s="81">
        <f t="shared" si="865"/>
        <v>0</v>
      </c>
      <c r="BR209" s="81">
        <f t="shared" ref="BR209" si="866">BR210+BR211+BR212+BR213+BR214+BR215+BR216+BR217</f>
        <v>0</v>
      </c>
      <c r="BS209" s="81">
        <f t="shared" si="865"/>
        <v>0</v>
      </c>
      <c r="BT209" s="81">
        <f t="shared" si="865"/>
        <v>0</v>
      </c>
      <c r="BU209" s="81">
        <f t="shared" si="865"/>
        <v>0</v>
      </c>
      <c r="BV209" s="81"/>
      <c r="BW209" s="81">
        <f t="shared" si="865"/>
        <v>0</v>
      </c>
      <c r="BX209" s="81">
        <f t="shared" si="865"/>
        <v>0</v>
      </c>
      <c r="BY209" s="81">
        <f t="shared" si="865"/>
        <v>0</v>
      </c>
      <c r="BZ209" s="81">
        <f t="shared" ref="BZ209" si="867">BZ210+BZ211+BZ212+BZ213+BZ214+BZ215+BZ216+BZ217</f>
        <v>6761.7</v>
      </c>
      <c r="CA209" s="81">
        <f t="shared" si="865"/>
        <v>5229.7</v>
      </c>
      <c r="CB209" s="81">
        <f t="shared" si="865"/>
        <v>4967.7</v>
      </c>
      <c r="CC209" s="81">
        <f t="shared" si="257"/>
        <v>94.990152398799168</v>
      </c>
      <c r="CD209" s="81"/>
      <c r="CE209" s="81">
        <f t="shared" si="865"/>
        <v>0</v>
      </c>
      <c r="CF209" s="81">
        <f t="shared" si="865"/>
        <v>0</v>
      </c>
      <c r="CG209" s="81">
        <f t="shared" si="865"/>
        <v>0</v>
      </c>
      <c r="CH209" s="81"/>
      <c r="CI209" s="81">
        <f t="shared" si="865"/>
        <v>0</v>
      </c>
      <c r="CJ209" s="81">
        <f t="shared" si="865"/>
        <v>0</v>
      </c>
      <c r="CK209" s="81">
        <f t="shared" si="865"/>
        <v>0</v>
      </c>
      <c r="CL209" s="81"/>
      <c r="CM209" s="81">
        <f t="shared" si="865"/>
        <v>0</v>
      </c>
      <c r="CN209" s="81">
        <f t="shared" si="865"/>
        <v>0</v>
      </c>
      <c r="CO209" s="81">
        <f t="shared" si="865"/>
        <v>0</v>
      </c>
      <c r="CP209" s="81"/>
      <c r="CQ209" s="81">
        <f t="shared" si="865"/>
        <v>0</v>
      </c>
      <c r="CR209" s="81">
        <f t="shared" si="865"/>
        <v>0</v>
      </c>
      <c r="CS209" s="81">
        <f t="shared" si="865"/>
        <v>0</v>
      </c>
      <c r="CT209" s="81"/>
      <c r="CU209" s="81">
        <f t="shared" si="865"/>
        <v>0</v>
      </c>
      <c r="CV209" s="81">
        <f t="shared" si="865"/>
        <v>0</v>
      </c>
      <c r="CW209" s="81">
        <f t="shared" si="865"/>
        <v>0</v>
      </c>
      <c r="CX209" s="81"/>
      <c r="CY209" s="81">
        <f t="shared" si="865"/>
        <v>0</v>
      </c>
      <c r="CZ209" s="81">
        <f t="shared" si="865"/>
        <v>0</v>
      </c>
      <c r="DA209" s="81">
        <f t="shared" si="865"/>
        <v>0</v>
      </c>
      <c r="DB209" s="81">
        <f t="shared" ref="DB209" si="868">DB210+DB211+DB212+DB213+DB214+DB215+DB216+DB217</f>
        <v>1000.8</v>
      </c>
      <c r="DC209" s="81">
        <f t="shared" si="865"/>
        <v>1000.8</v>
      </c>
      <c r="DD209" s="81">
        <f t="shared" si="865"/>
        <v>1000.8</v>
      </c>
      <c r="DE209" s="79">
        <f t="shared" si="833"/>
        <v>100</v>
      </c>
      <c r="DF209" s="79"/>
      <c r="DG209" s="81">
        <f t="shared" si="865"/>
        <v>0</v>
      </c>
      <c r="DH209" s="81">
        <f t="shared" si="865"/>
        <v>0</v>
      </c>
      <c r="DI209" s="81">
        <f t="shared" si="865"/>
        <v>0</v>
      </c>
      <c r="DJ209" s="81">
        <f t="shared" si="865"/>
        <v>307.10000000000002</v>
      </c>
      <c r="DK209" s="81">
        <f t="shared" si="865"/>
        <v>263.89999999999998</v>
      </c>
      <c r="DL209" s="81">
        <f t="shared" si="865"/>
        <v>263.89999999999998</v>
      </c>
      <c r="DM209" s="78">
        <f t="shared" ref="DM209:DM264" si="869">DL209/DK209*100</f>
        <v>100</v>
      </c>
      <c r="DN209" s="81">
        <f t="shared" ref="DN209" si="870">DN210+DN211+DN212+DN213+DN214+DN215+DN216+DN217</f>
        <v>7519.3</v>
      </c>
      <c r="DO209" s="81">
        <f t="shared" si="865"/>
        <v>7519.3</v>
      </c>
      <c r="DP209" s="81">
        <f t="shared" si="865"/>
        <v>7519.3082800000002</v>
      </c>
      <c r="DQ209" s="78">
        <f t="shared" ref="DQ209:DQ264" si="871">DP209/DO209*100</f>
        <v>100.00011011663319</v>
      </c>
      <c r="DR209" s="81">
        <f t="shared" ref="DR209" si="872">DR210+DR211+DR212+DR213+DR214+DR215+DR216+DR217</f>
        <v>0</v>
      </c>
      <c r="DS209" s="81">
        <f t="shared" ref="DS209:EK209" si="873">DS210+DS211+DS212+DS213+DS214+DS215+DS216+DS217</f>
        <v>0</v>
      </c>
      <c r="DT209" s="81">
        <f t="shared" si="873"/>
        <v>0</v>
      </c>
      <c r="DU209" s="81">
        <f t="shared" si="873"/>
        <v>0</v>
      </c>
      <c r="DV209" s="81"/>
      <c r="DW209" s="81">
        <f t="shared" si="873"/>
        <v>0</v>
      </c>
      <c r="DX209" s="81">
        <f t="shared" si="873"/>
        <v>0</v>
      </c>
      <c r="DY209" s="209">
        <f t="shared" si="873"/>
        <v>0</v>
      </c>
      <c r="DZ209" s="81">
        <f t="shared" ref="DZ209" si="874">DZ210+DZ211+DZ212+DZ213+DZ214+DZ215+DZ216+DZ217</f>
        <v>23319.599999999999</v>
      </c>
      <c r="EA209" s="81">
        <f t="shared" si="873"/>
        <v>23319.599999999999</v>
      </c>
      <c r="EB209" s="81">
        <f t="shared" si="873"/>
        <v>23319.599999999999</v>
      </c>
      <c r="EC209" s="81">
        <f t="shared" si="202"/>
        <v>100</v>
      </c>
      <c r="ED209" s="220"/>
      <c r="EE209" s="220">
        <f t="shared" si="873"/>
        <v>0</v>
      </c>
      <c r="EF209" s="81">
        <f t="shared" si="873"/>
        <v>0</v>
      </c>
      <c r="EG209" s="81">
        <f t="shared" si="873"/>
        <v>0</v>
      </c>
      <c r="EH209" s="81"/>
      <c r="EI209" s="81">
        <f t="shared" si="873"/>
        <v>0</v>
      </c>
      <c r="EJ209" s="81">
        <f t="shared" si="873"/>
        <v>0</v>
      </c>
      <c r="EK209" s="81">
        <f t="shared" si="873"/>
        <v>0</v>
      </c>
      <c r="EL209" s="81"/>
      <c r="EM209" s="81"/>
      <c r="EN209" s="81">
        <f t="shared" ref="EN209:EO209" si="875">EN210+EN211+EN212+EN213+EN214+EN215+EN216+EN217</f>
        <v>0</v>
      </c>
      <c r="EO209" s="81">
        <f t="shared" si="875"/>
        <v>0</v>
      </c>
      <c r="EP209" s="81"/>
      <c r="EQ209" s="81">
        <f t="shared" ref="EQ209:ET209" si="876">EQ210+EQ211+EQ212+EQ213+EQ214+EQ215+EQ216+EQ217</f>
        <v>0</v>
      </c>
      <c r="ER209" s="81">
        <f t="shared" si="876"/>
        <v>0</v>
      </c>
      <c r="ES209" s="81">
        <f t="shared" si="876"/>
        <v>0</v>
      </c>
      <c r="ET209" s="81">
        <f t="shared" si="876"/>
        <v>1890.4</v>
      </c>
      <c r="EU209" s="81">
        <f t="shared" ref="EU209:EV209" si="877">EU210+EU211+EU212+EU213+EU214+EU215+EU216+EU217</f>
        <v>1005.8</v>
      </c>
      <c r="EV209" s="81">
        <f t="shared" si="877"/>
        <v>996.09199999999998</v>
      </c>
      <c r="EW209" s="81">
        <f t="shared" si="711"/>
        <v>99.034798170610458</v>
      </c>
      <c r="EX209" s="81">
        <f t="shared" ref="EX209" si="878">EX210+EX211+EX212+EX213+EX214+EX215+EX216+EX217</f>
        <v>4706.2</v>
      </c>
      <c r="EY209" s="81">
        <f t="shared" ref="EY209:EZ209" si="879">EY210+EY211+EY212+EY213+EY214+EY215+EY216+EY217</f>
        <v>4706.2</v>
      </c>
      <c r="EZ209" s="81">
        <f t="shared" si="879"/>
        <v>4706.2179999999998</v>
      </c>
      <c r="FA209" s="81">
        <f>EZ209/EY209*100</f>
        <v>100.000382474183</v>
      </c>
      <c r="FB209" s="81"/>
      <c r="FC209" s="81">
        <f t="shared" ref="FC209:FD209" si="880">FC210+FC211+FC212+FC213+FC214+FC215+FC216+FC217</f>
        <v>0</v>
      </c>
      <c r="FD209" s="81">
        <f t="shared" si="880"/>
        <v>0</v>
      </c>
      <c r="FE209" s="81"/>
      <c r="FF209" s="81"/>
      <c r="FG209" s="81">
        <f t="shared" ref="FG209:FH209" si="881">FG210+FG211+FG212+FG213+FG214+FG215+FG216+FG217</f>
        <v>0</v>
      </c>
      <c r="FH209" s="81">
        <f t="shared" si="881"/>
        <v>0</v>
      </c>
      <c r="FI209" s="81"/>
      <c r="FJ209" s="81"/>
      <c r="FK209" s="81">
        <f t="shared" ref="FK209:FL209" si="882">FK210+FK211+FK212+FK213+FK214+FK215+FK216+FK217</f>
        <v>0</v>
      </c>
      <c r="FL209" s="81">
        <f t="shared" si="882"/>
        <v>0</v>
      </c>
      <c r="FM209" s="81"/>
      <c r="FN209" s="81"/>
      <c r="FO209" s="81">
        <f t="shared" ref="FO209:FP209" si="883">FO210+FO211+FO212+FO213+FO214+FO215+FO216+FO217</f>
        <v>0</v>
      </c>
      <c r="FP209" s="81">
        <f t="shared" si="883"/>
        <v>0</v>
      </c>
      <c r="FQ209" s="81"/>
      <c r="FR209" s="81"/>
      <c r="FS209" s="81"/>
      <c r="FT209" s="81"/>
      <c r="FU209" s="81"/>
      <c r="FV209" s="81">
        <f>FV210</f>
        <v>12086.7</v>
      </c>
      <c r="FW209" s="81"/>
      <c r="FX209" s="81"/>
      <c r="FY209" s="81"/>
      <c r="FZ209" s="81"/>
      <c r="GA209" s="81"/>
      <c r="GB209" s="81"/>
      <c r="GC209" s="81"/>
      <c r="GD209" s="81"/>
      <c r="GE209" s="81"/>
      <c r="GF209" s="81"/>
      <c r="GG209" s="81"/>
      <c r="GH209" s="81"/>
      <c r="GI209" s="81">
        <f>SUM(GI210:GI217)</f>
        <v>281.26499999999999</v>
      </c>
      <c r="GJ209" s="81">
        <f>SUM(GJ210:GJ217)</f>
        <v>281.26499999999999</v>
      </c>
      <c r="GK209" s="81">
        <f t="shared" ref="GK209:GK264" si="884">GJ209/GI209*100</f>
        <v>100</v>
      </c>
    </row>
    <row r="210" spans="1:193" s="33" customFormat="1" ht="20.25" customHeight="1" x14ac:dyDescent="0.25">
      <c r="A210" s="56" t="s">
        <v>338</v>
      </c>
      <c r="B210" s="145">
        <f t="shared" si="848"/>
        <v>85560.62999999999</v>
      </c>
      <c r="C210" s="145">
        <f t="shared" si="848"/>
        <v>73813.526230000003</v>
      </c>
      <c r="D210" s="145">
        <f t="shared" si="849"/>
        <v>72960.663610000003</v>
      </c>
      <c r="E210" s="14">
        <f t="shared" si="170"/>
        <v>98.844571363055451</v>
      </c>
      <c r="F210" s="14"/>
      <c r="G210" s="14"/>
      <c r="H210" s="14"/>
      <c r="I210" s="14"/>
      <c r="J210" s="15"/>
      <c r="K210" s="15"/>
      <c r="L210" s="15"/>
      <c r="M210" s="14"/>
      <c r="N210" s="14">
        <v>1587.6</v>
      </c>
      <c r="O210" s="14">
        <v>1587.6</v>
      </c>
      <c r="P210" s="14">
        <v>1587.6</v>
      </c>
      <c r="Q210" s="15">
        <f t="shared" ref="Q210:Q226" si="885">P210/O210*100</f>
        <v>100</v>
      </c>
      <c r="R210" s="14"/>
      <c r="S210" s="14"/>
      <c r="T210" s="14"/>
      <c r="U210" s="14"/>
      <c r="V210" s="14"/>
      <c r="W210" s="15">
        <v>0</v>
      </c>
      <c r="X210" s="15">
        <v>0</v>
      </c>
      <c r="Y210" s="14"/>
      <c r="Z210" s="15"/>
      <c r="AA210" s="15"/>
      <c r="AB210" s="15"/>
      <c r="AC210" s="15"/>
      <c r="AD210" s="15">
        <v>116.93</v>
      </c>
      <c r="AE210" s="15">
        <v>102.04082</v>
      </c>
      <c r="AF210" s="15">
        <v>102.04083</v>
      </c>
      <c r="AG210" s="14">
        <f t="shared" si="821"/>
        <v>100.00000979999966</v>
      </c>
      <c r="AH210" s="14">
        <v>50</v>
      </c>
      <c r="AI210" s="15">
        <v>51.020409999999998</v>
      </c>
      <c r="AJ210" s="15">
        <v>51.020409999999998</v>
      </c>
      <c r="AK210" s="14">
        <f>AJ210/AI210*100</f>
        <v>100</v>
      </c>
      <c r="AL210" s="14"/>
      <c r="AM210" s="15"/>
      <c r="AN210" s="15"/>
      <c r="AO210" s="14"/>
      <c r="AP210" s="14"/>
      <c r="AQ210" s="14"/>
      <c r="AR210" s="14"/>
      <c r="AS210" s="14"/>
      <c r="AT210" s="15">
        <v>0</v>
      </c>
      <c r="AU210" s="15">
        <v>0</v>
      </c>
      <c r="AV210" s="15"/>
      <c r="AW210" s="14"/>
      <c r="AX210" s="133">
        <v>26214.3</v>
      </c>
      <c r="AY210" s="133">
        <v>26214.3</v>
      </c>
      <c r="AZ210" s="136">
        <v>26214.3</v>
      </c>
      <c r="BA210" s="15">
        <f t="shared" si="190"/>
        <v>100</v>
      </c>
      <c r="BB210" s="156"/>
      <c r="BC210" s="133">
        <v>3532.8</v>
      </c>
      <c r="BD210" s="136">
        <v>2951.6190899999997</v>
      </c>
      <c r="BE210" s="15">
        <f t="shared" si="863"/>
        <v>83.549000509510847</v>
      </c>
      <c r="BF210" s="15"/>
      <c r="BG210" s="15"/>
      <c r="BH210" s="15"/>
      <c r="BI210" s="15"/>
      <c r="BJ210" s="15"/>
      <c r="BK210" s="15"/>
      <c r="BL210" s="15"/>
      <c r="BM210" s="15"/>
      <c r="BN210" s="15"/>
      <c r="BO210" s="15"/>
      <c r="BP210" s="15"/>
      <c r="BQ210" s="15"/>
      <c r="BR210" s="15"/>
      <c r="BS210" s="15"/>
      <c r="BT210" s="15"/>
      <c r="BU210" s="94"/>
      <c r="BV210" s="94"/>
      <c r="BW210" s="15"/>
      <c r="BX210" s="15"/>
      <c r="BY210" s="94"/>
      <c r="BZ210" s="15">
        <v>6761.7</v>
      </c>
      <c r="CA210" s="15">
        <v>5229.7</v>
      </c>
      <c r="CB210" s="199">
        <v>4967.7</v>
      </c>
      <c r="CC210" s="15">
        <f t="shared" si="257"/>
        <v>94.990152398799168</v>
      </c>
      <c r="CD210" s="15"/>
      <c r="CE210" s="15"/>
      <c r="CF210" s="94"/>
      <c r="CG210" s="94"/>
      <c r="CH210" s="94"/>
      <c r="CI210" s="15"/>
      <c r="CJ210" s="94"/>
      <c r="CK210" s="94"/>
      <c r="CL210" s="94"/>
      <c r="CM210" s="15"/>
      <c r="CN210" s="94"/>
      <c r="CO210" s="94"/>
      <c r="CP210" s="94"/>
      <c r="CQ210" s="15"/>
      <c r="CR210" s="94"/>
      <c r="CS210" s="94"/>
      <c r="CT210" s="94"/>
      <c r="CU210" s="15"/>
      <c r="CV210" s="94"/>
      <c r="CW210" s="94"/>
      <c r="CX210" s="94"/>
      <c r="CY210" s="15"/>
      <c r="CZ210" s="94"/>
      <c r="DA210" s="94"/>
      <c r="DB210" s="15">
        <v>1000.8</v>
      </c>
      <c r="DC210" s="15"/>
      <c r="DD210" s="101"/>
      <c r="DE210" s="14"/>
      <c r="DF210" s="14"/>
      <c r="DG210" s="15"/>
      <c r="DH210" s="94"/>
      <c r="DI210" s="94"/>
      <c r="DJ210" s="15">
        <v>307.10000000000002</v>
      </c>
      <c r="DK210" s="15">
        <v>263.89999999999998</v>
      </c>
      <c r="DL210" s="94">
        <v>263.89999999999998</v>
      </c>
      <c r="DM210" s="48">
        <f t="shared" si="869"/>
        <v>100</v>
      </c>
      <c r="DN210" s="15">
        <v>7519.3</v>
      </c>
      <c r="DO210" s="15">
        <v>7519.3</v>
      </c>
      <c r="DP210" s="199">
        <v>7519.3082800000002</v>
      </c>
      <c r="DQ210" s="48">
        <f t="shared" si="871"/>
        <v>100.00011011663319</v>
      </c>
      <c r="DR210" s="15"/>
      <c r="DS210" s="15"/>
      <c r="DT210" s="94"/>
      <c r="DU210" s="94"/>
      <c r="DV210" s="94"/>
      <c r="DW210" s="15"/>
      <c r="DX210" s="94"/>
      <c r="DY210" s="211"/>
      <c r="DZ210" s="15">
        <v>23319.599999999999</v>
      </c>
      <c r="EA210" s="15">
        <v>23319.599999999999</v>
      </c>
      <c r="EB210" s="197">
        <v>23319.599999999999</v>
      </c>
      <c r="EC210" s="15">
        <f t="shared" si="202"/>
        <v>100</v>
      </c>
      <c r="ED210" s="221"/>
      <c r="EE210" s="221"/>
      <c r="EF210" s="94"/>
      <c r="EG210" s="94"/>
      <c r="EH210" s="94"/>
      <c r="EI210" s="15"/>
      <c r="EJ210" s="94"/>
      <c r="EK210" s="94"/>
      <c r="EL210" s="94"/>
      <c r="EM210" s="15"/>
      <c r="EN210" s="94"/>
      <c r="EO210" s="94"/>
      <c r="EP210" s="94"/>
      <c r="EQ210" s="15"/>
      <c r="ER210" s="94"/>
      <c r="ES210" s="94"/>
      <c r="ET210" s="15">
        <v>1890.4</v>
      </c>
      <c r="EU210" s="15">
        <v>1005.8</v>
      </c>
      <c r="EV210" s="199">
        <v>996.09199999999998</v>
      </c>
      <c r="EW210" s="15">
        <f t="shared" si="711"/>
        <v>99.034798170610458</v>
      </c>
      <c r="EX210" s="15">
        <v>4706.2</v>
      </c>
      <c r="EY210" s="15">
        <v>4706.2</v>
      </c>
      <c r="EZ210" s="199">
        <v>4706.2179999999998</v>
      </c>
      <c r="FA210" s="15">
        <f>EZ210/EY210*100</f>
        <v>100.000382474183</v>
      </c>
      <c r="FB210" s="15"/>
      <c r="FC210" s="15"/>
      <c r="FD210" s="199"/>
      <c r="FE210" s="15"/>
      <c r="FF210" s="15"/>
      <c r="FG210" s="15"/>
      <c r="FH210" s="199"/>
      <c r="FI210" s="15"/>
      <c r="FJ210" s="15"/>
      <c r="FK210" s="15"/>
      <c r="FL210" s="199"/>
      <c r="FM210" s="15"/>
      <c r="FN210" s="15"/>
      <c r="FO210" s="15"/>
      <c r="FP210" s="133"/>
      <c r="FQ210" s="15"/>
      <c r="FR210" s="15"/>
      <c r="FS210" s="15"/>
      <c r="FT210" s="133"/>
      <c r="FU210" s="15"/>
      <c r="FV210" s="15">
        <v>12086.7</v>
      </c>
      <c r="FW210" s="15"/>
      <c r="FX210" s="133"/>
      <c r="FY210" s="15"/>
      <c r="FZ210" s="15"/>
      <c r="GA210" s="15"/>
      <c r="GB210" s="133"/>
      <c r="GC210" s="15"/>
      <c r="GD210" s="15"/>
      <c r="GE210" s="15"/>
      <c r="GF210" s="133"/>
      <c r="GG210" s="15"/>
      <c r="GH210" s="15"/>
      <c r="GI210" s="15">
        <v>281.26499999999999</v>
      </c>
      <c r="GJ210" s="15">
        <v>281.26499999999999</v>
      </c>
      <c r="GK210" s="15">
        <f t="shared" si="884"/>
        <v>100</v>
      </c>
    </row>
    <row r="211" spans="1:193" s="33" customFormat="1" x14ac:dyDescent="0.25">
      <c r="A211" s="56" t="s">
        <v>557</v>
      </c>
      <c r="B211" s="145">
        <f t="shared" si="848"/>
        <v>5000</v>
      </c>
      <c r="C211" s="145">
        <f t="shared" si="848"/>
        <v>5000</v>
      </c>
      <c r="D211" s="145">
        <f t="shared" si="849"/>
        <v>5000</v>
      </c>
      <c r="E211" s="14">
        <f t="shared" si="170"/>
        <v>100</v>
      </c>
      <c r="F211" s="14"/>
      <c r="G211" s="14"/>
      <c r="H211" s="14"/>
      <c r="I211" s="14"/>
      <c r="J211" s="14"/>
      <c r="K211" s="14"/>
      <c r="L211" s="14"/>
      <c r="M211" s="14"/>
      <c r="N211" s="14"/>
      <c r="O211" s="14"/>
      <c r="P211" s="14"/>
      <c r="Q211" s="15"/>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v>5000</v>
      </c>
      <c r="AU211" s="14">
        <v>5000</v>
      </c>
      <c r="AV211" s="14">
        <v>5000</v>
      </c>
      <c r="AW211" s="14">
        <f t="shared" si="860"/>
        <v>100</v>
      </c>
      <c r="AX211" s="14"/>
      <c r="AY211" s="14"/>
      <c r="AZ211" s="14"/>
      <c r="BA211" s="14"/>
      <c r="BB211" s="155"/>
      <c r="BC211" s="14"/>
      <c r="BD211" s="14"/>
      <c r="BE211" s="14"/>
      <c r="BF211" s="14"/>
      <c r="BG211" s="14"/>
      <c r="BH211" s="14"/>
      <c r="BI211" s="95"/>
      <c r="BJ211" s="95"/>
      <c r="BK211" s="95"/>
      <c r="BL211" s="95"/>
      <c r="BM211" s="95"/>
      <c r="BN211" s="95"/>
      <c r="BO211" s="14"/>
      <c r="BP211" s="14"/>
      <c r="BQ211" s="95"/>
      <c r="BR211" s="14"/>
      <c r="BS211" s="14"/>
      <c r="BT211" s="14"/>
      <c r="BU211" s="95"/>
      <c r="BV211" s="95"/>
      <c r="BW211" s="14"/>
      <c r="BX211" s="14"/>
      <c r="BY211" s="95"/>
      <c r="BZ211" s="14"/>
      <c r="CA211" s="14"/>
      <c r="CB211" s="14"/>
      <c r="CC211" s="14"/>
      <c r="CD211" s="14"/>
      <c r="CE211" s="14"/>
      <c r="CF211" s="14"/>
      <c r="CG211" s="95"/>
      <c r="CH211" s="95"/>
      <c r="CI211" s="14"/>
      <c r="CJ211" s="14"/>
      <c r="CK211" s="95"/>
      <c r="CL211" s="95"/>
      <c r="CM211" s="14"/>
      <c r="CN211" s="14"/>
      <c r="CO211" s="95"/>
      <c r="CP211" s="95"/>
      <c r="CQ211" s="14"/>
      <c r="CR211" s="14"/>
      <c r="CS211" s="95"/>
      <c r="CT211" s="95"/>
      <c r="CU211" s="14"/>
      <c r="CV211" s="14"/>
      <c r="CW211" s="95"/>
      <c r="CX211" s="95"/>
      <c r="CY211" s="14"/>
      <c r="CZ211" s="14"/>
      <c r="DA211" s="95"/>
      <c r="DB211" s="14"/>
      <c r="DC211" s="14"/>
      <c r="DD211" s="14"/>
      <c r="DE211" s="14"/>
      <c r="DF211" s="14"/>
      <c r="DG211" s="14"/>
      <c r="DH211" s="14"/>
      <c r="DI211" s="95"/>
      <c r="DJ211" s="95"/>
      <c r="DK211" s="14"/>
      <c r="DL211" s="14"/>
      <c r="DM211" s="48"/>
      <c r="DN211" s="14"/>
      <c r="DO211" s="14"/>
      <c r="DP211" s="14"/>
      <c r="DQ211" s="48"/>
      <c r="DR211" s="14"/>
      <c r="DS211" s="14"/>
      <c r="DT211" s="14"/>
      <c r="DU211" s="95"/>
      <c r="DV211" s="95"/>
      <c r="DW211" s="15"/>
      <c r="DX211" s="14"/>
      <c r="DY211" s="207"/>
      <c r="DZ211" s="15"/>
      <c r="EA211" s="15"/>
      <c r="EB211" s="14"/>
      <c r="EC211" s="14"/>
      <c r="ED211" s="225"/>
      <c r="EE211" s="221"/>
      <c r="EF211" s="14"/>
      <c r="EG211" s="95"/>
      <c r="EH211" s="95"/>
      <c r="EI211" s="15"/>
      <c r="EJ211" s="14"/>
      <c r="EK211" s="95"/>
      <c r="EL211" s="95"/>
      <c r="EM211" s="15"/>
      <c r="EN211" s="14"/>
      <c r="EO211" s="95"/>
      <c r="EP211" s="95"/>
      <c r="EQ211" s="15"/>
      <c r="ER211" s="14"/>
      <c r="ES211" s="95"/>
      <c r="ET211" s="15"/>
      <c r="EU211" s="15"/>
      <c r="EV211" s="14"/>
      <c r="EW211" s="15"/>
      <c r="EX211" s="15"/>
      <c r="EY211" s="15"/>
      <c r="EZ211" s="14"/>
      <c r="FA211" s="15"/>
      <c r="FB211" s="15"/>
      <c r="FC211" s="15"/>
      <c r="FD211" s="14"/>
      <c r="FE211" s="15"/>
      <c r="FF211" s="15"/>
      <c r="FG211" s="15"/>
      <c r="FH211" s="14"/>
      <c r="FI211" s="15"/>
      <c r="FJ211" s="15"/>
      <c r="FK211" s="15"/>
      <c r="FL211" s="14"/>
      <c r="FM211" s="15"/>
      <c r="FN211" s="15"/>
      <c r="FO211" s="15"/>
      <c r="FP211" s="14"/>
      <c r="FQ211" s="14"/>
      <c r="FR211" s="14"/>
      <c r="FS211" s="15"/>
      <c r="FT211" s="14"/>
      <c r="FU211" s="14"/>
      <c r="FV211" s="14"/>
      <c r="FW211" s="15"/>
      <c r="FX211" s="14"/>
      <c r="FY211" s="14"/>
      <c r="FZ211" s="14"/>
      <c r="GA211" s="15"/>
      <c r="GB211" s="14"/>
      <c r="GC211" s="14"/>
      <c r="GD211" s="14"/>
      <c r="GE211" s="15"/>
      <c r="GF211" s="14"/>
      <c r="GG211" s="14"/>
      <c r="GH211" s="14"/>
      <c r="GI211" s="15"/>
      <c r="GJ211" s="15"/>
      <c r="GK211" s="15"/>
    </row>
    <row r="212" spans="1:193" s="33" customFormat="1" x14ac:dyDescent="0.25">
      <c r="A212" s="56" t="s">
        <v>367</v>
      </c>
      <c r="B212" s="145">
        <f t="shared" si="848"/>
        <v>0</v>
      </c>
      <c r="C212" s="145">
        <f t="shared" si="848"/>
        <v>1913.8255999999999</v>
      </c>
      <c r="D212" s="145">
        <f t="shared" si="849"/>
        <v>1913.8255999999999</v>
      </c>
      <c r="E212" s="14">
        <f t="shared" si="170"/>
        <v>100</v>
      </c>
      <c r="F212" s="14"/>
      <c r="G212" s="14"/>
      <c r="H212" s="14"/>
      <c r="I212" s="14"/>
      <c r="J212" s="14"/>
      <c r="K212" s="14"/>
      <c r="L212" s="14"/>
      <c r="M212" s="14"/>
      <c r="N212" s="14"/>
      <c r="O212" s="14"/>
      <c r="P212" s="14"/>
      <c r="Q212" s="15"/>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v>913.02559999999994</v>
      </c>
      <c r="AR212" s="14">
        <v>913.02559999999994</v>
      </c>
      <c r="AS212" s="14">
        <f t="shared" si="850"/>
        <v>100</v>
      </c>
      <c r="AT212" s="14"/>
      <c r="AU212" s="14"/>
      <c r="AV212" s="14"/>
      <c r="AW212" s="14"/>
      <c r="AX212" s="14"/>
      <c r="AY212" s="14"/>
      <c r="AZ212" s="14"/>
      <c r="BA212" s="14"/>
      <c r="BB212" s="155"/>
      <c r="BC212" s="14"/>
      <c r="BD212" s="14"/>
      <c r="BE212" s="14"/>
      <c r="BF212" s="14"/>
      <c r="BG212" s="14"/>
      <c r="BH212" s="14"/>
      <c r="BI212" s="95"/>
      <c r="BJ212" s="95"/>
      <c r="BK212" s="95"/>
      <c r="BL212" s="95"/>
      <c r="BM212" s="95"/>
      <c r="BN212" s="95"/>
      <c r="BO212" s="14"/>
      <c r="BP212" s="14"/>
      <c r="BQ212" s="95"/>
      <c r="BR212" s="14"/>
      <c r="BS212" s="14"/>
      <c r="BT212" s="14"/>
      <c r="BU212" s="95"/>
      <c r="BV212" s="95"/>
      <c r="BW212" s="14"/>
      <c r="BX212" s="14"/>
      <c r="BY212" s="95"/>
      <c r="BZ212" s="14"/>
      <c r="CA212" s="14"/>
      <c r="CB212" s="14"/>
      <c r="CC212" s="14"/>
      <c r="CD212" s="14"/>
      <c r="CE212" s="14"/>
      <c r="CF212" s="14"/>
      <c r="CG212" s="95"/>
      <c r="CH212" s="95"/>
      <c r="CI212" s="14"/>
      <c r="CJ212" s="14"/>
      <c r="CK212" s="95"/>
      <c r="CL212" s="95"/>
      <c r="CM212" s="14"/>
      <c r="CN212" s="14"/>
      <c r="CO212" s="95"/>
      <c r="CP212" s="95"/>
      <c r="CQ212" s="14"/>
      <c r="CR212" s="14"/>
      <c r="CS212" s="95"/>
      <c r="CT212" s="95"/>
      <c r="CU212" s="14"/>
      <c r="CV212" s="14"/>
      <c r="CW212" s="95"/>
      <c r="CX212" s="95"/>
      <c r="CY212" s="14"/>
      <c r="CZ212" s="14"/>
      <c r="DA212" s="95"/>
      <c r="DB212" s="15"/>
      <c r="DC212" s="15">
        <v>1000.8</v>
      </c>
      <c r="DD212" s="15">
        <v>1000.8</v>
      </c>
      <c r="DE212" s="14">
        <f t="shared" si="833"/>
        <v>100</v>
      </c>
      <c r="DF212" s="14"/>
      <c r="DG212" s="14"/>
      <c r="DH212" s="14"/>
      <c r="DI212" s="95"/>
      <c r="DJ212" s="95"/>
      <c r="DK212" s="14"/>
      <c r="DL212" s="14"/>
      <c r="DM212" s="48"/>
      <c r="DN212" s="14"/>
      <c r="DO212" s="14"/>
      <c r="DP212" s="14"/>
      <c r="DQ212" s="48"/>
      <c r="DR212" s="14"/>
      <c r="DS212" s="14"/>
      <c r="DT212" s="14"/>
      <c r="DU212" s="95"/>
      <c r="DV212" s="95"/>
      <c r="DW212" s="15"/>
      <c r="DX212" s="14"/>
      <c r="DY212" s="207"/>
      <c r="DZ212" s="15"/>
      <c r="EA212" s="15"/>
      <c r="EB212" s="14"/>
      <c r="EC212" s="14"/>
      <c r="ED212" s="225"/>
      <c r="EE212" s="221"/>
      <c r="EF212" s="14"/>
      <c r="EG212" s="95"/>
      <c r="EH212" s="95"/>
      <c r="EI212" s="15"/>
      <c r="EJ212" s="14"/>
      <c r="EK212" s="95"/>
      <c r="EL212" s="95"/>
      <c r="EM212" s="15"/>
      <c r="EN212" s="14"/>
      <c r="EO212" s="95"/>
      <c r="EP212" s="95"/>
      <c r="EQ212" s="15"/>
      <c r="ER212" s="14"/>
      <c r="ES212" s="95"/>
      <c r="ET212" s="15"/>
      <c r="EU212" s="15"/>
      <c r="EV212" s="14"/>
      <c r="EW212" s="15"/>
      <c r="EX212" s="15"/>
      <c r="EY212" s="15"/>
      <c r="EZ212" s="14"/>
      <c r="FA212" s="15"/>
      <c r="FB212" s="15"/>
      <c r="FC212" s="15"/>
      <c r="FD212" s="14"/>
      <c r="FE212" s="15"/>
      <c r="FF212" s="15"/>
      <c r="FG212" s="15"/>
      <c r="FH212" s="14"/>
      <c r="FI212" s="15"/>
      <c r="FJ212" s="15"/>
      <c r="FK212" s="15"/>
      <c r="FL212" s="14"/>
      <c r="FM212" s="15"/>
      <c r="FN212" s="15"/>
      <c r="FO212" s="15"/>
      <c r="FP212" s="14"/>
      <c r="FQ212" s="14"/>
      <c r="FR212" s="14"/>
      <c r="FS212" s="15"/>
      <c r="FT212" s="14"/>
      <c r="FU212" s="14"/>
      <c r="FV212" s="14"/>
      <c r="FW212" s="15"/>
      <c r="FX212" s="14"/>
      <c r="FY212" s="14"/>
      <c r="FZ212" s="14"/>
      <c r="GA212" s="15"/>
      <c r="GB212" s="14"/>
      <c r="GC212" s="14"/>
      <c r="GD212" s="14"/>
      <c r="GE212" s="15"/>
      <c r="GF212" s="14"/>
      <c r="GG212" s="14"/>
      <c r="GH212" s="14"/>
      <c r="GI212" s="15"/>
      <c r="GJ212" s="15"/>
      <c r="GK212" s="15"/>
    </row>
    <row r="213" spans="1:193" s="33" customFormat="1" x14ac:dyDescent="0.25">
      <c r="A213" s="56" t="s">
        <v>368</v>
      </c>
      <c r="B213" s="145">
        <f t="shared" si="848"/>
        <v>0</v>
      </c>
      <c r="C213" s="145">
        <f t="shared" si="848"/>
        <v>0</v>
      </c>
      <c r="D213" s="145">
        <f t="shared" si="849"/>
        <v>0</v>
      </c>
      <c r="E213" s="14"/>
      <c r="F213" s="14"/>
      <c r="G213" s="14"/>
      <c r="H213" s="14"/>
      <c r="I213" s="14"/>
      <c r="J213" s="14"/>
      <c r="K213" s="14"/>
      <c r="L213" s="14"/>
      <c r="M213" s="14"/>
      <c r="N213" s="14"/>
      <c r="O213" s="14"/>
      <c r="P213" s="14"/>
      <c r="Q213" s="15"/>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55"/>
      <c r="BC213" s="14"/>
      <c r="BD213" s="14"/>
      <c r="BE213" s="14"/>
      <c r="BF213" s="14"/>
      <c r="BG213" s="14"/>
      <c r="BH213" s="14"/>
      <c r="BI213" s="95"/>
      <c r="BJ213" s="95"/>
      <c r="BK213" s="95"/>
      <c r="BL213" s="95"/>
      <c r="BM213" s="95"/>
      <c r="BN213" s="95"/>
      <c r="BO213" s="14"/>
      <c r="BP213" s="14"/>
      <c r="BQ213" s="95"/>
      <c r="BR213" s="14"/>
      <c r="BS213" s="14"/>
      <c r="BT213" s="14"/>
      <c r="BU213" s="95"/>
      <c r="BV213" s="95"/>
      <c r="BW213" s="14"/>
      <c r="BX213" s="14"/>
      <c r="BY213" s="95"/>
      <c r="BZ213" s="14"/>
      <c r="CA213" s="14"/>
      <c r="CB213" s="14"/>
      <c r="CC213" s="14"/>
      <c r="CD213" s="14"/>
      <c r="CE213" s="14"/>
      <c r="CF213" s="14"/>
      <c r="CG213" s="95"/>
      <c r="CH213" s="95"/>
      <c r="CI213" s="14"/>
      <c r="CJ213" s="14"/>
      <c r="CK213" s="95"/>
      <c r="CL213" s="95"/>
      <c r="CM213" s="14"/>
      <c r="CN213" s="14"/>
      <c r="CO213" s="95"/>
      <c r="CP213" s="95"/>
      <c r="CQ213" s="14"/>
      <c r="CR213" s="14"/>
      <c r="CS213" s="95"/>
      <c r="CT213" s="95"/>
      <c r="CU213" s="14"/>
      <c r="CV213" s="14"/>
      <c r="CW213" s="95"/>
      <c r="CX213" s="95"/>
      <c r="CY213" s="14"/>
      <c r="CZ213" s="14"/>
      <c r="DA213" s="95"/>
      <c r="DB213" s="14"/>
      <c r="DC213" s="14"/>
      <c r="DD213" s="14"/>
      <c r="DE213" s="14"/>
      <c r="DF213" s="14"/>
      <c r="DG213" s="14"/>
      <c r="DH213" s="14"/>
      <c r="DI213" s="95"/>
      <c r="DJ213" s="95"/>
      <c r="DK213" s="14"/>
      <c r="DL213" s="14"/>
      <c r="DM213" s="48"/>
      <c r="DN213" s="14"/>
      <c r="DO213" s="14"/>
      <c r="DP213" s="14"/>
      <c r="DQ213" s="48"/>
      <c r="DR213" s="14"/>
      <c r="DS213" s="14"/>
      <c r="DT213" s="14"/>
      <c r="DU213" s="95"/>
      <c r="DV213" s="95"/>
      <c r="DW213" s="15"/>
      <c r="DX213" s="14"/>
      <c r="DY213" s="207"/>
      <c r="DZ213" s="15"/>
      <c r="EA213" s="15"/>
      <c r="EB213" s="14"/>
      <c r="EC213" s="14"/>
      <c r="ED213" s="225"/>
      <c r="EE213" s="221"/>
      <c r="EF213" s="14"/>
      <c r="EG213" s="95"/>
      <c r="EH213" s="95"/>
      <c r="EI213" s="15"/>
      <c r="EJ213" s="14"/>
      <c r="EK213" s="95"/>
      <c r="EL213" s="95"/>
      <c r="EM213" s="15"/>
      <c r="EN213" s="14"/>
      <c r="EO213" s="95"/>
      <c r="EP213" s="95"/>
      <c r="EQ213" s="15"/>
      <c r="ER213" s="14"/>
      <c r="ES213" s="95"/>
      <c r="ET213" s="15"/>
      <c r="EU213" s="15"/>
      <c r="EV213" s="14"/>
      <c r="EW213" s="15"/>
      <c r="EX213" s="15"/>
      <c r="EY213" s="15"/>
      <c r="EZ213" s="14"/>
      <c r="FA213" s="15"/>
      <c r="FB213" s="15"/>
      <c r="FC213" s="15"/>
      <c r="FD213" s="14"/>
      <c r="FE213" s="15"/>
      <c r="FF213" s="15"/>
      <c r="FG213" s="15"/>
      <c r="FH213" s="14"/>
      <c r="FI213" s="15"/>
      <c r="FJ213" s="15"/>
      <c r="FK213" s="15"/>
      <c r="FL213" s="14"/>
      <c r="FM213" s="15"/>
      <c r="FN213" s="15"/>
      <c r="FO213" s="15"/>
      <c r="FP213" s="14"/>
      <c r="FQ213" s="14"/>
      <c r="FR213" s="14"/>
      <c r="FS213" s="15"/>
      <c r="FT213" s="14"/>
      <c r="FU213" s="14"/>
      <c r="FV213" s="14"/>
      <c r="FW213" s="15"/>
      <c r="FX213" s="14"/>
      <c r="FY213" s="14"/>
      <c r="FZ213" s="14"/>
      <c r="GA213" s="15"/>
      <c r="GB213" s="14"/>
      <c r="GC213" s="14"/>
      <c r="GD213" s="14"/>
      <c r="GE213" s="15"/>
      <c r="GF213" s="14"/>
      <c r="GG213" s="14"/>
      <c r="GH213" s="14"/>
      <c r="GI213" s="15"/>
      <c r="GJ213" s="15"/>
      <c r="GK213" s="15"/>
    </row>
    <row r="214" spans="1:193" s="33" customFormat="1" x14ac:dyDescent="0.25">
      <c r="A214" s="56" t="s">
        <v>369</v>
      </c>
      <c r="B214" s="145">
        <f t="shared" si="848"/>
        <v>0</v>
      </c>
      <c r="C214" s="145">
        <f t="shared" si="848"/>
        <v>405.23599999999999</v>
      </c>
      <c r="D214" s="145">
        <f t="shared" si="849"/>
        <v>405.23599999999999</v>
      </c>
      <c r="E214" s="14">
        <f t="shared" si="170"/>
        <v>100</v>
      </c>
      <c r="F214" s="14"/>
      <c r="G214" s="14"/>
      <c r="H214" s="14"/>
      <c r="I214" s="14"/>
      <c r="J214" s="14"/>
      <c r="K214" s="14"/>
      <c r="L214" s="14"/>
      <c r="M214" s="14"/>
      <c r="N214" s="14"/>
      <c r="O214" s="14"/>
      <c r="P214" s="14"/>
      <c r="Q214" s="15"/>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v>405.23599999999999</v>
      </c>
      <c r="AR214" s="133">
        <v>405.23599999999999</v>
      </c>
      <c r="AS214" s="14">
        <f t="shared" si="850"/>
        <v>100</v>
      </c>
      <c r="AT214" s="14"/>
      <c r="AU214" s="14"/>
      <c r="AV214" s="14"/>
      <c r="AW214" s="14"/>
      <c r="AX214" s="14"/>
      <c r="AY214" s="14"/>
      <c r="AZ214" s="14"/>
      <c r="BA214" s="14"/>
      <c r="BB214" s="155"/>
      <c r="BC214" s="14"/>
      <c r="BD214" s="14"/>
      <c r="BE214" s="14"/>
      <c r="BF214" s="14"/>
      <c r="BG214" s="14"/>
      <c r="BH214" s="14"/>
      <c r="BI214" s="95"/>
      <c r="BJ214" s="95"/>
      <c r="BK214" s="95"/>
      <c r="BL214" s="95"/>
      <c r="BM214" s="95"/>
      <c r="BN214" s="95"/>
      <c r="BO214" s="14"/>
      <c r="BP214" s="14"/>
      <c r="BQ214" s="95"/>
      <c r="BR214" s="14"/>
      <c r="BS214" s="14"/>
      <c r="BT214" s="14"/>
      <c r="BU214" s="95"/>
      <c r="BV214" s="95"/>
      <c r="BW214" s="14"/>
      <c r="BX214" s="14"/>
      <c r="BY214" s="95"/>
      <c r="BZ214" s="14"/>
      <c r="CA214" s="14"/>
      <c r="CB214" s="14"/>
      <c r="CC214" s="14"/>
      <c r="CD214" s="14"/>
      <c r="CE214" s="14"/>
      <c r="CF214" s="14"/>
      <c r="CG214" s="95"/>
      <c r="CH214" s="95"/>
      <c r="CI214" s="14"/>
      <c r="CJ214" s="14"/>
      <c r="CK214" s="95"/>
      <c r="CL214" s="95"/>
      <c r="CM214" s="14"/>
      <c r="CN214" s="14"/>
      <c r="CO214" s="95"/>
      <c r="CP214" s="95"/>
      <c r="CQ214" s="14"/>
      <c r="CR214" s="14"/>
      <c r="CS214" s="95"/>
      <c r="CT214" s="95"/>
      <c r="CU214" s="14"/>
      <c r="CV214" s="14"/>
      <c r="CW214" s="95"/>
      <c r="CX214" s="95"/>
      <c r="CY214" s="14"/>
      <c r="CZ214" s="14"/>
      <c r="DA214" s="95"/>
      <c r="DB214" s="14"/>
      <c r="DC214" s="14"/>
      <c r="DD214" s="14"/>
      <c r="DE214" s="14"/>
      <c r="DF214" s="14"/>
      <c r="DG214" s="14"/>
      <c r="DH214" s="14"/>
      <c r="DI214" s="95"/>
      <c r="DJ214" s="95"/>
      <c r="DK214" s="14"/>
      <c r="DL214" s="14"/>
      <c r="DM214" s="48"/>
      <c r="DN214" s="14"/>
      <c r="DO214" s="14"/>
      <c r="DP214" s="14"/>
      <c r="DQ214" s="48"/>
      <c r="DR214" s="14"/>
      <c r="DS214" s="14"/>
      <c r="DT214" s="14"/>
      <c r="DU214" s="95"/>
      <c r="DV214" s="95"/>
      <c r="DW214" s="15"/>
      <c r="DX214" s="14"/>
      <c r="DY214" s="207"/>
      <c r="DZ214" s="15"/>
      <c r="EA214" s="15"/>
      <c r="EB214" s="14"/>
      <c r="EC214" s="14"/>
      <c r="ED214" s="225"/>
      <c r="EE214" s="221"/>
      <c r="EF214" s="14"/>
      <c r="EG214" s="95"/>
      <c r="EH214" s="95"/>
      <c r="EI214" s="15"/>
      <c r="EJ214" s="14"/>
      <c r="EK214" s="95"/>
      <c r="EL214" s="95"/>
      <c r="EM214" s="15"/>
      <c r="EN214" s="14"/>
      <c r="EO214" s="95"/>
      <c r="EP214" s="95"/>
      <c r="EQ214" s="15"/>
      <c r="ER214" s="14"/>
      <c r="ES214" s="95"/>
      <c r="ET214" s="15"/>
      <c r="EU214" s="15"/>
      <c r="EV214" s="14"/>
      <c r="EW214" s="15"/>
      <c r="EX214" s="15"/>
      <c r="EY214" s="15"/>
      <c r="EZ214" s="14"/>
      <c r="FA214" s="15"/>
      <c r="FB214" s="15"/>
      <c r="FC214" s="15"/>
      <c r="FD214" s="14"/>
      <c r="FE214" s="15"/>
      <c r="FF214" s="15"/>
      <c r="FG214" s="15"/>
      <c r="FH214" s="14"/>
      <c r="FI214" s="15"/>
      <c r="FJ214" s="15"/>
      <c r="FK214" s="15"/>
      <c r="FL214" s="14"/>
      <c r="FM214" s="15"/>
      <c r="FN214" s="15"/>
      <c r="FO214" s="15"/>
      <c r="FP214" s="14"/>
      <c r="FQ214" s="14"/>
      <c r="FR214" s="14"/>
      <c r="FS214" s="15"/>
      <c r="FT214" s="14"/>
      <c r="FU214" s="14"/>
      <c r="FV214" s="14"/>
      <c r="FW214" s="15"/>
      <c r="FX214" s="14"/>
      <c r="FY214" s="14"/>
      <c r="FZ214" s="14"/>
      <c r="GA214" s="15"/>
      <c r="GB214" s="14"/>
      <c r="GC214" s="14"/>
      <c r="GD214" s="14"/>
      <c r="GE214" s="15"/>
      <c r="GF214" s="14"/>
      <c r="GG214" s="14"/>
      <c r="GH214" s="14"/>
      <c r="GI214" s="15"/>
      <c r="GJ214" s="15"/>
      <c r="GK214" s="15"/>
    </row>
    <row r="215" spans="1:193" s="33" customFormat="1" x14ac:dyDescent="0.25">
      <c r="A215" s="56" t="s">
        <v>558</v>
      </c>
      <c r="B215" s="145">
        <f t="shared" si="848"/>
        <v>0</v>
      </c>
      <c r="C215" s="145">
        <f t="shared" si="848"/>
        <v>993.94919999999991</v>
      </c>
      <c r="D215" s="145">
        <f t="shared" si="849"/>
        <v>993.94919999999991</v>
      </c>
      <c r="E215" s="14">
        <f t="shared" si="170"/>
        <v>100</v>
      </c>
      <c r="F215" s="14"/>
      <c r="G215" s="14"/>
      <c r="H215" s="14"/>
      <c r="I215" s="14"/>
      <c r="J215" s="14"/>
      <c r="K215" s="14"/>
      <c r="L215" s="14"/>
      <c r="M215" s="14"/>
      <c r="N215" s="14"/>
      <c r="O215" s="14"/>
      <c r="P215" s="14"/>
      <c r="Q215" s="15"/>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v>993.94919999999991</v>
      </c>
      <c r="AR215" s="133">
        <v>993.94919999999991</v>
      </c>
      <c r="AS215" s="14">
        <f t="shared" si="850"/>
        <v>100</v>
      </c>
      <c r="AT215" s="14"/>
      <c r="AU215" s="14"/>
      <c r="AV215" s="14"/>
      <c r="AW215" s="14"/>
      <c r="AX215" s="14"/>
      <c r="AY215" s="14"/>
      <c r="AZ215" s="14"/>
      <c r="BA215" s="14"/>
      <c r="BB215" s="155"/>
      <c r="BC215" s="14"/>
      <c r="BD215" s="14"/>
      <c r="BE215" s="14"/>
      <c r="BF215" s="14"/>
      <c r="BG215" s="14"/>
      <c r="BH215" s="14"/>
      <c r="BI215" s="95"/>
      <c r="BJ215" s="95"/>
      <c r="BK215" s="95"/>
      <c r="BL215" s="95"/>
      <c r="BM215" s="95"/>
      <c r="BN215" s="95"/>
      <c r="BO215" s="14"/>
      <c r="BP215" s="14"/>
      <c r="BQ215" s="95"/>
      <c r="BR215" s="14"/>
      <c r="BS215" s="14"/>
      <c r="BT215" s="14"/>
      <c r="BU215" s="95"/>
      <c r="BV215" s="95"/>
      <c r="BW215" s="14"/>
      <c r="BX215" s="14"/>
      <c r="BY215" s="95"/>
      <c r="BZ215" s="14"/>
      <c r="CA215" s="14"/>
      <c r="CB215" s="14"/>
      <c r="CC215" s="14"/>
      <c r="CD215" s="14"/>
      <c r="CE215" s="14"/>
      <c r="CF215" s="14"/>
      <c r="CG215" s="95"/>
      <c r="CH215" s="95"/>
      <c r="CI215" s="14"/>
      <c r="CJ215" s="14"/>
      <c r="CK215" s="95"/>
      <c r="CL215" s="95"/>
      <c r="CM215" s="14"/>
      <c r="CN215" s="14"/>
      <c r="CO215" s="95"/>
      <c r="CP215" s="95"/>
      <c r="CQ215" s="14"/>
      <c r="CR215" s="14"/>
      <c r="CS215" s="95"/>
      <c r="CT215" s="95"/>
      <c r="CU215" s="14"/>
      <c r="CV215" s="14"/>
      <c r="CW215" s="95"/>
      <c r="CX215" s="95"/>
      <c r="CY215" s="14"/>
      <c r="CZ215" s="14"/>
      <c r="DA215" s="95"/>
      <c r="DB215" s="14"/>
      <c r="DC215" s="14"/>
      <c r="DD215" s="14"/>
      <c r="DE215" s="14"/>
      <c r="DF215" s="14"/>
      <c r="DG215" s="14"/>
      <c r="DH215" s="14"/>
      <c r="DI215" s="95"/>
      <c r="DJ215" s="95"/>
      <c r="DK215" s="14"/>
      <c r="DL215" s="14"/>
      <c r="DM215" s="48"/>
      <c r="DN215" s="14"/>
      <c r="DO215" s="14"/>
      <c r="DP215" s="14"/>
      <c r="DQ215" s="48"/>
      <c r="DR215" s="14"/>
      <c r="DS215" s="14"/>
      <c r="DT215" s="14"/>
      <c r="DU215" s="95"/>
      <c r="DV215" s="95"/>
      <c r="DW215" s="15"/>
      <c r="DX215" s="14"/>
      <c r="DY215" s="207"/>
      <c r="DZ215" s="15"/>
      <c r="EA215" s="15"/>
      <c r="EB215" s="14"/>
      <c r="EC215" s="14"/>
      <c r="ED215" s="225"/>
      <c r="EE215" s="221"/>
      <c r="EF215" s="14"/>
      <c r="EG215" s="95"/>
      <c r="EH215" s="95"/>
      <c r="EI215" s="15"/>
      <c r="EJ215" s="14"/>
      <c r="EK215" s="95"/>
      <c r="EL215" s="95"/>
      <c r="EM215" s="15"/>
      <c r="EN215" s="14"/>
      <c r="EO215" s="95"/>
      <c r="EP215" s="95"/>
      <c r="EQ215" s="15"/>
      <c r="ER215" s="14"/>
      <c r="ES215" s="95"/>
      <c r="ET215" s="15"/>
      <c r="EU215" s="15"/>
      <c r="EV215" s="14"/>
      <c r="EW215" s="15"/>
      <c r="EX215" s="15"/>
      <c r="EY215" s="15"/>
      <c r="EZ215" s="14"/>
      <c r="FA215" s="15"/>
      <c r="FB215" s="15"/>
      <c r="FC215" s="15"/>
      <c r="FD215" s="14"/>
      <c r="FE215" s="15"/>
      <c r="FF215" s="15"/>
      <c r="FG215" s="15"/>
      <c r="FH215" s="14"/>
      <c r="FI215" s="15"/>
      <c r="FJ215" s="15"/>
      <c r="FK215" s="15"/>
      <c r="FL215" s="14"/>
      <c r="FM215" s="15"/>
      <c r="FN215" s="15"/>
      <c r="FO215" s="15"/>
      <c r="FP215" s="14"/>
      <c r="FQ215" s="14"/>
      <c r="FR215" s="14"/>
      <c r="FS215" s="15"/>
      <c r="FT215" s="14"/>
      <c r="FU215" s="14"/>
      <c r="FV215" s="14"/>
      <c r="FW215" s="15"/>
      <c r="FX215" s="14"/>
      <c r="FY215" s="14"/>
      <c r="FZ215" s="14"/>
      <c r="GA215" s="15"/>
      <c r="GB215" s="14"/>
      <c r="GC215" s="14"/>
      <c r="GD215" s="14"/>
      <c r="GE215" s="15"/>
      <c r="GF215" s="14"/>
      <c r="GG215" s="14"/>
      <c r="GH215" s="14"/>
      <c r="GI215" s="15"/>
      <c r="GJ215" s="15"/>
      <c r="GK215" s="15"/>
    </row>
    <row r="216" spans="1:193" s="33" customFormat="1" x14ac:dyDescent="0.25">
      <c r="A216" s="56" t="s">
        <v>370</v>
      </c>
      <c r="B216" s="145">
        <f t="shared" si="848"/>
        <v>0</v>
      </c>
      <c r="C216" s="145">
        <f t="shared" si="848"/>
        <v>643.95799999999997</v>
      </c>
      <c r="D216" s="145">
        <f t="shared" si="849"/>
        <v>643.95799999999997</v>
      </c>
      <c r="E216" s="14">
        <f t="shared" ref="E216:E279" si="886">D216/C216*100</f>
        <v>100</v>
      </c>
      <c r="F216" s="14"/>
      <c r="G216" s="14"/>
      <c r="H216" s="14"/>
      <c r="I216" s="14"/>
      <c r="J216" s="14"/>
      <c r="K216" s="14"/>
      <c r="L216" s="14"/>
      <c r="M216" s="14"/>
      <c r="N216" s="14"/>
      <c r="O216" s="14"/>
      <c r="P216" s="14"/>
      <c r="Q216" s="15"/>
      <c r="R216" s="14"/>
      <c r="S216" s="14"/>
      <c r="T216" s="14"/>
      <c r="U216" s="14"/>
      <c r="V216" s="14"/>
      <c r="W216" s="14"/>
      <c r="X216" s="14"/>
      <c r="Y216" s="14"/>
      <c r="Z216" s="15"/>
      <c r="AA216" s="15"/>
      <c r="AB216" s="15"/>
      <c r="AC216" s="14"/>
      <c r="AD216" s="14"/>
      <c r="AE216" s="14"/>
      <c r="AF216" s="14"/>
      <c r="AG216" s="14"/>
      <c r="AH216" s="14"/>
      <c r="AI216" s="14"/>
      <c r="AJ216" s="14"/>
      <c r="AK216" s="14"/>
      <c r="AL216" s="14"/>
      <c r="AM216" s="14"/>
      <c r="AN216" s="14"/>
      <c r="AO216" s="14"/>
      <c r="AP216" s="14"/>
      <c r="AQ216" s="14">
        <v>643.95799999999997</v>
      </c>
      <c r="AR216" s="133">
        <v>643.95799999999997</v>
      </c>
      <c r="AS216" s="14">
        <f t="shared" si="850"/>
        <v>100</v>
      </c>
      <c r="AT216" s="14"/>
      <c r="AU216" s="14"/>
      <c r="AV216" s="14"/>
      <c r="AW216" s="14"/>
      <c r="AX216" s="14"/>
      <c r="AY216" s="14"/>
      <c r="AZ216" s="14"/>
      <c r="BA216" s="14"/>
      <c r="BB216" s="155"/>
      <c r="BC216" s="14"/>
      <c r="BD216" s="14"/>
      <c r="BE216" s="14"/>
      <c r="BF216" s="14"/>
      <c r="BG216" s="14"/>
      <c r="BH216" s="14"/>
      <c r="BI216" s="95"/>
      <c r="BJ216" s="95"/>
      <c r="BK216" s="95"/>
      <c r="BL216" s="95"/>
      <c r="BM216" s="95"/>
      <c r="BN216" s="95"/>
      <c r="BO216" s="14"/>
      <c r="BP216" s="14"/>
      <c r="BQ216" s="95"/>
      <c r="BR216" s="14"/>
      <c r="BS216" s="14"/>
      <c r="BT216" s="14"/>
      <c r="BU216" s="95"/>
      <c r="BV216" s="95"/>
      <c r="BW216" s="14"/>
      <c r="BX216" s="14"/>
      <c r="BY216" s="95"/>
      <c r="BZ216" s="14"/>
      <c r="CA216" s="14"/>
      <c r="CB216" s="14"/>
      <c r="CC216" s="14"/>
      <c r="CD216" s="14"/>
      <c r="CE216" s="14"/>
      <c r="CF216" s="14"/>
      <c r="CG216" s="95"/>
      <c r="CH216" s="95"/>
      <c r="CI216" s="14"/>
      <c r="CJ216" s="14"/>
      <c r="CK216" s="95"/>
      <c r="CL216" s="95"/>
      <c r="CM216" s="14"/>
      <c r="CN216" s="14"/>
      <c r="CO216" s="95"/>
      <c r="CP216" s="95"/>
      <c r="CQ216" s="14"/>
      <c r="CR216" s="14"/>
      <c r="CS216" s="95"/>
      <c r="CT216" s="95"/>
      <c r="CU216" s="14"/>
      <c r="CV216" s="14"/>
      <c r="CW216" s="95"/>
      <c r="CX216" s="95"/>
      <c r="CY216" s="14"/>
      <c r="CZ216" s="14"/>
      <c r="DA216" s="95"/>
      <c r="DB216" s="14"/>
      <c r="DC216" s="14"/>
      <c r="DD216" s="14"/>
      <c r="DE216" s="14"/>
      <c r="DF216" s="14"/>
      <c r="DG216" s="14"/>
      <c r="DH216" s="14"/>
      <c r="DI216" s="95"/>
      <c r="DJ216" s="95"/>
      <c r="DK216" s="14"/>
      <c r="DL216" s="14"/>
      <c r="DM216" s="48"/>
      <c r="DN216" s="14"/>
      <c r="DO216" s="14"/>
      <c r="DP216" s="14"/>
      <c r="DQ216" s="48"/>
      <c r="DR216" s="14"/>
      <c r="DS216" s="14"/>
      <c r="DT216" s="14"/>
      <c r="DU216" s="95"/>
      <c r="DV216" s="95"/>
      <c r="DW216" s="15"/>
      <c r="DX216" s="14"/>
      <c r="DY216" s="207"/>
      <c r="DZ216" s="15"/>
      <c r="EA216" s="15"/>
      <c r="EB216" s="14"/>
      <c r="EC216" s="14"/>
      <c r="ED216" s="225"/>
      <c r="EE216" s="221"/>
      <c r="EF216" s="14"/>
      <c r="EG216" s="95"/>
      <c r="EH216" s="95"/>
      <c r="EI216" s="15"/>
      <c r="EJ216" s="14"/>
      <c r="EK216" s="95"/>
      <c r="EL216" s="95"/>
      <c r="EM216" s="15"/>
      <c r="EN216" s="14"/>
      <c r="EO216" s="95"/>
      <c r="EP216" s="95"/>
      <c r="EQ216" s="15"/>
      <c r="ER216" s="14"/>
      <c r="ES216" s="95"/>
      <c r="ET216" s="15"/>
      <c r="EU216" s="15"/>
      <c r="EV216" s="14"/>
      <c r="EW216" s="15"/>
      <c r="EX216" s="15"/>
      <c r="EY216" s="15"/>
      <c r="EZ216" s="14"/>
      <c r="FA216" s="15"/>
      <c r="FB216" s="15"/>
      <c r="FC216" s="15"/>
      <c r="FD216" s="14"/>
      <c r="FE216" s="15"/>
      <c r="FF216" s="15"/>
      <c r="FG216" s="15"/>
      <c r="FH216" s="14"/>
      <c r="FI216" s="15"/>
      <c r="FJ216" s="15"/>
      <c r="FK216" s="15"/>
      <c r="FL216" s="14"/>
      <c r="FM216" s="15"/>
      <c r="FN216" s="15"/>
      <c r="FO216" s="15"/>
      <c r="FP216" s="14"/>
      <c r="FQ216" s="14"/>
      <c r="FR216" s="14"/>
      <c r="FS216" s="15"/>
      <c r="FT216" s="14"/>
      <c r="FU216" s="14"/>
      <c r="FV216" s="14"/>
      <c r="FW216" s="15"/>
      <c r="FX216" s="14"/>
      <c r="FY216" s="14"/>
      <c r="FZ216" s="14"/>
      <c r="GA216" s="15"/>
      <c r="GB216" s="14"/>
      <c r="GC216" s="14"/>
      <c r="GD216" s="14"/>
      <c r="GE216" s="15"/>
      <c r="GF216" s="14"/>
      <c r="GG216" s="14"/>
      <c r="GH216" s="14"/>
      <c r="GI216" s="15"/>
      <c r="GJ216" s="15"/>
      <c r="GK216" s="15"/>
    </row>
    <row r="217" spans="1:193" s="33" customFormat="1" x14ac:dyDescent="0.25">
      <c r="A217" s="56" t="s">
        <v>371</v>
      </c>
      <c r="B217" s="145">
        <f t="shared" si="848"/>
        <v>0</v>
      </c>
      <c r="C217" s="145">
        <f t="shared" si="848"/>
        <v>1000</v>
      </c>
      <c r="D217" s="145">
        <f t="shared" si="849"/>
        <v>1000</v>
      </c>
      <c r="E217" s="14">
        <f t="shared" si="886"/>
        <v>100</v>
      </c>
      <c r="F217" s="14"/>
      <c r="G217" s="14"/>
      <c r="H217" s="14"/>
      <c r="I217" s="14"/>
      <c r="J217" s="14"/>
      <c r="K217" s="14"/>
      <c r="L217" s="14"/>
      <c r="M217" s="14"/>
      <c r="N217" s="14"/>
      <c r="O217" s="14"/>
      <c r="P217" s="14"/>
      <c r="Q217" s="15"/>
      <c r="R217" s="14"/>
      <c r="S217" s="14"/>
      <c r="T217" s="14"/>
      <c r="U217" s="14"/>
      <c r="V217" s="14"/>
      <c r="W217" s="14"/>
      <c r="X217" s="14"/>
      <c r="Y217" s="14"/>
      <c r="Z217" s="14"/>
      <c r="AA217" s="14"/>
      <c r="AB217" s="14">
        <v>0</v>
      </c>
      <c r="AC217" s="14"/>
      <c r="AD217" s="14"/>
      <c r="AE217" s="14"/>
      <c r="AF217" s="14"/>
      <c r="AG217" s="14"/>
      <c r="AH217" s="14"/>
      <c r="AI217" s="14"/>
      <c r="AJ217" s="14"/>
      <c r="AK217" s="14"/>
      <c r="AL217" s="14"/>
      <c r="AM217" s="14"/>
      <c r="AN217" s="14"/>
      <c r="AO217" s="14"/>
      <c r="AP217" s="14"/>
      <c r="AQ217" s="14">
        <v>1000</v>
      </c>
      <c r="AR217" s="14">
        <v>1000</v>
      </c>
      <c r="AS217" s="14">
        <f t="shared" si="850"/>
        <v>100</v>
      </c>
      <c r="AT217" s="14"/>
      <c r="AU217" s="14"/>
      <c r="AV217" s="14"/>
      <c r="AW217" s="14"/>
      <c r="AX217" s="14"/>
      <c r="AY217" s="14"/>
      <c r="AZ217" s="14"/>
      <c r="BA217" s="14"/>
      <c r="BB217" s="155"/>
      <c r="BC217" s="14"/>
      <c r="BD217" s="14"/>
      <c r="BE217" s="14"/>
      <c r="BF217" s="14"/>
      <c r="BG217" s="14"/>
      <c r="BH217" s="14"/>
      <c r="BI217" s="95"/>
      <c r="BJ217" s="95"/>
      <c r="BK217" s="95"/>
      <c r="BL217" s="95"/>
      <c r="BM217" s="95"/>
      <c r="BN217" s="95"/>
      <c r="BO217" s="14"/>
      <c r="BP217" s="14"/>
      <c r="BQ217" s="95"/>
      <c r="BR217" s="14"/>
      <c r="BS217" s="14"/>
      <c r="BT217" s="14"/>
      <c r="BU217" s="95"/>
      <c r="BV217" s="95"/>
      <c r="BW217" s="14"/>
      <c r="BX217" s="14"/>
      <c r="BY217" s="95"/>
      <c r="BZ217" s="14"/>
      <c r="CA217" s="14"/>
      <c r="CB217" s="14"/>
      <c r="CC217" s="14"/>
      <c r="CD217" s="14"/>
      <c r="CE217" s="14"/>
      <c r="CF217" s="14"/>
      <c r="CG217" s="95"/>
      <c r="CH217" s="95"/>
      <c r="CI217" s="14"/>
      <c r="CJ217" s="14"/>
      <c r="CK217" s="95"/>
      <c r="CL217" s="95"/>
      <c r="CM217" s="14"/>
      <c r="CN217" s="14"/>
      <c r="CO217" s="95"/>
      <c r="CP217" s="95"/>
      <c r="CQ217" s="14"/>
      <c r="CR217" s="14"/>
      <c r="CS217" s="95"/>
      <c r="CT217" s="95"/>
      <c r="CU217" s="14"/>
      <c r="CV217" s="14"/>
      <c r="CW217" s="95"/>
      <c r="CX217" s="95"/>
      <c r="CY217" s="14"/>
      <c r="CZ217" s="14"/>
      <c r="DA217" s="95"/>
      <c r="DB217" s="14"/>
      <c r="DC217" s="14"/>
      <c r="DD217" s="14"/>
      <c r="DE217" s="14"/>
      <c r="DF217" s="14"/>
      <c r="DG217" s="14"/>
      <c r="DH217" s="14"/>
      <c r="DI217" s="95"/>
      <c r="DJ217" s="95"/>
      <c r="DK217" s="14"/>
      <c r="DL217" s="14"/>
      <c r="DM217" s="48"/>
      <c r="DN217" s="14"/>
      <c r="DO217" s="14"/>
      <c r="DP217" s="14"/>
      <c r="DQ217" s="48"/>
      <c r="DR217" s="14"/>
      <c r="DS217" s="14"/>
      <c r="DT217" s="14"/>
      <c r="DU217" s="95"/>
      <c r="DV217" s="95"/>
      <c r="DW217" s="15"/>
      <c r="DX217" s="14"/>
      <c r="DY217" s="207"/>
      <c r="DZ217" s="15"/>
      <c r="EA217" s="15"/>
      <c r="EB217" s="14"/>
      <c r="EC217" s="14"/>
      <c r="ED217" s="225"/>
      <c r="EE217" s="221"/>
      <c r="EF217" s="14"/>
      <c r="EG217" s="95"/>
      <c r="EH217" s="95"/>
      <c r="EI217" s="15"/>
      <c r="EJ217" s="14"/>
      <c r="EK217" s="95"/>
      <c r="EL217" s="95"/>
      <c r="EM217" s="15"/>
      <c r="EN217" s="14"/>
      <c r="EO217" s="95"/>
      <c r="EP217" s="95"/>
      <c r="EQ217" s="15"/>
      <c r="ER217" s="14"/>
      <c r="ES217" s="95"/>
      <c r="ET217" s="15"/>
      <c r="EU217" s="15"/>
      <c r="EV217" s="14"/>
      <c r="EW217" s="15"/>
      <c r="EX217" s="15"/>
      <c r="EY217" s="15"/>
      <c r="EZ217" s="14"/>
      <c r="FA217" s="15"/>
      <c r="FB217" s="15"/>
      <c r="FC217" s="15"/>
      <c r="FD217" s="14"/>
      <c r="FE217" s="15"/>
      <c r="FF217" s="15"/>
      <c r="FG217" s="15"/>
      <c r="FH217" s="14"/>
      <c r="FI217" s="15"/>
      <c r="FJ217" s="15"/>
      <c r="FK217" s="15"/>
      <c r="FL217" s="14"/>
      <c r="FM217" s="15"/>
      <c r="FN217" s="15"/>
      <c r="FO217" s="15"/>
      <c r="FP217" s="14"/>
      <c r="FQ217" s="14"/>
      <c r="FR217" s="14"/>
      <c r="FS217" s="15"/>
      <c r="FT217" s="14"/>
      <c r="FU217" s="14"/>
      <c r="FV217" s="14"/>
      <c r="FW217" s="15"/>
      <c r="FX217" s="14"/>
      <c r="FY217" s="14"/>
      <c r="FZ217" s="14"/>
      <c r="GA217" s="15"/>
      <c r="GB217" s="14"/>
      <c r="GC217" s="14"/>
      <c r="GD217" s="14"/>
      <c r="GE217" s="15"/>
      <c r="GF217" s="14"/>
      <c r="GG217" s="14"/>
      <c r="GH217" s="14"/>
      <c r="GI217" s="15"/>
      <c r="GJ217" s="15"/>
      <c r="GK217" s="15"/>
    </row>
    <row r="218" spans="1:193" s="74" customFormat="1" ht="31.5" x14ac:dyDescent="0.25">
      <c r="A218" s="75" t="s">
        <v>374</v>
      </c>
      <c r="B218" s="144">
        <f t="shared" si="848"/>
        <v>65126.73</v>
      </c>
      <c r="C218" s="144">
        <f t="shared" si="848"/>
        <v>109013.12282</v>
      </c>
      <c r="D218" s="144">
        <f t="shared" si="849"/>
        <v>107793.55256000003</v>
      </c>
      <c r="E218" s="79">
        <f t="shared" si="886"/>
        <v>98.881262889777304</v>
      </c>
      <c r="F218" s="81">
        <f t="shared" ref="F218" si="887">F219+F220+F221+F222+F223+F224</f>
        <v>0</v>
      </c>
      <c r="G218" s="81">
        <f t="shared" ref="G218:BH218" si="888">G219+G220+G221+G222+G223+G224</f>
        <v>0</v>
      </c>
      <c r="H218" s="81">
        <f t="shared" si="888"/>
        <v>0</v>
      </c>
      <c r="I218" s="81">
        <f t="shared" si="888"/>
        <v>0</v>
      </c>
      <c r="J218" s="81">
        <f t="shared" ref="J218" si="889">J219+J220+J221+J222+J223+J224</f>
        <v>29269.7</v>
      </c>
      <c r="K218" s="81">
        <f t="shared" si="888"/>
        <v>73960.600000000006</v>
      </c>
      <c r="L218" s="81">
        <f t="shared" si="888"/>
        <v>73850.465150000004</v>
      </c>
      <c r="M218" s="79">
        <f>L218/K218*100</f>
        <v>99.851089837021334</v>
      </c>
      <c r="N218" s="81">
        <f t="shared" ref="N218" si="890">N219+N220+N221+N222+N223+N224</f>
        <v>0</v>
      </c>
      <c r="O218" s="81">
        <f t="shared" si="888"/>
        <v>0</v>
      </c>
      <c r="P218" s="81">
        <f t="shared" si="888"/>
        <v>0</v>
      </c>
      <c r="Q218" s="81"/>
      <c r="R218" s="81">
        <f t="shared" ref="R218" si="891">R219+R220+R221+R222+R223+R224</f>
        <v>0</v>
      </c>
      <c r="S218" s="81">
        <f t="shared" si="888"/>
        <v>0</v>
      </c>
      <c r="T218" s="81">
        <f t="shared" si="888"/>
        <v>0</v>
      </c>
      <c r="U218" s="81">
        <f t="shared" si="888"/>
        <v>0</v>
      </c>
      <c r="V218" s="81"/>
      <c r="W218" s="81">
        <f t="shared" si="888"/>
        <v>0</v>
      </c>
      <c r="X218" s="81">
        <f t="shared" si="888"/>
        <v>0</v>
      </c>
      <c r="Y218" s="81">
        <f t="shared" si="888"/>
        <v>0</v>
      </c>
      <c r="Z218" s="81">
        <f t="shared" ref="Z218" si="892">Z219+Z220+Z221+Z222+Z223+Z224</f>
        <v>0</v>
      </c>
      <c r="AA218" s="81">
        <f t="shared" si="888"/>
        <v>0</v>
      </c>
      <c r="AB218" s="81">
        <f t="shared" si="888"/>
        <v>0</v>
      </c>
      <c r="AC218" s="81">
        <f t="shared" si="888"/>
        <v>0</v>
      </c>
      <c r="AD218" s="81">
        <f t="shared" ref="AD218" si="893">AD219+AD220+AD221+AD222+AD223+AD224</f>
        <v>116.93</v>
      </c>
      <c r="AE218" s="81">
        <f t="shared" si="888"/>
        <v>102.04082</v>
      </c>
      <c r="AF218" s="81">
        <f t="shared" si="888"/>
        <v>102.04083</v>
      </c>
      <c r="AG218" s="79">
        <f t="shared" si="821"/>
        <v>100.00000979999966</v>
      </c>
      <c r="AH218" s="81">
        <f t="shared" ref="AH218" si="894">AH219+AH220+AH221+AH222+AH223+AH224</f>
        <v>0</v>
      </c>
      <c r="AI218" s="81">
        <f t="shared" si="888"/>
        <v>0</v>
      </c>
      <c r="AJ218" s="81">
        <f t="shared" si="888"/>
        <v>0</v>
      </c>
      <c r="AK218" s="81">
        <f t="shared" si="888"/>
        <v>0</v>
      </c>
      <c r="AL218" s="81"/>
      <c r="AM218" s="81">
        <f t="shared" si="888"/>
        <v>0</v>
      </c>
      <c r="AN218" s="81">
        <f t="shared" si="888"/>
        <v>0</v>
      </c>
      <c r="AO218" s="81">
        <f t="shared" si="888"/>
        <v>0</v>
      </c>
      <c r="AP218" s="81"/>
      <c r="AQ218" s="81">
        <f>SUM(AQ219:AQ224)</f>
        <v>2718.7870000000003</v>
      </c>
      <c r="AR218" s="81">
        <f t="shared" si="888"/>
        <v>2718.7870000000003</v>
      </c>
      <c r="AS218" s="81">
        <f t="shared" si="850"/>
        <v>100</v>
      </c>
      <c r="AT218" s="81">
        <f t="shared" ref="AT218" si="895">AT219+AT220+AT221+AT222+AT223+AT224</f>
        <v>1104.2</v>
      </c>
      <c r="AU218" s="81">
        <f t="shared" si="888"/>
        <v>1104.2</v>
      </c>
      <c r="AV218" s="81">
        <f t="shared" si="888"/>
        <v>1104.1909599999999</v>
      </c>
      <c r="AW218" s="79">
        <f t="shared" si="860"/>
        <v>99.999181307734091</v>
      </c>
      <c r="AX218" s="81">
        <f t="shared" ref="AX218" si="896">AX219+AX220+AX221+AX222+AX223+AX224</f>
        <v>16082.5</v>
      </c>
      <c r="AY218" s="81">
        <f t="shared" si="888"/>
        <v>16082.5</v>
      </c>
      <c r="AZ218" s="81">
        <f t="shared" si="888"/>
        <v>15620.769779999999</v>
      </c>
      <c r="BA218" s="81">
        <f t="shared" si="190"/>
        <v>97.128989771490751</v>
      </c>
      <c r="BB218" s="154"/>
      <c r="BC218" s="81">
        <f t="shared" ref="BC218:BD218" si="897">BC219+BC220+BC221+BC222+BC223+BC224</f>
        <v>1949.9</v>
      </c>
      <c r="BD218" s="81">
        <f t="shared" si="897"/>
        <v>1587.97056</v>
      </c>
      <c r="BE218" s="81">
        <f t="shared" ref="BE218:BE219" si="898">BD218/BC218*100</f>
        <v>81.43856402892456</v>
      </c>
      <c r="BF218" s="81">
        <f t="shared" ref="BF218" si="899">BF219+BF220+BF221+BF222+BF223+BF224</f>
        <v>0</v>
      </c>
      <c r="BG218" s="81">
        <f t="shared" si="888"/>
        <v>0</v>
      </c>
      <c r="BH218" s="81">
        <f t="shared" si="888"/>
        <v>0</v>
      </c>
      <c r="BI218" s="81">
        <f t="shared" ref="BI218:DP218" si="900">BI219+BI220+BI221+BI222+BI223+BI224</f>
        <v>0</v>
      </c>
      <c r="BJ218" s="81"/>
      <c r="BK218" s="81"/>
      <c r="BL218" s="81"/>
      <c r="BM218" s="81"/>
      <c r="BN218" s="81"/>
      <c r="BO218" s="81">
        <f t="shared" si="900"/>
        <v>0</v>
      </c>
      <c r="BP218" s="81">
        <f t="shared" si="900"/>
        <v>0</v>
      </c>
      <c r="BQ218" s="81">
        <f t="shared" si="900"/>
        <v>0</v>
      </c>
      <c r="BR218" s="81">
        <f t="shared" ref="BR218" si="901">BR219+BR220+BR221+BR222+BR223+BR224</f>
        <v>0</v>
      </c>
      <c r="BS218" s="81">
        <f t="shared" si="900"/>
        <v>0</v>
      </c>
      <c r="BT218" s="81">
        <f t="shared" si="900"/>
        <v>0</v>
      </c>
      <c r="BU218" s="81">
        <f t="shared" si="900"/>
        <v>0</v>
      </c>
      <c r="BV218" s="81"/>
      <c r="BW218" s="81">
        <f t="shared" si="900"/>
        <v>0</v>
      </c>
      <c r="BX218" s="81">
        <f t="shared" si="900"/>
        <v>0</v>
      </c>
      <c r="BY218" s="81">
        <f t="shared" si="900"/>
        <v>0</v>
      </c>
      <c r="BZ218" s="81">
        <f t="shared" ref="BZ218" si="902">BZ219+BZ220+BZ221+BZ222+BZ223+BZ224</f>
        <v>3380.9</v>
      </c>
      <c r="CA218" s="81">
        <f t="shared" si="900"/>
        <v>3152.6</v>
      </c>
      <c r="CB218" s="81">
        <f t="shared" si="900"/>
        <v>3096.6</v>
      </c>
      <c r="CC218" s="81">
        <f t="shared" si="257"/>
        <v>98.223688384190822</v>
      </c>
      <c r="CD218" s="81"/>
      <c r="CE218" s="81">
        <f t="shared" si="900"/>
        <v>0</v>
      </c>
      <c r="CF218" s="81">
        <f t="shared" si="900"/>
        <v>0</v>
      </c>
      <c r="CG218" s="81">
        <f t="shared" si="900"/>
        <v>0</v>
      </c>
      <c r="CH218" s="81"/>
      <c r="CI218" s="81">
        <f t="shared" si="900"/>
        <v>0</v>
      </c>
      <c r="CJ218" s="81">
        <f t="shared" si="900"/>
        <v>0</v>
      </c>
      <c r="CK218" s="81">
        <f t="shared" si="900"/>
        <v>0</v>
      </c>
      <c r="CL218" s="81"/>
      <c r="CM218" s="81">
        <f t="shared" si="900"/>
        <v>0</v>
      </c>
      <c r="CN218" s="81">
        <f t="shared" si="900"/>
        <v>0</v>
      </c>
      <c r="CO218" s="81">
        <f t="shared" si="900"/>
        <v>0</v>
      </c>
      <c r="CP218" s="81"/>
      <c r="CQ218" s="81">
        <f t="shared" si="900"/>
        <v>0</v>
      </c>
      <c r="CR218" s="81">
        <f t="shared" si="900"/>
        <v>0</v>
      </c>
      <c r="CS218" s="81">
        <f t="shared" si="900"/>
        <v>0</v>
      </c>
      <c r="CT218" s="81"/>
      <c r="CU218" s="81">
        <f t="shared" si="900"/>
        <v>0</v>
      </c>
      <c r="CV218" s="81">
        <f t="shared" si="900"/>
        <v>0</v>
      </c>
      <c r="CW218" s="81">
        <f t="shared" si="900"/>
        <v>0</v>
      </c>
      <c r="CX218" s="81"/>
      <c r="CY218" s="81">
        <f t="shared" si="900"/>
        <v>0</v>
      </c>
      <c r="CZ218" s="81">
        <f t="shared" si="900"/>
        <v>0</v>
      </c>
      <c r="DA218" s="81">
        <f t="shared" si="900"/>
        <v>0</v>
      </c>
      <c r="DB218" s="81">
        <f t="shared" ref="DB218" si="903">DB219+DB220+DB221+DB222+DB223+DB224</f>
        <v>0</v>
      </c>
      <c r="DC218" s="81">
        <f t="shared" si="900"/>
        <v>0</v>
      </c>
      <c r="DD218" s="81">
        <f t="shared" si="900"/>
        <v>0</v>
      </c>
      <c r="DE218" s="81">
        <f t="shared" si="900"/>
        <v>0</v>
      </c>
      <c r="DF218" s="81"/>
      <c r="DG218" s="81">
        <f t="shared" si="900"/>
        <v>0</v>
      </c>
      <c r="DH218" s="81">
        <f t="shared" si="900"/>
        <v>0</v>
      </c>
      <c r="DI218" s="81">
        <f t="shared" si="900"/>
        <v>0</v>
      </c>
      <c r="DJ218" s="81"/>
      <c r="DK218" s="81">
        <f t="shared" si="900"/>
        <v>0</v>
      </c>
      <c r="DL218" s="81">
        <f t="shared" si="900"/>
        <v>0</v>
      </c>
      <c r="DM218" s="78"/>
      <c r="DN218" s="81">
        <f t="shared" ref="DN218" si="904">DN219+DN220+DN221+DN222+DN223+DN224</f>
        <v>0</v>
      </c>
      <c r="DO218" s="81">
        <f t="shared" si="900"/>
        <v>0</v>
      </c>
      <c r="DP218" s="81">
        <f t="shared" si="900"/>
        <v>0</v>
      </c>
      <c r="DQ218" s="78"/>
      <c r="DR218" s="81">
        <f t="shared" ref="DR218" si="905">DR219+DR220+DR221+DR222+DR223+DR224</f>
        <v>0</v>
      </c>
      <c r="DS218" s="81">
        <f t="shared" ref="DS218:EK218" si="906">DS219+DS220+DS221+DS222+DS223+DS224</f>
        <v>0</v>
      </c>
      <c r="DT218" s="81">
        <f t="shared" si="906"/>
        <v>0</v>
      </c>
      <c r="DU218" s="81">
        <f t="shared" si="906"/>
        <v>0</v>
      </c>
      <c r="DV218" s="81"/>
      <c r="DW218" s="81">
        <f t="shared" si="906"/>
        <v>0</v>
      </c>
      <c r="DX218" s="81">
        <f t="shared" si="906"/>
        <v>0</v>
      </c>
      <c r="DY218" s="209">
        <f t="shared" si="906"/>
        <v>0</v>
      </c>
      <c r="DZ218" s="81">
        <f t="shared" ref="DZ218" si="907">DZ219+DZ220+DZ221+DZ222+DZ223+DZ224</f>
        <v>5619</v>
      </c>
      <c r="EA218" s="81">
        <f t="shared" si="906"/>
        <v>5619</v>
      </c>
      <c r="EB218" s="81">
        <f t="shared" si="906"/>
        <v>5619</v>
      </c>
      <c r="EC218" s="81">
        <f t="shared" si="202"/>
        <v>100</v>
      </c>
      <c r="ED218" s="220"/>
      <c r="EE218" s="220">
        <f t="shared" si="906"/>
        <v>0</v>
      </c>
      <c r="EF218" s="81">
        <f t="shared" si="906"/>
        <v>0</v>
      </c>
      <c r="EG218" s="81">
        <f t="shared" si="906"/>
        <v>0</v>
      </c>
      <c r="EH218" s="81"/>
      <c r="EI218" s="81">
        <f t="shared" si="906"/>
        <v>0</v>
      </c>
      <c r="EJ218" s="81">
        <f t="shared" si="906"/>
        <v>0</v>
      </c>
      <c r="EK218" s="81">
        <f t="shared" si="906"/>
        <v>0</v>
      </c>
      <c r="EL218" s="81"/>
      <c r="EM218" s="81"/>
      <c r="EN218" s="81">
        <f t="shared" ref="EN218:EO218" si="908">EN219+EN220+EN221+EN222+EN223+EN224</f>
        <v>0</v>
      </c>
      <c r="EO218" s="81">
        <f t="shared" si="908"/>
        <v>0</v>
      </c>
      <c r="EP218" s="81"/>
      <c r="EQ218" s="81">
        <f t="shared" ref="EQ218:ET218" si="909">EQ219+EQ220+EQ221+EQ222+EQ223+EQ224</f>
        <v>0</v>
      </c>
      <c r="ER218" s="81">
        <f t="shared" si="909"/>
        <v>0</v>
      </c>
      <c r="ES218" s="81">
        <f t="shared" si="909"/>
        <v>0</v>
      </c>
      <c r="ET218" s="81">
        <f t="shared" si="909"/>
        <v>1260.3</v>
      </c>
      <c r="EU218" s="81">
        <f t="shared" ref="EU218:EV218" si="910">EU219+EU220+EU221+EU222+EU223+EU224</f>
        <v>1114.3</v>
      </c>
      <c r="EV218" s="81">
        <f t="shared" si="910"/>
        <v>884.56328000000008</v>
      </c>
      <c r="EW218" s="81">
        <f t="shared" si="711"/>
        <v>79.382866373508037</v>
      </c>
      <c r="EX218" s="81">
        <f t="shared" ref="EX218" si="911">EX219+EX220+EX221+EX222+EX223+EX224</f>
        <v>3137.5</v>
      </c>
      <c r="EY218" s="81">
        <f t="shared" ref="EY218:EZ218" si="912">EY219+EY220+EY221+EY222+EY223+EY224</f>
        <v>3137.5</v>
      </c>
      <c r="EZ218" s="81">
        <f t="shared" si="912"/>
        <v>3137.47</v>
      </c>
      <c r="FA218" s="81">
        <f t="shared" ref="FA218:FA252" si="913">EZ218/EY218*100</f>
        <v>99.999043824701189</v>
      </c>
      <c r="FB218" s="81"/>
      <c r="FC218" s="81">
        <f t="shared" ref="FC218:FD218" si="914">FC219+FC220+FC221+FC222+FC223+FC224</f>
        <v>0</v>
      </c>
      <c r="FD218" s="81">
        <f t="shared" si="914"/>
        <v>0</v>
      </c>
      <c r="FE218" s="81"/>
      <c r="FF218" s="81"/>
      <c r="FG218" s="81">
        <f t="shared" ref="FG218:FH218" si="915">FG219+FG220+FG221+FG222+FG223+FG224</f>
        <v>0</v>
      </c>
      <c r="FH218" s="81">
        <f t="shared" si="915"/>
        <v>0</v>
      </c>
      <c r="FI218" s="81"/>
      <c r="FJ218" s="81"/>
      <c r="FK218" s="81">
        <f t="shared" ref="FK218:FL218" si="916">FK219+FK220+FK221+FK222+FK223+FK224</f>
        <v>0</v>
      </c>
      <c r="FL218" s="81">
        <f t="shared" si="916"/>
        <v>0</v>
      </c>
      <c r="FM218" s="81"/>
      <c r="FN218" s="81"/>
      <c r="FO218" s="81">
        <f t="shared" ref="FO218:FP218" si="917">FO219+FO220+FO221+FO222+FO223+FO224</f>
        <v>0</v>
      </c>
      <c r="FP218" s="81">
        <f t="shared" si="917"/>
        <v>0</v>
      </c>
      <c r="FQ218" s="81"/>
      <c r="FR218" s="81"/>
      <c r="FS218" s="81"/>
      <c r="FT218" s="81"/>
      <c r="FU218" s="81"/>
      <c r="FV218" s="81">
        <f>FV219</f>
        <v>5155.7</v>
      </c>
      <c r="FW218" s="81"/>
      <c r="FX218" s="81"/>
      <c r="FY218" s="81"/>
      <c r="FZ218" s="81"/>
      <c r="GA218" s="81"/>
      <c r="GB218" s="81"/>
      <c r="GC218" s="81"/>
      <c r="GD218" s="81"/>
      <c r="GE218" s="81"/>
      <c r="GF218" s="81"/>
      <c r="GG218" s="81"/>
      <c r="GH218" s="81"/>
      <c r="GI218" s="81">
        <f>SUM(GI219:GI224)</f>
        <v>71.694999999999993</v>
      </c>
      <c r="GJ218" s="81">
        <f>SUM(GJ219:GJ224)</f>
        <v>71.694999999999993</v>
      </c>
      <c r="GK218" s="81">
        <f t="shared" si="884"/>
        <v>100</v>
      </c>
    </row>
    <row r="219" spans="1:193" s="33" customFormat="1" ht="30.75" customHeight="1" x14ac:dyDescent="0.25">
      <c r="A219" s="56" t="s">
        <v>339</v>
      </c>
      <c r="B219" s="145">
        <f t="shared" si="848"/>
        <v>64022.530000000006</v>
      </c>
      <c r="C219" s="145">
        <f t="shared" si="848"/>
        <v>105190.13582000001</v>
      </c>
      <c r="D219" s="145">
        <f t="shared" si="849"/>
        <v>103970.57460000002</v>
      </c>
      <c r="E219" s="14">
        <f t="shared" si="886"/>
        <v>98.840612562677094</v>
      </c>
      <c r="F219" s="14"/>
      <c r="G219" s="14"/>
      <c r="H219" s="14"/>
      <c r="I219" s="14"/>
      <c r="J219" s="15">
        <v>29269.7</v>
      </c>
      <c r="K219" s="15">
        <v>73960.600000000006</v>
      </c>
      <c r="L219" s="15">
        <v>73850.465150000004</v>
      </c>
      <c r="M219" s="14">
        <f>L219/K219*100</f>
        <v>99.851089837021334</v>
      </c>
      <c r="N219" s="14"/>
      <c r="O219" s="14"/>
      <c r="P219" s="14"/>
      <c r="Q219" s="15"/>
      <c r="R219" s="14"/>
      <c r="S219" s="14"/>
      <c r="T219" s="14"/>
      <c r="U219" s="14"/>
      <c r="V219" s="14"/>
      <c r="W219" s="15">
        <v>0</v>
      </c>
      <c r="X219" s="15">
        <v>0</v>
      </c>
      <c r="Y219" s="14"/>
      <c r="Z219" s="15"/>
      <c r="AA219" s="15"/>
      <c r="AB219" s="15"/>
      <c r="AC219" s="15"/>
      <c r="AD219" s="15">
        <v>116.93</v>
      </c>
      <c r="AE219" s="15">
        <v>102.04082</v>
      </c>
      <c r="AF219" s="15">
        <v>102.04083</v>
      </c>
      <c r="AG219" s="14">
        <f t="shared" si="821"/>
        <v>100.00000979999966</v>
      </c>
      <c r="AH219" s="15"/>
      <c r="AI219" s="15"/>
      <c r="AJ219" s="15"/>
      <c r="AK219" s="14"/>
      <c r="AL219" s="14"/>
      <c r="AM219" s="15"/>
      <c r="AN219" s="15"/>
      <c r="AO219" s="14"/>
      <c r="AP219" s="14"/>
      <c r="AQ219" s="14"/>
      <c r="AR219" s="14"/>
      <c r="AS219" s="14"/>
      <c r="AT219" s="15">
        <v>0</v>
      </c>
      <c r="AU219" s="15">
        <v>0</v>
      </c>
      <c r="AV219" s="15"/>
      <c r="AW219" s="14"/>
      <c r="AX219" s="133">
        <v>16082.5</v>
      </c>
      <c r="AY219" s="133">
        <v>16082.5</v>
      </c>
      <c r="AZ219" s="136">
        <v>15620.769779999999</v>
      </c>
      <c r="BA219" s="15">
        <f t="shared" si="190"/>
        <v>97.128989771490751</v>
      </c>
      <c r="BB219" s="156"/>
      <c r="BC219" s="133">
        <v>1949.9</v>
      </c>
      <c r="BD219" s="136">
        <v>1587.97056</v>
      </c>
      <c r="BE219" s="15">
        <f t="shared" si="898"/>
        <v>81.43856402892456</v>
      </c>
      <c r="BF219" s="15"/>
      <c r="BG219" s="15"/>
      <c r="BH219" s="15"/>
      <c r="BI219" s="15"/>
      <c r="BJ219" s="15"/>
      <c r="BK219" s="15"/>
      <c r="BL219" s="15"/>
      <c r="BM219" s="15"/>
      <c r="BN219" s="15"/>
      <c r="BO219" s="15"/>
      <c r="BP219" s="15"/>
      <c r="BQ219" s="15"/>
      <c r="BR219" s="15"/>
      <c r="BS219" s="15"/>
      <c r="BT219" s="15"/>
      <c r="BU219" s="94"/>
      <c r="BV219" s="94"/>
      <c r="BW219" s="15"/>
      <c r="BX219" s="15"/>
      <c r="BY219" s="94"/>
      <c r="BZ219" s="15">
        <v>3380.9</v>
      </c>
      <c r="CA219" s="15">
        <v>3152.6</v>
      </c>
      <c r="CB219" s="199">
        <v>3096.6</v>
      </c>
      <c r="CC219" s="15">
        <f t="shared" si="257"/>
        <v>98.223688384190822</v>
      </c>
      <c r="CD219" s="15"/>
      <c r="CE219" s="15"/>
      <c r="CF219" s="94"/>
      <c r="CG219" s="94"/>
      <c r="CH219" s="94"/>
      <c r="CI219" s="15"/>
      <c r="CJ219" s="94"/>
      <c r="CK219" s="94"/>
      <c r="CL219" s="94"/>
      <c r="CM219" s="15"/>
      <c r="CN219" s="94"/>
      <c r="CO219" s="94"/>
      <c r="CP219" s="94"/>
      <c r="CQ219" s="15"/>
      <c r="CR219" s="94"/>
      <c r="CS219" s="94"/>
      <c r="CT219" s="94"/>
      <c r="CU219" s="15"/>
      <c r="CV219" s="94"/>
      <c r="CW219" s="94"/>
      <c r="CX219" s="94"/>
      <c r="CY219" s="15"/>
      <c r="CZ219" s="94"/>
      <c r="DA219" s="94"/>
      <c r="DB219" s="15"/>
      <c r="DC219" s="15"/>
      <c r="DD219" s="94"/>
      <c r="DE219" s="94"/>
      <c r="DF219" s="94"/>
      <c r="DG219" s="15"/>
      <c r="DH219" s="94"/>
      <c r="DI219" s="94"/>
      <c r="DJ219" s="94"/>
      <c r="DK219" s="15"/>
      <c r="DL219" s="94"/>
      <c r="DM219" s="48"/>
      <c r="DN219" s="15"/>
      <c r="DO219" s="15"/>
      <c r="DP219" s="15"/>
      <c r="DQ219" s="48"/>
      <c r="DR219" s="15"/>
      <c r="DS219" s="15"/>
      <c r="DT219" s="94"/>
      <c r="DU219" s="94"/>
      <c r="DV219" s="94"/>
      <c r="DW219" s="15"/>
      <c r="DX219" s="94"/>
      <c r="DY219" s="211"/>
      <c r="DZ219" s="15">
        <v>5619</v>
      </c>
      <c r="EA219" s="15">
        <v>5619</v>
      </c>
      <c r="EB219" s="197">
        <v>5619</v>
      </c>
      <c r="EC219" s="15">
        <f t="shared" si="202"/>
        <v>100</v>
      </c>
      <c r="ED219" s="221"/>
      <c r="EE219" s="221"/>
      <c r="EF219" s="94"/>
      <c r="EG219" s="94"/>
      <c r="EH219" s="94"/>
      <c r="EI219" s="15"/>
      <c r="EJ219" s="94"/>
      <c r="EK219" s="94"/>
      <c r="EL219" s="94"/>
      <c r="EM219" s="15"/>
      <c r="EN219" s="94"/>
      <c r="EO219" s="94"/>
      <c r="EP219" s="94"/>
      <c r="EQ219" s="15"/>
      <c r="ER219" s="94"/>
      <c r="ES219" s="94"/>
      <c r="ET219" s="15">
        <v>1260.3</v>
      </c>
      <c r="EU219" s="15">
        <v>1114.3</v>
      </c>
      <c r="EV219" s="199">
        <v>884.56328000000008</v>
      </c>
      <c r="EW219" s="15">
        <f t="shared" ref="EW219" si="918">EV219/EU219*100</f>
        <v>79.382866373508037</v>
      </c>
      <c r="EX219" s="15">
        <v>3137.5</v>
      </c>
      <c r="EY219" s="15">
        <v>3137.5</v>
      </c>
      <c r="EZ219" s="199">
        <v>3137.47</v>
      </c>
      <c r="FA219" s="15">
        <f t="shared" si="913"/>
        <v>99.999043824701189</v>
      </c>
      <c r="FB219" s="15"/>
      <c r="FC219" s="15"/>
      <c r="FD219" s="199"/>
      <c r="FE219" s="15"/>
      <c r="FF219" s="15"/>
      <c r="FG219" s="15"/>
      <c r="FH219" s="199"/>
      <c r="FI219" s="15"/>
      <c r="FJ219" s="15"/>
      <c r="FK219" s="15"/>
      <c r="FL219" s="199"/>
      <c r="FM219" s="15"/>
      <c r="FN219" s="15"/>
      <c r="FO219" s="15"/>
      <c r="FP219" s="133"/>
      <c r="FQ219" s="15"/>
      <c r="FR219" s="15"/>
      <c r="FS219" s="15"/>
      <c r="FT219" s="133"/>
      <c r="FU219" s="15"/>
      <c r="FV219" s="15">
        <v>5155.7</v>
      </c>
      <c r="FW219" s="15"/>
      <c r="FX219" s="133"/>
      <c r="FY219" s="15"/>
      <c r="FZ219" s="15"/>
      <c r="GA219" s="15"/>
      <c r="GB219" s="133"/>
      <c r="GC219" s="15"/>
      <c r="GD219" s="15"/>
      <c r="GE219" s="15"/>
      <c r="GF219" s="133"/>
      <c r="GG219" s="15"/>
      <c r="GH219" s="15"/>
      <c r="GI219" s="15">
        <v>71.694999999999993</v>
      </c>
      <c r="GJ219" s="15">
        <v>71.694999999999993</v>
      </c>
      <c r="GK219" s="15">
        <f t="shared" si="884"/>
        <v>100</v>
      </c>
    </row>
    <row r="220" spans="1:193" s="33" customFormat="1" x14ac:dyDescent="0.25">
      <c r="A220" s="56" t="s">
        <v>559</v>
      </c>
      <c r="B220" s="145">
        <f t="shared" si="848"/>
        <v>0</v>
      </c>
      <c r="C220" s="145">
        <f t="shared" si="848"/>
        <v>1000</v>
      </c>
      <c r="D220" s="145">
        <f t="shared" si="849"/>
        <v>1000</v>
      </c>
      <c r="E220" s="14">
        <f t="shared" si="886"/>
        <v>100</v>
      </c>
      <c r="F220" s="14"/>
      <c r="G220" s="14"/>
      <c r="H220" s="14"/>
      <c r="I220" s="14"/>
      <c r="J220" s="14"/>
      <c r="K220" s="14"/>
      <c r="L220" s="14"/>
      <c r="M220" s="14"/>
      <c r="N220" s="14"/>
      <c r="O220" s="14"/>
      <c r="P220" s="14"/>
      <c r="Q220" s="15"/>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v>1000</v>
      </c>
      <c r="AR220" s="14">
        <v>1000</v>
      </c>
      <c r="AS220" s="14">
        <f t="shared" si="850"/>
        <v>100</v>
      </c>
      <c r="AT220" s="14"/>
      <c r="AU220" s="14"/>
      <c r="AV220" s="14"/>
      <c r="AW220" s="14"/>
      <c r="AX220" s="14"/>
      <c r="AY220" s="14"/>
      <c r="AZ220" s="14"/>
      <c r="BA220" s="14"/>
      <c r="BB220" s="155"/>
      <c r="BC220" s="14"/>
      <c r="BD220" s="14"/>
      <c r="BE220" s="14"/>
      <c r="BF220" s="14"/>
      <c r="BG220" s="14"/>
      <c r="BH220" s="14"/>
      <c r="BI220" s="95"/>
      <c r="BJ220" s="95"/>
      <c r="BK220" s="95"/>
      <c r="BL220" s="95"/>
      <c r="BM220" s="95"/>
      <c r="BN220" s="95"/>
      <c r="BO220" s="14"/>
      <c r="BP220" s="14"/>
      <c r="BQ220" s="95"/>
      <c r="BR220" s="14"/>
      <c r="BS220" s="14"/>
      <c r="BT220" s="14"/>
      <c r="BU220" s="95"/>
      <c r="BV220" s="95"/>
      <c r="BW220" s="14"/>
      <c r="BX220" s="14"/>
      <c r="BY220" s="95"/>
      <c r="BZ220" s="14"/>
      <c r="CA220" s="14"/>
      <c r="CB220" s="14"/>
      <c r="CC220" s="15"/>
      <c r="CD220" s="15"/>
      <c r="CE220" s="14"/>
      <c r="CF220" s="14"/>
      <c r="CG220" s="95"/>
      <c r="CH220" s="95"/>
      <c r="CI220" s="14"/>
      <c r="CJ220" s="14"/>
      <c r="CK220" s="95"/>
      <c r="CL220" s="95"/>
      <c r="CM220" s="14"/>
      <c r="CN220" s="14"/>
      <c r="CO220" s="95"/>
      <c r="CP220" s="95"/>
      <c r="CQ220" s="14"/>
      <c r="CR220" s="14"/>
      <c r="CS220" s="95"/>
      <c r="CT220" s="95"/>
      <c r="CU220" s="14"/>
      <c r="CV220" s="14"/>
      <c r="CW220" s="95"/>
      <c r="CX220" s="95"/>
      <c r="CY220" s="14"/>
      <c r="CZ220" s="14"/>
      <c r="DA220" s="95"/>
      <c r="DB220" s="14"/>
      <c r="DC220" s="14"/>
      <c r="DD220" s="14"/>
      <c r="DE220" s="95"/>
      <c r="DF220" s="95"/>
      <c r="DG220" s="14"/>
      <c r="DH220" s="14"/>
      <c r="DI220" s="95"/>
      <c r="DJ220" s="95"/>
      <c r="DK220" s="14"/>
      <c r="DL220" s="14"/>
      <c r="DM220" s="48"/>
      <c r="DN220" s="14"/>
      <c r="DO220" s="14"/>
      <c r="DP220" s="14"/>
      <c r="DQ220" s="48"/>
      <c r="DR220" s="14"/>
      <c r="DS220" s="14"/>
      <c r="DT220" s="14"/>
      <c r="DU220" s="95"/>
      <c r="DV220" s="95"/>
      <c r="DW220" s="15"/>
      <c r="DX220" s="14"/>
      <c r="DY220" s="207"/>
      <c r="DZ220" s="15"/>
      <c r="EA220" s="15"/>
      <c r="EB220" s="14"/>
      <c r="EC220" s="14"/>
      <c r="ED220" s="225"/>
      <c r="EE220" s="221"/>
      <c r="EF220" s="14"/>
      <c r="EG220" s="95"/>
      <c r="EH220" s="95"/>
      <c r="EI220" s="15"/>
      <c r="EJ220" s="14"/>
      <c r="EK220" s="95"/>
      <c r="EL220" s="95"/>
      <c r="EM220" s="15"/>
      <c r="EN220" s="14"/>
      <c r="EO220" s="95"/>
      <c r="EP220" s="95"/>
      <c r="EQ220" s="15"/>
      <c r="ER220" s="14"/>
      <c r="ES220" s="95"/>
      <c r="ET220" s="15"/>
      <c r="EU220" s="15"/>
      <c r="EV220" s="14"/>
      <c r="EW220" s="95"/>
      <c r="EX220" s="15"/>
      <c r="EY220" s="15"/>
      <c r="EZ220" s="14"/>
      <c r="FA220" s="15"/>
      <c r="FB220" s="15"/>
      <c r="FC220" s="15"/>
      <c r="FD220" s="14"/>
      <c r="FE220" s="15"/>
      <c r="FF220" s="15"/>
      <c r="FG220" s="15"/>
      <c r="FH220" s="14"/>
      <c r="FI220" s="15"/>
      <c r="FJ220" s="15"/>
      <c r="FK220" s="15"/>
      <c r="FL220" s="14"/>
      <c r="FM220" s="15"/>
      <c r="FN220" s="15"/>
      <c r="FO220" s="15"/>
      <c r="FP220" s="14"/>
      <c r="FQ220" s="14"/>
      <c r="FR220" s="14"/>
      <c r="FS220" s="15"/>
      <c r="FT220" s="14"/>
      <c r="FU220" s="14"/>
      <c r="FV220" s="14"/>
      <c r="FW220" s="15"/>
      <c r="FX220" s="14"/>
      <c r="FY220" s="14"/>
      <c r="FZ220" s="14"/>
      <c r="GA220" s="15"/>
      <c r="GB220" s="14"/>
      <c r="GC220" s="14"/>
      <c r="GD220" s="14"/>
      <c r="GE220" s="15"/>
      <c r="GF220" s="14"/>
      <c r="GG220" s="14"/>
      <c r="GH220" s="14"/>
      <c r="GI220" s="15"/>
      <c r="GJ220" s="15"/>
      <c r="GK220" s="15"/>
    </row>
    <row r="221" spans="1:193" s="33" customFormat="1" x14ac:dyDescent="0.25">
      <c r="A221" s="56" t="s">
        <v>483</v>
      </c>
      <c r="B221" s="145">
        <f t="shared" si="848"/>
        <v>0</v>
      </c>
      <c r="C221" s="145">
        <f t="shared" si="848"/>
        <v>0</v>
      </c>
      <c r="D221" s="145">
        <f t="shared" si="849"/>
        <v>0</v>
      </c>
      <c r="E221" s="14"/>
      <c r="F221" s="14"/>
      <c r="G221" s="14"/>
      <c r="H221" s="14"/>
      <c r="I221" s="14"/>
      <c r="J221" s="14"/>
      <c r="K221" s="14"/>
      <c r="L221" s="14"/>
      <c r="M221" s="14"/>
      <c r="N221" s="14"/>
      <c r="O221" s="14"/>
      <c r="P221" s="14"/>
      <c r="Q221" s="15"/>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55"/>
      <c r="BC221" s="14"/>
      <c r="BD221" s="14"/>
      <c r="BE221" s="14"/>
      <c r="BF221" s="14"/>
      <c r="BG221" s="14"/>
      <c r="BH221" s="14"/>
      <c r="BI221" s="95"/>
      <c r="BJ221" s="95"/>
      <c r="BK221" s="95"/>
      <c r="BL221" s="95"/>
      <c r="BM221" s="95"/>
      <c r="BN221" s="95"/>
      <c r="BO221" s="14"/>
      <c r="BP221" s="14"/>
      <c r="BQ221" s="95"/>
      <c r="BR221" s="14"/>
      <c r="BS221" s="14"/>
      <c r="BT221" s="14"/>
      <c r="BU221" s="95"/>
      <c r="BV221" s="95"/>
      <c r="BW221" s="14"/>
      <c r="BX221" s="14"/>
      <c r="BY221" s="95"/>
      <c r="BZ221" s="14"/>
      <c r="CA221" s="14"/>
      <c r="CB221" s="14"/>
      <c r="CC221" s="15"/>
      <c r="CD221" s="15"/>
      <c r="CE221" s="14"/>
      <c r="CF221" s="14"/>
      <c r="CG221" s="95"/>
      <c r="CH221" s="95"/>
      <c r="CI221" s="14"/>
      <c r="CJ221" s="14"/>
      <c r="CK221" s="95"/>
      <c r="CL221" s="95"/>
      <c r="CM221" s="14"/>
      <c r="CN221" s="14"/>
      <c r="CO221" s="95"/>
      <c r="CP221" s="95"/>
      <c r="CQ221" s="14"/>
      <c r="CR221" s="14"/>
      <c r="CS221" s="95"/>
      <c r="CT221" s="95"/>
      <c r="CU221" s="14"/>
      <c r="CV221" s="14"/>
      <c r="CW221" s="95"/>
      <c r="CX221" s="95"/>
      <c r="CY221" s="14"/>
      <c r="CZ221" s="14"/>
      <c r="DA221" s="95"/>
      <c r="DB221" s="14"/>
      <c r="DC221" s="14"/>
      <c r="DD221" s="14"/>
      <c r="DE221" s="95"/>
      <c r="DF221" s="95"/>
      <c r="DG221" s="14"/>
      <c r="DH221" s="14"/>
      <c r="DI221" s="95"/>
      <c r="DJ221" s="95"/>
      <c r="DK221" s="14"/>
      <c r="DL221" s="14"/>
      <c r="DM221" s="48"/>
      <c r="DN221" s="14"/>
      <c r="DO221" s="14"/>
      <c r="DP221" s="14"/>
      <c r="DQ221" s="48"/>
      <c r="DR221" s="14"/>
      <c r="DS221" s="14"/>
      <c r="DT221" s="14"/>
      <c r="DU221" s="95"/>
      <c r="DV221" s="95"/>
      <c r="DW221" s="15"/>
      <c r="DX221" s="14"/>
      <c r="DY221" s="207"/>
      <c r="DZ221" s="15"/>
      <c r="EA221" s="15"/>
      <c r="EB221" s="14"/>
      <c r="EC221" s="14"/>
      <c r="ED221" s="225"/>
      <c r="EE221" s="221"/>
      <c r="EF221" s="14"/>
      <c r="EG221" s="95"/>
      <c r="EH221" s="95"/>
      <c r="EI221" s="15"/>
      <c r="EJ221" s="14"/>
      <c r="EK221" s="95"/>
      <c r="EL221" s="95"/>
      <c r="EM221" s="15"/>
      <c r="EN221" s="14"/>
      <c r="EO221" s="95"/>
      <c r="EP221" s="95"/>
      <c r="EQ221" s="15"/>
      <c r="ER221" s="14"/>
      <c r="ES221" s="95"/>
      <c r="ET221" s="15"/>
      <c r="EU221" s="15"/>
      <c r="EV221" s="14"/>
      <c r="EW221" s="95"/>
      <c r="EX221" s="15"/>
      <c r="EY221" s="15"/>
      <c r="EZ221" s="14"/>
      <c r="FA221" s="15"/>
      <c r="FB221" s="15"/>
      <c r="FC221" s="15"/>
      <c r="FD221" s="14"/>
      <c r="FE221" s="15"/>
      <c r="FF221" s="15"/>
      <c r="FG221" s="15"/>
      <c r="FH221" s="14"/>
      <c r="FI221" s="15"/>
      <c r="FJ221" s="15"/>
      <c r="FK221" s="15"/>
      <c r="FL221" s="14"/>
      <c r="FM221" s="15"/>
      <c r="FN221" s="15"/>
      <c r="FO221" s="15"/>
      <c r="FP221" s="14"/>
      <c r="FQ221" s="14"/>
      <c r="FR221" s="14"/>
      <c r="FS221" s="15"/>
      <c r="FT221" s="14"/>
      <c r="FU221" s="14"/>
      <c r="FV221" s="14"/>
      <c r="FW221" s="15"/>
      <c r="FX221" s="14"/>
      <c r="FY221" s="14"/>
      <c r="FZ221" s="14"/>
      <c r="GA221" s="15"/>
      <c r="GB221" s="14"/>
      <c r="GC221" s="14"/>
      <c r="GD221" s="14"/>
      <c r="GE221" s="15"/>
      <c r="GF221" s="14"/>
      <c r="GG221" s="14"/>
      <c r="GH221" s="14"/>
      <c r="GI221" s="15"/>
      <c r="GJ221" s="15"/>
      <c r="GK221" s="15"/>
    </row>
    <row r="222" spans="1:193" s="33" customFormat="1" x14ac:dyDescent="0.25">
      <c r="A222" s="56" t="s">
        <v>560</v>
      </c>
      <c r="B222" s="145">
        <f t="shared" si="848"/>
        <v>0</v>
      </c>
      <c r="C222" s="145">
        <f t="shared" si="848"/>
        <v>0</v>
      </c>
      <c r="D222" s="145">
        <f t="shared" si="849"/>
        <v>0</v>
      </c>
      <c r="E222" s="14"/>
      <c r="F222" s="14"/>
      <c r="G222" s="14"/>
      <c r="H222" s="14"/>
      <c r="I222" s="14"/>
      <c r="J222" s="14"/>
      <c r="K222" s="14"/>
      <c r="L222" s="14"/>
      <c r="M222" s="14"/>
      <c r="N222" s="14"/>
      <c r="O222" s="14"/>
      <c r="P222" s="14"/>
      <c r="Q222" s="15"/>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55"/>
      <c r="BC222" s="14"/>
      <c r="BD222" s="14"/>
      <c r="BE222" s="14"/>
      <c r="BF222" s="14"/>
      <c r="BG222" s="14"/>
      <c r="BH222" s="14"/>
      <c r="BI222" s="95"/>
      <c r="BJ222" s="95"/>
      <c r="BK222" s="95"/>
      <c r="BL222" s="95"/>
      <c r="BM222" s="95"/>
      <c r="BN222" s="95"/>
      <c r="BO222" s="14"/>
      <c r="BP222" s="14"/>
      <c r="BQ222" s="95"/>
      <c r="BR222" s="14"/>
      <c r="BS222" s="14"/>
      <c r="BT222" s="14"/>
      <c r="BU222" s="95"/>
      <c r="BV222" s="95"/>
      <c r="BW222" s="14"/>
      <c r="BX222" s="14"/>
      <c r="BY222" s="95"/>
      <c r="BZ222" s="14"/>
      <c r="CA222" s="14"/>
      <c r="CB222" s="14"/>
      <c r="CC222" s="15"/>
      <c r="CD222" s="15"/>
      <c r="CE222" s="14"/>
      <c r="CF222" s="14"/>
      <c r="CG222" s="95"/>
      <c r="CH222" s="95"/>
      <c r="CI222" s="14"/>
      <c r="CJ222" s="14"/>
      <c r="CK222" s="95"/>
      <c r="CL222" s="95"/>
      <c r="CM222" s="14"/>
      <c r="CN222" s="14"/>
      <c r="CO222" s="95"/>
      <c r="CP222" s="95"/>
      <c r="CQ222" s="14"/>
      <c r="CR222" s="14"/>
      <c r="CS222" s="95"/>
      <c r="CT222" s="95"/>
      <c r="CU222" s="14"/>
      <c r="CV222" s="14"/>
      <c r="CW222" s="95"/>
      <c r="CX222" s="95"/>
      <c r="CY222" s="14"/>
      <c r="CZ222" s="14"/>
      <c r="DA222" s="95"/>
      <c r="DB222" s="14"/>
      <c r="DC222" s="14"/>
      <c r="DD222" s="14"/>
      <c r="DE222" s="95"/>
      <c r="DF222" s="95"/>
      <c r="DG222" s="14"/>
      <c r="DH222" s="14"/>
      <c r="DI222" s="95"/>
      <c r="DJ222" s="95"/>
      <c r="DK222" s="14"/>
      <c r="DL222" s="14"/>
      <c r="DM222" s="48"/>
      <c r="DN222" s="14"/>
      <c r="DO222" s="14"/>
      <c r="DP222" s="14"/>
      <c r="DQ222" s="48"/>
      <c r="DR222" s="14"/>
      <c r="DS222" s="14"/>
      <c r="DT222" s="14"/>
      <c r="DU222" s="95"/>
      <c r="DV222" s="95"/>
      <c r="DW222" s="15"/>
      <c r="DX222" s="14"/>
      <c r="DY222" s="207"/>
      <c r="DZ222" s="15"/>
      <c r="EA222" s="15"/>
      <c r="EB222" s="14"/>
      <c r="EC222" s="14"/>
      <c r="ED222" s="225"/>
      <c r="EE222" s="221"/>
      <c r="EF222" s="14"/>
      <c r="EG222" s="95"/>
      <c r="EH222" s="95"/>
      <c r="EI222" s="15"/>
      <c r="EJ222" s="14"/>
      <c r="EK222" s="95"/>
      <c r="EL222" s="95"/>
      <c r="EM222" s="15"/>
      <c r="EN222" s="14"/>
      <c r="EO222" s="95"/>
      <c r="EP222" s="95"/>
      <c r="EQ222" s="15"/>
      <c r="ER222" s="14"/>
      <c r="ES222" s="95"/>
      <c r="ET222" s="15"/>
      <c r="EU222" s="15"/>
      <c r="EV222" s="14"/>
      <c r="EW222" s="95"/>
      <c r="EX222" s="15"/>
      <c r="EY222" s="15"/>
      <c r="EZ222" s="14"/>
      <c r="FA222" s="15"/>
      <c r="FB222" s="15"/>
      <c r="FC222" s="15"/>
      <c r="FD222" s="14"/>
      <c r="FE222" s="15"/>
      <c r="FF222" s="15"/>
      <c r="FG222" s="15"/>
      <c r="FH222" s="14"/>
      <c r="FI222" s="15"/>
      <c r="FJ222" s="15"/>
      <c r="FK222" s="15"/>
      <c r="FL222" s="14"/>
      <c r="FM222" s="15"/>
      <c r="FN222" s="15"/>
      <c r="FO222" s="15"/>
      <c r="FP222" s="14"/>
      <c r="FQ222" s="14"/>
      <c r="FR222" s="14"/>
      <c r="FS222" s="15"/>
      <c r="FT222" s="14"/>
      <c r="FU222" s="14"/>
      <c r="FV222" s="14"/>
      <c r="FW222" s="15"/>
      <c r="FX222" s="14"/>
      <c r="FY222" s="14"/>
      <c r="FZ222" s="14"/>
      <c r="GA222" s="15"/>
      <c r="GB222" s="14"/>
      <c r="GC222" s="14"/>
      <c r="GD222" s="14"/>
      <c r="GE222" s="15"/>
      <c r="GF222" s="14"/>
      <c r="GG222" s="14"/>
      <c r="GH222" s="14"/>
      <c r="GI222" s="15"/>
      <c r="GJ222" s="15"/>
      <c r="GK222" s="15"/>
    </row>
    <row r="223" spans="1:193" s="33" customFormat="1" x14ac:dyDescent="0.25">
      <c r="A223" s="56" t="s">
        <v>373</v>
      </c>
      <c r="B223" s="145">
        <f t="shared" si="848"/>
        <v>1104.2</v>
      </c>
      <c r="C223" s="145">
        <f t="shared" si="848"/>
        <v>1989.56</v>
      </c>
      <c r="D223" s="145">
        <f t="shared" si="849"/>
        <v>1989.55096</v>
      </c>
      <c r="E223" s="14">
        <f t="shared" si="886"/>
        <v>99.999545628179092</v>
      </c>
      <c r="F223" s="14"/>
      <c r="G223" s="14"/>
      <c r="H223" s="14"/>
      <c r="I223" s="14"/>
      <c r="J223" s="14"/>
      <c r="K223" s="14"/>
      <c r="L223" s="14"/>
      <c r="M223" s="14"/>
      <c r="N223" s="14"/>
      <c r="O223" s="14"/>
      <c r="P223" s="14"/>
      <c r="Q223" s="15"/>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v>885.36</v>
      </c>
      <c r="AR223" s="133">
        <v>885.36</v>
      </c>
      <c r="AS223" s="14">
        <f t="shared" si="850"/>
        <v>100</v>
      </c>
      <c r="AT223" s="14">
        <v>1104.2</v>
      </c>
      <c r="AU223" s="14">
        <v>1104.2</v>
      </c>
      <c r="AV223" s="14">
        <v>1104.1909599999999</v>
      </c>
      <c r="AW223" s="14">
        <f t="shared" si="860"/>
        <v>99.999181307734091</v>
      </c>
      <c r="AX223" s="14"/>
      <c r="AY223" s="14"/>
      <c r="AZ223" s="14"/>
      <c r="BA223" s="14"/>
      <c r="BB223" s="155"/>
      <c r="BC223" s="14"/>
      <c r="BD223" s="14"/>
      <c r="BE223" s="14"/>
      <c r="BF223" s="14"/>
      <c r="BG223" s="14"/>
      <c r="BH223" s="14"/>
      <c r="BI223" s="95"/>
      <c r="BJ223" s="95"/>
      <c r="BK223" s="95"/>
      <c r="BL223" s="95"/>
      <c r="BM223" s="95"/>
      <c r="BN223" s="95"/>
      <c r="BO223" s="14"/>
      <c r="BP223" s="14"/>
      <c r="BQ223" s="95"/>
      <c r="BR223" s="14"/>
      <c r="BS223" s="14"/>
      <c r="BT223" s="14"/>
      <c r="BU223" s="95"/>
      <c r="BV223" s="95"/>
      <c r="BW223" s="14"/>
      <c r="BX223" s="14"/>
      <c r="BY223" s="95"/>
      <c r="BZ223" s="14"/>
      <c r="CA223" s="14"/>
      <c r="CB223" s="14"/>
      <c r="CC223" s="15"/>
      <c r="CD223" s="15"/>
      <c r="CE223" s="14"/>
      <c r="CF223" s="14"/>
      <c r="CG223" s="95"/>
      <c r="CH223" s="95"/>
      <c r="CI223" s="14"/>
      <c r="CJ223" s="14"/>
      <c r="CK223" s="95"/>
      <c r="CL223" s="95"/>
      <c r="CM223" s="14"/>
      <c r="CN223" s="14"/>
      <c r="CO223" s="95"/>
      <c r="CP223" s="95"/>
      <c r="CQ223" s="14"/>
      <c r="CR223" s="14"/>
      <c r="CS223" s="95"/>
      <c r="CT223" s="95"/>
      <c r="CU223" s="14"/>
      <c r="CV223" s="14"/>
      <c r="CW223" s="95"/>
      <c r="CX223" s="95"/>
      <c r="CY223" s="14"/>
      <c r="CZ223" s="14"/>
      <c r="DA223" s="95"/>
      <c r="DB223" s="14"/>
      <c r="DC223" s="14"/>
      <c r="DD223" s="14"/>
      <c r="DE223" s="95"/>
      <c r="DF223" s="95"/>
      <c r="DG223" s="14"/>
      <c r="DH223" s="14"/>
      <c r="DI223" s="95"/>
      <c r="DJ223" s="95"/>
      <c r="DK223" s="14"/>
      <c r="DL223" s="14"/>
      <c r="DM223" s="48"/>
      <c r="DN223" s="14"/>
      <c r="DO223" s="14"/>
      <c r="DP223" s="14"/>
      <c r="DQ223" s="48"/>
      <c r="DR223" s="14"/>
      <c r="DS223" s="14"/>
      <c r="DT223" s="14"/>
      <c r="DU223" s="95"/>
      <c r="DV223" s="95"/>
      <c r="DW223" s="15"/>
      <c r="DX223" s="14"/>
      <c r="DY223" s="207"/>
      <c r="DZ223" s="15"/>
      <c r="EA223" s="15"/>
      <c r="EB223" s="14"/>
      <c r="EC223" s="14"/>
      <c r="ED223" s="225"/>
      <c r="EE223" s="221"/>
      <c r="EF223" s="14"/>
      <c r="EG223" s="95"/>
      <c r="EH223" s="95"/>
      <c r="EI223" s="15"/>
      <c r="EJ223" s="14"/>
      <c r="EK223" s="95"/>
      <c r="EL223" s="95"/>
      <c r="EM223" s="15"/>
      <c r="EN223" s="14"/>
      <c r="EO223" s="95"/>
      <c r="EP223" s="95"/>
      <c r="EQ223" s="15"/>
      <c r="ER223" s="14"/>
      <c r="ES223" s="95"/>
      <c r="ET223" s="15"/>
      <c r="EU223" s="15"/>
      <c r="EV223" s="14"/>
      <c r="EW223" s="95"/>
      <c r="EX223" s="15"/>
      <c r="EY223" s="15"/>
      <c r="EZ223" s="14"/>
      <c r="FA223" s="15"/>
      <c r="FB223" s="15"/>
      <c r="FC223" s="15"/>
      <c r="FD223" s="14"/>
      <c r="FE223" s="15"/>
      <c r="FF223" s="15"/>
      <c r="FG223" s="15"/>
      <c r="FH223" s="14"/>
      <c r="FI223" s="15"/>
      <c r="FJ223" s="15"/>
      <c r="FK223" s="15"/>
      <c r="FL223" s="14"/>
      <c r="FM223" s="15"/>
      <c r="FN223" s="15"/>
      <c r="FO223" s="15"/>
      <c r="FP223" s="14"/>
      <c r="FQ223" s="14"/>
      <c r="FR223" s="14"/>
      <c r="FS223" s="15"/>
      <c r="FT223" s="14"/>
      <c r="FU223" s="14"/>
      <c r="FV223" s="14"/>
      <c r="FW223" s="15"/>
      <c r="FX223" s="14"/>
      <c r="FY223" s="14"/>
      <c r="FZ223" s="14"/>
      <c r="GA223" s="15"/>
      <c r="GB223" s="14"/>
      <c r="GC223" s="14"/>
      <c r="GD223" s="14"/>
      <c r="GE223" s="15"/>
      <c r="GF223" s="14"/>
      <c r="GG223" s="14"/>
      <c r="GH223" s="14"/>
      <c r="GI223" s="15"/>
      <c r="GJ223" s="15"/>
      <c r="GK223" s="15"/>
    </row>
    <row r="224" spans="1:193" s="33" customFormat="1" x14ac:dyDescent="0.25">
      <c r="A224" s="56" t="s">
        <v>390</v>
      </c>
      <c r="B224" s="145">
        <f t="shared" si="848"/>
        <v>0</v>
      </c>
      <c r="C224" s="145">
        <f t="shared" si="848"/>
        <v>833.42700000000002</v>
      </c>
      <c r="D224" s="145">
        <f t="shared" si="849"/>
        <v>833.42700000000002</v>
      </c>
      <c r="E224" s="14">
        <f t="shared" si="886"/>
        <v>100</v>
      </c>
      <c r="F224" s="14"/>
      <c r="G224" s="14"/>
      <c r="H224" s="14"/>
      <c r="I224" s="14"/>
      <c r="J224" s="14"/>
      <c r="K224" s="14"/>
      <c r="L224" s="14"/>
      <c r="M224" s="14"/>
      <c r="N224" s="14"/>
      <c r="O224" s="14"/>
      <c r="P224" s="14"/>
      <c r="Q224" s="15"/>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v>833.42700000000002</v>
      </c>
      <c r="AR224" s="14">
        <v>833.42700000000002</v>
      </c>
      <c r="AS224" s="14">
        <f t="shared" si="850"/>
        <v>100</v>
      </c>
      <c r="AT224" s="14"/>
      <c r="AU224" s="14"/>
      <c r="AV224" s="14"/>
      <c r="AW224" s="14"/>
      <c r="AX224" s="14"/>
      <c r="AY224" s="14"/>
      <c r="AZ224" s="14"/>
      <c r="BA224" s="14"/>
      <c r="BB224" s="155"/>
      <c r="BC224" s="14"/>
      <c r="BD224" s="14"/>
      <c r="BE224" s="14"/>
      <c r="BF224" s="14"/>
      <c r="BG224" s="14"/>
      <c r="BH224" s="14"/>
      <c r="BI224" s="95"/>
      <c r="BJ224" s="95"/>
      <c r="BK224" s="95"/>
      <c r="BL224" s="95"/>
      <c r="BM224" s="95"/>
      <c r="BN224" s="95"/>
      <c r="BO224" s="14"/>
      <c r="BP224" s="14"/>
      <c r="BQ224" s="95"/>
      <c r="BR224" s="14"/>
      <c r="BS224" s="14"/>
      <c r="BT224" s="14"/>
      <c r="BU224" s="95"/>
      <c r="BV224" s="95"/>
      <c r="BW224" s="14"/>
      <c r="BX224" s="14"/>
      <c r="BY224" s="95"/>
      <c r="BZ224" s="14"/>
      <c r="CA224" s="14"/>
      <c r="CB224" s="14"/>
      <c r="CC224" s="15"/>
      <c r="CD224" s="15"/>
      <c r="CE224" s="14"/>
      <c r="CF224" s="14"/>
      <c r="CG224" s="95"/>
      <c r="CH224" s="95"/>
      <c r="CI224" s="14"/>
      <c r="CJ224" s="14"/>
      <c r="CK224" s="95"/>
      <c r="CL224" s="95"/>
      <c r="CM224" s="14"/>
      <c r="CN224" s="14"/>
      <c r="CO224" s="95"/>
      <c r="CP224" s="95"/>
      <c r="CQ224" s="14"/>
      <c r="CR224" s="14"/>
      <c r="CS224" s="95"/>
      <c r="CT224" s="95"/>
      <c r="CU224" s="14"/>
      <c r="CV224" s="14"/>
      <c r="CW224" s="95"/>
      <c r="CX224" s="95"/>
      <c r="CY224" s="14"/>
      <c r="CZ224" s="14"/>
      <c r="DA224" s="95"/>
      <c r="DB224" s="14"/>
      <c r="DC224" s="14"/>
      <c r="DD224" s="14"/>
      <c r="DE224" s="95"/>
      <c r="DF224" s="95"/>
      <c r="DG224" s="14"/>
      <c r="DH224" s="14"/>
      <c r="DI224" s="95"/>
      <c r="DJ224" s="95"/>
      <c r="DK224" s="14"/>
      <c r="DL224" s="14"/>
      <c r="DM224" s="48"/>
      <c r="DN224" s="14"/>
      <c r="DO224" s="14"/>
      <c r="DP224" s="14"/>
      <c r="DQ224" s="48"/>
      <c r="DR224" s="14"/>
      <c r="DS224" s="14"/>
      <c r="DT224" s="14"/>
      <c r="DU224" s="95"/>
      <c r="DV224" s="95"/>
      <c r="DW224" s="15"/>
      <c r="DX224" s="14"/>
      <c r="DY224" s="207"/>
      <c r="DZ224" s="15"/>
      <c r="EA224" s="15"/>
      <c r="EB224" s="14"/>
      <c r="EC224" s="14"/>
      <c r="ED224" s="225"/>
      <c r="EE224" s="221"/>
      <c r="EF224" s="14"/>
      <c r="EG224" s="95"/>
      <c r="EH224" s="95"/>
      <c r="EI224" s="15"/>
      <c r="EJ224" s="14"/>
      <c r="EK224" s="95"/>
      <c r="EL224" s="95"/>
      <c r="EM224" s="15"/>
      <c r="EN224" s="14"/>
      <c r="EO224" s="95"/>
      <c r="EP224" s="95"/>
      <c r="EQ224" s="15"/>
      <c r="ER224" s="14"/>
      <c r="ES224" s="95"/>
      <c r="ET224" s="15"/>
      <c r="EU224" s="15"/>
      <c r="EV224" s="14"/>
      <c r="EW224" s="95"/>
      <c r="EX224" s="15"/>
      <c r="EY224" s="15"/>
      <c r="EZ224" s="14"/>
      <c r="FA224" s="15"/>
      <c r="FB224" s="15"/>
      <c r="FC224" s="15"/>
      <c r="FD224" s="14"/>
      <c r="FE224" s="15"/>
      <c r="FF224" s="15"/>
      <c r="FG224" s="15"/>
      <c r="FH224" s="14"/>
      <c r="FI224" s="15"/>
      <c r="FJ224" s="15"/>
      <c r="FK224" s="15"/>
      <c r="FL224" s="14"/>
      <c r="FM224" s="15"/>
      <c r="FN224" s="15"/>
      <c r="FO224" s="15"/>
      <c r="FP224" s="14"/>
      <c r="FQ224" s="14"/>
      <c r="FR224" s="14"/>
      <c r="FS224" s="15"/>
      <c r="FT224" s="14"/>
      <c r="FU224" s="14"/>
      <c r="FV224" s="14"/>
      <c r="FW224" s="15"/>
      <c r="FX224" s="14"/>
      <c r="FY224" s="14"/>
      <c r="FZ224" s="14"/>
      <c r="GA224" s="15"/>
      <c r="GB224" s="14"/>
      <c r="GC224" s="14"/>
      <c r="GD224" s="14"/>
      <c r="GE224" s="15"/>
      <c r="GF224" s="14"/>
      <c r="GG224" s="14"/>
      <c r="GH224" s="14"/>
      <c r="GI224" s="15"/>
      <c r="GJ224" s="15"/>
      <c r="GK224" s="15"/>
    </row>
    <row r="225" spans="1:193" s="74" customFormat="1" ht="31.5" x14ac:dyDescent="0.25">
      <c r="A225" s="75" t="s">
        <v>378</v>
      </c>
      <c r="B225" s="144">
        <f t="shared" si="848"/>
        <v>47850.43</v>
      </c>
      <c r="C225" s="144">
        <f t="shared" si="848"/>
        <v>46251.861230000002</v>
      </c>
      <c r="D225" s="144">
        <f t="shared" si="849"/>
        <v>45434.749660000001</v>
      </c>
      <c r="E225" s="79">
        <f t="shared" si="886"/>
        <v>98.233343376309364</v>
      </c>
      <c r="F225" s="81">
        <f t="shared" ref="F225" si="919">F226+F227+F228+F229+F230+F231+F232+F233+F234+F235+F236+F237</f>
        <v>0</v>
      </c>
      <c r="G225" s="81">
        <f t="shared" ref="G225:BH225" si="920">G226+G227+G228+G229+G230+G231+G232+G233+G234+G235+G236+G237</f>
        <v>0</v>
      </c>
      <c r="H225" s="81">
        <f t="shared" si="920"/>
        <v>0</v>
      </c>
      <c r="I225" s="81">
        <f t="shared" si="920"/>
        <v>0</v>
      </c>
      <c r="J225" s="81">
        <f t="shared" ref="J225" si="921">J226+J227+J228+J229+J230+J231+J232+J233+J234+J235+J236+J237</f>
        <v>0</v>
      </c>
      <c r="K225" s="81">
        <f t="shared" si="920"/>
        <v>0</v>
      </c>
      <c r="L225" s="81">
        <f t="shared" si="920"/>
        <v>0</v>
      </c>
      <c r="M225" s="81">
        <f t="shared" si="920"/>
        <v>0</v>
      </c>
      <c r="N225" s="81">
        <f t="shared" ref="N225" si="922">N226+N227+N228+N229+N230+N231+N232+N233+N234+N235+N236+N237</f>
        <v>582</v>
      </c>
      <c r="O225" s="81">
        <f t="shared" si="920"/>
        <v>261</v>
      </c>
      <c r="P225" s="81">
        <f t="shared" si="920"/>
        <v>260.99009999999998</v>
      </c>
      <c r="Q225" s="81">
        <f t="shared" si="885"/>
        <v>99.996206896551726</v>
      </c>
      <c r="R225" s="81">
        <f t="shared" ref="R225" si="923">R226+R227+R228+R229+R230+R231+R232+R233+R234+R235+R236+R237</f>
        <v>0</v>
      </c>
      <c r="S225" s="81">
        <f t="shared" si="920"/>
        <v>0</v>
      </c>
      <c r="T225" s="81">
        <f t="shared" si="920"/>
        <v>0</v>
      </c>
      <c r="U225" s="81">
        <f t="shared" si="920"/>
        <v>0</v>
      </c>
      <c r="V225" s="81"/>
      <c r="W225" s="81">
        <f t="shared" si="920"/>
        <v>0</v>
      </c>
      <c r="X225" s="81">
        <f t="shared" si="920"/>
        <v>0</v>
      </c>
      <c r="Y225" s="81">
        <f t="shared" si="920"/>
        <v>0</v>
      </c>
      <c r="Z225" s="81">
        <f t="shared" ref="Z225" si="924">Z226+Z227+Z228+Z229+Z230+Z231+Z232+Z233+Z234+Z235+Z236+Z237</f>
        <v>0</v>
      </c>
      <c r="AA225" s="81">
        <f t="shared" si="920"/>
        <v>0</v>
      </c>
      <c r="AB225" s="81">
        <f t="shared" si="920"/>
        <v>0</v>
      </c>
      <c r="AC225" s="81">
        <f t="shared" si="920"/>
        <v>0</v>
      </c>
      <c r="AD225" s="81">
        <f t="shared" ref="AD225" si="925">AD226+AD227+AD228+AD229+AD230+AD231+AD232+AD233+AD234+AD235+AD236+AD237</f>
        <v>116.93</v>
      </c>
      <c r="AE225" s="81">
        <f t="shared" si="920"/>
        <v>102.04082</v>
      </c>
      <c r="AF225" s="81">
        <f t="shared" si="920"/>
        <v>102.04083</v>
      </c>
      <c r="AG225" s="79">
        <f t="shared" si="821"/>
        <v>100.00000979999966</v>
      </c>
      <c r="AH225" s="81">
        <f t="shared" ref="AH225" si="926">AH226+AH227+AH228+AH229+AH230+AH231+AH232+AH233+AH234+AH235+AH236+AH237</f>
        <v>50</v>
      </c>
      <c r="AI225" s="81">
        <f t="shared" si="920"/>
        <v>51.020409999999998</v>
      </c>
      <c r="AJ225" s="81">
        <f t="shared" si="920"/>
        <v>51.020409999999998</v>
      </c>
      <c r="AK225" s="79">
        <f>AJ225/AI225*100</f>
        <v>100</v>
      </c>
      <c r="AL225" s="79"/>
      <c r="AM225" s="81">
        <f t="shared" si="920"/>
        <v>0</v>
      </c>
      <c r="AN225" s="81">
        <f t="shared" si="920"/>
        <v>0</v>
      </c>
      <c r="AO225" s="81">
        <f t="shared" si="920"/>
        <v>0</v>
      </c>
      <c r="AP225" s="81"/>
      <c r="AQ225" s="81">
        <f>SUM(AQ226:AQ237)</f>
        <v>2487.5459999999998</v>
      </c>
      <c r="AR225" s="81">
        <f t="shared" si="920"/>
        <v>2487.5459999999998</v>
      </c>
      <c r="AS225" s="79">
        <f t="shared" si="850"/>
        <v>100</v>
      </c>
      <c r="AT225" s="81">
        <f t="shared" ref="AT225" si="927">AT226+AT227+AT228+AT229+AT230+AT231+AT232+AT233+AT234+AT235+AT236+AT237</f>
        <v>2749.9</v>
      </c>
      <c r="AU225" s="81">
        <f t="shared" si="920"/>
        <v>2749.9</v>
      </c>
      <c r="AV225" s="81">
        <f t="shared" si="920"/>
        <v>2749.8514100000002</v>
      </c>
      <c r="AW225" s="79">
        <f t="shared" si="860"/>
        <v>99.998233026655512</v>
      </c>
      <c r="AX225" s="81">
        <f t="shared" ref="AX225" si="928">AX226+AX227+AX228+AX229+AX230+AX231+AX232+AX233+AX234+AX235+AX236+AX237</f>
        <v>17880.3</v>
      </c>
      <c r="AY225" s="81">
        <f t="shared" si="920"/>
        <v>17880.3</v>
      </c>
      <c r="AZ225" s="81">
        <f t="shared" si="920"/>
        <v>17744.036649999998</v>
      </c>
      <c r="BA225" s="81">
        <f t="shared" si="190"/>
        <v>99.237913513755359</v>
      </c>
      <c r="BB225" s="154"/>
      <c r="BC225" s="81">
        <f t="shared" ref="BC225:BD225" si="929">BC226+BC227+BC228+BC229+BC230+BC231+BC232+BC233+BC234+BC235+BC236+BC237</f>
        <v>2544.4</v>
      </c>
      <c r="BD225" s="81">
        <f t="shared" si="929"/>
        <v>2080.8332599999999</v>
      </c>
      <c r="BE225" s="81">
        <f t="shared" ref="BE225:BE226" si="930">BD225/BC225*100</f>
        <v>81.780901587800642</v>
      </c>
      <c r="BF225" s="81">
        <f t="shared" ref="BF225" si="931">BF226+BF227+BF228+BF229+BF230+BF231+BF232+BF233+BF234+BF235+BF236+BF237</f>
        <v>0</v>
      </c>
      <c r="BG225" s="81">
        <f t="shared" si="920"/>
        <v>0</v>
      </c>
      <c r="BH225" s="81">
        <f t="shared" si="920"/>
        <v>0</v>
      </c>
      <c r="BI225" s="81">
        <f t="shared" ref="BI225:DP225" si="932">BI226+BI227+BI228+BI229+BI230+BI231+BI232+BI233+BI234+BI235+BI236+BI237</f>
        <v>0</v>
      </c>
      <c r="BJ225" s="81"/>
      <c r="BK225" s="81"/>
      <c r="BL225" s="81"/>
      <c r="BM225" s="81"/>
      <c r="BN225" s="81"/>
      <c r="BO225" s="81">
        <f t="shared" si="932"/>
        <v>0</v>
      </c>
      <c r="BP225" s="81">
        <f t="shared" si="932"/>
        <v>0</v>
      </c>
      <c r="BQ225" s="81">
        <f t="shared" si="932"/>
        <v>0</v>
      </c>
      <c r="BR225" s="81">
        <f t="shared" ref="BR225" si="933">BR226+BR227+BR228+BR229+BR230+BR231+BR232+BR233+BR234+BR235+BR236+BR237</f>
        <v>0</v>
      </c>
      <c r="BS225" s="81">
        <f t="shared" si="932"/>
        <v>0</v>
      </c>
      <c r="BT225" s="81">
        <f t="shared" si="932"/>
        <v>0</v>
      </c>
      <c r="BU225" s="81">
        <f t="shared" si="932"/>
        <v>0</v>
      </c>
      <c r="BV225" s="81"/>
      <c r="BW225" s="81">
        <f t="shared" si="932"/>
        <v>0</v>
      </c>
      <c r="BX225" s="81">
        <f t="shared" si="932"/>
        <v>0</v>
      </c>
      <c r="BY225" s="81">
        <f t="shared" si="932"/>
        <v>0</v>
      </c>
      <c r="BZ225" s="81">
        <f t="shared" ref="BZ225" si="934">BZ226+BZ227+BZ228+BZ229+BZ230+BZ231+BZ232+BZ233+BZ234+BZ235+BZ236+BZ237</f>
        <v>3380.9</v>
      </c>
      <c r="CA225" s="81">
        <f t="shared" si="932"/>
        <v>3211.6</v>
      </c>
      <c r="CB225" s="81">
        <f t="shared" si="932"/>
        <v>2994.4319999999998</v>
      </c>
      <c r="CC225" s="81">
        <f t="shared" si="257"/>
        <v>93.238012205754146</v>
      </c>
      <c r="CD225" s="81"/>
      <c r="CE225" s="81">
        <f t="shared" si="932"/>
        <v>0</v>
      </c>
      <c r="CF225" s="81">
        <f t="shared" si="932"/>
        <v>0</v>
      </c>
      <c r="CG225" s="81">
        <f t="shared" si="932"/>
        <v>0</v>
      </c>
      <c r="CH225" s="81"/>
      <c r="CI225" s="81">
        <f t="shared" si="932"/>
        <v>0</v>
      </c>
      <c r="CJ225" s="81">
        <f t="shared" si="932"/>
        <v>0</v>
      </c>
      <c r="CK225" s="81">
        <f t="shared" si="932"/>
        <v>0</v>
      </c>
      <c r="CL225" s="81"/>
      <c r="CM225" s="81">
        <f t="shared" si="932"/>
        <v>0</v>
      </c>
      <c r="CN225" s="81">
        <f t="shared" si="932"/>
        <v>0</v>
      </c>
      <c r="CO225" s="81">
        <f t="shared" si="932"/>
        <v>0</v>
      </c>
      <c r="CP225" s="81"/>
      <c r="CQ225" s="81">
        <f t="shared" si="932"/>
        <v>0</v>
      </c>
      <c r="CR225" s="81">
        <f t="shared" si="932"/>
        <v>0</v>
      </c>
      <c r="CS225" s="81">
        <f t="shared" si="932"/>
        <v>0</v>
      </c>
      <c r="CT225" s="81"/>
      <c r="CU225" s="81">
        <f t="shared" si="932"/>
        <v>0</v>
      </c>
      <c r="CV225" s="81">
        <f t="shared" si="932"/>
        <v>0</v>
      </c>
      <c r="CW225" s="81">
        <f t="shared" si="932"/>
        <v>0</v>
      </c>
      <c r="CX225" s="81"/>
      <c r="CY225" s="81">
        <f t="shared" si="932"/>
        <v>0</v>
      </c>
      <c r="CZ225" s="81">
        <f t="shared" si="932"/>
        <v>0</v>
      </c>
      <c r="DA225" s="81">
        <f t="shared" si="932"/>
        <v>0</v>
      </c>
      <c r="DB225" s="81">
        <f t="shared" ref="DB225" si="935">DB226+DB227+DB228+DB229+DB230+DB231+DB232+DB233+DB234+DB235+DB236+DB237</f>
        <v>0</v>
      </c>
      <c r="DC225" s="81">
        <f t="shared" si="932"/>
        <v>0</v>
      </c>
      <c r="DD225" s="81">
        <f t="shared" si="932"/>
        <v>0</v>
      </c>
      <c r="DE225" s="81">
        <f t="shared" si="932"/>
        <v>0</v>
      </c>
      <c r="DF225" s="81"/>
      <c r="DG225" s="81">
        <f t="shared" si="932"/>
        <v>0</v>
      </c>
      <c r="DH225" s="81">
        <f t="shared" si="932"/>
        <v>0</v>
      </c>
      <c r="DI225" s="81">
        <f t="shared" si="932"/>
        <v>0</v>
      </c>
      <c r="DJ225" s="81"/>
      <c r="DK225" s="81">
        <f t="shared" si="932"/>
        <v>0</v>
      </c>
      <c r="DL225" s="81">
        <f t="shared" si="932"/>
        <v>0</v>
      </c>
      <c r="DM225" s="78"/>
      <c r="DN225" s="81">
        <f t="shared" ref="DN225" si="936">DN226+DN227+DN228+DN229+DN230+DN231+DN232+DN233+DN234+DN235+DN236+DN237</f>
        <v>0</v>
      </c>
      <c r="DO225" s="81">
        <f t="shared" si="932"/>
        <v>0</v>
      </c>
      <c r="DP225" s="81">
        <f t="shared" si="932"/>
        <v>0</v>
      </c>
      <c r="DQ225" s="78"/>
      <c r="DR225" s="81">
        <f t="shared" ref="DR225" si="937">DR226+DR227+DR228+DR229+DR230+DR231+DR232+DR233+DR234+DR235+DR236+DR237</f>
        <v>0</v>
      </c>
      <c r="DS225" s="81">
        <f t="shared" ref="DS225:EK225" si="938">DS226+DS227+DS228+DS229+DS230+DS231+DS232+DS233+DS234+DS235+DS236+DS237</f>
        <v>0</v>
      </c>
      <c r="DT225" s="81">
        <f t="shared" si="938"/>
        <v>0</v>
      </c>
      <c r="DU225" s="81">
        <f t="shared" si="938"/>
        <v>0</v>
      </c>
      <c r="DV225" s="81"/>
      <c r="DW225" s="81">
        <f t="shared" si="938"/>
        <v>0</v>
      </c>
      <c r="DX225" s="81">
        <f t="shared" si="938"/>
        <v>0</v>
      </c>
      <c r="DY225" s="209">
        <f t="shared" si="938"/>
        <v>0</v>
      </c>
      <c r="DZ225" s="81">
        <f t="shared" ref="DZ225" si="939">DZ226+DZ227+DZ228+DZ229+DZ230+DZ231+DZ232+DZ233+DZ234+DZ235+DZ236+DZ237</f>
        <v>12649</v>
      </c>
      <c r="EA225" s="81">
        <f t="shared" si="938"/>
        <v>12649</v>
      </c>
      <c r="EB225" s="81">
        <f t="shared" si="938"/>
        <v>12649</v>
      </c>
      <c r="EC225" s="81">
        <f t="shared" si="202"/>
        <v>100</v>
      </c>
      <c r="ED225" s="220"/>
      <c r="EE225" s="220">
        <f t="shared" si="938"/>
        <v>0</v>
      </c>
      <c r="EF225" s="81">
        <f t="shared" si="938"/>
        <v>0</v>
      </c>
      <c r="EG225" s="81">
        <f t="shared" si="938"/>
        <v>0</v>
      </c>
      <c r="EH225" s="81"/>
      <c r="EI225" s="81">
        <f t="shared" si="938"/>
        <v>0</v>
      </c>
      <c r="EJ225" s="81">
        <f t="shared" si="938"/>
        <v>0</v>
      </c>
      <c r="EK225" s="81">
        <f t="shared" si="938"/>
        <v>0</v>
      </c>
      <c r="EL225" s="81"/>
      <c r="EM225" s="81"/>
      <c r="EN225" s="81">
        <f t="shared" ref="EN225:EO225" si="940">EN226+EN227+EN228+EN229+EN230+EN231+EN232+EN233+EN234+EN235+EN236+EN237</f>
        <v>0</v>
      </c>
      <c r="EO225" s="81">
        <f t="shared" si="940"/>
        <v>0</v>
      </c>
      <c r="EP225" s="81"/>
      <c r="EQ225" s="81">
        <f t="shared" ref="EQ225:ET225" si="941">EQ226+EQ227+EQ228+EQ229+EQ230+EQ231+EQ232+EQ233+EQ234+EQ235+EQ236+EQ237</f>
        <v>0</v>
      </c>
      <c r="ER225" s="81">
        <f t="shared" si="941"/>
        <v>0</v>
      </c>
      <c r="ES225" s="81">
        <f t="shared" si="941"/>
        <v>0</v>
      </c>
      <c r="ET225" s="81">
        <f t="shared" si="941"/>
        <v>1260.3</v>
      </c>
      <c r="EU225" s="81">
        <f t="shared" ref="EU225:EV225" si="942">EU226+EU227+EU228+EU229+EU230+EU231+EU232+EU233+EU234+EU235+EU236+EU237</f>
        <v>1047.4000000000001</v>
      </c>
      <c r="EV225" s="81">
        <f t="shared" si="942"/>
        <v>1047.375</v>
      </c>
      <c r="EW225" s="81">
        <f>EV225/EU225*100</f>
        <v>99.997613137292333</v>
      </c>
      <c r="EX225" s="81">
        <f t="shared" ref="EX225" si="943">EX226+EX227+EX228+EX229+EX230+EX231+EX232+EX233+EX234+EX235+EX236+EX237</f>
        <v>3137.5</v>
      </c>
      <c r="EY225" s="81">
        <f t="shared" ref="EY225:EZ225" si="944">EY226+EY227+EY228+EY229+EY230+EY231+EY232+EY233+EY234+EY235+EY236+EY237</f>
        <v>3137.5</v>
      </c>
      <c r="EZ225" s="81">
        <f t="shared" si="944"/>
        <v>3137.47</v>
      </c>
      <c r="FA225" s="81">
        <f t="shared" si="913"/>
        <v>99.999043824701189</v>
      </c>
      <c r="FB225" s="81"/>
      <c r="FC225" s="81">
        <f t="shared" ref="FC225:FD225" si="945">FC226+FC227+FC228+FC229+FC230+FC231+FC232+FC233+FC234+FC235+FC236+FC237</f>
        <v>0</v>
      </c>
      <c r="FD225" s="81">
        <f t="shared" si="945"/>
        <v>0</v>
      </c>
      <c r="FE225" s="81"/>
      <c r="FF225" s="81"/>
      <c r="FG225" s="81">
        <f t="shared" ref="FG225:FH225" si="946">FG226+FG227+FG228+FG229+FG230+FG231+FG232+FG233+FG234+FG235+FG236+FG237</f>
        <v>0</v>
      </c>
      <c r="FH225" s="81">
        <f t="shared" si="946"/>
        <v>0</v>
      </c>
      <c r="FI225" s="81"/>
      <c r="FJ225" s="81"/>
      <c r="FK225" s="81">
        <f t="shared" ref="FK225:FL225" si="947">FK226+FK227+FK228+FK229+FK230+FK231+FK232+FK233+FK234+FK235+FK236+FK237</f>
        <v>0</v>
      </c>
      <c r="FL225" s="81">
        <f t="shared" si="947"/>
        <v>0</v>
      </c>
      <c r="FM225" s="81"/>
      <c r="FN225" s="81"/>
      <c r="FO225" s="81">
        <f t="shared" ref="FO225:FP225" si="948">FO226+FO227+FO228+FO229+FO230+FO231+FO232+FO233+FO234+FO235+FO236+FO237</f>
        <v>0</v>
      </c>
      <c r="FP225" s="81">
        <f t="shared" si="948"/>
        <v>0</v>
      </c>
      <c r="FQ225" s="81"/>
      <c r="FR225" s="81"/>
      <c r="FS225" s="81"/>
      <c r="FT225" s="81"/>
      <c r="FU225" s="81"/>
      <c r="FV225" s="81">
        <f>FV226</f>
        <v>6043.6</v>
      </c>
      <c r="FW225" s="81"/>
      <c r="FX225" s="81"/>
      <c r="FY225" s="81"/>
      <c r="FZ225" s="81"/>
      <c r="GA225" s="81"/>
      <c r="GB225" s="81"/>
      <c r="GC225" s="81"/>
      <c r="GD225" s="81"/>
      <c r="GE225" s="81"/>
      <c r="GF225" s="81"/>
      <c r="GG225" s="81"/>
      <c r="GH225" s="81"/>
      <c r="GI225" s="81">
        <f>SUM(GI226:GI237)</f>
        <v>130.154</v>
      </c>
      <c r="GJ225" s="81">
        <f>SUM(GJ226:GJ237)</f>
        <v>130.154</v>
      </c>
      <c r="GK225" s="81">
        <f t="shared" si="884"/>
        <v>100</v>
      </c>
    </row>
    <row r="226" spans="1:193" s="33" customFormat="1" ht="31.5" x14ac:dyDescent="0.25">
      <c r="A226" s="56" t="s">
        <v>358</v>
      </c>
      <c r="B226" s="145">
        <f t="shared" si="848"/>
        <v>45100.530000000006</v>
      </c>
      <c r="C226" s="145">
        <f t="shared" si="848"/>
        <v>41014.415229999999</v>
      </c>
      <c r="D226" s="145">
        <f t="shared" si="849"/>
        <v>40197.352250000004</v>
      </c>
      <c r="E226" s="14">
        <f t="shared" si="886"/>
        <v>98.007863880496444</v>
      </c>
      <c r="F226" s="15"/>
      <c r="G226" s="15"/>
      <c r="H226" s="14">
        <v>0</v>
      </c>
      <c r="I226" s="14"/>
      <c r="J226" s="15"/>
      <c r="K226" s="15"/>
      <c r="L226" s="15"/>
      <c r="M226" s="14"/>
      <c r="N226" s="14">
        <v>582</v>
      </c>
      <c r="O226" s="14">
        <v>261</v>
      </c>
      <c r="P226" s="14">
        <v>260.99009999999998</v>
      </c>
      <c r="Q226" s="15">
        <f t="shared" si="885"/>
        <v>99.996206896551726</v>
      </c>
      <c r="R226" s="14"/>
      <c r="S226" s="14"/>
      <c r="T226" s="14"/>
      <c r="U226" s="15"/>
      <c r="V226" s="15"/>
      <c r="W226" s="15">
        <v>0</v>
      </c>
      <c r="X226" s="15">
        <v>0</v>
      </c>
      <c r="Y226" s="14"/>
      <c r="Z226" s="15"/>
      <c r="AA226" s="15"/>
      <c r="AB226" s="15"/>
      <c r="AC226" s="15"/>
      <c r="AD226" s="15">
        <v>116.93</v>
      </c>
      <c r="AE226" s="15">
        <v>102.04082</v>
      </c>
      <c r="AF226" s="15">
        <v>102.04083</v>
      </c>
      <c r="AG226" s="14">
        <f t="shared" si="821"/>
        <v>100.00000979999966</v>
      </c>
      <c r="AH226" s="14">
        <v>50</v>
      </c>
      <c r="AI226" s="15">
        <v>51.020409999999998</v>
      </c>
      <c r="AJ226" s="15">
        <v>51.020409999999998</v>
      </c>
      <c r="AK226" s="14">
        <f>AJ226/AI226*100</f>
        <v>100</v>
      </c>
      <c r="AL226" s="14"/>
      <c r="AM226" s="15"/>
      <c r="AN226" s="15"/>
      <c r="AO226" s="14"/>
      <c r="AP226" s="14"/>
      <c r="AQ226" s="14"/>
      <c r="AR226" s="14"/>
      <c r="AS226" s="14"/>
      <c r="AT226" s="15">
        <v>0</v>
      </c>
      <c r="AU226" s="15">
        <v>0</v>
      </c>
      <c r="AV226" s="15"/>
      <c r="AW226" s="14"/>
      <c r="AX226" s="133">
        <v>17880.3</v>
      </c>
      <c r="AY226" s="133">
        <v>17880.3</v>
      </c>
      <c r="AZ226" s="136">
        <v>17744.036649999998</v>
      </c>
      <c r="BA226" s="15">
        <f t="shared" si="190"/>
        <v>99.237913513755359</v>
      </c>
      <c r="BB226" s="156"/>
      <c r="BC226" s="133">
        <v>2544.4</v>
      </c>
      <c r="BD226" s="136">
        <v>2080.8332599999999</v>
      </c>
      <c r="BE226" s="15">
        <f t="shared" si="930"/>
        <v>81.780901587800642</v>
      </c>
      <c r="BF226" s="15"/>
      <c r="BG226" s="15"/>
      <c r="BH226" s="15"/>
      <c r="BI226" s="15"/>
      <c r="BJ226" s="15"/>
      <c r="BK226" s="15"/>
      <c r="BL226" s="15"/>
      <c r="BM226" s="15"/>
      <c r="BN226" s="15"/>
      <c r="BO226" s="15"/>
      <c r="BP226" s="15"/>
      <c r="BQ226" s="15"/>
      <c r="BR226" s="15"/>
      <c r="BS226" s="15"/>
      <c r="BT226" s="15"/>
      <c r="BU226" s="94"/>
      <c r="BV226" s="94"/>
      <c r="BW226" s="15"/>
      <c r="BX226" s="15"/>
      <c r="BY226" s="94"/>
      <c r="BZ226" s="15">
        <v>3380.9</v>
      </c>
      <c r="CA226" s="15">
        <v>3211.6</v>
      </c>
      <c r="CB226" s="199">
        <v>2994.4319999999998</v>
      </c>
      <c r="CC226" s="15">
        <f t="shared" si="257"/>
        <v>93.238012205754146</v>
      </c>
      <c r="CD226" s="15"/>
      <c r="CE226" s="15"/>
      <c r="CF226" s="94"/>
      <c r="CG226" s="94"/>
      <c r="CH226" s="94"/>
      <c r="CI226" s="15"/>
      <c r="CJ226" s="94"/>
      <c r="CK226" s="94"/>
      <c r="CL226" s="94"/>
      <c r="CM226" s="15"/>
      <c r="CN226" s="94"/>
      <c r="CO226" s="94"/>
      <c r="CP226" s="94"/>
      <c r="CQ226" s="15"/>
      <c r="CR226" s="94"/>
      <c r="CS226" s="94"/>
      <c r="CT226" s="94"/>
      <c r="CU226" s="15"/>
      <c r="CV226" s="94"/>
      <c r="CW226" s="94"/>
      <c r="CX226" s="94"/>
      <c r="CY226" s="15"/>
      <c r="CZ226" s="94"/>
      <c r="DA226" s="94"/>
      <c r="DB226" s="15"/>
      <c r="DC226" s="15"/>
      <c r="DD226" s="94"/>
      <c r="DE226" s="94"/>
      <c r="DF226" s="94"/>
      <c r="DG226" s="15"/>
      <c r="DH226" s="94"/>
      <c r="DI226" s="94"/>
      <c r="DJ226" s="94"/>
      <c r="DK226" s="15"/>
      <c r="DL226" s="94"/>
      <c r="DM226" s="48"/>
      <c r="DN226" s="15"/>
      <c r="DO226" s="15"/>
      <c r="DP226" s="15"/>
      <c r="DQ226" s="48"/>
      <c r="DR226" s="15"/>
      <c r="DS226" s="15"/>
      <c r="DT226" s="94"/>
      <c r="DU226" s="94"/>
      <c r="DV226" s="94"/>
      <c r="DW226" s="15"/>
      <c r="DX226" s="94"/>
      <c r="DY226" s="211"/>
      <c r="DZ226" s="15">
        <v>12649</v>
      </c>
      <c r="EA226" s="15">
        <v>12649</v>
      </c>
      <c r="EB226" s="197">
        <v>12649</v>
      </c>
      <c r="EC226" s="15">
        <f t="shared" si="202"/>
        <v>100</v>
      </c>
      <c r="ED226" s="221"/>
      <c r="EE226" s="221"/>
      <c r="EF226" s="94"/>
      <c r="EG226" s="94"/>
      <c r="EH226" s="94"/>
      <c r="EI226" s="15"/>
      <c r="EJ226" s="94"/>
      <c r="EK226" s="94"/>
      <c r="EL226" s="94"/>
      <c r="EM226" s="15"/>
      <c r="EN226" s="94"/>
      <c r="EO226" s="94"/>
      <c r="EP226" s="94"/>
      <c r="EQ226" s="15"/>
      <c r="ER226" s="94"/>
      <c r="ES226" s="94"/>
      <c r="ET226" s="15">
        <v>1260.3</v>
      </c>
      <c r="EU226" s="15">
        <v>1047.4000000000001</v>
      </c>
      <c r="EV226" s="199">
        <v>1047.375</v>
      </c>
      <c r="EW226" s="15">
        <f>EV226/EU226*100</f>
        <v>99.997613137292333</v>
      </c>
      <c r="EX226" s="15">
        <v>3137.5</v>
      </c>
      <c r="EY226" s="15">
        <v>3137.5</v>
      </c>
      <c r="EZ226" s="199">
        <v>3137.47</v>
      </c>
      <c r="FA226" s="15">
        <f t="shared" si="913"/>
        <v>99.999043824701189</v>
      </c>
      <c r="FB226" s="15"/>
      <c r="FC226" s="15"/>
      <c r="FD226" s="199"/>
      <c r="FE226" s="15"/>
      <c r="FF226" s="15"/>
      <c r="FG226" s="15"/>
      <c r="FH226" s="199"/>
      <c r="FI226" s="15"/>
      <c r="FJ226" s="15"/>
      <c r="FK226" s="15"/>
      <c r="FL226" s="199"/>
      <c r="FM226" s="15"/>
      <c r="FN226" s="15"/>
      <c r="FO226" s="15"/>
      <c r="FP226" s="133"/>
      <c r="FQ226" s="15"/>
      <c r="FR226" s="15"/>
      <c r="FS226" s="15"/>
      <c r="FT226" s="133"/>
      <c r="FU226" s="15"/>
      <c r="FV226" s="15">
        <v>6043.6</v>
      </c>
      <c r="FW226" s="15"/>
      <c r="FX226" s="133"/>
      <c r="FY226" s="15"/>
      <c r="FZ226" s="15"/>
      <c r="GA226" s="15"/>
      <c r="GB226" s="133"/>
      <c r="GC226" s="15"/>
      <c r="GD226" s="15"/>
      <c r="GE226" s="15"/>
      <c r="GF226" s="133"/>
      <c r="GG226" s="15"/>
      <c r="GH226" s="15"/>
      <c r="GI226" s="15">
        <v>130.154</v>
      </c>
      <c r="GJ226" s="15">
        <v>130.154</v>
      </c>
      <c r="GK226" s="15">
        <f t="shared" si="884"/>
        <v>100</v>
      </c>
    </row>
    <row r="227" spans="1:193" s="33" customFormat="1" x14ac:dyDescent="0.25">
      <c r="A227" s="56" t="s">
        <v>567</v>
      </c>
      <c r="B227" s="145">
        <f t="shared" si="848"/>
        <v>2749.9</v>
      </c>
      <c r="C227" s="145">
        <f t="shared" si="848"/>
        <v>2749.9</v>
      </c>
      <c r="D227" s="145">
        <f t="shared" si="849"/>
        <v>2749.8514100000002</v>
      </c>
      <c r="E227" s="14">
        <f t="shared" si="886"/>
        <v>99.998233026655512</v>
      </c>
      <c r="F227" s="14"/>
      <c r="G227" s="14"/>
      <c r="H227" s="14"/>
      <c r="I227" s="14"/>
      <c r="J227" s="14"/>
      <c r="K227" s="14"/>
      <c r="L227" s="14"/>
      <c r="M227" s="14"/>
      <c r="N227" s="14"/>
      <c r="O227" s="14"/>
      <c r="P227" s="14"/>
      <c r="Q227" s="14"/>
      <c r="R227" s="14"/>
      <c r="S227" s="14"/>
      <c r="T227" s="14"/>
      <c r="U227" s="14"/>
      <c r="V227" s="14"/>
      <c r="W227" s="14"/>
      <c r="X227" s="14"/>
      <c r="Y227" s="14"/>
      <c r="Z227" s="14"/>
      <c r="AA227" s="14"/>
      <c r="AB227" s="14">
        <v>0</v>
      </c>
      <c r="AC227" s="14"/>
      <c r="AD227" s="14"/>
      <c r="AE227" s="14"/>
      <c r="AF227" s="14"/>
      <c r="AG227" s="14"/>
      <c r="AH227" s="14"/>
      <c r="AI227" s="14"/>
      <c r="AJ227" s="14"/>
      <c r="AK227" s="14"/>
      <c r="AL227" s="14"/>
      <c r="AM227" s="14"/>
      <c r="AN227" s="14"/>
      <c r="AO227" s="14"/>
      <c r="AP227" s="14"/>
      <c r="AQ227" s="14"/>
      <c r="AR227" s="14"/>
      <c r="AS227" s="14"/>
      <c r="AT227" s="14">
        <v>2749.9</v>
      </c>
      <c r="AU227" s="14">
        <v>2749.9</v>
      </c>
      <c r="AV227" s="14">
        <v>2749.8514100000002</v>
      </c>
      <c r="AW227" s="14">
        <f>AV227/AU227*100</f>
        <v>99.998233026655512</v>
      </c>
      <c r="AX227" s="14"/>
      <c r="AY227" s="14"/>
      <c r="AZ227" s="14"/>
      <c r="BA227" s="14"/>
      <c r="BB227" s="155"/>
      <c r="BC227" s="14"/>
      <c r="BD227" s="14"/>
      <c r="BE227" s="14"/>
      <c r="BF227" s="14"/>
      <c r="BG227" s="14"/>
      <c r="BH227" s="14"/>
      <c r="BI227" s="95"/>
      <c r="BJ227" s="95"/>
      <c r="BK227" s="95"/>
      <c r="BL227" s="95"/>
      <c r="BM227" s="95"/>
      <c r="BN227" s="95"/>
      <c r="BO227" s="14"/>
      <c r="BP227" s="14"/>
      <c r="BQ227" s="95"/>
      <c r="BR227" s="14"/>
      <c r="BS227" s="14"/>
      <c r="BT227" s="14"/>
      <c r="BU227" s="95"/>
      <c r="BV227" s="95"/>
      <c r="BW227" s="14"/>
      <c r="BX227" s="14"/>
      <c r="BY227" s="95"/>
      <c r="BZ227" s="14"/>
      <c r="CA227" s="14"/>
      <c r="CB227" s="14"/>
      <c r="CC227" s="14"/>
      <c r="CD227" s="14"/>
      <c r="CE227" s="14"/>
      <c r="CF227" s="14"/>
      <c r="CG227" s="95"/>
      <c r="CH227" s="95"/>
      <c r="CI227" s="14"/>
      <c r="CJ227" s="14"/>
      <c r="CK227" s="95"/>
      <c r="CL227" s="95"/>
      <c r="CM227" s="14"/>
      <c r="CN227" s="14"/>
      <c r="CO227" s="95"/>
      <c r="CP227" s="95"/>
      <c r="CQ227" s="14"/>
      <c r="CR227" s="14"/>
      <c r="CS227" s="95"/>
      <c r="CT227" s="95"/>
      <c r="CU227" s="14"/>
      <c r="CV227" s="14"/>
      <c r="CW227" s="95"/>
      <c r="CX227" s="95"/>
      <c r="CY227" s="14"/>
      <c r="CZ227" s="14"/>
      <c r="DA227" s="95"/>
      <c r="DB227" s="14"/>
      <c r="DC227" s="14"/>
      <c r="DD227" s="14"/>
      <c r="DE227" s="95"/>
      <c r="DF227" s="95"/>
      <c r="DG227" s="14"/>
      <c r="DH227" s="14"/>
      <c r="DI227" s="95"/>
      <c r="DJ227" s="95"/>
      <c r="DK227" s="14"/>
      <c r="DL227" s="14"/>
      <c r="DM227" s="48"/>
      <c r="DN227" s="14"/>
      <c r="DO227" s="14"/>
      <c r="DP227" s="14"/>
      <c r="DQ227" s="48"/>
      <c r="DR227" s="14"/>
      <c r="DS227" s="14"/>
      <c r="DT227" s="14"/>
      <c r="DU227" s="95"/>
      <c r="DV227" s="95"/>
      <c r="DW227" s="15"/>
      <c r="DX227" s="14"/>
      <c r="DY227" s="207"/>
      <c r="DZ227" s="15"/>
      <c r="EA227" s="15"/>
      <c r="EB227" s="14"/>
      <c r="EC227" s="14"/>
      <c r="ED227" s="225"/>
      <c r="EE227" s="221"/>
      <c r="EF227" s="14"/>
      <c r="EG227" s="95"/>
      <c r="EH227" s="95"/>
      <c r="EI227" s="15"/>
      <c r="EJ227" s="14"/>
      <c r="EK227" s="95"/>
      <c r="EL227" s="95"/>
      <c r="EM227" s="15"/>
      <c r="EN227" s="14"/>
      <c r="EO227" s="95"/>
      <c r="EP227" s="95"/>
      <c r="EQ227" s="15"/>
      <c r="ER227" s="14"/>
      <c r="ES227" s="95"/>
      <c r="ET227" s="15"/>
      <c r="EU227" s="15"/>
      <c r="EV227" s="14"/>
      <c r="EW227" s="95"/>
      <c r="EX227" s="15"/>
      <c r="EY227" s="15"/>
      <c r="EZ227" s="14"/>
      <c r="FA227" s="15"/>
      <c r="FB227" s="15"/>
      <c r="FC227" s="15"/>
      <c r="FD227" s="14"/>
      <c r="FE227" s="15"/>
      <c r="FF227" s="15"/>
      <c r="FG227" s="15"/>
      <c r="FH227" s="14"/>
      <c r="FI227" s="15"/>
      <c r="FJ227" s="15"/>
      <c r="FK227" s="15"/>
      <c r="FL227" s="14"/>
      <c r="FM227" s="15"/>
      <c r="FN227" s="15"/>
      <c r="FO227" s="15"/>
      <c r="FP227" s="14"/>
      <c r="FQ227" s="14"/>
      <c r="FR227" s="14"/>
      <c r="FS227" s="15"/>
      <c r="FT227" s="14"/>
      <c r="FU227" s="14"/>
      <c r="FV227" s="14"/>
      <c r="FW227" s="15"/>
      <c r="FX227" s="14"/>
      <c r="FY227" s="14"/>
      <c r="FZ227" s="14"/>
      <c r="GA227" s="15"/>
      <c r="GB227" s="14"/>
      <c r="GC227" s="14"/>
      <c r="GD227" s="14"/>
      <c r="GE227" s="15"/>
      <c r="GF227" s="14"/>
      <c r="GG227" s="14"/>
      <c r="GH227" s="14"/>
      <c r="GI227" s="15"/>
      <c r="GJ227" s="15"/>
      <c r="GK227" s="15"/>
    </row>
    <row r="228" spans="1:193" s="33" customFormat="1" x14ac:dyDescent="0.25">
      <c r="A228" s="56" t="s">
        <v>561</v>
      </c>
      <c r="B228" s="145">
        <f t="shared" si="848"/>
        <v>0</v>
      </c>
      <c r="C228" s="145">
        <f t="shared" si="848"/>
        <v>749.16</v>
      </c>
      <c r="D228" s="145">
        <f t="shared" si="849"/>
        <v>749.16</v>
      </c>
      <c r="E228" s="14">
        <f t="shared" si="886"/>
        <v>100</v>
      </c>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v>749.16</v>
      </c>
      <c r="AR228" s="133">
        <v>749.16</v>
      </c>
      <c r="AS228" s="14">
        <f t="shared" si="850"/>
        <v>100</v>
      </c>
      <c r="AT228" s="14"/>
      <c r="AU228" s="14"/>
      <c r="AV228" s="14"/>
      <c r="AW228" s="14"/>
      <c r="AX228" s="14"/>
      <c r="AY228" s="14"/>
      <c r="AZ228" s="14"/>
      <c r="BA228" s="14"/>
      <c r="BB228" s="155"/>
      <c r="BC228" s="14"/>
      <c r="BD228" s="14"/>
      <c r="BE228" s="14"/>
      <c r="BF228" s="14"/>
      <c r="BG228" s="14"/>
      <c r="BH228" s="14"/>
      <c r="BI228" s="95"/>
      <c r="BJ228" s="95"/>
      <c r="BK228" s="95"/>
      <c r="BL228" s="95"/>
      <c r="BM228" s="95"/>
      <c r="BN228" s="95"/>
      <c r="BO228" s="14"/>
      <c r="BP228" s="14"/>
      <c r="BQ228" s="95"/>
      <c r="BR228" s="14"/>
      <c r="BS228" s="14"/>
      <c r="BT228" s="14"/>
      <c r="BU228" s="95"/>
      <c r="BV228" s="95"/>
      <c r="BW228" s="14"/>
      <c r="BX228" s="14"/>
      <c r="BY228" s="95"/>
      <c r="BZ228" s="14"/>
      <c r="CA228" s="14"/>
      <c r="CB228" s="14"/>
      <c r="CC228" s="14"/>
      <c r="CD228" s="14"/>
      <c r="CE228" s="14"/>
      <c r="CF228" s="14"/>
      <c r="CG228" s="95"/>
      <c r="CH228" s="95"/>
      <c r="CI228" s="14"/>
      <c r="CJ228" s="14"/>
      <c r="CK228" s="95"/>
      <c r="CL228" s="95"/>
      <c r="CM228" s="14"/>
      <c r="CN228" s="14"/>
      <c r="CO228" s="95"/>
      <c r="CP228" s="95"/>
      <c r="CQ228" s="14"/>
      <c r="CR228" s="14"/>
      <c r="CS228" s="95"/>
      <c r="CT228" s="95"/>
      <c r="CU228" s="14"/>
      <c r="CV228" s="14"/>
      <c r="CW228" s="95"/>
      <c r="CX228" s="95"/>
      <c r="CY228" s="14"/>
      <c r="CZ228" s="14"/>
      <c r="DA228" s="95"/>
      <c r="DB228" s="14"/>
      <c r="DC228" s="14"/>
      <c r="DD228" s="14"/>
      <c r="DE228" s="95"/>
      <c r="DF228" s="95"/>
      <c r="DG228" s="14"/>
      <c r="DH228" s="14"/>
      <c r="DI228" s="95"/>
      <c r="DJ228" s="95"/>
      <c r="DK228" s="14"/>
      <c r="DL228" s="14"/>
      <c r="DM228" s="48"/>
      <c r="DN228" s="14"/>
      <c r="DO228" s="14"/>
      <c r="DP228" s="14"/>
      <c r="DQ228" s="48"/>
      <c r="DR228" s="14"/>
      <c r="DS228" s="14"/>
      <c r="DT228" s="14"/>
      <c r="DU228" s="95"/>
      <c r="DV228" s="95"/>
      <c r="DW228" s="15"/>
      <c r="DX228" s="14"/>
      <c r="DY228" s="207"/>
      <c r="DZ228" s="15"/>
      <c r="EA228" s="15"/>
      <c r="EB228" s="14"/>
      <c r="EC228" s="14"/>
      <c r="ED228" s="225"/>
      <c r="EE228" s="221"/>
      <c r="EF228" s="14"/>
      <c r="EG228" s="95"/>
      <c r="EH228" s="95"/>
      <c r="EI228" s="15"/>
      <c r="EJ228" s="14"/>
      <c r="EK228" s="95"/>
      <c r="EL228" s="95"/>
      <c r="EM228" s="15"/>
      <c r="EN228" s="14"/>
      <c r="EO228" s="95"/>
      <c r="EP228" s="95"/>
      <c r="EQ228" s="15"/>
      <c r="ER228" s="14"/>
      <c r="ES228" s="95"/>
      <c r="ET228" s="15"/>
      <c r="EU228" s="15"/>
      <c r="EV228" s="14"/>
      <c r="EW228" s="95"/>
      <c r="EX228" s="15"/>
      <c r="EY228" s="15"/>
      <c r="EZ228" s="14"/>
      <c r="FA228" s="15"/>
      <c r="FB228" s="15"/>
      <c r="FC228" s="15"/>
      <c r="FD228" s="14"/>
      <c r="FE228" s="15"/>
      <c r="FF228" s="15"/>
      <c r="FG228" s="15"/>
      <c r="FH228" s="14"/>
      <c r="FI228" s="15"/>
      <c r="FJ228" s="15"/>
      <c r="FK228" s="15"/>
      <c r="FL228" s="14"/>
      <c r="FM228" s="15"/>
      <c r="FN228" s="15"/>
      <c r="FO228" s="15"/>
      <c r="FP228" s="14"/>
      <c r="FQ228" s="14"/>
      <c r="FR228" s="14"/>
      <c r="FS228" s="15"/>
      <c r="FT228" s="14"/>
      <c r="FU228" s="14"/>
      <c r="FV228" s="14"/>
      <c r="FW228" s="15"/>
      <c r="FX228" s="14"/>
      <c r="FY228" s="14"/>
      <c r="FZ228" s="14"/>
      <c r="GA228" s="15"/>
      <c r="GB228" s="14"/>
      <c r="GC228" s="14"/>
      <c r="GD228" s="14"/>
      <c r="GE228" s="15"/>
      <c r="GF228" s="14"/>
      <c r="GG228" s="14"/>
      <c r="GH228" s="14"/>
      <c r="GI228" s="15"/>
      <c r="GJ228" s="15"/>
      <c r="GK228" s="15"/>
    </row>
    <row r="229" spans="1:193" s="33" customFormat="1" x14ac:dyDescent="0.25">
      <c r="A229" s="56" t="s">
        <v>562</v>
      </c>
      <c r="B229" s="145">
        <f t="shared" si="848"/>
        <v>0</v>
      </c>
      <c r="C229" s="145">
        <f t="shared" si="848"/>
        <v>618.096</v>
      </c>
      <c r="D229" s="145">
        <f t="shared" si="849"/>
        <v>618.096</v>
      </c>
      <c r="E229" s="14">
        <f t="shared" si="886"/>
        <v>100</v>
      </c>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v>618.096</v>
      </c>
      <c r="AR229" s="14">
        <v>618.096</v>
      </c>
      <c r="AS229" s="14">
        <f t="shared" si="850"/>
        <v>100</v>
      </c>
      <c r="AT229" s="14"/>
      <c r="AU229" s="14"/>
      <c r="AV229" s="14"/>
      <c r="AW229" s="14"/>
      <c r="AX229" s="14"/>
      <c r="AY229" s="14"/>
      <c r="AZ229" s="14"/>
      <c r="BA229" s="14"/>
      <c r="BB229" s="155"/>
      <c r="BC229" s="14"/>
      <c r="BD229" s="14"/>
      <c r="BE229" s="14"/>
      <c r="BF229" s="14"/>
      <c r="BG229" s="14"/>
      <c r="BH229" s="14"/>
      <c r="BI229" s="95"/>
      <c r="BJ229" s="95"/>
      <c r="BK229" s="95"/>
      <c r="BL229" s="95"/>
      <c r="BM229" s="95"/>
      <c r="BN229" s="95"/>
      <c r="BO229" s="14"/>
      <c r="BP229" s="14"/>
      <c r="BQ229" s="95"/>
      <c r="BR229" s="14"/>
      <c r="BS229" s="14"/>
      <c r="BT229" s="14"/>
      <c r="BU229" s="95"/>
      <c r="BV229" s="95"/>
      <c r="BW229" s="14"/>
      <c r="BX229" s="14"/>
      <c r="BY229" s="95"/>
      <c r="BZ229" s="14"/>
      <c r="CA229" s="14"/>
      <c r="CB229" s="14"/>
      <c r="CC229" s="14"/>
      <c r="CD229" s="14"/>
      <c r="CE229" s="14"/>
      <c r="CF229" s="14"/>
      <c r="CG229" s="95"/>
      <c r="CH229" s="95"/>
      <c r="CI229" s="14"/>
      <c r="CJ229" s="14"/>
      <c r="CK229" s="95"/>
      <c r="CL229" s="95"/>
      <c r="CM229" s="14"/>
      <c r="CN229" s="14"/>
      <c r="CO229" s="95"/>
      <c r="CP229" s="95"/>
      <c r="CQ229" s="14"/>
      <c r="CR229" s="14"/>
      <c r="CS229" s="95"/>
      <c r="CT229" s="95"/>
      <c r="CU229" s="14"/>
      <c r="CV229" s="14"/>
      <c r="CW229" s="95"/>
      <c r="CX229" s="95"/>
      <c r="CY229" s="14"/>
      <c r="CZ229" s="14"/>
      <c r="DA229" s="95"/>
      <c r="DB229" s="14"/>
      <c r="DC229" s="14"/>
      <c r="DD229" s="14"/>
      <c r="DE229" s="95"/>
      <c r="DF229" s="95"/>
      <c r="DG229" s="14"/>
      <c r="DH229" s="14"/>
      <c r="DI229" s="95"/>
      <c r="DJ229" s="95"/>
      <c r="DK229" s="14"/>
      <c r="DL229" s="14"/>
      <c r="DM229" s="48"/>
      <c r="DN229" s="14"/>
      <c r="DO229" s="14"/>
      <c r="DP229" s="14"/>
      <c r="DQ229" s="48"/>
      <c r="DR229" s="14"/>
      <c r="DS229" s="14"/>
      <c r="DT229" s="14"/>
      <c r="DU229" s="95"/>
      <c r="DV229" s="95"/>
      <c r="DW229" s="15"/>
      <c r="DX229" s="14"/>
      <c r="DY229" s="207"/>
      <c r="DZ229" s="15"/>
      <c r="EA229" s="15"/>
      <c r="EB229" s="14"/>
      <c r="EC229" s="14"/>
      <c r="ED229" s="225"/>
      <c r="EE229" s="221"/>
      <c r="EF229" s="14"/>
      <c r="EG229" s="95"/>
      <c r="EH229" s="95"/>
      <c r="EI229" s="15"/>
      <c r="EJ229" s="14"/>
      <c r="EK229" s="95"/>
      <c r="EL229" s="95"/>
      <c r="EM229" s="15"/>
      <c r="EN229" s="14"/>
      <c r="EO229" s="95"/>
      <c r="EP229" s="95"/>
      <c r="EQ229" s="15"/>
      <c r="ER229" s="14"/>
      <c r="ES229" s="95"/>
      <c r="ET229" s="15"/>
      <c r="EU229" s="15"/>
      <c r="EV229" s="14"/>
      <c r="EW229" s="95"/>
      <c r="EX229" s="15"/>
      <c r="EY229" s="15"/>
      <c r="EZ229" s="14"/>
      <c r="FA229" s="15"/>
      <c r="FB229" s="15"/>
      <c r="FC229" s="15"/>
      <c r="FD229" s="14"/>
      <c r="FE229" s="15"/>
      <c r="FF229" s="15"/>
      <c r="FG229" s="15"/>
      <c r="FH229" s="14"/>
      <c r="FI229" s="15"/>
      <c r="FJ229" s="15"/>
      <c r="FK229" s="15"/>
      <c r="FL229" s="14"/>
      <c r="FM229" s="15"/>
      <c r="FN229" s="15"/>
      <c r="FO229" s="15"/>
      <c r="FP229" s="14"/>
      <c r="FQ229" s="14"/>
      <c r="FR229" s="14"/>
      <c r="FS229" s="15"/>
      <c r="FT229" s="14"/>
      <c r="FU229" s="14"/>
      <c r="FV229" s="14"/>
      <c r="FW229" s="15"/>
      <c r="FX229" s="14"/>
      <c r="FY229" s="14"/>
      <c r="FZ229" s="14"/>
      <c r="GA229" s="15"/>
      <c r="GB229" s="14"/>
      <c r="GC229" s="14"/>
      <c r="GD229" s="14"/>
      <c r="GE229" s="15"/>
      <c r="GF229" s="14"/>
      <c r="GG229" s="14"/>
      <c r="GH229" s="14"/>
      <c r="GI229" s="15"/>
      <c r="GJ229" s="15"/>
      <c r="GK229" s="15"/>
    </row>
    <row r="230" spans="1:193" s="33" customFormat="1" x14ac:dyDescent="0.25">
      <c r="A230" s="56" t="s">
        <v>563</v>
      </c>
      <c r="B230" s="145">
        <f t="shared" si="848"/>
        <v>0</v>
      </c>
      <c r="C230" s="145">
        <f t="shared" si="848"/>
        <v>0</v>
      </c>
      <c r="D230" s="145">
        <f t="shared" si="849"/>
        <v>0</v>
      </c>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55"/>
      <c r="BC230" s="14"/>
      <c r="BD230" s="14"/>
      <c r="BE230" s="14"/>
      <c r="BF230" s="14"/>
      <c r="BG230" s="14"/>
      <c r="BH230" s="14"/>
      <c r="BI230" s="95"/>
      <c r="BJ230" s="95"/>
      <c r="BK230" s="95"/>
      <c r="BL230" s="95"/>
      <c r="BM230" s="95"/>
      <c r="BN230" s="95"/>
      <c r="BO230" s="14"/>
      <c r="BP230" s="14"/>
      <c r="BQ230" s="95"/>
      <c r="BR230" s="14"/>
      <c r="BS230" s="14"/>
      <c r="BT230" s="14"/>
      <c r="BU230" s="95"/>
      <c r="BV230" s="95"/>
      <c r="BW230" s="14"/>
      <c r="BX230" s="14"/>
      <c r="BY230" s="95"/>
      <c r="BZ230" s="14"/>
      <c r="CA230" s="14"/>
      <c r="CB230" s="14"/>
      <c r="CC230" s="14"/>
      <c r="CD230" s="14"/>
      <c r="CE230" s="14"/>
      <c r="CF230" s="14"/>
      <c r="CG230" s="95"/>
      <c r="CH230" s="95"/>
      <c r="CI230" s="14"/>
      <c r="CJ230" s="14"/>
      <c r="CK230" s="95"/>
      <c r="CL230" s="95"/>
      <c r="CM230" s="14"/>
      <c r="CN230" s="14"/>
      <c r="CO230" s="95"/>
      <c r="CP230" s="95"/>
      <c r="CQ230" s="14"/>
      <c r="CR230" s="14"/>
      <c r="CS230" s="95"/>
      <c r="CT230" s="95"/>
      <c r="CU230" s="14"/>
      <c r="CV230" s="14"/>
      <c r="CW230" s="95"/>
      <c r="CX230" s="95"/>
      <c r="CY230" s="14"/>
      <c r="CZ230" s="14"/>
      <c r="DA230" s="95"/>
      <c r="DB230" s="14"/>
      <c r="DC230" s="14"/>
      <c r="DD230" s="14"/>
      <c r="DE230" s="95"/>
      <c r="DF230" s="95"/>
      <c r="DG230" s="14"/>
      <c r="DH230" s="14"/>
      <c r="DI230" s="95"/>
      <c r="DJ230" s="95"/>
      <c r="DK230" s="14"/>
      <c r="DL230" s="14"/>
      <c r="DM230" s="48"/>
      <c r="DN230" s="14"/>
      <c r="DO230" s="14"/>
      <c r="DP230" s="14"/>
      <c r="DQ230" s="48"/>
      <c r="DR230" s="14"/>
      <c r="DS230" s="14"/>
      <c r="DT230" s="14"/>
      <c r="DU230" s="95"/>
      <c r="DV230" s="95"/>
      <c r="DW230" s="15"/>
      <c r="DX230" s="14"/>
      <c r="DY230" s="207"/>
      <c r="DZ230" s="15"/>
      <c r="EA230" s="15"/>
      <c r="EB230" s="14"/>
      <c r="EC230" s="14"/>
      <c r="ED230" s="225"/>
      <c r="EE230" s="221"/>
      <c r="EF230" s="14"/>
      <c r="EG230" s="95"/>
      <c r="EH230" s="95"/>
      <c r="EI230" s="15"/>
      <c r="EJ230" s="14"/>
      <c r="EK230" s="95"/>
      <c r="EL230" s="95"/>
      <c r="EM230" s="15"/>
      <c r="EN230" s="14"/>
      <c r="EO230" s="95"/>
      <c r="EP230" s="95"/>
      <c r="EQ230" s="15"/>
      <c r="ER230" s="14"/>
      <c r="ES230" s="95"/>
      <c r="ET230" s="15"/>
      <c r="EU230" s="15"/>
      <c r="EV230" s="14"/>
      <c r="EW230" s="95"/>
      <c r="EX230" s="15"/>
      <c r="EY230" s="15"/>
      <c r="EZ230" s="14"/>
      <c r="FA230" s="15"/>
      <c r="FB230" s="15"/>
      <c r="FC230" s="15"/>
      <c r="FD230" s="14"/>
      <c r="FE230" s="15"/>
      <c r="FF230" s="15"/>
      <c r="FG230" s="15"/>
      <c r="FH230" s="14"/>
      <c r="FI230" s="15"/>
      <c r="FJ230" s="15"/>
      <c r="FK230" s="15"/>
      <c r="FL230" s="14"/>
      <c r="FM230" s="15"/>
      <c r="FN230" s="15"/>
      <c r="FO230" s="15"/>
      <c r="FP230" s="14"/>
      <c r="FQ230" s="14"/>
      <c r="FR230" s="14"/>
      <c r="FS230" s="15"/>
      <c r="FT230" s="14"/>
      <c r="FU230" s="14"/>
      <c r="FV230" s="14"/>
      <c r="FW230" s="15"/>
      <c r="FX230" s="14"/>
      <c r="FY230" s="14"/>
      <c r="FZ230" s="14"/>
      <c r="GA230" s="15"/>
      <c r="GB230" s="14"/>
      <c r="GC230" s="14"/>
      <c r="GD230" s="14"/>
      <c r="GE230" s="15"/>
      <c r="GF230" s="14"/>
      <c r="GG230" s="14"/>
      <c r="GH230" s="14"/>
      <c r="GI230" s="15"/>
      <c r="GJ230" s="15"/>
      <c r="GK230" s="15"/>
    </row>
    <row r="231" spans="1:193" s="33" customFormat="1" x14ac:dyDescent="0.25">
      <c r="A231" s="56" t="s">
        <v>564</v>
      </c>
      <c r="B231" s="145">
        <f t="shared" si="848"/>
        <v>0</v>
      </c>
      <c r="C231" s="145">
        <f t="shared" si="848"/>
        <v>0</v>
      </c>
      <c r="D231" s="145">
        <f t="shared" si="849"/>
        <v>0</v>
      </c>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55"/>
      <c r="BC231" s="14"/>
      <c r="BD231" s="14"/>
      <c r="BE231" s="14"/>
      <c r="BF231" s="14"/>
      <c r="BG231" s="14"/>
      <c r="BH231" s="14"/>
      <c r="BI231" s="95"/>
      <c r="BJ231" s="95"/>
      <c r="BK231" s="95"/>
      <c r="BL231" s="95"/>
      <c r="BM231" s="95"/>
      <c r="BN231" s="95"/>
      <c r="BO231" s="14"/>
      <c r="BP231" s="14"/>
      <c r="BQ231" s="95"/>
      <c r="BR231" s="14"/>
      <c r="BS231" s="14"/>
      <c r="BT231" s="14"/>
      <c r="BU231" s="95"/>
      <c r="BV231" s="95"/>
      <c r="BW231" s="14"/>
      <c r="BX231" s="14"/>
      <c r="BY231" s="95"/>
      <c r="BZ231" s="14"/>
      <c r="CA231" s="14"/>
      <c r="CB231" s="14"/>
      <c r="CC231" s="14"/>
      <c r="CD231" s="14"/>
      <c r="CE231" s="14"/>
      <c r="CF231" s="14"/>
      <c r="CG231" s="95"/>
      <c r="CH231" s="95"/>
      <c r="CI231" s="14"/>
      <c r="CJ231" s="14"/>
      <c r="CK231" s="95"/>
      <c r="CL231" s="95"/>
      <c r="CM231" s="14"/>
      <c r="CN231" s="14"/>
      <c r="CO231" s="95"/>
      <c r="CP231" s="95"/>
      <c r="CQ231" s="14"/>
      <c r="CR231" s="14"/>
      <c r="CS231" s="95"/>
      <c r="CT231" s="95"/>
      <c r="CU231" s="14"/>
      <c r="CV231" s="14"/>
      <c r="CW231" s="95"/>
      <c r="CX231" s="95"/>
      <c r="CY231" s="14"/>
      <c r="CZ231" s="14"/>
      <c r="DA231" s="95"/>
      <c r="DB231" s="14"/>
      <c r="DC231" s="14"/>
      <c r="DD231" s="14"/>
      <c r="DE231" s="95"/>
      <c r="DF231" s="95"/>
      <c r="DG231" s="14"/>
      <c r="DH231" s="14"/>
      <c r="DI231" s="95"/>
      <c r="DJ231" s="95"/>
      <c r="DK231" s="14"/>
      <c r="DL231" s="14"/>
      <c r="DM231" s="48"/>
      <c r="DN231" s="14"/>
      <c r="DO231" s="14"/>
      <c r="DP231" s="14"/>
      <c r="DQ231" s="48"/>
      <c r="DR231" s="14"/>
      <c r="DS231" s="14"/>
      <c r="DT231" s="14"/>
      <c r="DU231" s="95"/>
      <c r="DV231" s="95"/>
      <c r="DW231" s="15"/>
      <c r="DX231" s="14"/>
      <c r="DY231" s="207"/>
      <c r="DZ231" s="15"/>
      <c r="EA231" s="15"/>
      <c r="EB231" s="14"/>
      <c r="EC231" s="14"/>
      <c r="ED231" s="225"/>
      <c r="EE231" s="221"/>
      <c r="EF231" s="14"/>
      <c r="EG231" s="95"/>
      <c r="EH231" s="95"/>
      <c r="EI231" s="15"/>
      <c r="EJ231" s="14"/>
      <c r="EK231" s="95"/>
      <c r="EL231" s="95"/>
      <c r="EM231" s="15"/>
      <c r="EN231" s="14"/>
      <c r="EO231" s="95"/>
      <c r="EP231" s="95"/>
      <c r="EQ231" s="15"/>
      <c r="ER231" s="14"/>
      <c r="ES231" s="95"/>
      <c r="ET231" s="15"/>
      <c r="EU231" s="15"/>
      <c r="EV231" s="14"/>
      <c r="EW231" s="95"/>
      <c r="EX231" s="15"/>
      <c r="EY231" s="15"/>
      <c r="EZ231" s="14"/>
      <c r="FA231" s="15"/>
      <c r="FB231" s="15"/>
      <c r="FC231" s="15"/>
      <c r="FD231" s="14"/>
      <c r="FE231" s="15"/>
      <c r="FF231" s="15"/>
      <c r="FG231" s="15"/>
      <c r="FH231" s="14"/>
      <c r="FI231" s="15"/>
      <c r="FJ231" s="15"/>
      <c r="FK231" s="15"/>
      <c r="FL231" s="14"/>
      <c r="FM231" s="15"/>
      <c r="FN231" s="15"/>
      <c r="FO231" s="15"/>
      <c r="FP231" s="14"/>
      <c r="FQ231" s="14"/>
      <c r="FR231" s="14"/>
      <c r="FS231" s="15"/>
      <c r="FT231" s="14"/>
      <c r="FU231" s="14"/>
      <c r="FV231" s="14"/>
      <c r="FW231" s="15"/>
      <c r="FX231" s="14"/>
      <c r="FY231" s="14"/>
      <c r="FZ231" s="14"/>
      <c r="GA231" s="15"/>
      <c r="GB231" s="14"/>
      <c r="GC231" s="14"/>
      <c r="GD231" s="14"/>
      <c r="GE231" s="15"/>
      <c r="GF231" s="14"/>
      <c r="GG231" s="14"/>
      <c r="GH231" s="14"/>
      <c r="GI231" s="15"/>
      <c r="GJ231" s="15"/>
      <c r="GK231" s="15"/>
    </row>
    <row r="232" spans="1:193" s="33" customFormat="1" x14ac:dyDescent="0.25">
      <c r="A232" s="56" t="s">
        <v>565</v>
      </c>
      <c r="B232" s="145">
        <f t="shared" si="848"/>
        <v>0</v>
      </c>
      <c r="C232" s="145">
        <f t="shared" si="848"/>
        <v>0</v>
      </c>
      <c r="D232" s="145">
        <f t="shared" si="849"/>
        <v>0</v>
      </c>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55"/>
      <c r="BC232" s="14"/>
      <c r="BD232" s="14"/>
      <c r="BE232" s="14"/>
      <c r="BF232" s="14"/>
      <c r="BG232" s="14"/>
      <c r="BH232" s="14"/>
      <c r="BI232" s="95"/>
      <c r="BJ232" s="95"/>
      <c r="BK232" s="95"/>
      <c r="BL232" s="95"/>
      <c r="BM232" s="95"/>
      <c r="BN232" s="95"/>
      <c r="BO232" s="14"/>
      <c r="BP232" s="14"/>
      <c r="BQ232" s="95"/>
      <c r="BR232" s="14"/>
      <c r="BS232" s="14"/>
      <c r="BT232" s="14"/>
      <c r="BU232" s="95"/>
      <c r="BV232" s="95"/>
      <c r="BW232" s="14"/>
      <c r="BX232" s="14"/>
      <c r="BY232" s="95"/>
      <c r="BZ232" s="14"/>
      <c r="CA232" s="14"/>
      <c r="CB232" s="14"/>
      <c r="CC232" s="14"/>
      <c r="CD232" s="14"/>
      <c r="CE232" s="14"/>
      <c r="CF232" s="14"/>
      <c r="CG232" s="95"/>
      <c r="CH232" s="95"/>
      <c r="CI232" s="14"/>
      <c r="CJ232" s="14"/>
      <c r="CK232" s="95"/>
      <c r="CL232" s="95"/>
      <c r="CM232" s="14"/>
      <c r="CN232" s="14"/>
      <c r="CO232" s="95"/>
      <c r="CP232" s="95"/>
      <c r="CQ232" s="14"/>
      <c r="CR232" s="14"/>
      <c r="CS232" s="95"/>
      <c r="CT232" s="95"/>
      <c r="CU232" s="14"/>
      <c r="CV232" s="14"/>
      <c r="CW232" s="95"/>
      <c r="CX232" s="95"/>
      <c r="CY232" s="14"/>
      <c r="CZ232" s="14"/>
      <c r="DA232" s="95"/>
      <c r="DB232" s="14"/>
      <c r="DC232" s="14"/>
      <c r="DD232" s="14"/>
      <c r="DE232" s="95"/>
      <c r="DF232" s="95"/>
      <c r="DG232" s="14"/>
      <c r="DH232" s="14"/>
      <c r="DI232" s="95"/>
      <c r="DJ232" s="95"/>
      <c r="DK232" s="14"/>
      <c r="DL232" s="14"/>
      <c r="DM232" s="48"/>
      <c r="DN232" s="14"/>
      <c r="DO232" s="14"/>
      <c r="DP232" s="14"/>
      <c r="DQ232" s="48"/>
      <c r="DR232" s="14"/>
      <c r="DS232" s="14"/>
      <c r="DT232" s="14"/>
      <c r="DU232" s="95"/>
      <c r="DV232" s="95"/>
      <c r="DW232" s="15"/>
      <c r="DX232" s="14"/>
      <c r="DY232" s="207"/>
      <c r="DZ232" s="15"/>
      <c r="EA232" s="15"/>
      <c r="EB232" s="14"/>
      <c r="EC232" s="14"/>
      <c r="ED232" s="225"/>
      <c r="EE232" s="221"/>
      <c r="EF232" s="14"/>
      <c r="EG232" s="95"/>
      <c r="EH232" s="95"/>
      <c r="EI232" s="15"/>
      <c r="EJ232" s="14"/>
      <c r="EK232" s="95"/>
      <c r="EL232" s="95"/>
      <c r="EM232" s="15"/>
      <c r="EN232" s="14"/>
      <c r="EO232" s="95"/>
      <c r="EP232" s="95"/>
      <c r="EQ232" s="15"/>
      <c r="ER232" s="14"/>
      <c r="ES232" s="95"/>
      <c r="ET232" s="15"/>
      <c r="EU232" s="15"/>
      <c r="EV232" s="14"/>
      <c r="EW232" s="95"/>
      <c r="EX232" s="15"/>
      <c r="EY232" s="15"/>
      <c r="EZ232" s="14"/>
      <c r="FA232" s="15"/>
      <c r="FB232" s="15"/>
      <c r="FC232" s="15"/>
      <c r="FD232" s="14"/>
      <c r="FE232" s="15"/>
      <c r="FF232" s="15"/>
      <c r="FG232" s="15"/>
      <c r="FH232" s="14"/>
      <c r="FI232" s="15"/>
      <c r="FJ232" s="15"/>
      <c r="FK232" s="15"/>
      <c r="FL232" s="14"/>
      <c r="FM232" s="15"/>
      <c r="FN232" s="15"/>
      <c r="FO232" s="15"/>
      <c r="FP232" s="14"/>
      <c r="FQ232" s="14"/>
      <c r="FR232" s="14"/>
      <c r="FS232" s="15"/>
      <c r="FT232" s="14"/>
      <c r="FU232" s="14"/>
      <c r="FV232" s="14"/>
      <c r="FW232" s="15"/>
      <c r="FX232" s="14"/>
      <c r="FY232" s="14"/>
      <c r="FZ232" s="14"/>
      <c r="GA232" s="15"/>
      <c r="GB232" s="14"/>
      <c r="GC232" s="14"/>
      <c r="GD232" s="14"/>
      <c r="GE232" s="15"/>
      <c r="GF232" s="14"/>
      <c r="GG232" s="14"/>
      <c r="GH232" s="14"/>
      <c r="GI232" s="15"/>
      <c r="GJ232" s="15"/>
      <c r="GK232" s="15"/>
    </row>
    <row r="233" spans="1:193" s="33" customFormat="1" x14ac:dyDescent="0.25">
      <c r="A233" s="56" t="s">
        <v>376</v>
      </c>
      <c r="B233" s="145">
        <f t="shared" si="848"/>
        <v>0</v>
      </c>
      <c r="C233" s="145">
        <f t="shared" si="848"/>
        <v>0</v>
      </c>
      <c r="D233" s="145">
        <f t="shared" si="849"/>
        <v>0</v>
      </c>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55"/>
      <c r="BC233" s="14"/>
      <c r="BD233" s="14"/>
      <c r="BE233" s="14"/>
      <c r="BF233" s="14"/>
      <c r="BG233" s="14"/>
      <c r="BH233" s="14"/>
      <c r="BI233" s="95"/>
      <c r="BJ233" s="95"/>
      <c r="BK233" s="95"/>
      <c r="BL233" s="95"/>
      <c r="BM233" s="95"/>
      <c r="BN233" s="95"/>
      <c r="BO233" s="14"/>
      <c r="BP233" s="14"/>
      <c r="BQ233" s="95"/>
      <c r="BR233" s="14"/>
      <c r="BS233" s="14"/>
      <c r="BT233" s="14"/>
      <c r="BU233" s="95"/>
      <c r="BV233" s="95"/>
      <c r="BW233" s="14"/>
      <c r="BX233" s="14"/>
      <c r="BY233" s="95"/>
      <c r="BZ233" s="14"/>
      <c r="CA233" s="14"/>
      <c r="CB233" s="14"/>
      <c r="CC233" s="14"/>
      <c r="CD233" s="14"/>
      <c r="CE233" s="14"/>
      <c r="CF233" s="14"/>
      <c r="CG233" s="95"/>
      <c r="CH233" s="95"/>
      <c r="CI233" s="14"/>
      <c r="CJ233" s="14"/>
      <c r="CK233" s="95"/>
      <c r="CL233" s="95"/>
      <c r="CM233" s="14"/>
      <c r="CN233" s="14"/>
      <c r="CO233" s="95"/>
      <c r="CP233" s="95"/>
      <c r="CQ233" s="14"/>
      <c r="CR233" s="14"/>
      <c r="CS233" s="95"/>
      <c r="CT233" s="95"/>
      <c r="CU233" s="14"/>
      <c r="CV233" s="14"/>
      <c r="CW233" s="95"/>
      <c r="CX233" s="95"/>
      <c r="CY233" s="14"/>
      <c r="CZ233" s="14"/>
      <c r="DA233" s="95"/>
      <c r="DB233" s="14"/>
      <c r="DC233" s="14"/>
      <c r="DD233" s="14"/>
      <c r="DE233" s="95"/>
      <c r="DF233" s="95"/>
      <c r="DG233" s="14"/>
      <c r="DH233" s="14"/>
      <c r="DI233" s="95"/>
      <c r="DJ233" s="95"/>
      <c r="DK233" s="14"/>
      <c r="DL233" s="14"/>
      <c r="DM233" s="48"/>
      <c r="DN233" s="14"/>
      <c r="DO233" s="14"/>
      <c r="DP233" s="14"/>
      <c r="DQ233" s="48"/>
      <c r="DR233" s="14"/>
      <c r="DS233" s="14"/>
      <c r="DT233" s="14"/>
      <c r="DU233" s="95"/>
      <c r="DV233" s="95"/>
      <c r="DW233" s="15"/>
      <c r="DX233" s="14"/>
      <c r="DY233" s="207"/>
      <c r="DZ233" s="15"/>
      <c r="EA233" s="15"/>
      <c r="EB233" s="14"/>
      <c r="EC233" s="14"/>
      <c r="ED233" s="225"/>
      <c r="EE233" s="221"/>
      <c r="EF233" s="14"/>
      <c r="EG233" s="95"/>
      <c r="EH233" s="95"/>
      <c r="EI233" s="15"/>
      <c r="EJ233" s="14"/>
      <c r="EK233" s="95"/>
      <c r="EL233" s="95"/>
      <c r="EM233" s="15"/>
      <c r="EN233" s="14"/>
      <c r="EO233" s="95"/>
      <c r="EP233" s="95"/>
      <c r="EQ233" s="15"/>
      <c r="ER233" s="14"/>
      <c r="ES233" s="95"/>
      <c r="ET233" s="15"/>
      <c r="EU233" s="15"/>
      <c r="EV233" s="14"/>
      <c r="EW233" s="95"/>
      <c r="EX233" s="15"/>
      <c r="EY233" s="15"/>
      <c r="EZ233" s="14"/>
      <c r="FA233" s="15"/>
      <c r="FB233" s="15"/>
      <c r="FC233" s="15"/>
      <c r="FD233" s="14"/>
      <c r="FE233" s="15"/>
      <c r="FF233" s="15"/>
      <c r="FG233" s="15"/>
      <c r="FH233" s="14"/>
      <c r="FI233" s="15"/>
      <c r="FJ233" s="15"/>
      <c r="FK233" s="15"/>
      <c r="FL233" s="14"/>
      <c r="FM233" s="15"/>
      <c r="FN233" s="15"/>
      <c r="FO233" s="15"/>
      <c r="FP233" s="14"/>
      <c r="FQ233" s="14"/>
      <c r="FR233" s="14"/>
      <c r="FS233" s="15"/>
      <c r="FT233" s="14"/>
      <c r="FU233" s="14"/>
      <c r="FV233" s="14"/>
      <c r="FW233" s="15"/>
      <c r="FX233" s="14"/>
      <c r="FY233" s="14"/>
      <c r="FZ233" s="14"/>
      <c r="GA233" s="15"/>
      <c r="GB233" s="14"/>
      <c r="GC233" s="14"/>
      <c r="GD233" s="14"/>
      <c r="GE233" s="15"/>
      <c r="GF233" s="14"/>
      <c r="GG233" s="14"/>
      <c r="GH233" s="14"/>
      <c r="GI233" s="15"/>
      <c r="GJ233" s="15"/>
      <c r="GK233" s="15"/>
    </row>
    <row r="234" spans="1:193" s="33" customFormat="1" x14ac:dyDescent="0.25">
      <c r="A234" s="56" t="s">
        <v>566</v>
      </c>
      <c r="B234" s="145">
        <f t="shared" si="848"/>
        <v>0</v>
      </c>
      <c r="C234" s="145">
        <f t="shared" si="848"/>
        <v>0</v>
      </c>
      <c r="D234" s="145">
        <f t="shared" si="849"/>
        <v>0</v>
      </c>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55"/>
      <c r="BC234" s="14"/>
      <c r="BD234" s="14"/>
      <c r="BE234" s="14"/>
      <c r="BF234" s="14"/>
      <c r="BG234" s="14"/>
      <c r="BH234" s="14"/>
      <c r="BI234" s="95"/>
      <c r="BJ234" s="95"/>
      <c r="BK234" s="95"/>
      <c r="BL234" s="95"/>
      <c r="BM234" s="95"/>
      <c r="BN234" s="95"/>
      <c r="BO234" s="14"/>
      <c r="BP234" s="14"/>
      <c r="BQ234" s="95"/>
      <c r="BR234" s="14"/>
      <c r="BS234" s="14"/>
      <c r="BT234" s="14"/>
      <c r="BU234" s="95"/>
      <c r="BV234" s="95"/>
      <c r="BW234" s="14"/>
      <c r="BX234" s="14"/>
      <c r="BY234" s="95"/>
      <c r="BZ234" s="14"/>
      <c r="CA234" s="14"/>
      <c r="CB234" s="14"/>
      <c r="CC234" s="14"/>
      <c r="CD234" s="14"/>
      <c r="CE234" s="14"/>
      <c r="CF234" s="14"/>
      <c r="CG234" s="95"/>
      <c r="CH234" s="95"/>
      <c r="CI234" s="14"/>
      <c r="CJ234" s="14"/>
      <c r="CK234" s="95"/>
      <c r="CL234" s="95"/>
      <c r="CM234" s="14"/>
      <c r="CN234" s="14"/>
      <c r="CO234" s="95"/>
      <c r="CP234" s="95"/>
      <c r="CQ234" s="14"/>
      <c r="CR234" s="14"/>
      <c r="CS234" s="95"/>
      <c r="CT234" s="95"/>
      <c r="CU234" s="14"/>
      <c r="CV234" s="14"/>
      <c r="CW234" s="95"/>
      <c r="CX234" s="95"/>
      <c r="CY234" s="14"/>
      <c r="CZ234" s="14"/>
      <c r="DA234" s="95"/>
      <c r="DB234" s="14"/>
      <c r="DC234" s="14"/>
      <c r="DD234" s="14"/>
      <c r="DE234" s="95"/>
      <c r="DF234" s="95"/>
      <c r="DG234" s="14"/>
      <c r="DH234" s="14"/>
      <c r="DI234" s="95"/>
      <c r="DJ234" s="95"/>
      <c r="DK234" s="14"/>
      <c r="DL234" s="14"/>
      <c r="DM234" s="48"/>
      <c r="DN234" s="14"/>
      <c r="DO234" s="14"/>
      <c r="DP234" s="14"/>
      <c r="DQ234" s="48"/>
      <c r="DR234" s="14"/>
      <c r="DS234" s="14"/>
      <c r="DT234" s="14"/>
      <c r="DU234" s="95"/>
      <c r="DV234" s="95"/>
      <c r="DW234" s="15"/>
      <c r="DX234" s="14"/>
      <c r="DY234" s="207"/>
      <c r="DZ234" s="15"/>
      <c r="EA234" s="15"/>
      <c r="EB234" s="14"/>
      <c r="EC234" s="14"/>
      <c r="ED234" s="225"/>
      <c r="EE234" s="221"/>
      <c r="EF234" s="14"/>
      <c r="EG234" s="95"/>
      <c r="EH234" s="95"/>
      <c r="EI234" s="15"/>
      <c r="EJ234" s="14"/>
      <c r="EK234" s="95"/>
      <c r="EL234" s="95"/>
      <c r="EM234" s="15"/>
      <c r="EN234" s="14"/>
      <c r="EO234" s="95"/>
      <c r="EP234" s="95"/>
      <c r="EQ234" s="15"/>
      <c r="ER234" s="14"/>
      <c r="ES234" s="95"/>
      <c r="ET234" s="15"/>
      <c r="EU234" s="15"/>
      <c r="EV234" s="14"/>
      <c r="EW234" s="95"/>
      <c r="EX234" s="15"/>
      <c r="EY234" s="15"/>
      <c r="EZ234" s="14"/>
      <c r="FA234" s="15"/>
      <c r="FB234" s="15"/>
      <c r="FC234" s="15"/>
      <c r="FD234" s="14"/>
      <c r="FE234" s="15"/>
      <c r="FF234" s="15"/>
      <c r="FG234" s="15"/>
      <c r="FH234" s="14"/>
      <c r="FI234" s="15"/>
      <c r="FJ234" s="15"/>
      <c r="FK234" s="15"/>
      <c r="FL234" s="14"/>
      <c r="FM234" s="15"/>
      <c r="FN234" s="15"/>
      <c r="FO234" s="15"/>
      <c r="FP234" s="14"/>
      <c r="FQ234" s="14"/>
      <c r="FR234" s="14"/>
      <c r="FS234" s="15"/>
      <c r="FT234" s="14"/>
      <c r="FU234" s="14"/>
      <c r="FV234" s="14"/>
      <c r="FW234" s="15"/>
      <c r="FX234" s="14"/>
      <c r="FY234" s="14"/>
      <c r="FZ234" s="14"/>
      <c r="GA234" s="15"/>
      <c r="GB234" s="14"/>
      <c r="GC234" s="14"/>
      <c r="GD234" s="14"/>
      <c r="GE234" s="15"/>
      <c r="GF234" s="14"/>
      <c r="GG234" s="14"/>
      <c r="GH234" s="14"/>
      <c r="GI234" s="15"/>
      <c r="GJ234" s="15"/>
      <c r="GK234" s="15"/>
    </row>
    <row r="235" spans="1:193" s="33" customFormat="1" x14ac:dyDescent="0.25">
      <c r="A235" s="56" t="s">
        <v>377</v>
      </c>
      <c r="B235" s="145">
        <f t="shared" si="848"/>
        <v>0</v>
      </c>
      <c r="C235" s="145">
        <f t="shared" si="848"/>
        <v>856.99699999999996</v>
      </c>
      <c r="D235" s="145">
        <f t="shared" si="849"/>
        <v>856.99699999999996</v>
      </c>
      <c r="E235" s="14">
        <f t="shared" si="886"/>
        <v>100</v>
      </c>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v>856.99699999999996</v>
      </c>
      <c r="AR235" s="133">
        <v>856.99699999999996</v>
      </c>
      <c r="AS235" s="14">
        <f t="shared" si="850"/>
        <v>100</v>
      </c>
      <c r="AT235" s="14"/>
      <c r="AU235" s="14"/>
      <c r="AV235" s="14"/>
      <c r="AW235" s="14"/>
      <c r="AX235" s="14"/>
      <c r="AY235" s="14"/>
      <c r="AZ235" s="14"/>
      <c r="BA235" s="14"/>
      <c r="BB235" s="155"/>
      <c r="BC235" s="14"/>
      <c r="BD235" s="14"/>
      <c r="BE235" s="14"/>
      <c r="BF235" s="14"/>
      <c r="BG235" s="14"/>
      <c r="BH235" s="14"/>
      <c r="BI235" s="95"/>
      <c r="BJ235" s="95"/>
      <c r="BK235" s="95"/>
      <c r="BL235" s="95"/>
      <c r="BM235" s="95"/>
      <c r="BN235" s="95"/>
      <c r="BO235" s="14"/>
      <c r="BP235" s="14"/>
      <c r="BQ235" s="95"/>
      <c r="BR235" s="14"/>
      <c r="BS235" s="14"/>
      <c r="BT235" s="14"/>
      <c r="BU235" s="95"/>
      <c r="BV235" s="95"/>
      <c r="BW235" s="14"/>
      <c r="BX235" s="14"/>
      <c r="BY235" s="95"/>
      <c r="BZ235" s="14"/>
      <c r="CA235" s="14"/>
      <c r="CB235" s="14"/>
      <c r="CC235" s="14"/>
      <c r="CD235" s="14"/>
      <c r="CE235" s="14"/>
      <c r="CF235" s="14"/>
      <c r="CG235" s="95"/>
      <c r="CH235" s="95"/>
      <c r="CI235" s="14"/>
      <c r="CJ235" s="14"/>
      <c r="CK235" s="95"/>
      <c r="CL235" s="95"/>
      <c r="CM235" s="14"/>
      <c r="CN235" s="14"/>
      <c r="CO235" s="95"/>
      <c r="CP235" s="95"/>
      <c r="CQ235" s="14"/>
      <c r="CR235" s="14"/>
      <c r="CS235" s="95"/>
      <c r="CT235" s="95"/>
      <c r="CU235" s="14"/>
      <c r="CV235" s="14"/>
      <c r="CW235" s="95"/>
      <c r="CX235" s="95"/>
      <c r="CY235" s="14"/>
      <c r="CZ235" s="14"/>
      <c r="DA235" s="95"/>
      <c r="DB235" s="14"/>
      <c r="DC235" s="14"/>
      <c r="DD235" s="14"/>
      <c r="DE235" s="95"/>
      <c r="DF235" s="95"/>
      <c r="DG235" s="14"/>
      <c r="DH235" s="14"/>
      <c r="DI235" s="95"/>
      <c r="DJ235" s="95"/>
      <c r="DK235" s="14"/>
      <c r="DL235" s="14"/>
      <c r="DM235" s="48"/>
      <c r="DN235" s="14"/>
      <c r="DO235" s="14"/>
      <c r="DP235" s="14"/>
      <c r="DQ235" s="48"/>
      <c r="DR235" s="14"/>
      <c r="DS235" s="14"/>
      <c r="DT235" s="14"/>
      <c r="DU235" s="95"/>
      <c r="DV235" s="95"/>
      <c r="DW235" s="15"/>
      <c r="DX235" s="14"/>
      <c r="DY235" s="207"/>
      <c r="DZ235" s="15"/>
      <c r="EA235" s="15"/>
      <c r="EB235" s="14"/>
      <c r="EC235" s="14"/>
      <c r="ED235" s="225"/>
      <c r="EE235" s="221"/>
      <c r="EF235" s="14"/>
      <c r="EG235" s="95"/>
      <c r="EH235" s="95"/>
      <c r="EI235" s="15"/>
      <c r="EJ235" s="14"/>
      <c r="EK235" s="95"/>
      <c r="EL235" s="95"/>
      <c r="EM235" s="15"/>
      <c r="EN235" s="14"/>
      <c r="EO235" s="95"/>
      <c r="EP235" s="95"/>
      <c r="EQ235" s="15"/>
      <c r="ER235" s="14"/>
      <c r="ES235" s="95"/>
      <c r="ET235" s="15"/>
      <c r="EU235" s="15"/>
      <c r="EV235" s="14"/>
      <c r="EW235" s="95"/>
      <c r="EX235" s="15"/>
      <c r="EY235" s="15"/>
      <c r="EZ235" s="14"/>
      <c r="FA235" s="15"/>
      <c r="FB235" s="15"/>
      <c r="FC235" s="15"/>
      <c r="FD235" s="14"/>
      <c r="FE235" s="15"/>
      <c r="FF235" s="15"/>
      <c r="FG235" s="15"/>
      <c r="FH235" s="14"/>
      <c r="FI235" s="15"/>
      <c r="FJ235" s="15"/>
      <c r="FK235" s="15"/>
      <c r="FL235" s="14"/>
      <c r="FM235" s="15"/>
      <c r="FN235" s="15"/>
      <c r="FO235" s="15"/>
      <c r="FP235" s="14"/>
      <c r="FQ235" s="14"/>
      <c r="FR235" s="14"/>
      <c r="FS235" s="15"/>
      <c r="FT235" s="14"/>
      <c r="FU235" s="14"/>
      <c r="FV235" s="14"/>
      <c r="FW235" s="15"/>
      <c r="FX235" s="14"/>
      <c r="FY235" s="14"/>
      <c r="FZ235" s="14"/>
      <c r="GA235" s="15"/>
      <c r="GB235" s="14"/>
      <c r="GC235" s="14"/>
      <c r="GD235" s="14"/>
      <c r="GE235" s="15"/>
      <c r="GF235" s="14"/>
      <c r="GG235" s="14"/>
      <c r="GH235" s="14"/>
      <c r="GI235" s="15"/>
      <c r="GJ235" s="15"/>
      <c r="GK235" s="15"/>
    </row>
    <row r="236" spans="1:193" s="33" customFormat="1" x14ac:dyDescent="0.25">
      <c r="A236" s="56" t="s">
        <v>569</v>
      </c>
      <c r="B236" s="145">
        <f t="shared" si="848"/>
        <v>0</v>
      </c>
      <c r="C236" s="145">
        <f t="shared" si="848"/>
        <v>263.29300000000001</v>
      </c>
      <c r="D236" s="145">
        <f t="shared" si="849"/>
        <v>263.29300000000001</v>
      </c>
      <c r="E236" s="14">
        <f t="shared" si="886"/>
        <v>100</v>
      </c>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v>263.29300000000001</v>
      </c>
      <c r="AR236" s="14">
        <v>263.29300000000001</v>
      </c>
      <c r="AS236" s="14">
        <f t="shared" si="850"/>
        <v>100</v>
      </c>
      <c r="AT236" s="14"/>
      <c r="AU236" s="14"/>
      <c r="AV236" s="14"/>
      <c r="AW236" s="14"/>
      <c r="AX236" s="14"/>
      <c r="AY236" s="14"/>
      <c r="AZ236" s="14"/>
      <c r="BA236" s="14"/>
      <c r="BB236" s="155"/>
      <c r="BC236" s="14"/>
      <c r="BD236" s="14"/>
      <c r="BE236" s="14"/>
      <c r="BF236" s="14"/>
      <c r="BG236" s="14"/>
      <c r="BH236" s="14"/>
      <c r="BI236" s="95"/>
      <c r="BJ236" s="95"/>
      <c r="BK236" s="95"/>
      <c r="BL236" s="95"/>
      <c r="BM236" s="95"/>
      <c r="BN236" s="95"/>
      <c r="BO236" s="14"/>
      <c r="BP236" s="14"/>
      <c r="BQ236" s="95"/>
      <c r="BR236" s="14"/>
      <c r="BS236" s="14"/>
      <c r="BT236" s="14"/>
      <c r="BU236" s="95"/>
      <c r="BV236" s="95"/>
      <c r="BW236" s="14"/>
      <c r="BX236" s="14"/>
      <c r="BY236" s="95"/>
      <c r="BZ236" s="14"/>
      <c r="CA236" s="14"/>
      <c r="CB236" s="14"/>
      <c r="CC236" s="14"/>
      <c r="CD236" s="14"/>
      <c r="CE236" s="14"/>
      <c r="CF236" s="14"/>
      <c r="CG236" s="95"/>
      <c r="CH236" s="95"/>
      <c r="CI236" s="14"/>
      <c r="CJ236" s="14"/>
      <c r="CK236" s="95"/>
      <c r="CL236" s="95"/>
      <c r="CM236" s="14"/>
      <c r="CN236" s="14"/>
      <c r="CO236" s="95"/>
      <c r="CP236" s="95"/>
      <c r="CQ236" s="14"/>
      <c r="CR236" s="14"/>
      <c r="CS236" s="95"/>
      <c r="CT236" s="95"/>
      <c r="CU236" s="14"/>
      <c r="CV236" s="14"/>
      <c r="CW236" s="95"/>
      <c r="CX236" s="95"/>
      <c r="CY236" s="14"/>
      <c r="CZ236" s="14"/>
      <c r="DA236" s="95"/>
      <c r="DB236" s="14"/>
      <c r="DC236" s="14"/>
      <c r="DD236" s="14"/>
      <c r="DE236" s="95"/>
      <c r="DF236" s="95"/>
      <c r="DG236" s="14"/>
      <c r="DH236" s="14"/>
      <c r="DI236" s="95"/>
      <c r="DJ236" s="95"/>
      <c r="DK236" s="14"/>
      <c r="DL236" s="14"/>
      <c r="DM236" s="48"/>
      <c r="DN236" s="14"/>
      <c r="DO236" s="14"/>
      <c r="DP236" s="14"/>
      <c r="DQ236" s="48"/>
      <c r="DR236" s="14"/>
      <c r="DS236" s="14"/>
      <c r="DT236" s="14"/>
      <c r="DU236" s="95"/>
      <c r="DV236" s="95"/>
      <c r="DW236" s="15"/>
      <c r="DX236" s="14"/>
      <c r="DY236" s="207"/>
      <c r="DZ236" s="15"/>
      <c r="EA236" s="15"/>
      <c r="EB236" s="14"/>
      <c r="EC236" s="14"/>
      <c r="ED236" s="225"/>
      <c r="EE236" s="221"/>
      <c r="EF236" s="14"/>
      <c r="EG236" s="95"/>
      <c r="EH236" s="95"/>
      <c r="EI236" s="15"/>
      <c r="EJ236" s="14"/>
      <c r="EK236" s="95"/>
      <c r="EL236" s="95"/>
      <c r="EM236" s="15"/>
      <c r="EN236" s="14"/>
      <c r="EO236" s="95"/>
      <c r="EP236" s="95"/>
      <c r="EQ236" s="15"/>
      <c r="ER236" s="14"/>
      <c r="ES236" s="95"/>
      <c r="ET236" s="15"/>
      <c r="EU236" s="15"/>
      <c r="EV236" s="14"/>
      <c r="EW236" s="95"/>
      <c r="EX236" s="15"/>
      <c r="EY236" s="15"/>
      <c r="EZ236" s="14"/>
      <c r="FA236" s="15"/>
      <c r="FB236" s="15"/>
      <c r="FC236" s="15"/>
      <c r="FD236" s="14"/>
      <c r="FE236" s="15"/>
      <c r="FF236" s="15"/>
      <c r="FG236" s="15"/>
      <c r="FH236" s="14"/>
      <c r="FI236" s="15"/>
      <c r="FJ236" s="15"/>
      <c r="FK236" s="15"/>
      <c r="FL236" s="14"/>
      <c r="FM236" s="15"/>
      <c r="FN236" s="15"/>
      <c r="FO236" s="15"/>
      <c r="FP236" s="14"/>
      <c r="FQ236" s="14"/>
      <c r="FR236" s="14"/>
      <c r="FS236" s="15"/>
      <c r="FT236" s="14"/>
      <c r="FU236" s="14"/>
      <c r="FV236" s="14"/>
      <c r="FW236" s="15"/>
      <c r="FX236" s="14"/>
      <c r="FY236" s="14"/>
      <c r="FZ236" s="14"/>
      <c r="GA236" s="15"/>
      <c r="GB236" s="14"/>
      <c r="GC236" s="14"/>
      <c r="GD236" s="14"/>
      <c r="GE236" s="15"/>
      <c r="GF236" s="14"/>
      <c r="GG236" s="14"/>
      <c r="GH236" s="14"/>
      <c r="GI236" s="15"/>
      <c r="GJ236" s="15"/>
      <c r="GK236" s="15"/>
    </row>
    <row r="237" spans="1:193" s="33" customFormat="1" x14ac:dyDescent="0.25">
      <c r="A237" s="56" t="s">
        <v>568</v>
      </c>
      <c r="B237" s="145">
        <f t="shared" si="848"/>
        <v>0</v>
      </c>
      <c r="C237" s="145">
        <f t="shared" si="848"/>
        <v>0</v>
      </c>
      <c r="D237" s="145">
        <f t="shared" si="849"/>
        <v>0</v>
      </c>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55"/>
      <c r="BC237" s="14"/>
      <c r="BD237" s="14"/>
      <c r="BE237" s="14"/>
      <c r="BF237" s="14"/>
      <c r="BG237" s="14"/>
      <c r="BH237" s="14"/>
      <c r="BI237" s="95"/>
      <c r="BJ237" s="95"/>
      <c r="BK237" s="95"/>
      <c r="BL237" s="95"/>
      <c r="BM237" s="95"/>
      <c r="BN237" s="95"/>
      <c r="BO237" s="14"/>
      <c r="BP237" s="14"/>
      <c r="BQ237" s="95"/>
      <c r="BR237" s="14"/>
      <c r="BS237" s="14"/>
      <c r="BT237" s="14"/>
      <c r="BU237" s="95"/>
      <c r="BV237" s="95"/>
      <c r="BW237" s="14"/>
      <c r="BX237" s="14"/>
      <c r="BY237" s="95"/>
      <c r="BZ237" s="14"/>
      <c r="CA237" s="14"/>
      <c r="CB237" s="14"/>
      <c r="CC237" s="14"/>
      <c r="CD237" s="14"/>
      <c r="CE237" s="14"/>
      <c r="CF237" s="14"/>
      <c r="CG237" s="95"/>
      <c r="CH237" s="95"/>
      <c r="CI237" s="14"/>
      <c r="CJ237" s="14"/>
      <c r="CK237" s="95"/>
      <c r="CL237" s="95"/>
      <c r="CM237" s="14"/>
      <c r="CN237" s="14"/>
      <c r="CO237" s="95"/>
      <c r="CP237" s="95"/>
      <c r="CQ237" s="14"/>
      <c r="CR237" s="14"/>
      <c r="CS237" s="95"/>
      <c r="CT237" s="95"/>
      <c r="CU237" s="14"/>
      <c r="CV237" s="14"/>
      <c r="CW237" s="95"/>
      <c r="CX237" s="95"/>
      <c r="CY237" s="14"/>
      <c r="CZ237" s="14"/>
      <c r="DA237" s="95"/>
      <c r="DB237" s="14"/>
      <c r="DC237" s="14"/>
      <c r="DD237" s="14"/>
      <c r="DE237" s="95"/>
      <c r="DF237" s="95"/>
      <c r="DG237" s="14"/>
      <c r="DH237" s="14"/>
      <c r="DI237" s="95"/>
      <c r="DJ237" s="95"/>
      <c r="DK237" s="14"/>
      <c r="DL237" s="14"/>
      <c r="DM237" s="48"/>
      <c r="DN237" s="14"/>
      <c r="DO237" s="14"/>
      <c r="DP237" s="14"/>
      <c r="DQ237" s="48"/>
      <c r="DR237" s="14"/>
      <c r="DS237" s="14"/>
      <c r="DT237" s="14"/>
      <c r="DU237" s="95"/>
      <c r="DV237" s="95"/>
      <c r="DW237" s="15"/>
      <c r="DX237" s="14"/>
      <c r="DY237" s="207"/>
      <c r="DZ237" s="15"/>
      <c r="EA237" s="15"/>
      <c r="EB237" s="14"/>
      <c r="EC237" s="14"/>
      <c r="ED237" s="225"/>
      <c r="EE237" s="221"/>
      <c r="EF237" s="14"/>
      <c r="EG237" s="95"/>
      <c r="EH237" s="95"/>
      <c r="EI237" s="15"/>
      <c r="EJ237" s="14"/>
      <c r="EK237" s="95"/>
      <c r="EL237" s="95"/>
      <c r="EM237" s="15"/>
      <c r="EN237" s="14"/>
      <c r="EO237" s="95"/>
      <c r="EP237" s="95"/>
      <c r="EQ237" s="15"/>
      <c r="ER237" s="14"/>
      <c r="ES237" s="95"/>
      <c r="ET237" s="15"/>
      <c r="EU237" s="15"/>
      <c r="EV237" s="14"/>
      <c r="EW237" s="95"/>
      <c r="EX237" s="15"/>
      <c r="EY237" s="15"/>
      <c r="EZ237" s="14"/>
      <c r="FA237" s="15"/>
      <c r="FB237" s="15"/>
      <c r="FC237" s="15"/>
      <c r="FD237" s="14"/>
      <c r="FE237" s="15"/>
      <c r="FF237" s="15"/>
      <c r="FG237" s="15"/>
      <c r="FH237" s="14"/>
      <c r="FI237" s="15"/>
      <c r="FJ237" s="15"/>
      <c r="FK237" s="15"/>
      <c r="FL237" s="14"/>
      <c r="FM237" s="15"/>
      <c r="FN237" s="15"/>
      <c r="FO237" s="15"/>
      <c r="FP237" s="14"/>
      <c r="FQ237" s="14"/>
      <c r="FR237" s="14"/>
      <c r="FS237" s="15"/>
      <c r="FT237" s="14"/>
      <c r="FU237" s="14"/>
      <c r="FV237" s="14"/>
      <c r="FW237" s="15"/>
      <c r="FX237" s="14"/>
      <c r="FY237" s="14"/>
      <c r="FZ237" s="14"/>
      <c r="GA237" s="15"/>
      <c r="GB237" s="14"/>
      <c r="GC237" s="14"/>
      <c r="GD237" s="14"/>
      <c r="GE237" s="15"/>
      <c r="GF237" s="14"/>
      <c r="GG237" s="14"/>
      <c r="GH237" s="14"/>
      <c r="GI237" s="15"/>
      <c r="GJ237" s="15"/>
      <c r="GK237" s="15"/>
    </row>
    <row r="238" spans="1:193" s="74" customFormat="1" ht="31.5" x14ac:dyDescent="0.25">
      <c r="A238" s="75" t="s">
        <v>359</v>
      </c>
      <c r="B238" s="144">
        <f t="shared" si="848"/>
        <v>49550.100000000006</v>
      </c>
      <c r="C238" s="144">
        <f t="shared" si="848"/>
        <v>45642.092339999996</v>
      </c>
      <c r="D238" s="144">
        <f t="shared" si="849"/>
        <v>45038.688919999993</v>
      </c>
      <c r="E238" s="79">
        <f t="shared" si="886"/>
        <v>98.677967224847862</v>
      </c>
      <c r="F238" s="81">
        <f t="shared" ref="F238" si="949">F239+F240+F241+F242+F243+F244+F245+F246+F247+F248+F249+F250</f>
        <v>1356.1</v>
      </c>
      <c r="G238" s="81">
        <f t="shared" ref="G238:BH238" si="950">G239+G240+G241+G242+G243+G244+G245+G246+G247+G248+G249+G250</f>
        <v>1187.5</v>
      </c>
      <c r="H238" s="81">
        <f t="shared" si="950"/>
        <v>1187.4966999999999</v>
      </c>
      <c r="I238" s="79">
        <f t="shared" ref="I238:I360" si="951">H238/G238*100</f>
        <v>99.99972210526316</v>
      </c>
      <c r="J238" s="81">
        <f t="shared" ref="J238" si="952">J239+J240+J241+J242+J243+J244+J245+J246+J247+J248+J249+J250</f>
        <v>0</v>
      </c>
      <c r="K238" s="81">
        <f t="shared" si="950"/>
        <v>0</v>
      </c>
      <c r="L238" s="81">
        <f t="shared" si="950"/>
        <v>0</v>
      </c>
      <c r="M238" s="81">
        <f t="shared" si="950"/>
        <v>0</v>
      </c>
      <c r="N238" s="81">
        <f t="shared" ref="N238" si="953">N239+N240+N241+N242+N243+N244+N245+N246+N247+N248+N249+N250</f>
        <v>377.8</v>
      </c>
      <c r="O238" s="81">
        <f t="shared" si="950"/>
        <v>411.1</v>
      </c>
      <c r="P238" s="81">
        <f t="shared" si="950"/>
        <v>411.05609999999996</v>
      </c>
      <c r="Q238" s="81">
        <f>P238/O238*100</f>
        <v>99.989321333008988</v>
      </c>
      <c r="R238" s="81">
        <f t="shared" ref="R238" si="954">R239+R240+R241+R242+R243+R244+R245+R246+R247+R248+R249+R250</f>
        <v>0</v>
      </c>
      <c r="S238" s="81">
        <f t="shared" si="950"/>
        <v>0</v>
      </c>
      <c r="T238" s="81">
        <f t="shared" si="950"/>
        <v>0</v>
      </c>
      <c r="U238" s="81">
        <f t="shared" si="950"/>
        <v>0</v>
      </c>
      <c r="V238" s="81"/>
      <c r="W238" s="81">
        <f t="shared" si="950"/>
        <v>0</v>
      </c>
      <c r="X238" s="81">
        <f t="shared" si="950"/>
        <v>0</v>
      </c>
      <c r="Y238" s="81">
        <f t="shared" si="950"/>
        <v>0</v>
      </c>
      <c r="Z238" s="81">
        <f t="shared" ref="Z238" si="955">Z239+Z240+Z241+Z242+Z243+Z244+Z245+Z246+Z247+Z248+Z249+Z250</f>
        <v>0</v>
      </c>
      <c r="AA238" s="81">
        <f t="shared" si="950"/>
        <v>0</v>
      </c>
      <c r="AB238" s="81">
        <f t="shared" si="950"/>
        <v>0</v>
      </c>
      <c r="AC238" s="81">
        <f t="shared" si="950"/>
        <v>0</v>
      </c>
      <c r="AD238" s="81">
        <f t="shared" ref="AD238" si="956">AD239+AD240+AD241+AD242+AD243+AD244+AD245+AD246+AD247+AD248+AD249+AD250</f>
        <v>0</v>
      </c>
      <c r="AE238" s="81">
        <f t="shared" si="950"/>
        <v>0</v>
      </c>
      <c r="AF238" s="81">
        <f t="shared" si="950"/>
        <v>0</v>
      </c>
      <c r="AG238" s="81">
        <f t="shared" si="950"/>
        <v>0</v>
      </c>
      <c r="AH238" s="81">
        <f t="shared" ref="AH238" si="957">AH239+AH240+AH241+AH242+AH243+AH244+AH245+AH246+AH247+AH248+AH249+AH250</f>
        <v>0</v>
      </c>
      <c r="AI238" s="81">
        <f t="shared" si="950"/>
        <v>0</v>
      </c>
      <c r="AJ238" s="81">
        <f t="shared" si="950"/>
        <v>0</v>
      </c>
      <c r="AK238" s="81">
        <f t="shared" si="950"/>
        <v>0</v>
      </c>
      <c r="AL238" s="81"/>
      <c r="AM238" s="81">
        <f t="shared" si="950"/>
        <v>0</v>
      </c>
      <c r="AN238" s="81">
        <f t="shared" si="950"/>
        <v>0</v>
      </c>
      <c r="AO238" s="81">
        <f t="shared" si="950"/>
        <v>0</v>
      </c>
      <c r="AP238" s="81"/>
      <c r="AQ238" s="81">
        <f>SUM(AQ239:AQ250)</f>
        <v>4253.7913399999998</v>
      </c>
      <c r="AR238" s="81">
        <f t="shared" si="950"/>
        <v>4253.7913399999998</v>
      </c>
      <c r="AS238" s="79">
        <f t="shared" si="850"/>
        <v>100</v>
      </c>
      <c r="AT238" s="81">
        <f t="shared" ref="AT238" si="958">AT239+AT240+AT241+AT242+AT243+AT244+AT245+AT246+AT247+AT248+AT249+AT250</f>
        <v>2038.1</v>
      </c>
      <c r="AU238" s="81">
        <f t="shared" si="950"/>
        <v>2038.1</v>
      </c>
      <c r="AV238" s="81">
        <f t="shared" si="950"/>
        <v>2038.1069399999999</v>
      </c>
      <c r="AW238" s="79">
        <f t="shared" ref="AW238" si="959">AV238/AU238*100</f>
        <v>100.00034051322311</v>
      </c>
      <c r="AX238" s="81">
        <f t="shared" ref="AX238" si="960">AX239+AX240+AX241+AX242+AX243+AX244+AX245+AX246+AX247+AX248+AX249+AX250</f>
        <v>15688.8</v>
      </c>
      <c r="AY238" s="81">
        <f t="shared" si="950"/>
        <v>15688.8</v>
      </c>
      <c r="AZ238" s="81">
        <f t="shared" si="950"/>
        <v>15688.8</v>
      </c>
      <c r="BA238" s="81">
        <f t="shared" si="190"/>
        <v>100</v>
      </c>
      <c r="BB238" s="154"/>
      <c r="BC238" s="81">
        <f t="shared" ref="BC238:BD238" si="961">BC239+BC240+BC241+BC242+BC243+BC244+BC245+BC246+BC247+BC248+BC249+BC250</f>
        <v>2049.1999999999998</v>
      </c>
      <c r="BD238" s="81">
        <f t="shared" si="961"/>
        <v>1707.6666699999998</v>
      </c>
      <c r="BE238" s="81">
        <f t="shared" ref="BE238:BE239" si="962">BD238/BC238*100</f>
        <v>83.333333495998446</v>
      </c>
      <c r="BF238" s="81">
        <f t="shared" ref="BF238" si="963">BF239+BF240+BF241+BF242+BF243+BF244+BF245+BF246+BF247+BF248+BF249+BF250</f>
        <v>0</v>
      </c>
      <c r="BG238" s="81">
        <f t="shared" si="950"/>
        <v>0</v>
      </c>
      <c r="BH238" s="81">
        <f t="shared" si="950"/>
        <v>0</v>
      </c>
      <c r="BI238" s="81">
        <f t="shared" ref="BI238:DP238" si="964">BI239+BI240+BI241+BI242+BI243+BI244+BI245+BI246+BI247+BI248+BI249+BI250</f>
        <v>0</v>
      </c>
      <c r="BJ238" s="81"/>
      <c r="BK238" s="81"/>
      <c r="BL238" s="81"/>
      <c r="BM238" s="81"/>
      <c r="BN238" s="81"/>
      <c r="BO238" s="81">
        <f t="shared" si="964"/>
        <v>0</v>
      </c>
      <c r="BP238" s="81">
        <f t="shared" si="964"/>
        <v>0</v>
      </c>
      <c r="BQ238" s="81">
        <f t="shared" si="964"/>
        <v>0</v>
      </c>
      <c r="BR238" s="81">
        <f t="shared" ref="BR238" si="965">BR239+BR240+BR241+BR242+BR243+BR244+BR245+BR246+BR247+BR248+BR249+BR250</f>
        <v>0</v>
      </c>
      <c r="BS238" s="81">
        <f t="shared" si="964"/>
        <v>0</v>
      </c>
      <c r="BT238" s="81">
        <f t="shared" si="964"/>
        <v>0</v>
      </c>
      <c r="BU238" s="81">
        <f t="shared" si="964"/>
        <v>0</v>
      </c>
      <c r="BV238" s="81"/>
      <c r="BW238" s="81">
        <f t="shared" si="964"/>
        <v>0</v>
      </c>
      <c r="BX238" s="81">
        <f t="shared" si="964"/>
        <v>0</v>
      </c>
      <c r="BY238" s="81">
        <f t="shared" si="964"/>
        <v>0</v>
      </c>
      <c r="BZ238" s="81">
        <f t="shared" ref="BZ238" si="966">BZ239+BZ240+BZ241+BZ242+BZ243+BZ244+BZ245+BZ246+BZ247+BZ248+BZ249+BZ250</f>
        <v>3380.9</v>
      </c>
      <c r="CA238" s="81">
        <f t="shared" si="964"/>
        <v>2465.1999999999998</v>
      </c>
      <c r="CB238" s="81">
        <f t="shared" si="964"/>
        <v>2249.12284</v>
      </c>
      <c r="CC238" s="81">
        <f t="shared" si="257"/>
        <v>91.234903456109038</v>
      </c>
      <c r="CD238" s="81"/>
      <c r="CE238" s="81">
        <f t="shared" si="964"/>
        <v>0</v>
      </c>
      <c r="CF238" s="81">
        <f t="shared" si="964"/>
        <v>0</v>
      </c>
      <c r="CG238" s="81">
        <f t="shared" si="964"/>
        <v>0</v>
      </c>
      <c r="CH238" s="81"/>
      <c r="CI238" s="81">
        <f t="shared" si="964"/>
        <v>0</v>
      </c>
      <c r="CJ238" s="81">
        <f t="shared" si="964"/>
        <v>0</v>
      </c>
      <c r="CK238" s="81">
        <f t="shared" si="964"/>
        <v>0</v>
      </c>
      <c r="CL238" s="81"/>
      <c r="CM238" s="81">
        <f t="shared" si="964"/>
        <v>0</v>
      </c>
      <c r="CN238" s="81">
        <f t="shared" si="964"/>
        <v>0</v>
      </c>
      <c r="CO238" s="81">
        <f t="shared" si="964"/>
        <v>0</v>
      </c>
      <c r="CP238" s="81"/>
      <c r="CQ238" s="81">
        <f t="shared" si="964"/>
        <v>0</v>
      </c>
      <c r="CR238" s="81">
        <f t="shared" si="964"/>
        <v>0</v>
      </c>
      <c r="CS238" s="81">
        <f t="shared" si="964"/>
        <v>0</v>
      </c>
      <c r="CT238" s="81"/>
      <c r="CU238" s="81">
        <f t="shared" si="964"/>
        <v>0</v>
      </c>
      <c r="CV238" s="81">
        <f t="shared" si="964"/>
        <v>0</v>
      </c>
      <c r="CW238" s="81">
        <f t="shared" si="964"/>
        <v>0</v>
      </c>
      <c r="CX238" s="81"/>
      <c r="CY238" s="81">
        <f t="shared" si="964"/>
        <v>0</v>
      </c>
      <c r="CZ238" s="81">
        <f t="shared" si="964"/>
        <v>0</v>
      </c>
      <c r="DA238" s="81">
        <f t="shared" si="964"/>
        <v>0</v>
      </c>
      <c r="DB238" s="81">
        <f t="shared" ref="DB238" si="967">DB239+DB240+DB241+DB242+DB243+DB244+DB245+DB246+DB247+DB248+DB249+DB250</f>
        <v>1208.3</v>
      </c>
      <c r="DC238" s="81">
        <f t="shared" si="964"/>
        <v>1208.3</v>
      </c>
      <c r="DD238" s="81">
        <f t="shared" si="964"/>
        <v>1208.3</v>
      </c>
      <c r="DE238" s="79">
        <f t="shared" ref="DE238:DE245" si="968">DD238/DC238*100</f>
        <v>100</v>
      </c>
      <c r="DF238" s="79"/>
      <c r="DG238" s="81">
        <f t="shared" si="964"/>
        <v>0</v>
      </c>
      <c r="DH238" s="81">
        <f t="shared" si="964"/>
        <v>0</v>
      </c>
      <c r="DI238" s="81">
        <f t="shared" si="964"/>
        <v>0</v>
      </c>
      <c r="DJ238" s="81">
        <f t="shared" si="964"/>
        <v>153.6</v>
      </c>
      <c r="DK238" s="81">
        <f t="shared" si="964"/>
        <v>76.8</v>
      </c>
      <c r="DL238" s="81">
        <f t="shared" si="964"/>
        <v>76.8</v>
      </c>
      <c r="DM238" s="78">
        <f t="shared" si="869"/>
        <v>100</v>
      </c>
      <c r="DN238" s="81">
        <f t="shared" ref="DN238" si="969">DN239+DN240+DN241+DN242+DN243+DN244+DN245+DN246+DN247+DN248+DN249+DN250</f>
        <v>3759.7</v>
      </c>
      <c r="DO238" s="81">
        <f t="shared" si="964"/>
        <v>3759.7</v>
      </c>
      <c r="DP238" s="81">
        <f t="shared" si="964"/>
        <v>3759.6541400000001</v>
      </c>
      <c r="DQ238" s="78">
        <f t="shared" si="871"/>
        <v>99.998780221826223</v>
      </c>
      <c r="DR238" s="81">
        <f t="shared" ref="DR238" si="970">DR239+DR240+DR241+DR242+DR243+DR244+DR245+DR246+DR247+DR248+DR249+DR250</f>
        <v>0</v>
      </c>
      <c r="DS238" s="81">
        <f t="shared" ref="DS238:EK238" si="971">DS239+DS240+DS241+DS242+DS243+DS244+DS245+DS246+DS247+DS248+DS249+DS250</f>
        <v>0</v>
      </c>
      <c r="DT238" s="81">
        <f t="shared" si="971"/>
        <v>0</v>
      </c>
      <c r="DU238" s="81">
        <f t="shared" si="971"/>
        <v>0</v>
      </c>
      <c r="DV238" s="81"/>
      <c r="DW238" s="81">
        <f t="shared" si="971"/>
        <v>0</v>
      </c>
      <c r="DX238" s="81">
        <f t="shared" si="971"/>
        <v>0</v>
      </c>
      <c r="DY238" s="209">
        <f t="shared" si="971"/>
        <v>0</v>
      </c>
      <c r="DZ238" s="81">
        <f t="shared" ref="DZ238" si="972">DZ239+DZ240+DZ241+DZ242+DZ243+DZ244+DZ245+DZ246+DZ247+DZ248+DZ249+DZ250</f>
        <v>8554.2999999999993</v>
      </c>
      <c r="EA238" s="81">
        <f t="shared" si="971"/>
        <v>8554.2999999999993</v>
      </c>
      <c r="EB238" s="81">
        <f t="shared" si="971"/>
        <v>8554.2999999999993</v>
      </c>
      <c r="EC238" s="81">
        <f t="shared" si="202"/>
        <v>100</v>
      </c>
      <c r="ED238" s="220"/>
      <c r="EE238" s="220">
        <f t="shared" si="971"/>
        <v>0</v>
      </c>
      <c r="EF238" s="81">
        <f t="shared" si="971"/>
        <v>0</v>
      </c>
      <c r="EG238" s="81">
        <f t="shared" si="971"/>
        <v>0</v>
      </c>
      <c r="EH238" s="81"/>
      <c r="EI238" s="81">
        <f t="shared" si="971"/>
        <v>0</v>
      </c>
      <c r="EJ238" s="81">
        <f t="shared" si="971"/>
        <v>0</v>
      </c>
      <c r="EK238" s="81">
        <f t="shared" si="971"/>
        <v>0</v>
      </c>
      <c r="EL238" s="81"/>
      <c r="EM238" s="81"/>
      <c r="EN238" s="81">
        <f t="shared" ref="EN238:EO238" si="973">EN239+EN240+EN241+EN242+EN243+EN244+EN245+EN246+EN247+EN248+EN249+EN250</f>
        <v>0</v>
      </c>
      <c r="EO238" s="81">
        <f t="shared" si="973"/>
        <v>0</v>
      </c>
      <c r="EP238" s="81"/>
      <c r="EQ238" s="81">
        <f t="shared" ref="EQ238:ET238" si="974">EQ239+EQ240+EQ241+EQ242+EQ243+EQ244+EQ245+EQ246+EQ247+EQ248+EQ249+EQ250</f>
        <v>0</v>
      </c>
      <c r="ER238" s="81">
        <f t="shared" si="974"/>
        <v>0</v>
      </c>
      <c r="ES238" s="81">
        <f t="shared" si="974"/>
        <v>0</v>
      </c>
      <c r="ET238" s="81">
        <f t="shared" si="974"/>
        <v>1260.3</v>
      </c>
      <c r="EU238" s="81">
        <f t="shared" ref="EU238:EV238" si="975">EU239+EU240+EU241+EU242+EU243+EU244+EU245+EU246+EU247+EU248+EU249+EU250</f>
        <v>737.9</v>
      </c>
      <c r="EV238" s="81">
        <f t="shared" si="975"/>
        <v>692.22318999999993</v>
      </c>
      <c r="EW238" s="81">
        <f>EV238/EU238*100</f>
        <v>93.809891584225497</v>
      </c>
      <c r="EX238" s="81">
        <f t="shared" ref="EX238" si="976">EX239+EX240+EX241+EX242+EX243+EX244+EX245+EX246+EX247+EX248+EX249+EX250</f>
        <v>3137.4</v>
      </c>
      <c r="EY238" s="81">
        <f t="shared" ref="EY238:EZ238" si="977">EY239+EY240+EY241+EY242+EY243+EY244+EY245+EY246+EY247+EY248+EY249+EY250</f>
        <v>3137.5</v>
      </c>
      <c r="EZ238" s="81">
        <f t="shared" si="977"/>
        <v>3137.47</v>
      </c>
      <c r="FA238" s="81">
        <f t="shared" si="913"/>
        <v>99.999043824701189</v>
      </c>
      <c r="FB238" s="81"/>
      <c r="FC238" s="81">
        <f t="shared" ref="FC238:FD238" si="978">FC239+FC240+FC241+FC242+FC243+FC244+FC245+FC246+FC247+FC248+FC249+FC250</f>
        <v>0</v>
      </c>
      <c r="FD238" s="81">
        <f t="shared" si="978"/>
        <v>0</v>
      </c>
      <c r="FE238" s="81"/>
      <c r="FF238" s="81"/>
      <c r="FG238" s="81">
        <f t="shared" ref="FG238:FH238" si="979">FG239+FG240+FG241+FG242+FG243+FG244+FG245+FG246+FG247+FG248+FG249+FG250</f>
        <v>0</v>
      </c>
      <c r="FH238" s="81">
        <f t="shared" si="979"/>
        <v>0</v>
      </c>
      <c r="FI238" s="81"/>
      <c r="FJ238" s="81"/>
      <c r="FK238" s="81">
        <f t="shared" ref="FK238:FL238" si="980">FK239+FK240+FK241+FK242+FK243+FK244+FK245+FK246+FK247+FK248+FK249+FK250</f>
        <v>0</v>
      </c>
      <c r="FL238" s="81">
        <f t="shared" si="980"/>
        <v>0</v>
      </c>
      <c r="FM238" s="81"/>
      <c r="FN238" s="81"/>
      <c r="FO238" s="81">
        <f t="shared" ref="FO238:FP238" si="981">FO239+FO240+FO241+FO242+FO243+FO244+FO245+FO246+FO247+FO248+FO249+FO250</f>
        <v>0</v>
      </c>
      <c r="FP238" s="81">
        <f t="shared" si="981"/>
        <v>0</v>
      </c>
      <c r="FQ238" s="81"/>
      <c r="FR238" s="81"/>
      <c r="FS238" s="81"/>
      <c r="FT238" s="81"/>
      <c r="FU238" s="81"/>
      <c r="FV238" s="81">
        <f>FV239</f>
        <v>8634.7999999999993</v>
      </c>
      <c r="FW238" s="81"/>
      <c r="FX238" s="81"/>
      <c r="FY238" s="81"/>
      <c r="FZ238" s="81"/>
      <c r="GA238" s="81"/>
      <c r="GB238" s="81"/>
      <c r="GC238" s="81"/>
      <c r="GD238" s="81"/>
      <c r="GE238" s="81"/>
      <c r="GF238" s="81"/>
      <c r="GG238" s="81"/>
      <c r="GH238" s="81"/>
      <c r="GI238" s="81">
        <f>SUM(GI239:GI250)</f>
        <v>73.900999999999996</v>
      </c>
      <c r="GJ238" s="81">
        <f>SUM(GJ239:GJ250)</f>
        <v>73.900999999999996</v>
      </c>
      <c r="GK238" s="81">
        <f t="shared" si="884"/>
        <v>100</v>
      </c>
    </row>
    <row r="239" spans="1:193" s="33" customFormat="1" x14ac:dyDescent="0.25">
      <c r="A239" s="56" t="s">
        <v>357</v>
      </c>
      <c r="B239" s="145">
        <f t="shared" si="848"/>
        <v>47512</v>
      </c>
      <c r="C239" s="145">
        <f t="shared" si="848"/>
        <v>38141.900999999998</v>
      </c>
      <c r="D239" s="145">
        <f t="shared" si="849"/>
        <v>37538.490639999996</v>
      </c>
      <c r="E239" s="14">
        <f t="shared" si="886"/>
        <v>98.417985616395981</v>
      </c>
      <c r="F239" s="14">
        <v>1356.1</v>
      </c>
      <c r="G239" s="14">
        <v>1187.5</v>
      </c>
      <c r="H239" s="14">
        <v>1187.4966999999999</v>
      </c>
      <c r="I239" s="14">
        <f t="shared" si="951"/>
        <v>99.99972210526316</v>
      </c>
      <c r="J239" s="15"/>
      <c r="K239" s="15"/>
      <c r="L239" s="15"/>
      <c r="M239" s="14"/>
      <c r="N239" s="14">
        <v>377.8</v>
      </c>
      <c r="O239" s="14">
        <v>411.1</v>
      </c>
      <c r="P239" s="14">
        <v>411.05609999999996</v>
      </c>
      <c r="Q239" s="15">
        <f>P239/O239*100</f>
        <v>99.989321333008988</v>
      </c>
      <c r="R239" s="14"/>
      <c r="S239" s="14"/>
      <c r="T239" s="14"/>
      <c r="U239" s="15"/>
      <c r="V239" s="15"/>
      <c r="W239" s="15">
        <v>0</v>
      </c>
      <c r="X239" s="15">
        <v>0</v>
      </c>
      <c r="Y239" s="14"/>
      <c r="Z239" s="15"/>
      <c r="AA239" s="15"/>
      <c r="AB239" s="15"/>
      <c r="AC239" s="15"/>
      <c r="AD239" s="15"/>
      <c r="AE239" s="15"/>
      <c r="AF239" s="15"/>
      <c r="AG239" s="14"/>
      <c r="AH239" s="15"/>
      <c r="AI239" s="15"/>
      <c r="AJ239" s="15"/>
      <c r="AK239" s="14"/>
      <c r="AL239" s="14"/>
      <c r="AM239" s="15"/>
      <c r="AN239" s="15"/>
      <c r="AO239" s="14"/>
      <c r="AP239" s="14"/>
      <c r="AQ239" s="14"/>
      <c r="AR239" s="14"/>
      <c r="AS239" s="14"/>
      <c r="AT239" s="15">
        <v>0</v>
      </c>
      <c r="AU239" s="15">
        <v>0</v>
      </c>
      <c r="AV239" s="15"/>
      <c r="AW239" s="14"/>
      <c r="AX239" s="133">
        <v>15688.8</v>
      </c>
      <c r="AY239" s="133">
        <v>15688.8</v>
      </c>
      <c r="AZ239" s="136">
        <v>15688.8</v>
      </c>
      <c r="BA239" s="15">
        <f t="shared" si="190"/>
        <v>100</v>
      </c>
      <c r="BB239" s="156"/>
      <c r="BC239" s="133">
        <v>2049.1999999999998</v>
      </c>
      <c r="BD239" s="136">
        <v>1707.6666699999998</v>
      </c>
      <c r="BE239" s="15">
        <f t="shared" si="962"/>
        <v>83.333333495998446</v>
      </c>
      <c r="BF239" s="15"/>
      <c r="BG239" s="15"/>
      <c r="BH239" s="15"/>
      <c r="BI239" s="15"/>
      <c r="BJ239" s="15"/>
      <c r="BK239" s="15"/>
      <c r="BL239" s="15"/>
      <c r="BM239" s="15"/>
      <c r="BN239" s="15"/>
      <c r="BO239" s="15"/>
      <c r="BP239" s="15"/>
      <c r="BQ239" s="15"/>
      <c r="BR239" s="15"/>
      <c r="BS239" s="15"/>
      <c r="BT239" s="15"/>
      <c r="BU239" s="94"/>
      <c r="BV239" s="94"/>
      <c r="BW239" s="15"/>
      <c r="BX239" s="15"/>
      <c r="BY239" s="94"/>
      <c r="BZ239" s="15">
        <v>3380.9</v>
      </c>
      <c r="CA239" s="15">
        <v>2465.1999999999998</v>
      </c>
      <c r="CB239" s="199">
        <v>2249.12284</v>
      </c>
      <c r="CC239" s="15">
        <f t="shared" si="257"/>
        <v>91.234903456109038</v>
      </c>
      <c r="CD239" s="15"/>
      <c r="CE239" s="15"/>
      <c r="CF239" s="94"/>
      <c r="CG239" s="94"/>
      <c r="CH239" s="94"/>
      <c r="CI239" s="15"/>
      <c r="CJ239" s="94"/>
      <c r="CK239" s="94"/>
      <c r="CL239" s="94"/>
      <c r="CM239" s="15"/>
      <c r="CN239" s="94"/>
      <c r="CO239" s="94"/>
      <c r="CP239" s="94"/>
      <c r="CQ239" s="15"/>
      <c r="CR239" s="94"/>
      <c r="CS239" s="94"/>
      <c r="CT239" s="94"/>
      <c r="CU239" s="15"/>
      <c r="CV239" s="94"/>
      <c r="CW239" s="94"/>
      <c r="CX239" s="94"/>
      <c r="CY239" s="15"/>
      <c r="CZ239" s="94"/>
      <c r="DA239" s="94"/>
      <c r="DB239" s="15">
        <v>1208.3</v>
      </c>
      <c r="DC239" s="15"/>
      <c r="DD239" s="101"/>
      <c r="DE239" s="14"/>
      <c r="DF239" s="14"/>
      <c r="DG239" s="15"/>
      <c r="DH239" s="94"/>
      <c r="DI239" s="94"/>
      <c r="DJ239" s="15">
        <v>153.6</v>
      </c>
      <c r="DK239" s="15">
        <v>76.8</v>
      </c>
      <c r="DL239" s="94">
        <v>76.8</v>
      </c>
      <c r="DM239" s="48">
        <f t="shared" si="869"/>
        <v>100</v>
      </c>
      <c r="DN239" s="15">
        <v>3759.7</v>
      </c>
      <c r="DO239" s="15">
        <v>3759.7</v>
      </c>
      <c r="DP239" s="199">
        <v>3759.6541400000001</v>
      </c>
      <c r="DQ239" s="48">
        <f t="shared" si="871"/>
        <v>99.998780221826223</v>
      </c>
      <c r="DR239" s="15"/>
      <c r="DS239" s="15"/>
      <c r="DT239" s="94"/>
      <c r="DU239" s="94"/>
      <c r="DV239" s="94"/>
      <c r="DW239" s="15"/>
      <c r="DX239" s="94"/>
      <c r="DY239" s="211"/>
      <c r="DZ239" s="15">
        <v>8554.2999999999993</v>
      </c>
      <c r="EA239" s="15">
        <v>8554.2999999999993</v>
      </c>
      <c r="EB239" s="197">
        <v>8554.2999999999993</v>
      </c>
      <c r="EC239" s="15">
        <f t="shared" si="202"/>
        <v>100</v>
      </c>
      <c r="ED239" s="221"/>
      <c r="EE239" s="221"/>
      <c r="EF239" s="94"/>
      <c r="EG239" s="94"/>
      <c r="EH239" s="94"/>
      <c r="EI239" s="15"/>
      <c r="EJ239" s="94"/>
      <c r="EK239" s="94"/>
      <c r="EL239" s="94"/>
      <c r="EM239" s="15"/>
      <c r="EN239" s="94"/>
      <c r="EO239" s="94"/>
      <c r="EP239" s="94"/>
      <c r="EQ239" s="15"/>
      <c r="ER239" s="94"/>
      <c r="ES239" s="94"/>
      <c r="ET239" s="15">
        <v>1260.3</v>
      </c>
      <c r="EU239" s="15">
        <v>737.9</v>
      </c>
      <c r="EV239" s="199">
        <v>692.22318999999993</v>
      </c>
      <c r="EW239" s="15">
        <f>EV239/EU239*100</f>
        <v>93.809891584225497</v>
      </c>
      <c r="EX239" s="15">
        <v>3137.4</v>
      </c>
      <c r="EY239" s="15">
        <v>3137.5</v>
      </c>
      <c r="EZ239" s="199">
        <v>3137.47</v>
      </c>
      <c r="FA239" s="15">
        <f t="shared" si="913"/>
        <v>99.999043824701189</v>
      </c>
      <c r="FB239" s="15"/>
      <c r="FC239" s="15"/>
      <c r="FD239" s="199"/>
      <c r="FE239" s="15"/>
      <c r="FF239" s="15"/>
      <c r="FG239" s="15"/>
      <c r="FH239" s="199"/>
      <c r="FI239" s="15"/>
      <c r="FJ239" s="15"/>
      <c r="FK239" s="15"/>
      <c r="FL239" s="199"/>
      <c r="FM239" s="15"/>
      <c r="FN239" s="15"/>
      <c r="FO239" s="15"/>
      <c r="FP239" s="133"/>
      <c r="FQ239" s="15"/>
      <c r="FR239" s="15"/>
      <c r="FS239" s="15"/>
      <c r="FT239" s="133"/>
      <c r="FU239" s="15"/>
      <c r="FV239" s="15">
        <v>8634.7999999999993</v>
      </c>
      <c r="FW239" s="15"/>
      <c r="FX239" s="133"/>
      <c r="FY239" s="15"/>
      <c r="FZ239" s="15"/>
      <c r="GA239" s="15"/>
      <c r="GB239" s="133"/>
      <c r="GC239" s="15"/>
      <c r="GD239" s="15"/>
      <c r="GE239" s="15"/>
      <c r="GF239" s="133"/>
      <c r="GG239" s="15"/>
      <c r="GH239" s="15"/>
      <c r="GI239" s="15">
        <v>73.900999999999996</v>
      </c>
      <c r="GJ239" s="15">
        <v>73.900999999999996</v>
      </c>
      <c r="GK239" s="15">
        <f t="shared" si="884"/>
        <v>100</v>
      </c>
    </row>
    <row r="240" spans="1:193" s="33" customFormat="1" x14ac:dyDescent="0.25">
      <c r="A240" s="56" t="s">
        <v>570</v>
      </c>
      <c r="B240" s="145">
        <f t="shared" si="848"/>
        <v>0</v>
      </c>
      <c r="C240" s="145">
        <f t="shared" si="848"/>
        <v>834.37234000000001</v>
      </c>
      <c r="D240" s="145">
        <f t="shared" si="849"/>
        <v>834.37234000000001</v>
      </c>
      <c r="E240" s="14">
        <f t="shared" si="886"/>
        <v>100</v>
      </c>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v>834.37234000000001</v>
      </c>
      <c r="AR240" s="14">
        <v>834.37234000000001</v>
      </c>
      <c r="AS240" s="14">
        <f t="shared" si="850"/>
        <v>100</v>
      </c>
      <c r="AT240" s="14"/>
      <c r="AU240" s="14"/>
      <c r="AV240" s="14"/>
      <c r="AW240" s="14"/>
      <c r="AX240" s="14"/>
      <c r="AY240" s="14"/>
      <c r="AZ240" s="14"/>
      <c r="BA240" s="14"/>
      <c r="BB240" s="155"/>
      <c r="BC240" s="14"/>
      <c r="BD240" s="14"/>
      <c r="BE240" s="14"/>
      <c r="BF240" s="14"/>
      <c r="BG240" s="14"/>
      <c r="BH240" s="14"/>
      <c r="BI240" s="95"/>
      <c r="BJ240" s="95"/>
      <c r="BK240" s="95"/>
      <c r="BL240" s="95"/>
      <c r="BM240" s="95"/>
      <c r="BN240" s="95"/>
      <c r="BO240" s="14"/>
      <c r="BP240" s="14"/>
      <c r="BQ240" s="95"/>
      <c r="BR240" s="14"/>
      <c r="BS240" s="14"/>
      <c r="BT240" s="14"/>
      <c r="BU240" s="95"/>
      <c r="BV240" s="95"/>
      <c r="BW240" s="14"/>
      <c r="BX240" s="14"/>
      <c r="BY240" s="95"/>
      <c r="BZ240" s="14"/>
      <c r="CA240" s="14"/>
      <c r="CB240" s="14"/>
      <c r="CC240" s="15"/>
      <c r="CD240" s="15"/>
      <c r="CE240" s="14"/>
      <c r="CF240" s="14"/>
      <c r="CG240" s="14"/>
      <c r="CH240" s="14"/>
      <c r="CI240" s="14"/>
      <c r="CJ240" s="14"/>
      <c r="CK240" s="14"/>
      <c r="CL240" s="14"/>
      <c r="CM240" s="14"/>
      <c r="CN240" s="14"/>
      <c r="CO240" s="14"/>
      <c r="CP240" s="14"/>
      <c r="CQ240" s="14"/>
      <c r="CR240" s="14"/>
      <c r="CS240" s="95"/>
      <c r="CT240" s="95"/>
      <c r="CU240" s="14"/>
      <c r="CV240" s="14"/>
      <c r="CW240" s="95"/>
      <c r="CX240" s="95"/>
      <c r="CY240" s="14"/>
      <c r="CZ240" s="14"/>
      <c r="DA240" s="95"/>
      <c r="DB240" s="14"/>
      <c r="DC240" s="14"/>
      <c r="DD240" s="14"/>
      <c r="DE240" s="14"/>
      <c r="DF240" s="14"/>
      <c r="DG240" s="14"/>
      <c r="DH240" s="14"/>
      <c r="DI240" s="95"/>
      <c r="DJ240" s="95"/>
      <c r="DK240" s="14"/>
      <c r="DL240" s="14"/>
      <c r="DM240" s="48"/>
      <c r="DN240" s="14"/>
      <c r="DO240" s="14"/>
      <c r="DP240" s="14"/>
      <c r="DQ240" s="48"/>
      <c r="DR240" s="14"/>
      <c r="DS240" s="14"/>
      <c r="DT240" s="14"/>
      <c r="DU240" s="95"/>
      <c r="DV240" s="95"/>
      <c r="DW240" s="15"/>
      <c r="DX240" s="14"/>
      <c r="DY240" s="207"/>
      <c r="DZ240" s="15"/>
      <c r="EA240" s="15"/>
      <c r="EB240" s="14"/>
      <c r="EC240" s="14"/>
      <c r="ED240" s="225"/>
      <c r="EE240" s="221"/>
      <c r="EF240" s="14"/>
      <c r="EG240" s="95"/>
      <c r="EH240" s="95"/>
      <c r="EI240" s="15"/>
      <c r="EJ240" s="14"/>
      <c r="EK240" s="95"/>
      <c r="EL240" s="95"/>
      <c r="EM240" s="15"/>
      <c r="EN240" s="14"/>
      <c r="EO240" s="95"/>
      <c r="EP240" s="95"/>
      <c r="EQ240" s="15"/>
      <c r="ER240" s="14"/>
      <c r="ES240" s="95"/>
      <c r="ET240" s="15"/>
      <c r="EU240" s="15"/>
      <c r="EV240" s="14"/>
      <c r="EW240" s="95"/>
      <c r="EX240" s="15"/>
      <c r="EY240" s="15"/>
      <c r="EZ240" s="14"/>
      <c r="FA240" s="15"/>
      <c r="FB240" s="15"/>
      <c r="FC240" s="15"/>
      <c r="FD240" s="14"/>
      <c r="FE240" s="15"/>
      <c r="FF240" s="15"/>
      <c r="FG240" s="15"/>
      <c r="FH240" s="14"/>
      <c r="FI240" s="15"/>
      <c r="FJ240" s="15"/>
      <c r="FK240" s="15"/>
      <c r="FL240" s="14"/>
      <c r="FM240" s="15"/>
      <c r="FN240" s="15"/>
      <c r="FO240" s="15"/>
      <c r="FP240" s="14"/>
      <c r="FQ240" s="14"/>
      <c r="FR240" s="14"/>
      <c r="FS240" s="15"/>
      <c r="FT240" s="14"/>
      <c r="FU240" s="14"/>
      <c r="FV240" s="14"/>
      <c r="FW240" s="15"/>
      <c r="FX240" s="14"/>
      <c r="FY240" s="14"/>
      <c r="FZ240" s="14"/>
      <c r="GA240" s="15"/>
      <c r="GB240" s="14"/>
      <c r="GC240" s="14"/>
      <c r="GD240" s="14"/>
      <c r="GE240" s="15"/>
      <c r="GF240" s="14"/>
      <c r="GG240" s="14"/>
      <c r="GH240" s="14"/>
      <c r="GI240" s="15"/>
      <c r="GJ240" s="15"/>
      <c r="GK240" s="15"/>
    </row>
    <row r="241" spans="1:193" s="33" customFormat="1" x14ac:dyDescent="0.25">
      <c r="A241" s="56" t="s">
        <v>405</v>
      </c>
      <c r="B241" s="145">
        <f t="shared" si="848"/>
        <v>0</v>
      </c>
      <c r="C241" s="145">
        <f t="shared" si="848"/>
        <v>0</v>
      </c>
      <c r="D241" s="145">
        <f t="shared" si="849"/>
        <v>0</v>
      </c>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55"/>
      <c r="BC241" s="14"/>
      <c r="BD241" s="14"/>
      <c r="BE241" s="14"/>
      <c r="BF241" s="14"/>
      <c r="BG241" s="14"/>
      <c r="BH241" s="14"/>
      <c r="BI241" s="95"/>
      <c r="BJ241" s="95"/>
      <c r="BK241" s="95"/>
      <c r="BL241" s="95"/>
      <c r="BM241" s="95"/>
      <c r="BN241" s="95"/>
      <c r="BO241" s="14"/>
      <c r="BP241" s="14"/>
      <c r="BQ241" s="95"/>
      <c r="BR241" s="14"/>
      <c r="BS241" s="14"/>
      <c r="BT241" s="14"/>
      <c r="BU241" s="95"/>
      <c r="BV241" s="95"/>
      <c r="BW241" s="14"/>
      <c r="BX241" s="14"/>
      <c r="BY241" s="95"/>
      <c r="BZ241" s="14"/>
      <c r="CA241" s="14"/>
      <c r="CB241" s="14"/>
      <c r="CC241" s="15"/>
      <c r="CD241" s="15"/>
      <c r="CE241" s="14"/>
      <c r="CF241" s="14"/>
      <c r="CG241" s="14"/>
      <c r="CH241" s="14"/>
      <c r="CI241" s="14"/>
      <c r="CJ241" s="14"/>
      <c r="CK241" s="14"/>
      <c r="CL241" s="14"/>
      <c r="CM241" s="14"/>
      <c r="CN241" s="14"/>
      <c r="CO241" s="14"/>
      <c r="CP241" s="14"/>
      <c r="CQ241" s="14"/>
      <c r="CR241" s="14"/>
      <c r="CS241" s="95"/>
      <c r="CT241" s="95"/>
      <c r="CU241" s="14"/>
      <c r="CV241" s="14"/>
      <c r="CW241" s="95"/>
      <c r="CX241" s="95"/>
      <c r="CY241" s="14"/>
      <c r="CZ241" s="14"/>
      <c r="DA241" s="95"/>
      <c r="DB241" s="14"/>
      <c r="DC241" s="14"/>
      <c r="DD241" s="14"/>
      <c r="DE241" s="14"/>
      <c r="DF241" s="14"/>
      <c r="DG241" s="14"/>
      <c r="DH241" s="14"/>
      <c r="DI241" s="95"/>
      <c r="DJ241" s="95"/>
      <c r="DK241" s="14"/>
      <c r="DL241" s="14"/>
      <c r="DM241" s="48"/>
      <c r="DN241" s="14"/>
      <c r="DO241" s="14"/>
      <c r="DP241" s="14"/>
      <c r="DQ241" s="48"/>
      <c r="DR241" s="14"/>
      <c r="DS241" s="14"/>
      <c r="DT241" s="14"/>
      <c r="DU241" s="95"/>
      <c r="DV241" s="95"/>
      <c r="DW241" s="15"/>
      <c r="DX241" s="14"/>
      <c r="DY241" s="207"/>
      <c r="DZ241" s="15"/>
      <c r="EA241" s="15"/>
      <c r="EB241" s="14"/>
      <c r="EC241" s="14"/>
      <c r="ED241" s="225"/>
      <c r="EE241" s="221"/>
      <c r="EF241" s="14"/>
      <c r="EG241" s="95"/>
      <c r="EH241" s="95"/>
      <c r="EI241" s="15"/>
      <c r="EJ241" s="14"/>
      <c r="EK241" s="95"/>
      <c r="EL241" s="95"/>
      <c r="EM241" s="15"/>
      <c r="EN241" s="14"/>
      <c r="EO241" s="95"/>
      <c r="EP241" s="95"/>
      <c r="EQ241" s="15"/>
      <c r="ER241" s="14"/>
      <c r="ES241" s="95"/>
      <c r="ET241" s="15"/>
      <c r="EU241" s="15"/>
      <c r="EV241" s="14"/>
      <c r="EW241" s="95"/>
      <c r="EX241" s="15"/>
      <c r="EY241" s="15"/>
      <c r="EZ241" s="14"/>
      <c r="FA241" s="15"/>
      <c r="FB241" s="15"/>
      <c r="FC241" s="15"/>
      <c r="FD241" s="14"/>
      <c r="FE241" s="15"/>
      <c r="FF241" s="15"/>
      <c r="FG241" s="15"/>
      <c r="FH241" s="14"/>
      <c r="FI241" s="15"/>
      <c r="FJ241" s="15"/>
      <c r="FK241" s="15"/>
      <c r="FL241" s="14"/>
      <c r="FM241" s="15"/>
      <c r="FN241" s="15"/>
      <c r="FO241" s="15"/>
      <c r="FP241" s="14"/>
      <c r="FQ241" s="14"/>
      <c r="FR241" s="14"/>
      <c r="FS241" s="15"/>
      <c r="FT241" s="14"/>
      <c r="FU241" s="14"/>
      <c r="FV241" s="14"/>
      <c r="FW241" s="15"/>
      <c r="FX241" s="14"/>
      <c r="FY241" s="14"/>
      <c r="FZ241" s="14"/>
      <c r="GA241" s="15"/>
      <c r="GB241" s="14"/>
      <c r="GC241" s="14"/>
      <c r="GD241" s="14"/>
      <c r="GE241" s="15"/>
      <c r="GF241" s="14"/>
      <c r="GG241" s="14"/>
      <c r="GH241" s="14"/>
      <c r="GI241" s="15"/>
      <c r="GJ241" s="15"/>
      <c r="GK241" s="15"/>
    </row>
    <row r="242" spans="1:193" s="33" customFormat="1" x14ac:dyDescent="0.25">
      <c r="A242" s="56" t="s">
        <v>571</v>
      </c>
      <c r="B242" s="145">
        <f t="shared" si="848"/>
        <v>0</v>
      </c>
      <c r="C242" s="145">
        <f t="shared" si="848"/>
        <v>0</v>
      </c>
      <c r="D242" s="145">
        <f t="shared" si="849"/>
        <v>0</v>
      </c>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55"/>
      <c r="BC242" s="14"/>
      <c r="BD242" s="14"/>
      <c r="BE242" s="14"/>
      <c r="BF242" s="14"/>
      <c r="BG242" s="14"/>
      <c r="BH242" s="14"/>
      <c r="BI242" s="95"/>
      <c r="BJ242" s="95"/>
      <c r="BK242" s="95"/>
      <c r="BL242" s="95"/>
      <c r="BM242" s="95"/>
      <c r="BN242" s="95"/>
      <c r="BO242" s="14"/>
      <c r="BP242" s="14"/>
      <c r="BQ242" s="95"/>
      <c r="BR242" s="14"/>
      <c r="BS242" s="14"/>
      <c r="BT242" s="14"/>
      <c r="BU242" s="95"/>
      <c r="BV242" s="95"/>
      <c r="BW242" s="14"/>
      <c r="BX242" s="14"/>
      <c r="BY242" s="95"/>
      <c r="BZ242" s="14"/>
      <c r="CA242" s="14"/>
      <c r="CB242" s="14"/>
      <c r="CC242" s="15"/>
      <c r="CD242" s="15"/>
      <c r="CE242" s="14"/>
      <c r="CF242" s="14"/>
      <c r="CG242" s="14"/>
      <c r="CH242" s="14"/>
      <c r="CI242" s="14"/>
      <c r="CJ242" s="14"/>
      <c r="CK242" s="14"/>
      <c r="CL242" s="14"/>
      <c r="CM242" s="14"/>
      <c r="CN242" s="14"/>
      <c r="CO242" s="14"/>
      <c r="CP242" s="14"/>
      <c r="CQ242" s="14"/>
      <c r="CR242" s="14"/>
      <c r="CS242" s="95"/>
      <c r="CT242" s="95"/>
      <c r="CU242" s="14"/>
      <c r="CV242" s="14"/>
      <c r="CW242" s="95"/>
      <c r="CX242" s="95"/>
      <c r="CY242" s="14"/>
      <c r="CZ242" s="14"/>
      <c r="DA242" s="95"/>
      <c r="DB242" s="14"/>
      <c r="DC242" s="14"/>
      <c r="DD242" s="14"/>
      <c r="DE242" s="14"/>
      <c r="DF242" s="14"/>
      <c r="DG242" s="14"/>
      <c r="DH242" s="14"/>
      <c r="DI242" s="95"/>
      <c r="DJ242" s="95"/>
      <c r="DK242" s="14"/>
      <c r="DL242" s="14"/>
      <c r="DM242" s="48"/>
      <c r="DN242" s="14"/>
      <c r="DO242" s="14"/>
      <c r="DP242" s="14"/>
      <c r="DQ242" s="48"/>
      <c r="DR242" s="14"/>
      <c r="DS242" s="14"/>
      <c r="DT242" s="14"/>
      <c r="DU242" s="95"/>
      <c r="DV242" s="95"/>
      <c r="DW242" s="15"/>
      <c r="DX242" s="14"/>
      <c r="DY242" s="207"/>
      <c r="DZ242" s="15"/>
      <c r="EA242" s="15"/>
      <c r="EB242" s="14"/>
      <c r="EC242" s="14"/>
      <c r="ED242" s="225"/>
      <c r="EE242" s="221"/>
      <c r="EF242" s="14"/>
      <c r="EG242" s="95"/>
      <c r="EH242" s="95"/>
      <c r="EI242" s="15"/>
      <c r="EJ242" s="14"/>
      <c r="EK242" s="95"/>
      <c r="EL242" s="95"/>
      <c r="EM242" s="15"/>
      <c r="EN242" s="14"/>
      <c r="EO242" s="95"/>
      <c r="EP242" s="95"/>
      <c r="EQ242" s="15"/>
      <c r="ER242" s="14"/>
      <c r="ES242" s="95"/>
      <c r="ET242" s="15"/>
      <c r="EU242" s="15"/>
      <c r="EV242" s="14"/>
      <c r="EW242" s="95"/>
      <c r="EX242" s="15"/>
      <c r="EY242" s="15"/>
      <c r="EZ242" s="14"/>
      <c r="FA242" s="15"/>
      <c r="FB242" s="15"/>
      <c r="FC242" s="15"/>
      <c r="FD242" s="14"/>
      <c r="FE242" s="15"/>
      <c r="FF242" s="15"/>
      <c r="FG242" s="15"/>
      <c r="FH242" s="14"/>
      <c r="FI242" s="15"/>
      <c r="FJ242" s="15"/>
      <c r="FK242" s="15"/>
      <c r="FL242" s="14"/>
      <c r="FM242" s="15"/>
      <c r="FN242" s="15"/>
      <c r="FO242" s="15"/>
      <c r="FP242" s="14"/>
      <c r="FQ242" s="14"/>
      <c r="FR242" s="14"/>
      <c r="FS242" s="15"/>
      <c r="FT242" s="14"/>
      <c r="FU242" s="14"/>
      <c r="FV242" s="14"/>
      <c r="FW242" s="15"/>
      <c r="FX242" s="14"/>
      <c r="FY242" s="14"/>
      <c r="FZ242" s="14"/>
      <c r="GA242" s="15"/>
      <c r="GB242" s="14"/>
      <c r="GC242" s="14"/>
      <c r="GD242" s="14"/>
      <c r="GE242" s="15"/>
      <c r="GF242" s="14"/>
      <c r="GG242" s="14"/>
      <c r="GH242" s="14"/>
      <c r="GI242" s="15"/>
      <c r="GJ242" s="15"/>
      <c r="GK242" s="15"/>
    </row>
    <row r="243" spans="1:193" s="33" customFormat="1" x14ac:dyDescent="0.25">
      <c r="A243" s="56" t="s">
        <v>369</v>
      </c>
      <c r="B243" s="145">
        <f t="shared" si="848"/>
        <v>0</v>
      </c>
      <c r="C243" s="145">
        <f t="shared" si="848"/>
        <v>858.92600000000004</v>
      </c>
      <c r="D243" s="145">
        <f t="shared" si="849"/>
        <v>858.92600000000004</v>
      </c>
      <c r="E243" s="14">
        <f t="shared" si="886"/>
        <v>100</v>
      </c>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v>858.92600000000004</v>
      </c>
      <c r="AR243" s="14">
        <v>858.92600000000004</v>
      </c>
      <c r="AS243" s="14">
        <f t="shared" si="850"/>
        <v>100</v>
      </c>
      <c r="AT243" s="14"/>
      <c r="AU243" s="14"/>
      <c r="AV243" s="14"/>
      <c r="AW243" s="14"/>
      <c r="AX243" s="14"/>
      <c r="AY243" s="14"/>
      <c r="AZ243" s="14"/>
      <c r="BA243" s="14"/>
      <c r="BB243" s="155"/>
      <c r="BC243" s="14"/>
      <c r="BD243" s="14"/>
      <c r="BE243" s="14"/>
      <c r="BF243" s="14"/>
      <c r="BG243" s="14"/>
      <c r="BH243" s="14"/>
      <c r="BI243" s="95"/>
      <c r="BJ243" s="95"/>
      <c r="BK243" s="95"/>
      <c r="BL243" s="95"/>
      <c r="BM243" s="95"/>
      <c r="BN243" s="95"/>
      <c r="BO243" s="14"/>
      <c r="BP243" s="14"/>
      <c r="BQ243" s="95"/>
      <c r="BR243" s="14"/>
      <c r="BS243" s="14"/>
      <c r="BT243" s="14"/>
      <c r="BU243" s="95"/>
      <c r="BV243" s="95"/>
      <c r="BW243" s="14"/>
      <c r="BX243" s="14"/>
      <c r="BY243" s="95"/>
      <c r="BZ243" s="14"/>
      <c r="CA243" s="14"/>
      <c r="CB243" s="14"/>
      <c r="CC243" s="15"/>
      <c r="CD243" s="15"/>
      <c r="CE243" s="14"/>
      <c r="CF243" s="14"/>
      <c r="CG243" s="14"/>
      <c r="CH243" s="14"/>
      <c r="CI243" s="14"/>
      <c r="CJ243" s="14"/>
      <c r="CK243" s="14"/>
      <c r="CL243" s="14"/>
      <c r="CM243" s="14"/>
      <c r="CN243" s="14"/>
      <c r="CO243" s="14"/>
      <c r="CP243" s="14"/>
      <c r="CQ243" s="14"/>
      <c r="CR243" s="14"/>
      <c r="CS243" s="95"/>
      <c r="CT243" s="95"/>
      <c r="CU243" s="14"/>
      <c r="CV243" s="14"/>
      <c r="CW243" s="95"/>
      <c r="CX243" s="95"/>
      <c r="CY243" s="14"/>
      <c r="CZ243" s="14"/>
      <c r="DA243" s="95"/>
      <c r="DB243" s="14"/>
      <c r="DC243" s="14"/>
      <c r="DD243" s="14"/>
      <c r="DE243" s="14"/>
      <c r="DF243" s="14"/>
      <c r="DG243" s="14"/>
      <c r="DH243" s="14"/>
      <c r="DI243" s="95"/>
      <c r="DJ243" s="95"/>
      <c r="DK243" s="14"/>
      <c r="DL243" s="14"/>
      <c r="DM243" s="48"/>
      <c r="DN243" s="14"/>
      <c r="DO243" s="14"/>
      <c r="DP243" s="14"/>
      <c r="DQ243" s="48"/>
      <c r="DR243" s="14"/>
      <c r="DS243" s="14"/>
      <c r="DT243" s="14"/>
      <c r="DU243" s="95"/>
      <c r="DV243" s="95"/>
      <c r="DW243" s="15"/>
      <c r="DX243" s="14"/>
      <c r="DY243" s="207"/>
      <c r="DZ243" s="15"/>
      <c r="EA243" s="15"/>
      <c r="EB243" s="14"/>
      <c r="EC243" s="14"/>
      <c r="ED243" s="225"/>
      <c r="EE243" s="221"/>
      <c r="EF243" s="14"/>
      <c r="EG243" s="95"/>
      <c r="EH243" s="95"/>
      <c r="EI243" s="15"/>
      <c r="EJ243" s="14"/>
      <c r="EK243" s="95"/>
      <c r="EL243" s="95"/>
      <c r="EM243" s="15"/>
      <c r="EN243" s="14"/>
      <c r="EO243" s="95"/>
      <c r="EP243" s="95"/>
      <c r="EQ243" s="15"/>
      <c r="ER243" s="14"/>
      <c r="ES243" s="95"/>
      <c r="ET243" s="15"/>
      <c r="EU243" s="15"/>
      <c r="EV243" s="14"/>
      <c r="EW243" s="95"/>
      <c r="EX243" s="15"/>
      <c r="EY243" s="15"/>
      <c r="EZ243" s="14"/>
      <c r="FA243" s="15"/>
      <c r="FB243" s="15"/>
      <c r="FC243" s="15"/>
      <c r="FD243" s="14"/>
      <c r="FE243" s="15"/>
      <c r="FF243" s="15"/>
      <c r="FG243" s="15"/>
      <c r="FH243" s="14"/>
      <c r="FI243" s="15"/>
      <c r="FJ243" s="15"/>
      <c r="FK243" s="15"/>
      <c r="FL243" s="14"/>
      <c r="FM243" s="15"/>
      <c r="FN243" s="15"/>
      <c r="FO243" s="15"/>
      <c r="FP243" s="14"/>
      <c r="FQ243" s="14"/>
      <c r="FR243" s="14"/>
      <c r="FS243" s="15"/>
      <c r="FT243" s="14"/>
      <c r="FU243" s="14"/>
      <c r="FV243" s="14"/>
      <c r="FW243" s="15"/>
      <c r="FX243" s="14"/>
      <c r="FY243" s="14"/>
      <c r="FZ243" s="14"/>
      <c r="GA243" s="15"/>
      <c r="GB243" s="14"/>
      <c r="GC243" s="14"/>
      <c r="GD243" s="14"/>
      <c r="GE243" s="15"/>
      <c r="GF243" s="14"/>
      <c r="GG243" s="14"/>
      <c r="GH243" s="14"/>
      <c r="GI243" s="15"/>
      <c r="GJ243" s="15"/>
      <c r="GK243" s="15"/>
    </row>
    <row r="244" spans="1:193" s="33" customFormat="1" x14ac:dyDescent="0.25">
      <c r="A244" s="56" t="s">
        <v>524</v>
      </c>
      <c r="B244" s="145">
        <f t="shared" si="848"/>
        <v>0</v>
      </c>
      <c r="C244" s="145">
        <f t="shared" si="848"/>
        <v>0</v>
      </c>
      <c r="D244" s="145">
        <f t="shared" si="849"/>
        <v>0</v>
      </c>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55"/>
      <c r="BC244" s="14"/>
      <c r="BD244" s="14"/>
      <c r="BE244" s="14"/>
      <c r="BF244" s="14"/>
      <c r="BG244" s="14"/>
      <c r="BH244" s="14"/>
      <c r="BI244" s="95"/>
      <c r="BJ244" s="95"/>
      <c r="BK244" s="95"/>
      <c r="BL244" s="95"/>
      <c r="BM244" s="95"/>
      <c r="BN244" s="95"/>
      <c r="BO244" s="14"/>
      <c r="BP244" s="14"/>
      <c r="BQ244" s="95"/>
      <c r="BR244" s="14"/>
      <c r="BS244" s="14"/>
      <c r="BT244" s="14"/>
      <c r="BU244" s="95"/>
      <c r="BV244" s="95"/>
      <c r="BW244" s="14"/>
      <c r="BX244" s="14"/>
      <c r="BY244" s="95"/>
      <c r="BZ244" s="14"/>
      <c r="CA244" s="14"/>
      <c r="CB244" s="14"/>
      <c r="CC244" s="15"/>
      <c r="CD244" s="15"/>
      <c r="CE244" s="14"/>
      <c r="CF244" s="14"/>
      <c r="CG244" s="14"/>
      <c r="CH244" s="14"/>
      <c r="CI244" s="14"/>
      <c r="CJ244" s="14"/>
      <c r="CK244" s="14"/>
      <c r="CL244" s="14"/>
      <c r="CM244" s="14"/>
      <c r="CN244" s="14"/>
      <c r="CO244" s="14"/>
      <c r="CP244" s="14"/>
      <c r="CQ244" s="14"/>
      <c r="CR244" s="14"/>
      <c r="CS244" s="95"/>
      <c r="CT244" s="95"/>
      <c r="CU244" s="14"/>
      <c r="CV244" s="14"/>
      <c r="CW244" s="95"/>
      <c r="CX244" s="95"/>
      <c r="CY244" s="14"/>
      <c r="CZ244" s="14"/>
      <c r="DA244" s="95"/>
      <c r="DB244" s="14"/>
      <c r="DC244" s="14"/>
      <c r="DD244" s="14"/>
      <c r="DE244" s="14"/>
      <c r="DF244" s="14"/>
      <c r="DG244" s="14"/>
      <c r="DH244" s="14"/>
      <c r="DI244" s="95"/>
      <c r="DJ244" s="95"/>
      <c r="DK244" s="14"/>
      <c r="DL244" s="14"/>
      <c r="DM244" s="48"/>
      <c r="DN244" s="14"/>
      <c r="DO244" s="14"/>
      <c r="DP244" s="14"/>
      <c r="DQ244" s="48"/>
      <c r="DR244" s="14"/>
      <c r="DS244" s="14"/>
      <c r="DT244" s="14"/>
      <c r="DU244" s="95"/>
      <c r="DV244" s="95"/>
      <c r="DW244" s="15"/>
      <c r="DX244" s="14"/>
      <c r="DY244" s="207"/>
      <c r="DZ244" s="15"/>
      <c r="EA244" s="15"/>
      <c r="EB244" s="14"/>
      <c r="EC244" s="14"/>
      <c r="ED244" s="225"/>
      <c r="EE244" s="221"/>
      <c r="EF244" s="14"/>
      <c r="EG244" s="95"/>
      <c r="EH244" s="95"/>
      <c r="EI244" s="15"/>
      <c r="EJ244" s="14"/>
      <c r="EK244" s="95"/>
      <c r="EL244" s="95"/>
      <c r="EM244" s="15"/>
      <c r="EN244" s="14"/>
      <c r="EO244" s="95"/>
      <c r="EP244" s="95"/>
      <c r="EQ244" s="15"/>
      <c r="ER244" s="14"/>
      <c r="ES244" s="95"/>
      <c r="ET244" s="15"/>
      <c r="EU244" s="15"/>
      <c r="EV244" s="14"/>
      <c r="EW244" s="95"/>
      <c r="EX244" s="15"/>
      <c r="EY244" s="15"/>
      <c r="EZ244" s="14"/>
      <c r="FA244" s="15"/>
      <c r="FB244" s="15"/>
      <c r="FC244" s="15"/>
      <c r="FD244" s="14"/>
      <c r="FE244" s="15"/>
      <c r="FF244" s="15"/>
      <c r="FG244" s="15"/>
      <c r="FH244" s="14"/>
      <c r="FI244" s="15"/>
      <c r="FJ244" s="15"/>
      <c r="FK244" s="15"/>
      <c r="FL244" s="14"/>
      <c r="FM244" s="15"/>
      <c r="FN244" s="15"/>
      <c r="FO244" s="15"/>
      <c r="FP244" s="14"/>
      <c r="FQ244" s="14"/>
      <c r="FR244" s="14"/>
      <c r="FS244" s="15"/>
      <c r="FT244" s="14"/>
      <c r="FU244" s="14"/>
      <c r="FV244" s="14"/>
      <c r="FW244" s="15"/>
      <c r="FX244" s="14"/>
      <c r="FY244" s="14"/>
      <c r="FZ244" s="14"/>
      <c r="GA244" s="15"/>
      <c r="GB244" s="14"/>
      <c r="GC244" s="14"/>
      <c r="GD244" s="14"/>
      <c r="GE244" s="15"/>
      <c r="GF244" s="14"/>
      <c r="GG244" s="14"/>
      <c r="GH244" s="14"/>
      <c r="GI244" s="15"/>
      <c r="GJ244" s="15"/>
      <c r="GK244" s="15"/>
    </row>
    <row r="245" spans="1:193" s="33" customFormat="1" x14ac:dyDescent="0.25">
      <c r="A245" s="56" t="s">
        <v>355</v>
      </c>
      <c r="B245" s="145">
        <f t="shared" si="848"/>
        <v>2038.1</v>
      </c>
      <c r="C245" s="145">
        <f t="shared" si="848"/>
        <v>3246.3999999999996</v>
      </c>
      <c r="D245" s="145">
        <f t="shared" si="849"/>
        <v>3246.4069399999998</v>
      </c>
      <c r="E245" s="14">
        <f t="shared" si="886"/>
        <v>100.00021377525876</v>
      </c>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v>2038.1</v>
      </c>
      <c r="AU245" s="14">
        <v>2038.1</v>
      </c>
      <c r="AV245" s="14">
        <v>2038.1069399999999</v>
      </c>
      <c r="AW245" s="14">
        <f>AV245/AU245*100</f>
        <v>100.00034051322311</v>
      </c>
      <c r="AX245" s="14"/>
      <c r="AY245" s="14"/>
      <c r="AZ245" s="14"/>
      <c r="BA245" s="14"/>
      <c r="BB245" s="155"/>
      <c r="BC245" s="14"/>
      <c r="BD245" s="14"/>
      <c r="BE245" s="14"/>
      <c r="BF245" s="14"/>
      <c r="BG245" s="14"/>
      <c r="BH245" s="14"/>
      <c r="BI245" s="95"/>
      <c r="BJ245" s="95"/>
      <c r="BK245" s="95"/>
      <c r="BL245" s="95"/>
      <c r="BM245" s="95"/>
      <c r="BN245" s="95"/>
      <c r="BO245" s="14"/>
      <c r="BP245" s="14"/>
      <c r="BQ245" s="95"/>
      <c r="BR245" s="14"/>
      <c r="BS245" s="14"/>
      <c r="BT245" s="14"/>
      <c r="BU245" s="95"/>
      <c r="BV245" s="95"/>
      <c r="BW245" s="14"/>
      <c r="BX245" s="14"/>
      <c r="BY245" s="95"/>
      <c r="BZ245" s="14"/>
      <c r="CA245" s="14"/>
      <c r="CB245" s="14"/>
      <c r="CC245" s="15"/>
      <c r="CD245" s="15"/>
      <c r="CE245" s="14"/>
      <c r="CF245" s="14"/>
      <c r="CG245" s="14"/>
      <c r="CH245" s="14"/>
      <c r="CI245" s="14"/>
      <c r="CJ245" s="14"/>
      <c r="CK245" s="14"/>
      <c r="CL245" s="14"/>
      <c r="CM245" s="14"/>
      <c r="CN245" s="14"/>
      <c r="CO245" s="14"/>
      <c r="CP245" s="14"/>
      <c r="CQ245" s="14"/>
      <c r="CR245" s="14"/>
      <c r="CS245" s="95"/>
      <c r="CT245" s="95"/>
      <c r="CU245" s="14"/>
      <c r="CV245" s="14"/>
      <c r="CW245" s="95"/>
      <c r="CX245" s="95"/>
      <c r="CY245" s="14"/>
      <c r="CZ245" s="14"/>
      <c r="DA245" s="95"/>
      <c r="DB245" s="15"/>
      <c r="DC245" s="15">
        <v>1208.3</v>
      </c>
      <c r="DD245" s="15">
        <v>1208.3</v>
      </c>
      <c r="DE245" s="14">
        <f t="shared" si="968"/>
        <v>100</v>
      </c>
      <c r="DF245" s="14"/>
      <c r="DG245" s="14"/>
      <c r="DH245" s="14"/>
      <c r="DI245" s="95"/>
      <c r="DJ245" s="95"/>
      <c r="DK245" s="14"/>
      <c r="DL245" s="14"/>
      <c r="DM245" s="48"/>
      <c r="DN245" s="14"/>
      <c r="DO245" s="14"/>
      <c r="DP245" s="14"/>
      <c r="DQ245" s="48"/>
      <c r="DR245" s="14"/>
      <c r="DS245" s="14"/>
      <c r="DT245" s="14"/>
      <c r="DU245" s="95"/>
      <c r="DV245" s="95"/>
      <c r="DW245" s="15"/>
      <c r="DX245" s="14"/>
      <c r="DY245" s="207"/>
      <c r="DZ245" s="15"/>
      <c r="EA245" s="15"/>
      <c r="EB245" s="14"/>
      <c r="EC245" s="14"/>
      <c r="ED245" s="225"/>
      <c r="EE245" s="221"/>
      <c r="EF245" s="14"/>
      <c r="EG245" s="95"/>
      <c r="EH245" s="95"/>
      <c r="EI245" s="15"/>
      <c r="EJ245" s="14"/>
      <c r="EK245" s="95"/>
      <c r="EL245" s="95"/>
      <c r="EM245" s="15"/>
      <c r="EN245" s="14"/>
      <c r="EO245" s="95"/>
      <c r="EP245" s="95"/>
      <c r="EQ245" s="15"/>
      <c r="ER245" s="14"/>
      <c r="ES245" s="95"/>
      <c r="ET245" s="15"/>
      <c r="EU245" s="15"/>
      <c r="EV245" s="14"/>
      <c r="EW245" s="95"/>
      <c r="EX245" s="15"/>
      <c r="EY245" s="15"/>
      <c r="EZ245" s="14"/>
      <c r="FA245" s="15"/>
      <c r="FB245" s="15"/>
      <c r="FC245" s="15"/>
      <c r="FD245" s="14"/>
      <c r="FE245" s="15"/>
      <c r="FF245" s="15"/>
      <c r="FG245" s="15"/>
      <c r="FH245" s="14"/>
      <c r="FI245" s="15"/>
      <c r="FJ245" s="15"/>
      <c r="FK245" s="15"/>
      <c r="FL245" s="14"/>
      <c r="FM245" s="15"/>
      <c r="FN245" s="15"/>
      <c r="FO245" s="15"/>
      <c r="FP245" s="14"/>
      <c r="FQ245" s="14"/>
      <c r="FR245" s="14"/>
      <c r="FS245" s="15"/>
      <c r="FT245" s="14"/>
      <c r="FU245" s="14"/>
      <c r="FV245" s="14"/>
      <c r="FW245" s="15"/>
      <c r="FX245" s="14"/>
      <c r="FY245" s="14"/>
      <c r="FZ245" s="14"/>
      <c r="GA245" s="15"/>
      <c r="GB245" s="14"/>
      <c r="GC245" s="14"/>
      <c r="GD245" s="14"/>
      <c r="GE245" s="15"/>
      <c r="GF245" s="14"/>
      <c r="GG245" s="14"/>
      <c r="GH245" s="14"/>
      <c r="GI245" s="15"/>
      <c r="GJ245" s="15"/>
      <c r="GK245" s="15"/>
    </row>
    <row r="246" spans="1:193" s="33" customFormat="1" x14ac:dyDescent="0.25">
      <c r="A246" s="56" t="s">
        <v>572</v>
      </c>
      <c r="B246" s="145">
        <f t="shared" si="848"/>
        <v>0</v>
      </c>
      <c r="C246" s="145">
        <f t="shared" si="848"/>
        <v>0</v>
      </c>
      <c r="D246" s="145">
        <f t="shared" si="849"/>
        <v>0</v>
      </c>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55"/>
      <c r="BC246" s="14"/>
      <c r="BD246" s="14"/>
      <c r="BE246" s="14"/>
      <c r="BF246" s="14"/>
      <c r="BG246" s="14"/>
      <c r="BH246" s="14"/>
      <c r="BI246" s="95"/>
      <c r="BJ246" s="95"/>
      <c r="BK246" s="95"/>
      <c r="BL246" s="95"/>
      <c r="BM246" s="95"/>
      <c r="BN246" s="95"/>
      <c r="BO246" s="14"/>
      <c r="BP246" s="14"/>
      <c r="BQ246" s="95"/>
      <c r="BR246" s="14"/>
      <c r="BS246" s="14"/>
      <c r="BT246" s="14"/>
      <c r="BU246" s="95"/>
      <c r="BV246" s="95"/>
      <c r="BW246" s="14"/>
      <c r="BX246" s="14"/>
      <c r="BY246" s="95"/>
      <c r="BZ246" s="14"/>
      <c r="CA246" s="14"/>
      <c r="CB246" s="14"/>
      <c r="CC246" s="15"/>
      <c r="CD246" s="15"/>
      <c r="CE246" s="14"/>
      <c r="CF246" s="14"/>
      <c r="CG246" s="14"/>
      <c r="CH246" s="14"/>
      <c r="CI246" s="14"/>
      <c r="CJ246" s="14"/>
      <c r="CK246" s="14"/>
      <c r="CL246" s="14"/>
      <c r="CM246" s="14"/>
      <c r="CN246" s="14"/>
      <c r="CO246" s="14"/>
      <c r="CP246" s="14"/>
      <c r="CQ246" s="14"/>
      <c r="CR246" s="14"/>
      <c r="CS246" s="95"/>
      <c r="CT246" s="95"/>
      <c r="CU246" s="14"/>
      <c r="CV246" s="14"/>
      <c r="CW246" s="95"/>
      <c r="CX246" s="95"/>
      <c r="CY246" s="14"/>
      <c r="CZ246" s="14"/>
      <c r="DA246" s="95"/>
      <c r="DB246" s="14"/>
      <c r="DC246" s="14"/>
      <c r="DD246" s="14"/>
      <c r="DE246" s="14"/>
      <c r="DF246" s="14"/>
      <c r="DG246" s="14"/>
      <c r="DH246" s="14"/>
      <c r="DI246" s="95"/>
      <c r="DJ246" s="95"/>
      <c r="DK246" s="14"/>
      <c r="DL246" s="14"/>
      <c r="DM246" s="48"/>
      <c r="DN246" s="14"/>
      <c r="DO246" s="14"/>
      <c r="DP246" s="14"/>
      <c r="DQ246" s="48"/>
      <c r="DR246" s="14"/>
      <c r="DS246" s="14"/>
      <c r="DT246" s="14"/>
      <c r="DU246" s="95"/>
      <c r="DV246" s="95"/>
      <c r="DW246" s="15"/>
      <c r="DX246" s="14"/>
      <c r="DY246" s="207"/>
      <c r="DZ246" s="15"/>
      <c r="EA246" s="15"/>
      <c r="EB246" s="14"/>
      <c r="EC246" s="14"/>
      <c r="ED246" s="225"/>
      <c r="EE246" s="221"/>
      <c r="EF246" s="14"/>
      <c r="EG246" s="95"/>
      <c r="EH246" s="95"/>
      <c r="EI246" s="15"/>
      <c r="EJ246" s="14"/>
      <c r="EK246" s="95"/>
      <c r="EL246" s="95"/>
      <c r="EM246" s="15"/>
      <c r="EN246" s="14"/>
      <c r="EO246" s="95"/>
      <c r="EP246" s="95"/>
      <c r="EQ246" s="15"/>
      <c r="ER246" s="14"/>
      <c r="ES246" s="95"/>
      <c r="ET246" s="15"/>
      <c r="EU246" s="15"/>
      <c r="EV246" s="14"/>
      <c r="EW246" s="95"/>
      <c r="EX246" s="15"/>
      <c r="EY246" s="15"/>
      <c r="EZ246" s="14"/>
      <c r="FA246" s="15"/>
      <c r="FB246" s="15"/>
      <c r="FC246" s="15"/>
      <c r="FD246" s="14"/>
      <c r="FE246" s="15"/>
      <c r="FF246" s="15"/>
      <c r="FG246" s="15"/>
      <c r="FH246" s="14"/>
      <c r="FI246" s="15"/>
      <c r="FJ246" s="15"/>
      <c r="FK246" s="15"/>
      <c r="FL246" s="14"/>
      <c r="FM246" s="15"/>
      <c r="FN246" s="15"/>
      <c r="FO246" s="15"/>
      <c r="FP246" s="14"/>
      <c r="FQ246" s="14"/>
      <c r="FR246" s="14"/>
      <c r="FS246" s="15"/>
      <c r="FT246" s="14"/>
      <c r="FU246" s="14"/>
      <c r="FV246" s="14"/>
      <c r="FW246" s="15"/>
      <c r="FX246" s="14"/>
      <c r="FY246" s="14"/>
      <c r="FZ246" s="14"/>
      <c r="GA246" s="15"/>
      <c r="GB246" s="14"/>
      <c r="GC246" s="14"/>
      <c r="GD246" s="14"/>
      <c r="GE246" s="15"/>
      <c r="GF246" s="14"/>
      <c r="GG246" s="14"/>
      <c r="GH246" s="14"/>
      <c r="GI246" s="15"/>
      <c r="GJ246" s="15"/>
      <c r="GK246" s="15"/>
    </row>
    <row r="247" spans="1:193" s="33" customFormat="1" x14ac:dyDescent="0.25">
      <c r="A247" s="56" t="s">
        <v>573</v>
      </c>
      <c r="B247" s="145">
        <f t="shared" si="848"/>
        <v>0</v>
      </c>
      <c r="C247" s="145">
        <f t="shared" si="848"/>
        <v>827.07500000000005</v>
      </c>
      <c r="D247" s="145">
        <f t="shared" si="849"/>
        <v>827.07500000000005</v>
      </c>
      <c r="E247" s="14">
        <f t="shared" si="886"/>
        <v>100</v>
      </c>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v>827.07500000000005</v>
      </c>
      <c r="AR247" s="133">
        <v>827.07500000000005</v>
      </c>
      <c r="AS247" s="14">
        <f t="shared" si="850"/>
        <v>100</v>
      </c>
      <c r="AT247" s="14"/>
      <c r="AU247" s="14"/>
      <c r="AV247" s="14"/>
      <c r="AW247" s="14"/>
      <c r="AX247" s="14"/>
      <c r="AY247" s="14"/>
      <c r="AZ247" s="14"/>
      <c r="BA247" s="14"/>
      <c r="BB247" s="155"/>
      <c r="BC247" s="14"/>
      <c r="BD247" s="14"/>
      <c r="BE247" s="14"/>
      <c r="BF247" s="14"/>
      <c r="BG247" s="14"/>
      <c r="BH247" s="14"/>
      <c r="BI247" s="95"/>
      <c r="BJ247" s="95"/>
      <c r="BK247" s="95"/>
      <c r="BL247" s="95"/>
      <c r="BM247" s="95"/>
      <c r="BN247" s="95"/>
      <c r="BO247" s="14"/>
      <c r="BP247" s="14"/>
      <c r="BQ247" s="95"/>
      <c r="BR247" s="14"/>
      <c r="BS247" s="14"/>
      <c r="BT247" s="14"/>
      <c r="BU247" s="95"/>
      <c r="BV247" s="95"/>
      <c r="BW247" s="14"/>
      <c r="BX247" s="14"/>
      <c r="BY247" s="95"/>
      <c r="BZ247" s="14"/>
      <c r="CA247" s="14"/>
      <c r="CB247" s="14"/>
      <c r="CC247" s="15"/>
      <c r="CD247" s="15"/>
      <c r="CE247" s="14"/>
      <c r="CF247" s="14"/>
      <c r="CG247" s="14"/>
      <c r="CH247" s="14"/>
      <c r="CI247" s="14"/>
      <c r="CJ247" s="14"/>
      <c r="CK247" s="14"/>
      <c r="CL247" s="14"/>
      <c r="CM247" s="14"/>
      <c r="CN247" s="14"/>
      <c r="CO247" s="14"/>
      <c r="CP247" s="14"/>
      <c r="CQ247" s="14"/>
      <c r="CR247" s="14"/>
      <c r="CS247" s="95"/>
      <c r="CT247" s="95"/>
      <c r="CU247" s="14"/>
      <c r="CV247" s="14"/>
      <c r="CW247" s="95"/>
      <c r="CX247" s="95"/>
      <c r="CY247" s="14"/>
      <c r="CZ247" s="14"/>
      <c r="DA247" s="95"/>
      <c r="DB247" s="14"/>
      <c r="DC247" s="14"/>
      <c r="DD247" s="14"/>
      <c r="DE247" s="14"/>
      <c r="DF247" s="14"/>
      <c r="DG247" s="14"/>
      <c r="DH247" s="14"/>
      <c r="DI247" s="95"/>
      <c r="DJ247" s="95"/>
      <c r="DK247" s="14"/>
      <c r="DL247" s="14"/>
      <c r="DM247" s="48"/>
      <c r="DN247" s="14"/>
      <c r="DO247" s="14"/>
      <c r="DP247" s="14"/>
      <c r="DQ247" s="48"/>
      <c r="DR247" s="14"/>
      <c r="DS247" s="14"/>
      <c r="DT247" s="14"/>
      <c r="DU247" s="95"/>
      <c r="DV247" s="95"/>
      <c r="DW247" s="15"/>
      <c r="DX247" s="14"/>
      <c r="DY247" s="207"/>
      <c r="DZ247" s="15"/>
      <c r="EA247" s="15"/>
      <c r="EB247" s="14"/>
      <c r="EC247" s="14"/>
      <c r="ED247" s="225"/>
      <c r="EE247" s="221"/>
      <c r="EF247" s="14"/>
      <c r="EG247" s="95"/>
      <c r="EH247" s="95"/>
      <c r="EI247" s="15"/>
      <c r="EJ247" s="14"/>
      <c r="EK247" s="95"/>
      <c r="EL247" s="95"/>
      <c r="EM247" s="15"/>
      <c r="EN247" s="14"/>
      <c r="EO247" s="95"/>
      <c r="EP247" s="95"/>
      <c r="EQ247" s="15"/>
      <c r="ER247" s="14"/>
      <c r="ES247" s="95"/>
      <c r="ET247" s="15"/>
      <c r="EU247" s="15"/>
      <c r="EV247" s="14"/>
      <c r="EW247" s="95"/>
      <c r="EX247" s="15"/>
      <c r="EY247" s="15"/>
      <c r="EZ247" s="14"/>
      <c r="FA247" s="15"/>
      <c r="FB247" s="15"/>
      <c r="FC247" s="15"/>
      <c r="FD247" s="14"/>
      <c r="FE247" s="15"/>
      <c r="FF247" s="15"/>
      <c r="FG247" s="15"/>
      <c r="FH247" s="14"/>
      <c r="FI247" s="15"/>
      <c r="FJ247" s="15"/>
      <c r="FK247" s="15"/>
      <c r="FL247" s="14"/>
      <c r="FM247" s="15"/>
      <c r="FN247" s="15"/>
      <c r="FO247" s="15"/>
      <c r="FP247" s="14"/>
      <c r="FQ247" s="14"/>
      <c r="FR247" s="14"/>
      <c r="FS247" s="15"/>
      <c r="FT247" s="14"/>
      <c r="FU247" s="14"/>
      <c r="FV247" s="14"/>
      <c r="FW247" s="15"/>
      <c r="FX247" s="14"/>
      <c r="FY247" s="14"/>
      <c r="FZ247" s="14"/>
      <c r="GA247" s="15"/>
      <c r="GB247" s="14"/>
      <c r="GC247" s="14"/>
      <c r="GD247" s="14"/>
      <c r="GE247" s="15"/>
      <c r="GF247" s="14"/>
      <c r="GG247" s="14"/>
      <c r="GH247" s="14"/>
      <c r="GI247" s="15"/>
      <c r="GJ247" s="15"/>
      <c r="GK247" s="15"/>
    </row>
    <row r="248" spans="1:193" s="33" customFormat="1" x14ac:dyDescent="0.25">
      <c r="A248" s="56" t="s">
        <v>354</v>
      </c>
      <c r="B248" s="145">
        <f t="shared" si="848"/>
        <v>0</v>
      </c>
      <c r="C248" s="145">
        <f t="shared" si="848"/>
        <v>0</v>
      </c>
      <c r="D248" s="145">
        <f t="shared" si="849"/>
        <v>0</v>
      </c>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55"/>
      <c r="BC248" s="14"/>
      <c r="BD248" s="14"/>
      <c r="BE248" s="14"/>
      <c r="BF248" s="14"/>
      <c r="BG248" s="14"/>
      <c r="BH248" s="14"/>
      <c r="BI248" s="95"/>
      <c r="BJ248" s="95"/>
      <c r="BK248" s="95"/>
      <c r="BL248" s="95"/>
      <c r="BM248" s="95"/>
      <c r="BN248" s="95"/>
      <c r="BO248" s="14"/>
      <c r="BP248" s="14"/>
      <c r="BQ248" s="95"/>
      <c r="BR248" s="14"/>
      <c r="BS248" s="14"/>
      <c r="BT248" s="14"/>
      <c r="BU248" s="95"/>
      <c r="BV248" s="95"/>
      <c r="BW248" s="14"/>
      <c r="BX248" s="14"/>
      <c r="BY248" s="95"/>
      <c r="BZ248" s="14"/>
      <c r="CA248" s="14"/>
      <c r="CB248" s="14"/>
      <c r="CC248" s="15"/>
      <c r="CD248" s="15"/>
      <c r="CE248" s="14"/>
      <c r="CF248" s="14"/>
      <c r="CG248" s="14"/>
      <c r="CH248" s="14"/>
      <c r="CI248" s="14"/>
      <c r="CJ248" s="14"/>
      <c r="CK248" s="14"/>
      <c r="CL248" s="14"/>
      <c r="CM248" s="14"/>
      <c r="CN248" s="14"/>
      <c r="CO248" s="14"/>
      <c r="CP248" s="14"/>
      <c r="CQ248" s="14"/>
      <c r="CR248" s="14"/>
      <c r="CS248" s="95"/>
      <c r="CT248" s="95"/>
      <c r="CU248" s="14"/>
      <c r="CV248" s="14"/>
      <c r="CW248" s="95"/>
      <c r="CX248" s="95"/>
      <c r="CY248" s="14"/>
      <c r="CZ248" s="14"/>
      <c r="DA248" s="95"/>
      <c r="DB248" s="14"/>
      <c r="DC248" s="14"/>
      <c r="DD248" s="14"/>
      <c r="DE248" s="14"/>
      <c r="DF248" s="14"/>
      <c r="DG248" s="14"/>
      <c r="DH248" s="14"/>
      <c r="DI248" s="95"/>
      <c r="DJ248" s="95"/>
      <c r="DK248" s="14"/>
      <c r="DL248" s="14"/>
      <c r="DM248" s="48"/>
      <c r="DN248" s="14"/>
      <c r="DO248" s="14"/>
      <c r="DP248" s="14"/>
      <c r="DQ248" s="48"/>
      <c r="DR248" s="14"/>
      <c r="DS248" s="14"/>
      <c r="DT248" s="14"/>
      <c r="DU248" s="95"/>
      <c r="DV248" s="95"/>
      <c r="DW248" s="15"/>
      <c r="DX248" s="14"/>
      <c r="DY248" s="207"/>
      <c r="DZ248" s="15"/>
      <c r="EA248" s="15"/>
      <c r="EB248" s="14"/>
      <c r="EC248" s="14"/>
      <c r="ED248" s="225"/>
      <c r="EE248" s="221"/>
      <c r="EF248" s="14"/>
      <c r="EG248" s="95"/>
      <c r="EH248" s="95"/>
      <c r="EI248" s="15"/>
      <c r="EJ248" s="14"/>
      <c r="EK248" s="95"/>
      <c r="EL248" s="95"/>
      <c r="EM248" s="15"/>
      <c r="EN248" s="14"/>
      <c r="EO248" s="95"/>
      <c r="EP248" s="95"/>
      <c r="EQ248" s="15"/>
      <c r="ER248" s="14"/>
      <c r="ES248" s="95"/>
      <c r="ET248" s="15"/>
      <c r="EU248" s="15"/>
      <c r="EV248" s="14"/>
      <c r="EW248" s="95"/>
      <c r="EX248" s="15"/>
      <c r="EY248" s="15"/>
      <c r="EZ248" s="14"/>
      <c r="FA248" s="15"/>
      <c r="FB248" s="15"/>
      <c r="FC248" s="15"/>
      <c r="FD248" s="14"/>
      <c r="FE248" s="15"/>
      <c r="FF248" s="15"/>
      <c r="FG248" s="15"/>
      <c r="FH248" s="14"/>
      <c r="FI248" s="15"/>
      <c r="FJ248" s="15"/>
      <c r="FK248" s="15"/>
      <c r="FL248" s="14"/>
      <c r="FM248" s="15"/>
      <c r="FN248" s="15"/>
      <c r="FO248" s="15"/>
      <c r="FP248" s="14"/>
      <c r="FQ248" s="14"/>
      <c r="FR248" s="14"/>
      <c r="FS248" s="15"/>
      <c r="FT248" s="14"/>
      <c r="FU248" s="14"/>
      <c r="FV248" s="14"/>
      <c r="FW248" s="15"/>
      <c r="FX248" s="14"/>
      <c r="FY248" s="14"/>
      <c r="FZ248" s="14"/>
      <c r="GA248" s="15"/>
      <c r="GB248" s="14"/>
      <c r="GC248" s="14"/>
      <c r="GD248" s="14"/>
      <c r="GE248" s="15"/>
      <c r="GF248" s="14"/>
      <c r="GG248" s="14"/>
      <c r="GH248" s="14"/>
      <c r="GI248" s="15"/>
      <c r="GJ248" s="15"/>
      <c r="GK248" s="15"/>
    </row>
    <row r="249" spans="1:193" s="33" customFormat="1" x14ac:dyDescent="0.25">
      <c r="A249" s="56" t="s">
        <v>574</v>
      </c>
      <c r="B249" s="145">
        <f t="shared" si="848"/>
        <v>0</v>
      </c>
      <c r="C249" s="145">
        <f t="shared" si="848"/>
        <v>866.44200000000001</v>
      </c>
      <c r="D249" s="145">
        <f t="shared" si="849"/>
        <v>866.44200000000001</v>
      </c>
      <c r="E249" s="14">
        <f t="shared" si="886"/>
        <v>100</v>
      </c>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v>866.44200000000001</v>
      </c>
      <c r="AR249" s="14">
        <v>866.44200000000001</v>
      </c>
      <c r="AS249" s="14">
        <f t="shared" si="850"/>
        <v>100</v>
      </c>
      <c r="AT249" s="14"/>
      <c r="AU249" s="14"/>
      <c r="AV249" s="14"/>
      <c r="AW249" s="14"/>
      <c r="AX249" s="14"/>
      <c r="AY249" s="14"/>
      <c r="AZ249" s="14"/>
      <c r="BA249" s="14"/>
      <c r="BB249" s="155"/>
      <c r="BC249" s="14"/>
      <c r="BD249" s="14"/>
      <c r="BE249" s="14"/>
      <c r="BF249" s="14"/>
      <c r="BG249" s="14"/>
      <c r="BH249" s="14"/>
      <c r="BI249" s="95"/>
      <c r="BJ249" s="95"/>
      <c r="BK249" s="95"/>
      <c r="BL249" s="95"/>
      <c r="BM249" s="95"/>
      <c r="BN249" s="95"/>
      <c r="BO249" s="14"/>
      <c r="BP249" s="14"/>
      <c r="BQ249" s="95"/>
      <c r="BR249" s="14"/>
      <c r="BS249" s="14"/>
      <c r="BT249" s="14"/>
      <c r="BU249" s="95"/>
      <c r="BV249" s="95"/>
      <c r="BW249" s="14"/>
      <c r="BX249" s="14"/>
      <c r="BY249" s="95"/>
      <c r="BZ249" s="14"/>
      <c r="CA249" s="14"/>
      <c r="CB249" s="14"/>
      <c r="CC249" s="15"/>
      <c r="CD249" s="15"/>
      <c r="CE249" s="14"/>
      <c r="CF249" s="14"/>
      <c r="CG249" s="14"/>
      <c r="CH249" s="14"/>
      <c r="CI249" s="14"/>
      <c r="CJ249" s="14"/>
      <c r="CK249" s="14"/>
      <c r="CL249" s="14"/>
      <c r="CM249" s="14"/>
      <c r="CN249" s="14"/>
      <c r="CO249" s="14"/>
      <c r="CP249" s="14"/>
      <c r="CQ249" s="14"/>
      <c r="CR249" s="14"/>
      <c r="CS249" s="95"/>
      <c r="CT249" s="95"/>
      <c r="CU249" s="14"/>
      <c r="CV249" s="14"/>
      <c r="CW249" s="95"/>
      <c r="CX249" s="95"/>
      <c r="CY249" s="14"/>
      <c r="CZ249" s="14"/>
      <c r="DA249" s="95"/>
      <c r="DB249" s="14"/>
      <c r="DC249" s="14"/>
      <c r="DD249" s="14"/>
      <c r="DE249" s="14"/>
      <c r="DF249" s="14"/>
      <c r="DG249" s="14"/>
      <c r="DH249" s="14"/>
      <c r="DI249" s="95"/>
      <c r="DJ249" s="95"/>
      <c r="DK249" s="14"/>
      <c r="DL249" s="14"/>
      <c r="DM249" s="48"/>
      <c r="DN249" s="14"/>
      <c r="DO249" s="14"/>
      <c r="DP249" s="14"/>
      <c r="DQ249" s="48"/>
      <c r="DR249" s="14"/>
      <c r="DS249" s="14"/>
      <c r="DT249" s="14"/>
      <c r="DU249" s="95"/>
      <c r="DV249" s="95"/>
      <c r="DW249" s="15"/>
      <c r="DX249" s="14"/>
      <c r="DY249" s="207"/>
      <c r="DZ249" s="15"/>
      <c r="EA249" s="15"/>
      <c r="EB249" s="14"/>
      <c r="EC249" s="14"/>
      <c r="ED249" s="225"/>
      <c r="EE249" s="221"/>
      <c r="EF249" s="14"/>
      <c r="EG249" s="95"/>
      <c r="EH249" s="95"/>
      <c r="EI249" s="15"/>
      <c r="EJ249" s="14"/>
      <c r="EK249" s="95"/>
      <c r="EL249" s="95"/>
      <c r="EM249" s="15"/>
      <c r="EN249" s="14"/>
      <c r="EO249" s="95"/>
      <c r="EP249" s="95"/>
      <c r="EQ249" s="15"/>
      <c r="ER249" s="14"/>
      <c r="ES249" s="95"/>
      <c r="ET249" s="15"/>
      <c r="EU249" s="15"/>
      <c r="EV249" s="14"/>
      <c r="EW249" s="95"/>
      <c r="EX249" s="15"/>
      <c r="EY249" s="15"/>
      <c r="EZ249" s="14"/>
      <c r="FA249" s="15"/>
      <c r="FB249" s="15"/>
      <c r="FC249" s="15"/>
      <c r="FD249" s="14"/>
      <c r="FE249" s="15"/>
      <c r="FF249" s="15"/>
      <c r="FG249" s="15"/>
      <c r="FH249" s="14"/>
      <c r="FI249" s="15"/>
      <c r="FJ249" s="15"/>
      <c r="FK249" s="15"/>
      <c r="FL249" s="14"/>
      <c r="FM249" s="15"/>
      <c r="FN249" s="15"/>
      <c r="FO249" s="15"/>
      <c r="FP249" s="14"/>
      <c r="FQ249" s="14"/>
      <c r="FR249" s="14"/>
      <c r="FS249" s="15"/>
      <c r="FT249" s="14"/>
      <c r="FU249" s="14"/>
      <c r="FV249" s="14"/>
      <c r="FW249" s="15"/>
      <c r="FX249" s="14"/>
      <c r="FY249" s="14"/>
      <c r="FZ249" s="14"/>
      <c r="GA249" s="15"/>
      <c r="GB249" s="14"/>
      <c r="GC249" s="14"/>
      <c r="GD249" s="14"/>
      <c r="GE249" s="15"/>
      <c r="GF249" s="14"/>
      <c r="GG249" s="14"/>
      <c r="GH249" s="14"/>
      <c r="GI249" s="15"/>
      <c r="GJ249" s="15"/>
      <c r="GK249" s="15"/>
    </row>
    <row r="250" spans="1:193" s="33" customFormat="1" x14ac:dyDescent="0.25">
      <c r="A250" s="56" t="s">
        <v>575</v>
      </c>
      <c r="B250" s="145">
        <f t="shared" si="848"/>
        <v>0</v>
      </c>
      <c r="C250" s="145">
        <f t="shared" si="848"/>
        <v>866.976</v>
      </c>
      <c r="D250" s="145">
        <f t="shared" si="849"/>
        <v>866.976</v>
      </c>
      <c r="E250" s="14">
        <f t="shared" si="886"/>
        <v>100</v>
      </c>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v>866.976</v>
      </c>
      <c r="AR250" s="133">
        <v>866.976</v>
      </c>
      <c r="AS250" s="14">
        <f t="shared" si="850"/>
        <v>100</v>
      </c>
      <c r="AT250" s="14"/>
      <c r="AU250" s="14"/>
      <c r="AV250" s="14"/>
      <c r="AW250" s="14"/>
      <c r="AX250" s="14"/>
      <c r="AY250" s="14"/>
      <c r="AZ250" s="14"/>
      <c r="BA250" s="14"/>
      <c r="BB250" s="155"/>
      <c r="BC250" s="14"/>
      <c r="BD250" s="14"/>
      <c r="BE250" s="14"/>
      <c r="BF250" s="14"/>
      <c r="BG250" s="14"/>
      <c r="BH250" s="14"/>
      <c r="BI250" s="95"/>
      <c r="BJ250" s="95"/>
      <c r="BK250" s="95"/>
      <c r="BL250" s="95"/>
      <c r="BM250" s="95"/>
      <c r="BN250" s="95"/>
      <c r="BO250" s="14"/>
      <c r="BP250" s="14"/>
      <c r="BQ250" s="95"/>
      <c r="BR250" s="14"/>
      <c r="BS250" s="14"/>
      <c r="BT250" s="14"/>
      <c r="BU250" s="95"/>
      <c r="BV250" s="95"/>
      <c r="BW250" s="14"/>
      <c r="BX250" s="14"/>
      <c r="BY250" s="95"/>
      <c r="BZ250" s="14"/>
      <c r="CA250" s="14"/>
      <c r="CB250" s="14"/>
      <c r="CC250" s="15"/>
      <c r="CD250" s="15"/>
      <c r="CE250" s="14"/>
      <c r="CF250" s="14"/>
      <c r="CG250" s="95"/>
      <c r="CH250" s="95"/>
      <c r="CI250" s="14"/>
      <c r="CJ250" s="14"/>
      <c r="CK250" s="95"/>
      <c r="CL250" s="95"/>
      <c r="CM250" s="14"/>
      <c r="CN250" s="14"/>
      <c r="CO250" s="95"/>
      <c r="CP250" s="95"/>
      <c r="CQ250" s="14"/>
      <c r="CR250" s="14"/>
      <c r="CS250" s="95"/>
      <c r="CT250" s="95"/>
      <c r="CU250" s="14"/>
      <c r="CV250" s="14"/>
      <c r="CW250" s="95"/>
      <c r="CX250" s="95"/>
      <c r="CY250" s="14"/>
      <c r="CZ250" s="14"/>
      <c r="DA250" s="95"/>
      <c r="DB250" s="14"/>
      <c r="DC250" s="14"/>
      <c r="DD250" s="14"/>
      <c r="DE250" s="14"/>
      <c r="DF250" s="14"/>
      <c r="DG250" s="14"/>
      <c r="DH250" s="14"/>
      <c r="DI250" s="95"/>
      <c r="DJ250" s="95"/>
      <c r="DK250" s="14"/>
      <c r="DL250" s="14"/>
      <c r="DM250" s="48"/>
      <c r="DN250" s="14"/>
      <c r="DO250" s="14"/>
      <c r="DP250" s="14"/>
      <c r="DQ250" s="48"/>
      <c r="DR250" s="14"/>
      <c r="DS250" s="14"/>
      <c r="DT250" s="14"/>
      <c r="DU250" s="95"/>
      <c r="DV250" s="95"/>
      <c r="DW250" s="15"/>
      <c r="DX250" s="14"/>
      <c r="DY250" s="207"/>
      <c r="DZ250" s="15"/>
      <c r="EA250" s="15"/>
      <c r="EB250" s="14"/>
      <c r="EC250" s="14"/>
      <c r="ED250" s="225"/>
      <c r="EE250" s="221"/>
      <c r="EF250" s="14"/>
      <c r="EG250" s="95"/>
      <c r="EH250" s="95"/>
      <c r="EI250" s="15"/>
      <c r="EJ250" s="14"/>
      <c r="EK250" s="95"/>
      <c r="EL250" s="95"/>
      <c r="EM250" s="15"/>
      <c r="EN250" s="14"/>
      <c r="EO250" s="95"/>
      <c r="EP250" s="95"/>
      <c r="EQ250" s="15"/>
      <c r="ER250" s="14"/>
      <c r="ES250" s="95"/>
      <c r="ET250" s="15"/>
      <c r="EU250" s="15"/>
      <c r="EV250" s="14"/>
      <c r="EW250" s="95"/>
      <c r="EX250" s="15"/>
      <c r="EY250" s="15"/>
      <c r="EZ250" s="14"/>
      <c r="FA250" s="15"/>
      <c r="FB250" s="15"/>
      <c r="FC250" s="15"/>
      <c r="FD250" s="14"/>
      <c r="FE250" s="15"/>
      <c r="FF250" s="15"/>
      <c r="FG250" s="15"/>
      <c r="FH250" s="14"/>
      <c r="FI250" s="15"/>
      <c r="FJ250" s="15"/>
      <c r="FK250" s="15"/>
      <c r="FL250" s="14"/>
      <c r="FM250" s="15"/>
      <c r="FN250" s="15"/>
      <c r="FO250" s="15"/>
      <c r="FP250" s="14"/>
      <c r="FQ250" s="14"/>
      <c r="FR250" s="14"/>
      <c r="FS250" s="15"/>
      <c r="FT250" s="14"/>
      <c r="FU250" s="14"/>
      <c r="FV250" s="14"/>
      <c r="FW250" s="15"/>
      <c r="FX250" s="14"/>
      <c r="FY250" s="14"/>
      <c r="FZ250" s="14"/>
      <c r="GA250" s="15"/>
      <c r="GB250" s="14"/>
      <c r="GC250" s="14"/>
      <c r="GD250" s="14"/>
      <c r="GE250" s="15"/>
      <c r="GF250" s="14"/>
      <c r="GG250" s="14"/>
      <c r="GH250" s="14"/>
      <c r="GI250" s="15"/>
      <c r="GJ250" s="15"/>
      <c r="GK250" s="15"/>
    </row>
    <row r="251" spans="1:193" s="74" customFormat="1" ht="31.5" x14ac:dyDescent="0.25">
      <c r="A251" s="75" t="s">
        <v>392</v>
      </c>
      <c r="B251" s="144">
        <f t="shared" si="848"/>
        <v>86107.41</v>
      </c>
      <c r="C251" s="144">
        <f t="shared" si="848"/>
        <v>77939.520400000009</v>
      </c>
      <c r="D251" s="144">
        <f t="shared" si="849"/>
        <v>77571.350579999998</v>
      </c>
      <c r="E251" s="79">
        <f t="shared" si="886"/>
        <v>99.527621137376144</v>
      </c>
      <c r="F251" s="81">
        <f t="shared" ref="F251" si="982">F252+F253+F254+F255+F256+F257+F258+F259+F260+F261</f>
        <v>0</v>
      </c>
      <c r="G251" s="81">
        <f t="shared" ref="G251:BH251" si="983">G252+G253+G254+G255+G256+G257+G258+G259+G260+G261</f>
        <v>0</v>
      </c>
      <c r="H251" s="81">
        <f t="shared" si="983"/>
        <v>0</v>
      </c>
      <c r="I251" s="81">
        <f t="shared" si="983"/>
        <v>0</v>
      </c>
      <c r="J251" s="81">
        <f t="shared" ref="J251" si="984">J252+J253+J254+J255+J256+J257+J258+J259+J260+J261</f>
        <v>0</v>
      </c>
      <c r="K251" s="81">
        <f t="shared" si="983"/>
        <v>0</v>
      </c>
      <c r="L251" s="81">
        <f t="shared" si="983"/>
        <v>0</v>
      </c>
      <c r="M251" s="81">
        <f t="shared" si="983"/>
        <v>0</v>
      </c>
      <c r="N251" s="81">
        <f t="shared" ref="N251" si="985">N252+N253+N254+N255+N256+N257+N258+N259+N260+N261</f>
        <v>0</v>
      </c>
      <c r="O251" s="81">
        <f t="shared" si="983"/>
        <v>0</v>
      </c>
      <c r="P251" s="81">
        <f t="shared" si="983"/>
        <v>0</v>
      </c>
      <c r="Q251" s="81">
        <f t="shared" si="983"/>
        <v>0</v>
      </c>
      <c r="R251" s="81">
        <f t="shared" ref="R251" si="986">R252+R253+R254+R255+R256+R257+R258+R259+R260+R261</f>
        <v>0</v>
      </c>
      <c r="S251" s="81">
        <f t="shared" si="983"/>
        <v>0</v>
      </c>
      <c r="T251" s="81">
        <f t="shared" si="983"/>
        <v>0</v>
      </c>
      <c r="U251" s="81">
        <f t="shared" si="983"/>
        <v>0</v>
      </c>
      <c r="V251" s="81"/>
      <c r="W251" s="81">
        <f t="shared" si="983"/>
        <v>0</v>
      </c>
      <c r="X251" s="81">
        <f t="shared" si="983"/>
        <v>0</v>
      </c>
      <c r="Y251" s="81">
        <f t="shared" si="983"/>
        <v>0</v>
      </c>
      <c r="Z251" s="81">
        <f t="shared" ref="Z251" si="987">Z252+Z253+Z254+Z255+Z256+Z257+Z258+Z259+Z260+Z261</f>
        <v>1411.3</v>
      </c>
      <c r="AA251" s="81">
        <f t="shared" si="983"/>
        <v>1411.3</v>
      </c>
      <c r="AB251" s="81">
        <f t="shared" si="983"/>
        <v>1411.3</v>
      </c>
      <c r="AC251" s="81">
        <f>AB251/AA251*100</f>
        <v>100</v>
      </c>
      <c r="AD251" s="81">
        <f t="shared" ref="AD251" si="988">AD252+AD253+AD254+AD255+AD256+AD257+AD258+AD259+AD260+AD261</f>
        <v>116.93</v>
      </c>
      <c r="AE251" s="81">
        <f t="shared" si="983"/>
        <v>102.04082</v>
      </c>
      <c r="AF251" s="81">
        <f t="shared" si="983"/>
        <v>102.04083</v>
      </c>
      <c r="AG251" s="79">
        <f>AF251/AE251*100</f>
        <v>100.00000979999966</v>
      </c>
      <c r="AH251" s="81">
        <f t="shared" ref="AH251" si="989">AH252+AH253+AH254+AH255+AH256+AH257+AH258+AH259+AH260+AH261</f>
        <v>50</v>
      </c>
      <c r="AI251" s="81">
        <f t="shared" si="983"/>
        <v>51.020409999999998</v>
      </c>
      <c r="AJ251" s="81">
        <f t="shared" si="983"/>
        <v>51.020409999999998</v>
      </c>
      <c r="AK251" s="79">
        <f>AJ251/AI251*100</f>
        <v>100</v>
      </c>
      <c r="AL251" s="79"/>
      <c r="AM251" s="81">
        <f t="shared" si="983"/>
        <v>0</v>
      </c>
      <c r="AN251" s="81">
        <f t="shared" si="983"/>
        <v>0</v>
      </c>
      <c r="AO251" s="81">
        <f t="shared" si="983"/>
        <v>0</v>
      </c>
      <c r="AP251" s="81"/>
      <c r="AQ251" s="81">
        <f>SUM(AQ252:AQ262)</f>
        <v>3369.5001699999998</v>
      </c>
      <c r="AR251" s="81">
        <f t="shared" si="983"/>
        <v>3369.5001699999998</v>
      </c>
      <c r="AS251" s="79">
        <f t="shared" si="850"/>
        <v>100</v>
      </c>
      <c r="AT251" s="81">
        <f t="shared" ref="AT251" si="990">AT252+AT253+AT254+AT255+AT256+AT257+AT258+AT259+AT260+AT261</f>
        <v>1292.5999999999999</v>
      </c>
      <c r="AU251" s="81">
        <f t="shared" si="983"/>
        <v>1292.5999999999999</v>
      </c>
      <c r="AV251" s="81">
        <f t="shared" si="983"/>
        <v>1292.5935500000001</v>
      </c>
      <c r="AW251" s="81">
        <f t="shared" si="983"/>
        <v>99.999501005724909</v>
      </c>
      <c r="AX251" s="81">
        <f t="shared" ref="AX251" si="991">AX252+AX253+AX254+AX255+AX256+AX257+AX258+AX259+AX260+AX261</f>
        <v>12171.2</v>
      </c>
      <c r="AY251" s="81">
        <f t="shared" si="983"/>
        <v>12171.2</v>
      </c>
      <c r="AZ251" s="81">
        <f t="shared" si="983"/>
        <v>12171.2</v>
      </c>
      <c r="BA251" s="81">
        <f t="shared" si="190"/>
        <v>100</v>
      </c>
      <c r="BB251" s="154"/>
      <c r="BC251" s="81">
        <f t="shared" ref="BC251:BD251" si="992">BC252+BC253+BC254+BC255+BC256+BC257+BC258+BC259+BC260+BC261</f>
        <v>1873.3</v>
      </c>
      <c r="BD251" s="81">
        <f t="shared" si="992"/>
        <v>1561.0833300000002</v>
      </c>
      <c r="BE251" s="81">
        <f t="shared" ref="BE251:BE252" si="993">BD251/BC251*100</f>
        <v>83.333333155394229</v>
      </c>
      <c r="BF251" s="81">
        <f t="shared" ref="BF251" si="994">BF252+BF253+BF254+BF255+BF256+BF257+BF258+BF259+BF260+BF261</f>
        <v>0</v>
      </c>
      <c r="BG251" s="81">
        <f t="shared" si="983"/>
        <v>0</v>
      </c>
      <c r="BH251" s="81">
        <f t="shared" si="983"/>
        <v>0</v>
      </c>
      <c r="BI251" s="81">
        <f t="shared" ref="BI251:DP251" si="995">BI252+BI253+BI254+BI255+BI256+BI257+BI258+BI259+BI260+BI261</f>
        <v>0</v>
      </c>
      <c r="BJ251" s="81"/>
      <c r="BK251" s="81"/>
      <c r="BL251" s="81"/>
      <c r="BM251" s="81"/>
      <c r="BN251" s="81"/>
      <c r="BO251" s="81">
        <f t="shared" si="995"/>
        <v>0</v>
      </c>
      <c r="BP251" s="81">
        <f t="shared" si="995"/>
        <v>0</v>
      </c>
      <c r="BQ251" s="81">
        <f t="shared" si="995"/>
        <v>0</v>
      </c>
      <c r="BR251" s="81">
        <f t="shared" ref="BR251" si="996">BR252+BR253+BR254+BR255+BR256+BR257+BR258+BR259+BR260+BR261</f>
        <v>0</v>
      </c>
      <c r="BS251" s="81">
        <f t="shared" si="995"/>
        <v>0</v>
      </c>
      <c r="BT251" s="81">
        <f t="shared" si="995"/>
        <v>0</v>
      </c>
      <c r="BU251" s="81">
        <f t="shared" si="995"/>
        <v>0</v>
      </c>
      <c r="BV251" s="81"/>
      <c r="BW251" s="81">
        <f t="shared" si="995"/>
        <v>0</v>
      </c>
      <c r="BX251" s="81">
        <f t="shared" si="995"/>
        <v>0</v>
      </c>
      <c r="BY251" s="81">
        <f t="shared" si="995"/>
        <v>0</v>
      </c>
      <c r="BZ251" s="81">
        <f t="shared" ref="BZ251" si="997">BZ252+BZ253+BZ254+BZ255+BZ256+BZ257+BZ258+BZ259+BZ260+BZ261</f>
        <v>3380.9</v>
      </c>
      <c r="CA251" s="81">
        <f t="shared" si="995"/>
        <v>3120.2</v>
      </c>
      <c r="CB251" s="81">
        <f t="shared" si="995"/>
        <v>3064.2</v>
      </c>
      <c r="CC251" s="81">
        <f t="shared" si="257"/>
        <v>98.20524325363759</v>
      </c>
      <c r="CD251" s="81">
        <f t="shared" si="995"/>
        <v>53922.38</v>
      </c>
      <c r="CE251" s="81">
        <f t="shared" si="995"/>
        <v>43979.1</v>
      </c>
      <c r="CF251" s="81">
        <f t="shared" si="995"/>
        <v>43979.063889999998</v>
      </c>
      <c r="CG251" s="79">
        <f t="shared" ref="CG251:CG263" si="998">CF251/CE251*100</f>
        <v>99.999917892817265</v>
      </c>
      <c r="CH251" s="79"/>
      <c r="CI251" s="81">
        <f t="shared" si="995"/>
        <v>0</v>
      </c>
      <c r="CJ251" s="81">
        <f t="shared" si="995"/>
        <v>0</v>
      </c>
      <c r="CK251" s="81">
        <f t="shared" si="995"/>
        <v>0</v>
      </c>
      <c r="CL251" s="81"/>
      <c r="CM251" s="81">
        <f t="shared" si="995"/>
        <v>0</v>
      </c>
      <c r="CN251" s="81">
        <f t="shared" si="995"/>
        <v>0</v>
      </c>
      <c r="CO251" s="81">
        <f t="shared" si="995"/>
        <v>0</v>
      </c>
      <c r="CP251" s="81"/>
      <c r="CQ251" s="81">
        <f t="shared" si="995"/>
        <v>0</v>
      </c>
      <c r="CR251" s="81">
        <f t="shared" si="995"/>
        <v>0</v>
      </c>
      <c r="CS251" s="81">
        <f t="shared" si="995"/>
        <v>0</v>
      </c>
      <c r="CT251" s="81"/>
      <c r="CU251" s="81">
        <f t="shared" si="995"/>
        <v>0</v>
      </c>
      <c r="CV251" s="81">
        <f t="shared" si="995"/>
        <v>0</v>
      </c>
      <c r="CW251" s="81">
        <f t="shared" si="995"/>
        <v>0</v>
      </c>
      <c r="CX251" s="81"/>
      <c r="CY251" s="81">
        <f t="shared" si="995"/>
        <v>0</v>
      </c>
      <c r="CZ251" s="81">
        <f t="shared" si="995"/>
        <v>0</v>
      </c>
      <c r="DA251" s="81">
        <f t="shared" si="995"/>
        <v>0</v>
      </c>
      <c r="DB251" s="81">
        <f t="shared" ref="DB251" si="999">DB252+DB253+DB254+DB255+DB256+DB257+DB258+DB259+DB260+DB261</f>
        <v>1019.1</v>
      </c>
      <c r="DC251" s="81">
        <f t="shared" si="995"/>
        <v>1019.0999999999999</v>
      </c>
      <c r="DD251" s="81">
        <f t="shared" si="995"/>
        <v>1019.0999999999999</v>
      </c>
      <c r="DE251" s="79">
        <f t="shared" ref="DE251" si="1000">DD251/DC251*100</f>
        <v>100</v>
      </c>
      <c r="DF251" s="79"/>
      <c r="DG251" s="81">
        <f t="shared" si="995"/>
        <v>0</v>
      </c>
      <c r="DH251" s="81">
        <f t="shared" si="995"/>
        <v>0</v>
      </c>
      <c r="DI251" s="81">
        <f t="shared" si="995"/>
        <v>0</v>
      </c>
      <c r="DJ251" s="81"/>
      <c r="DK251" s="81">
        <f t="shared" si="995"/>
        <v>0</v>
      </c>
      <c r="DL251" s="81">
        <f t="shared" si="995"/>
        <v>0</v>
      </c>
      <c r="DM251" s="78"/>
      <c r="DN251" s="81">
        <f t="shared" ref="DN251" si="1001">DN252+DN253+DN254+DN255+DN256+DN257+DN258+DN259+DN260+DN261</f>
        <v>0</v>
      </c>
      <c r="DO251" s="81">
        <f t="shared" si="995"/>
        <v>0</v>
      </c>
      <c r="DP251" s="81">
        <f t="shared" si="995"/>
        <v>0</v>
      </c>
      <c r="DQ251" s="78"/>
      <c r="DR251" s="81">
        <f t="shared" ref="DR251" si="1002">DR252+DR253+DR254+DR255+DR256+DR257+DR258+DR259+DR260+DR261</f>
        <v>0</v>
      </c>
      <c r="DS251" s="81">
        <f t="shared" ref="DS251:EK251" si="1003">DS252+DS253+DS254+DS255+DS256+DS257+DS258+DS259+DS260+DS261</f>
        <v>0</v>
      </c>
      <c r="DT251" s="81">
        <f t="shared" si="1003"/>
        <v>0</v>
      </c>
      <c r="DU251" s="81">
        <f t="shared" si="1003"/>
        <v>0</v>
      </c>
      <c r="DV251" s="81"/>
      <c r="DW251" s="81">
        <f t="shared" si="1003"/>
        <v>0</v>
      </c>
      <c r="DX251" s="81">
        <f t="shared" si="1003"/>
        <v>0</v>
      </c>
      <c r="DY251" s="209">
        <f t="shared" si="1003"/>
        <v>0</v>
      </c>
      <c r="DZ251" s="81">
        <f t="shared" ref="DZ251" si="1004">DZ252+DZ253+DZ254+DZ255+DZ256+DZ257+DZ258+DZ259+DZ260+DZ261</f>
        <v>6623.7</v>
      </c>
      <c r="EA251" s="81">
        <f t="shared" si="1003"/>
        <v>6623.7</v>
      </c>
      <c r="EB251" s="81">
        <f t="shared" si="1003"/>
        <v>6623.7</v>
      </c>
      <c r="EC251" s="81">
        <f t="shared" si="202"/>
        <v>100</v>
      </c>
      <c r="ED251" s="220"/>
      <c r="EE251" s="220">
        <f t="shared" si="1003"/>
        <v>0</v>
      </c>
      <c r="EF251" s="81">
        <f t="shared" si="1003"/>
        <v>0</v>
      </c>
      <c r="EG251" s="81">
        <f t="shared" si="1003"/>
        <v>0</v>
      </c>
      <c r="EH251" s="81"/>
      <c r="EI251" s="81">
        <f t="shared" si="1003"/>
        <v>0</v>
      </c>
      <c r="EJ251" s="81">
        <f t="shared" si="1003"/>
        <v>0</v>
      </c>
      <c r="EK251" s="81">
        <f t="shared" si="1003"/>
        <v>0</v>
      </c>
      <c r="EL251" s="81"/>
      <c r="EM251" s="81"/>
      <c r="EN251" s="81">
        <f t="shared" ref="EN251:EO251" si="1005">EN252+EN253+EN254+EN255+EN256+EN257+EN258+EN259+EN260+EN261</f>
        <v>0</v>
      </c>
      <c r="EO251" s="81">
        <f t="shared" si="1005"/>
        <v>0</v>
      </c>
      <c r="EP251" s="81"/>
      <c r="EQ251" s="81">
        <f t="shared" ref="EQ251:ET251" si="1006">EQ252+EQ253+EQ254+EQ255+EQ256+EQ257+EQ258+EQ259+EQ260+EQ261</f>
        <v>0</v>
      </c>
      <c r="ER251" s="81">
        <f t="shared" si="1006"/>
        <v>0</v>
      </c>
      <c r="ES251" s="81">
        <f t="shared" si="1006"/>
        <v>0</v>
      </c>
      <c r="ET251" s="81">
        <f t="shared" si="1006"/>
        <v>630.1</v>
      </c>
      <c r="EU251" s="81">
        <f t="shared" ref="EU251:EV251" si="1007">EU252+EU253+EU254+EU255+EU256+EU257+EU258+EU259+EU260+EU261</f>
        <v>537.1</v>
      </c>
      <c r="EV251" s="81">
        <f t="shared" si="1007"/>
        <v>537.15440000000001</v>
      </c>
      <c r="EW251" s="81">
        <f t="shared" ref="EW251:EW271" si="1008">EV251/EU251*100</f>
        <v>100.01012846769687</v>
      </c>
      <c r="EX251" s="81">
        <f t="shared" ref="EX251" si="1009">EX252+EX253+EX254+EX255+EX256+EX257+EX258+EX259+EX260+EX261</f>
        <v>1568.7</v>
      </c>
      <c r="EY251" s="81">
        <f t="shared" ref="EY251:EZ251" si="1010">EY252+EY253+EY254+EY255+EY256+EY257+EY258+EY259+EY260+EY261</f>
        <v>1568.7</v>
      </c>
      <c r="EZ251" s="81">
        <f t="shared" si="1010"/>
        <v>1568.7349999999999</v>
      </c>
      <c r="FA251" s="81">
        <f t="shared" si="913"/>
        <v>100.00223114680946</v>
      </c>
      <c r="FB251" s="81"/>
      <c r="FC251" s="81">
        <f t="shared" ref="FC251:FD251" si="1011">FC252+FC253+FC254+FC255+FC256+FC257+FC258+FC259+FC260+FC261</f>
        <v>0</v>
      </c>
      <c r="FD251" s="81">
        <f t="shared" si="1011"/>
        <v>0</v>
      </c>
      <c r="FE251" s="81"/>
      <c r="FF251" s="81"/>
      <c r="FG251" s="81">
        <f t="shared" ref="FG251:FH251" si="1012">FG252+FG253+FG254+FG255+FG256+FG257+FG258+FG259+FG260+FG261</f>
        <v>0</v>
      </c>
      <c r="FH251" s="81">
        <f t="shared" si="1012"/>
        <v>0</v>
      </c>
      <c r="FI251" s="81"/>
      <c r="FJ251" s="81"/>
      <c r="FK251" s="81">
        <f t="shared" ref="FK251:FL251" si="1013">FK252+FK253+FK254+FK255+FK256+FK257+FK258+FK259+FK260+FK261</f>
        <v>0</v>
      </c>
      <c r="FL251" s="81">
        <f t="shared" si="1013"/>
        <v>0</v>
      </c>
      <c r="FM251" s="81"/>
      <c r="FN251" s="81"/>
      <c r="FO251" s="81">
        <f t="shared" ref="FO251:FP251" si="1014">FO252+FO253+FO254+FO255+FO256+FO257+FO258+FO259+FO260+FO261</f>
        <v>762.2</v>
      </c>
      <c r="FP251" s="81">
        <f t="shared" si="1014"/>
        <v>762.2</v>
      </c>
      <c r="FQ251" s="81">
        <f t="shared" ref="FQ251" si="1015">FP251/FO251*100</f>
        <v>100</v>
      </c>
      <c r="FR251" s="81"/>
      <c r="FS251" s="81"/>
      <c r="FT251" s="81"/>
      <c r="FU251" s="81"/>
      <c r="FV251" s="81">
        <f>FV252</f>
        <v>3920.5</v>
      </c>
      <c r="FW251" s="81"/>
      <c r="FX251" s="81"/>
      <c r="FY251" s="81"/>
      <c r="FZ251" s="81"/>
      <c r="GA251" s="81"/>
      <c r="GB251" s="81"/>
      <c r="GC251" s="81"/>
      <c r="GD251" s="81"/>
      <c r="GE251" s="81"/>
      <c r="GF251" s="81"/>
      <c r="GG251" s="81"/>
      <c r="GH251" s="81"/>
      <c r="GI251" s="81">
        <f>SUM(GI252:GI262)</f>
        <v>58.459000000000003</v>
      </c>
      <c r="GJ251" s="81">
        <f>SUM(GJ252:GJ262)</f>
        <v>58.459000000000003</v>
      </c>
      <c r="GK251" s="81">
        <f t="shared" si="884"/>
        <v>100</v>
      </c>
    </row>
    <row r="252" spans="1:193" s="33" customFormat="1" ht="17.25" customHeight="1" x14ac:dyDescent="0.25">
      <c r="A252" s="56" t="s">
        <v>353</v>
      </c>
      <c r="B252" s="145">
        <f t="shared" si="848"/>
        <v>30892.43</v>
      </c>
      <c r="C252" s="145">
        <f t="shared" si="848"/>
        <v>27517.020229999998</v>
      </c>
      <c r="D252" s="145">
        <f t="shared" si="849"/>
        <v>27148.892970000001</v>
      </c>
      <c r="E252" s="14">
        <f t="shared" si="886"/>
        <v>98.662183416216507</v>
      </c>
      <c r="F252" s="14"/>
      <c r="G252" s="14"/>
      <c r="H252" s="14"/>
      <c r="I252" s="14"/>
      <c r="J252" s="15"/>
      <c r="K252" s="15"/>
      <c r="L252" s="15"/>
      <c r="M252" s="14"/>
      <c r="N252" s="14"/>
      <c r="O252" s="14"/>
      <c r="P252" s="14"/>
      <c r="Q252" s="15"/>
      <c r="R252" s="14"/>
      <c r="S252" s="14"/>
      <c r="T252" s="14"/>
      <c r="U252" s="15"/>
      <c r="V252" s="15"/>
      <c r="W252" s="15">
        <v>0</v>
      </c>
      <c r="X252" s="15">
        <v>0</v>
      </c>
      <c r="Y252" s="14"/>
      <c r="Z252" s="15">
        <v>1411.3</v>
      </c>
      <c r="AA252" s="15">
        <v>1411.3</v>
      </c>
      <c r="AB252" s="15">
        <v>1411.3</v>
      </c>
      <c r="AC252" s="15">
        <f>AB252/AA252*100</f>
        <v>100</v>
      </c>
      <c r="AD252" s="15">
        <v>116.93</v>
      </c>
      <c r="AE252" s="15">
        <v>102.04082</v>
      </c>
      <c r="AF252" s="15">
        <v>102.04083</v>
      </c>
      <c r="AG252" s="14">
        <f>AF252/AE252*100</f>
        <v>100.00000979999966</v>
      </c>
      <c r="AH252" s="14">
        <v>50</v>
      </c>
      <c r="AI252" s="15">
        <v>51.020409999999998</v>
      </c>
      <c r="AJ252" s="15">
        <v>51.020409999999998</v>
      </c>
      <c r="AK252" s="14">
        <f>AJ252/AI252*100</f>
        <v>100</v>
      </c>
      <c r="AL252" s="14"/>
      <c r="AM252" s="15"/>
      <c r="AN252" s="15"/>
      <c r="AO252" s="14"/>
      <c r="AP252" s="14"/>
      <c r="AQ252" s="14"/>
      <c r="AR252" s="14"/>
      <c r="AS252" s="14"/>
      <c r="AT252" s="15">
        <v>0</v>
      </c>
      <c r="AU252" s="15">
        <v>0</v>
      </c>
      <c r="AV252" s="15"/>
      <c r="AW252" s="14"/>
      <c r="AX252" s="133">
        <v>12171.2</v>
      </c>
      <c r="AY252" s="133">
        <v>12171.2</v>
      </c>
      <c r="AZ252" s="136">
        <v>12171.2</v>
      </c>
      <c r="BA252" s="15">
        <f t="shared" si="190"/>
        <v>100</v>
      </c>
      <c r="BB252" s="156"/>
      <c r="BC252" s="133">
        <v>1873.3</v>
      </c>
      <c r="BD252" s="136">
        <v>1561.0833300000002</v>
      </c>
      <c r="BE252" s="15">
        <f t="shared" si="993"/>
        <v>83.333333155394229</v>
      </c>
      <c r="BF252" s="15"/>
      <c r="BG252" s="15"/>
      <c r="BH252" s="15"/>
      <c r="BI252" s="15"/>
      <c r="BJ252" s="15"/>
      <c r="BK252" s="15"/>
      <c r="BL252" s="15"/>
      <c r="BM252" s="15"/>
      <c r="BN252" s="15"/>
      <c r="BO252" s="15"/>
      <c r="BP252" s="15"/>
      <c r="BQ252" s="15"/>
      <c r="BR252" s="15"/>
      <c r="BS252" s="15"/>
      <c r="BT252" s="15"/>
      <c r="BU252" s="94"/>
      <c r="BV252" s="94"/>
      <c r="BW252" s="15"/>
      <c r="BX252" s="15"/>
      <c r="BY252" s="94"/>
      <c r="BZ252" s="15">
        <v>3380.9</v>
      </c>
      <c r="CA252" s="15">
        <v>3120.2</v>
      </c>
      <c r="CB252" s="199">
        <v>3064.2</v>
      </c>
      <c r="CC252" s="15">
        <f t="shared" si="257"/>
        <v>98.20524325363759</v>
      </c>
      <c r="CD252" s="15"/>
      <c r="CE252" s="15"/>
      <c r="CF252" s="94"/>
      <c r="CG252" s="14"/>
      <c r="CH252" s="14"/>
      <c r="CI252" s="15"/>
      <c r="CJ252" s="94"/>
      <c r="CK252" s="94"/>
      <c r="CL252" s="94"/>
      <c r="CM252" s="15"/>
      <c r="CN252" s="94"/>
      <c r="CO252" s="94"/>
      <c r="CP252" s="94"/>
      <c r="CQ252" s="15"/>
      <c r="CR252" s="94"/>
      <c r="CS252" s="94"/>
      <c r="CT252" s="94"/>
      <c r="CU252" s="15"/>
      <c r="CV252" s="94"/>
      <c r="CW252" s="94"/>
      <c r="CX252" s="94"/>
      <c r="CY252" s="15"/>
      <c r="CZ252" s="94"/>
      <c r="DA252" s="94"/>
      <c r="DB252" s="15">
        <v>1019.1</v>
      </c>
      <c r="DC252" s="15"/>
      <c r="DD252" s="101"/>
      <c r="DE252" s="14"/>
      <c r="DF252" s="14"/>
      <c r="DG252" s="15"/>
      <c r="DH252" s="94"/>
      <c r="DI252" s="94"/>
      <c r="DJ252" s="94"/>
      <c r="DK252" s="15"/>
      <c r="DL252" s="94"/>
      <c r="DM252" s="48"/>
      <c r="DN252" s="15"/>
      <c r="DO252" s="15"/>
      <c r="DP252" s="15"/>
      <c r="DQ252" s="48"/>
      <c r="DR252" s="15"/>
      <c r="DS252" s="15"/>
      <c r="DT252" s="94"/>
      <c r="DU252" s="94"/>
      <c r="DV252" s="94"/>
      <c r="DW252" s="15"/>
      <c r="DX252" s="94"/>
      <c r="DY252" s="211"/>
      <c r="DZ252" s="15">
        <v>6623.7</v>
      </c>
      <c r="EA252" s="15">
        <v>6623.7</v>
      </c>
      <c r="EB252" s="197">
        <v>6623.7</v>
      </c>
      <c r="EC252" s="15">
        <f t="shared" si="202"/>
        <v>100</v>
      </c>
      <c r="ED252" s="221"/>
      <c r="EE252" s="221"/>
      <c r="EF252" s="94"/>
      <c r="EG252" s="94"/>
      <c r="EH252" s="94"/>
      <c r="EI252" s="15"/>
      <c r="EJ252" s="94"/>
      <c r="EK252" s="94"/>
      <c r="EL252" s="94"/>
      <c r="EM252" s="15"/>
      <c r="EN252" s="94"/>
      <c r="EO252" s="94"/>
      <c r="EP252" s="94"/>
      <c r="EQ252" s="15"/>
      <c r="ER252" s="94"/>
      <c r="ES252" s="94"/>
      <c r="ET252" s="15">
        <v>630.1</v>
      </c>
      <c r="EU252" s="15">
        <v>537.1</v>
      </c>
      <c r="EV252" s="199">
        <v>537.15440000000001</v>
      </c>
      <c r="EW252" s="15">
        <f t="shared" si="1008"/>
        <v>100.01012846769687</v>
      </c>
      <c r="EX252" s="15">
        <v>1568.7</v>
      </c>
      <c r="EY252" s="15">
        <v>1568.7</v>
      </c>
      <c r="EZ252" s="199">
        <v>1568.7349999999999</v>
      </c>
      <c r="FA252" s="15">
        <f t="shared" si="913"/>
        <v>100.00223114680946</v>
      </c>
      <c r="FB252" s="15"/>
      <c r="FC252" s="15"/>
      <c r="FD252" s="199"/>
      <c r="FE252" s="15"/>
      <c r="FF252" s="15"/>
      <c r="FG252" s="15"/>
      <c r="FH252" s="199"/>
      <c r="FI252" s="15"/>
      <c r="FJ252" s="15"/>
      <c r="FK252" s="15"/>
      <c r="FL252" s="199"/>
      <c r="FM252" s="15"/>
      <c r="FN252" s="15"/>
      <c r="FO252" s="15"/>
      <c r="FP252" s="133"/>
      <c r="FQ252" s="15"/>
      <c r="FR252" s="15"/>
      <c r="FS252" s="15"/>
      <c r="FT252" s="133"/>
      <c r="FU252" s="15"/>
      <c r="FV252" s="15">
        <v>3920.5</v>
      </c>
      <c r="FW252" s="15"/>
      <c r="FX252" s="133"/>
      <c r="FY252" s="15"/>
      <c r="FZ252" s="15"/>
      <c r="GA252" s="15"/>
      <c r="GB252" s="133"/>
      <c r="GC252" s="15"/>
      <c r="GD252" s="15"/>
      <c r="GE252" s="15"/>
      <c r="GF252" s="133"/>
      <c r="GG252" s="15"/>
      <c r="GH252" s="15"/>
      <c r="GI252" s="15">
        <v>58.459000000000003</v>
      </c>
      <c r="GJ252" s="15">
        <v>58.459000000000003</v>
      </c>
      <c r="GK252" s="15">
        <f t="shared" si="884"/>
        <v>100</v>
      </c>
    </row>
    <row r="253" spans="1:193" s="33" customFormat="1" x14ac:dyDescent="0.25">
      <c r="A253" s="56" t="s">
        <v>381</v>
      </c>
      <c r="B253" s="145">
        <f t="shared" si="848"/>
        <v>0</v>
      </c>
      <c r="C253" s="145">
        <f t="shared" si="848"/>
        <v>0</v>
      </c>
      <c r="D253" s="145">
        <f t="shared" si="849"/>
        <v>0</v>
      </c>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5"/>
      <c r="BB253" s="156"/>
      <c r="BC253" s="15"/>
      <c r="BD253" s="15"/>
      <c r="BE253" s="15"/>
      <c r="BF253" s="14"/>
      <c r="BG253" s="14"/>
      <c r="BH253" s="14"/>
      <c r="BI253" s="95"/>
      <c r="BJ253" s="95"/>
      <c r="BK253" s="95"/>
      <c r="BL253" s="95"/>
      <c r="BM253" s="95"/>
      <c r="BN253" s="95"/>
      <c r="BO253" s="14"/>
      <c r="BP253" s="14"/>
      <c r="BQ253" s="95"/>
      <c r="BR253" s="14"/>
      <c r="BS253" s="14"/>
      <c r="BT253" s="14"/>
      <c r="BU253" s="95"/>
      <c r="BV253" s="95"/>
      <c r="BW253" s="14"/>
      <c r="BX253" s="14"/>
      <c r="BY253" s="95"/>
      <c r="BZ253" s="14"/>
      <c r="CA253" s="14"/>
      <c r="CB253" s="14"/>
      <c r="CC253" s="14"/>
      <c r="CD253" s="14"/>
      <c r="CE253" s="14"/>
      <c r="CF253" s="14"/>
      <c r="CG253" s="14"/>
      <c r="CH253" s="14"/>
      <c r="CI253" s="14"/>
      <c r="CJ253" s="14"/>
      <c r="CK253" s="95"/>
      <c r="CL253" s="95"/>
      <c r="CM253" s="14"/>
      <c r="CN253" s="14"/>
      <c r="CO253" s="95"/>
      <c r="CP253" s="95"/>
      <c r="CQ253" s="14"/>
      <c r="CR253" s="14"/>
      <c r="CS253" s="95"/>
      <c r="CT253" s="95"/>
      <c r="CU253" s="14"/>
      <c r="CV253" s="14"/>
      <c r="CW253" s="95"/>
      <c r="CX253" s="95"/>
      <c r="CY253" s="14"/>
      <c r="CZ253" s="14"/>
      <c r="DA253" s="95"/>
      <c r="DB253" s="14"/>
      <c r="DC253" s="14"/>
      <c r="DD253" s="14"/>
      <c r="DE253" s="14"/>
      <c r="DF253" s="14"/>
      <c r="DG253" s="14"/>
      <c r="DH253" s="14"/>
      <c r="DI253" s="95"/>
      <c r="DJ253" s="95"/>
      <c r="DK253" s="14"/>
      <c r="DL253" s="14"/>
      <c r="DM253" s="48"/>
      <c r="DN253" s="14"/>
      <c r="DO253" s="14"/>
      <c r="DP253" s="14"/>
      <c r="DQ253" s="48"/>
      <c r="DR253" s="14"/>
      <c r="DS253" s="14"/>
      <c r="DT253" s="14"/>
      <c r="DU253" s="95"/>
      <c r="DV253" s="95"/>
      <c r="DW253" s="15"/>
      <c r="DX253" s="14"/>
      <c r="DY253" s="207"/>
      <c r="DZ253" s="15"/>
      <c r="EA253" s="15"/>
      <c r="EB253" s="14"/>
      <c r="EC253" s="14"/>
      <c r="ED253" s="225"/>
      <c r="EE253" s="221"/>
      <c r="EF253" s="14"/>
      <c r="EG253" s="95"/>
      <c r="EH253" s="95"/>
      <c r="EI253" s="15"/>
      <c r="EJ253" s="14"/>
      <c r="EK253" s="95"/>
      <c r="EL253" s="95"/>
      <c r="EM253" s="15"/>
      <c r="EN253" s="14"/>
      <c r="EO253" s="95"/>
      <c r="EP253" s="95"/>
      <c r="EQ253" s="15"/>
      <c r="ER253" s="14"/>
      <c r="ES253" s="95"/>
      <c r="ET253" s="15"/>
      <c r="EU253" s="15"/>
      <c r="EV253" s="14"/>
      <c r="EW253" s="15"/>
      <c r="EX253" s="15"/>
      <c r="EY253" s="15"/>
      <c r="EZ253" s="14"/>
      <c r="FA253" s="14"/>
      <c r="FB253" s="14"/>
      <c r="FC253" s="15"/>
      <c r="FD253" s="14"/>
      <c r="FE253" s="14"/>
      <c r="FF253" s="14"/>
      <c r="FG253" s="15"/>
      <c r="FH253" s="14"/>
      <c r="FI253" s="14"/>
      <c r="FJ253" s="14"/>
      <c r="FK253" s="15"/>
      <c r="FL253" s="14"/>
      <c r="FM253" s="14"/>
      <c r="FN253" s="14"/>
      <c r="FO253" s="15"/>
      <c r="FP253" s="14"/>
      <c r="FQ253" s="14"/>
      <c r="FR253" s="14"/>
      <c r="FS253" s="15"/>
      <c r="FT253" s="14"/>
      <c r="FU253" s="14"/>
      <c r="FV253" s="14"/>
      <c r="FW253" s="15"/>
      <c r="FX253" s="14"/>
      <c r="FY253" s="14"/>
      <c r="FZ253" s="14"/>
      <c r="GA253" s="15"/>
      <c r="GB253" s="14"/>
      <c r="GC253" s="14"/>
      <c r="GD253" s="14"/>
      <c r="GE253" s="15"/>
      <c r="GF253" s="14"/>
      <c r="GG253" s="14"/>
      <c r="GH253" s="14"/>
      <c r="GI253" s="15"/>
      <c r="GJ253" s="15"/>
      <c r="GK253" s="15"/>
    </row>
    <row r="254" spans="1:193" s="33" customFormat="1" x14ac:dyDescent="0.25">
      <c r="A254" s="56" t="s">
        <v>382</v>
      </c>
      <c r="B254" s="145">
        <f t="shared" si="848"/>
        <v>0</v>
      </c>
      <c r="C254" s="145">
        <f t="shared" si="848"/>
        <v>1053.74</v>
      </c>
      <c r="D254" s="145">
        <f t="shared" si="849"/>
        <v>1053.7685799999999</v>
      </c>
      <c r="E254" s="14">
        <f t="shared" si="886"/>
        <v>100.00271224400706</v>
      </c>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v>798.64</v>
      </c>
      <c r="AR254" s="133">
        <v>798.64</v>
      </c>
      <c r="AS254" s="14">
        <f t="shared" si="850"/>
        <v>100</v>
      </c>
      <c r="AT254" s="14"/>
      <c r="AU254" s="14"/>
      <c r="AV254" s="14"/>
      <c r="AW254" s="14"/>
      <c r="AX254" s="14"/>
      <c r="AY254" s="14"/>
      <c r="AZ254" s="14"/>
      <c r="BA254" s="15"/>
      <c r="BB254" s="156"/>
      <c r="BC254" s="15"/>
      <c r="BD254" s="15"/>
      <c r="BE254" s="15"/>
      <c r="BF254" s="14"/>
      <c r="BG254" s="14"/>
      <c r="BH254" s="14"/>
      <c r="BI254" s="95"/>
      <c r="BJ254" s="95"/>
      <c r="BK254" s="95"/>
      <c r="BL254" s="95"/>
      <c r="BM254" s="95"/>
      <c r="BN254" s="95"/>
      <c r="BO254" s="14"/>
      <c r="BP254" s="14"/>
      <c r="BQ254" s="95"/>
      <c r="BR254" s="14"/>
      <c r="BS254" s="14"/>
      <c r="BT254" s="14"/>
      <c r="BU254" s="95"/>
      <c r="BV254" s="95"/>
      <c r="BW254" s="14"/>
      <c r="BX254" s="14"/>
      <c r="BY254" s="95"/>
      <c r="BZ254" s="14"/>
      <c r="CA254" s="14"/>
      <c r="CB254" s="14"/>
      <c r="CC254" s="14"/>
      <c r="CD254" s="14"/>
      <c r="CE254" s="14"/>
      <c r="CF254" s="14"/>
      <c r="CG254" s="14"/>
      <c r="CH254" s="14"/>
      <c r="CI254" s="14"/>
      <c r="CJ254" s="14"/>
      <c r="CK254" s="95"/>
      <c r="CL254" s="95"/>
      <c r="CM254" s="14"/>
      <c r="CN254" s="14"/>
      <c r="CO254" s="95"/>
      <c r="CP254" s="95"/>
      <c r="CQ254" s="14"/>
      <c r="CR254" s="14"/>
      <c r="CS254" s="95"/>
      <c r="CT254" s="95"/>
      <c r="CU254" s="14"/>
      <c r="CV254" s="14"/>
      <c r="CW254" s="95"/>
      <c r="CX254" s="95"/>
      <c r="CY254" s="14"/>
      <c r="CZ254" s="14"/>
      <c r="DA254" s="95"/>
      <c r="DB254" s="14"/>
      <c r="DC254" s="14">
        <v>255.1</v>
      </c>
      <c r="DD254" s="14">
        <v>255.12858</v>
      </c>
      <c r="DE254" s="14">
        <f>DD254/DC254*100</f>
        <v>100.0112034496276</v>
      </c>
      <c r="DF254" s="14"/>
      <c r="DG254" s="14"/>
      <c r="DH254" s="14"/>
      <c r="DI254" s="95"/>
      <c r="DJ254" s="95"/>
      <c r="DK254" s="14"/>
      <c r="DL254" s="14"/>
      <c r="DM254" s="48"/>
      <c r="DN254" s="14"/>
      <c r="DO254" s="14"/>
      <c r="DP254" s="14"/>
      <c r="DQ254" s="48"/>
      <c r="DR254" s="14"/>
      <c r="DS254" s="14"/>
      <c r="DT254" s="14"/>
      <c r="DU254" s="95"/>
      <c r="DV254" s="95"/>
      <c r="DW254" s="15"/>
      <c r="DX254" s="14"/>
      <c r="DY254" s="207"/>
      <c r="DZ254" s="15"/>
      <c r="EA254" s="15"/>
      <c r="EB254" s="14"/>
      <c r="EC254" s="14"/>
      <c r="ED254" s="225"/>
      <c r="EE254" s="221"/>
      <c r="EF254" s="14"/>
      <c r="EG254" s="95"/>
      <c r="EH254" s="95"/>
      <c r="EI254" s="15"/>
      <c r="EJ254" s="14"/>
      <c r="EK254" s="95"/>
      <c r="EL254" s="95"/>
      <c r="EM254" s="15"/>
      <c r="EN254" s="14"/>
      <c r="EO254" s="95"/>
      <c r="EP254" s="95"/>
      <c r="EQ254" s="15"/>
      <c r="ER254" s="14"/>
      <c r="ES254" s="95"/>
      <c r="ET254" s="15"/>
      <c r="EU254" s="15"/>
      <c r="EV254" s="14"/>
      <c r="EW254" s="15"/>
      <c r="EX254" s="15"/>
      <c r="EY254" s="15"/>
      <c r="EZ254" s="14"/>
      <c r="FA254" s="14"/>
      <c r="FB254" s="14"/>
      <c r="FC254" s="15"/>
      <c r="FD254" s="14"/>
      <c r="FE254" s="14"/>
      <c r="FF254" s="14"/>
      <c r="FG254" s="15"/>
      <c r="FH254" s="14"/>
      <c r="FI254" s="14"/>
      <c r="FJ254" s="14"/>
      <c r="FK254" s="15"/>
      <c r="FL254" s="14"/>
      <c r="FM254" s="14"/>
      <c r="FN254" s="14"/>
      <c r="FO254" s="15"/>
      <c r="FP254" s="14"/>
      <c r="FQ254" s="14"/>
      <c r="FR254" s="14"/>
      <c r="FS254" s="15"/>
      <c r="FT254" s="14"/>
      <c r="FU254" s="14"/>
      <c r="FV254" s="14"/>
      <c r="FW254" s="15"/>
      <c r="FX254" s="14"/>
      <c r="FY254" s="14"/>
      <c r="FZ254" s="14"/>
      <c r="GA254" s="15"/>
      <c r="GB254" s="14"/>
      <c r="GC254" s="14"/>
      <c r="GD254" s="14"/>
      <c r="GE254" s="15"/>
      <c r="GF254" s="14"/>
      <c r="GG254" s="14"/>
      <c r="GH254" s="14"/>
      <c r="GI254" s="15"/>
      <c r="GJ254" s="15"/>
      <c r="GK254" s="15"/>
    </row>
    <row r="255" spans="1:193" s="33" customFormat="1" x14ac:dyDescent="0.25">
      <c r="A255" s="56" t="s">
        <v>383</v>
      </c>
      <c r="B255" s="145">
        <f t="shared" si="848"/>
        <v>0</v>
      </c>
      <c r="C255" s="145">
        <f t="shared" si="848"/>
        <v>0</v>
      </c>
      <c r="D255" s="145">
        <f t="shared" si="849"/>
        <v>0</v>
      </c>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5"/>
      <c r="BB255" s="156"/>
      <c r="BC255" s="15"/>
      <c r="BD255" s="15"/>
      <c r="BE255" s="15"/>
      <c r="BF255" s="14"/>
      <c r="BG255" s="14"/>
      <c r="BH255" s="14"/>
      <c r="BI255" s="95"/>
      <c r="BJ255" s="95"/>
      <c r="BK255" s="95"/>
      <c r="BL255" s="95"/>
      <c r="BM255" s="95"/>
      <c r="BN255" s="95"/>
      <c r="BO255" s="14"/>
      <c r="BP255" s="14"/>
      <c r="BQ255" s="95"/>
      <c r="BR255" s="14"/>
      <c r="BS255" s="14"/>
      <c r="BT255" s="14"/>
      <c r="BU255" s="95"/>
      <c r="BV255" s="95"/>
      <c r="BW255" s="14"/>
      <c r="BX255" s="14"/>
      <c r="BY255" s="95"/>
      <c r="BZ255" s="14"/>
      <c r="CA255" s="14"/>
      <c r="CB255" s="14"/>
      <c r="CC255" s="14"/>
      <c r="CD255" s="14"/>
      <c r="CE255" s="14"/>
      <c r="CF255" s="14"/>
      <c r="CG255" s="14"/>
      <c r="CH255" s="14"/>
      <c r="CI255" s="14"/>
      <c r="CJ255" s="14"/>
      <c r="CK255" s="95"/>
      <c r="CL255" s="95"/>
      <c r="CM255" s="14"/>
      <c r="CN255" s="14"/>
      <c r="CO255" s="95"/>
      <c r="CP255" s="95"/>
      <c r="CQ255" s="14"/>
      <c r="CR255" s="14"/>
      <c r="CS255" s="95"/>
      <c r="CT255" s="95"/>
      <c r="CU255" s="14"/>
      <c r="CV255" s="14"/>
      <c r="CW255" s="95"/>
      <c r="CX255" s="95"/>
      <c r="CY255" s="14"/>
      <c r="CZ255" s="14"/>
      <c r="DA255" s="95"/>
      <c r="DB255" s="14"/>
      <c r="DC255" s="14"/>
      <c r="DD255" s="14"/>
      <c r="DE255" s="14"/>
      <c r="DF255" s="14"/>
      <c r="DG255" s="14"/>
      <c r="DH255" s="14"/>
      <c r="DI255" s="95"/>
      <c r="DJ255" s="95"/>
      <c r="DK255" s="14"/>
      <c r="DL255" s="14"/>
      <c r="DM255" s="48"/>
      <c r="DN255" s="14"/>
      <c r="DO255" s="14"/>
      <c r="DP255" s="14"/>
      <c r="DQ255" s="48"/>
      <c r="DR255" s="14"/>
      <c r="DS255" s="14"/>
      <c r="DT255" s="14"/>
      <c r="DU255" s="95"/>
      <c r="DV255" s="95"/>
      <c r="DW255" s="15"/>
      <c r="DX255" s="14"/>
      <c r="DY255" s="207"/>
      <c r="DZ255" s="15"/>
      <c r="EA255" s="15"/>
      <c r="EB255" s="14"/>
      <c r="EC255" s="14"/>
      <c r="ED255" s="225"/>
      <c r="EE255" s="221"/>
      <c r="EF255" s="14"/>
      <c r="EG255" s="95"/>
      <c r="EH255" s="95"/>
      <c r="EI255" s="15"/>
      <c r="EJ255" s="14"/>
      <c r="EK255" s="95"/>
      <c r="EL255" s="95"/>
      <c r="EM255" s="15"/>
      <c r="EN255" s="14"/>
      <c r="EO255" s="95"/>
      <c r="EP255" s="95"/>
      <c r="EQ255" s="15"/>
      <c r="ER255" s="14"/>
      <c r="ES255" s="95"/>
      <c r="ET255" s="15"/>
      <c r="EU255" s="15"/>
      <c r="EV255" s="14"/>
      <c r="EW255" s="15"/>
      <c r="EX255" s="15"/>
      <c r="EY255" s="15"/>
      <c r="EZ255" s="14"/>
      <c r="FA255" s="14"/>
      <c r="FB255" s="14"/>
      <c r="FC255" s="15"/>
      <c r="FD255" s="14"/>
      <c r="FE255" s="14"/>
      <c r="FF255" s="14"/>
      <c r="FG255" s="15"/>
      <c r="FH255" s="14"/>
      <c r="FI255" s="14"/>
      <c r="FJ255" s="14"/>
      <c r="FK255" s="15"/>
      <c r="FL255" s="14"/>
      <c r="FM255" s="14"/>
      <c r="FN255" s="14"/>
      <c r="FO255" s="15"/>
      <c r="FP255" s="14"/>
      <c r="FQ255" s="14"/>
      <c r="FR255" s="14"/>
      <c r="FS255" s="15"/>
      <c r="FT255" s="14"/>
      <c r="FU255" s="14"/>
      <c r="FV255" s="14"/>
      <c r="FW255" s="15"/>
      <c r="FX255" s="14"/>
      <c r="FY255" s="14"/>
      <c r="FZ255" s="14"/>
      <c r="GA255" s="15"/>
      <c r="GB255" s="14"/>
      <c r="GC255" s="14"/>
      <c r="GD255" s="14"/>
      <c r="GE255" s="15"/>
      <c r="GF255" s="14"/>
      <c r="GG255" s="14"/>
      <c r="GH255" s="14"/>
      <c r="GI255" s="15"/>
      <c r="GJ255" s="15"/>
      <c r="GK255" s="15"/>
    </row>
    <row r="256" spans="1:193" s="33" customFormat="1" x14ac:dyDescent="0.25">
      <c r="A256" s="56" t="s">
        <v>384</v>
      </c>
      <c r="B256" s="145">
        <f t="shared" si="848"/>
        <v>0</v>
      </c>
      <c r="C256" s="145">
        <f t="shared" si="848"/>
        <v>939.07677999999999</v>
      </c>
      <c r="D256" s="145">
        <f t="shared" si="849"/>
        <v>939.07677999999999</v>
      </c>
      <c r="E256" s="14">
        <f t="shared" si="886"/>
        <v>100</v>
      </c>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v>939.07677999999999</v>
      </c>
      <c r="AR256" s="14">
        <v>939.07677999999999</v>
      </c>
      <c r="AS256" s="14">
        <f t="shared" si="850"/>
        <v>100</v>
      </c>
      <c r="AT256" s="14"/>
      <c r="AU256" s="14"/>
      <c r="AV256" s="14"/>
      <c r="AW256" s="14"/>
      <c r="AX256" s="14"/>
      <c r="AY256" s="14"/>
      <c r="AZ256" s="14"/>
      <c r="BA256" s="15"/>
      <c r="BB256" s="156"/>
      <c r="BC256" s="15"/>
      <c r="BD256" s="15"/>
      <c r="BE256" s="15"/>
      <c r="BF256" s="14"/>
      <c r="BG256" s="14"/>
      <c r="BH256" s="14"/>
      <c r="BI256" s="95"/>
      <c r="BJ256" s="95"/>
      <c r="BK256" s="95"/>
      <c r="BL256" s="95"/>
      <c r="BM256" s="95"/>
      <c r="BN256" s="95"/>
      <c r="BO256" s="14"/>
      <c r="BP256" s="14"/>
      <c r="BQ256" s="95"/>
      <c r="BR256" s="14"/>
      <c r="BS256" s="14"/>
      <c r="BT256" s="14"/>
      <c r="BU256" s="95"/>
      <c r="BV256" s="95"/>
      <c r="BW256" s="14"/>
      <c r="BX256" s="14"/>
      <c r="BY256" s="95"/>
      <c r="BZ256" s="14"/>
      <c r="CA256" s="14"/>
      <c r="CB256" s="14"/>
      <c r="CC256" s="14"/>
      <c r="CD256" s="14"/>
      <c r="CE256" s="14"/>
      <c r="CF256" s="14"/>
      <c r="CG256" s="14"/>
      <c r="CH256" s="14"/>
      <c r="CI256" s="14"/>
      <c r="CJ256" s="14"/>
      <c r="CK256" s="95"/>
      <c r="CL256" s="95"/>
      <c r="CM256" s="14"/>
      <c r="CN256" s="14"/>
      <c r="CO256" s="95"/>
      <c r="CP256" s="95"/>
      <c r="CQ256" s="14"/>
      <c r="CR256" s="14"/>
      <c r="CS256" s="95"/>
      <c r="CT256" s="95"/>
      <c r="CU256" s="14"/>
      <c r="CV256" s="14"/>
      <c r="CW256" s="95"/>
      <c r="CX256" s="95"/>
      <c r="CY256" s="14"/>
      <c r="CZ256" s="14"/>
      <c r="DA256" s="95"/>
      <c r="DB256" s="14"/>
      <c r="DC256" s="14"/>
      <c r="DD256" s="14"/>
      <c r="DE256" s="14"/>
      <c r="DF256" s="14"/>
      <c r="DG256" s="14"/>
      <c r="DH256" s="14"/>
      <c r="DI256" s="95"/>
      <c r="DJ256" s="95"/>
      <c r="DK256" s="14"/>
      <c r="DL256" s="14"/>
      <c r="DM256" s="48"/>
      <c r="DN256" s="14"/>
      <c r="DO256" s="14"/>
      <c r="DP256" s="14"/>
      <c r="DQ256" s="48"/>
      <c r="DR256" s="14"/>
      <c r="DS256" s="14"/>
      <c r="DT256" s="14"/>
      <c r="DU256" s="95"/>
      <c r="DV256" s="95"/>
      <c r="DW256" s="15"/>
      <c r="DX256" s="14"/>
      <c r="DY256" s="207"/>
      <c r="DZ256" s="15"/>
      <c r="EA256" s="15"/>
      <c r="EB256" s="14"/>
      <c r="EC256" s="14"/>
      <c r="ED256" s="225"/>
      <c r="EE256" s="221"/>
      <c r="EF256" s="14"/>
      <c r="EG256" s="95"/>
      <c r="EH256" s="95"/>
      <c r="EI256" s="15"/>
      <c r="EJ256" s="14"/>
      <c r="EK256" s="95"/>
      <c r="EL256" s="95"/>
      <c r="EM256" s="15"/>
      <c r="EN256" s="14"/>
      <c r="EO256" s="95"/>
      <c r="EP256" s="95"/>
      <c r="EQ256" s="15"/>
      <c r="ER256" s="14"/>
      <c r="ES256" s="95"/>
      <c r="ET256" s="15"/>
      <c r="EU256" s="15"/>
      <c r="EV256" s="14"/>
      <c r="EW256" s="15"/>
      <c r="EX256" s="15"/>
      <c r="EY256" s="15"/>
      <c r="EZ256" s="14"/>
      <c r="FA256" s="14"/>
      <c r="FB256" s="14"/>
      <c r="FC256" s="15"/>
      <c r="FD256" s="14"/>
      <c r="FE256" s="14"/>
      <c r="FF256" s="14"/>
      <c r="FG256" s="15"/>
      <c r="FH256" s="14"/>
      <c r="FI256" s="14"/>
      <c r="FJ256" s="14"/>
      <c r="FK256" s="15"/>
      <c r="FL256" s="14"/>
      <c r="FM256" s="14"/>
      <c r="FN256" s="14"/>
      <c r="FO256" s="15"/>
      <c r="FP256" s="14"/>
      <c r="FQ256" s="14"/>
      <c r="FR256" s="14"/>
      <c r="FS256" s="15"/>
      <c r="FT256" s="14"/>
      <c r="FU256" s="14"/>
      <c r="FV256" s="14"/>
      <c r="FW256" s="15"/>
      <c r="FX256" s="14"/>
      <c r="FY256" s="14"/>
      <c r="FZ256" s="14"/>
      <c r="GA256" s="15"/>
      <c r="GB256" s="14"/>
      <c r="GC256" s="14"/>
      <c r="GD256" s="14"/>
      <c r="GE256" s="15"/>
      <c r="GF256" s="14"/>
      <c r="GG256" s="14"/>
      <c r="GH256" s="14"/>
      <c r="GI256" s="15"/>
      <c r="GJ256" s="15"/>
      <c r="GK256" s="15"/>
    </row>
    <row r="257" spans="1:193" s="33" customFormat="1" x14ac:dyDescent="0.25">
      <c r="A257" s="56" t="s">
        <v>385</v>
      </c>
      <c r="B257" s="145">
        <f t="shared" si="848"/>
        <v>0</v>
      </c>
      <c r="C257" s="145">
        <f t="shared" si="848"/>
        <v>762.2</v>
      </c>
      <c r="D257" s="145">
        <f t="shared" si="849"/>
        <v>762.2</v>
      </c>
      <c r="E257" s="14">
        <f t="shared" si="886"/>
        <v>100</v>
      </c>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5"/>
      <c r="BB257" s="156"/>
      <c r="BC257" s="15"/>
      <c r="BD257" s="15"/>
      <c r="BE257" s="15"/>
      <c r="BF257" s="14"/>
      <c r="BG257" s="14"/>
      <c r="BH257" s="14"/>
      <c r="BI257" s="95"/>
      <c r="BJ257" s="95"/>
      <c r="BK257" s="95"/>
      <c r="BL257" s="95"/>
      <c r="BM257" s="95"/>
      <c r="BN257" s="95"/>
      <c r="BO257" s="14"/>
      <c r="BP257" s="14"/>
      <c r="BQ257" s="95"/>
      <c r="BR257" s="14"/>
      <c r="BS257" s="14"/>
      <c r="BT257" s="14"/>
      <c r="BU257" s="95"/>
      <c r="BV257" s="95"/>
      <c r="BW257" s="14"/>
      <c r="BX257" s="14"/>
      <c r="BY257" s="95"/>
      <c r="BZ257" s="14"/>
      <c r="CA257" s="14"/>
      <c r="CB257" s="14"/>
      <c r="CC257" s="14"/>
      <c r="CD257" s="14"/>
      <c r="CE257" s="14"/>
      <c r="CF257" s="14"/>
      <c r="CG257" s="14"/>
      <c r="CH257" s="14"/>
      <c r="CI257" s="14"/>
      <c r="CJ257" s="14"/>
      <c r="CK257" s="95"/>
      <c r="CL257" s="95"/>
      <c r="CM257" s="14"/>
      <c r="CN257" s="14"/>
      <c r="CO257" s="95"/>
      <c r="CP257" s="95"/>
      <c r="CQ257" s="14"/>
      <c r="CR257" s="14"/>
      <c r="CS257" s="95"/>
      <c r="CT257" s="95"/>
      <c r="CU257" s="14"/>
      <c r="CV257" s="14"/>
      <c r="CW257" s="95"/>
      <c r="CX257" s="95"/>
      <c r="CY257" s="14"/>
      <c r="CZ257" s="14"/>
      <c r="DA257" s="95"/>
      <c r="DB257" s="14"/>
      <c r="DC257" s="14"/>
      <c r="DD257" s="14"/>
      <c r="DE257" s="14"/>
      <c r="DF257" s="14"/>
      <c r="DG257" s="14"/>
      <c r="DH257" s="14"/>
      <c r="DI257" s="95"/>
      <c r="DJ257" s="95"/>
      <c r="DK257" s="14"/>
      <c r="DL257" s="14"/>
      <c r="DM257" s="48"/>
      <c r="DN257" s="14"/>
      <c r="DO257" s="14"/>
      <c r="DP257" s="14"/>
      <c r="DQ257" s="48"/>
      <c r="DR257" s="14"/>
      <c r="DS257" s="14"/>
      <c r="DT257" s="14"/>
      <c r="DU257" s="95"/>
      <c r="DV257" s="95"/>
      <c r="DW257" s="15"/>
      <c r="DX257" s="14"/>
      <c r="DY257" s="207"/>
      <c r="DZ257" s="15"/>
      <c r="EA257" s="15"/>
      <c r="EB257" s="14"/>
      <c r="EC257" s="14"/>
      <c r="ED257" s="225"/>
      <c r="EE257" s="221"/>
      <c r="EF257" s="14"/>
      <c r="EG257" s="95"/>
      <c r="EH257" s="95"/>
      <c r="EI257" s="15"/>
      <c r="EJ257" s="14"/>
      <c r="EK257" s="95"/>
      <c r="EL257" s="95"/>
      <c r="EM257" s="15"/>
      <c r="EN257" s="14"/>
      <c r="EO257" s="95"/>
      <c r="EP257" s="95"/>
      <c r="EQ257" s="15"/>
      <c r="ER257" s="14"/>
      <c r="ES257" s="95"/>
      <c r="ET257" s="15"/>
      <c r="EU257" s="15"/>
      <c r="EV257" s="14"/>
      <c r="EW257" s="15"/>
      <c r="EX257" s="15"/>
      <c r="EY257" s="15"/>
      <c r="EZ257" s="14"/>
      <c r="FA257" s="14"/>
      <c r="FB257" s="14"/>
      <c r="FC257" s="15"/>
      <c r="FD257" s="14"/>
      <c r="FE257" s="14"/>
      <c r="FF257" s="14"/>
      <c r="FG257" s="15"/>
      <c r="FH257" s="14"/>
      <c r="FI257" s="14"/>
      <c r="FJ257" s="14"/>
      <c r="FK257" s="15"/>
      <c r="FL257" s="14"/>
      <c r="FM257" s="14"/>
      <c r="FN257" s="14"/>
      <c r="FO257" s="15">
        <v>762.2</v>
      </c>
      <c r="FP257" s="231">
        <v>762.2</v>
      </c>
      <c r="FQ257" s="14">
        <f>FP257/FO257*100</f>
        <v>100</v>
      </c>
      <c r="FR257" s="14"/>
      <c r="FS257" s="15"/>
      <c r="FT257" s="14"/>
      <c r="FU257" s="14"/>
      <c r="FV257" s="14"/>
      <c r="FW257" s="15"/>
      <c r="FX257" s="14"/>
      <c r="FY257" s="14"/>
      <c r="FZ257" s="14"/>
      <c r="GA257" s="15"/>
      <c r="GB257" s="14"/>
      <c r="GC257" s="14"/>
      <c r="GD257" s="14"/>
      <c r="GE257" s="15"/>
      <c r="GF257" s="14"/>
      <c r="GG257" s="14"/>
      <c r="GH257" s="14"/>
      <c r="GI257" s="15"/>
      <c r="GJ257" s="15"/>
      <c r="GK257" s="15"/>
    </row>
    <row r="258" spans="1:193" s="33" customFormat="1" x14ac:dyDescent="0.25">
      <c r="A258" s="56" t="s">
        <v>386</v>
      </c>
      <c r="B258" s="145">
        <f t="shared" si="848"/>
        <v>0</v>
      </c>
      <c r="C258" s="145">
        <f t="shared" si="848"/>
        <v>743.75939000000005</v>
      </c>
      <c r="D258" s="145">
        <f t="shared" si="849"/>
        <v>743.75939000000005</v>
      </c>
      <c r="E258" s="14">
        <f t="shared" si="886"/>
        <v>100</v>
      </c>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v>743.75939000000005</v>
      </c>
      <c r="AR258" s="133">
        <v>743.75939000000005</v>
      </c>
      <c r="AS258" s="14">
        <f t="shared" si="850"/>
        <v>100</v>
      </c>
      <c r="AT258" s="14"/>
      <c r="AU258" s="14"/>
      <c r="AV258" s="14"/>
      <c r="AW258" s="14"/>
      <c r="AX258" s="14"/>
      <c r="AY258" s="14"/>
      <c r="AZ258" s="14"/>
      <c r="BA258" s="15"/>
      <c r="BB258" s="156"/>
      <c r="BC258" s="15"/>
      <c r="BD258" s="15"/>
      <c r="BE258" s="15"/>
      <c r="BF258" s="14"/>
      <c r="BG258" s="14"/>
      <c r="BH258" s="14"/>
      <c r="BI258" s="95"/>
      <c r="BJ258" s="95"/>
      <c r="BK258" s="95"/>
      <c r="BL258" s="95"/>
      <c r="BM258" s="95"/>
      <c r="BN258" s="95"/>
      <c r="BO258" s="14"/>
      <c r="BP258" s="14"/>
      <c r="BQ258" s="95"/>
      <c r="BR258" s="14"/>
      <c r="BS258" s="14"/>
      <c r="BT258" s="14"/>
      <c r="BU258" s="95"/>
      <c r="BV258" s="95"/>
      <c r="BW258" s="14"/>
      <c r="BX258" s="14"/>
      <c r="BY258" s="95"/>
      <c r="BZ258" s="14"/>
      <c r="CA258" s="14"/>
      <c r="CB258" s="14"/>
      <c r="CC258" s="14"/>
      <c r="CD258" s="14"/>
      <c r="CE258" s="14"/>
      <c r="CF258" s="14"/>
      <c r="CG258" s="14"/>
      <c r="CH258" s="14"/>
      <c r="CI258" s="14"/>
      <c r="CJ258" s="14"/>
      <c r="CK258" s="95"/>
      <c r="CL258" s="95"/>
      <c r="CM258" s="14"/>
      <c r="CN258" s="14"/>
      <c r="CO258" s="95"/>
      <c r="CP258" s="95"/>
      <c r="CQ258" s="14"/>
      <c r="CR258" s="14"/>
      <c r="CS258" s="95"/>
      <c r="CT258" s="95"/>
      <c r="CU258" s="14"/>
      <c r="CV258" s="14"/>
      <c r="CW258" s="95"/>
      <c r="CX258" s="95"/>
      <c r="CY258" s="14"/>
      <c r="CZ258" s="14"/>
      <c r="DA258" s="95"/>
      <c r="DB258" s="14"/>
      <c r="DC258" s="14"/>
      <c r="DD258" s="14"/>
      <c r="DE258" s="14"/>
      <c r="DF258" s="14"/>
      <c r="DG258" s="14"/>
      <c r="DH258" s="14"/>
      <c r="DI258" s="95"/>
      <c r="DJ258" s="95"/>
      <c r="DK258" s="14"/>
      <c r="DL258" s="14"/>
      <c r="DM258" s="48"/>
      <c r="DN258" s="14"/>
      <c r="DO258" s="14"/>
      <c r="DP258" s="14"/>
      <c r="DQ258" s="48"/>
      <c r="DR258" s="14"/>
      <c r="DS258" s="14"/>
      <c r="DT258" s="14"/>
      <c r="DU258" s="95"/>
      <c r="DV258" s="95"/>
      <c r="DW258" s="15"/>
      <c r="DX258" s="14"/>
      <c r="DY258" s="207"/>
      <c r="DZ258" s="15"/>
      <c r="EA258" s="15"/>
      <c r="EB258" s="14"/>
      <c r="EC258" s="14"/>
      <c r="ED258" s="225"/>
      <c r="EE258" s="221"/>
      <c r="EF258" s="14"/>
      <c r="EG258" s="95"/>
      <c r="EH258" s="95"/>
      <c r="EI258" s="15"/>
      <c r="EJ258" s="14"/>
      <c r="EK258" s="95"/>
      <c r="EL258" s="95"/>
      <c r="EM258" s="15"/>
      <c r="EN258" s="14"/>
      <c r="EO258" s="95"/>
      <c r="EP258" s="95"/>
      <c r="EQ258" s="15"/>
      <c r="ER258" s="14"/>
      <c r="ES258" s="95"/>
      <c r="ET258" s="15"/>
      <c r="EU258" s="15"/>
      <c r="EV258" s="14"/>
      <c r="EW258" s="15"/>
      <c r="EX258" s="15"/>
      <c r="EY258" s="15"/>
      <c r="EZ258" s="14"/>
      <c r="FA258" s="14"/>
      <c r="FB258" s="14"/>
      <c r="FC258" s="15"/>
      <c r="FD258" s="14"/>
      <c r="FE258" s="14"/>
      <c r="FF258" s="14"/>
      <c r="FG258" s="15"/>
      <c r="FH258" s="14"/>
      <c r="FI258" s="14"/>
      <c r="FJ258" s="14"/>
      <c r="FK258" s="15"/>
      <c r="FL258" s="14"/>
      <c r="FM258" s="14"/>
      <c r="FN258" s="14"/>
      <c r="FO258" s="15"/>
      <c r="FP258" s="14"/>
      <c r="FQ258" s="14"/>
      <c r="FR258" s="14"/>
      <c r="FS258" s="15"/>
      <c r="FT258" s="14"/>
      <c r="FU258" s="14"/>
      <c r="FV258" s="14"/>
      <c r="FW258" s="15"/>
      <c r="FX258" s="14"/>
      <c r="FY258" s="14"/>
      <c r="FZ258" s="14"/>
      <c r="GA258" s="15"/>
      <c r="GB258" s="14"/>
      <c r="GC258" s="14"/>
      <c r="GD258" s="14"/>
      <c r="GE258" s="15"/>
      <c r="GF258" s="14"/>
      <c r="GG258" s="14"/>
      <c r="GH258" s="14"/>
      <c r="GI258" s="15"/>
      <c r="GJ258" s="15"/>
      <c r="GK258" s="15"/>
    </row>
    <row r="259" spans="1:193" s="33" customFormat="1" x14ac:dyDescent="0.25">
      <c r="A259" s="56" t="s">
        <v>289</v>
      </c>
      <c r="B259" s="145">
        <f t="shared" si="848"/>
        <v>53922.38</v>
      </c>
      <c r="C259" s="145">
        <f t="shared" si="848"/>
        <v>44218.2</v>
      </c>
      <c r="D259" s="145">
        <f t="shared" si="849"/>
        <v>44218.131229999999</v>
      </c>
      <c r="E259" s="14">
        <f t="shared" si="886"/>
        <v>99.999844475804096</v>
      </c>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5"/>
      <c r="BB259" s="156"/>
      <c r="BC259" s="15"/>
      <c r="BD259" s="15"/>
      <c r="BE259" s="15"/>
      <c r="BF259" s="14"/>
      <c r="BG259" s="14"/>
      <c r="BH259" s="14"/>
      <c r="BI259" s="95"/>
      <c r="BJ259" s="95"/>
      <c r="BK259" s="95"/>
      <c r="BL259" s="95"/>
      <c r="BM259" s="95"/>
      <c r="BN259" s="95"/>
      <c r="BO259" s="14"/>
      <c r="BP259" s="14"/>
      <c r="BQ259" s="95"/>
      <c r="BR259" s="14"/>
      <c r="BS259" s="14"/>
      <c r="BT259" s="14"/>
      <c r="BU259" s="95"/>
      <c r="BV259" s="95"/>
      <c r="BW259" s="14"/>
      <c r="BX259" s="14"/>
      <c r="BY259" s="95"/>
      <c r="BZ259" s="14"/>
      <c r="CA259" s="14"/>
      <c r="CB259" s="14"/>
      <c r="CC259" s="14"/>
      <c r="CD259" s="14">
        <v>53922.38</v>
      </c>
      <c r="CE259" s="14">
        <v>43979.1</v>
      </c>
      <c r="CF259" s="185">
        <v>43979.063889999998</v>
      </c>
      <c r="CG259" s="14">
        <f t="shared" si="998"/>
        <v>99.999917892817265</v>
      </c>
      <c r="CH259" s="14"/>
      <c r="CI259" s="14"/>
      <c r="CJ259" s="14"/>
      <c r="CK259" s="95"/>
      <c r="CL259" s="95"/>
      <c r="CM259" s="14"/>
      <c r="CN259" s="14"/>
      <c r="CO259" s="95"/>
      <c r="CP259" s="95"/>
      <c r="CQ259" s="14"/>
      <c r="CR259" s="14"/>
      <c r="CS259" s="95"/>
      <c r="CT259" s="95"/>
      <c r="CU259" s="14"/>
      <c r="CV259" s="14"/>
      <c r="CW259" s="95"/>
      <c r="CX259" s="95"/>
      <c r="CY259" s="14"/>
      <c r="CZ259" s="14"/>
      <c r="DA259" s="95"/>
      <c r="DB259" s="14"/>
      <c r="DC259" s="14">
        <v>239.1</v>
      </c>
      <c r="DD259" s="14">
        <v>239.06734</v>
      </c>
      <c r="DE259" s="14">
        <f t="shared" ref="DE259:DE268" si="1016">DD259/DC259*100</f>
        <v>99.986340443329155</v>
      </c>
      <c r="DF259" s="14"/>
      <c r="DG259" s="14"/>
      <c r="DH259" s="14"/>
      <c r="DI259" s="95"/>
      <c r="DJ259" s="95"/>
      <c r="DK259" s="14"/>
      <c r="DL259" s="14"/>
      <c r="DM259" s="48"/>
      <c r="DN259" s="14"/>
      <c r="DO259" s="14"/>
      <c r="DP259" s="14"/>
      <c r="DQ259" s="48"/>
      <c r="DR259" s="14"/>
      <c r="DS259" s="14"/>
      <c r="DT259" s="14"/>
      <c r="DU259" s="95"/>
      <c r="DV259" s="95"/>
      <c r="DW259" s="15"/>
      <c r="DX259" s="14"/>
      <c r="DY259" s="207"/>
      <c r="DZ259" s="15"/>
      <c r="EA259" s="15"/>
      <c r="EB259" s="14"/>
      <c r="EC259" s="14"/>
      <c r="ED259" s="225"/>
      <c r="EE259" s="221"/>
      <c r="EF259" s="14"/>
      <c r="EG259" s="95"/>
      <c r="EH259" s="95"/>
      <c r="EI259" s="15"/>
      <c r="EJ259" s="14"/>
      <c r="EK259" s="95"/>
      <c r="EL259" s="95"/>
      <c r="EM259" s="15"/>
      <c r="EN259" s="14"/>
      <c r="EO259" s="95"/>
      <c r="EP259" s="95"/>
      <c r="EQ259" s="15"/>
      <c r="ER259" s="14"/>
      <c r="ES259" s="95"/>
      <c r="ET259" s="15"/>
      <c r="EU259" s="15"/>
      <c r="EV259" s="14"/>
      <c r="EW259" s="15"/>
      <c r="EX259" s="15"/>
      <c r="EY259" s="15"/>
      <c r="EZ259" s="14"/>
      <c r="FA259" s="14"/>
      <c r="FB259" s="14"/>
      <c r="FC259" s="15"/>
      <c r="FD259" s="14"/>
      <c r="FE259" s="14"/>
      <c r="FF259" s="14"/>
      <c r="FG259" s="15"/>
      <c r="FH259" s="14"/>
      <c r="FI259" s="14"/>
      <c r="FJ259" s="14"/>
      <c r="FK259" s="15"/>
      <c r="FL259" s="14"/>
      <c r="FM259" s="14"/>
      <c r="FN259" s="14"/>
      <c r="FO259" s="15"/>
      <c r="FP259" s="14"/>
      <c r="FQ259" s="14"/>
      <c r="FR259" s="14"/>
      <c r="FS259" s="15"/>
      <c r="FT259" s="14"/>
      <c r="FU259" s="14"/>
      <c r="FV259" s="14"/>
      <c r="FW259" s="15"/>
      <c r="FX259" s="14"/>
      <c r="FY259" s="14"/>
      <c r="FZ259" s="14"/>
      <c r="GA259" s="15"/>
      <c r="GB259" s="14"/>
      <c r="GC259" s="14"/>
      <c r="GD259" s="14"/>
      <c r="GE259" s="15"/>
      <c r="GF259" s="14"/>
      <c r="GG259" s="14"/>
      <c r="GH259" s="14"/>
      <c r="GI259" s="15"/>
      <c r="GJ259" s="15"/>
      <c r="GK259" s="15"/>
    </row>
    <row r="260" spans="1:193" s="33" customFormat="1" x14ac:dyDescent="0.25">
      <c r="A260" s="56" t="s">
        <v>387</v>
      </c>
      <c r="B260" s="145">
        <f t="shared" si="848"/>
        <v>0</v>
      </c>
      <c r="C260" s="145">
        <f t="shared" si="848"/>
        <v>888.024</v>
      </c>
      <c r="D260" s="145">
        <f t="shared" si="849"/>
        <v>888.024</v>
      </c>
      <c r="E260" s="14">
        <f t="shared" si="886"/>
        <v>100</v>
      </c>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v>888.024</v>
      </c>
      <c r="AR260" s="133">
        <v>888.024</v>
      </c>
      <c r="AS260" s="14">
        <f t="shared" si="850"/>
        <v>100</v>
      </c>
      <c r="AT260" s="14"/>
      <c r="AU260" s="14"/>
      <c r="AV260" s="14"/>
      <c r="AW260" s="14"/>
      <c r="AX260" s="14"/>
      <c r="AY260" s="14"/>
      <c r="AZ260" s="14"/>
      <c r="BA260" s="15"/>
      <c r="BB260" s="156"/>
      <c r="BC260" s="15"/>
      <c r="BD260" s="15"/>
      <c r="BE260" s="15"/>
      <c r="BF260" s="14"/>
      <c r="BG260" s="14"/>
      <c r="BH260" s="14"/>
      <c r="BI260" s="95"/>
      <c r="BJ260" s="95"/>
      <c r="BK260" s="95"/>
      <c r="BL260" s="95"/>
      <c r="BM260" s="95"/>
      <c r="BN260" s="95"/>
      <c r="BO260" s="14"/>
      <c r="BP260" s="14"/>
      <c r="BQ260" s="95"/>
      <c r="BR260" s="14"/>
      <c r="BS260" s="14"/>
      <c r="BT260" s="14"/>
      <c r="BU260" s="95"/>
      <c r="BV260" s="95"/>
      <c r="BW260" s="14"/>
      <c r="BX260" s="14"/>
      <c r="BY260" s="95"/>
      <c r="BZ260" s="14"/>
      <c r="CA260" s="14"/>
      <c r="CB260" s="14"/>
      <c r="CC260" s="14"/>
      <c r="CD260" s="14"/>
      <c r="CE260" s="14"/>
      <c r="CF260" s="14"/>
      <c r="CG260" s="14"/>
      <c r="CH260" s="14"/>
      <c r="CI260" s="14"/>
      <c r="CJ260" s="14"/>
      <c r="CK260" s="95"/>
      <c r="CL260" s="95"/>
      <c r="CM260" s="14"/>
      <c r="CN260" s="14"/>
      <c r="CO260" s="95"/>
      <c r="CP260" s="95"/>
      <c r="CQ260" s="14"/>
      <c r="CR260" s="14"/>
      <c r="CS260" s="95"/>
      <c r="CT260" s="95"/>
      <c r="CU260" s="14"/>
      <c r="CV260" s="14"/>
      <c r="CW260" s="95"/>
      <c r="CX260" s="95"/>
      <c r="CY260" s="14"/>
      <c r="CZ260" s="14"/>
      <c r="DA260" s="95"/>
      <c r="DB260" s="14"/>
      <c r="DC260" s="14"/>
      <c r="DD260" s="14"/>
      <c r="DE260" s="14"/>
      <c r="DF260" s="14"/>
      <c r="DG260" s="14"/>
      <c r="DH260" s="14"/>
      <c r="DI260" s="95"/>
      <c r="DJ260" s="95"/>
      <c r="DK260" s="14"/>
      <c r="DL260" s="14"/>
      <c r="DM260" s="48"/>
      <c r="DN260" s="14"/>
      <c r="DO260" s="14"/>
      <c r="DP260" s="14"/>
      <c r="DQ260" s="48"/>
      <c r="DR260" s="14"/>
      <c r="DS260" s="14"/>
      <c r="DT260" s="14"/>
      <c r="DU260" s="95"/>
      <c r="DV260" s="95"/>
      <c r="DW260" s="15"/>
      <c r="DX260" s="14"/>
      <c r="DY260" s="207"/>
      <c r="DZ260" s="15"/>
      <c r="EA260" s="15"/>
      <c r="EB260" s="14"/>
      <c r="EC260" s="14"/>
      <c r="ED260" s="225"/>
      <c r="EE260" s="221"/>
      <c r="EF260" s="14"/>
      <c r="EG260" s="95"/>
      <c r="EH260" s="95"/>
      <c r="EI260" s="15"/>
      <c r="EJ260" s="14"/>
      <c r="EK260" s="95"/>
      <c r="EL260" s="95"/>
      <c r="EM260" s="15"/>
      <c r="EN260" s="14"/>
      <c r="EO260" s="95"/>
      <c r="EP260" s="95"/>
      <c r="EQ260" s="15"/>
      <c r="ER260" s="14"/>
      <c r="ES260" s="95"/>
      <c r="ET260" s="15"/>
      <c r="EU260" s="15"/>
      <c r="EV260" s="14"/>
      <c r="EW260" s="15"/>
      <c r="EX260" s="15"/>
      <c r="EY260" s="15"/>
      <c r="EZ260" s="14"/>
      <c r="FA260" s="14"/>
      <c r="FB260" s="14"/>
      <c r="FC260" s="15"/>
      <c r="FD260" s="14"/>
      <c r="FE260" s="14"/>
      <c r="FF260" s="14"/>
      <c r="FG260" s="15"/>
      <c r="FH260" s="14"/>
      <c r="FI260" s="14"/>
      <c r="FJ260" s="14"/>
      <c r="FK260" s="15"/>
      <c r="FL260" s="14"/>
      <c r="FM260" s="14"/>
      <c r="FN260" s="14"/>
      <c r="FO260" s="15"/>
      <c r="FP260" s="14"/>
      <c r="FQ260" s="14"/>
      <c r="FR260" s="14"/>
      <c r="FS260" s="15"/>
      <c r="FT260" s="14"/>
      <c r="FU260" s="14"/>
      <c r="FV260" s="14"/>
      <c r="FW260" s="15"/>
      <c r="FX260" s="14"/>
      <c r="FY260" s="14"/>
      <c r="FZ260" s="14"/>
      <c r="GA260" s="15"/>
      <c r="GB260" s="14"/>
      <c r="GC260" s="14"/>
      <c r="GD260" s="14"/>
      <c r="GE260" s="15"/>
      <c r="GF260" s="14"/>
      <c r="GG260" s="14"/>
      <c r="GH260" s="14"/>
      <c r="GI260" s="15"/>
      <c r="GJ260" s="15"/>
      <c r="GK260" s="15"/>
    </row>
    <row r="261" spans="1:193" s="33" customFormat="1" x14ac:dyDescent="0.25">
      <c r="A261" s="56" t="s">
        <v>388</v>
      </c>
      <c r="B261" s="145">
        <f t="shared" si="848"/>
        <v>1292.5999999999999</v>
      </c>
      <c r="C261" s="145">
        <f t="shared" si="848"/>
        <v>1817.5</v>
      </c>
      <c r="D261" s="145">
        <f t="shared" si="849"/>
        <v>1817.4976299999998</v>
      </c>
      <c r="E261" s="14">
        <f t="shared" si="886"/>
        <v>99.9998696011004</v>
      </c>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v>1292.5999999999999</v>
      </c>
      <c r="AU261" s="14">
        <v>1292.5999999999999</v>
      </c>
      <c r="AV261" s="14">
        <v>1292.5935500000001</v>
      </c>
      <c r="AW261" s="14">
        <f>AV261/AU261*100</f>
        <v>99.999501005724909</v>
      </c>
      <c r="AX261" s="14"/>
      <c r="AY261" s="14"/>
      <c r="AZ261" s="14"/>
      <c r="BA261" s="15"/>
      <c r="BB261" s="156"/>
      <c r="BC261" s="15"/>
      <c r="BD261" s="15"/>
      <c r="BE261" s="15"/>
      <c r="BF261" s="14"/>
      <c r="BG261" s="14"/>
      <c r="BH261" s="14"/>
      <c r="BI261" s="95"/>
      <c r="BJ261" s="95"/>
      <c r="BK261" s="95"/>
      <c r="BL261" s="95"/>
      <c r="BM261" s="95"/>
      <c r="BN261" s="95"/>
      <c r="BO261" s="14"/>
      <c r="BP261" s="14"/>
      <c r="BQ261" s="95"/>
      <c r="BR261" s="14"/>
      <c r="BS261" s="14"/>
      <c r="BT261" s="14"/>
      <c r="BU261" s="95"/>
      <c r="BV261" s="95"/>
      <c r="BW261" s="14"/>
      <c r="BX261" s="14"/>
      <c r="BY261" s="95"/>
      <c r="BZ261" s="14"/>
      <c r="CA261" s="14"/>
      <c r="CB261" s="14"/>
      <c r="CC261" s="14"/>
      <c r="CD261" s="14"/>
      <c r="CE261" s="14"/>
      <c r="CF261" s="14"/>
      <c r="CG261" s="14"/>
      <c r="CH261" s="14"/>
      <c r="CI261" s="14"/>
      <c r="CJ261" s="14"/>
      <c r="CK261" s="95"/>
      <c r="CL261" s="95"/>
      <c r="CM261" s="14"/>
      <c r="CN261" s="14"/>
      <c r="CO261" s="95"/>
      <c r="CP261" s="95"/>
      <c r="CQ261" s="14"/>
      <c r="CR261" s="14"/>
      <c r="CS261" s="95"/>
      <c r="CT261" s="95"/>
      <c r="CU261" s="14"/>
      <c r="CV261" s="14"/>
      <c r="CW261" s="95"/>
      <c r="CX261" s="95"/>
      <c r="CY261" s="14"/>
      <c r="CZ261" s="14"/>
      <c r="DA261" s="95"/>
      <c r="DB261" s="14"/>
      <c r="DC261" s="14">
        <v>524.9</v>
      </c>
      <c r="DD261" s="14">
        <v>524.90407999999991</v>
      </c>
      <c r="DE261" s="14">
        <f t="shared" si="1016"/>
        <v>100.00077729091255</v>
      </c>
      <c r="DF261" s="14"/>
      <c r="DG261" s="14"/>
      <c r="DH261" s="14"/>
      <c r="DI261" s="95"/>
      <c r="DJ261" s="95"/>
      <c r="DK261" s="14"/>
      <c r="DL261" s="14"/>
      <c r="DM261" s="48"/>
      <c r="DN261" s="14"/>
      <c r="DO261" s="14"/>
      <c r="DP261" s="14"/>
      <c r="DQ261" s="48"/>
      <c r="DR261" s="14"/>
      <c r="DS261" s="14"/>
      <c r="DT261" s="14"/>
      <c r="DU261" s="95"/>
      <c r="DV261" s="95"/>
      <c r="DW261" s="15"/>
      <c r="DX261" s="14"/>
      <c r="DY261" s="207"/>
      <c r="DZ261" s="15"/>
      <c r="EA261" s="15"/>
      <c r="EB261" s="14"/>
      <c r="EC261" s="14"/>
      <c r="ED261" s="225"/>
      <c r="EE261" s="221"/>
      <c r="EF261" s="14"/>
      <c r="EG261" s="95"/>
      <c r="EH261" s="95"/>
      <c r="EI261" s="15"/>
      <c r="EJ261" s="14"/>
      <c r="EK261" s="95"/>
      <c r="EL261" s="95"/>
      <c r="EM261" s="15"/>
      <c r="EN261" s="14"/>
      <c r="EO261" s="95"/>
      <c r="EP261" s="95"/>
      <c r="EQ261" s="15"/>
      <c r="ER261" s="14"/>
      <c r="ES261" s="95"/>
      <c r="ET261" s="15"/>
      <c r="EU261" s="15"/>
      <c r="EV261" s="14"/>
      <c r="EW261" s="15"/>
      <c r="EX261" s="15"/>
      <c r="EY261" s="15"/>
      <c r="EZ261" s="14"/>
      <c r="FA261" s="14"/>
      <c r="FB261" s="14"/>
      <c r="FC261" s="15"/>
      <c r="FD261" s="14"/>
      <c r="FE261" s="14"/>
      <c r="FF261" s="14"/>
      <c r="FG261" s="15"/>
      <c r="FH261" s="14"/>
      <c r="FI261" s="14"/>
      <c r="FJ261" s="14"/>
      <c r="FK261" s="15"/>
      <c r="FL261" s="14"/>
      <c r="FM261" s="14"/>
      <c r="FN261" s="14"/>
      <c r="FO261" s="15"/>
      <c r="FP261" s="14"/>
      <c r="FQ261" s="14"/>
      <c r="FR261" s="14"/>
      <c r="FS261" s="15"/>
      <c r="FT261" s="14"/>
      <c r="FU261" s="14"/>
      <c r="FV261" s="14"/>
      <c r="FW261" s="15"/>
      <c r="FX261" s="14"/>
      <c r="FY261" s="14"/>
      <c r="FZ261" s="14"/>
      <c r="GA261" s="15"/>
      <c r="GB261" s="14"/>
      <c r="GC261" s="14"/>
      <c r="GD261" s="14"/>
      <c r="GE261" s="15"/>
      <c r="GF261" s="14"/>
      <c r="GG261" s="14"/>
      <c r="GH261" s="14"/>
      <c r="GI261" s="15"/>
      <c r="GJ261" s="15"/>
      <c r="GK261" s="15"/>
    </row>
    <row r="262" spans="1:193" s="33" customFormat="1" x14ac:dyDescent="0.25">
      <c r="A262" s="56" t="s">
        <v>391</v>
      </c>
      <c r="B262" s="145">
        <f t="shared" si="848"/>
        <v>0</v>
      </c>
      <c r="C262" s="145">
        <f t="shared" si="848"/>
        <v>0</v>
      </c>
      <c r="D262" s="145">
        <f t="shared" si="849"/>
        <v>0</v>
      </c>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5"/>
      <c r="BB262" s="156"/>
      <c r="BC262" s="15"/>
      <c r="BD262" s="15"/>
      <c r="BE262" s="15"/>
      <c r="BF262" s="14"/>
      <c r="BG262" s="14"/>
      <c r="BH262" s="14"/>
      <c r="BI262" s="95"/>
      <c r="BJ262" s="95"/>
      <c r="BK262" s="95"/>
      <c r="BL262" s="95"/>
      <c r="BM262" s="95"/>
      <c r="BN262" s="95"/>
      <c r="BO262" s="14"/>
      <c r="BP262" s="14"/>
      <c r="BQ262" s="95"/>
      <c r="BR262" s="14"/>
      <c r="BS262" s="14"/>
      <c r="BT262" s="14"/>
      <c r="BU262" s="95"/>
      <c r="BV262" s="95"/>
      <c r="BW262" s="14"/>
      <c r="BX262" s="14"/>
      <c r="BY262" s="95"/>
      <c r="BZ262" s="14"/>
      <c r="CA262" s="14"/>
      <c r="CB262" s="14"/>
      <c r="CC262" s="14"/>
      <c r="CD262" s="14"/>
      <c r="CE262" s="14"/>
      <c r="CF262" s="14"/>
      <c r="CG262" s="14"/>
      <c r="CH262" s="14"/>
      <c r="CI262" s="14"/>
      <c r="CJ262" s="14"/>
      <c r="CK262" s="95"/>
      <c r="CL262" s="95"/>
      <c r="CM262" s="14"/>
      <c r="CN262" s="14"/>
      <c r="CO262" s="95"/>
      <c r="CP262" s="95"/>
      <c r="CQ262" s="14"/>
      <c r="CR262" s="14"/>
      <c r="CS262" s="95"/>
      <c r="CT262" s="95"/>
      <c r="CU262" s="14"/>
      <c r="CV262" s="14"/>
      <c r="CW262" s="95"/>
      <c r="CX262" s="95"/>
      <c r="CY262" s="14"/>
      <c r="CZ262" s="14"/>
      <c r="DA262" s="95"/>
      <c r="DB262" s="14"/>
      <c r="DC262" s="14"/>
      <c r="DD262" s="14"/>
      <c r="DE262" s="14"/>
      <c r="DF262" s="14"/>
      <c r="DG262" s="14"/>
      <c r="DH262" s="14"/>
      <c r="DI262" s="95"/>
      <c r="DJ262" s="95"/>
      <c r="DK262" s="14"/>
      <c r="DL262" s="14"/>
      <c r="DM262" s="48"/>
      <c r="DN262" s="14"/>
      <c r="DO262" s="14"/>
      <c r="DP262" s="14"/>
      <c r="DQ262" s="48"/>
      <c r="DR262" s="14"/>
      <c r="DS262" s="14"/>
      <c r="DT262" s="14"/>
      <c r="DU262" s="95"/>
      <c r="DV262" s="95"/>
      <c r="DW262" s="15"/>
      <c r="DX262" s="14"/>
      <c r="DY262" s="207"/>
      <c r="DZ262" s="15"/>
      <c r="EA262" s="15"/>
      <c r="EB262" s="14"/>
      <c r="EC262" s="14"/>
      <c r="ED262" s="225"/>
      <c r="EE262" s="221"/>
      <c r="EF262" s="14"/>
      <c r="EG262" s="95"/>
      <c r="EH262" s="95"/>
      <c r="EI262" s="15"/>
      <c r="EJ262" s="14"/>
      <c r="EK262" s="95"/>
      <c r="EL262" s="95"/>
      <c r="EM262" s="15"/>
      <c r="EN262" s="14"/>
      <c r="EO262" s="95"/>
      <c r="EP262" s="95"/>
      <c r="EQ262" s="15"/>
      <c r="ER262" s="14"/>
      <c r="ES262" s="95"/>
      <c r="ET262" s="15"/>
      <c r="EU262" s="15"/>
      <c r="EV262" s="14"/>
      <c r="EW262" s="15"/>
      <c r="EX262" s="15"/>
      <c r="EY262" s="15"/>
      <c r="EZ262" s="14"/>
      <c r="FA262" s="14"/>
      <c r="FB262" s="14"/>
      <c r="FC262" s="15"/>
      <c r="FD262" s="14"/>
      <c r="FE262" s="14"/>
      <c r="FF262" s="14"/>
      <c r="FG262" s="15"/>
      <c r="FH262" s="14"/>
      <c r="FI262" s="14"/>
      <c r="FJ262" s="14"/>
      <c r="FK262" s="15"/>
      <c r="FL262" s="14"/>
      <c r="FM262" s="14"/>
      <c r="FN262" s="14"/>
      <c r="FO262" s="15"/>
      <c r="FP262" s="14"/>
      <c r="FQ262" s="14"/>
      <c r="FR262" s="14"/>
      <c r="FS262" s="15"/>
      <c r="FT262" s="14"/>
      <c r="FU262" s="14"/>
      <c r="FV262" s="14"/>
      <c r="FW262" s="15"/>
      <c r="FX262" s="14"/>
      <c r="FY262" s="14"/>
      <c r="FZ262" s="14"/>
      <c r="GA262" s="15"/>
      <c r="GB262" s="14"/>
      <c r="GC262" s="14"/>
      <c r="GD262" s="14"/>
      <c r="GE262" s="15"/>
      <c r="GF262" s="14"/>
      <c r="GG262" s="14"/>
      <c r="GH262" s="14"/>
      <c r="GI262" s="15"/>
      <c r="GJ262" s="15"/>
      <c r="GK262" s="15"/>
    </row>
    <row r="263" spans="1:193" s="74" customFormat="1" ht="31.5" x14ac:dyDescent="0.25">
      <c r="A263" s="75" t="s">
        <v>380</v>
      </c>
      <c r="B263" s="144">
        <f t="shared" si="848"/>
        <v>118985.25200000002</v>
      </c>
      <c r="C263" s="144">
        <f t="shared" si="848"/>
        <v>111498.17782</v>
      </c>
      <c r="D263" s="144">
        <f t="shared" si="849"/>
        <v>109569.49</v>
      </c>
      <c r="E263" s="79">
        <f t="shared" si="886"/>
        <v>98.270206870004984</v>
      </c>
      <c r="F263" s="81">
        <f t="shared" ref="F263" si="1017">F264+F265+F266+F267+F268+F269+F270</f>
        <v>1356.1</v>
      </c>
      <c r="G263" s="81">
        <f t="shared" ref="G263:BH263" si="1018">G264+G265+G266+G267+G268+G269+G270</f>
        <v>1187.5</v>
      </c>
      <c r="H263" s="81">
        <f t="shared" si="1018"/>
        <v>1187.4966999999999</v>
      </c>
      <c r="I263" s="79">
        <f>H263/G263*100</f>
        <v>99.99972210526316</v>
      </c>
      <c r="J263" s="81">
        <f t="shared" ref="J263" si="1019">J264+J265+J266+J267+J268+J269+J270</f>
        <v>0</v>
      </c>
      <c r="K263" s="81">
        <f t="shared" si="1018"/>
        <v>0</v>
      </c>
      <c r="L263" s="81">
        <f t="shared" si="1018"/>
        <v>0</v>
      </c>
      <c r="M263" s="81">
        <f t="shared" si="1018"/>
        <v>0</v>
      </c>
      <c r="N263" s="81">
        <f t="shared" ref="N263" si="1020">N264+N265+N266+N267+N268+N269+N270</f>
        <v>3638.6</v>
      </c>
      <c r="O263" s="81">
        <f t="shared" si="1018"/>
        <v>4428.2</v>
      </c>
      <c r="P263" s="81">
        <f t="shared" si="1018"/>
        <v>4428.2280000000001</v>
      </c>
      <c r="Q263" s="81">
        <f t="shared" ref="Q263:Q280" si="1021">P263/O263*100</f>
        <v>100.00063231109706</v>
      </c>
      <c r="R263" s="81">
        <f t="shared" ref="R263" si="1022">R264+R265+R266+R267+R268+R269+R270</f>
        <v>0</v>
      </c>
      <c r="S263" s="81">
        <f t="shared" si="1018"/>
        <v>0</v>
      </c>
      <c r="T263" s="81">
        <f t="shared" si="1018"/>
        <v>0</v>
      </c>
      <c r="U263" s="81">
        <f t="shared" si="1018"/>
        <v>0</v>
      </c>
      <c r="V263" s="81"/>
      <c r="W263" s="81">
        <f t="shared" si="1018"/>
        <v>0</v>
      </c>
      <c r="X263" s="81">
        <f t="shared" si="1018"/>
        <v>0</v>
      </c>
      <c r="Y263" s="81">
        <f t="shared" si="1018"/>
        <v>0</v>
      </c>
      <c r="Z263" s="81">
        <f t="shared" ref="Z263" si="1023">Z264+Z265+Z266+Z267+Z268+Z269+Z270</f>
        <v>2280.1999999999998</v>
      </c>
      <c r="AA263" s="81">
        <f t="shared" si="1018"/>
        <v>2280.1999999999998</v>
      </c>
      <c r="AB263" s="81">
        <f t="shared" si="1018"/>
        <v>2280.1999999999998</v>
      </c>
      <c r="AC263" s="81">
        <f>AB263/AA263*100</f>
        <v>100</v>
      </c>
      <c r="AD263" s="81">
        <f t="shared" ref="AD263" si="1024">AD264+AD265+AD266+AD267+AD268+AD269+AD270</f>
        <v>116.93</v>
      </c>
      <c r="AE263" s="81">
        <f t="shared" si="1018"/>
        <v>102.04082</v>
      </c>
      <c r="AF263" s="81">
        <f t="shared" si="1018"/>
        <v>102.04083</v>
      </c>
      <c r="AG263" s="81">
        <f>AF263/AE263*100</f>
        <v>100.00000979999966</v>
      </c>
      <c r="AH263" s="81">
        <f t="shared" ref="AH263" si="1025">AH264+AH265+AH266+AH267+AH268+AH269+AH270</f>
        <v>0</v>
      </c>
      <c r="AI263" s="81">
        <f t="shared" si="1018"/>
        <v>0</v>
      </c>
      <c r="AJ263" s="81">
        <f t="shared" si="1018"/>
        <v>0</v>
      </c>
      <c r="AK263" s="81">
        <f t="shared" si="1018"/>
        <v>0</v>
      </c>
      <c r="AL263" s="81"/>
      <c r="AM263" s="81">
        <f t="shared" si="1018"/>
        <v>0</v>
      </c>
      <c r="AN263" s="81">
        <f t="shared" si="1018"/>
        <v>0</v>
      </c>
      <c r="AO263" s="81">
        <f t="shared" si="1018"/>
        <v>0</v>
      </c>
      <c r="AP263" s="81"/>
      <c r="AQ263" s="81">
        <f>SUM(AQ264:AQ270)</f>
        <v>3484.93</v>
      </c>
      <c r="AR263" s="81">
        <f t="shared" si="1018"/>
        <v>3484.93</v>
      </c>
      <c r="AS263" s="79">
        <f t="shared" si="850"/>
        <v>100</v>
      </c>
      <c r="AT263" s="81">
        <f t="shared" ref="AT263" si="1026">AT264+AT265+AT266+AT267+AT268+AT269+AT270</f>
        <v>5000</v>
      </c>
      <c r="AU263" s="81">
        <f t="shared" si="1018"/>
        <v>5000</v>
      </c>
      <c r="AV263" s="81">
        <f t="shared" si="1018"/>
        <v>5000</v>
      </c>
      <c r="AW263" s="81">
        <f t="shared" si="1018"/>
        <v>100</v>
      </c>
      <c r="AX263" s="81">
        <f t="shared" ref="AX263" si="1027">AX264+AX265+AX266+AX267+AX268+AX269+AX270</f>
        <v>24228</v>
      </c>
      <c r="AY263" s="81">
        <f t="shared" si="1018"/>
        <v>24228</v>
      </c>
      <c r="AZ263" s="81">
        <f t="shared" si="1018"/>
        <v>23123.723610000001</v>
      </c>
      <c r="BA263" s="81">
        <f t="shared" si="190"/>
        <v>95.442147969291739</v>
      </c>
      <c r="BB263" s="154"/>
      <c r="BC263" s="81">
        <f t="shared" ref="BC263:BD263" si="1028">BC264+BC265+BC266+BC267+BC268+BC269+BC270</f>
        <v>3734.4</v>
      </c>
      <c r="BD263" s="81">
        <f t="shared" si="1028"/>
        <v>3088.86112</v>
      </c>
      <c r="BE263" s="81">
        <f t="shared" ref="BE263:BE264" si="1029">BD263/BC263*100</f>
        <v>82.713718937446444</v>
      </c>
      <c r="BF263" s="81">
        <f t="shared" ref="BF263" si="1030">BF264+BF265+BF266+BF267+BF268+BF269+BF270</f>
        <v>0</v>
      </c>
      <c r="BG263" s="81">
        <f t="shared" si="1018"/>
        <v>0</v>
      </c>
      <c r="BH263" s="81">
        <f t="shared" si="1018"/>
        <v>0</v>
      </c>
      <c r="BI263" s="81">
        <f t="shared" ref="BI263:DP263" si="1031">BI264+BI265+BI266+BI267+BI268+BI269+BI270</f>
        <v>0</v>
      </c>
      <c r="BJ263" s="81"/>
      <c r="BK263" s="81"/>
      <c r="BL263" s="81"/>
      <c r="BM263" s="81"/>
      <c r="BN263" s="81"/>
      <c r="BO263" s="81">
        <f t="shared" si="1031"/>
        <v>0</v>
      </c>
      <c r="BP263" s="81">
        <f t="shared" si="1031"/>
        <v>0</v>
      </c>
      <c r="BQ263" s="81">
        <f t="shared" si="1031"/>
        <v>0</v>
      </c>
      <c r="BR263" s="81">
        <f t="shared" ref="BR263" si="1032">BR264+BR265+BR266+BR267+BR268+BR269+BR270</f>
        <v>0</v>
      </c>
      <c r="BS263" s="81">
        <f t="shared" si="1031"/>
        <v>0</v>
      </c>
      <c r="BT263" s="81">
        <f t="shared" si="1031"/>
        <v>0</v>
      </c>
      <c r="BU263" s="81">
        <f t="shared" si="1031"/>
        <v>0</v>
      </c>
      <c r="BV263" s="81"/>
      <c r="BW263" s="81">
        <f t="shared" si="1031"/>
        <v>0</v>
      </c>
      <c r="BX263" s="81">
        <f t="shared" si="1031"/>
        <v>0</v>
      </c>
      <c r="BY263" s="81">
        <f t="shared" si="1031"/>
        <v>0</v>
      </c>
      <c r="BZ263" s="81">
        <f t="shared" ref="BZ263" si="1033">BZ264+BZ265+BZ266+BZ267+BZ268+BZ269+BZ270</f>
        <v>3380.9</v>
      </c>
      <c r="CA263" s="81">
        <f t="shared" si="1031"/>
        <v>3166.6</v>
      </c>
      <c r="CB263" s="81">
        <f t="shared" si="1031"/>
        <v>3098.3933399999996</v>
      </c>
      <c r="CC263" s="81">
        <f t="shared" si="257"/>
        <v>97.846060127581623</v>
      </c>
      <c r="CD263" s="81">
        <f t="shared" si="1031"/>
        <v>40501.021999999997</v>
      </c>
      <c r="CE263" s="81">
        <f t="shared" si="1031"/>
        <v>36527.1</v>
      </c>
      <c r="CF263" s="81">
        <f t="shared" si="1031"/>
        <v>36527.122670000004</v>
      </c>
      <c r="CG263" s="79">
        <f t="shared" si="998"/>
        <v>100.00006206350902</v>
      </c>
      <c r="CH263" s="79"/>
      <c r="CI263" s="81">
        <f t="shared" si="1031"/>
        <v>0</v>
      </c>
      <c r="CJ263" s="81">
        <f t="shared" si="1031"/>
        <v>0</v>
      </c>
      <c r="CK263" s="81">
        <f t="shared" si="1031"/>
        <v>0</v>
      </c>
      <c r="CL263" s="81">
        <f t="shared" ref="CL263" si="1034">CL264+CL265+CL266+CL267+CL268+CL269+CL270</f>
        <v>1500</v>
      </c>
      <c r="CM263" s="81">
        <f t="shared" si="1031"/>
        <v>1500</v>
      </c>
      <c r="CN263" s="81">
        <f t="shared" si="1031"/>
        <v>1499.9991699999998</v>
      </c>
      <c r="CO263" s="79">
        <f t="shared" ref="CO263" si="1035">CN263/CM263*100</f>
        <v>99.99994466666665</v>
      </c>
      <c r="CP263" s="79"/>
      <c r="CQ263" s="81">
        <f t="shared" si="1031"/>
        <v>0</v>
      </c>
      <c r="CR263" s="81">
        <f t="shared" si="1031"/>
        <v>0</v>
      </c>
      <c r="CS263" s="81">
        <f t="shared" si="1031"/>
        <v>0</v>
      </c>
      <c r="CT263" s="81"/>
      <c r="CU263" s="81">
        <f t="shared" si="1031"/>
        <v>0</v>
      </c>
      <c r="CV263" s="81">
        <f t="shared" si="1031"/>
        <v>0</v>
      </c>
      <c r="CW263" s="81">
        <f t="shared" si="1031"/>
        <v>0</v>
      </c>
      <c r="CX263" s="81"/>
      <c r="CY263" s="81">
        <f t="shared" si="1031"/>
        <v>0</v>
      </c>
      <c r="CZ263" s="81">
        <f t="shared" si="1031"/>
        <v>0</v>
      </c>
      <c r="DA263" s="81">
        <f t="shared" si="1031"/>
        <v>0</v>
      </c>
      <c r="DB263" s="81">
        <f t="shared" ref="DB263" si="1036">DB264+DB265+DB266+DB267+DB268+DB269+DB270</f>
        <v>401.1</v>
      </c>
      <c r="DC263" s="81">
        <f t="shared" si="1031"/>
        <v>401.1</v>
      </c>
      <c r="DD263" s="81">
        <f t="shared" si="1031"/>
        <v>358.28555999999998</v>
      </c>
      <c r="DE263" s="79">
        <f t="shared" si="1016"/>
        <v>89.325744203440522</v>
      </c>
      <c r="DF263" s="81"/>
      <c r="DG263" s="81">
        <f t="shared" si="1031"/>
        <v>0</v>
      </c>
      <c r="DH263" s="81">
        <f t="shared" si="1031"/>
        <v>0</v>
      </c>
      <c r="DI263" s="81">
        <f t="shared" si="1031"/>
        <v>0</v>
      </c>
      <c r="DJ263" s="81">
        <f t="shared" si="1031"/>
        <v>307.10000000000002</v>
      </c>
      <c r="DK263" s="81">
        <f t="shared" si="1031"/>
        <v>179.9</v>
      </c>
      <c r="DL263" s="81">
        <f t="shared" si="1031"/>
        <v>179.9</v>
      </c>
      <c r="DM263" s="78">
        <f t="shared" si="869"/>
        <v>100</v>
      </c>
      <c r="DN263" s="81">
        <f t="shared" ref="DN263" si="1037">DN264+DN265+DN266+DN267+DN268+DN269+DN270</f>
        <v>7519.3</v>
      </c>
      <c r="DO263" s="81">
        <f t="shared" si="1031"/>
        <v>7519.3</v>
      </c>
      <c r="DP263" s="81">
        <f t="shared" si="1031"/>
        <v>7519.3282800000006</v>
      </c>
      <c r="DQ263" s="78">
        <f t="shared" si="871"/>
        <v>100.00037609883898</v>
      </c>
      <c r="DR263" s="81">
        <f t="shared" ref="DR263" si="1038">DR264+DR265+DR266+DR267+DR268+DR269+DR270</f>
        <v>0</v>
      </c>
      <c r="DS263" s="81">
        <f t="shared" ref="DS263:EK263" si="1039">DS264+DS265+DS266+DS267+DS268+DS269+DS270</f>
        <v>0</v>
      </c>
      <c r="DT263" s="81">
        <f t="shared" si="1039"/>
        <v>0</v>
      </c>
      <c r="DU263" s="81">
        <f t="shared" si="1039"/>
        <v>0</v>
      </c>
      <c r="DV263" s="81"/>
      <c r="DW263" s="81">
        <f t="shared" si="1039"/>
        <v>0</v>
      </c>
      <c r="DX263" s="81">
        <f t="shared" si="1039"/>
        <v>0</v>
      </c>
      <c r="DY263" s="209">
        <f t="shared" si="1039"/>
        <v>0</v>
      </c>
      <c r="DZ263" s="81">
        <f t="shared" ref="DZ263" si="1040">DZ264+DZ265+DZ266+DZ267+DZ268+DZ269+DZ270</f>
        <v>12279</v>
      </c>
      <c r="EA263" s="81">
        <f t="shared" si="1039"/>
        <v>12279</v>
      </c>
      <c r="EB263" s="81">
        <f t="shared" si="1039"/>
        <v>12279</v>
      </c>
      <c r="EC263" s="81">
        <f t="shared" si="202"/>
        <v>100</v>
      </c>
      <c r="ED263" s="220"/>
      <c r="EE263" s="220">
        <f t="shared" si="1039"/>
        <v>0</v>
      </c>
      <c r="EF263" s="81">
        <f t="shared" si="1039"/>
        <v>0</v>
      </c>
      <c r="EG263" s="81">
        <f t="shared" si="1039"/>
        <v>0</v>
      </c>
      <c r="EH263" s="81"/>
      <c r="EI263" s="81">
        <f t="shared" si="1039"/>
        <v>0</v>
      </c>
      <c r="EJ263" s="81">
        <f t="shared" si="1039"/>
        <v>0</v>
      </c>
      <c r="EK263" s="81">
        <f t="shared" si="1039"/>
        <v>0</v>
      </c>
      <c r="EL263" s="81"/>
      <c r="EM263" s="81"/>
      <c r="EN263" s="81">
        <f t="shared" ref="EN263:EO263" si="1041">EN264+EN265+EN266+EN267+EN268+EN269+EN270</f>
        <v>0</v>
      </c>
      <c r="EO263" s="81">
        <f t="shared" si="1041"/>
        <v>0</v>
      </c>
      <c r="EP263" s="81"/>
      <c r="EQ263" s="81">
        <f t="shared" ref="EQ263:ET263" si="1042">EQ264+EQ265+EQ266+EQ267+EQ268+EQ269+EQ270</f>
        <v>0</v>
      </c>
      <c r="ER263" s="81">
        <f t="shared" si="1042"/>
        <v>0</v>
      </c>
      <c r="ES263" s="81">
        <f t="shared" si="1042"/>
        <v>0</v>
      </c>
      <c r="ET263" s="81">
        <f t="shared" si="1042"/>
        <v>1260.3</v>
      </c>
      <c r="EU263" s="81">
        <f t="shared" ref="EU263:EV263" si="1043">EU264+EU265+EU266+EU267+EU268+EU269+EU270</f>
        <v>885.8</v>
      </c>
      <c r="EV263" s="81">
        <f t="shared" si="1043"/>
        <v>885.79014000000006</v>
      </c>
      <c r="EW263" s="81">
        <f t="shared" si="1008"/>
        <v>99.998886881914657</v>
      </c>
      <c r="EX263" s="81">
        <f t="shared" ref="EX263" si="1044">EX264+EX265+EX266+EX267+EX268+EX269+EX270</f>
        <v>3137.4</v>
      </c>
      <c r="EY263" s="81">
        <f t="shared" ref="EY263:EZ263" si="1045">EY264+EY265+EY266+EY267+EY268+EY269+EY270</f>
        <v>3137.5</v>
      </c>
      <c r="EZ263" s="81">
        <f t="shared" si="1045"/>
        <v>3137.47</v>
      </c>
      <c r="FA263" s="81">
        <f>EZ263/EY263*100</f>
        <v>99.999043824701189</v>
      </c>
      <c r="FB263" s="81"/>
      <c r="FC263" s="81">
        <f t="shared" ref="FC263:FD263" si="1046">FC264+FC265+FC266+FC267+FC268+FC269+FC270</f>
        <v>0</v>
      </c>
      <c r="FD263" s="81">
        <f t="shared" si="1046"/>
        <v>0</v>
      </c>
      <c r="FE263" s="81"/>
      <c r="FF263" s="81"/>
      <c r="FG263" s="81">
        <f t="shared" ref="FG263:FH263" si="1047">FG264+FG265+FG266+FG267+FG268+FG269+FG270</f>
        <v>0</v>
      </c>
      <c r="FH263" s="81">
        <f t="shared" si="1047"/>
        <v>0</v>
      </c>
      <c r="FI263" s="81"/>
      <c r="FJ263" s="81"/>
      <c r="FK263" s="81">
        <f t="shared" ref="FK263:FL263" si="1048">FK264+FK265+FK266+FK267+FK268+FK269+FK270</f>
        <v>0</v>
      </c>
      <c r="FL263" s="81">
        <f t="shared" si="1048"/>
        <v>0</v>
      </c>
      <c r="FM263" s="81"/>
      <c r="FN263" s="81"/>
      <c r="FO263" s="81">
        <f t="shared" ref="FO263:FP263" si="1049">FO264+FO265+FO266+FO267+FO268+FO269+FO270</f>
        <v>1270.2</v>
      </c>
      <c r="FP263" s="81">
        <f t="shared" si="1049"/>
        <v>1202.31358</v>
      </c>
      <c r="FQ263" s="81">
        <f t="shared" ref="FQ263:FQ269" si="1050">FP263/FO263*100</f>
        <v>94.655454259171776</v>
      </c>
      <c r="FR263" s="81"/>
      <c r="FS263" s="81"/>
      <c r="FT263" s="81"/>
      <c r="FU263" s="81"/>
      <c r="FV263" s="81">
        <f>FV264</f>
        <v>12079.3</v>
      </c>
      <c r="FW263" s="81"/>
      <c r="FX263" s="81"/>
      <c r="FY263" s="81"/>
      <c r="FZ263" s="81"/>
      <c r="GA263" s="81"/>
      <c r="GB263" s="81"/>
      <c r="GC263" s="81"/>
      <c r="GD263" s="81"/>
      <c r="GE263" s="81"/>
      <c r="GF263" s="81"/>
      <c r="GG263" s="81"/>
      <c r="GH263" s="81"/>
      <c r="GI263" s="81">
        <f>SUM(GI264:GI270)</f>
        <v>186.40700000000001</v>
      </c>
      <c r="GJ263" s="81">
        <f>SUM(GJ264:GJ270)</f>
        <v>186.40700000000001</v>
      </c>
      <c r="GK263" s="81">
        <f t="shared" si="884"/>
        <v>100</v>
      </c>
    </row>
    <row r="264" spans="1:193" s="33" customFormat="1" x14ac:dyDescent="0.25">
      <c r="A264" s="56" t="s">
        <v>352</v>
      </c>
      <c r="B264" s="145">
        <f t="shared" si="848"/>
        <v>71984.23000000001</v>
      </c>
      <c r="C264" s="145">
        <f t="shared" si="848"/>
        <v>63314.847820000003</v>
      </c>
      <c r="D264" s="145">
        <f t="shared" si="849"/>
        <v>61496.839020000007</v>
      </c>
      <c r="E264" s="14">
        <f t="shared" si="886"/>
        <v>97.128621701550202</v>
      </c>
      <c r="F264" s="15">
        <v>1356.1</v>
      </c>
      <c r="G264" s="15">
        <v>1187.5</v>
      </c>
      <c r="H264" s="15">
        <v>1187.4966999999999</v>
      </c>
      <c r="I264" s="15">
        <f>H264/G264*100</f>
        <v>99.99972210526316</v>
      </c>
      <c r="J264" s="15"/>
      <c r="K264" s="15"/>
      <c r="L264" s="15"/>
      <c r="M264" s="14"/>
      <c r="N264" s="14">
        <v>3638.6</v>
      </c>
      <c r="O264" s="14">
        <v>4428.2</v>
      </c>
      <c r="P264" s="14">
        <v>4428.2280000000001</v>
      </c>
      <c r="Q264" s="15">
        <f t="shared" si="1021"/>
        <v>100.00063231109706</v>
      </c>
      <c r="R264" s="14"/>
      <c r="S264" s="14"/>
      <c r="T264" s="14"/>
      <c r="U264" s="15"/>
      <c r="V264" s="15"/>
      <c r="W264" s="15">
        <v>0</v>
      </c>
      <c r="X264" s="15">
        <v>0</v>
      </c>
      <c r="Y264" s="14"/>
      <c r="Z264" s="15">
        <v>2280.1999999999998</v>
      </c>
      <c r="AA264" s="15">
        <v>2280.1999999999998</v>
      </c>
      <c r="AB264" s="15">
        <v>2280.1999999999998</v>
      </c>
      <c r="AC264" s="15">
        <f>AB264/AA264*100</f>
        <v>100</v>
      </c>
      <c r="AD264" s="15">
        <v>116.93</v>
      </c>
      <c r="AE264" s="15">
        <v>102.04082</v>
      </c>
      <c r="AF264" s="15">
        <v>102.04083</v>
      </c>
      <c r="AG264" s="15">
        <f>AF264/AE264*100</f>
        <v>100.00000979999966</v>
      </c>
      <c r="AH264" s="15"/>
      <c r="AI264" s="15"/>
      <c r="AJ264" s="15"/>
      <c r="AK264" s="14"/>
      <c r="AL264" s="14"/>
      <c r="AM264" s="15"/>
      <c r="AN264" s="15"/>
      <c r="AO264" s="14"/>
      <c r="AP264" s="14"/>
      <c r="AQ264" s="14"/>
      <c r="AR264" s="14"/>
      <c r="AS264" s="14"/>
      <c r="AT264" s="15">
        <v>0</v>
      </c>
      <c r="AU264" s="15">
        <v>0</v>
      </c>
      <c r="AV264" s="15"/>
      <c r="AW264" s="14"/>
      <c r="AX264" s="133">
        <v>24228</v>
      </c>
      <c r="AY264" s="133">
        <v>24228</v>
      </c>
      <c r="AZ264" s="136">
        <v>23123.723610000001</v>
      </c>
      <c r="BA264" s="15">
        <f t="shared" si="190"/>
        <v>95.442147969291739</v>
      </c>
      <c r="BB264" s="156"/>
      <c r="BC264" s="133">
        <v>3734.4</v>
      </c>
      <c r="BD264" s="136">
        <v>3088.86112</v>
      </c>
      <c r="BE264" s="15">
        <f t="shared" si="1029"/>
        <v>82.713718937446444</v>
      </c>
      <c r="BF264" s="15"/>
      <c r="BG264" s="15"/>
      <c r="BH264" s="15"/>
      <c r="BI264" s="15"/>
      <c r="BJ264" s="15"/>
      <c r="BK264" s="15"/>
      <c r="BL264" s="15"/>
      <c r="BM264" s="15"/>
      <c r="BN264" s="15"/>
      <c r="BO264" s="15"/>
      <c r="BP264" s="15"/>
      <c r="BQ264" s="15"/>
      <c r="BR264" s="15"/>
      <c r="BS264" s="15"/>
      <c r="BT264" s="15"/>
      <c r="BU264" s="94"/>
      <c r="BV264" s="94"/>
      <c r="BW264" s="15"/>
      <c r="BX264" s="15"/>
      <c r="BY264" s="94"/>
      <c r="BZ264" s="15">
        <v>3380.9</v>
      </c>
      <c r="CA264" s="15">
        <v>3166.6</v>
      </c>
      <c r="CB264" s="199">
        <v>3098.3933399999996</v>
      </c>
      <c r="CC264" s="15">
        <f t="shared" si="257"/>
        <v>97.846060127581623</v>
      </c>
      <c r="CD264" s="15"/>
      <c r="CE264" s="15"/>
      <c r="CF264" s="94"/>
      <c r="CG264" s="14"/>
      <c r="CH264" s="14"/>
      <c r="CI264" s="15"/>
      <c r="CJ264" s="94"/>
      <c r="CK264" s="94"/>
      <c r="CL264" s="15"/>
      <c r="CM264" s="15"/>
      <c r="CN264" s="94"/>
      <c r="CO264" s="14"/>
      <c r="CP264" s="14"/>
      <c r="CQ264" s="15"/>
      <c r="CR264" s="94"/>
      <c r="CS264" s="94"/>
      <c r="CT264" s="94"/>
      <c r="CU264" s="15"/>
      <c r="CV264" s="94"/>
      <c r="CW264" s="94"/>
      <c r="CX264" s="94"/>
      <c r="CY264" s="15"/>
      <c r="CZ264" s="94"/>
      <c r="DA264" s="94"/>
      <c r="DB264" s="15">
        <v>401.1</v>
      </c>
      <c r="DC264" s="15"/>
      <c r="DD264" s="101"/>
      <c r="DE264" s="14"/>
      <c r="DF264" s="94"/>
      <c r="DG264" s="15"/>
      <c r="DH264" s="94"/>
      <c r="DI264" s="94"/>
      <c r="DJ264" s="15">
        <v>307.10000000000002</v>
      </c>
      <c r="DK264" s="15">
        <v>179.9</v>
      </c>
      <c r="DL264" s="94">
        <v>179.9</v>
      </c>
      <c r="DM264" s="48">
        <f t="shared" si="869"/>
        <v>100</v>
      </c>
      <c r="DN264" s="15">
        <v>7519.3</v>
      </c>
      <c r="DO264" s="15">
        <v>7519.3</v>
      </c>
      <c r="DP264" s="199">
        <v>7519.3282800000006</v>
      </c>
      <c r="DQ264" s="48">
        <f t="shared" si="871"/>
        <v>100.00037609883898</v>
      </c>
      <c r="DR264" s="15"/>
      <c r="DS264" s="15"/>
      <c r="DT264" s="94"/>
      <c r="DU264" s="94"/>
      <c r="DV264" s="94"/>
      <c r="DW264" s="15"/>
      <c r="DX264" s="94"/>
      <c r="DY264" s="211"/>
      <c r="DZ264" s="15">
        <v>12279</v>
      </c>
      <c r="EA264" s="15">
        <v>12279</v>
      </c>
      <c r="EB264" s="197">
        <v>12279</v>
      </c>
      <c r="EC264" s="15">
        <f t="shared" si="202"/>
        <v>100</v>
      </c>
      <c r="ED264" s="221"/>
      <c r="EE264" s="221"/>
      <c r="EF264" s="94"/>
      <c r="EG264" s="94"/>
      <c r="EH264" s="94"/>
      <c r="EI264" s="15"/>
      <c r="EJ264" s="94"/>
      <c r="EK264" s="94"/>
      <c r="EL264" s="94"/>
      <c r="EM264" s="15"/>
      <c r="EN264" s="94"/>
      <c r="EO264" s="94"/>
      <c r="EP264" s="94"/>
      <c r="EQ264" s="15"/>
      <c r="ER264" s="94"/>
      <c r="ES264" s="94"/>
      <c r="ET264" s="15">
        <v>1260.3</v>
      </c>
      <c r="EU264" s="15">
        <v>885.8</v>
      </c>
      <c r="EV264" s="199">
        <v>885.79014000000006</v>
      </c>
      <c r="EW264" s="15">
        <f t="shared" si="1008"/>
        <v>99.998886881914657</v>
      </c>
      <c r="EX264" s="15">
        <v>3137.4</v>
      </c>
      <c r="EY264" s="15">
        <v>3137.5</v>
      </c>
      <c r="EZ264" s="199">
        <v>3137.47</v>
      </c>
      <c r="FA264" s="15">
        <f>EZ264/EY264*100</f>
        <v>99.999043824701189</v>
      </c>
      <c r="FB264" s="15"/>
      <c r="FC264" s="15"/>
      <c r="FD264" s="199"/>
      <c r="FE264" s="15"/>
      <c r="FF264" s="15"/>
      <c r="FG264" s="15"/>
      <c r="FH264" s="199"/>
      <c r="FI264" s="15"/>
      <c r="FJ264" s="15"/>
      <c r="FK264" s="15"/>
      <c r="FL264" s="199"/>
      <c r="FM264" s="15"/>
      <c r="FN264" s="15"/>
      <c r="FO264" s="15"/>
      <c r="FP264" s="133"/>
      <c r="FQ264" s="15"/>
      <c r="FR264" s="15"/>
      <c r="FS264" s="15"/>
      <c r="FT264" s="133"/>
      <c r="FU264" s="15"/>
      <c r="FV264" s="15">
        <v>12079.3</v>
      </c>
      <c r="FW264" s="15"/>
      <c r="FX264" s="133"/>
      <c r="FY264" s="15"/>
      <c r="FZ264" s="15"/>
      <c r="GA264" s="15"/>
      <c r="GB264" s="133"/>
      <c r="GC264" s="15"/>
      <c r="GD264" s="15"/>
      <c r="GE264" s="15"/>
      <c r="GF264" s="133"/>
      <c r="GG264" s="15"/>
      <c r="GH264" s="15"/>
      <c r="GI264" s="15">
        <v>186.40700000000001</v>
      </c>
      <c r="GJ264" s="15">
        <v>186.40700000000001</v>
      </c>
      <c r="GK264" s="15">
        <f t="shared" si="884"/>
        <v>100</v>
      </c>
    </row>
    <row r="265" spans="1:193" s="33" customFormat="1" x14ac:dyDescent="0.25">
      <c r="A265" s="56" t="s">
        <v>379</v>
      </c>
      <c r="B265" s="145">
        <f t="shared" si="848"/>
        <v>47001.021999999997</v>
      </c>
      <c r="C265" s="145">
        <f t="shared" si="848"/>
        <v>43027.1</v>
      </c>
      <c r="D265" s="145">
        <f t="shared" si="849"/>
        <v>43027.121840000007</v>
      </c>
      <c r="E265" s="14">
        <f t="shared" si="886"/>
        <v>100.0000507587079</v>
      </c>
      <c r="F265" s="14"/>
      <c r="G265" s="14"/>
      <c r="H265" s="14"/>
      <c r="I265" s="14"/>
      <c r="J265" s="14"/>
      <c r="K265" s="14"/>
      <c r="L265" s="14"/>
      <c r="M265" s="14"/>
      <c r="N265" s="14"/>
      <c r="O265" s="14"/>
      <c r="P265" s="14"/>
      <c r="Q265" s="15"/>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v>5000</v>
      </c>
      <c r="AU265" s="14">
        <v>5000</v>
      </c>
      <c r="AV265" s="14">
        <v>5000</v>
      </c>
      <c r="AW265" s="14">
        <f>AV265/AU265*100</f>
        <v>100</v>
      </c>
      <c r="AX265" s="14"/>
      <c r="AY265" s="14"/>
      <c r="AZ265" s="14"/>
      <c r="BA265" s="14"/>
      <c r="BB265" s="155"/>
      <c r="BC265" s="14"/>
      <c r="BD265" s="14"/>
      <c r="BE265" s="14"/>
      <c r="BF265" s="14"/>
      <c r="BG265" s="14"/>
      <c r="BH265" s="14"/>
      <c r="BI265" s="95"/>
      <c r="BJ265" s="95"/>
      <c r="BK265" s="95"/>
      <c r="BL265" s="95"/>
      <c r="BM265" s="95"/>
      <c r="BN265" s="95"/>
      <c r="BO265" s="14"/>
      <c r="BP265" s="14"/>
      <c r="BQ265" s="95"/>
      <c r="BR265" s="14"/>
      <c r="BS265" s="14"/>
      <c r="BT265" s="14"/>
      <c r="BU265" s="95"/>
      <c r="BV265" s="95"/>
      <c r="BW265" s="14"/>
      <c r="BX265" s="14"/>
      <c r="BY265" s="95"/>
      <c r="BZ265" s="14"/>
      <c r="CA265" s="14"/>
      <c r="CB265" s="14"/>
      <c r="CC265" s="15"/>
      <c r="CD265" s="14">
        <v>40501.021999999997</v>
      </c>
      <c r="CE265" s="14">
        <v>36527.1</v>
      </c>
      <c r="CF265" s="185">
        <v>36527.122670000004</v>
      </c>
      <c r="CG265" s="14">
        <f>CF265/CE265*100</f>
        <v>100.00006206350902</v>
      </c>
      <c r="CH265" s="14"/>
      <c r="CI265" s="14"/>
      <c r="CJ265" s="14"/>
      <c r="CK265" s="95"/>
      <c r="CL265" s="14">
        <v>1500</v>
      </c>
      <c r="CM265" s="14">
        <v>1500</v>
      </c>
      <c r="CN265" s="14">
        <v>1499.9991699999998</v>
      </c>
      <c r="CO265" s="14">
        <f>CN265/CM265*100</f>
        <v>99.99994466666665</v>
      </c>
      <c r="CP265" s="14"/>
      <c r="CQ265" s="14"/>
      <c r="CR265" s="14"/>
      <c r="CS265" s="95"/>
      <c r="CT265" s="95"/>
      <c r="CU265" s="14"/>
      <c r="CV265" s="14"/>
      <c r="CW265" s="95"/>
      <c r="CX265" s="95"/>
      <c r="CY265" s="14"/>
      <c r="CZ265" s="14"/>
      <c r="DA265" s="95"/>
      <c r="DB265" s="14"/>
      <c r="DC265" s="14"/>
      <c r="DD265" s="14"/>
      <c r="DE265" s="14"/>
      <c r="DF265" s="95"/>
      <c r="DG265" s="14"/>
      <c r="DH265" s="14"/>
      <c r="DI265" s="95"/>
      <c r="DJ265" s="95"/>
      <c r="DK265" s="14"/>
      <c r="DL265" s="14"/>
      <c r="DM265" s="48"/>
      <c r="DN265" s="14"/>
      <c r="DO265" s="14"/>
      <c r="DP265" s="14"/>
      <c r="DQ265" s="48"/>
      <c r="DR265" s="14"/>
      <c r="DS265" s="14"/>
      <c r="DT265" s="14"/>
      <c r="DU265" s="95"/>
      <c r="DV265" s="95"/>
      <c r="DW265" s="15"/>
      <c r="DX265" s="14"/>
      <c r="DY265" s="207"/>
      <c r="DZ265" s="15"/>
      <c r="EA265" s="15"/>
      <c r="EB265" s="14"/>
      <c r="EC265" s="14"/>
      <c r="ED265" s="225"/>
      <c r="EE265" s="221"/>
      <c r="EF265" s="14"/>
      <c r="EG265" s="95"/>
      <c r="EH265" s="95"/>
      <c r="EI265" s="15"/>
      <c r="EJ265" s="14"/>
      <c r="EK265" s="95"/>
      <c r="EL265" s="95"/>
      <c r="EM265" s="15"/>
      <c r="EN265" s="14"/>
      <c r="EO265" s="95"/>
      <c r="EP265" s="95"/>
      <c r="EQ265" s="15"/>
      <c r="ER265" s="14"/>
      <c r="ES265" s="95"/>
      <c r="ET265" s="15"/>
      <c r="EU265" s="15"/>
      <c r="EV265" s="14"/>
      <c r="EW265" s="15"/>
      <c r="EX265" s="15"/>
      <c r="EY265" s="15"/>
      <c r="EZ265" s="14"/>
      <c r="FA265" s="15"/>
      <c r="FB265" s="15"/>
      <c r="FC265" s="15"/>
      <c r="FD265" s="14"/>
      <c r="FE265" s="15"/>
      <c r="FF265" s="15"/>
      <c r="FG265" s="15"/>
      <c r="FH265" s="14"/>
      <c r="FI265" s="15"/>
      <c r="FJ265" s="15"/>
      <c r="FK265" s="15"/>
      <c r="FL265" s="14"/>
      <c r="FM265" s="15"/>
      <c r="FN265" s="15"/>
      <c r="FO265" s="15"/>
      <c r="FP265" s="14"/>
      <c r="FQ265" s="15"/>
      <c r="FR265" s="15"/>
      <c r="FS265" s="15"/>
      <c r="FT265" s="14"/>
      <c r="FU265" s="15"/>
      <c r="FV265" s="15"/>
      <c r="FW265" s="15"/>
      <c r="FX265" s="14"/>
      <c r="FY265" s="15"/>
      <c r="FZ265" s="15"/>
      <c r="GA265" s="15"/>
      <c r="GB265" s="14"/>
      <c r="GC265" s="15"/>
      <c r="GD265" s="15"/>
      <c r="GE265" s="15"/>
      <c r="GF265" s="14"/>
      <c r="GG265" s="15"/>
      <c r="GH265" s="15"/>
      <c r="GI265" s="15"/>
      <c r="GJ265" s="15"/>
      <c r="GK265" s="15"/>
    </row>
    <row r="266" spans="1:193" s="33" customFormat="1" x14ac:dyDescent="0.25">
      <c r="A266" s="56" t="s">
        <v>576</v>
      </c>
      <c r="B266" s="145">
        <f t="shared" si="848"/>
        <v>0</v>
      </c>
      <c r="C266" s="145">
        <f t="shared" si="848"/>
        <v>943.47699999999998</v>
      </c>
      <c r="D266" s="145">
        <f t="shared" si="849"/>
        <v>943.47699999999998</v>
      </c>
      <c r="E266" s="14">
        <f t="shared" si="886"/>
        <v>100</v>
      </c>
      <c r="F266" s="14"/>
      <c r="G266" s="14"/>
      <c r="H266" s="14"/>
      <c r="I266" s="14"/>
      <c r="J266" s="14"/>
      <c r="K266" s="14"/>
      <c r="L266" s="14"/>
      <c r="M266" s="14"/>
      <c r="N266" s="14"/>
      <c r="O266" s="14"/>
      <c r="P266" s="14"/>
      <c r="Q266" s="15"/>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v>943.47699999999998</v>
      </c>
      <c r="AR266" s="133">
        <v>943.47699999999998</v>
      </c>
      <c r="AS266" s="14">
        <f t="shared" si="850"/>
        <v>100</v>
      </c>
      <c r="AT266" s="14"/>
      <c r="AU266" s="14"/>
      <c r="AV266" s="14"/>
      <c r="AW266" s="14"/>
      <c r="AX266" s="14"/>
      <c r="AY266" s="14"/>
      <c r="AZ266" s="14"/>
      <c r="BA266" s="14"/>
      <c r="BB266" s="155"/>
      <c r="BC266" s="14"/>
      <c r="BD266" s="14"/>
      <c r="BE266" s="14"/>
      <c r="BF266" s="14"/>
      <c r="BG266" s="14"/>
      <c r="BH266" s="14"/>
      <c r="BI266" s="95"/>
      <c r="BJ266" s="95"/>
      <c r="BK266" s="95"/>
      <c r="BL266" s="95"/>
      <c r="BM266" s="95"/>
      <c r="BN266" s="95"/>
      <c r="BO266" s="14"/>
      <c r="BP266" s="14"/>
      <c r="BQ266" s="95"/>
      <c r="BR266" s="14"/>
      <c r="BS266" s="14"/>
      <c r="BT266" s="14"/>
      <c r="BU266" s="95"/>
      <c r="BV266" s="95"/>
      <c r="BW266" s="14"/>
      <c r="BX266" s="14"/>
      <c r="BY266" s="95"/>
      <c r="BZ266" s="14"/>
      <c r="CA266" s="14"/>
      <c r="CB266" s="14"/>
      <c r="CC266" s="15"/>
      <c r="CD266" s="15"/>
      <c r="CE266" s="14"/>
      <c r="CF266" s="14"/>
      <c r="CG266" s="95"/>
      <c r="CH266" s="95"/>
      <c r="CI266" s="14"/>
      <c r="CJ266" s="14"/>
      <c r="CK266" s="95"/>
      <c r="CL266" s="14"/>
      <c r="CM266" s="14"/>
      <c r="CN266" s="14"/>
      <c r="CO266" s="95"/>
      <c r="CP266" s="95"/>
      <c r="CQ266" s="14"/>
      <c r="CR266" s="14"/>
      <c r="CS266" s="95"/>
      <c r="CT266" s="95"/>
      <c r="CU266" s="14"/>
      <c r="CV266" s="14"/>
      <c r="CW266" s="95"/>
      <c r="CX266" s="95"/>
      <c r="CY266" s="14"/>
      <c r="CZ266" s="14"/>
      <c r="DA266" s="95"/>
      <c r="DB266" s="14"/>
      <c r="DC266" s="14"/>
      <c r="DD266" s="14"/>
      <c r="DE266" s="14"/>
      <c r="DF266" s="14"/>
      <c r="DG266" s="14"/>
      <c r="DH266" s="14"/>
      <c r="DI266" s="95"/>
      <c r="DJ266" s="95"/>
      <c r="DK266" s="14"/>
      <c r="DL266" s="14"/>
      <c r="DM266" s="48"/>
      <c r="DN266" s="14"/>
      <c r="DO266" s="14"/>
      <c r="DP266" s="14"/>
      <c r="DQ266" s="48"/>
      <c r="DR266" s="14"/>
      <c r="DS266" s="14"/>
      <c r="DT266" s="14"/>
      <c r="DU266" s="95"/>
      <c r="DV266" s="95"/>
      <c r="DW266" s="15"/>
      <c r="DX266" s="14"/>
      <c r="DY266" s="207"/>
      <c r="DZ266" s="15"/>
      <c r="EA266" s="15"/>
      <c r="EB266" s="14"/>
      <c r="EC266" s="14"/>
      <c r="ED266" s="225"/>
      <c r="EE266" s="221"/>
      <c r="EF266" s="14"/>
      <c r="EG266" s="95"/>
      <c r="EH266" s="95"/>
      <c r="EI266" s="15"/>
      <c r="EJ266" s="14"/>
      <c r="EK266" s="95"/>
      <c r="EL266" s="95"/>
      <c r="EM266" s="15"/>
      <c r="EN266" s="14"/>
      <c r="EO266" s="95"/>
      <c r="EP266" s="95"/>
      <c r="EQ266" s="15"/>
      <c r="ER266" s="14"/>
      <c r="ES266" s="95"/>
      <c r="ET266" s="15"/>
      <c r="EU266" s="15"/>
      <c r="EV266" s="14"/>
      <c r="EW266" s="15"/>
      <c r="EX266" s="15"/>
      <c r="EY266" s="15"/>
      <c r="EZ266" s="14"/>
      <c r="FA266" s="15"/>
      <c r="FB266" s="15"/>
      <c r="FC266" s="15"/>
      <c r="FD266" s="14"/>
      <c r="FE266" s="15"/>
      <c r="FF266" s="15"/>
      <c r="FG266" s="15"/>
      <c r="FH266" s="14"/>
      <c r="FI266" s="15"/>
      <c r="FJ266" s="15"/>
      <c r="FK266" s="15"/>
      <c r="FL266" s="14"/>
      <c r="FM266" s="15"/>
      <c r="FN266" s="15"/>
      <c r="FO266" s="15"/>
      <c r="FP266" s="14"/>
      <c r="FQ266" s="15"/>
      <c r="FR266" s="15"/>
      <c r="FS266" s="15"/>
      <c r="FT266" s="14"/>
      <c r="FU266" s="15"/>
      <c r="FV266" s="15"/>
      <c r="FW266" s="15"/>
      <c r="FX266" s="14"/>
      <c r="FY266" s="15"/>
      <c r="FZ266" s="15"/>
      <c r="GA266" s="15"/>
      <c r="GB266" s="14"/>
      <c r="GC266" s="15"/>
      <c r="GD266" s="15"/>
      <c r="GE266" s="15"/>
      <c r="GF266" s="14"/>
      <c r="GG266" s="15"/>
      <c r="GH266" s="15"/>
      <c r="GI266" s="15"/>
      <c r="GJ266" s="15"/>
      <c r="GK266" s="15"/>
    </row>
    <row r="267" spans="1:193" s="33" customFormat="1" x14ac:dyDescent="0.25">
      <c r="A267" s="56" t="s">
        <v>577</v>
      </c>
      <c r="B267" s="145">
        <f t="shared" si="848"/>
        <v>0</v>
      </c>
      <c r="C267" s="145">
        <f t="shared" si="848"/>
        <v>1388.4</v>
      </c>
      <c r="D267" s="145">
        <f t="shared" si="849"/>
        <v>1388.4</v>
      </c>
      <c r="E267" s="14">
        <f t="shared" si="886"/>
        <v>100</v>
      </c>
      <c r="F267" s="14"/>
      <c r="G267" s="14"/>
      <c r="H267" s="14"/>
      <c r="I267" s="14"/>
      <c r="J267" s="14"/>
      <c r="K267" s="14"/>
      <c r="L267" s="14"/>
      <c r="M267" s="14"/>
      <c r="N267" s="14"/>
      <c r="O267" s="14"/>
      <c r="P267" s="14"/>
      <c r="Q267" s="15"/>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v>998.4</v>
      </c>
      <c r="AR267" s="133">
        <v>998.4</v>
      </c>
      <c r="AS267" s="14">
        <f t="shared" si="850"/>
        <v>100</v>
      </c>
      <c r="AT267" s="14"/>
      <c r="AU267" s="14"/>
      <c r="AV267" s="14"/>
      <c r="AW267" s="14"/>
      <c r="AX267" s="14"/>
      <c r="AY267" s="14"/>
      <c r="AZ267" s="14"/>
      <c r="BA267" s="14"/>
      <c r="BB267" s="155"/>
      <c r="BC267" s="14"/>
      <c r="BD267" s="14"/>
      <c r="BE267" s="14"/>
      <c r="BF267" s="14"/>
      <c r="BG267" s="14"/>
      <c r="BH267" s="14"/>
      <c r="BI267" s="95"/>
      <c r="BJ267" s="95"/>
      <c r="BK267" s="95"/>
      <c r="BL267" s="95"/>
      <c r="BM267" s="95"/>
      <c r="BN267" s="95"/>
      <c r="BO267" s="14"/>
      <c r="BP267" s="14"/>
      <c r="BQ267" s="95"/>
      <c r="BR267" s="14"/>
      <c r="BS267" s="14"/>
      <c r="BT267" s="14"/>
      <c r="BU267" s="95"/>
      <c r="BV267" s="95"/>
      <c r="BW267" s="14"/>
      <c r="BX267" s="14"/>
      <c r="BY267" s="95"/>
      <c r="BZ267" s="14"/>
      <c r="CA267" s="14"/>
      <c r="CB267" s="14"/>
      <c r="CC267" s="15"/>
      <c r="CD267" s="15"/>
      <c r="CE267" s="14"/>
      <c r="CF267" s="14"/>
      <c r="CG267" s="95"/>
      <c r="CH267" s="95"/>
      <c r="CI267" s="14"/>
      <c r="CJ267" s="14"/>
      <c r="CK267" s="95"/>
      <c r="CL267" s="14"/>
      <c r="CM267" s="14"/>
      <c r="CN267" s="14"/>
      <c r="CO267" s="95"/>
      <c r="CP267" s="95"/>
      <c r="CQ267" s="14"/>
      <c r="CR267" s="14"/>
      <c r="CS267" s="95"/>
      <c r="CT267" s="95"/>
      <c r="CU267" s="14"/>
      <c r="CV267" s="14"/>
      <c r="CW267" s="95"/>
      <c r="CX267" s="95"/>
      <c r="CY267" s="14"/>
      <c r="CZ267" s="14"/>
      <c r="DA267" s="95"/>
      <c r="DB267" s="14"/>
      <c r="DC267" s="14"/>
      <c r="DD267" s="14"/>
      <c r="DE267" s="14"/>
      <c r="DF267" s="14"/>
      <c r="DG267" s="14"/>
      <c r="DH267" s="14"/>
      <c r="DI267" s="95"/>
      <c r="DJ267" s="95"/>
      <c r="DK267" s="14"/>
      <c r="DL267" s="14"/>
      <c r="DM267" s="48"/>
      <c r="DN267" s="14"/>
      <c r="DO267" s="14"/>
      <c r="DP267" s="14"/>
      <c r="DQ267" s="48"/>
      <c r="DR267" s="14"/>
      <c r="DS267" s="14"/>
      <c r="DT267" s="14"/>
      <c r="DU267" s="95"/>
      <c r="DV267" s="95"/>
      <c r="DW267" s="15"/>
      <c r="DX267" s="14"/>
      <c r="DY267" s="207"/>
      <c r="DZ267" s="15"/>
      <c r="EA267" s="15"/>
      <c r="EB267" s="14"/>
      <c r="EC267" s="14"/>
      <c r="ED267" s="225"/>
      <c r="EE267" s="221"/>
      <c r="EF267" s="14"/>
      <c r="EG267" s="95"/>
      <c r="EH267" s="95"/>
      <c r="EI267" s="15"/>
      <c r="EJ267" s="14"/>
      <c r="EK267" s="95"/>
      <c r="EL267" s="95"/>
      <c r="EM267" s="15"/>
      <c r="EN267" s="14"/>
      <c r="EO267" s="95"/>
      <c r="EP267" s="95"/>
      <c r="EQ267" s="15"/>
      <c r="ER267" s="14"/>
      <c r="ES267" s="95"/>
      <c r="ET267" s="15"/>
      <c r="EU267" s="15"/>
      <c r="EV267" s="14"/>
      <c r="EW267" s="15"/>
      <c r="EX267" s="15"/>
      <c r="EY267" s="15"/>
      <c r="EZ267" s="14"/>
      <c r="FA267" s="15"/>
      <c r="FB267" s="15"/>
      <c r="FC267" s="15"/>
      <c r="FD267" s="14"/>
      <c r="FE267" s="15"/>
      <c r="FF267" s="15"/>
      <c r="FG267" s="15"/>
      <c r="FH267" s="14"/>
      <c r="FI267" s="15"/>
      <c r="FJ267" s="15"/>
      <c r="FK267" s="15"/>
      <c r="FL267" s="14"/>
      <c r="FM267" s="15"/>
      <c r="FN267" s="15"/>
      <c r="FO267" s="15">
        <v>390</v>
      </c>
      <c r="FP267" s="231">
        <v>390</v>
      </c>
      <c r="FQ267" s="15">
        <f t="shared" si="1050"/>
        <v>100</v>
      </c>
      <c r="FR267" s="15"/>
      <c r="FS267" s="15"/>
      <c r="FT267" s="14"/>
      <c r="FU267" s="15"/>
      <c r="FV267" s="15"/>
      <c r="FW267" s="15"/>
      <c r="FX267" s="14"/>
      <c r="FY267" s="15"/>
      <c r="FZ267" s="15"/>
      <c r="GA267" s="15"/>
      <c r="GB267" s="14"/>
      <c r="GC267" s="15"/>
      <c r="GD267" s="15"/>
      <c r="GE267" s="15"/>
      <c r="GF267" s="14"/>
      <c r="GG267" s="15"/>
      <c r="GH267" s="15"/>
      <c r="GI267" s="15"/>
      <c r="GJ267" s="15"/>
      <c r="GK267" s="15"/>
    </row>
    <row r="268" spans="1:193" s="33" customFormat="1" x14ac:dyDescent="0.25">
      <c r="A268" s="56" t="s">
        <v>494</v>
      </c>
      <c r="B268" s="145">
        <f t="shared" si="848"/>
        <v>0</v>
      </c>
      <c r="C268" s="145">
        <f t="shared" si="848"/>
        <v>819.2</v>
      </c>
      <c r="D268" s="145">
        <f t="shared" si="849"/>
        <v>708.49914000000001</v>
      </c>
      <c r="E268" s="14">
        <f t="shared" si="886"/>
        <v>86.486711425781252</v>
      </c>
      <c r="F268" s="14"/>
      <c r="G268" s="14"/>
      <c r="H268" s="14"/>
      <c r="I268" s="14"/>
      <c r="J268" s="14"/>
      <c r="K268" s="14"/>
      <c r="L268" s="14"/>
      <c r="M268" s="14"/>
      <c r="N268" s="14"/>
      <c r="O268" s="14"/>
      <c r="P268" s="14"/>
      <c r="Q268" s="15"/>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55"/>
      <c r="BC268" s="14"/>
      <c r="BD268" s="14"/>
      <c r="BE268" s="14"/>
      <c r="BF268" s="14"/>
      <c r="BG268" s="14"/>
      <c r="BH268" s="14"/>
      <c r="BI268" s="95"/>
      <c r="BJ268" s="95"/>
      <c r="BK268" s="95"/>
      <c r="BL268" s="95"/>
      <c r="BM268" s="95"/>
      <c r="BN268" s="95"/>
      <c r="BO268" s="14"/>
      <c r="BP268" s="14"/>
      <c r="BQ268" s="95"/>
      <c r="BR268" s="14"/>
      <c r="BS268" s="14"/>
      <c r="BT268" s="14"/>
      <c r="BU268" s="95"/>
      <c r="BV268" s="95"/>
      <c r="BW268" s="14"/>
      <c r="BX268" s="14"/>
      <c r="BY268" s="95"/>
      <c r="BZ268" s="14"/>
      <c r="CA268" s="14"/>
      <c r="CB268" s="14"/>
      <c r="CC268" s="15"/>
      <c r="CD268" s="15"/>
      <c r="CE268" s="14"/>
      <c r="CF268" s="14"/>
      <c r="CG268" s="95"/>
      <c r="CH268" s="95"/>
      <c r="CI268" s="14"/>
      <c r="CJ268" s="14"/>
      <c r="CK268" s="95"/>
      <c r="CL268" s="14"/>
      <c r="CM268" s="14"/>
      <c r="CN268" s="14"/>
      <c r="CO268" s="95"/>
      <c r="CP268" s="95"/>
      <c r="CQ268" s="14"/>
      <c r="CR268" s="14"/>
      <c r="CS268" s="95"/>
      <c r="CT268" s="95"/>
      <c r="CU268" s="14"/>
      <c r="CV268" s="14"/>
      <c r="CW268" s="95"/>
      <c r="CX268" s="95"/>
      <c r="CY268" s="14"/>
      <c r="CZ268" s="14"/>
      <c r="DA268" s="95"/>
      <c r="DB268" s="15"/>
      <c r="DC268" s="15">
        <v>401.1</v>
      </c>
      <c r="DD268" s="184">
        <v>358.28555999999998</v>
      </c>
      <c r="DE268" s="14">
        <f t="shared" si="1016"/>
        <v>89.325744203440522</v>
      </c>
      <c r="DF268" s="14"/>
      <c r="DG268" s="14"/>
      <c r="DH268" s="14"/>
      <c r="DI268" s="95"/>
      <c r="DJ268" s="95"/>
      <c r="DK268" s="14"/>
      <c r="DL268" s="14"/>
      <c r="DM268" s="48"/>
      <c r="DN268" s="14"/>
      <c r="DO268" s="14"/>
      <c r="DP268" s="14"/>
      <c r="DQ268" s="48"/>
      <c r="DR268" s="14"/>
      <c r="DS268" s="14"/>
      <c r="DT268" s="14"/>
      <c r="DU268" s="95"/>
      <c r="DV268" s="95"/>
      <c r="DW268" s="15"/>
      <c r="DX268" s="14"/>
      <c r="DY268" s="207"/>
      <c r="DZ268" s="15"/>
      <c r="EA268" s="15"/>
      <c r="EB268" s="14"/>
      <c r="EC268" s="14"/>
      <c r="ED268" s="225"/>
      <c r="EE268" s="221"/>
      <c r="EF268" s="14"/>
      <c r="EG268" s="95"/>
      <c r="EH268" s="95"/>
      <c r="EI268" s="15"/>
      <c r="EJ268" s="14"/>
      <c r="EK268" s="95"/>
      <c r="EL268" s="95"/>
      <c r="EM268" s="15"/>
      <c r="EN268" s="14"/>
      <c r="EO268" s="95"/>
      <c r="EP268" s="95"/>
      <c r="EQ268" s="15"/>
      <c r="ER268" s="14"/>
      <c r="ES268" s="95"/>
      <c r="ET268" s="15"/>
      <c r="EU268" s="15"/>
      <c r="EV268" s="14"/>
      <c r="EW268" s="15"/>
      <c r="EX268" s="15"/>
      <c r="EY268" s="15"/>
      <c r="EZ268" s="14"/>
      <c r="FA268" s="15"/>
      <c r="FB268" s="15"/>
      <c r="FC268" s="15"/>
      <c r="FD268" s="14"/>
      <c r="FE268" s="15"/>
      <c r="FF268" s="15"/>
      <c r="FG268" s="15"/>
      <c r="FH268" s="14"/>
      <c r="FI268" s="15"/>
      <c r="FJ268" s="15"/>
      <c r="FK268" s="15"/>
      <c r="FL268" s="14"/>
      <c r="FM268" s="15"/>
      <c r="FN268" s="15"/>
      <c r="FO268" s="15">
        <v>418.1</v>
      </c>
      <c r="FP268" s="231">
        <v>350.21358000000004</v>
      </c>
      <c r="FQ268" s="15">
        <f t="shared" si="1050"/>
        <v>83.763114087538867</v>
      </c>
      <c r="FR268" s="15"/>
      <c r="FS268" s="15"/>
      <c r="FT268" s="14"/>
      <c r="FU268" s="15"/>
      <c r="FV268" s="15"/>
      <c r="FW268" s="15"/>
      <c r="FX268" s="14"/>
      <c r="FY268" s="15"/>
      <c r="FZ268" s="15"/>
      <c r="GA268" s="15"/>
      <c r="GB268" s="14"/>
      <c r="GC268" s="15"/>
      <c r="GD268" s="15"/>
      <c r="GE268" s="15"/>
      <c r="GF268" s="14"/>
      <c r="GG268" s="15"/>
      <c r="GH268" s="15"/>
      <c r="GI268" s="15"/>
      <c r="GJ268" s="15"/>
      <c r="GK268" s="15"/>
    </row>
    <row r="269" spans="1:193" s="33" customFormat="1" x14ac:dyDescent="0.25">
      <c r="A269" s="56" t="s">
        <v>578</v>
      </c>
      <c r="B269" s="145">
        <f t="shared" ref="B269:C332" si="1051">F269+J269+N269+R269+V269+Z269+AD269+AH269+AL269+AP269+AT269+AX269+BB269+BF269+BJ269+BN269+BR269+BV269+BZ269+CD269+CH269+CL269+CP269+CT269+CX269+DB269+DF269+DJ269+DN269+DR269+DV269+DZ269+ED269+EH269+EL269+EP269+ET269+EX269+FB269+FF269+FJ269+FN269+FR269+FV269+FZ269+GD269+GH269</f>
        <v>0</v>
      </c>
      <c r="C269" s="145">
        <f t="shared" si="1051"/>
        <v>1255.153</v>
      </c>
      <c r="D269" s="145">
        <f t="shared" ref="D269:D332" si="1052">H269+L269+P269+T269+X269+AB269+AF269+AJ269+AN269+AR269+AV269+AZ269+BD269+BH269+BL269+BP269+BT269+BX269+CB269+CF269+CJ269+CN269+CR269+CV269+CZ269+DD269+DH269+DL269+DP269+DT269+DX269+EB269+EF269+EJ269+EN269+ER269+EV269+EZ269+FD269+FH269+FL269+FP269+FT269+FX269+GB269+GF269+GJ269</f>
        <v>1255.153</v>
      </c>
      <c r="E269" s="14">
        <f t="shared" si="886"/>
        <v>100</v>
      </c>
      <c r="F269" s="14"/>
      <c r="G269" s="14"/>
      <c r="H269" s="14"/>
      <c r="I269" s="14"/>
      <c r="J269" s="14"/>
      <c r="K269" s="14"/>
      <c r="L269" s="14"/>
      <c r="M269" s="14"/>
      <c r="N269" s="14"/>
      <c r="O269" s="14"/>
      <c r="P269" s="14"/>
      <c r="Q269" s="15"/>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v>793.053</v>
      </c>
      <c r="AR269" s="14">
        <v>793.053</v>
      </c>
      <c r="AS269" s="14">
        <f t="shared" ref="AS269:AS332" si="1053">AR269/AQ269*100</f>
        <v>100</v>
      </c>
      <c r="AT269" s="14"/>
      <c r="AU269" s="14"/>
      <c r="AV269" s="14"/>
      <c r="AW269" s="14"/>
      <c r="AX269" s="14"/>
      <c r="AY269" s="14"/>
      <c r="AZ269" s="14"/>
      <c r="BA269" s="14"/>
      <c r="BB269" s="155"/>
      <c r="BC269" s="14"/>
      <c r="BD269" s="14"/>
      <c r="BE269" s="14"/>
      <c r="BF269" s="14"/>
      <c r="BG269" s="14"/>
      <c r="BH269" s="14"/>
      <c r="BI269" s="95"/>
      <c r="BJ269" s="95"/>
      <c r="BK269" s="95"/>
      <c r="BL269" s="95"/>
      <c r="BM269" s="95"/>
      <c r="BN269" s="95"/>
      <c r="BO269" s="14"/>
      <c r="BP269" s="14"/>
      <c r="BQ269" s="95"/>
      <c r="BR269" s="14"/>
      <c r="BS269" s="14"/>
      <c r="BT269" s="14"/>
      <c r="BU269" s="95"/>
      <c r="BV269" s="95"/>
      <c r="BW269" s="14"/>
      <c r="BX269" s="14"/>
      <c r="BY269" s="95"/>
      <c r="BZ269" s="14"/>
      <c r="CA269" s="14"/>
      <c r="CB269" s="14"/>
      <c r="CC269" s="15"/>
      <c r="CD269" s="15"/>
      <c r="CE269" s="14"/>
      <c r="CF269" s="14"/>
      <c r="CG269" s="95"/>
      <c r="CH269" s="95"/>
      <c r="CI269" s="14"/>
      <c r="CJ269" s="14"/>
      <c r="CK269" s="95"/>
      <c r="CL269" s="14"/>
      <c r="CM269" s="14"/>
      <c r="CN269" s="14"/>
      <c r="CO269" s="95"/>
      <c r="CP269" s="95"/>
      <c r="CQ269" s="14"/>
      <c r="CR269" s="14"/>
      <c r="CS269" s="95"/>
      <c r="CT269" s="95"/>
      <c r="CU269" s="14"/>
      <c r="CV269" s="14"/>
      <c r="CW269" s="95"/>
      <c r="CX269" s="95"/>
      <c r="CY269" s="14"/>
      <c r="CZ269" s="14"/>
      <c r="DA269" s="95"/>
      <c r="DB269" s="14"/>
      <c r="DC269" s="14"/>
      <c r="DD269" s="14"/>
      <c r="DE269" s="14"/>
      <c r="DF269" s="14"/>
      <c r="DG269" s="14"/>
      <c r="DH269" s="14"/>
      <c r="DI269" s="95"/>
      <c r="DJ269" s="95"/>
      <c r="DK269" s="14"/>
      <c r="DL269" s="14"/>
      <c r="DM269" s="48"/>
      <c r="DN269" s="14"/>
      <c r="DO269" s="14"/>
      <c r="DP269" s="14"/>
      <c r="DQ269" s="48"/>
      <c r="DR269" s="14"/>
      <c r="DS269" s="14"/>
      <c r="DT269" s="14"/>
      <c r="DU269" s="95"/>
      <c r="DV269" s="95"/>
      <c r="DW269" s="15"/>
      <c r="DX269" s="14"/>
      <c r="DY269" s="207"/>
      <c r="DZ269" s="15"/>
      <c r="EA269" s="15"/>
      <c r="EB269" s="14"/>
      <c r="EC269" s="14"/>
      <c r="ED269" s="225"/>
      <c r="EE269" s="221"/>
      <c r="EF269" s="14"/>
      <c r="EG269" s="95"/>
      <c r="EH269" s="95"/>
      <c r="EI269" s="15"/>
      <c r="EJ269" s="14"/>
      <c r="EK269" s="95"/>
      <c r="EL269" s="95"/>
      <c r="EM269" s="15"/>
      <c r="EN269" s="14"/>
      <c r="EO269" s="95"/>
      <c r="EP269" s="95"/>
      <c r="EQ269" s="15"/>
      <c r="ER269" s="14"/>
      <c r="ES269" s="95"/>
      <c r="ET269" s="15"/>
      <c r="EU269" s="15"/>
      <c r="EV269" s="14"/>
      <c r="EW269" s="15"/>
      <c r="EX269" s="15"/>
      <c r="EY269" s="15"/>
      <c r="EZ269" s="14"/>
      <c r="FA269" s="15"/>
      <c r="FB269" s="15"/>
      <c r="FC269" s="15"/>
      <c r="FD269" s="14"/>
      <c r="FE269" s="15"/>
      <c r="FF269" s="15"/>
      <c r="FG269" s="15"/>
      <c r="FH269" s="14"/>
      <c r="FI269" s="15"/>
      <c r="FJ269" s="15"/>
      <c r="FK269" s="15"/>
      <c r="FL269" s="14"/>
      <c r="FM269" s="15"/>
      <c r="FN269" s="15"/>
      <c r="FO269" s="15">
        <v>462.1</v>
      </c>
      <c r="FP269" s="231">
        <v>462.1</v>
      </c>
      <c r="FQ269" s="15">
        <f t="shared" si="1050"/>
        <v>100</v>
      </c>
      <c r="FR269" s="15"/>
      <c r="FS269" s="15"/>
      <c r="FT269" s="14"/>
      <c r="FU269" s="15"/>
      <c r="FV269" s="15"/>
      <c r="FW269" s="15"/>
      <c r="FX269" s="14"/>
      <c r="FY269" s="15"/>
      <c r="FZ269" s="15"/>
      <c r="GA269" s="15"/>
      <c r="GB269" s="14"/>
      <c r="GC269" s="15"/>
      <c r="GD269" s="15"/>
      <c r="GE269" s="15"/>
      <c r="GF269" s="14"/>
      <c r="GG269" s="15"/>
      <c r="GH269" s="15"/>
      <c r="GI269" s="15"/>
      <c r="GJ269" s="15"/>
      <c r="GK269" s="15"/>
    </row>
    <row r="270" spans="1:193" s="33" customFormat="1" x14ac:dyDescent="0.25">
      <c r="A270" s="56" t="s">
        <v>579</v>
      </c>
      <c r="B270" s="145">
        <f t="shared" si="1051"/>
        <v>0</v>
      </c>
      <c r="C270" s="145">
        <f t="shared" si="1051"/>
        <v>750</v>
      </c>
      <c r="D270" s="145">
        <f t="shared" si="1052"/>
        <v>750</v>
      </c>
      <c r="E270" s="14">
        <f t="shared" si="886"/>
        <v>100</v>
      </c>
      <c r="F270" s="14"/>
      <c r="G270" s="14"/>
      <c r="H270" s="14"/>
      <c r="I270" s="14"/>
      <c r="J270" s="14"/>
      <c r="K270" s="14"/>
      <c r="L270" s="14"/>
      <c r="M270" s="14"/>
      <c r="N270" s="14"/>
      <c r="O270" s="14"/>
      <c r="P270" s="14"/>
      <c r="Q270" s="15"/>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v>750</v>
      </c>
      <c r="AR270" s="133">
        <v>750</v>
      </c>
      <c r="AS270" s="14">
        <f t="shared" si="1053"/>
        <v>100</v>
      </c>
      <c r="AT270" s="14"/>
      <c r="AU270" s="14"/>
      <c r="AV270" s="14"/>
      <c r="AW270" s="14"/>
      <c r="AX270" s="14"/>
      <c r="AY270" s="14"/>
      <c r="AZ270" s="14"/>
      <c r="BA270" s="14"/>
      <c r="BB270" s="155"/>
      <c r="BC270" s="14"/>
      <c r="BD270" s="14"/>
      <c r="BE270" s="14"/>
      <c r="BF270" s="14"/>
      <c r="BG270" s="14"/>
      <c r="BH270" s="14"/>
      <c r="BI270" s="95"/>
      <c r="BJ270" s="95"/>
      <c r="BK270" s="95"/>
      <c r="BL270" s="95"/>
      <c r="BM270" s="95"/>
      <c r="BN270" s="95"/>
      <c r="BO270" s="14"/>
      <c r="BP270" s="14"/>
      <c r="BQ270" s="95"/>
      <c r="BR270" s="14"/>
      <c r="BS270" s="14"/>
      <c r="BT270" s="14"/>
      <c r="BU270" s="95"/>
      <c r="BV270" s="95"/>
      <c r="BW270" s="14"/>
      <c r="BX270" s="14"/>
      <c r="BY270" s="95"/>
      <c r="BZ270" s="14"/>
      <c r="CA270" s="14"/>
      <c r="CB270" s="14"/>
      <c r="CC270" s="15"/>
      <c r="CD270" s="15"/>
      <c r="CE270" s="14"/>
      <c r="CF270" s="14"/>
      <c r="CG270" s="95"/>
      <c r="CH270" s="95"/>
      <c r="CI270" s="14"/>
      <c r="CJ270" s="14"/>
      <c r="CK270" s="95"/>
      <c r="CL270" s="14"/>
      <c r="CM270" s="14"/>
      <c r="CN270" s="14"/>
      <c r="CO270" s="95"/>
      <c r="CP270" s="95"/>
      <c r="CQ270" s="14"/>
      <c r="CR270" s="14"/>
      <c r="CS270" s="95"/>
      <c r="CT270" s="95"/>
      <c r="CU270" s="14"/>
      <c r="CV270" s="14"/>
      <c r="CW270" s="95"/>
      <c r="CX270" s="95"/>
      <c r="CY270" s="14"/>
      <c r="CZ270" s="14"/>
      <c r="DA270" s="95"/>
      <c r="DB270" s="14"/>
      <c r="DC270" s="14"/>
      <c r="DD270" s="14"/>
      <c r="DE270" s="95"/>
      <c r="DF270" s="95"/>
      <c r="DG270" s="14"/>
      <c r="DH270" s="14"/>
      <c r="DI270" s="95"/>
      <c r="DJ270" s="95"/>
      <c r="DK270" s="14"/>
      <c r="DL270" s="14"/>
      <c r="DM270" s="48"/>
      <c r="DN270" s="14"/>
      <c r="DO270" s="14"/>
      <c r="DP270" s="14"/>
      <c r="DQ270" s="48"/>
      <c r="DR270" s="14"/>
      <c r="DS270" s="14"/>
      <c r="DT270" s="14"/>
      <c r="DU270" s="95"/>
      <c r="DV270" s="95"/>
      <c r="DW270" s="15"/>
      <c r="DX270" s="14"/>
      <c r="DY270" s="207"/>
      <c r="DZ270" s="15"/>
      <c r="EA270" s="15"/>
      <c r="EB270" s="14"/>
      <c r="EC270" s="14"/>
      <c r="ED270" s="225"/>
      <c r="EE270" s="221"/>
      <c r="EF270" s="14"/>
      <c r="EG270" s="95"/>
      <c r="EH270" s="95"/>
      <c r="EI270" s="15"/>
      <c r="EJ270" s="14"/>
      <c r="EK270" s="95"/>
      <c r="EL270" s="95"/>
      <c r="EM270" s="15"/>
      <c r="EN270" s="14"/>
      <c r="EO270" s="95"/>
      <c r="EP270" s="95"/>
      <c r="EQ270" s="15"/>
      <c r="ER270" s="14"/>
      <c r="ES270" s="95"/>
      <c r="ET270" s="15"/>
      <c r="EU270" s="15"/>
      <c r="EV270" s="14"/>
      <c r="EW270" s="15"/>
      <c r="EX270" s="15"/>
      <c r="EY270" s="15"/>
      <c r="EZ270" s="14"/>
      <c r="FA270" s="15"/>
      <c r="FB270" s="15"/>
      <c r="FC270" s="15"/>
      <c r="FD270" s="14"/>
      <c r="FE270" s="15"/>
      <c r="FF270" s="15"/>
      <c r="FG270" s="15"/>
      <c r="FH270" s="14"/>
      <c r="FI270" s="15"/>
      <c r="FJ270" s="15"/>
      <c r="FK270" s="15"/>
      <c r="FL270" s="14"/>
      <c r="FM270" s="15"/>
      <c r="FN270" s="15"/>
      <c r="FO270" s="15"/>
      <c r="FP270" s="14"/>
      <c r="FQ270" s="14"/>
      <c r="FR270" s="14"/>
      <c r="FS270" s="15"/>
      <c r="FT270" s="14"/>
      <c r="FU270" s="14"/>
      <c r="FV270" s="14"/>
      <c r="FW270" s="15"/>
      <c r="FX270" s="14"/>
      <c r="FY270" s="14"/>
      <c r="FZ270" s="14"/>
      <c r="GA270" s="15"/>
      <c r="GB270" s="14"/>
      <c r="GC270" s="14"/>
      <c r="GD270" s="14"/>
      <c r="GE270" s="15"/>
      <c r="GF270" s="14"/>
      <c r="GG270" s="14"/>
      <c r="GH270" s="14"/>
      <c r="GI270" s="15"/>
      <c r="GJ270" s="15"/>
      <c r="GK270" s="15"/>
    </row>
    <row r="271" spans="1:193" s="74" customFormat="1" ht="31.5" x14ac:dyDescent="0.25">
      <c r="A271" s="75" t="s">
        <v>420</v>
      </c>
      <c r="B271" s="144">
        <f t="shared" si="1051"/>
        <v>34523.399999999994</v>
      </c>
      <c r="C271" s="144">
        <f t="shared" si="1051"/>
        <v>34277.153409999992</v>
      </c>
      <c r="D271" s="144">
        <f t="shared" si="1052"/>
        <v>33861.471309999994</v>
      </c>
      <c r="E271" s="79">
        <f t="shared" si="886"/>
        <v>98.787291071029458</v>
      </c>
      <c r="F271" s="81">
        <f t="shared" ref="F271" si="1054">F272+F273+F274+F275+F276+F277+F278+F279</f>
        <v>0</v>
      </c>
      <c r="G271" s="81">
        <f t="shared" ref="G271:BH271" si="1055">G272+G273+G274+G275+G276+G277+G278+G279</f>
        <v>0</v>
      </c>
      <c r="H271" s="81">
        <f t="shared" si="1055"/>
        <v>0</v>
      </c>
      <c r="I271" s="81">
        <f t="shared" si="1055"/>
        <v>0</v>
      </c>
      <c r="J271" s="81">
        <f t="shared" ref="J271" si="1056">J272+J273+J274+J275+J276+J277+J278+J279</f>
        <v>0</v>
      </c>
      <c r="K271" s="81">
        <f t="shared" si="1055"/>
        <v>0</v>
      </c>
      <c r="L271" s="81">
        <f t="shared" si="1055"/>
        <v>0</v>
      </c>
      <c r="M271" s="81">
        <f t="shared" si="1055"/>
        <v>0</v>
      </c>
      <c r="N271" s="81">
        <f t="shared" ref="N271" si="1057">N272+N273+N274+N275+N276+N277+N278+N279</f>
        <v>432.9</v>
      </c>
      <c r="O271" s="81">
        <f t="shared" si="1055"/>
        <v>432.9</v>
      </c>
      <c r="P271" s="81">
        <f t="shared" si="1055"/>
        <v>432.86040000000003</v>
      </c>
      <c r="Q271" s="81">
        <f t="shared" si="1021"/>
        <v>99.990852390852396</v>
      </c>
      <c r="R271" s="81">
        <f t="shared" ref="R271" si="1058">R272+R273+R274+R275+R276+R277+R278+R279</f>
        <v>0</v>
      </c>
      <c r="S271" s="81">
        <f t="shared" si="1055"/>
        <v>0</v>
      </c>
      <c r="T271" s="81">
        <f t="shared" si="1055"/>
        <v>0</v>
      </c>
      <c r="U271" s="81">
        <f t="shared" si="1055"/>
        <v>0</v>
      </c>
      <c r="V271" s="81"/>
      <c r="W271" s="81">
        <f t="shared" si="1055"/>
        <v>0</v>
      </c>
      <c r="X271" s="81">
        <f t="shared" si="1055"/>
        <v>0</v>
      </c>
      <c r="Y271" s="81">
        <f t="shared" si="1055"/>
        <v>0</v>
      </c>
      <c r="Z271" s="81">
        <f t="shared" ref="Z271" si="1059">Z272+Z273+Z274+Z275+Z276+Z277+Z278+Z279</f>
        <v>0</v>
      </c>
      <c r="AA271" s="81">
        <f t="shared" si="1055"/>
        <v>0</v>
      </c>
      <c r="AB271" s="81">
        <f t="shared" si="1055"/>
        <v>0</v>
      </c>
      <c r="AC271" s="81">
        <f t="shared" si="1055"/>
        <v>0</v>
      </c>
      <c r="AD271" s="81">
        <f t="shared" ref="AD271" si="1060">AD272+AD273+AD274+AD275+AD276+AD277+AD278+AD279</f>
        <v>0</v>
      </c>
      <c r="AE271" s="81">
        <f t="shared" si="1055"/>
        <v>0</v>
      </c>
      <c r="AF271" s="81">
        <f t="shared" si="1055"/>
        <v>0</v>
      </c>
      <c r="AG271" s="81">
        <f t="shared" si="1055"/>
        <v>0</v>
      </c>
      <c r="AH271" s="81">
        <f t="shared" ref="AH271" si="1061">AH272+AH273+AH274+AH275+AH276+AH277+AH278+AH279</f>
        <v>50</v>
      </c>
      <c r="AI271" s="81">
        <f t="shared" si="1055"/>
        <v>51.020409999999998</v>
      </c>
      <c r="AJ271" s="81">
        <f t="shared" si="1055"/>
        <v>51.020410000000005</v>
      </c>
      <c r="AK271" s="79">
        <f>AJ271/AI271*100</f>
        <v>100.00000000000003</v>
      </c>
      <c r="AL271" s="79"/>
      <c r="AM271" s="81">
        <f t="shared" si="1055"/>
        <v>0</v>
      </c>
      <c r="AN271" s="81">
        <f t="shared" si="1055"/>
        <v>0</v>
      </c>
      <c r="AO271" s="81">
        <f t="shared" si="1055"/>
        <v>0</v>
      </c>
      <c r="AP271" s="81"/>
      <c r="AQ271" s="81">
        <f>SUM(AQ272:AQ279)</f>
        <v>2986.4380000000001</v>
      </c>
      <c r="AR271" s="81">
        <f t="shared" si="1055"/>
        <v>2986.4380000000001</v>
      </c>
      <c r="AS271" s="79">
        <f t="shared" si="1053"/>
        <v>100</v>
      </c>
      <c r="AT271" s="81">
        <f t="shared" ref="AT271" si="1062">AT272+AT273+AT274+AT275+AT276+AT277+AT278+AT279</f>
        <v>855.9</v>
      </c>
      <c r="AU271" s="81">
        <f t="shared" si="1055"/>
        <v>855.9</v>
      </c>
      <c r="AV271" s="81">
        <f t="shared" si="1055"/>
        <v>855.87082999999996</v>
      </c>
      <c r="AW271" s="79">
        <f t="shared" ref="AW271:AW291" si="1063">AV271/AU271*100</f>
        <v>99.996591891576116</v>
      </c>
      <c r="AX271" s="81">
        <f t="shared" ref="AX271" si="1064">AX272+AX273+AX274+AX275+AX276+AX277+AX278+AX279</f>
        <v>15037.3</v>
      </c>
      <c r="AY271" s="81">
        <f t="shared" si="1055"/>
        <v>15037.3</v>
      </c>
      <c r="AZ271" s="81">
        <f t="shared" si="1055"/>
        <v>15037.3</v>
      </c>
      <c r="BA271" s="81">
        <f t="shared" si="190"/>
        <v>100</v>
      </c>
      <c r="BB271" s="154"/>
      <c r="BC271" s="81">
        <f t="shared" ref="BC271:BD271" si="1065">BC272+BC273+BC274+BC275+BC276+BC277+BC278+BC279</f>
        <v>1821.5</v>
      </c>
      <c r="BD271" s="81">
        <f t="shared" si="1065"/>
        <v>1517.9166699999998</v>
      </c>
      <c r="BE271" s="81">
        <f t="shared" ref="BE271:BE272" si="1066">BD271/BC271*100</f>
        <v>83.333333516332686</v>
      </c>
      <c r="BF271" s="81">
        <f t="shared" ref="BF271" si="1067">BF272+BF273+BF274+BF275+BF276+BF277+BF278+BF279</f>
        <v>0</v>
      </c>
      <c r="BG271" s="81">
        <f t="shared" si="1055"/>
        <v>0</v>
      </c>
      <c r="BH271" s="81">
        <f t="shared" si="1055"/>
        <v>0</v>
      </c>
      <c r="BI271" s="81">
        <f t="shared" ref="BI271:DP271" si="1068">BI272+BI273+BI274+BI275+BI276+BI277+BI278+BI279</f>
        <v>0</v>
      </c>
      <c r="BJ271" s="81"/>
      <c r="BK271" s="81"/>
      <c r="BL271" s="81"/>
      <c r="BM271" s="81"/>
      <c r="BN271" s="81"/>
      <c r="BO271" s="81">
        <f t="shared" si="1068"/>
        <v>0</v>
      </c>
      <c r="BP271" s="81">
        <f t="shared" si="1068"/>
        <v>0</v>
      </c>
      <c r="BQ271" s="81">
        <f t="shared" si="1068"/>
        <v>0</v>
      </c>
      <c r="BR271" s="81">
        <f t="shared" ref="BR271" si="1069">BR272+BR273+BR274+BR275+BR276+BR277+BR278+BR279</f>
        <v>0</v>
      </c>
      <c r="BS271" s="81">
        <f t="shared" si="1068"/>
        <v>0</v>
      </c>
      <c r="BT271" s="81">
        <f t="shared" si="1068"/>
        <v>0</v>
      </c>
      <c r="BU271" s="81">
        <f t="shared" si="1068"/>
        <v>0</v>
      </c>
      <c r="BV271" s="81"/>
      <c r="BW271" s="81">
        <f t="shared" si="1068"/>
        <v>0</v>
      </c>
      <c r="BX271" s="81">
        <f t="shared" si="1068"/>
        <v>0</v>
      </c>
      <c r="BY271" s="81">
        <f t="shared" si="1068"/>
        <v>0</v>
      </c>
      <c r="BZ271" s="81">
        <f t="shared" ref="BZ271" si="1070">BZ272+BZ273+BZ274+BZ275+BZ276+BZ277+BZ278+BZ279</f>
        <v>3380.9</v>
      </c>
      <c r="CA271" s="81">
        <f t="shared" si="1068"/>
        <v>3036.9</v>
      </c>
      <c r="CB271" s="81">
        <f t="shared" si="1068"/>
        <v>2924.9</v>
      </c>
      <c r="CC271" s="81">
        <f t="shared" si="257"/>
        <v>96.312028713490733</v>
      </c>
      <c r="CD271" s="81"/>
      <c r="CE271" s="81">
        <f t="shared" si="1068"/>
        <v>0</v>
      </c>
      <c r="CF271" s="81">
        <f t="shared" si="1068"/>
        <v>0</v>
      </c>
      <c r="CG271" s="81">
        <f t="shared" si="1068"/>
        <v>0</v>
      </c>
      <c r="CH271" s="81"/>
      <c r="CI271" s="81">
        <f t="shared" si="1068"/>
        <v>0</v>
      </c>
      <c r="CJ271" s="81">
        <f t="shared" si="1068"/>
        <v>0</v>
      </c>
      <c r="CK271" s="81">
        <f t="shared" si="1068"/>
        <v>0</v>
      </c>
      <c r="CL271" s="81">
        <f t="shared" ref="CL271" si="1071">CL272+CL273+CL274+CL275+CL276+CL277+CL278+CL279</f>
        <v>0</v>
      </c>
      <c r="CM271" s="81">
        <f t="shared" si="1068"/>
        <v>0</v>
      </c>
      <c r="CN271" s="81">
        <f t="shared" si="1068"/>
        <v>0</v>
      </c>
      <c r="CO271" s="81">
        <f t="shared" si="1068"/>
        <v>0</v>
      </c>
      <c r="CP271" s="81"/>
      <c r="CQ271" s="81">
        <f t="shared" si="1068"/>
        <v>0</v>
      </c>
      <c r="CR271" s="81">
        <f t="shared" si="1068"/>
        <v>0</v>
      </c>
      <c r="CS271" s="81">
        <f t="shared" si="1068"/>
        <v>0</v>
      </c>
      <c r="CT271" s="81"/>
      <c r="CU271" s="81">
        <f t="shared" si="1068"/>
        <v>0</v>
      </c>
      <c r="CV271" s="81">
        <f t="shared" si="1068"/>
        <v>0</v>
      </c>
      <c r="CW271" s="81">
        <f t="shared" si="1068"/>
        <v>0</v>
      </c>
      <c r="CX271" s="81"/>
      <c r="CY271" s="81">
        <f t="shared" si="1068"/>
        <v>0</v>
      </c>
      <c r="CZ271" s="81">
        <f t="shared" si="1068"/>
        <v>0</v>
      </c>
      <c r="DA271" s="81">
        <f t="shared" si="1068"/>
        <v>0</v>
      </c>
      <c r="DB271" s="81">
        <f t="shared" ref="DB271" si="1072">DB272+DB273+DB274+DB275+DB276+DB277+DB278+DB279</f>
        <v>1208.3</v>
      </c>
      <c r="DC271" s="81">
        <f t="shared" si="1068"/>
        <v>1208.3</v>
      </c>
      <c r="DD271" s="81">
        <f t="shared" si="1068"/>
        <v>1208.3</v>
      </c>
      <c r="DE271" s="79">
        <f t="shared" ref="DE271" si="1073">DD271/DC271*100</f>
        <v>100</v>
      </c>
      <c r="DF271" s="79"/>
      <c r="DG271" s="81">
        <f t="shared" si="1068"/>
        <v>0</v>
      </c>
      <c r="DH271" s="81">
        <f t="shared" si="1068"/>
        <v>0</v>
      </c>
      <c r="DI271" s="81">
        <f t="shared" si="1068"/>
        <v>0</v>
      </c>
      <c r="DJ271" s="81"/>
      <c r="DK271" s="81">
        <f t="shared" si="1068"/>
        <v>0</v>
      </c>
      <c r="DL271" s="81">
        <f t="shared" si="1068"/>
        <v>0</v>
      </c>
      <c r="DM271" s="78"/>
      <c r="DN271" s="81">
        <f t="shared" ref="DN271" si="1074">DN272+DN273+DN274+DN275+DN276+DN277+DN278+DN279</f>
        <v>0</v>
      </c>
      <c r="DO271" s="81">
        <f t="shared" si="1068"/>
        <v>0</v>
      </c>
      <c r="DP271" s="81">
        <f t="shared" si="1068"/>
        <v>0</v>
      </c>
      <c r="DQ271" s="78"/>
      <c r="DR271" s="81">
        <f t="shared" ref="DR271" si="1075">DR272+DR273+DR274+DR275+DR276+DR277+DR278+DR279</f>
        <v>0</v>
      </c>
      <c r="DS271" s="81">
        <f t="shared" ref="DS271:EK271" si="1076">DS272+DS273+DS274+DS275+DS276+DS277+DS278+DS279</f>
        <v>0</v>
      </c>
      <c r="DT271" s="81">
        <f t="shared" si="1076"/>
        <v>0</v>
      </c>
      <c r="DU271" s="81">
        <f t="shared" si="1076"/>
        <v>0</v>
      </c>
      <c r="DV271" s="81"/>
      <c r="DW271" s="81">
        <f t="shared" si="1076"/>
        <v>0</v>
      </c>
      <c r="DX271" s="81">
        <f t="shared" si="1076"/>
        <v>0</v>
      </c>
      <c r="DY271" s="209">
        <f t="shared" si="1076"/>
        <v>0</v>
      </c>
      <c r="DZ271" s="81">
        <f t="shared" ref="DZ271" si="1077">DZ272+DZ273+DZ274+DZ275+DZ276+DZ277+DZ278+DZ279</f>
        <v>4523.3999999999996</v>
      </c>
      <c r="EA271" s="81">
        <f t="shared" si="1076"/>
        <v>4523.3999999999996</v>
      </c>
      <c r="EB271" s="81">
        <f t="shared" si="1076"/>
        <v>4523.3999999999996</v>
      </c>
      <c r="EC271" s="81">
        <f t="shared" si="202"/>
        <v>100</v>
      </c>
      <c r="ED271" s="220"/>
      <c r="EE271" s="220">
        <f t="shared" si="1076"/>
        <v>0</v>
      </c>
      <c r="EF271" s="81">
        <f t="shared" si="1076"/>
        <v>0</v>
      </c>
      <c r="EG271" s="81">
        <f t="shared" si="1076"/>
        <v>0</v>
      </c>
      <c r="EH271" s="81"/>
      <c r="EI271" s="81">
        <f t="shared" si="1076"/>
        <v>0</v>
      </c>
      <c r="EJ271" s="81">
        <f t="shared" si="1076"/>
        <v>0</v>
      </c>
      <c r="EK271" s="81">
        <f t="shared" si="1076"/>
        <v>0</v>
      </c>
      <c r="EL271" s="81"/>
      <c r="EM271" s="81"/>
      <c r="EN271" s="81">
        <f t="shared" ref="EN271:EO271" si="1078">EN272+EN273+EN274+EN275+EN276+EN277+EN278+EN279</f>
        <v>0</v>
      </c>
      <c r="EO271" s="81">
        <f t="shared" si="1078"/>
        <v>0</v>
      </c>
      <c r="EP271" s="81"/>
      <c r="EQ271" s="81">
        <f t="shared" ref="EQ271:ET271" si="1079">EQ272+EQ273+EQ274+EQ275+EQ276+EQ277+EQ278+EQ279</f>
        <v>0</v>
      </c>
      <c r="ER271" s="81">
        <f t="shared" si="1079"/>
        <v>0</v>
      </c>
      <c r="ES271" s="81">
        <f t="shared" si="1079"/>
        <v>0</v>
      </c>
      <c r="ET271" s="81">
        <f t="shared" si="1079"/>
        <v>1260.3</v>
      </c>
      <c r="EU271" s="81">
        <f t="shared" ref="EU271:EV271" si="1080">EU272+EU273+EU274+EU275+EU276+EU277+EU278+EU279</f>
        <v>1114.3</v>
      </c>
      <c r="EV271" s="81">
        <f t="shared" si="1080"/>
        <v>1114.3</v>
      </c>
      <c r="EW271" s="81">
        <f t="shared" si="1008"/>
        <v>100</v>
      </c>
      <c r="EX271" s="81">
        <f t="shared" ref="EX271" si="1081">EX272+EX273+EX274+EX275+EX276+EX277+EX278+EX279</f>
        <v>3137.4</v>
      </c>
      <c r="EY271" s="81">
        <f t="shared" ref="EY271:EZ271" si="1082">EY272+EY273+EY274+EY275+EY276+EY277+EY278+EY279</f>
        <v>3137.5</v>
      </c>
      <c r="EZ271" s="81">
        <f t="shared" si="1082"/>
        <v>3137.47</v>
      </c>
      <c r="FA271" s="81">
        <f t="shared" ref="FA271:FA281" si="1083">EZ271/EY271*100</f>
        <v>99.999043824701189</v>
      </c>
      <c r="FB271" s="81"/>
      <c r="FC271" s="81">
        <f t="shared" ref="FC271:FD271" si="1084">FC272+FC273+FC274+FC275+FC276+FC277+FC278+FC279</f>
        <v>0</v>
      </c>
      <c r="FD271" s="81">
        <f t="shared" si="1084"/>
        <v>0</v>
      </c>
      <c r="FE271" s="81"/>
      <c r="FF271" s="81"/>
      <c r="FG271" s="81">
        <f t="shared" ref="FG271:FH271" si="1085">FG272+FG273+FG274+FG275+FG276+FG277+FG278+FG279</f>
        <v>0</v>
      </c>
      <c r="FH271" s="81">
        <f t="shared" si="1085"/>
        <v>0</v>
      </c>
      <c r="FI271" s="81"/>
      <c r="FJ271" s="81"/>
      <c r="FK271" s="81">
        <f t="shared" ref="FK271:FL271" si="1086">FK272+FK273+FK274+FK275+FK276+FK277+FK278+FK279</f>
        <v>0</v>
      </c>
      <c r="FL271" s="81">
        <f t="shared" si="1086"/>
        <v>0</v>
      </c>
      <c r="FM271" s="81"/>
      <c r="FN271" s="81"/>
      <c r="FO271" s="81">
        <f t="shared" ref="FO271:FP271" si="1087">FO272+FO273+FO274+FO275+FO276+FO277+FO278+FO279</f>
        <v>0</v>
      </c>
      <c r="FP271" s="81">
        <f t="shared" si="1087"/>
        <v>0</v>
      </c>
      <c r="FQ271" s="81"/>
      <c r="FR271" s="81"/>
      <c r="FS271" s="81"/>
      <c r="FT271" s="81"/>
      <c r="FU271" s="81"/>
      <c r="FV271" s="81">
        <f>FV272</f>
        <v>4637</v>
      </c>
      <c r="FW271" s="81"/>
      <c r="FX271" s="81"/>
      <c r="FY271" s="81"/>
      <c r="FZ271" s="81"/>
      <c r="GA271" s="81"/>
      <c r="GB271" s="81"/>
      <c r="GC271" s="81"/>
      <c r="GD271" s="81"/>
      <c r="GE271" s="81"/>
      <c r="GF271" s="81"/>
      <c r="GG271" s="81"/>
      <c r="GH271" s="81"/>
      <c r="GI271" s="81">
        <f>SUM(GI272:GI279)</f>
        <v>71.694999999999993</v>
      </c>
      <c r="GJ271" s="81">
        <f>SUM(GJ272:GJ279)</f>
        <v>71.694999999999993</v>
      </c>
      <c r="GK271" s="81">
        <f t="shared" ref="GK271:GK328" si="1088">GJ271/GI271*100</f>
        <v>100</v>
      </c>
    </row>
    <row r="272" spans="1:193" s="33" customFormat="1" x14ac:dyDescent="0.25">
      <c r="A272" s="56" t="s">
        <v>351</v>
      </c>
      <c r="B272" s="145">
        <f t="shared" si="1051"/>
        <v>33667.5</v>
      </c>
      <c r="C272" s="145">
        <f t="shared" si="1051"/>
        <v>29226.515410000004</v>
      </c>
      <c r="D272" s="145">
        <f t="shared" si="1052"/>
        <v>28810.86248</v>
      </c>
      <c r="E272" s="14">
        <f t="shared" si="886"/>
        <v>98.577822486981177</v>
      </c>
      <c r="F272" s="14"/>
      <c r="G272" s="14"/>
      <c r="H272" s="14"/>
      <c r="I272" s="14"/>
      <c r="J272" s="15"/>
      <c r="K272" s="15"/>
      <c r="L272" s="15"/>
      <c r="M272" s="14"/>
      <c r="N272" s="14">
        <v>432.9</v>
      </c>
      <c r="O272" s="14">
        <v>432.9</v>
      </c>
      <c r="P272" s="14">
        <v>432.86040000000003</v>
      </c>
      <c r="Q272" s="15">
        <f t="shared" si="1021"/>
        <v>99.990852390852396</v>
      </c>
      <c r="R272" s="14"/>
      <c r="S272" s="14"/>
      <c r="T272" s="14"/>
      <c r="U272" s="15"/>
      <c r="V272" s="15"/>
      <c r="W272" s="15">
        <v>0</v>
      </c>
      <c r="X272" s="15">
        <v>0</v>
      </c>
      <c r="Y272" s="14"/>
      <c r="Z272" s="15"/>
      <c r="AA272" s="15"/>
      <c r="AB272" s="15"/>
      <c r="AC272" s="15"/>
      <c r="AD272" s="15"/>
      <c r="AE272" s="15"/>
      <c r="AF272" s="15"/>
      <c r="AG272" s="14"/>
      <c r="AH272" s="14">
        <v>50</v>
      </c>
      <c r="AI272" s="15">
        <v>51.020409999999998</v>
      </c>
      <c r="AJ272" s="15">
        <v>51.020410000000005</v>
      </c>
      <c r="AK272" s="14">
        <f>AJ272/AI272*100</f>
        <v>100.00000000000003</v>
      </c>
      <c r="AL272" s="14"/>
      <c r="AM272" s="15"/>
      <c r="AN272" s="15"/>
      <c r="AO272" s="14"/>
      <c r="AP272" s="14"/>
      <c r="AQ272" s="14"/>
      <c r="AR272" s="14"/>
      <c r="AS272" s="14"/>
      <c r="AT272" s="15">
        <v>0</v>
      </c>
      <c r="AU272" s="15">
        <v>0</v>
      </c>
      <c r="AV272" s="15"/>
      <c r="AW272" s="14"/>
      <c r="AX272" s="133">
        <v>15037.3</v>
      </c>
      <c r="AY272" s="133">
        <v>15037.3</v>
      </c>
      <c r="AZ272" s="136">
        <v>15037.3</v>
      </c>
      <c r="BA272" s="15">
        <f t="shared" si="190"/>
        <v>100</v>
      </c>
      <c r="BB272" s="156"/>
      <c r="BC272" s="133">
        <v>1821.5</v>
      </c>
      <c r="BD272" s="136">
        <v>1517.9166699999998</v>
      </c>
      <c r="BE272" s="15">
        <f t="shared" si="1066"/>
        <v>83.333333516332686</v>
      </c>
      <c r="BF272" s="15"/>
      <c r="BG272" s="15"/>
      <c r="BH272" s="15"/>
      <c r="BI272" s="15"/>
      <c r="BJ272" s="15"/>
      <c r="BK272" s="15"/>
      <c r="BL272" s="15"/>
      <c r="BM272" s="15"/>
      <c r="BN272" s="15"/>
      <c r="BO272" s="15"/>
      <c r="BP272" s="15"/>
      <c r="BQ272" s="15"/>
      <c r="BR272" s="15"/>
      <c r="BS272" s="15"/>
      <c r="BT272" s="15"/>
      <c r="BU272" s="94"/>
      <c r="BV272" s="94"/>
      <c r="BW272" s="15"/>
      <c r="BX272" s="15"/>
      <c r="BY272" s="94"/>
      <c r="BZ272" s="15">
        <v>3380.9</v>
      </c>
      <c r="CA272" s="15">
        <v>3036.9</v>
      </c>
      <c r="CB272" s="199">
        <v>2924.9</v>
      </c>
      <c r="CC272" s="15">
        <f t="shared" si="257"/>
        <v>96.312028713490733</v>
      </c>
      <c r="CD272" s="15"/>
      <c r="CE272" s="15"/>
      <c r="CF272" s="94"/>
      <c r="CG272" s="94"/>
      <c r="CH272" s="94"/>
      <c r="CI272" s="15"/>
      <c r="CJ272" s="94"/>
      <c r="CK272" s="94"/>
      <c r="CL272" s="15"/>
      <c r="CM272" s="15"/>
      <c r="CN272" s="94"/>
      <c r="CO272" s="94"/>
      <c r="CP272" s="94"/>
      <c r="CQ272" s="15"/>
      <c r="CR272" s="94"/>
      <c r="CS272" s="94"/>
      <c r="CT272" s="94"/>
      <c r="CU272" s="15"/>
      <c r="CV272" s="94"/>
      <c r="CW272" s="94"/>
      <c r="CX272" s="94"/>
      <c r="CY272" s="15"/>
      <c r="CZ272" s="94"/>
      <c r="DA272" s="94"/>
      <c r="DB272" s="15">
        <v>1208.3</v>
      </c>
      <c r="DC272" s="15"/>
      <c r="DD272" s="101"/>
      <c r="DE272" s="14"/>
      <c r="DF272" s="14"/>
      <c r="DG272" s="15"/>
      <c r="DH272" s="94"/>
      <c r="DI272" s="94"/>
      <c r="DJ272" s="94"/>
      <c r="DK272" s="15"/>
      <c r="DL272" s="94"/>
      <c r="DM272" s="48"/>
      <c r="DN272" s="15"/>
      <c r="DO272" s="15"/>
      <c r="DP272" s="15"/>
      <c r="DQ272" s="48"/>
      <c r="DR272" s="15"/>
      <c r="DS272" s="15"/>
      <c r="DT272" s="94"/>
      <c r="DU272" s="94"/>
      <c r="DV272" s="94"/>
      <c r="DW272" s="15"/>
      <c r="DX272" s="94"/>
      <c r="DY272" s="211"/>
      <c r="DZ272" s="15">
        <v>4523.3999999999996</v>
      </c>
      <c r="EA272" s="15">
        <v>4523.3999999999996</v>
      </c>
      <c r="EB272" s="197">
        <v>4523.3999999999996</v>
      </c>
      <c r="EC272" s="15">
        <f t="shared" si="202"/>
        <v>100</v>
      </c>
      <c r="ED272" s="221"/>
      <c r="EE272" s="221"/>
      <c r="EF272" s="94"/>
      <c r="EG272" s="94"/>
      <c r="EH272" s="94"/>
      <c r="EI272" s="15"/>
      <c r="EJ272" s="94"/>
      <c r="EK272" s="94"/>
      <c r="EL272" s="94"/>
      <c r="EM272" s="15"/>
      <c r="EN272" s="94"/>
      <c r="EO272" s="94"/>
      <c r="EP272" s="94"/>
      <c r="EQ272" s="15"/>
      <c r="ER272" s="94"/>
      <c r="ES272" s="94"/>
      <c r="ET272" s="15">
        <v>1260.3</v>
      </c>
      <c r="EU272" s="15">
        <v>1114.3</v>
      </c>
      <c r="EV272" s="199">
        <v>1114.3</v>
      </c>
      <c r="EW272" s="15">
        <f>EV272/EU272*100</f>
        <v>100</v>
      </c>
      <c r="EX272" s="15">
        <v>3137.4</v>
      </c>
      <c r="EY272" s="15">
        <v>3137.5</v>
      </c>
      <c r="EZ272" s="199">
        <v>3137.47</v>
      </c>
      <c r="FA272" s="15">
        <f t="shared" si="1083"/>
        <v>99.999043824701189</v>
      </c>
      <c r="FB272" s="15"/>
      <c r="FC272" s="15"/>
      <c r="FD272" s="199"/>
      <c r="FE272" s="15"/>
      <c r="FF272" s="15"/>
      <c r="FG272" s="15"/>
      <c r="FH272" s="199"/>
      <c r="FI272" s="15"/>
      <c r="FJ272" s="15"/>
      <c r="FK272" s="15"/>
      <c r="FL272" s="199"/>
      <c r="FM272" s="15"/>
      <c r="FN272" s="15"/>
      <c r="FO272" s="15"/>
      <c r="FP272" s="133"/>
      <c r="FQ272" s="15"/>
      <c r="FR272" s="15"/>
      <c r="FS272" s="15"/>
      <c r="FT272" s="133"/>
      <c r="FU272" s="15"/>
      <c r="FV272" s="15">
        <v>4637</v>
      </c>
      <c r="FW272" s="15"/>
      <c r="FX272" s="133"/>
      <c r="FY272" s="15"/>
      <c r="FZ272" s="15"/>
      <c r="GA272" s="15"/>
      <c r="GB272" s="133"/>
      <c r="GC272" s="15"/>
      <c r="GD272" s="15"/>
      <c r="GE272" s="15"/>
      <c r="GF272" s="133"/>
      <c r="GG272" s="15"/>
      <c r="GH272" s="15"/>
      <c r="GI272" s="15">
        <v>71.694999999999993</v>
      </c>
      <c r="GJ272" s="15">
        <v>71.694999999999993</v>
      </c>
      <c r="GK272" s="15">
        <f t="shared" si="1088"/>
        <v>100</v>
      </c>
    </row>
    <row r="273" spans="1:193" s="33" customFormat="1" x14ac:dyDescent="0.25">
      <c r="A273" s="56" t="s">
        <v>580</v>
      </c>
      <c r="B273" s="145">
        <f t="shared" si="1051"/>
        <v>0</v>
      </c>
      <c r="C273" s="145">
        <f t="shared" si="1051"/>
        <v>0</v>
      </c>
      <c r="D273" s="145">
        <f t="shared" si="1052"/>
        <v>0</v>
      </c>
      <c r="E273" s="14"/>
      <c r="F273" s="14"/>
      <c r="G273" s="14"/>
      <c r="H273" s="14"/>
      <c r="I273" s="14"/>
      <c r="J273" s="14"/>
      <c r="K273" s="14"/>
      <c r="L273" s="14"/>
      <c r="M273" s="14"/>
      <c r="N273" s="14"/>
      <c r="O273" s="14"/>
      <c r="P273" s="14"/>
      <c r="Q273" s="15"/>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5"/>
      <c r="BB273" s="156"/>
      <c r="BC273" s="15"/>
      <c r="BD273" s="15"/>
      <c r="BE273" s="15"/>
      <c r="BF273" s="14"/>
      <c r="BG273" s="14"/>
      <c r="BH273" s="14"/>
      <c r="BI273" s="95"/>
      <c r="BJ273" s="95"/>
      <c r="BK273" s="95"/>
      <c r="BL273" s="95"/>
      <c r="BM273" s="95"/>
      <c r="BN273" s="95"/>
      <c r="BO273" s="14"/>
      <c r="BP273" s="14"/>
      <c r="BQ273" s="95"/>
      <c r="BR273" s="14"/>
      <c r="BS273" s="14"/>
      <c r="BT273" s="14"/>
      <c r="BU273" s="95"/>
      <c r="BV273" s="95"/>
      <c r="BW273" s="14"/>
      <c r="BX273" s="14"/>
      <c r="BY273" s="95"/>
      <c r="BZ273" s="14"/>
      <c r="CA273" s="14"/>
      <c r="CB273" s="14"/>
      <c r="CC273" s="15"/>
      <c r="CD273" s="15"/>
      <c r="CE273" s="14"/>
      <c r="CF273" s="14"/>
      <c r="CG273" s="95"/>
      <c r="CH273" s="95"/>
      <c r="CI273" s="14"/>
      <c r="CJ273" s="14"/>
      <c r="CK273" s="95"/>
      <c r="CL273" s="14"/>
      <c r="CM273" s="14"/>
      <c r="CN273" s="14"/>
      <c r="CO273" s="95"/>
      <c r="CP273" s="95"/>
      <c r="CQ273" s="14"/>
      <c r="CR273" s="14"/>
      <c r="CS273" s="95"/>
      <c r="CT273" s="95"/>
      <c r="CU273" s="14"/>
      <c r="CV273" s="14"/>
      <c r="CW273" s="95"/>
      <c r="CX273" s="95"/>
      <c r="CY273" s="14"/>
      <c r="CZ273" s="14"/>
      <c r="DA273" s="95"/>
      <c r="DB273" s="14"/>
      <c r="DC273" s="14"/>
      <c r="DD273" s="14"/>
      <c r="DE273" s="14"/>
      <c r="DF273" s="14"/>
      <c r="DG273" s="14"/>
      <c r="DH273" s="14"/>
      <c r="DI273" s="95"/>
      <c r="DJ273" s="95"/>
      <c r="DK273" s="14"/>
      <c r="DL273" s="14"/>
      <c r="DM273" s="48"/>
      <c r="DN273" s="14"/>
      <c r="DO273" s="14"/>
      <c r="DP273" s="14"/>
      <c r="DQ273" s="48"/>
      <c r="DR273" s="14"/>
      <c r="DS273" s="14"/>
      <c r="DT273" s="14"/>
      <c r="DU273" s="95"/>
      <c r="DV273" s="95"/>
      <c r="DW273" s="15"/>
      <c r="DX273" s="14"/>
      <c r="DY273" s="207"/>
      <c r="DZ273" s="15"/>
      <c r="EA273" s="15"/>
      <c r="EB273" s="14"/>
      <c r="EC273" s="14"/>
      <c r="ED273" s="225"/>
      <c r="EE273" s="221"/>
      <c r="EF273" s="14"/>
      <c r="EG273" s="95"/>
      <c r="EH273" s="95"/>
      <c r="EI273" s="15"/>
      <c r="EJ273" s="14"/>
      <c r="EK273" s="95"/>
      <c r="EL273" s="95"/>
      <c r="EM273" s="15"/>
      <c r="EN273" s="14"/>
      <c r="EO273" s="95"/>
      <c r="EP273" s="95"/>
      <c r="EQ273" s="15"/>
      <c r="ER273" s="14"/>
      <c r="ES273" s="95"/>
      <c r="ET273" s="15"/>
      <c r="EU273" s="15"/>
      <c r="EV273" s="14"/>
      <c r="EW273" s="95"/>
      <c r="EX273" s="15"/>
      <c r="EY273" s="15"/>
      <c r="EZ273" s="14"/>
      <c r="FA273" s="15"/>
      <c r="FB273" s="15"/>
      <c r="FC273" s="15"/>
      <c r="FD273" s="14"/>
      <c r="FE273" s="15"/>
      <c r="FF273" s="15"/>
      <c r="FG273" s="15"/>
      <c r="FH273" s="14"/>
      <c r="FI273" s="15"/>
      <c r="FJ273" s="15"/>
      <c r="FK273" s="15"/>
      <c r="FL273" s="14"/>
      <c r="FM273" s="15"/>
      <c r="FN273" s="15"/>
      <c r="FO273" s="15"/>
      <c r="FP273" s="14"/>
      <c r="FQ273" s="14"/>
      <c r="FR273" s="14"/>
      <c r="FS273" s="15"/>
      <c r="FT273" s="14"/>
      <c r="FU273" s="14"/>
      <c r="FV273" s="14"/>
      <c r="FW273" s="15"/>
      <c r="FX273" s="14"/>
      <c r="FY273" s="14"/>
      <c r="FZ273" s="14"/>
      <c r="GA273" s="15"/>
      <c r="GB273" s="14"/>
      <c r="GC273" s="14"/>
      <c r="GD273" s="14"/>
      <c r="GE273" s="15"/>
      <c r="GF273" s="14"/>
      <c r="GG273" s="14"/>
      <c r="GH273" s="14"/>
      <c r="GI273" s="15"/>
      <c r="GJ273" s="15"/>
      <c r="GK273" s="15"/>
    </row>
    <row r="274" spans="1:193" s="33" customFormat="1" x14ac:dyDescent="0.25">
      <c r="A274" s="56" t="s">
        <v>581</v>
      </c>
      <c r="B274" s="145">
        <f t="shared" si="1051"/>
        <v>0</v>
      </c>
      <c r="C274" s="145">
        <f t="shared" si="1051"/>
        <v>0</v>
      </c>
      <c r="D274" s="145">
        <f t="shared" si="1052"/>
        <v>0</v>
      </c>
      <c r="E274" s="14"/>
      <c r="F274" s="14"/>
      <c r="G274" s="14"/>
      <c r="H274" s="14"/>
      <c r="I274" s="14"/>
      <c r="J274" s="14"/>
      <c r="K274" s="14"/>
      <c r="L274" s="14"/>
      <c r="M274" s="14"/>
      <c r="N274" s="14"/>
      <c r="O274" s="14"/>
      <c r="P274" s="14"/>
      <c r="Q274" s="15"/>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5"/>
      <c r="BB274" s="156"/>
      <c r="BC274" s="15"/>
      <c r="BD274" s="15"/>
      <c r="BE274" s="15"/>
      <c r="BF274" s="14"/>
      <c r="BG274" s="14"/>
      <c r="BH274" s="14"/>
      <c r="BI274" s="95"/>
      <c r="BJ274" s="95"/>
      <c r="BK274" s="95"/>
      <c r="BL274" s="95"/>
      <c r="BM274" s="95"/>
      <c r="BN274" s="95"/>
      <c r="BO274" s="14"/>
      <c r="BP274" s="14"/>
      <c r="BQ274" s="95"/>
      <c r="BR274" s="14"/>
      <c r="BS274" s="14"/>
      <c r="BT274" s="14"/>
      <c r="BU274" s="95"/>
      <c r="BV274" s="95"/>
      <c r="BW274" s="14"/>
      <c r="BX274" s="14"/>
      <c r="BY274" s="95"/>
      <c r="BZ274" s="14"/>
      <c r="CA274" s="14"/>
      <c r="CB274" s="14"/>
      <c r="CC274" s="15"/>
      <c r="CD274" s="15"/>
      <c r="CE274" s="14"/>
      <c r="CF274" s="14"/>
      <c r="CG274" s="95"/>
      <c r="CH274" s="95"/>
      <c r="CI274" s="14"/>
      <c r="CJ274" s="14"/>
      <c r="CK274" s="95"/>
      <c r="CL274" s="14"/>
      <c r="CM274" s="14"/>
      <c r="CN274" s="14"/>
      <c r="CO274" s="95"/>
      <c r="CP274" s="95"/>
      <c r="CQ274" s="14"/>
      <c r="CR274" s="14"/>
      <c r="CS274" s="95"/>
      <c r="CT274" s="95"/>
      <c r="CU274" s="14"/>
      <c r="CV274" s="14"/>
      <c r="CW274" s="95"/>
      <c r="CX274" s="95"/>
      <c r="CY274" s="14"/>
      <c r="CZ274" s="14"/>
      <c r="DA274" s="95"/>
      <c r="DB274" s="14"/>
      <c r="DC274" s="14"/>
      <c r="DD274" s="14"/>
      <c r="DE274" s="14"/>
      <c r="DF274" s="14"/>
      <c r="DG274" s="14"/>
      <c r="DH274" s="14"/>
      <c r="DI274" s="95"/>
      <c r="DJ274" s="95"/>
      <c r="DK274" s="14"/>
      <c r="DL274" s="14"/>
      <c r="DM274" s="48"/>
      <c r="DN274" s="14"/>
      <c r="DO274" s="14"/>
      <c r="DP274" s="14"/>
      <c r="DQ274" s="48"/>
      <c r="DR274" s="14"/>
      <c r="DS274" s="14"/>
      <c r="DT274" s="14"/>
      <c r="DU274" s="95"/>
      <c r="DV274" s="95"/>
      <c r="DW274" s="15"/>
      <c r="DX274" s="14"/>
      <c r="DY274" s="207"/>
      <c r="DZ274" s="15"/>
      <c r="EA274" s="15"/>
      <c r="EB274" s="14"/>
      <c r="EC274" s="14"/>
      <c r="ED274" s="225"/>
      <c r="EE274" s="221"/>
      <c r="EF274" s="14"/>
      <c r="EG274" s="95"/>
      <c r="EH274" s="95"/>
      <c r="EI274" s="15"/>
      <c r="EJ274" s="14"/>
      <c r="EK274" s="95"/>
      <c r="EL274" s="95"/>
      <c r="EM274" s="15"/>
      <c r="EN274" s="14"/>
      <c r="EO274" s="95"/>
      <c r="EP274" s="95"/>
      <c r="EQ274" s="15"/>
      <c r="ER274" s="14"/>
      <c r="ES274" s="95"/>
      <c r="ET274" s="15"/>
      <c r="EU274" s="15"/>
      <c r="EV274" s="14"/>
      <c r="EW274" s="95"/>
      <c r="EX274" s="15"/>
      <c r="EY274" s="15"/>
      <c r="EZ274" s="14"/>
      <c r="FA274" s="15"/>
      <c r="FB274" s="15"/>
      <c r="FC274" s="15"/>
      <c r="FD274" s="14"/>
      <c r="FE274" s="15"/>
      <c r="FF274" s="15"/>
      <c r="FG274" s="15"/>
      <c r="FH274" s="14"/>
      <c r="FI274" s="15"/>
      <c r="FJ274" s="15"/>
      <c r="FK274" s="15"/>
      <c r="FL274" s="14"/>
      <c r="FM274" s="15"/>
      <c r="FN274" s="15"/>
      <c r="FO274" s="15"/>
      <c r="FP274" s="14"/>
      <c r="FQ274" s="14"/>
      <c r="FR274" s="14"/>
      <c r="FS274" s="15"/>
      <c r="FT274" s="14"/>
      <c r="FU274" s="14"/>
      <c r="FV274" s="14"/>
      <c r="FW274" s="15"/>
      <c r="FX274" s="14"/>
      <c r="FY274" s="14"/>
      <c r="FZ274" s="14"/>
      <c r="GA274" s="15"/>
      <c r="GB274" s="14"/>
      <c r="GC274" s="14"/>
      <c r="GD274" s="14"/>
      <c r="GE274" s="15"/>
      <c r="GF274" s="14"/>
      <c r="GG274" s="14"/>
      <c r="GH274" s="14"/>
      <c r="GI274" s="15"/>
      <c r="GJ274" s="15"/>
      <c r="GK274" s="15"/>
    </row>
    <row r="275" spans="1:193" s="33" customFormat="1" x14ac:dyDescent="0.25">
      <c r="A275" s="56" t="s">
        <v>584</v>
      </c>
      <c r="B275" s="145">
        <f t="shared" si="1051"/>
        <v>0</v>
      </c>
      <c r="C275" s="145">
        <f t="shared" si="1051"/>
        <v>459.73</v>
      </c>
      <c r="D275" s="145">
        <f t="shared" si="1052"/>
        <v>459.73</v>
      </c>
      <c r="E275" s="14">
        <f t="shared" si="886"/>
        <v>100</v>
      </c>
      <c r="F275" s="14"/>
      <c r="G275" s="14"/>
      <c r="H275" s="14"/>
      <c r="I275" s="14"/>
      <c r="J275" s="14"/>
      <c r="K275" s="14"/>
      <c r="L275" s="14"/>
      <c r="M275" s="14"/>
      <c r="N275" s="14"/>
      <c r="O275" s="14"/>
      <c r="P275" s="14"/>
      <c r="Q275" s="15"/>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v>459.73</v>
      </c>
      <c r="AR275" s="133">
        <v>459.73</v>
      </c>
      <c r="AS275" s="14">
        <f t="shared" si="1053"/>
        <v>100</v>
      </c>
      <c r="AT275" s="14"/>
      <c r="AU275" s="14"/>
      <c r="AV275" s="14"/>
      <c r="AW275" s="14"/>
      <c r="AX275" s="14"/>
      <c r="AY275" s="14"/>
      <c r="AZ275" s="14"/>
      <c r="BA275" s="15"/>
      <c r="BB275" s="156"/>
      <c r="BC275" s="15"/>
      <c r="BD275" s="15"/>
      <c r="BE275" s="15"/>
      <c r="BF275" s="14"/>
      <c r="BG275" s="14"/>
      <c r="BH275" s="14"/>
      <c r="BI275" s="95"/>
      <c r="BJ275" s="95"/>
      <c r="BK275" s="95"/>
      <c r="BL275" s="95"/>
      <c r="BM275" s="95"/>
      <c r="BN275" s="95"/>
      <c r="BO275" s="14"/>
      <c r="BP275" s="14"/>
      <c r="BQ275" s="95"/>
      <c r="BR275" s="14"/>
      <c r="BS275" s="14"/>
      <c r="BT275" s="14"/>
      <c r="BU275" s="95"/>
      <c r="BV275" s="95"/>
      <c r="BW275" s="14"/>
      <c r="BX275" s="14"/>
      <c r="BY275" s="95"/>
      <c r="BZ275" s="14"/>
      <c r="CA275" s="14"/>
      <c r="CB275" s="14"/>
      <c r="CC275" s="15"/>
      <c r="CD275" s="15"/>
      <c r="CE275" s="14"/>
      <c r="CF275" s="14"/>
      <c r="CG275" s="95"/>
      <c r="CH275" s="95"/>
      <c r="CI275" s="14"/>
      <c r="CJ275" s="14"/>
      <c r="CK275" s="95"/>
      <c r="CL275" s="14"/>
      <c r="CM275" s="14"/>
      <c r="CN275" s="14"/>
      <c r="CO275" s="95"/>
      <c r="CP275" s="95"/>
      <c r="CQ275" s="14"/>
      <c r="CR275" s="14"/>
      <c r="CS275" s="95"/>
      <c r="CT275" s="95"/>
      <c r="CU275" s="14"/>
      <c r="CV275" s="14"/>
      <c r="CW275" s="95"/>
      <c r="CX275" s="95"/>
      <c r="CY275" s="14"/>
      <c r="CZ275" s="14"/>
      <c r="DA275" s="95"/>
      <c r="DB275" s="14"/>
      <c r="DC275" s="14"/>
      <c r="DD275" s="14"/>
      <c r="DE275" s="14"/>
      <c r="DF275" s="14"/>
      <c r="DG275" s="14"/>
      <c r="DH275" s="14"/>
      <c r="DI275" s="95"/>
      <c r="DJ275" s="95"/>
      <c r="DK275" s="14"/>
      <c r="DL275" s="14"/>
      <c r="DM275" s="48"/>
      <c r="DN275" s="14"/>
      <c r="DO275" s="14"/>
      <c r="DP275" s="14"/>
      <c r="DQ275" s="48"/>
      <c r="DR275" s="14"/>
      <c r="DS275" s="14"/>
      <c r="DT275" s="14"/>
      <c r="DU275" s="95"/>
      <c r="DV275" s="95"/>
      <c r="DW275" s="15"/>
      <c r="DX275" s="14"/>
      <c r="DY275" s="207"/>
      <c r="DZ275" s="15"/>
      <c r="EA275" s="15"/>
      <c r="EB275" s="14"/>
      <c r="EC275" s="14"/>
      <c r="ED275" s="225"/>
      <c r="EE275" s="221"/>
      <c r="EF275" s="14"/>
      <c r="EG275" s="95"/>
      <c r="EH275" s="95"/>
      <c r="EI275" s="15"/>
      <c r="EJ275" s="14"/>
      <c r="EK275" s="95"/>
      <c r="EL275" s="95"/>
      <c r="EM275" s="15"/>
      <c r="EN275" s="14"/>
      <c r="EO275" s="95"/>
      <c r="EP275" s="95"/>
      <c r="EQ275" s="15"/>
      <c r="ER275" s="14"/>
      <c r="ES275" s="95"/>
      <c r="ET275" s="15"/>
      <c r="EU275" s="15"/>
      <c r="EV275" s="14"/>
      <c r="EW275" s="95"/>
      <c r="EX275" s="15"/>
      <c r="EY275" s="15"/>
      <c r="EZ275" s="14"/>
      <c r="FA275" s="15"/>
      <c r="FB275" s="15"/>
      <c r="FC275" s="15"/>
      <c r="FD275" s="14"/>
      <c r="FE275" s="15"/>
      <c r="FF275" s="15"/>
      <c r="FG275" s="15"/>
      <c r="FH275" s="14"/>
      <c r="FI275" s="15"/>
      <c r="FJ275" s="15"/>
      <c r="FK275" s="15"/>
      <c r="FL275" s="14"/>
      <c r="FM275" s="15"/>
      <c r="FN275" s="15"/>
      <c r="FO275" s="15"/>
      <c r="FP275" s="14"/>
      <c r="FQ275" s="14"/>
      <c r="FR275" s="14"/>
      <c r="FS275" s="15"/>
      <c r="FT275" s="14"/>
      <c r="FU275" s="14"/>
      <c r="FV275" s="14"/>
      <c r="FW275" s="15"/>
      <c r="FX275" s="14"/>
      <c r="FY275" s="14"/>
      <c r="FZ275" s="14"/>
      <c r="GA275" s="15"/>
      <c r="GB275" s="14"/>
      <c r="GC275" s="14"/>
      <c r="GD275" s="14"/>
      <c r="GE275" s="15"/>
      <c r="GF275" s="14"/>
      <c r="GG275" s="14"/>
      <c r="GH275" s="14"/>
      <c r="GI275" s="15"/>
      <c r="GJ275" s="15"/>
      <c r="GK275" s="15"/>
    </row>
    <row r="276" spans="1:193" s="33" customFormat="1" x14ac:dyDescent="0.25">
      <c r="A276" s="56" t="s">
        <v>419</v>
      </c>
      <c r="B276" s="145">
        <f t="shared" si="1051"/>
        <v>0</v>
      </c>
      <c r="C276" s="145">
        <f t="shared" si="1051"/>
        <v>875.8</v>
      </c>
      <c r="D276" s="145">
        <f t="shared" si="1052"/>
        <v>875.8</v>
      </c>
      <c r="E276" s="14">
        <f t="shared" si="886"/>
        <v>100</v>
      </c>
      <c r="F276" s="14"/>
      <c r="G276" s="14"/>
      <c r="H276" s="14"/>
      <c r="I276" s="14"/>
      <c r="J276" s="14"/>
      <c r="K276" s="14"/>
      <c r="L276" s="14"/>
      <c r="M276" s="14"/>
      <c r="N276" s="14"/>
      <c r="O276" s="14"/>
      <c r="P276" s="14"/>
      <c r="Q276" s="15"/>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v>875.8</v>
      </c>
      <c r="AR276" s="133">
        <v>875.8</v>
      </c>
      <c r="AS276" s="14">
        <f t="shared" si="1053"/>
        <v>100</v>
      </c>
      <c r="AT276" s="14"/>
      <c r="AU276" s="14"/>
      <c r="AV276" s="14"/>
      <c r="AW276" s="14"/>
      <c r="AX276" s="14"/>
      <c r="AY276" s="14"/>
      <c r="AZ276" s="14"/>
      <c r="BA276" s="15"/>
      <c r="BB276" s="156"/>
      <c r="BC276" s="15"/>
      <c r="BD276" s="15"/>
      <c r="BE276" s="15"/>
      <c r="BF276" s="14"/>
      <c r="BG276" s="14"/>
      <c r="BH276" s="14"/>
      <c r="BI276" s="95"/>
      <c r="BJ276" s="95"/>
      <c r="BK276" s="95"/>
      <c r="BL276" s="95"/>
      <c r="BM276" s="95"/>
      <c r="BN276" s="95"/>
      <c r="BO276" s="14"/>
      <c r="BP276" s="14"/>
      <c r="BQ276" s="95"/>
      <c r="BR276" s="14"/>
      <c r="BS276" s="14"/>
      <c r="BT276" s="14"/>
      <c r="BU276" s="95"/>
      <c r="BV276" s="95"/>
      <c r="BW276" s="14"/>
      <c r="BX276" s="14"/>
      <c r="BY276" s="95"/>
      <c r="BZ276" s="14"/>
      <c r="CA276" s="14"/>
      <c r="CB276" s="14"/>
      <c r="CC276" s="15"/>
      <c r="CD276" s="15"/>
      <c r="CE276" s="14"/>
      <c r="CF276" s="14"/>
      <c r="CG276" s="95"/>
      <c r="CH276" s="95"/>
      <c r="CI276" s="14"/>
      <c r="CJ276" s="14"/>
      <c r="CK276" s="95"/>
      <c r="CL276" s="14"/>
      <c r="CM276" s="14"/>
      <c r="CN276" s="14"/>
      <c r="CO276" s="95"/>
      <c r="CP276" s="95"/>
      <c r="CQ276" s="14"/>
      <c r="CR276" s="14"/>
      <c r="CS276" s="95"/>
      <c r="CT276" s="95"/>
      <c r="CU276" s="14"/>
      <c r="CV276" s="14"/>
      <c r="CW276" s="95"/>
      <c r="CX276" s="95"/>
      <c r="CY276" s="14"/>
      <c r="CZ276" s="14"/>
      <c r="DA276" s="95"/>
      <c r="DB276" s="14"/>
      <c r="DC276" s="14"/>
      <c r="DD276" s="14"/>
      <c r="DE276" s="14"/>
      <c r="DF276" s="14"/>
      <c r="DG276" s="14"/>
      <c r="DH276" s="14"/>
      <c r="DI276" s="95"/>
      <c r="DJ276" s="95"/>
      <c r="DK276" s="14"/>
      <c r="DL276" s="14"/>
      <c r="DM276" s="48"/>
      <c r="DN276" s="14"/>
      <c r="DO276" s="14"/>
      <c r="DP276" s="14"/>
      <c r="DQ276" s="48"/>
      <c r="DR276" s="14"/>
      <c r="DS276" s="14"/>
      <c r="DT276" s="14"/>
      <c r="DU276" s="95"/>
      <c r="DV276" s="95"/>
      <c r="DW276" s="15"/>
      <c r="DX276" s="14"/>
      <c r="DY276" s="207"/>
      <c r="DZ276" s="15"/>
      <c r="EA276" s="15"/>
      <c r="EB276" s="14"/>
      <c r="EC276" s="14"/>
      <c r="ED276" s="225"/>
      <c r="EE276" s="221"/>
      <c r="EF276" s="14"/>
      <c r="EG276" s="95"/>
      <c r="EH276" s="95"/>
      <c r="EI276" s="15"/>
      <c r="EJ276" s="14"/>
      <c r="EK276" s="95"/>
      <c r="EL276" s="95"/>
      <c r="EM276" s="15"/>
      <c r="EN276" s="14"/>
      <c r="EO276" s="95"/>
      <c r="EP276" s="95"/>
      <c r="EQ276" s="15"/>
      <c r="ER276" s="14"/>
      <c r="ES276" s="95"/>
      <c r="ET276" s="15"/>
      <c r="EU276" s="15"/>
      <c r="EV276" s="14"/>
      <c r="EW276" s="95"/>
      <c r="EX276" s="15"/>
      <c r="EY276" s="15"/>
      <c r="EZ276" s="14"/>
      <c r="FA276" s="15"/>
      <c r="FB276" s="15"/>
      <c r="FC276" s="15"/>
      <c r="FD276" s="14"/>
      <c r="FE276" s="15"/>
      <c r="FF276" s="15"/>
      <c r="FG276" s="15"/>
      <c r="FH276" s="14"/>
      <c r="FI276" s="15"/>
      <c r="FJ276" s="15"/>
      <c r="FK276" s="15"/>
      <c r="FL276" s="14"/>
      <c r="FM276" s="15"/>
      <c r="FN276" s="15"/>
      <c r="FO276" s="15"/>
      <c r="FP276" s="14"/>
      <c r="FQ276" s="14"/>
      <c r="FR276" s="14"/>
      <c r="FS276" s="15"/>
      <c r="FT276" s="14"/>
      <c r="FU276" s="14"/>
      <c r="FV276" s="14"/>
      <c r="FW276" s="15"/>
      <c r="FX276" s="14"/>
      <c r="FY276" s="14"/>
      <c r="FZ276" s="14"/>
      <c r="GA276" s="15"/>
      <c r="GB276" s="14"/>
      <c r="GC276" s="14"/>
      <c r="GD276" s="14"/>
      <c r="GE276" s="15"/>
      <c r="GF276" s="14"/>
      <c r="GG276" s="14"/>
      <c r="GH276" s="14"/>
      <c r="GI276" s="15"/>
      <c r="GJ276" s="15"/>
      <c r="GK276" s="15"/>
    </row>
    <row r="277" spans="1:193" s="33" customFormat="1" x14ac:dyDescent="0.25">
      <c r="A277" s="56" t="s">
        <v>582</v>
      </c>
      <c r="B277" s="145">
        <f t="shared" si="1051"/>
        <v>0</v>
      </c>
      <c r="C277" s="145">
        <f t="shared" si="1051"/>
        <v>0</v>
      </c>
      <c r="D277" s="145">
        <f t="shared" si="1052"/>
        <v>0</v>
      </c>
      <c r="E277" s="14"/>
      <c r="F277" s="14"/>
      <c r="G277" s="14"/>
      <c r="H277" s="14"/>
      <c r="I277" s="14"/>
      <c r="J277" s="14"/>
      <c r="K277" s="14"/>
      <c r="L277" s="14"/>
      <c r="M277" s="14"/>
      <c r="N277" s="14"/>
      <c r="O277" s="14"/>
      <c r="P277" s="14"/>
      <c r="Q277" s="15"/>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5"/>
      <c r="BB277" s="156"/>
      <c r="BC277" s="15"/>
      <c r="BD277" s="15"/>
      <c r="BE277" s="15"/>
      <c r="BF277" s="14"/>
      <c r="BG277" s="14"/>
      <c r="BH277" s="14"/>
      <c r="BI277" s="95"/>
      <c r="BJ277" s="95"/>
      <c r="BK277" s="95"/>
      <c r="BL277" s="95"/>
      <c r="BM277" s="95"/>
      <c r="BN277" s="95"/>
      <c r="BO277" s="14"/>
      <c r="BP277" s="14"/>
      <c r="BQ277" s="95"/>
      <c r="BR277" s="14"/>
      <c r="BS277" s="14"/>
      <c r="BT277" s="14"/>
      <c r="BU277" s="95"/>
      <c r="BV277" s="95"/>
      <c r="BW277" s="14"/>
      <c r="BX277" s="14"/>
      <c r="BY277" s="95"/>
      <c r="BZ277" s="14"/>
      <c r="CA277" s="14"/>
      <c r="CB277" s="14"/>
      <c r="CC277" s="15"/>
      <c r="CD277" s="15"/>
      <c r="CE277" s="14"/>
      <c r="CF277" s="14"/>
      <c r="CG277" s="95"/>
      <c r="CH277" s="95"/>
      <c r="CI277" s="14"/>
      <c r="CJ277" s="14"/>
      <c r="CK277" s="95"/>
      <c r="CL277" s="14"/>
      <c r="CM277" s="14"/>
      <c r="CN277" s="14"/>
      <c r="CO277" s="95"/>
      <c r="CP277" s="95"/>
      <c r="CQ277" s="14"/>
      <c r="CR277" s="14"/>
      <c r="CS277" s="95"/>
      <c r="CT277" s="95"/>
      <c r="CU277" s="14"/>
      <c r="CV277" s="14"/>
      <c r="CW277" s="95"/>
      <c r="CX277" s="95"/>
      <c r="CY277" s="14"/>
      <c r="CZ277" s="14"/>
      <c r="DA277" s="95"/>
      <c r="DB277" s="14"/>
      <c r="DC277" s="14"/>
      <c r="DD277" s="14"/>
      <c r="DE277" s="14"/>
      <c r="DF277" s="14"/>
      <c r="DG277" s="14"/>
      <c r="DH277" s="14"/>
      <c r="DI277" s="95"/>
      <c r="DJ277" s="95"/>
      <c r="DK277" s="14"/>
      <c r="DL277" s="14"/>
      <c r="DM277" s="48"/>
      <c r="DN277" s="14"/>
      <c r="DO277" s="14"/>
      <c r="DP277" s="14"/>
      <c r="DQ277" s="48"/>
      <c r="DR277" s="14"/>
      <c r="DS277" s="14"/>
      <c r="DT277" s="14"/>
      <c r="DU277" s="95"/>
      <c r="DV277" s="95"/>
      <c r="DW277" s="15"/>
      <c r="DX277" s="14"/>
      <c r="DY277" s="207"/>
      <c r="DZ277" s="15"/>
      <c r="EA277" s="15"/>
      <c r="EB277" s="14"/>
      <c r="EC277" s="14"/>
      <c r="ED277" s="225"/>
      <c r="EE277" s="221"/>
      <c r="EF277" s="14"/>
      <c r="EG277" s="95"/>
      <c r="EH277" s="95"/>
      <c r="EI277" s="15"/>
      <c r="EJ277" s="14"/>
      <c r="EK277" s="95"/>
      <c r="EL277" s="95"/>
      <c r="EM277" s="15"/>
      <c r="EN277" s="14"/>
      <c r="EO277" s="95"/>
      <c r="EP277" s="95"/>
      <c r="EQ277" s="15"/>
      <c r="ER277" s="14"/>
      <c r="ES277" s="95"/>
      <c r="ET277" s="15"/>
      <c r="EU277" s="15"/>
      <c r="EV277" s="14"/>
      <c r="EW277" s="95"/>
      <c r="EX277" s="15"/>
      <c r="EY277" s="15"/>
      <c r="EZ277" s="14"/>
      <c r="FA277" s="15"/>
      <c r="FB277" s="15"/>
      <c r="FC277" s="15"/>
      <c r="FD277" s="14"/>
      <c r="FE277" s="15"/>
      <c r="FF277" s="15"/>
      <c r="FG277" s="15"/>
      <c r="FH277" s="14"/>
      <c r="FI277" s="15"/>
      <c r="FJ277" s="15"/>
      <c r="FK277" s="15"/>
      <c r="FL277" s="14"/>
      <c r="FM277" s="15"/>
      <c r="FN277" s="15"/>
      <c r="FO277" s="15"/>
      <c r="FP277" s="14"/>
      <c r="FQ277" s="14"/>
      <c r="FR277" s="14"/>
      <c r="FS277" s="15"/>
      <c r="FT277" s="14"/>
      <c r="FU277" s="14"/>
      <c r="FV277" s="14"/>
      <c r="FW277" s="15"/>
      <c r="FX277" s="14"/>
      <c r="FY277" s="14"/>
      <c r="FZ277" s="14"/>
      <c r="GA277" s="15"/>
      <c r="GB277" s="14"/>
      <c r="GC277" s="14"/>
      <c r="GD277" s="14"/>
      <c r="GE277" s="15"/>
      <c r="GF277" s="14"/>
      <c r="GG277" s="14"/>
      <c r="GH277" s="14"/>
      <c r="GI277" s="15"/>
      <c r="GJ277" s="15"/>
      <c r="GK277" s="15"/>
    </row>
    <row r="278" spans="1:193" s="33" customFormat="1" x14ac:dyDescent="0.25">
      <c r="A278" s="56" t="s">
        <v>303</v>
      </c>
      <c r="B278" s="145">
        <f t="shared" si="1051"/>
        <v>0</v>
      </c>
      <c r="C278" s="145">
        <f t="shared" si="1051"/>
        <v>650.90800000000002</v>
      </c>
      <c r="D278" s="145">
        <f t="shared" si="1052"/>
        <v>650.90800000000002</v>
      </c>
      <c r="E278" s="14">
        <f t="shared" si="886"/>
        <v>100</v>
      </c>
      <c r="F278" s="14"/>
      <c r="G278" s="14"/>
      <c r="H278" s="14"/>
      <c r="I278" s="14"/>
      <c r="J278" s="14"/>
      <c r="K278" s="14"/>
      <c r="L278" s="14"/>
      <c r="M278" s="14"/>
      <c r="N278" s="14"/>
      <c r="O278" s="14"/>
      <c r="P278" s="14"/>
      <c r="Q278" s="15"/>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v>650.90800000000002</v>
      </c>
      <c r="AR278" s="133">
        <v>650.90800000000002</v>
      </c>
      <c r="AS278" s="14">
        <f t="shared" si="1053"/>
        <v>100</v>
      </c>
      <c r="AT278" s="14"/>
      <c r="AU278" s="14"/>
      <c r="AV278" s="14"/>
      <c r="AW278" s="14"/>
      <c r="AX278" s="14"/>
      <c r="AY278" s="14"/>
      <c r="AZ278" s="14"/>
      <c r="BA278" s="15"/>
      <c r="BB278" s="156"/>
      <c r="BC278" s="15"/>
      <c r="BD278" s="15"/>
      <c r="BE278" s="15"/>
      <c r="BF278" s="14"/>
      <c r="BG278" s="14"/>
      <c r="BH278" s="14"/>
      <c r="BI278" s="95"/>
      <c r="BJ278" s="95"/>
      <c r="BK278" s="95"/>
      <c r="BL278" s="95"/>
      <c r="BM278" s="95"/>
      <c r="BN278" s="95"/>
      <c r="BO278" s="14"/>
      <c r="BP278" s="14"/>
      <c r="BQ278" s="95"/>
      <c r="BR278" s="14"/>
      <c r="BS278" s="14"/>
      <c r="BT278" s="14"/>
      <c r="BU278" s="95"/>
      <c r="BV278" s="95"/>
      <c r="BW278" s="14"/>
      <c r="BX278" s="14"/>
      <c r="BY278" s="95"/>
      <c r="BZ278" s="14"/>
      <c r="CA278" s="14"/>
      <c r="CB278" s="14"/>
      <c r="CC278" s="15"/>
      <c r="CD278" s="15"/>
      <c r="CE278" s="14"/>
      <c r="CF278" s="14"/>
      <c r="CG278" s="95"/>
      <c r="CH278" s="95"/>
      <c r="CI278" s="14"/>
      <c r="CJ278" s="14"/>
      <c r="CK278" s="95"/>
      <c r="CL278" s="14"/>
      <c r="CM278" s="14"/>
      <c r="CN278" s="14"/>
      <c r="CO278" s="95"/>
      <c r="CP278" s="95"/>
      <c r="CQ278" s="14"/>
      <c r="CR278" s="14"/>
      <c r="CS278" s="95"/>
      <c r="CT278" s="95"/>
      <c r="CU278" s="14"/>
      <c r="CV278" s="14"/>
      <c r="CW278" s="95"/>
      <c r="CX278" s="95"/>
      <c r="CY278" s="14"/>
      <c r="CZ278" s="14"/>
      <c r="DA278" s="95"/>
      <c r="DB278" s="14"/>
      <c r="DC278" s="14"/>
      <c r="DD278" s="14"/>
      <c r="DE278" s="14"/>
      <c r="DF278" s="14"/>
      <c r="DG278" s="14"/>
      <c r="DH278" s="14"/>
      <c r="DI278" s="95"/>
      <c r="DJ278" s="95"/>
      <c r="DK278" s="14"/>
      <c r="DL278" s="14"/>
      <c r="DM278" s="48"/>
      <c r="DN278" s="14"/>
      <c r="DO278" s="14"/>
      <c r="DP278" s="14"/>
      <c r="DQ278" s="48"/>
      <c r="DR278" s="14"/>
      <c r="DS278" s="14"/>
      <c r="DT278" s="14"/>
      <c r="DU278" s="95"/>
      <c r="DV278" s="95"/>
      <c r="DW278" s="15"/>
      <c r="DX278" s="14"/>
      <c r="DY278" s="207"/>
      <c r="DZ278" s="15"/>
      <c r="EA278" s="15"/>
      <c r="EB278" s="14"/>
      <c r="EC278" s="14"/>
      <c r="ED278" s="225"/>
      <c r="EE278" s="221"/>
      <c r="EF278" s="14"/>
      <c r="EG278" s="95"/>
      <c r="EH278" s="95"/>
      <c r="EI278" s="15"/>
      <c r="EJ278" s="14"/>
      <c r="EK278" s="95"/>
      <c r="EL278" s="95"/>
      <c r="EM278" s="15"/>
      <c r="EN278" s="14"/>
      <c r="EO278" s="95"/>
      <c r="EP278" s="95"/>
      <c r="EQ278" s="15"/>
      <c r="ER278" s="14"/>
      <c r="ES278" s="95"/>
      <c r="ET278" s="15"/>
      <c r="EU278" s="15"/>
      <c r="EV278" s="14"/>
      <c r="EW278" s="95"/>
      <c r="EX278" s="15"/>
      <c r="EY278" s="15"/>
      <c r="EZ278" s="14"/>
      <c r="FA278" s="15"/>
      <c r="FB278" s="15"/>
      <c r="FC278" s="15"/>
      <c r="FD278" s="14"/>
      <c r="FE278" s="15"/>
      <c r="FF278" s="15"/>
      <c r="FG278" s="15"/>
      <c r="FH278" s="14"/>
      <c r="FI278" s="15"/>
      <c r="FJ278" s="15"/>
      <c r="FK278" s="15"/>
      <c r="FL278" s="14"/>
      <c r="FM278" s="15"/>
      <c r="FN278" s="15"/>
      <c r="FO278" s="15"/>
      <c r="FP278" s="14"/>
      <c r="FQ278" s="14"/>
      <c r="FR278" s="14"/>
      <c r="FS278" s="15"/>
      <c r="FT278" s="14"/>
      <c r="FU278" s="14"/>
      <c r="FV278" s="14"/>
      <c r="FW278" s="15"/>
      <c r="FX278" s="14"/>
      <c r="FY278" s="14"/>
      <c r="FZ278" s="14"/>
      <c r="GA278" s="15"/>
      <c r="GB278" s="14"/>
      <c r="GC278" s="14"/>
      <c r="GD278" s="14"/>
      <c r="GE278" s="15"/>
      <c r="GF278" s="14"/>
      <c r="GG278" s="14"/>
      <c r="GH278" s="14"/>
      <c r="GI278" s="15"/>
      <c r="GJ278" s="15"/>
      <c r="GK278" s="15"/>
    </row>
    <row r="279" spans="1:193" s="33" customFormat="1" x14ac:dyDescent="0.25">
      <c r="A279" s="56" t="s">
        <v>583</v>
      </c>
      <c r="B279" s="145">
        <f t="shared" si="1051"/>
        <v>855.9</v>
      </c>
      <c r="C279" s="145">
        <f t="shared" si="1051"/>
        <v>3064.2</v>
      </c>
      <c r="D279" s="145">
        <f t="shared" si="1052"/>
        <v>3064.17083</v>
      </c>
      <c r="E279" s="14">
        <f t="shared" si="886"/>
        <v>99.999048038639785</v>
      </c>
      <c r="F279" s="14"/>
      <c r="G279" s="14"/>
      <c r="H279" s="14"/>
      <c r="I279" s="14"/>
      <c r="J279" s="14"/>
      <c r="K279" s="14"/>
      <c r="L279" s="14"/>
      <c r="M279" s="14"/>
      <c r="N279" s="14"/>
      <c r="O279" s="14"/>
      <c r="P279" s="14"/>
      <c r="Q279" s="15"/>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v>1000</v>
      </c>
      <c r="AR279" s="133">
        <v>1000</v>
      </c>
      <c r="AS279" s="14">
        <f t="shared" si="1053"/>
        <v>100</v>
      </c>
      <c r="AT279" s="14">
        <v>855.9</v>
      </c>
      <c r="AU279" s="14">
        <v>855.9</v>
      </c>
      <c r="AV279" s="14">
        <v>855.87082999999996</v>
      </c>
      <c r="AW279" s="14">
        <f t="shared" si="1063"/>
        <v>99.996591891576116</v>
      </c>
      <c r="AX279" s="14"/>
      <c r="AY279" s="14"/>
      <c r="AZ279" s="14"/>
      <c r="BA279" s="15"/>
      <c r="BB279" s="156"/>
      <c r="BC279" s="15"/>
      <c r="BD279" s="15"/>
      <c r="BE279" s="15"/>
      <c r="BF279" s="14"/>
      <c r="BG279" s="14"/>
      <c r="BH279" s="14"/>
      <c r="BI279" s="95"/>
      <c r="BJ279" s="95"/>
      <c r="BK279" s="95"/>
      <c r="BL279" s="95"/>
      <c r="BM279" s="95"/>
      <c r="BN279" s="95"/>
      <c r="BO279" s="14"/>
      <c r="BP279" s="14"/>
      <c r="BQ279" s="95"/>
      <c r="BR279" s="14"/>
      <c r="BS279" s="14"/>
      <c r="BT279" s="14"/>
      <c r="BU279" s="95"/>
      <c r="BV279" s="95"/>
      <c r="BW279" s="14"/>
      <c r="BX279" s="14"/>
      <c r="BY279" s="95"/>
      <c r="BZ279" s="14"/>
      <c r="CA279" s="14"/>
      <c r="CB279" s="14"/>
      <c r="CC279" s="15"/>
      <c r="CD279" s="15"/>
      <c r="CE279" s="14"/>
      <c r="CF279" s="14"/>
      <c r="CG279" s="95"/>
      <c r="CH279" s="95"/>
      <c r="CI279" s="14"/>
      <c r="CJ279" s="14"/>
      <c r="CK279" s="95"/>
      <c r="CL279" s="14"/>
      <c r="CM279" s="14"/>
      <c r="CN279" s="14"/>
      <c r="CO279" s="95"/>
      <c r="CP279" s="95"/>
      <c r="CQ279" s="14"/>
      <c r="CR279" s="14"/>
      <c r="CS279" s="95"/>
      <c r="CT279" s="95"/>
      <c r="CU279" s="14"/>
      <c r="CV279" s="14"/>
      <c r="CW279" s="95"/>
      <c r="CX279" s="95"/>
      <c r="CY279" s="14"/>
      <c r="CZ279" s="14"/>
      <c r="DA279" s="95"/>
      <c r="DB279" s="15"/>
      <c r="DC279" s="15">
        <v>1208.3</v>
      </c>
      <c r="DD279" s="15">
        <v>1208.3</v>
      </c>
      <c r="DE279" s="14">
        <f>DD279/DC279*100</f>
        <v>100</v>
      </c>
      <c r="DF279" s="14"/>
      <c r="DG279" s="14"/>
      <c r="DH279" s="14"/>
      <c r="DI279" s="95"/>
      <c r="DJ279" s="95"/>
      <c r="DK279" s="14"/>
      <c r="DL279" s="14"/>
      <c r="DM279" s="48"/>
      <c r="DN279" s="14"/>
      <c r="DO279" s="14"/>
      <c r="DP279" s="14"/>
      <c r="DQ279" s="48"/>
      <c r="DR279" s="14"/>
      <c r="DS279" s="14"/>
      <c r="DT279" s="14"/>
      <c r="DU279" s="95"/>
      <c r="DV279" s="95"/>
      <c r="DW279" s="15"/>
      <c r="DX279" s="14"/>
      <c r="DY279" s="207"/>
      <c r="DZ279" s="15"/>
      <c r="EA279" s="15"/>
      <c r="EB279" s="14"/>
      <c r="EC279" s="14"/>
      <c r="ED279" s="225"/>
      <c r="EE279" s="221"/>
      <c r="EF279" s="14"/>
      <c r="EG279" s="95"/>
      <c r="EH279" s="95"/>
      <c r="EI279" s="15"/>
      <c r="EJ279" s="14"/>
      <c r="EK279" s="95"/>
      <c r="EL279" s="95"/>
      <c r="EM279" s="15"/>
      <c r="EN279" s="14"/>
      <c r="EO279" s="95"/>
      <c r="EP279" s="95"/>
      <c r="EQ279" s="15"/>
      <c r="ER279" s="14"/>
      <c r="ES279" s="95"/>
      <c r="ET279" s="15"/>
      <c r="EU279" s="15"/>
      <c r="EV279" s="14"/>
      <c r="EW279" s="95"/>
      <c r="EX279" s="15"/>
      <c r="EY279" s="15"/>
      <c r="EZ279" s="14"/>
      <c r="FA279" s="15"/>
      <c r="FB279" s="15"/>
      <c r="FC279" s="15"/>
      <c r="FD279" s="14"/>
      <c r="FE279" s="15"/>
      <c r="FF279" s="15"/>
      <c r="FG279" s="15"/>
      <c r="FH279" s="14"/>
      <c r="FI279" s="15"/>
      <c r="FJ279" s="15"/>
      <c r="FK279" s="15"/>
      <c r="FL279" s="14"/>
      <c r="FM279" s="15"/>
      <c r="FN279" s="15"/>
      <c r="FO279" s="15"/>
      <c r="FP279" s="14"/>
      <c r="FQ279" s="14"/>
      <c r="FR279" s="14"/>
      <c r="FS279" s="15"/>
      <c r="FT279" s="14"/>
      <c r="FU279" s="14"/>
      <c r="FV279" s="14"/>
      <c r="FW279" s="15"/>
      <c r="FX279" s="14"/>
      <c r="FY279" s="14"/>
      <c r="FZ279" s="14"/>
      <c r="GA279" s="15"/>
      <c r="GB279" s="14"/>
      <c r="GC279" s="14"/>
      <c r="GD279" s="14"/>
      <c r="GE279" s="15"/>
      <c r="GF279" s="14"/>
      <c r="GG279" s="14"/>
      <c r="GH279" s="14"/>
      <c r="GI279" s="15"/>
      <c r="GJ279" s="15"/>
      <c r="GK279" s="15"/>
    </row>
    <row r="280" spans="1:193" s="74" customFormat="1" ht="31.5" x14ac:dyDescent="0.25">
      <c r="A280" s="75" t="s">
        <v>408</v>
      </c>
      <c r="B280" s="144">
        <f t="shared" si="1051"/>
        <v>201736.79999999996</v>
      </c>
      <c r="C280" s="144">
        <f t="shared" si="1051"/>
        <v>223128.89000999997</v>
      </c>
      <c r="D280" s="144">
        <f t="shared" si="1052"/>
        <v>215366.80251999997</v>
      </c>
      <c r="E280" s="79">
        <f t="shared" ref="E280:E342" si="1089">D280/C280*100</f>
        <v>96.521253931011742</v>
      </c>
      <c r="F280" s="81">
        <f t="shared" ref="F280" si="1090">F281+F282+F283+F284+F285+F286+F287+F288+F289+F290</f>
        <v>0</v>
      </c>
      <c r="G280" s="81">
        <f t="shared" ref="G280:BH280" si="1091">G281+G282+G283+G284+G285+G286+G287+G288+G289+G290</f>
        <v>0</v>
      </c>
      <c r="H280" s="81">
        <f t="shared" si="1091"/>
        <v>0</v>
      </c>
      <c r="I280" s="81">
        <f t="shared" si="1091"/>
        <v>0</v>
      </c>
      <c r="J280" s="81">
        <f t="shared" ref="J280" si="1092">J281+J282+J283+J284+J285+J286+J287+J288+J289+J290</f>
        <v>0</v>
      </c>
      <c r="K280" s="81">
        <f t="shared" si="1091"/>
        <v>0</v>
      </c>
      <c r="L280" s="81">
        <f t="shared" si="1091"/>
        <v>0</v>
      </c>
      <c r="M280" s="81">
        <f t="shared" si="1091"/>
        <v>0</v>
      </c>
      <c r="N280" s="81">
        <f t="shared" ref="N280" si="1093">N281+N282+N283+N284+N285+N286+N287+N288+N289+N290</f>
        <v>7192.3</v>
      </c>
      <c r="O280" s="81">
        <f t="shared" si="1091"/>
        <v>8339</v>
      </c>
      <c r="P280" s="81">
        <f t="shared" si="1091"/>
        <v>8137.9002899999996</v>
      </c>
      <c r="Q280" s="81">
        <f t="shared" si="1021"/>
        <v>97.5884433385298</v>
      </c>
      <c r="R280" s="81">
        <f t="shared" ref="R280" si="1094">R281+R282+R283+R284+R285+R286+R287+R288+R289+R290</f>
        <v>0</v>
      </c>
      <c r="S280" s="81">
        <f t="shared" si="1091"/>
        <v>0</v>
      </c>
      <c r="T280" s="81">
        <f t="shared" si="1091"/>
        <v>0</v>
      </c>
      <c r="U280" s="81">
        <f t="shared" si="1091"/>
        <v>0</v>
      </c>
      <c r="V280" s="81"/>
      <c r="W280" s="81">
        <f t="shared" si="1091"/>
        <v>0</v>
      </c>
      <c r="X280" s="81">
        <f t="shared" si="1091"/>
        <v>0</v>
      </c>
      <c r="Y280" s="81">
        <f t="shared" si="1091"/>
        <v>0</v>
      </c>
      <c r="Z280" s="81">
        <f t="shared" ref="Z280" si="1095">Z281+Z282+Z283+Z284+Z285+Z286+Z287+Z288+Z289+Z290</f>
        <v>0</v>
      </c>
      <c r="AA280" s="81">
        <f t="shared" si="1091"/>
        <v>0</v>
      </c>
      <c r="AB280" s="81">
        <f t="shared" si="1091"/>
        <v>0</v>
      </c>
      <c r="AC280" s="81">
        <f t="shared" si="1091"/>
        <v>0</v>
      </c>
      <c r="AD280" s="81">
        <f t="shared" ref="AD280" si="1096">AD281+AD282+AD283+AD284+AD285+AD286+AD287+AD288+AD289+AD290</f>
        <v>0</v>
      </c>
      <c r="AE280" s="81">
        <f t="shared" si="1091"/>
        <v>0</v>
      </c>
      <c r="AF280" s="81">
        <f t="shared" si="1091"/>
        <v>0</v>
      </c>
      <c r="AG280" s="81">
        <f t="shared" si="1091"/>
        <v>0</v>
      </c>
      <c r="AH280" s="81">
        <f t="shared" ref="AH280" si="1097">AH281+AH282+AH283+AH284+AH285+AH286+AH287+AH288+AH289+AH290</f>
        <v>50</v>
      </c>
      <c r="AI280" s="81">
        <f t="shared" si="1091"/>
        <v>51.020409999999998</v>
      </c>
      <c r="AJ280" s="81">
        <f t="shared" si="1091"/>
        <v>51.020410000000005</v>
      </c>
      <c r="AK280" s="79">
        <f>AJ280/AI280*100</f>
        <v>100.00000000000003</v>
      </c>
      <c r="AL280" s="79"/>
      <c r="AM280" s="81">
        <f t="shared" si="1091"/>
        <v>0</v>
      </c>
      <c r="AN280" s="81">
        <f t="shared" si="1091"/>
        <v>0</v>
      </c>
      <c r="AO280" s="81">
        <f t="shared" si="1091"/>
        <v>0</v>
      </c>
      <c r="AP280" s="81"/>
      <c r="AQ280" s="81">
        <f>SUM(AQ281:AQ290)</f>
        <v>2079.9555999999998</v>
      </c>
      <c r="AR280" s="81">
        <f t="shared" si="1091"/>
        <v>2079.9555999999998</v>
      </c>
      <c r="AS280" s="79">
        <f t="shared" si="1053"/>
        <v>100</v>
      </c>
      <c r="AT280" s="81">
        <f t="shared" ref="AT280" si="1098">AT281+AT282+AT283+AT284+AT285+AT286+AT287+AT288+AT289+AT290</f>
        <v>6393.4</v>
      </c>
      <c r="AU280" s="81">
        <f t="shared" si="1091"/>
        <v>6393.4</v>
      </c>
      <c r="AV280" s="81">
        <f t="shared" si="1091"/>
        <v>6393.4045199999991</v>
      </c>
      <c r="AW280" s="79">
        <f t="shared" si="1063"/>
        <v>100.00007069790722</v>
      </c>
      <c r="AX280" s="81">
        <f t="shared" ref="AX280" si="1099">AX281+AX282+AX283+AX284+AX285+AX286+AX287+AX288+AX289+AX290</f>
        <v>28138.3</v>
      </c>
      <c r="AY280" s="81">
        <f t="shared" si="1091"/>
        <v>28138.3</v>
      </c>
      <c r="AZ280" s="81">
        <f t="shared" si="1091"/>
        <v>28138.3</v>
      </c>
      <c r="BA280" s="81">
        <f t="shared" si="190"/>
        <v>100</v>
      </c>
      <c r="BB280" s="154"/>
      <c r="BC280" s="81">
        <f t="shared" ref="BC280:BD280" si="1100">BC281+BC282+BC283+BC284+BC285+BC286+BC287+BC288+BC289+BC290</f>
        <v>4001.8</v>
      </c>
      <c r="BD280" s="81">
        <f t="shared" si="1100"/>
        <v>3351.37302</v>
      </c>
      <c r="BE280" s="81">
        <f t="shared" ref="BE280:BE281" si="1101">BD280/BC280*100</f>
        <v>83.746639512219502</v>
      </c>
      <c r="BF280" s="81">
        <f t="shared" ref="BF280" si="1102">BF281+BF282+BF283+BF284+BF285+BF286+BF287+BF288+BF289+BF290</f>
        <v>0</v>
      </c>
      <c r="BG280" s="81">
        <f t="shared" si="1091"/>
        <v>0</v>
      </c>
      <c r="BH280" s="81">
        <f t="shared" si="1091"/>
        <v>0</v>
      </c>
      <c r="BI280" s="81">
        <f t="shared" ref="BI280:DP280" si="1103">BI281+BI282+BI283+BI284+BI285+BI286+BI287+BI288+BI289+BI290</f>
        <v>0</v>
      </c>
      <c r="BJ280" s="81"/>
      <c r="BK280" s="81"/>
      <c r="BL280" s="81"/>
      <c r="BM280" s="81"/>
      <c r="BN280" s="81"/>
      <c r="BO280" s="81">
        <f t="shared" si="1103"/>
        <v>0</v>
      </c>
      <c r="BP280" s="81">
        <f t="shared" si="1103"/>
        <v>0</v>
      </c>
      <c r="BQ280" s="81">
        <f t="shared" si="1103"/>
        <v>0</v>
      </c>
      <c r="BR280" s="81">
        <f t="shared" ref="BR280" si="1104">BR281+BR282+BR283+BR284+BR285+BR286+BR287+BR288+BR289+BR290</f>
        <v>76138.2</v>
      </c>
      <c r="BS280" s="81">
        <f t="shared" si="1103"/>
        <v>76138.2</v>
      </c>
      <c r="BT280" s="81">
        <f t="shared" si="1103"/>
        <v>71017.65036</v>
      </c>
      <c r="BU280" s="81">
        <f t="shared" ref="BU280" si="1105">BT280/BS280*100</f>
        <v>93.274664176458074</v>
      </c>
      <c r="BV280" s="81">
        <f t="shared" si="1103"/>
        <v>1553.9</v>
      </c>
      <c r="BW280" s="81">
        <f t="shared" si="1103"/>
        <v>1553.8</v>
      </c>
      <c r="BX280" s="81">
        <f t="shared" si="1103"/>
        <v>1449.33979</v>
      </c>
      <c r="BY280" s="81">
        <f t="shared" ref="BY280" si="1106">BX280/BW280*100</f>
        <v>93.277113528124602</v>
      </c>
      <c r="BZ280" s="81">
        <f t="shared" ref="BZ280" si="1107">BZ281+BZ282+BZ283+BZ284+BZ285+BZ286+BZ287+BZ288+BZ289+BZ290</f>
        <v>8452.2000000000007</v>
      </c>
      <c r="CA280" s="81">
        <f t="shared" si="1103"/>
        <v>7812.8</v>
      </c>
      <c r="CB280" s="81">
        <f t="shared" si="1103"/>
        <v>7629.6047400000007</v>
      </c>
      <c r="CC280" s="81">
        <f t="shared" si="257"/>
        <v>97.655190712676642</v>
      </c>
      <c r="CD280" s="81"/>
      <c r="CE280" s="81">
        <f t="shared" si="1103"/>
        <v>0</v>
      </c>
      <c r="CF280" s="81">
        <f t="shared" si="1103"/>
        <v>0</v>
      </c>
      <c r="CG280" s="81">
        <f t="shared" si="1103"/>
        <v>0</v>
      </c>
      <c r="CH280" s="81"/>
      <c r="CI280" s="81">
        <f t="shared" si="1103"/>
        <v>0</v>
      </c>
      <c r="CJ280" s="81">
        <f t="shared" si="1103"/>
        <v>0</v>
      </c>
      <c r="CK280" s="81">
        <f t="shared" si="1103"/>
        <v>0</v>
      </c>
      <c r="CL280" s="81">
        <f t="shared" ref="CL280" si="1108">CL281+CL282+CL283+CL284+CL285+CL286+CL287+CL288+CL289+CL290</f>
        <v>485.5</v>
      </c>
      <c r="CM280" s="81">
        <f t="shared" si="1103"/>
        <v>485.5</v>
      </c>
      <c r="CN280" s="81">
        <f t="shared" si="1103"/>
        <v>485.5</v>
      </c>
      <c r="CO280" s="79">
        <f t="shared" ref="CO280" si="1109">CN280/CM280*100</f>
        <v>100</v>
      </c>
      <c r="CP280" s="79"/>
      <c r="CQ280" s="81">
        <f t="shared" si="1103"/>
        <v>0</v>
      </c>
      <c r="CR280" s="81">
        <f t="shared" si="1103"/>
        <v>0</v>
      </c>
      <c r="CS280" s="81">
        <f t="shared" si="1103"/>
        <v>0</v>
      </c>
      <c r="CT280" s="81">
        <f t="shared" si="1103"/>
        <v>25455.5</v>
      </c>
      <c r="CU280" s="81">
        <f t="shared" si="1103"/>
        <v>25455.5</v>
      </c>
      <c r="CV280" s="81">
        <f t="shared" si="1103"/>
        <v>25455.433710000001</v>
      </c>
      <c r="CW280" s="79">
        <f t="shared" ref="CW280" si="1110">CV280/CU280*100</f>
        <v>99.999739584765578</v>
      </c>
      <c r="CX280" s="79"/>
      <c r="CY280" s="81">
        <f t="shared" si="1103"/>
        <v>0</v>
      </c>
      <c r="CZ280" s="81">
        <f t="shared" si="1103"/>
        <v>0</v>
      </c>
      <c r="DA280" s="81">
        <f t="shared" si="1103"/>
        <v>0</v>
      </c>
      <c r="DB280" s="81">
        <f t="shared" ref="DB280" si="1111">DB281+DB282+DB283+DB284+DB285+DB286+DB287+DB288+DB289+DB290</f>
        <v>1208.3</v>
      </c>
      <c r="DC280" s="81">
        <f t="shared" si="1103"/>
        <v>1208.3</v>
      </c>
      <c r="DD280" s="81">
        <f t="shared" si="1103"/>
        <v>1208.3</v>
      </c>
      <c r="DE280" s="79">
        <f t="shared" ref="DE280:DE306" si="1112">DD280/DC280*100</f>
        <v>100</v>
      </c>
      <c r="DF280" s="79"/>
      <c r="DG280" s="81">
        <f t="shared" si="1103"/>
        <v>0</v>
      </c>
      <c r="DH280" s="81">
        <f t="shared" si="1103"/>
        <v>0</v>
      </c>
      <c r="DI280" s="81">
        <f t="shared" si="1103"/>
        <v>0</v>
      </c>
      <c r="DJ280" s="81">
        <f t="shared" si="1103"/>
        <v>614.29999999999995</v>
      </c>
      <c r="DK280" s="81">
        <f t="shared" si="1103"/>
        <v>614.29999999999995</v>
      </c>
      <c r="DL280" s="81">
        <f t="shared" si="1103"/>
        <v>112.8</v>
      </c>
      <c r="DM280" s="78">
        <f t="shared" ref="DM280:DM328" si="1113">DL280/DK280*100</f>
        <v>18.362363665961258</v>
      </c>
      <c r="DN280" s="81">
        <f t="shared" ref="DN280" si="1114">DN281+DN282+DN283+DN284+DN285+DN286+DN287+DN288+DN289+DN290</f>
        <v>15038.5</v>
      </c>
      <c r="DO280" s="81">
        <f t="shared" si="1103"/>
        <v>15038.5</v>
      </c>
      <c r="DP280" s="81">
        <f t="shared" si="1103"/>
        <v>15038.546560000001</v>
      </c>
      <c r="DQ280" s="78">
        <f t="shared" ref="DQ280:DQ328" si="1115">DP280/DO280*100</f>
        <v>100.00030960534627</v>
      </c>
      <c r="DR280" s="81">
        <f t="shared" ref="DR280" si="1116">DR281+DR282+DR283+DR284+DR285+DR286+DR287+DR288+DR289+DR290</f>
        <v>0</v>
      </c>
      <c r="DS280" s="81">
        <f t="shared" ref="DS280:EK280" si="1117">DS281+DS282+DS283+DS284+DS285+DS286+DS287+DS288+DS289+DS290</f>
        <v>0</v>
      </c>
      <c r="DT280" s="81">
        <f t="shared" si="1117"/>
        <v>0</v>
      </c>
      <c r="DU280" s="81">
        <f t="shared" si="1117"/>
        <v>0</v>
      </c>
      <c r="DV280" s="81"/>
      <c r="DW280" s="81">
        <f t="shared" si="1117"/>
        <v>0</v>
      </c>
      <c r="DX280" s="81">
        <f t="shared" si="1117"/>
        <v>0</v>
      </c>
      <c r="DY280" s="209">
        <f t="shared" si="1117"/>
        <v>0</v>
      </c>
      <c r="DZ280" s="81">
        <f t="shared" ref="DZ280" si="1118">DZ281+DZ282+DZ283+DZ284+DZ285+DZ286+DZ287+DZ288+DZ289+DZ290</f>
        <v>21243.200000000001</v>
      </c>
      <c r="EA280" s="81">
        <f t="shared" si="1117"/>
        <v>21243.200000000001</v>
      </c>
      <c r="EB280" s="81">
        <f t="shared" si="1117"/>
        <v>21243.200000000001</v>
      </c>
      <c r="EC280" s="81">
        <f t="shared" si="202"/>
        <v>100</v>
      </c>
      <c r="ED280" s="220"/>
      <c r="EE280" s="220">
        <f t="shared" si="1117"/>
        <v>20000</v>
      </c>
      <c r="EF280" s="81">
        <f t="shared" si="1117"/>
        <v>19009.599999999999</v>
      </c>
      <c r="EG280" s="220">
        <f t="shared" ref="EG280" si="1119">EF280/EE280*100</f>
        <v>95.047999999999988</v>
      </c>
      <c r="EH280" s="220"/>
      <c r="EI280" s="81">
        <f t="shared" si="1117"/>
        <v>0</v>
      </c>
      <c r="EJ280" s="81">
        <f t="shared" si="1117"/>
        <v>0</v>
      </c>
      <c r="EK280" s="81">
        <f t="shared" si="1117"/>
        <v>0</v>
      </c>
      <c r="EL280" s="81"/>
      <c r="EM280" s="81"/>
      <c r="EN280" s="81">
        <f t="shared" ref="EN280:EO280" si="1120">EN281+EN282+EN283+EN284+EN285+EN286+EN287+EN288+EN289+EN290</f>
        <v>0</v>
      </c>
      <c r="EO280" s="81">
        <f t="shared" si="1120"/>
        <v>0</v>
      </c>
      <c r="EP280" s="81"/>
      <c r="EQ280" s="81">
        <f t="shared" ref="EQ280:ET280" si="1121">EQ281+EQ282+EQ283+EQ284+EQ285+EQ286+EQ287+EQ288+EQ289+EQ290</f>
        <v>0</v>
      </c>
      <c r="ER280" s="81">
        <f t="shared" si="1121"/>
        <v>0</v>
      </c>
      <c r="ES280" s="81">
        <f t="shared" si="1121"/>
        <v>0</v>
      </c>
      <c r="ET280" s="81">
        <f t="shared" si="1121"/>
        <v>1260.3</v>
      </c>
      <c r="EU280" s="81">
        <f t="shared" ref="EU280:EV280" si="1122">EU281+EU282+EU283+EU284+EU285+EU286+EU287+EU288+EU289+EU290</f>
        <v>1175.3</v>
      </c>
      <c r="EV280" s="81">
        <f t="shared" si="1122"/>
        <v>1164.8895199999999</v>
      </c>
      <c r="EW280" s="81">
        <f>EV280/EU280*100</f>
        <v>99.114227856717434</v>
      </c>
      <c r="EX280" s="81">
        <f t="shared" ref="EX280" si="1123">EX281+EX282+EX283+EX284+EX285+EX286+EX287+EX288+EX289+EX290</f>
        <v>3137.4</v>
      </c>
      <c r="EY280" s="81">
        <f t="shared" ref="EY280:EZ280" si="1124">EY281+EY282+EY283+EY284+EY285+EY286+EY287+EY288+EY289+EY290</f>
        <v>3137.5</v>
      </c>
      <c r="EZ280" s="81">
        <f t="shared" si="1124"/>
        <v>3137.47</v>
      </c>
      <c r="FA280" s="81">
        <f t="shared" si="1083"/>
        <v>99.999043824701189</v>
      </c>
      <c r="FB280" s="81"/>
      <c r="FC280" s="81">
        <f t="shared" ref="FC280:FD280" si="1125">FC281+FC282+FC283+FC284+FC285+FC286+FC287+FC288+FC289+FC290</f>
        <v>0</v>
      </c>
      <c r="FD280" s="81">
        <f t="shared" si="1125"/>
        <v>0</v>
      </c>
      <c r="FE280" s="81"/>
      <c r="FF280" s="81"/>
      <c r="FG280" s="81">
        <f t="shared" ref="FG280:FH280" si="1126">FG281+FG282+FG283+FG284+FG285+FG286+FG287+FG288+FG289+FG290</f>
        <v>0</v>
      </c>
      <c r="FH280" s="81">
        <f t="shared" si="1126"/>
        <v>0</v>
      </c>
      <c r="FI280" s="81"/>
      <c r="FJ280" s="81"/>
      <c r="FK280" s="81">
        <f t="shared" ref="FK280:FL280" si="1127">FK281+FK282+FK283+FK284+FK285+FK286+FK287+FK288+FK289+FK290</f>
        <v>0</v>
      </c>
      <c r="FL280" s="81">
        <f t="shared" si="1127"/>
        <v>0</v>
      </c>
      <c r="FM280" s="81"/>
      <c r="FN280" s="81"/>
      <c r="FO280" s="81">
        <f t="shared" ref="FO280:FP280" si="1128">FO281+FO282+FO283+FO284+FO285+FO286+FO287+FO288+FO289+FO290</f>
        <v>0</v>
      </c>
      <c r="FP280" s="81">
        <f t="shared" si="1128"/>
        <v>0</v>
      </c>
      <c r="FQ280" s="81"/>
      <c r="FR280" s="81"/>
      <c r="FS280" s="81"/>
      <c r="FT280" s="81"/>
      <c r="FU280" s="81"/>
      <c r="FV280" s="81">
        <f>FV281</f>
        <v>5375.5</v>
      </c>
      <c r="FW280" s="81"/>
      <c r="FX280" s="81"/>
      <c r="FY280" s="81"/>
      <c r="FZ280" s="81"/>
      <c r="GA280" s="81"/>
      <c r="GB280" s="81"/>
      <c r="GC280" s="81"/>
      <c r="GD280" s="81"/>
      <c r="GE280" s="81"/>
      <c r="GF280" s="81"/>
      <c r="GG280" s="81"/>
      <c r="GH280" s="81"/>
      <c r="GI280" s="81">
        <f>SUM(GI281:GI290)</f>
        <v>262.51400000000001</v>
      </c>
      <c r="GJ280" s="81">
        <f>SUM(GJ281:GJ290)</f>
        <v>262.51400000000001</v>
      </c>
      <c r="GK280" s="81">
        <f t="shared" si="1088"/>
        <v>100</v>
      </c>
    </row>
    <row r="281" spans="1:193" s="33" customFormat="1" ht="21" customHeight="1" x14ac:dyDescent="0.25">
      <c r="A281" s="56" t="s">
        <v>350</v>
      </c>
      <c r="B281" s="145">
        <f t="shared" si="1051"/>
        <v>91710.3</v>
      </c>
      <c r="C281" s="145">
        <f t="shared" si="1051"/>
        <v>89814.234410000005</v>
      </c>
      <c r="D281" s="145">
        <f t="shared" si="1052"/>
        <v>88267.618539999996</v>
      </c>
      <c r="E281" s="14">
        <f t="shared" si="1089"/>
        <v>98.277983573361269</v>
      </c>
      <c r="F281" s="15"/>
      <c r="G281" s="15"/>
      <c r="H281" s="14"/>
      <c r="I281" s="14"/>
      <c r="J281" s="15"/>
      <c r="K281" s="15"/>
      <c r="L281" s="15"/>
      <c r="M281" s="14"/>
      <c r="N281" s="14">
        <v>7192.3</v>
      </c>
      <c r="O281" s="14">
        <v>8339</v>
      </c>
      <c r="P281" s="14">
        <v>8137.9002899999996</v>
      </c>
      <c r="Q281" s="15">
        <f>P281/O281*100</f>
        <v>97.5884433385298</v>
      </c>
      <c r="R281" s="14"/>
      <c r="S281" s="14"/>
      <c r="T281" s="14"/>
      <c r="U281" s="15"/>
      <c r="V281" s="15"/>
      <c r="W281" s="15">
        <v>0</v>
      </c>
      <c r="X281" s="15">
        <v>0</v>
      </c>
      <c r="Y281" s="14"/>
      <c r="Z281" s="15"/>
      <c r="AA281" s="15"/>
      <c r="AB281" s="15"/>
      <c r="AC281" s="15"/>
      <c r="AD281" s="15"/>
      <c r="AE281" s="15"/>
      <c r="AF281" s="15"/>
      <c r="AG281" s="14"/>
      <c r="AH281" s="14">
        <v>50</v>
      </c>
      <c r="AI281" s="15">
        <v>51.020409999999998</v>
      </c>
      <c r="AJ281" s="15">
        <v>51.020410000000005</v>
      </c>
      <c r="AK281" s="14">
        <f>AJ281/AI281*100</f>
        <v>100.00000000000003</v>
      </c>
      <c r="AL281" s="14"/>
      <c r="AM281" s="15"/>
      <c r="AN281" s="15"/>
      <c r="AO281" s="14"/>
      <c r="AP281" s="14"/>
      <c r="AQ281" s="14"/>
      <c r="AR281" s="14"/>
      <c r="AS281" s="14"/>
      <c r="AT281" s="15">
        <v>0</v>
      </c>
      <c r="AU281" s="15">
        <v>0</v>
      </c>
      <c r="AV281" s="15"/>
      <c r="AW281" s="14"/>
      <c r="AX281" s="133">
        <v>28138.3</v>
      </c>
      <c r="AY281" s="133">
        <v>28138.3</v>
      </c>
      <c r="AZ281" s="136">
        <v>28138.3</v>
      </c>
      <c r="BA281" s="15">
        <f t="shared" si="190"/>
        <v>100</v>
      </c>
      <c r="BB281" s="156"/>
      <c r="BC281" s="133">
        <v>4001.8</v>
      </c>
      <c r="BD281" s="136">
        <v>3351.37302</v>
      </c>
      <c r="BE281" s="15">
        <f t="shared" si="1101"/>
        <v>83.746639512219502</v>
      </c>
      <c r="BF281" s="15"/>
      <c r="BG281" s="15"/>
      <c r="BH281" s="15"/>
      <c r="BI281" s="15"/>
      <c r="BJ281" s="15"/>
      <c r="BK281" s="15"/>
      <c r="BL281" s="15"/>
      <c r="BM281" s="15"/>
      <c r="BN281" s="15"/>
      <c r="BO281" s="15"/>
      <c r="BP281" s="15"/>
      <c r="BQ281" s="15"/>
      <c r="BR281" s="15"/>
      <c r="BS281" s="15"/>
      <c r="BT281" s="15"/>
      <c r="BU281" s="15"/>
      <c r="BV281" s="15"/>
      <c r="BW281" s="15"/>
      <c r="BX281" s="15"/>
      <c r="BY281" s="15"/>
      <c r="BZ281" s="15">
        <v>8452.2000000000007</v>
      </c>
      <c r="CA281" s="15">
        <v>7812.8</v>
      </c>
      <c r="CB281" s="199">
        <v>7629.6047400000007</v>
      </c>
      <c r="CC281" s="15">
        <f t="shared" si="257"/>
        <v>97.655190712676642</v>
      </c>
      <c r="CD281" s="15"/>
      <c r="CE281" s="15"/>
      <c r="CF281" s="94"/>
      <c r="CG281" s="94"/>
      <c r="CH281" s="94"/>
      <c r="CI281" s="15"/>
      <c r="CJ281" s="94"/>
      <c r="CK281" s="94"/>
      <c r="CL281" s="94"/>
      <c r="CM281" s="15"/>
      <c r="CN281" s="94"/>
      <c r="CO281" s="14"/>
      <c r="CP281" s="14"/>
      <c r="CQ281" s="15"/>
      <c r="CR281" s="94"/>
      <c r="CS281" s="94"/>
      <c r="CT281" s="94"/>
      <c r="CU281" s="15"/>
      <c r="CV281" s="94"/>
      <c r="CW281" s="14"/>
      <c r="CX281" s="14"/>
      <c r="CY281" s="15"/>
      <c r="CZ281" s="94"/>
      <c r="DA281" s="94"/>
      <c r="DB281" s="15">
        <v>1208.3</v>
      </c>
      <c r="DC281" s="15"/>
      <c r="DD281" s="94"/>
      <c r="DE281" s="14"/>
      <c r="DF281" s="14"/>
      <c r="DG281" s="15"/>
      <c r="DH281" s="94"/>
      <c r="DI281" s="94"/>
      <c r="DJ281" s="15">
        <v>614.29999999999995</v>
      </c>
      <c r="DK281" s="15">
        <v>614.29999999999995</v>
      </c>
      <c r="DL281" s="94">
        <v>112.8</v>
      </c>
      <c r="DM281" s="48">
        <f t="shared" si="1113"/>
        <v>18.362363665961258</v>
      </c>
      <c r="DN281" s="15">
        <v>15038.5</v>
      </c>
      <c r="DO281" s="15">
        <v>15038.5</v>
      </c>
      <c r="DP281" s="199">
        <v>15038.546560000001</v>
      </c>
      <c r="DQ281" s="48">
        <f t="shared" si="1115"/>
        <v>100.00030960534627</v>
      </c>
      <c r="DR281" s="15"/>
      <c r="DS281" s="15"/>
      <c r="DT281" s="94"/>
      <c r="DU281" s="94"/>
      <c r="DV281" s="94"/>
      <c r="DW281" s="15"/>
      <c r="DX281" s="94"/>
      <c r="DY281" s="211"/>
      <c r="DZ281" s="15">
        <v>21243.200000000001</v>
      </c>
      <c r="EA281" s="15">
        <v>21243.200000000001</v>
      </c>
      <c r="EB281" s="197">
        <v>21243.200000000001</v>
      </c>
      <c r="EC281" s="15">
        <f t="shared" si="202"/>
        <v>100</v>
      </c>
      <c r="ED281" s="221"/>
      <c r="EE281" s="221"/>
      <c r="EF281" s="94"/>
      <c r="EG281" s="221"/>
      <c r="EH281" s="221"/>
      <c r="EI281" s="15"/>
      <c r="EJ281" s="94"/>
      <c r="EK281" s="94"/>
      <c r="EL281" s="94"/>
      <c r="EM281" s="15"/>
      <c r="EN281" s="94"/>
      <c r="EO281" s="94"/>
      <c r="EP281" s="94"/>
      <c r="EQ281" s="15"/>
      <c r="ER281" s="94"/>
      <c r="ES281" s="94"/>
      <c r="ET281" s="15">
        <v>1260.3</v>
      </c>
      <c r="EU281" s="15">
        <v>1175.3</v>
      </c>
      <c r="EV281" s="199">
        <v>1164.8895199999999</v>
      </c>
      <c r="EW281" s="15">
        <f>EV281/EU281*100</f>
        <v>99.114227856717434</v>
      </c>
      <c r="EX281" s="15">
        <v>3137.4</v>
      </c>
      <c r="EY281" s="15">
        <v>3137.5</v>
      </c>
      <c r="EZ281" s="199">
        <v>3137.47</v>
      </c>
      <c r="FA281" s="15">
        <f t="shared" si="1083"/>
        <v>99.999043824701189</v>
      </c>
      <c r="FB281" s="15"/>
      <c r="FC281" s="15"/>
      <c r="FD281" s="199"/>
      <c r="FE281" s="15"/>
      <c r="FF281" s="15"/>
      <c r="FG281" s="15"/>
      <c r="FH281" s="199"/>
      <c r="FI281" s="15"/>
      <c r="FJ281" s="15"/>
      <c r="FK281" s="15"/>
      <c r="FL281" s="199"/>
      <c r="FM281" s="15"/>
      <c r="FN281" s="15"/>
      <c r="FO281" s="15"/>
      <c r="FP281" s="133"/>
      <c r="FQ281" s="15"/>
      <c r="FR281" s="15"/>
      <c r="FS281" s="15"/>
      <c r="FT281" s="133"/>
      <c r="FU281" s="15"/>
      <c r="FV281" s="15">
        <v>5375.5</v>
      </c>
      <c r="FW281" s="15"/>
      <c r="FX281" s="133"/>
      <c r="FY281" s="15"/>
      <c r="FZ281" s="15"/>
      <c r="GA281" s="15"/>
      <c r="GB281" s="133"/>
      <c r="GC281" s="15"/>
      <c r="GD281" s="15"/>
      <c r="GE281" s="15"/>
      <c r="GF281" s="133"/>
      <c r="GG281" s="15"/>
      <c r="GH281" s="15"/>
      <c r="GI281" s="15">
        <v>262.51400000000001</v>
      </c>
      <c r="GJ281" s="15">
        <v>262.51400000000001</v>
      </c>
      <c r="GK281" s="15">
        <f t="shared" si="1088"/>
        <v>100</v>
      </c>
    </row>
    <row r="282" spans="1:193" s="33" customFormat="1" x14ac:dyDescent="0.25">
      <c r="A282" s="56" t="s">
        <v>585</v>
      </c>
      <c r="B282" s="145">
        <f t="shared" si="1051"/>
        <v>84085.499999999985</v>
      </c>
      <c r="C282" s="145">
        <f t="shared" si="1051"/>
        <v>104085.4</v>
      </c>
      <c r="D282" s="145">
        <f t="shared" si="1052"/>
        <v>97869.994669999985</v>
      </c>
      <c r="E282" s="14">
        <f t="shared" si="1089"/>
        <v>94.028552198483169</v>
      </c>
      <c r="F282" s="14"/>
      <c r="G282" s="14"/>
      <c r="H282" s="14"/>
      <c r="I282" s="14"/>
      <c r="J282" s="14"/>
      <c r="K282" s="14"/>
      <c r="L282" s="14"/>
      <c r="M282" s="14"/>
      <c r="N282" s="14"/>
      <c r="O282" s="14"/>
      <c r="P282" s="14"/>
      <c r="Q282" s="14"/>
      <c r="R282" s="14"/>
      <c r="S282" s="14"/>
      <c r="T282" s="14"/>
      <c r="U282" s="14"/>
      <c r="V282" s="14"/>
      <c r="W282" s="14"/>
      <c r="X282" s="14"/>
      <c r="Y282" s="14"/>
      <c r="Z282" s="14"/>
      <c r="AA282" s="14"/>
      <c r="AB282" s="14">
        <v>0</v>
      </c>
      <c r="AC282" s="14"/>
      <c r="AD282" s="14"/>
      <c r="AE282" s="14"/>
      <c r="AF282" s="14"/>
      <c r="AG282" s="14"/>
      <c r="AH282" s="14"/>
      <c r="AI282" s="14"/>
      <c r="AJ282" s="14"/>
      <c r="AK282" s="14"/>
      <c r="AL282" s="14"/>
      <c r="AM282" s="14"/>
      <c r="AN282" s="14"/>
      <c r="AO282" s="14"/>
      <c r="AP282" s="14"/>
      <c r="AQ282" s="14"/>
      <c r="AR282" s="14"/>
      <c r="AS282" s="14"/>
      <c r="AT282" s="14">
        <v>6393.4</v>
      </c>
      <c r="AU282" s="14">
        <v>6393.4</v>
      </c>
      <c r="AV282" s="14">
        <v>6393.4045199999991</v>
      </c>
      <c r="AW282" s="14">
        <f t="shared" si="1063"/>
        <v>100.00007069790722</v>
      </c>
      <c r="AX282" s="14"/>
      <c r="AY282" s="14"/>
      <c r="AZ282" s="14"/>
      <c r="BA282" s="14"/>
      <c r="BB282" s="155"/>
      <c r="BC282" s="14"/>
      <c r="BD282" s="14"/>
      <c r="BE282" s="14"/>
      <c r="BF282" s="14"/>
      <c r="BG282" s="14"/>
      <c r="BH282" s="14"/>
      <c r="BI282" s="95"/>
      <c r="BJ282" s="95"/>
      <c r="BK282" s="95"/>
      <c r="BL282" s="95"/>
      <c r="BM282" s="95"/>
      <c r="BN282" s="95"/>
      <c r="BO282" s="14"/>
      <c r="BP282" s="14"/>
      <c r="BQ282" s="95"/>
      <c r="BR282" s="14">
        <v>76138.2</v>
      </c>
      <c r="BS282" s="14">
        <v>76138.2</v>
      </c>
      <c r="BT282" s="187">
        <v>71017.65036</v>
      </c>
      <c r="BU282" s="15">
        <f>BT282/BS282*100</f>
        <v>93.274664176458074</v>
      </c>
      <c r="BV282" s="14">
        <v>1553.9</v>
      </c>
      <c r="BW282" s="14">
        <v>1553.8</v>
      </c>
      <c r="BX282" s="188">
        <v>1449.33979</v>
      </c>
      <c r="BY282" s="15">
        <f>BX282/BW282*100</f>
        <v>93.277113528124602</v>
      </c>
      <c r="BZ282" s="14"/>
      <c r="CA282" s="14"/>
      <c r="CB282" s="14"/>
      <c r="CC282" s="14"/>
      <c r="CD282" s="14"/>
      <c r="CE282" s="14"/>
      <c r="CF282" s="14"/>
      <c r="CG282" s="14"/>
      <c r="CH282" s="14"/>
      <c r="CI282" s="14"/>
      <c r="CJ282" s="14"/>
      <c r="CK282" s="14"/>
      <c r="CL282" s="14"/>
      <c r="CM282" s="14"/>
      <c r="CN282" s="14"/>
      <c r="CO282" s="14"/>
      <c r="CP282" s="14"/>
      <c r="CQ282" s="14"/>
      <c r="CR282" s="14"/>
      <c r="CS282" s="95"/>
      <c r="CT282" s="95"/>
      <c r="CU282" s="14"/>
      <c r="CV282" s="14"/>
      <c r="CW282" s="14"/>
      <c r="CX282" s="14"/>
      <c r="CY282" s="14"/>
      <c r="CZ282" s="14"/>
      <c r="DA282" s="95"/>
      <c r="DB282" s="14"/>
      <c r="DC282" s="14"/>
      <c r="DD282" s="14"/>
      <c r="DE282" s="14"/>
      <c r="DF282" s="14"/>
      <c r="DG282" s="14"/>
      <c r="DH282" s="14"/>
      <c r="DI282" s="95"/>
      <c r="DJ282" s="95"/>
      <c r="DK282" s="14"/>
      <c r="DL282" s="14"/>
      <c r="DM282" s="48"/>
      <c r="DN282" s="14"/>
      <c r="DO282" s="14"/>
      <c r="DP282" s="14"/>
      <c r="DQ282" s="48"/>
      <c r="DR282" s="14"/>
      <c r="DS282" s="14"/>
      <c r="DT282" s="14"/>
      <c r="DU282" s="95"/>
      <c r="DV282" s="95"/>
      <c r="DW282" s="15"/>
      <c r="DX282" s="14"/>
      <c r="DY282" s="207"/>
      <c r="DZ282" s="15"/>
      <c r="EA282" s="15"/>
      <c r="EB282" s="14"/>
      <c r="EC282" s="14"/>
      <c r="ED282" s="225"/>
      <c r="EE282" s="221">
        <v>20000</v>
      </c>
      <c r="EF282" s="221">
        <v>19009.599999999999</v>
      </c>
      <c r="EG282" s="221">
        <f>EF282/EE282*100</f>
        <v>95.047999999999988</v>
      </c>
      <c r="EH282" s="221"/>
      <c r="EI282" s="15"/>
      <c r="EJ282" s="14"/>
      <c r="EK282" s="95"/>
      <c r="EL282" s="95"/>
      <c r="EM282" s="15"/>
      <c r="EN282" s="14"/>
      <c r="EO282" s="95"/>
      <c r="EP282" s="95"/>
      <c r="EQ282" s="15"/>
      <c r="ER282" s="14"/>
      <c r="ES282" s="95"/>
      <c r="ET282" s="15"/>
      <c r="EU282" s="15"/>
      <c r="EV282" s="14"/>
      <c r="EW282" s="15"/>
      <c r="EX282" s="15"/>
      <c r="EY282" s="15"/>
      <c r="EZ282" s="14"/>
      <c r="FA282" s="14"/>
      <c r="FB282" s="14"/>
      <c r="FC282" s="15"/>
      <c r="FD282" s="14"/>
      <c r="FE282" s="14"/>
      <c r="FF282" s="14"/>
      <c r="FG282" s="15"/>
      <c r="FH282" s="14"/>
      <c r="FI282" s="14"/>
      <c r="FJ282" s="14"/>
      <c r="FK282" s="15"/>
      <c r="FL282" s="14"/>
      <c r="FM282" s="14"/>
      <c r="FN282" s="14"/>
      <c r="FO282" s="15"/>
      <c r="FP282" s="14"/>
      <c r="FQ282" s="14"/>
      <c r="FR282" s="14"/>
      <c r="FS282" s="15"/>
      <c r="FT282" s="14"/>
      <c r="FU282" s="14"/>
      <c r="FV282" s="14"/>
      <c r="FW282" s="15"/>
      <c r="FX282" s="14"/>
      <c r="FY282" s="14"/>
      <c r="FZ282" s="14"/>
      <c r="GA282" s="15"/>
      <c r="GB282" s="14"/>
      <c r="GC282" s="14"/>
      <c r="GD282" s="14"/>
      <c r="GE282" s="15"/>
      <c r="GF282" s="14"/>
      <c r="GG282" s="14"/>
      <c r="GH282" s="14"/>
      <c r="GI282" s="15"/>
      <c r="GJ282" s="15"/>
      <c r="GK282" s="15"/>
    </row>
    <row r="283" spans="1:193" s="33" customFormat="1" x14ac:dyDescent="0.25">
      <c r="A283" s="56" t="s">
        <v>586</v>
      </c>
      <c r="B283" s="145">
        <f t="shared" si="1051"/>
        <v>0</v>
      </c>
      <c r="C283" s="145">
        <f t="shared" si="1051"/>
        <v>0</v>
      </c>
      <c r="D283" s="145">
        <f t="shared" si="1052"/>
        <v>0</v>
      </c>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v>0</v>
      </c>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55"/>
      <c r="BC283" s="14"/>
      <c r="BD283" s="14"/>
      <c r="BE283" s="14"/>
      <c r="BF283" s="14"/>
      <c r="BG283" s="14"/>
      <c r="BH283" s="14"/>
      <c r="BI283" s="95"/>
      <c r="BJ283" s="95"/>
      <c r="BK283" s="95"/>
      <c r="BL283" s="95"/>
      <c r="BM283" s="95"/>
      <c r="BN283" s="95"/>
      <c r="BO283" s="14"/>
      <c r="BP283" s="14"/>
      <c r="BQ283" s="95"/>
      <c r="BR283" s="14"/>
      <c r="BS283" s="14"/>
      <c r="BT283" s="14"/>
      <c r="BU283" s="95"/>
      <c r="BV283" s="95"/>
      <c r="BW283" s="14"/>
      <c r="BX283" s="14"/>
      <c r="BY283" s="95"/>
      <c r="BZ283" s="14"/>
      <c r="CA283" s="14"/>
      <c r="CB283" s="14"/>
      <c r="CC283" s="14"/>
      <c r="CD283" s="14"/>
      <c r="CE283" s="14"/>
      <c r="CF283" s="14"/>
      <c r="CG283" s="14"/>
      <c r="CH283" s="14"/>
      <c r="CI283" s="14"/>
      <c r="CJ283" s="14"/>
      <c r="CK283" s="14"/>
      <c r="CL283" s="14"/>
      <c r="CM283" s="14"/>
      <c r="CN283" s="14"/>
      <c r="CO283" s="14"/>
      <c r="CP283" s="14"/>
      <c r="CQ283" s="14"/>
      <c r="CR283" s="14"/>
      <c r="CS283" s="95"/>
      <c r="CT283" s="95"/>
      <c r="CU283" s="14"/>
      <c r="CV283" s="14"/>
      <c r="CW283" s="14"/>
      <c r="CX283" s="14"/>
      <c r="CY283" s="14"/>
      <c r="CZ283" s="14"/>
      <c r="DA283" s="95"/>
      <c r="DB283" s="14"/>
      <c r="DC283" s="14"/>
      <c r="DD283" s="14"/>
      <c r="DE283" s="14"/>
      <c r="DF283" s="14"/>
      <c r="DG283" s="14"/>
      <c r="DH283" s="14"/>
      <c r="DI283" s="95"/>
      <c r="DJ283" s="95"/>
      <c r="DK283" s="14"/>
      <c r="DL283" s="14"/>
      <c r="DM283" s="48"/>
      <c r="DN283" s="14"/>
      <c r="DO283" s="14"/>
      <c r="DP283" s="14"/>
      <c r="DQ283" s="48"/>
      <c r="DR283" s="14"/>
      <c r="DS283" s="14"/>
      <c r="DT283" s="14"/>
      <c r="DU283" s="95"/>
      <c r="DV283" s="95"/>
      <c r="DW283" s="15"/>
      <c r="DX283" s="14"/>
      <c r="DY283" s="207"/>
      <c r="DZ283" s="15"/>
      <c r="EA283" s="15"/>
      <c r="EB283" s="14"/>
      <c r="EC283" s="14"/>
      <c r="ED283" s="225"/>
      <c r="EE283" s="221"/>
      <c r="EF283" s="14"/>
      <c r="EG283" s="95"/>
      <c r="EH283" s="95"/>
      <c r="EI283" s="15"/>
      <c r="EJ283" s="14"/>
      <c r="EK283" s="95"/>
      <c r="EL283" s="95"/>
      <c r="EM283" s="15"/>
      <c r="EN283" s="14"/>
      <c r="EO283" s="95"/>
      <c r="EP283" s="95"/>
      <c r="EQ283" s="15"/>
      <c r="ER283" s="14"/>
      <c r="ES283" s="95"/>
      <c r="ET283" s="15"/>
      <c r="EU283" s="15"/>
      <c r="EV283" s="14"/>
      <c r="EW283" s="15"/>
      <c r="EX283" s="15"/>
      <c r="EY283" s="15"/>
      <c r="EZ283" s="14"/>
      <c r="FA283" s="14"/>
      <c r="FB283" s="14"/>
      <c r="FC283" s="15"/>
      <c r="FD283" s="14"/>
      <c r="FE283" s="14"/>
      <c r="FF283" s="14"/>
      <c r="FG283" s="15"/>
      <c r="FH283" s="14"/>
      <c r="FI283" s="14"/>
      <c r="FJ283" s="14"/>
      <c r="FK283" s="15"/>
      <c r="FL283" s="14"/>
      <c r="FM283" s="14"/>
      <c r="FN283" s="14"/>
      <c r="FO283" s="15"/>
      <c r="FP283" s="14"/>
      <c r="FQ283" s="14"/>
      <c r="FR283" s="14"/>
      <c r="FS283" s="15"/>
      <c r="FT283" s="14"/>
      <c r="FU283" s="14"/>
      <c r="FV283" s="14"/>
      <c r="FW283" s="15"/>
      <c r="FX283" s="14"/>
      <c r="FY283" s="14"/>
      <c r="FZ283" s="14"/>
      <c r="GA283" s="15"/>
      <c r="GB283" s="14"/>
      <c r="GC283" s="14"/>
      <c r="GD283" s="14"/>
      <c r="GE283" s="15"/>
      <c r="GF283" s="14"/>
      <c r="GG283" s="14"/>
      <c r="GH283" s="14"/>
      <c r="GI283" s="15"/>
      <c r="GJ283" s="15"/>
      <c r="GK283" s="15"/>
    </row>
    <row r="284" spans="1:193" s="33" customFormat="1" x14ac:dyDescent="0.25">
      <c r="A284" s="56" t="s">
        <v>405</v>
      </c>
      <c r="B284" s="145">
        <f t="shared" si="1051"/>
        <v>25455.5</v>
      </c>
      <c r="C284" s="145">
        <f t="shared" si="1051"/>
        <v>26663.8</v>
      </c>
      <c r="D284" s="145">
        <f t="shared" si="1052"/>
        <v>26663.73371</v>
      </c>
      <c r="E284" s="14">
        <f t="shared" si="1089"/>
        <v>99.999751385773976</v>
      </c>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55"/>
      <c r="BC284" s="14"/>
      <c r="BD284" s="14"/>
      <c r="BE284" s="14"/>
      <c r="BF284" s="14"/>
      <c r="BG284" s="14"/>
      <c r="BH284" s="14"/>
      <c r="BI284" s="95"/>
      <c r="BJ284" s="95"/>
      <c r="BK284" s="95"/>
      <c r="BL284" s="95"/>
      <c r="BM284" s="95"/>
      <c r="BN284" s="95"/>
      <c r="BO284" s="14"/>
      <c r="BP284" s="14"/>
      <c r="BQ284" s="95"/>
      <c r="BR284" s="14"/>
      <c r="BS284" s="14"/>
      <c r="BT284" s="14"/>
      <c r="BU284" s="95"/>
      <c r="BV284" s="95"/>
      <c r="BW284" s="14"/>
      <c r="BX284" s="14"/>
      <c r="BY284" s="95"/>
      <c r="BZ284" s="14"/>
      <c r="CA284" s="14"/>
      <c r="CB284" s="14"/>
      <c r="CC284" s="14"/>
      <c r="CD284" s="14"/>
      <c r="CE284" s="14"/>
      <c r="CF284" s="14"/>
      <c r="CG284" s="14"/>
      <c r="CH284" s="14"/>
      <c r="CI284" s="14"/>
      <c r="CJ284" s="14"/>
      <c r="CK284" s="14"/>
      <c r="CL284" s="14"/>
      <c r="CM284" s="14"/>
      <c r="CN284" s="14"/>
      <c r="CO284" s="14"/>
      <c r="CP284" s="14"/>
      <c r="CQ284" s="14"/>
      <c r="CR284" s="14"/>
      <c r="CS284" s="14"/>
      <c r="CT284" s="14">
        <v>25455.5</v>
      </c>
      <c r="CU284" s="14">
        <v>25455.5</v>
      </c>
      <c r="CV284" s="14">
        <v>25455.433710000001</v>
      </c>
      <c r="CW284" s="14">
        <f>CV284/CU284*100</f>
        <v>99.999739584765578</v>
      </c>
      <c r="CX284" s="14"/>
      <c r="CY284" s="14"/>
      <c r="CZ284" s="14"/>
      <c r="DA284" s="14"/>
      <c r="DB284" s="15"/>
      <c r="DC284" s="15">
        <v>1208.3</v>
      </c>
      <c r="DD284" s="15">
        <v>1208.3</v>
      </c>
      <c r="DE284" s="14">
        <f t="shared" si="1112"/>
        <v>100</v>
      </c>
      <c r="DF284" s="14"/>
      <c r="DG284" s="14"/>
      <c r="DH284" s="14"/>
      <c r="DI284" s="14"/>
      <c r="DJ284" s="14"/>
      <c r="DK284" s="14"/>
      <c r="DL284" s="14"/>
      <c r="DM284" s="48"/>
      <c r="DN284" s="14"/>
      <c r="DO284" s="14"/>
      <c r="DP284" s="14"/>
      <c r="DQ284" s="48"/>
      <c r="DR284" s="14"/>
      <c r="DS284" s="14"/>
      <c r="DT284" s="14"/>
      <c r="DU284" s="14"/>
      <c r="DV284" s="14"/>
      <c r="DW284" s="15"/>
      <c r="DX284" s="14"/>
      <c r="DY284" s="212"/>
      <c r="DZ284" s="15"/>
      <c r="EA284" s="15"/>
      <c r="EB284" s="14"/>
      <c r="EC284" s="14"/>
      <c r="ED284" s="225"/>
      <c r="EE284" s="221"/>
      <c r="EF284" s="14"/>
      <c r="EG284" s="14"/>
      <c r="EH284" s="14"/>
      <c r="EI284" s="15"/>
      <c r="EJ284" s="14"/>
      <c r="EK284" s="14"/>
      <c r="EL284" s="14"/>
      <c r="EM284" s="15"/>
      <c r="EN284" s="14"/>
      <c r="EO284" s="14"/>
      <c r="EP284" s="14"/>
      <c r="EQ284" s="15"/>
      <c r="ER284" s="14"/>
      <c r="ES284" s="14"/>
      <c r="ET284" s="15"/>
      <c r="EU284" s="15"/>
      <c r="EV284" s="14"/>
      <c r="EW284" s="15"/>
      <c r="EX284" s="15"/>
      <c r="EY284" s="15"/>
      <c r="EZ284" s="14"/>
      <c r="FA284" s="14"/>
      <c r="FB284" s="14"/>
      <c r="FC284" s="15"/>
      <c r="FD284" s="14"/>
      <c r="FE284" s="14"/>
      <c r="FF284" s="14"/>
      <c r="FG284" s="15"/>
      <c r="FH284" s="14"/>
      <c r="FI284" s="14"/>
      <c r="FJ284" s="14"/>
      <c r="FK284" s="15"/>
      <c r="FL284" s="14"/>
      <c r="FM284" s="14"/>
      <c r="FN284" s="14"/>
      <c r="FO284" s="15"/>
      <c r="FP284" s="14"/>
      <c r="FQ284" s="14"/>
      <c r="FR284" s="14"/>
      <c r="FS284" s="15"/>
      <c r="FT284" s="14"/>
      <c r="FU284" s="14"/>
      <c r="FV284" s="14"/>
      <c r="FW284" s="15"/>
      <c r="FX284" s="14"/>
      <c r="FY284" s="14"/>
      <c r="FZ284" s="14"/>
      <c r="GA284" s="15"/>
      <c r="GB284" s="14"/>
      <c r="GC284" s="14"/>
      <c r="GD284" s="14"/>
      <c r="GE284" s="15"/>
      <c r="GF284" s="14"/>
      <c r="GG284" s="14"/>
      <c r="GH284" s="14"/>
      <c r="GI284" s="15"/>
      <c r="GJ284" s="15"/>
      <c r="GK284" s="15"/>
    </row>
    <row r="285" spans="1:193" s="33" customFormat="1" x14ac:dyDescent="0.25">
      <c r="A285" s="56" t="s">
        <v>406</v>
      </c>
      <c r="B285" s="145">
        <f t="shared" si="1051"/>
        <v>0</v>
      </c>
      <c r="C285" s="145">
        <f t="shared" si="1051"/>
        <v>0</v>
      </c>
      <c r="D285" s="145">
        <f t="shared" si="1052"/>
        <v>0</v>
      </c>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55"/>
      <c r="BC285" s="14"/>
      <c r="BD285" s="14"/>
      <c r="BE285" s="14"/>
      <c r="BF285" s="14"/>
      <c r="BG285" s="14"/>
      <c r="BH285" s="14"/>
      <c r="BI285" s="95"/>
      <c r="BJ285" s="95"/>
      <c r="BK285" s="95"/>
      <c r="BL285" s="95"/>
      <c r="BM285" s="95"/>
      <c r="BN285" s="95"/>
      <c r="BO285" s="14"/>
      <c r="BP285" s="14"/>
      <c r="BQ285" s="95"/>
      <c r="BR285" s="14"/>
      <c r="BS285" s="14"/>
      <c r="BT285" s="14"/>
      <c r="BU285" s="95"/>
      <c r="BV285" s="95"/>
      <c r="BW285" s="14"/>
      <c r="BX285" s="14"/>
      <c r="BY285" s="95"/>
      <c r="BZ285" s="14"/>
      <c r="CA285" s="14"/>
      <c r="CB285" s="14"/>
      <c r="CC285" s="14"/>
      <c r="CD285" s="14"/>
      <c r="CE285" s="14"/>
      <c r="CF285" s="14"/>
      <c r="CG285" s="14"/>
      <c r="CH285" s="14"/>
      <c r="CI285" s="14"/>
      <c r="CJ285" s="14"/>
      <c r="CK285" s="14"/>
      <c r="CL285" s="14"/>
      <c r="CM285" s="14"/>
      <c r="CN285" s="14"/>
      <c r="CO285" s="14"/>
      <c r="CP285" s="14"/>
      <c r="CQ285" s="14"/>
      <c r="CR285" s="14"/>
      <c r="CS285" s="95"/>
      <c r="CT285" s="95"/>
      <c r="CU285" s="14"/>
      <c r="CV285" s="14"/>
      <c r="CW285" s="95"/>
      <c r="CX285" s="95"/>
      <c r="CY285" s="14"/>
      <c r="CZ285" s="14"/>
      <c r="DA285" s="95"/>
      <c r="DB285" s="14"/>
      <c r="DC285" s="14"/>
      <c r="DD285" s="14"/>
      <c r="DE285" s="14"/>
      <c r="DF285" s="14"/>
      <c r="DG285" s="14"/>
      <c r="DH285" s="14"/>
      <c r="DI285" s="95"/>
      <c r="DJ285" s="95"/>
      <c r="DK285" s="14"/>
      <c r="DL285" s="14"/>
      <c r="DM285" s="48"/>
      <c r="DN285" s="14"/>
      <c r="DO285" s="14"/>
      <c r="DP285" s="14"/>
      <c r="DQ285" s="48"/>
      <c r="DR285" s="14"/>
      <c r="DS285" s="14"/>
      <c r="DT285" s="14"/>
      <c r="DU285" s="95"/>
      <c r="DV285" s="95"/>
      <c r="DW285" s="15"/>
      <c r="DX285" s="14"/>
      <c r="DY285" s="207"/>
      <c r="DZ285" s="15"/>
      <c r="EA285" s="15"/>
      <c r="EB285" s="14"/>
      <c r="EC285" s="14"/>
      <c r="ED285" s="225"/>
      <c r="EE285" s="221"/>
      <c r="EF285" s="14"/>
      <c r="EG285" s="95"/>
      <c r="EH285" s="95"/>
      <c r="EI285" s="15"/>
      <c r="EJ285" s="14"/>
      <c r="EK285" s="95"/>
      <c r="EL285" s="95"/>
      <c r="EM285" s="15"/>
      <c r="EN285" s="14"/>
      <c r="EO285" s="95"/>
      <c r="EP285" s="95"/>
      <c r="EQ285" s="15"/>
      <c r="ER285" s="14"/>
      <c r="ES285" s="95"/>
      <c r="ET285" s="15"/>
      <c r="EU285" s="15"/>
      <c r="EV285" s="14"/>
      <c r="EW285" s="15"/>
      <c r="EX285" s="15"/>
      <c r="EY285" s="15"/>
      <c r="EZ285" s="14"/>
      <c r="FA285" s="14"/>
      <c r="FB285" s="14"/>
      <c r="FC285" s="15"/>
      <c r="FD285" s="14"/>
      <c r="FE285" s="14"/>
      <c r="FF285" s="14"/>
      <c r="FG285" s="15"/>
      <c r="FH285" s="14"/>
      <c r="FI285" s="14"/>
      <c r="FJ285" s="14"/>
      <c r="FK285" s="15"/>
      <c r="FL285" s="14"/>
      <c r="FM285" s="14"/>
      <c r="FN285" s="14"/>
      <c r="FO285" s="15"/>
      <c r="FP285" s="14"/>
      <c r="FQ285" s="14"/>
      <c r="FR285" s="14"/>
      <c r="FS285" s="15"/>
      <c r="FT285" s="14"/>
      <c r="FU285" s="14"/>
      <c r="FV285" s="14"/>
      <c r="FW285" s="15"/>
      <c r="FX285" s="14"/>
      <c r="FY285" s="14"/>
      <c r="FZ285" s="14"/>
      <c r="GA285" s="15"/>
      <c r="GB285" s="14"/>
      <c r="GC285" s="14"/>
      <c r="GD285" s="14"/>
      <c r="GE285" s="15"/>
      <c r="GF285" s="14"/>
      <c r="GG285" s="14"/>
      <c r="GH285" s="14"/>
      <c r="GI285" s="15"/>
      <c r="GJ285" s="15"/>
      <c r="GK285" s="15"/>
    </row>
    <row r="286" spans="1:193" s="33" customFormat="1" x14ac:dyDescent="0.25">
      <c r="A286" s="56" t="s">
        <v>587</v>
      </c>
      <c r="B286" s="145">
        <f t="shared" si="1051"/>
        <v>0</v>
      </c>
      <c r="C286" s="145">
        <f t="shared" si="1051"/>
        <v>0</v>
      </c>
      <c r="D286" s="145">
        <f t="shared" si="1052"/>
        <v>0</v>
      </c>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55"/>
      <c r="BC286" s="14"/>
      <c r="BD286" s="14"/>
      <c r="BE286" s="14"/>
      <c r="BF286" s="14"/>
      <c r="BG286" s="14"/>
      <c r="BH286" s="14"/>
      <c r="BI286" s="95"/>
      <c r="BJ286" s="95"/>
      <c r="BK286" s="95"/>
      <c r="BL286" s="95"/>
      <c r="BM286" s="95"/>
      <c r="BN286" s="95"/>
      <c r="BO286" s="14"/>
      <c r="BP286" s="14"/>
      <c r="BQ286" s="95"/>
      <c r="BR286" s="14"/>
      <c r="BS286" s="14"/>
      <c r="BT286" s="14"/>
      <c r="BU286" s="95"/>
      <c r="BV286" s="95"/>
      <c r="BW286" s="14"/>
      <c r="BX286" s="14"/>
      <c r="BY286" s="95"/>
      <c r="BZ286" s="14"/>
      <c r="CA286" s="14"/>
      <c r="CB286" s="14"/>
      <c r="CC286" s="14"/>
      <c r="CD286" s="14"/>
      <c r="CE286" s="14"/>
      <c r="CF286" s="14"/>
      <c r="CG286" s="14"/>
      <c r="CH286" s="14"/>
      <c r="CI286" s="14"/>
      <c r="CJ286" s="14"/>
      <c r="CK286" s="14"/>
      <c r="CL286" s="14"/>
      <c r="CM286" s="14"/>
      <c r="CN286" s="14"/>
      <c r="CO286" s="14"/>
      <c r="CP286" s="14"/>
      <c r="CQ286" s="14"/>
      <c r="CR286" s="14"/>
      <c r="CS286" s="95"/>
      <c r="CT286" s="95"/>
      <c r="CU286" s="14"/>
      <c r="CV286" s="14"/>
      <c r="CW286" s="95"/>
      <c r="CX286" s="95"/>
      <c r="CY286" s="14"/>
      <c r="CZ286" s="14"/>
      <c r="DA286" s="95"/>
      <c r="DB286" s="14"/>
      <c r="DC286" s="14"/>
      <c r="DD286" s="14"/>
      <c r="DE286" s="14"/>
      <c r="DF286" s="14"/>
      <c r="DG286" s="14"/>
      <c r="DH286" s="14"/>
      <c r="DI286" s="95"/>
      <c r="DJ286" s="95"/>
      <c r="DK286" s="14"/>
      <c r="DL286" s="14"/>
      <c r="DM286" s="48"/>
      <c r="DN286" s="14"/>
      <c r="DO286" s="14"/>
      <c r="DP286" s="14"/>
      <c r="DQ286" s="48"/>
      <c r="DR286" s="14"/>
      <c r="DS286" s="14"/>
      <c r="DT286" s="14"/>
      <c r="DU286" s="95"/>
      <c r="DV286" s="95"/>
      <c r="DW286" s="15"/>
      <c r="DX286" s="14"/>
      <c r="DY286" s="207"/>
      <c r="DZ286" s="15"/>
      <c r="EA286" s="15"/>
      <c r="EB286" s="14"/>
      <c r="EC286" s="14"/>
      <c r="ED286" s="225"/>
      <c r="EE286" s="221"/>
      <c r="EF286" s="14"/>
      <c r="EG286" s="95"/>
      <c r="EH286" s="95"/>
      <c r="EI286" s="15"/>
      <c r="EJ286" s="14"/>
      <c r="EK286" s="95"/>
      <c r="EL286" s="95"/>
      <c r="EM286" s="15"/>
      <c r="EN286" s="14"/>
      <c r="EO286" s="95"/>
      <c r="EP286" s="95"/>
      <c r="EQ286" s="15"/>
      <c r="ER286" s="14"/>
      <c r="ES286" s="95"/>
      <c r="ET286" s="15"/>
      <c r="EU286" s="15"/>
      <c r="EV286" s="14"/>
      <c r="EW286" s="15"/>
      <c r="EX286" s="15"/>
      <c r="EY286" s="15"/>
      <c r="EZ286" s="14"/>
      <c r="FA286" s="14"/>
      <c r="FB286" s="14"/>
      <c r="FC286" s="15"/>
      <c r="FD286" s="14"/>
      <c r="FE286" s="14"/>
      <c r="FF286" s="14"/>
      <c r="FG286" s="15"/>
      <c r="FH286" s="14"/>
      <c r="FI286" s="14"/>
      <c r="FJ286" s="14"/>
      <c r="FK286" s="15"/>
      <c r="FL286" s="14"/>
      <c r="FM286" s="14"/>
      <c r="FN286" s="14"/>
      <c r="FO286" s="15"/>
      <c r="FP286" s="14"/>
      <c r="FQ286" s="14"/>
      <c r="FR286" s="14"/>
      <c r="FS286" s="15"/>
      <c r="FT286" s="14"/>
      <c r="FU286" s="14"/>
      <c r="FV286" s="14"/>
      <c r="FW286" s="15"/>
      <c r="FX286" s="14"/>
      <c r="FY286" s="14"/>
      <c r="FZ286" s="14"/>
      <c r="GA286" s="15"/>
      <c r="GB286" s="14"/>
      <c r="GC286" s="14"/>
      <c r="GD286" s="14"/>
      <c r="GE286" s="15"/>
      <c r="GF286" s="14"/>
      <c r="GG286" s="14"/>
      <c r="GH286" s="14"/>
      <c r="GI286" s="15"/>
      <c r="GJ286" s="15"/>
      <c r="GK286" s="15"/>
    </row>
    <row r="287" spans="1:193" s="33" customFormat="1" x14ac:dyDescent="0.25">
      <c r="A287" s="56" t="s">
        <v>589</v>
      </c>
      <c r="B287" s="145">
        <f t="shared" si="1051"/>
        <v>0</v>
      </c>
      <c r="C287" s="145">
        <f t="shared" si="1051"/>
        <v>416</v>
      </c>
      <c r="D287" s="145">
        <f t="shared" si="1052"/>
        <v>416</v>
      </c>
      <c r="E287" s="14">
        <f t="shared" si="1089"/>
        <v>100</v>
      </c>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v>416</v>
      </c>
      <c r="AR287" s="133">
        <v>416</v>
      </c>
      <c r="AS287" s="14">
        <f t="shared" si="1053"/>
        <v>100</v>
      </c>
      <c r="AT287" s="14"/>
      <c r="AU287" s="14"/>
      <c r="AV287" s="14"/>
      <c r="AW287" s="14"/>
      <c r="AX287" s="14"/>
      <c r="AY287" s="14"/>
      <c r="AZ287" s="14"/>
      <c r="BA287" s="14"/>
      <c r="BB287" s="155"/>
      <c r="BC287" s="14"/>
      <c r="BD287" s="14"/>
      <c r="BE287" s="14"/>
      <c r="BF287" s="14"/>
      <c r="BG287" s="14"/>
      <c r="BH287" s="14"/>
      <c r="BI287" s="95"/>
      <c r="BJ287" s="95"/>
      <c r="BK287" s="95"/>
      <c r="BL287" s="95"/>
      <c r="BM287" s="95"/>
      <c r="BN287" s="95"/>
      <c r="BO287" s="14"/>
      <c r="BP287" s="14"/>
      <c r="BQ287" s="95"/>
      <c r="BR287" s="14"/>
      <c r="BS287" s="14"/>
      <c r="BT287" s="14"/>
      <c r="BU287" s="95"/>
      <c r="BV287" s="95"/>
      <c r="BW287" s="14"/>
      <c r="BX287" s="14"/>
      <c r="BY287" s="95"/>
      <c r="BZ287" s="14"/>
      <c r="CA287" s="14"/>
      <c r="CB287" s="14"/>
      <c r="CC287" s="14"/>
      <c r="CD287" s="14"/>
      <c r="CE287" s="14"/>
      <c r="CF287" s="14"/>
      <c r="CG287" s="14"/>
      <c r="CH287" s="14"/>
      <c r="CI287" s="14"/>
      <c r="CJ287" s="14"/>
      <c r="CK287" s="14"/>
      <c r="CL287" s="14"/>
      <c r="CM287" s="14"/>
      <c r="CN287" s="14"/>
      <c r="CO287" s="14"/>
      <c r="CP287" s="14"/>
      <c r="CQ287" s="14"/>
      <c r="CR287" s="14"/>
      <c r="CS287" s="95"/>
      <c r="CT287" s="95"/>
      <c r="CU287" s="14"/>
      <c r="CV287" s="14"/>
      <c r="CW287" s="95"/>
      <c r="CX287" s="95"/>
      <c r="CY287" s="14"/>
      <c r="CZ287" s="14"/>
      <c r="DA287" s="95"/>
      <c r="DB287" s="14"/>
      <c r="DC287" s="14"/>
      <c r="DD287" s="14"/>
      <c r="DE287" s="14"/>
      <c r="DF287" s="14"/>
      <c r="DG287" s="14"/>
      <c r="DH287" s="14"/>
      <c r="DI287" s="95"/>
      <c r="DJ287" s="95"/>
      <c r="DK287" s="14"/>
      <c r="DL287" s="14"/>
      <c r="DM287" s="48"/>
      <c r="DN287" s="14"/>
      <c r="DO287" s="14"/>
      <c r="DP287" s="14"/>
      <c r="DQ287" s="48"/>
      <c r="DR287" s="14"/>
      <c r="DS287" s="14"/>
      <c r="DT287" s="14"/>
      <c r="DU287" s="95"/>
      <c r="DV287" s="95"/>
      <c r="DW287" s="15"/>
      <c r="DX287" s="14"/>
      <c r="DY287" s="207"/>
      <c r="DZ287" s="15"/>
      <c r="EA287" s="15"/>
      <c r="EB287" s="14"/>
      <c r="EC287" s="14"/>
      <c r="ED287" s="225"/>
      <c r="EE287" s="221"/>
      <c r="EF287" s="14"/>
      <c r="EG287" s="95"/>
      <c r="EH287" s="95"/>
      <c r="EI287" s="15"/>
      <c r="EJ287" s="14"/>
      <c r="EK287" s="95"/>
      <c r="EL287" s="95"/>
      <c r="EM287" s="15"/>
      <c r="EN287" s="14"/>
      <c r="EO287" s="95"/>
      <c r="EP287" s="95"/>
      <c r="EQ287" s="15"/>
      <c r="ER287" s="14"/>
      <c r="ES287" s="95"/>
      <c r="ET287" s="15"/>
      <c r="EU287" s="15"/>
      <c r="EV287" s="14"/>
      <c r="EW287" s="15"/>
      <c r="EX287" s="15"/>
      <c r="EY287" s="15"/>
      <c r="EZ287" s="14"/>
      <c r="FA287" s="14"/>
      <c r="FB287" s="14"/>
      <c r="FC287" s="15"/>
      <c r="FD287" s="14"/>
      <c r="FE287" s="14"/>
      <c r="FF287" s="14"/>
      <c r="FG287" s="15"/>
      <c r="FH287" s="14"/>
      <c r="FI287" s="14"/>
      <c r="FJ287" s="14"/>
      <c r="FK287" s="15"/>
      <c r="FL287" s="14"/>
      <c r="FM287" s="14"/>
      <c r="FN287" s="14"/>
      <c r="FO287" s="15"/>
      <c r="FP287" s="14"/>
      <c r="FQ287" s="14"/>
      <c r="FR287" s="14"/>
      <c r="FS287" s="15"/>
      <c r="FT287" s="14"/>
      <c r="FU287" s="14"/>
      <c r="FV287" s="14"/>
      <c r="FW287" s="15"/>
      <c r="FX287" s="14"/>
      <c r="FY287" s="14"/>
      <c r="FZ287" s="14"/>
      <c r="GA287" s="15"/>
      <c r="GB287" s="14"/>
      <c r="GC287" s="14"/>
      <c r="GD287" s="14"/>
      <c r="GE287" s="15"/>
      <c r="GF287" s="14"/>
      <c r="GG287" s="14"/>
      <c r="GH287" s="14"/>
      <c r="GI287" s="15"/>
      <c r="GJ287" s="15"/>
      <c r="GK287" s="15"/>
    </row>
    <row r="288" spans="1:193" s="33" customFormat="1" x14ac:dyDescent="0.25">
      <c r="A288" s="56" t="s">
        <v>588</v>
      </c>
      <c r="B288" s="145">
        <f t="shared" si="1051"/>
        <v>485.5</v>
      </c>
      <c r="C288" s="145">
        <f t="shared" si="1051"/>
        <v>1383.5695999999998</v>
      </c>
      <c r="D288" s="145">
        <f t="shared" si="1052"/>
        <v>1383.5695999999998</v>
      </c>
      <c r="E288" s="14">
        <f t="shared" si="1089"/>
        <v>100</v>
      </c>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v>898.06959999999992</v>
      </c>
      <c r="AR288" s="14">
        <v>898.06959999999992</v>
      </c>
      <c r="AS288" s="14">
        <f t="shared" si="1053"/>
        <v>100</v>
      </c>
      <c r="AT288" s="14"/>
      <c r="AU288" s="14"/>
      <c r="AV288" s="14"/>
      <c r="AW288" s="14"/>
      <c r="AX288" s="14"/>
      <c r="AY288" s="14"/>
      <c r="AZ288" s="14"/>
      <c r="BA288" s="14"/>
      <c r="BB288" s="155"/>
      <c r="BC288" s="14"/>
      <c r="BD288" s="14"/>
      <c r="BE288" s="14"/>
      <c r="BF288" s="14"/>
      <c r="BG288" s="14"/>
      <c r="BH288" s="14"/>
      <c r="BI288" s="95"/>
      <c r="BJ288" s="95"/>
      <c r="BK288" s="95"/>
      <c r="BL288" s="95"/>
      <c r="BM288" s="95"/>
      <c r="BN288" s="95"/>
      <c r="BO288" s="14"/>
      <c r="BP288" s="14"/>
      <c r="BQ288" s="95"/>
      <c r="BR288" s="14"/>
      <c r="BS288" s="14"/>
      <c r="BT288" s="14"/>
      <c r="BU288" s="95"/>
      <c r="BV288" s="95"/>
      <c r="BW288" s="14"/>
      <c r="BX288" s="14"/>
      <c r="BY288" s="95"/>
      <c r="BZ288" s="14"/>
      <c r="CA288" s="14"/>
      <c r="CB288" s="14"/>
      <c r="CC288" s="14"/>
      <c r="CD288" s="14"/>
      <c r="CE288" s="14"/>
      <c r="CF288" s="14"/>
      <c r="CG288" s="14"/>
      <c r="CH288" s="14"/>
      <c r="CI288" s="14"/>
      <c r="CJ288" s="14"/>
      <c r="CK288" s="14"/>
      <c r="CL288" s="14">
        <v>485.5</v>
      </c>
      <c r="CM288" s="14">
        <v>485.5</v>
      </c>
      <c r="CN288" s="14">
        <v>485.5</v>
      </c>
      <c r="CO288" s="14">
        <f>CN288/CM288*100</f>
        <v>100</v>
      </c>
      <c r="CP288" s="14"/>
      <c r="CQ288" s="14"/>
      <c r="CR288" s="14"/>
      <c r="CS288" s="95"/>
      <c r="CT288" s="95"/>
      <c r="CU288" s="14"/>
      <c r="CV288" s="14"/>
      <c r="CW288" s="95"/>
      <c r="CX288" s="95"/>
      <c r="CY288" s="14"/>
      <c r="CZ288" s="14"/>
      <c r="DA288" s="95"/>
      <c r="DB288" s="14"/>
      <c r="DC288" s="14"/>
      <c r="DD288" s="14"/>
      <c r="DE288" s="14"/>
      <c r="DF288" s="14"/>
      <c r="DG288" s="14"/>
      <c r="DH288" s="14"/>
      <c r="DI288" s="95"/>
      <c r="DJ288" s="95"/>
      <c r="DK288" s="14"/>
      <c r="DL288" s="14"/>
      <c r="DM288" s="48"/>
      <c r="DN288" s="14"/>
      <c r="DO288" s="14"/>
      <c r="DP288" s="14"/>
      <c r="DQ288" s="48"/>
      <c r="DR288" s="14"/>
      <c r="DS288" s="14"/>
      <c r="DT288" s="14"/>
      <c r="DU288" s="95"/>
      <c r="DV288" s="95"/>
      <c r="DW288" s="15"/>
      <c r="DX288" s="14"/>
      <c r="DY288" s="207"/>
      <c r="DZ288" s="15"/>
      <c r="EA288" s="15"/>
      <c r="EB288" s="14"/>
      <c r="EC288" s="14"/>
      <c r="ED288" s="225"/>
      <c r="EE288" s="221"/>
      <c r="EF288" s="14"/>
      <c r="EG288" s="95"/>
      <c r="EH288" s="95"/>
      <c r="EI288" s="15"/>
      <c r="EJ288" s="14"/>
      <c r="EK288" s="95"/>
      <c r="EL288" s="95"/>
      <c r="EM288" s="15"/>
      <c r="EN288" s="14"/>
      <c r="EO288" s="95"/>
      <c r="EP288" s="95"/>
      <c r="EQ288" s="15"/>
      <c r="ER288" s="14"/>
      <c r="ES288" s="95"/>
      <c r="ET288" s="15"/>
      <c r="EU288" s="15"/>
      <c r="EV288" s="14"/>
      <c r="EW288" s="15"/>
      <c r="EX288" s="15"/>
      <c r="EY288" s="15"/>
      <c r="EZ288" s="14"/>
      <c r="FA288" s="14"/>
      <c r="FB288" s="14"/>
      <c r="FC288" s="15"/>
      <c r="FD288" s="14"/>
      <c r="FE288" s="14"/>
      <c r="FF288" s="14"/>
      <c r="FG288" s="15"/>
      <c r="FH288" s="14"/>
      <c r="FI288" s="14"/>
      <c r="FJ288" s="14"/>
      <c r="FK288" s="15"/>
      <c r="FL288" s="14"/>
      <c r="FM288" s="14"/>
      <c r="FN288" s="14"/>
      <c r="FO288" s="15"/>
      <c r="FP288" s="14"/>
      <c r="FQ288" s="14"/>
      <c r="FR288" s="14"/>
      <c r="FS288" s="15"/>
      <c r="FT288" s="14"/>
      <c r="FU288" s="14"/>
      <c r="FV288" s="14"/>
      <c r="FW288" s="15"/>
      <c r="FX288" s="14"/>
      <c r="FY288" s="14"/>
      <c r="FZ288" s="14"/>
      <c r="GA288" s="15"/>
      <c r="GB288" s="14"/>
      <c r="GC288" s="14"/>
      <c r="GD288" s="14"/>
      <c r="GE288" s="15"/>
      <c r="GF288" s="14"/>
      <c r="GG288" s="14"/>
      <c r="GH288" s="14"/>
      <c r="GI288" s="15"/>
      <c r="GJ288" s="15"/>
      <c r="GK288" s="15"/>
    </row>
    <row r="289" spans="1:193" s="33" customFormat="1" x14ac:dyDescent="0.25">
      <c r="A289" s="56" t="s">
        <v>590</v>
      </c>
      <c r="B289" s="145">
        <f t="shared" si="1051"/>
        <v>0</v>
      </c>
      <c r="C289" s="145">
        <f t="shared" si="1051"/>
        <v>765.88599999999997</v>
      </c>
      <c r="D289" s="145">
        <f t="shared" si="1052"/>
        <v>765.88599999999997</v>
      </c>
      <c r="E289" s="14">
        <f t="shared" si="1089"/>
        <v>100</v>
      </c>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v>765.88599999999997</v>
      </c>
      <c r="AR289" s="133">
        <v>765.88599999999997</v>
      </c>
      <c r="AS289" s="14">
        <f t="shared" si="1053"/>
        <v>100</v>
      </c>
      <c r="AT289" s="14"/>
      <c r="AU289" s="14"/>
      <c r="AV289" s="14"/>
      <c r="AW289" s="14"/>
      <c r="AX289" s="14"/>
      <c r="AY289" s="14"/>
      <c r="AZ289" s="14"/>
      <c r="BA289" s="14"/>
      <c r="BB289" s="155"/>
      <c r="BC289" s="14"/>
      <c r="BD289" s="14"/>
      <c r="BE289" s="14"/>
      <c r="BF289" s="14"/>
      <c r="BG289" s="14"/>
      <c r="BH289" s="14"/>
      <c r="BI289" s="95"/>
      <c r="BJ289" s="95"/>
      <c r="BK289" s="95"/>
      <c r="BL289" s="95"/>
      <c r="BM289" s="95"/>
      <c r="BN289" s="95"/>
      <c r="BO289" s="14"/>
      <c r="BP289" s="14"/>
      <c r="BQ289" s="95"/>
      <c r="BR289" s="14"/>
      <c r="BS289" s="14"/>
      <c r="BT289" s="14"/>
      <c r="BU289" s="95"/>
      <c r="BV289" s="95"/>
      <c r="BW289" s="14"/>
      <c r="BX289" s="14"/>
      <c r="BY289" s="95"/>
      <c r="BZ289" s="14"/>
      <c r="CA289" s="14"/>
      <c r="CB289" s="14"/>
      <c r="CC289" s="14"/>
      <c r="CD289" s="14"/>
      <c r="CE289" s="14"/>
      <c r="CF289" s="14"/>
      <c r="CG289" s="14"/>
      <c r="CH289" s="14"/>
      <c r="CI289" s="14"/>
      <c r="CJ289" s="14"/>
      <c r="CK289" s="14"/>
      <c r="CL289" s="14"/>
      <c r="CM289" s="14"/>
      <c r="CN289" s="14"/>
      <c r="CO289" s="14"/>
      <c r="CP289" s="14"/>
      <c r="CQ289" s="14"/>
      <c r="CR289" s="14"/>
      <c r="CS289" s="95"/>
      <c r="CT289" s="95"/>
      <c r="CU289" s="14"/>
      <c r="CV289" s="14"/>
      <c r="CW289" s="95"/>
      <c r="CX289" s="95"/>
      <c r="CY289" s="14"/>
      <c r="CZ289" s="14"/>
      <c r="DA289" s="95"/>
      <c r="DB289" s="14"/>
      <c r="DC289" s="14"/>
      <c r="DD289" s="14"/>
      <c r="DE289" s="14"/>
      <c r="DF289" s="14"/>
      <c r="DG289" s="14"/>
      <c r="DH289" s="14"/>
      <c r="DI289" s="95"/>
      <c r="DJ289" s="95"/>
      <c r="DK289" s="14"/>
      <c r="DL289" s="14"/>
      <c r="DM289" s="48"/>
      <c r="DN289" s="14"/>
      <c r="DO289" s="14"/>
      <c r="DP289" s="14"/>
      <c r="DQ289" s="48"/>
      <c r="DR289" s="14"/>
      <c r="DS289" s="14"/>
      <c r="DT289" s="14"/>
      <c r="DU289" s="95"/>
      <c r="DV289" s="95"/>
      <c r="DW289" s="15"/>
      <c r="DX289" s="14"/>
      <c r="DY289" s="207"/>
      <c r="DZ289" s="15"/>
      <c r="EA289" s="15"/>
      <c r="EB289" s="14"/>
      <c r="EC289" s="14"/>
      <c r="ED289" s="225"/>
      <c r="EE289" s="221"/>
      <c r="EF289" s="14"/>
      <c r="EG289" s="95"/>
      <c r="EH289" s="95"/>
      <c r="EI289" s="15"/>
      <c r="EJ289" s="14"/>
      <c r="EK289" s="95"/>
      <c r="EL289" s="95"/>
      <c r="EM289" s="15"/>
      <c r="EN289" s="14"/>
      <c r="EO289" s="95"/>
      <c r="EP289" s="95"/>
      <c r="EQ289" s="15"/>
      <c r="ER289" s="14"/>
      <c r="ES289" s="95"/>
      <c r="ET289" s="15"/>
      <c r="EU289" s="15"/>
      <c r="EV289" s="14"/>
      <c r="EW289" s="15"/>
      <c r="EX289" s="15"/>
      <c r="EY289" s="15"/>
      <c r="EZ289" s="14"/>
      <c r="FA289" s="14"/>
      <c r="FB289" s="14"/>
      <c r="FC289" s="15"/>
      <c r="FD289" s="14"/>
      <c r="FE289" s="14"/>
      <c r="FF289" s="14"/>
      <c r="FG289" s="15"/>
      <c r="FH289" s="14"/>
      <c r="FI289" s="14"/>
      <c r="FJ289" s="14"/>
      <c r="FK289" s="15"/>
      <c r="FL289" s="14"/>
      <c r="FM289" s="14"/>
      <c r="FN289" s="14"/>
      <c r="FO289" s="15"/>
      <c r="FP289" s="14"/>
      <c r="FQ289" s="14"/>
      <c r="FR289" s="14"/>
      <c r="FS289" s="15"/>
      <c r="FT289" s="14"/>
      <c r="FU289" s="14"/>
      <c r="FV289" s="14"/>
      <c r="FW289" s="15"/>
      <c r="FX289" s="14"/>
      <c r="FY289" s="14"/>
      <c r="FZ289" s="14"/>
      <c r="GA289" s="15"/>
      <c r="GB289" s="14"/>
      <c r="GC289" s="14"/>
      <c r="GD289" s="14"/>
      <c r="GE289" s="15"/>
      <c r="GF289" s="14"/>
      <c r="GG289" s="14"/>
      <c r="GH289" s="14"/>
      <c r="GI289" s="15"/>
      <c r="GJ289" s="15"/>
      <c r="GK289" s="15"/>
    </row>
    <row r="290" spans="1:193" s="33" customFormat="1" x14ac:dyDescent="0.25">
      <c r="A290" s="56" t="s">
        <v>407</v>
      </c>
      <c r="B290" s="145">
        <f t="shared" si="1051"/>
        <v>0</v>
      </c>
      <c r="C290" s="145">
        <f t="shared" si="1051"/>
        <v>0</v>
      </c>
      <c r="D290" s="145">
        <f t="shared" si="1052"/>
        <v>0</v>
      </c>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v>0</v>
      </c>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55"/>
      <c r="BC290" s="14"/>
      <c r="BD290" s="14"/>
      <c r="BE290" s="14"/>
      <c r="BF290" s="14"/>
      <c r="BG290" s="14"/>
      <c r="BH290" s="14"/>
      <c r="BI290" s="95"/>
      <c r="BJ290" s="95"/>
      <c r="BK290" s="95"/>
      <c r="BL290" s="95"/>
      <c r="BM290" s="95"/>
      <c r="BN290" s="95"/>
      <c r="BO290" s="14"/>
      <c r="BP290" s="14"/>
      <c r="BQ290" s="95"/>
      <c r="BR290" s="14"/>
      <c r="BS290" s="14"/>
      <c r="BT290" s="14"/>
      <c r="BU290" s="95"/>
      <c r="BV290" s="95"/>
      <c r="BW290" s="14"/>
      <c r="BX290" s="14"/>
      <c r="BY290" s="95"/>
      <c r="BZ290" s="14"/>
      <c r="CA290" s="14"/>
      <c r="CB290" s="14"/>
      <c r="CC290" s="14"/>
      <c r="CD290" s="14"/>
      <c r="CE290" s="14"/>
      <c r="CF290" s="14"/>
      <c r="CG290" s="14"/>
      <c r="CH290" s="14"/>
      <c r="CI290" s="14"/>
      <c r="CJ290" s="14"/>
      <c r="CK290" s="14"/>
      <c r="CL290" s="14"/>
      <c r="CM290" s="14"/>
      <c r="CN290" s="14"/>
      <c r="CO290" s="14"/>
      <c r="CP290" s="14"/>
      <c r="CQ290" s="14"/>
      <c r="CR290" s="14"/>
      <c r="CS290" s="95"/>
      <c r="CT290" s="95"/>
      <c r="CU290" s="14"/>
      <c r="CV290" s="14"/>
      <c r="CW290" s="95"/>
      <c r="CX290" s="95"/>
      <c r="CY290" s="14"/>
      <c r="CZ290" s="14"/>
      <c r="DA290" s="95"/>
      <c r="DB290" s="14"/>
      <c r="DC290" s="14"/>
      <c r="DD290" s="14"/>
      <c r="DE290" s="14"/>
      <c r="DF290" s="14"/>
      <c r="DG290" s="14"/>
      <c r="DH290" s="14"/>
      <c r="DI290" s="95"/>
      <c r="DJ290" s="95"/>
      <c r="DK290" s="14"/>
      <c r="DL290" s="14"/>
      <c r="DM290" s="48"/>
      <c r="DN290" s="14"/>
      <c r="DO290" s="14"/>
      <c r="DP290" s="14"/>
      <c r="DQ290" s="48"/>
      <c r="DR290" s="14"/>
      <c r="DS290" s="14"/>
      <c r="DT290" s="14"/>
      <c r="DU290" s="95"/>
      <c r="DV290" s="95"/>
      <c r="DW290" s="15"/>
      <c r="DX290" s="14"/>
      <c r="DY290" s="207"/>
      <c r="DZ290" s="15"/>
      <c r="EA290" s="15"/>
      <c r="EB290" s="14"/>
      <c r="EC290" s="14"/>
      <c r="ED290" s="225"/>
      <c r="EE290" s="221"/>
      <c r="EF290" s="14"/>
      <c r="EG290" s="95"/>
      <c r="EH290" s="95"/>
      <c r="EI290" s="15"/>
      <c r="EJ290" s="14"/>
      <c r="EK290" s="95"/>
      <c r="EL290" s="95"/>
      <c r="EM290" s="15"/>
      <c r="EN290" s="14"/>
      <c r="EO290" s="95"/>
      <c r="EP290" s="95"/>
      <c r="EQ290" s="15"/>
      <c r="ER290" s="14"/>
      <c r="ES290" s="95"/>
      <c r="ET290" s="15"/>
      <c r="EU290" s="15"/>
      <c r="EV290" s="14"/>
      <c r="EW290" s="15"/>
      <c r="EX290" s="15"/>
      <c r="EY290" s="15"/>
      <c r="EZ290" s="14"/>
      <c r="FA290" s="14"/>
      <c r="FB290" s="14"/>
      <c r="FC290" s="15"/>
      <c r="FD290" s="14"/>
      <c r="FE290" s="14"/>
      <c r="FF290" s="14"/>
      <c r="FG290" s="15"/>
      <c r="FH290" s="14"/>
      <c r="FI290" s="14"/>
      <c r="FJ290" s="14"/>
      <c r="FK290" s="15"/>
      <c r="FL290" s="14"/>
      <c r="FM290" s="14"/>
      <c r="FN290" s="14"/>
      <c r="FO290" s="15"/>
      <c r="FP290" s="14"/>
      <c r="FQ290" s="14"/>
      <c r="FR290" s="14"/>
      <c r="FS290" s="15"/>
      <c r="FT290" s="14"/>
      <c r="FU290" s="14"/>
      <c r="FV290" s="14"/>
      <c r="FW290" s="15"/>
      <c r="FX290" s="14"/>
      <c r="FY290" s="14"/>
      <c r="FZ290" s="14"/>
      <c r="GA290" s="15"/>
      <c r="GB290" s="14"/>
      <c r="GC290" s="14"/>
      <c r="GD290" s="14"/>
      <c r="GE290" s="15"/>
      <c r="GF290" s="14"/>
      <c r="GG290" s="14"/>
      <c r="GH290" s="14"/>
      <c r="GI290" s="15"/>
      <c r="GJ290" s="15"/>
      <c r="GK290" s="15"/>
    </row>
    <row r="291" spans="1:193" s="74" customFormat="1" ht="31.5" x14ac:dyDescent="0.25">
      <c r="A291" s="75" t="s">
        <v>422</v>
      </c>
      <c r="B291" s="144">
        <f t="shared" si="1051"/>
        <v>34575.53</v>
      </c>
      <c r="C291" s="144">
        <f t="shared" si="1051"/>
        <v>33260.585850000003</v>
      </c>
      <c r="D291" s="144">
        <f t="shared" si="1052"/>
        <v>32979.638039999998</v>
      </c>
      <c r="E291" s="79">
        <f t="shared" si="1089"/>
        <v>99.155313104624682</v>
      </c>
      <c r="F291" s="81">
        <f t="shared" ref="F291" si="1129">F292+F293+F294+F295+F296+F297+F298+F299+F300</f>
        <v>0</v>
      </c>
      <c r="G291" s="81">
        <f t="shared" ref="G291:BH291" si="1130">G292+G293+G294+G295+G296+G297+G298+G299+G300</f>
        <v>0</v>
      </c>
      <c r="H291" s="81">
        <f t="shared" si="1130"/>
        <v>0</v>
      </c>
      <c r="I291" s="81">
        <f t="shared" si="1130"/>
        <v>0</v>
      </c>
      <c r="J291" s="81">
        <f t="shared" ref="J291" si="1131">J292+J293+J294+J295+J296+J297+J298+J299+J300</f>
        <v>0</v>
      </c>
      <c r="K291" s="81">
        <f t="shared" si="1130"/>
        <v>0</v>
      </c>
      <c r="L291" s="81">
        <f t="shared" si="1130"/>
        <v>0</v>
      </c>
      <c r="M291" s="81">
        <f t="shared" si="1130"/>
        <v>0</v>
      </c>
      <c r="N291" s="81">
        <f t="shared" ref="N291" si="1132">N292+N293+N294+N295+N296+N297+N298+N299+N300</f>
        <v>0</v>
      </c>
      <c r="O291" s="81">
        <f t="shared" si="1130"/>
        <v>0</v>
      </c>
      <c r="P291" s="81">
        <f t="shared" si="1130"/>
        <v>0</v>
      </c>
      <c r="Q291" s="81">
        <f t="shared" si="1130"/>
        <v>0</v>
      </c>
      <c r="R291" s="81">
        <f t="shared" ref="R291" si="1133">R292+R293+R294+R295+R296+R297+R298+R299+R300</f>
        <v>0</v>
      </c>
      <c r="S291" s="81">
        <f t="shared" si="1130"/>
        <v>0</v>
      </c>
      <c r="T291" s="81">
        <f t="shared" si="1130"/>
        <v>0</v>
      </c>
      <c r="U291" s="81">
        <f t="shared" si="1130"/>
        <v>0</v>
      </c>
      <c r="V291" s="81"/>
      <c r="W291" s="81">
        <f t="shared" si="1130"/>
        <v>0</v>
      </c>
      <c r="X291" s="81">
        <f t="shared" si="1130"/>
        <v>0</v>
      </c>
      <c r="Y291" s="81">
        <f t="shared" si="1130"/>
        <v>0</v>
      </c>
      <c r="Z291" s="81">
        <f t="shared" ref="Z291" si="1134">Z292+Z293+Z294+Z295+Z296+Z297+Z298+Z299+Z300</f>
        <v>3253.2</v>
      </c>
      <c r="AA291" s="81">
        <f t="shared" si="1130"/>
        <v>3253.2</v>
      </c>
      <c r="AB291" s="81">
        <f t="shared" si="1130"/>
        <v>3253.2</v>
      </c>
      <c r="AC291" s="81">
        <f>AB291/AA291*100</f>
        <v>100</v>
      </c>
      <c r="AD291" s="81">
        <f t="shared" ref="AD291" si="1135">AD292+AD293+AD294+AD295+AD296+AD297+AD298+AD299+AD300</f>
        <v>116.93</v>
      </c>
      <c r="AE291" s="81">
        <f t="shared" si="1130"/>
        <v>102.04082</v>
      </c>
      <c r="AF291" s="81">
        <f t="shared" si="1130"/>
        <v>102.04083</v>
      </c>
      <c r="AG291" s="81">
        <f>AF291/AE291*100</f>
        <v>100.00000979999966</v>
      </c>
      <c r="AH291" s="81">
        <f t="shared" ref="AH291" si="1136">AH292+AH293+AH294+AH295+AH296+AH297+AH298+AH299+AH300</f>
        <v>0</v>
      </c>
      <c r="AI291" s="81">
        <f t="shared" si="1130"/>
        <v>0</v>
      </c>
      <c r="AJ291" s="81">
        <f t="shared" si="1130"/>
        <v>0</v>
      </c>
      <c r="AK291" s="81">
        <f t="shared" si="1130"/>
        <v>0</v>
      </c>
      <c r="AL291" s="81"/>
      <c r="AM291" s="81">
        <f t="shared" si="1130"/>
        <v>0</v>
      </c>
      <c r="AN291" s="81">
        <f t="shared" si="1130"/>
        <v>0</v>
      </c>
      <c r="AO291" s="81">
        <f t="shared" si="1130"/>
        <v>0</v>
      </c>
      <c r="AP291" s="81"/>
      <c r="AQ291" s="81">
        <f>SUM(AQ292:AQ300)</f>
        <v>2239.1350299999999</v>
      </c>
      <c r="AR291" s="81">
        <f t="shared" si="1130"/>
        <v>2239.1350299999999</v>
      </c>
      <c r="AS291" s="79">
        <f t="shared" si="1053"/>
        <v>100</v>
      </c>
      <c r="AT291" s="81">
        <f t="shared" ref="AT291" si="1137">AT292+AT293+AT294+AT295+AT296+AT297+AT298+AT299+AT300</f>
        <v>810</v>
      </c>
      <c r="AU291" s="81">
        <f t="shared" si="1130"/>
        <v>810</v>
      </c>
      <c r="AV291" s="81">
        <f t="shared" si="1130"/>
        <v>810.03998000000001</v>
      </c>
      <c r="AW291" s="79">
        <f t="shared" si="1063"/>
        <v>100.00493580246913</v>
      </c>
      <c r="AX291" s="81">
        <f t="shared" ref="AX291" si="1138">AX292+AX293+AX294+AX295+AX296+AX297+AX298+AX299+AX300</f>
        <v>11045.4</v>
      </c>
      <c r="AY291" s="81">
        <f t="shared" si="1130"/>
        <v>11045.4</v>
      </c>
      <c r="AZ291" s="81">
        <f t="shared" si="1130"/>
        <v>11045.4</v>
      </c>
      <c r="BA291" s="81">
        <f t="shared" si="190"/>
        <v>100</v>
      </c>
      <c r="BB291" s="154"/>
      <c r="BC291" s="81">
        <f t="shared" ref="BC291:BD291" si="1139">BC292+BC293+BC294+BC295+BC296+BC297+BC298+BC299+BC300</f>
        <v>1350.1</v>
      </c>
      <c r="BD291" s="81">
        <f t="shared" si="1139"/>
        <v>1125.0833300000002</v>
      </c>
      <c r="BE291" s="81">
        <f t="shared" ref="BE291:BE292" si="1140">BD291/BC291*100</f>
        <v>83.33333308643806</v>
      </c>
      <c r="BF291" s="81">
        <f t="shared" ref="BF291" si="1141">BF292+BF293+BF294+BF295+BF296+BF297+BF298+BF299+BF300</f>
        <v>0</v>
      </c>
      <c r="BG291" s="81">
        <f t="shared" si="1130"/>
        <v>0</v>
      </c>
      <c r="BH291" s="81">
        <f t="shared" si="1130"/>
        <v>0</v>
      </c>
      <c r="BI291" s="81">
        <f t="shared" ref="BI291:DP291" si="1142">BI292+BI293+BI294+BI295+BI296+BI297+BI298+BI299+BI300</f>
        <v>0</v>
      </c>
      <c r="BJ291" s="81"/>
      <c r="BK291" s="81"/>
      <c r="BL291" s="81"/>
      <c r="BM291" s="81"/>
      <c r="BN291" s="81"/>
      <c r="BO291" s="81">
        <f t="shared" si="1142"/>
        <v>0</v>
      </c>
      <c r="BP291" s="81">
        <f t="shared" si="1142"/>
        <v>0</v>
      </c>
      <c r="BQ291" s="81">
        <f t="shared" si="1142"/>
        <v>0</v>
      </c>
      <c r="BR291" s="81">
        <f t="shared" ref="BR291" si="1143">BR292+BR293+BR294+BR295+BR296+BR297+BR298+BR299+BR300</f>
        <v>0</v>
      </c>
      <c r="BS291" s="81">
        <f t="shared" si="1142"/>
        <v>0</v>
      </c>
      <c r="BT291" s="81">
        <f t="shared" si="1142"/>
        <v>0</v>
      </c>
      <c r="BU291" s="81">
        <f t="shared" si="1142"/>
        <v>0</v>
      </c>
      <c r="BV291" s="81"/>
      <c r="BW291" s="81">
        <f t="shared" si="1142"/>
        <v>0</v>
      </c>
      <c r="BX291" s="81">
        <f t="shared" si="1142"/>
        <v>0</v>
      </c>
      <c r="BY291" s="81">
        <f t="shared" si="1142"/>
        <v>0</v>
      </c>
      <c r="BZ291" s="81">
        <f t="shared" ref="BZ291" si="1144">BZ292+BZ293+BZ294+BZ295+BZ296+BZ297+BZ298+BZ299+BZ300</f>
        <v>3380.9</v>
      </c>
      <c r="CA291" s="81">
        <f t="shared" si="1142"/>
        <v>2530.4</v>
      </c>
      <c r="CB291" s="81">
        <f t="shared" si="1142"/>
        <v>2474.4</v>
      </c>
      <c r="CC291" s="81">
        <f t="shared" si="257"/>
        <v>97.78691116029087</v>
      </c>
      <c r="CD291" s="81"/>
      <c r="CE291" s="81">
        <f t="shared" si="1142"/>
        <v>0</v>
      </c>
      <c r="CF291" s="81">
        <f t="shared" si="1142"/>
        <v>0</v>
      </c>
      <c r="CG291" s="81">
        <f t="shared" si="1142"/>
        <v>0</v>
      </c>
      <c r="CH291" s="81"/>
      <c r="CI291" s="81">
        <f t="shared" si="1142"/>
        <v>0</v>
      </c>
      <c r="CJ291" s="81">
        <f t="shared" si="1142"/>
        <v>0</v>
      </c>
      <c r="CK291" s="81">
        <f t="shared" si="1142"/>
        <v>0</v>
      </c>
      <c r="CL291" s="81"/>
      <c r="CM291" s="81">
        <f t="shared" si="1142"/>
        <v>0</v>
      </c>
      <c r="CN291" s="81">
        <f t="shared" si="1142"/>
        <v>0</v>
      </c>
      <c r="CO291" s="81">
        <f t="shared" si="1142"/>
        <v>0</v>
      </c>
      <c r="CP291" s="81"/>
      <c r="CQ291" s="81">
        <f t="shared" si="1142"/>
        <v>0</v>
      </c>
      <c r="CR291" s="81">
        <f t="shared" si="1142"/>
        <v>0</v>
      </c>
      <c r="CS291" s="81">
        <f t="shared" si="1142"/>
        <v>0</v>
      </c>
      <c r="CT291" s="81"/>
      <c r="CU291" s="81">
        <f t="shared" si="1142"/>
        <v>0</v>
      </c>
      <c r="CV291" s="81">
        <f t="shared" si="1142"/>
        <v>0</v>
      </c>
      <c r="CW291" s="81">
        <f t="shared" si="1142"/>
        <v>0</v>
      </c>
      <c r="CX291" s="81"/>
      <c r="CY291" s="81">
        <f t="shared" si="1142"/>
        <v>0</v>
      </c>
      <c r="CZ291" s="81">
        <f t="shared" si="1142"/>
        <v>0</v>
      </c>
      <c r="DA291" s="81">
        <f t="shared" si="1142"/>
        <v>0</v>
      </c>
      <c r="DB291" s="81">
        <f t="shared" ref="DB291" si="1145">DB292+DB293+DB294+DB295+DB296+DB297+DB298+DB299+DB300</f>
        <v>1208.4000000000001</v>
      </c>
      <c r="DC291" s="81">
        <f t="shared" si="1142"/>
        <v>1208.4000000000001</v>
      </c>
      <c r="DD291" s="81">
        <f t="shared" si="1142"/>
        <v>1208.4000000000001</v>
      </c>
      <c r="DE291" s="79">
        <f t="shared" si="1112"/>
        <v>100</v>
      </c>
      <c r="DF291" s="79"/>
      <c r="DG291" s="81">
        <f t="shared" si="1142"/>
        <v>0</v>
      </c>
      <c r="DH291" s="81">
        <f t="shared" si="1142"/>
        <v>0</v>
      </c>
      <c r="DI291" s="81">
        <f t="shared" si="1142"/>
        <v>0</v>
      </c>
      <c r="DJ291" s="81"/>
      <c r="DK291" s="81">
        <f t="shared" si="1142"/>
        <v>0</v>
      </c>
      <c r="DL291" s="81">
        <f t="shared" si="1142"/>
        <v>0</v>
      </c>
      <c r="DM291" s="78"/>
      <c r="DN291" s="81">
        <f t="shared" ref="DN291" si="1146">DN292+DN293+DN294+DN295+DN296+DN297+DN298+DN299+DN300</f>
        <v>0</v>
      </c>
      <c r="DO291" s="81">
        <f t="shared" si="1142"/>
        <v>0</v>
      </c>
      <c r="DP291" s="81">
        <f t="shared" si="1142"/>
        <v>0</v>
      </c>
      <c r="DQ291" s="78"/>
      <c r="DR291" s="81">
        <f t="shared" ref="DR291" si="1147">DR292+DR293+DR294+DR295+DR296+DR297+DR298+DR299+DR300</f>
        <v>0</v>
      </c>
      <c r="DS291" s="81">
        <f t="shared" ref="DS291:EK291" si="1148">DS292+DS293+DS294+DS295+DS296+DS297+DS298+DS299+DS300</f>
        <v>0</v>
      </c>
      <c r="DT291" s="81">
        <f t="shared" si="1148"/>
        <v>0</v>
      </c>
      <c r="DU291" s="81">
        <f t="shared" si="1148"/>
        <v>0</v>
      </c>
      <c r="DV291" s="81"/>
      <c r="DW291" s="81">
        <f t="shared" si="1148"/>
        <v>0</v>
      </c>
      <c r="DX291" s="81">
        <f t="shared" si="1148"/>
        <v>0</v>
      </c>
      <c r="DY291" s="209">
        <f t="shared" si="1148"/>
        <v>0</v>
      </c>
      <c r="DZ291" s="81">
        <f t="shared" ref="DZ291" si="1149">DZ292+DZ293+DZ294+DZ295+DZ296+DZ297+DZ298+DZ299+DZ300</f>
        <v>7619.4</v>
      </c>
      <c r="EA291" s="81">
        <f t="shared" si="1148"/>
        <v>7619.4</v>
      </c>
      <c r="EB291" s="81">
        <f t="shared" si="1148"/>
        <v>7619.4</v>
      </c>
      <c r="EC291" s="81">
        <f t="shared" si="202"/>
        <v>100</v>
      </c>
      <c r="ED291" s="220"/>
      <c r="EE291" s="220">
        <f t="shared" si="1148"/>
        <v>0</v>
      </c>
      <c r="EF291" s="81">
        <f t="shared" si="1148"/>
        <v>0</v>
      </c>
      <c r="EG291" s="81">
        <f t="shared" si="1148"/>
        <v>0</v>
      </c>
      <c r="EH291" s="81"/>
      <c r="EI291" s="81">
        <f t="shared" si="1148"/>
        <v>0</v>
      </c>
      <c r="EJ291" s="81">
        <f t="shared" si="1148"/>
        <v>0</v>
      </c>
      <c r="EK291" s="81">
        <f t="shared" si="1148"/>
        <v>0</v>
      </c>
      <c r="EL291" s="81"/>
      <c r="EM291" s="81"/>
      <c r="EN291" s="81">
        <f t="shared" ref="EN291:EO291" si="1150">EN292+EN293+EN294+EN295+EN296+EN297+EN298+EN299+EN300</f>
        <v>0</v>
      </c>
      <c r="EO291" s="81">
        <f t="shared" si="1150"/>
        <v>0</v>
      </c>
      <c r="EP291" s="81"/>
      <c r="EQ291" s="81">
        <f t="shared" ref="EQ291:ET291" si="1151">EQ292+EQ293+EQ294+EQ295+EQ296+EQ297+EQ298+EQ299+EQ300</f>
        <v>0</v>
      </c>
      <c r="ER291" s="81">
        <f t="shared" si="1151"/>
        <v>0</v>
      </c>
      <c r="ES291" s="81">
        <f t="shared" si="1151"/>
        <v>0</v>
      </c>
      <c r="ET291" s="81">
        <f t="shared" si="1151"/>
        <v>630.1</v>
      </c>
      <c r="EU291" s="81">
        <f t="shared" ref="EU291:EV291" si="1152">EU292+EU293+EU294+EU295+EU296+EU297+EU298+EU299+EU300</f>
        <v>501.9</v>
      </c>
      <c r="EV291" s="81">
        <f t="shared" si="1152"/>
        <v>501.89386999999999</v>
      </c>
      <c r="EW291" s="81">
        <f t="shared" ref="EW291:EW302" si="1153">EV291/EU291*100</f>
        <v>99.998778641163582</v>
      </c>
      <c r="EX291" s="81">
        <f t="shared" ref="EX291" si="1154">EX292+EX293+EX294+EX295+EX296+EX297+EX298+EX299+EX300</f>
        <v>1568.7</v>
      </c>
      <c r="EY291" s="81">
        <f t="shared" ref="EY291:EZ291" si="1155">EY292+EY293+EY294+EY295+EY296+EY297+EY298+EY299+EY300</f>
        <v>1568.7</v>
      </c>
      <c r="EZ291" s="81">
        <f t="shared" si="1155"/>
        <v>1568.7349999999999</v>
      </c>
      <c r="FA291" s="81">
        <f t="shared" ref="FA291:FA308" si="1156">EZ291/EY291*1000</f>
        <v>1000.0223114680946</v>
      </c>
      <c r="FB291" s="81"/>
      <c r="FC291" s="81">
        <f t="shared" ref="FC291:FD291" si="1157">FC292+FC293+FC294+FC295+FC296+FC297+FC298+FC299+FC300</f>
        <v>0</v>
      </c>
      <c r="FD291" s="81">
        <f t="shared" si="1157"/>
        <v>0</v>
      </c>
      <c r="FE291" s="81"/>
      <c r="FF291" s="81"/>
      <c r="FG291" s="81">
        <f t="shared" ref="FG291:FH291" si="1158">FG292+FG293+FG294+FG295+FG296+FG297+FG298+FG299+FG300</f>
        <v>0</v>
      </c>
      <c r="FH291" s="81">
        <f t="shared" si="1158"/>
        <v>0</v>
      </c>
      <c r="FI291" s="81"/>
      <c r="FJ291" s="81"/>
      <c r="FK291" s="81">
        <f t="shared" ref="FK291:FL291" si="1159">FK292+FK293+FK294+FK295+FK296+FK297+FK298+FK299+FK300</f>
        <v>0</v>
      </c>
      <c r="FL291" s="81">
        <f t="shared" si="1159"/>
        <v>0</v>
      </c>
      <c r="FM291" s="81"/>
      <c r="FN291" s="81"/>
      <c r="FO291" s="81">
        <f t="shared" ref="FO291:FP291" si="1160">FO292+FO293+FO294+FO295+FO296+FO297+FO298+FO299+FO300</f>
        <v>954.7</v>
      </c>
      <c r="FP291" s="81">
        <f t="shared" si="1160"/>
        <v>954.7</v>
      </c>
      <c r="FQ291" s="81">
        <f t="shared" ref="FQ291" si="1161">FP291/FO291*100</f>
        <v>100</v>
      </c>
      <c r="FR291" s="81"/>
      <c r="FS291" s="81"/>
      <c r="FT291" s="81"/>
      <c r="FU291" s="81"/>
      <c r="FV291" s="81">
        <f>FV292</f>
        <v>4942.5</v>
      </c>
      <c r="FW291" s="81"/>
      <c r="FX291" s="81"/>
      <c r="FY291" s="81"/>
      <c r="FZ291" s="81"/>
      <c r="GA291" s="81"/>
      <c r="GB291" s="81"/>
      <c r="GC291" s="81"/>
      <c r="GD291" s="81"/>
      <c r="GE291" s="81"/>
      <c r="GF291" s="81"/>
      <c r="GG291" s="81"/>
      <c r="GH291" s="81"/>
      <c r="GI291" s="81">
        <f>SUM(GI292:GI300)</f>
        <v>77.209999999999994</v>
      </c>
      <c r="GJ291" s="81">
        <f>SUM(GJ292:GJ300)</f>
        <v>77.209999999999994</v>
      </c>
      <c r="GK291" s="81">
        <f t="shared" si="1088"/>
        <v>100</v>
      </c>
    </row>
    <row r="292" spans="1:193" s="33" customFormat="1" x14ac:dyDescent="0.25">
      <c r="A292" s="56" t="s">
        <v>349</v>
      </c>
      <c r="B292" s="145">
        <f t="shared" si="1051"/>
        <v>33765.53</v>
      </c>
      <c r="C292" s="145">
        <f t="shared" si="1051"/>
        <v>28048.350820000003</v>
      </c>
      <c r="D292" s="145">
        <f t="shared" si="1052"/>
        <v>27767.36303</v>
      </c>
      <c r="E292" s="14">
        <f t="shared" si="1089"/>
        <v>98.998202098215188</v>
      </c>
      <c r="F292" s="15"/>
      <c r="G292" s="15"/>
      <c r="H292" s="14"/>
      <c r="I292" s="14"/>
      <c r="J292" s="15"/>
      <c r="K292" s="15"/>
      <c r="L292" s="15"/>
      <c r="M292" s="14"/>
      <c r="N292" s="14"/>
      <c r="O292" s="14"/>
      <c r="P292" s="14"/>
      <c r="Q292" s="15"/>
      <c r="R292" s="14"/>
      <c r="S292" s="14"/>
      <c r="T292" s="14"/>
      <c r="U292" s="15"/>
      <c r="V292" s="15"/>
      <c r="W292" s="15">
        <v>0</v>
      </c>
      <c r="X292" s="15">
        <v>0</v>
      </c>
      <c r="Y292" s="14"/>
      <c r="Z292" s="15">
        <v>3253.2</v>
      </c>
      <c r="AA292" s="15">
        <v>3253.2</v>
      </c>
      <c r="AB292" s="15">
        <v>3253.2</v>
      </c>
      <c r="AC292" s="15">
        <f>AB292/AA292*100</f>
        <v>100</v>
      </c>
      <c r="AD292" s="15">
        <v>116.93</v>
      </c>
      <c r="AE292" s="15">
        <v>102.04082</v>
      </c>
      <c r="AF292" s="15">
        <v>102.04083</v>
      </c>
      <c r="AG292" s="15">
        <f>AF292/AE292*100</f>
        <v>100.00000979999966</v>
      </c>
      <c r="AH292" s="15"/>
      <c r="AI292" s="15"/>
      <c r="AJ292" s="15"/>
      <c r="AK292" s="14"/>
      <c r="AL292" s="14"/>
      <c r="AM292" s="15"/>
      <c r="AN292" s="15"/>
      <c r="AO292" s="14"/>
      <c r="AP292" s="14"/>
      <c r="AQ292" s="14"/>
      <c r="AR292" s="14"/>
      <c r="AS292" s="14"/>
      <c r="AT292" s="15">
        <v>0</v>
      </c>
      <c r="AU292" s="15">
        <v>0</v>
      </c>
      <c r="AV292" s="15"/>
      <c r="AW292" s="14"/>
      <c r="AX292" s="133">
        <v>11045.4</v>
      </c>
      <c r="AY292" s="133">
        <v>11045.4</v>
      </c>
      <c r="AZ292" s="136">
        <v>11045.4</v>
      </c>
      <c r="BA292" s="15">
        <f t="shared" si="190"/>
        <v>100</v>
      </c>
      <c r="BB292" s="156"/>
      <c r="BC292" s="133">
        <v>1350.1</v>
      </c>
      <c r="BD292" s="136">
        <v>1125.0833300000002</v>
      </c>
      <c r="BE292" s="15">
        <f t="shared" si="1140"/>
        <v>83.33333308643806</v>
      </c>
      <c r="BF292" s="15"/>
      <c r="BG292" s="15"/>
      <c r="BH292" s="15"/>
      <c r="BI292" s="15"/>
      <c r="BJ292" s="15"/>
      <c r="BK292" s="15"/>
      <c r="BL292" s="15"/>
      <c r="BM292" s="15"/>
      <c r="BN292" s="15"/>
      <c r="BO292" s="15"/>
      <c r="BP292" s="15"/>
      <c r="BQ292" s="15"/>
      <c r="BR292" s="15"/>
      <c r="BS292" s="15"/>
      <c r="BT292" s="15"/>
      <c r="BU292" s="94"/>
      <c r="BV292" s="94"/>
      <c r="BW292" s="15"/>
      <c r="BX292" s="15"/>
      <c r="BY292" s="94"/>
      <c r="BZ292" s="15">
        <v>3380.9</v>
      </c>
      <c r="CA292" s="15">
        <v>2530.4</v>
      </c>
      <c r="CB292" s="199">
        <v>2474.4</v>
      </c>
      <c r="CC292" s="15">
        <f t="shared" si="257"/>
        <v>97.78691116029087</v>
      </c>
      <c r="CD292" s="15"/>
      <c r="CE292" s="15"/>
      <c r="CF292" s="94"/>
      <c r="CG292" s="94"/>
      <c r="CH292" s="94"/>
      <c r="CI292" s="15"/>
      <c r="CJ292" s="94"/>
      <c r="CK292" s="94"/>
      <c r="CL292" s="94"/>
      <c r="CM292" s="15"/>
      <c r="CN292" s="94"/>
      <c r="CO292" s="94"/>
      <c r="CP292" s="94"/>
      <c r="CQ292" s="15"/>
      <c r="CR292" s="94"/>
      <c r="CS292" s="94"/>
      <c r="CT292" s="94"/>
      <c r="CU292" s="15"/>
      <c r="CV292" s="94"/>
      <c r="CW292" s="94"/>
      <c r="CX292" s="94"/>
      <c r="CY292" s="15"/>
      <c r="CZ292" s="94"/>
      <c r="DA292" s="94"/>
      <c r="DB292" s="15">
        <v>1208.4000000000001</v>
      </c>
      <c r="DC292" s="15"/>
      <c r="DD292" s="94"/>
      <c r="DE292" s="14"/>
      <c r="DF292" s="14"/>
      <c r="DG292" s="15"/>
      <c r="DH292" s="94"/>
      <c r="DI292" s="94"/>
      <c r="DJ292" s="94"/>
      <c r="DK292" s="15"/>
      <c r="DL292" s="94"/>
      <c r="DM292" s="48"/>
      <c r="DN292" s="15"/>
      <c r="DO292" s="15"/>
      <c r="DP292" s="15"/>
      <c r="DQ292" s="48"/>
      <c r="DR292" s="15"/>
      <c r="DS292" s="15"/>
      <c r="DT292" s="94"/>
      <c r="DU292" s="94"/>
      <c r="DV292" s="94"/>
      <c r="DW292" s="15"/>
      <c r="DX292" s="94"/>
      <c r="DY292" s="211"/>
      <c r="DZ292" s="15">
        <v>7619.4</v>
      </c>
      <c r="EA292" s="15">
        <v>7619.4</v>
      </c>
      <c r="EB292" s="197">
        <v>7619.4</v>
      </c>
      <c r="EC292" s="15">
        <f t="shared" si="202"/>
        <v>100</v>
      </c>
      <c r="ED292" s="221"/>
      <c r="EE292" s="221"/>
      <c r="EF292" s="94"/>
      <c r="EG292" s="94"/>
      <c r="EH292" s="94"/>
      <c r="EI292" s="15"/>
      <c r="EJ292" s="94"/>
      <c r="EK292" s="94"/>
      <c r="EL292" s="94"/>
      <c r="EM292" s="15"/>
      <c r="EN292" s="94"/>
      <c r="EO292" s="94"/>
      <c r="EP292" s="94"/>
      <c r="EQ292" s="15"/>
      <c r="ER292" s="94"/>
      <c r="ES292" s="94"/>
      <c r="ET292" s="15">
        <v>630.1</v>
      </c>
      <c r="EU292" s="15">
        <v>501.9</v>
      </c>
      <c r="EV292" s="199">
        <v>501.89386999999999</v>
      </c>
      <c r="EW292" s="15">
        <f t="shared" si="1153"/>
        <v>99.998778641163582</v>
      </c>
      <c r="EX292" s="15">
        <v>1568.7</v>
      </c>
      <c r="EY292" s="15">
        <v>1568.7</v>
      </c>
      <c r="EZ292" s="199">
        <v>1568.7349999999999</v>
      </c>
      <c r="FA292" s="15">
        <f t="shared" si="1156"/>
        <v>1000.0223114680946</v>
      </c>
      <c r="FB292" s="15"/>
      <c r="FC292" s="15"/>
      <c r="FD292" s="199"/>
      <c r="FE292" s="15"/>
      <c r="FF292" s="15"/>
      <c r="FG292" s="15"/>
      <c r="FH292" s="199"/>
      <c r="FI292" s="15"/>
      <c r="FJ292" s="15"/>
      <c r="FK292" s="15"/>
      <c r="FL292" s="199"/>
      <c r="FM292" s="15"/>
      <c r="FN292" s="15"/>
      <c r="FO292" s="15"/>
      <c r="FP292" s="133"/>
      <c r="FQ292" s="15"/>
      <c r="FR292" s="15"/>
      <c r="FS292" s="15"/>
      <c r="FT292" s="133"/>
      <c r="FU292" s="15"/>
      <c r="FV292" s="15">
        <v>4942.5</v>
      </c>
      <c r="FW292" s="15"/>
      <c r="FX292" s="133"/>
      <c r="FY292" s="15"/>
      <c r="FZ292" s="15"/>
      <c r="GA292" s="15"/>
      <c r="GB292" s="133"/>
      <c r="GC292" s="15"/>
      <c r="GD292" s="15"/>
      <c r="GE292" s="15"/>
      <c r="GF292" s="133"/>
      <c r="GG292" s="15"/>
      <c r="GH292" s="15"/>
      <c r="GI292" s="15">
        <v>77.209999999999994</v>
      </c>
      <c r="GJ292" s="15">
        <v>77.209999999999994</v>
      </c>
      <c r="GK292" s="15">
        <f t="shared" si="1088"/>
        <v>100</v>
      </c>
    </row>
    <row r="293" spans="1:193" s="33" customFormat="1" x14ac:dyDescent="0.25">
      <c r="A293" s="56" t="s">
        <v>421</v>
      </c>
      <c r="B293" s="145">
        <f t="shared" si="1051"/>
        <v>810</v>
      </c>
      <c r="C293" s="145">
        <f t="shared" si="1051"/>
        <v>810</v>
      </c>
      <c r="D293" s="145">
        <f t="shared" si="1052"/>
        <v>810.03998000000001</v>
      </c>
      <c r="E293" s="14">
        <f t="shared" si="1089"/>
        <v>100.00493580246913</v>
      </c>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v>810</v>
      </c>
      <c r="AU293" s="14">
        <v>810</v>
      </c>
      <c r="AV293" s="14">
        <v>810.03998000000001</v>
      </c>
      <c r="AW293" s="14">
        <f>AV293/AU293*100</f>
        <v>100.00493580246913</v>
      </c>
      <c r="AX293" s="14"/>
      <c r="AY293" s="14"/>
      <c r="AZ293" s="14"/>
      <c r="BA293" s="14"/>
      <c r="BB293" s="155"/>
      <c r="BC293" s="14"/>
      <c r="BD293" s="14"/>
      <c r="BE293" s="14"/>
      <c r="BF293" s="14"/>
      <c r="BG293" s="14"/>
      <c r="BH293" s="14"/>
      <c r="BI293" s="95"/>
      <c r="BJ293" s="95"/>
      <c r="BK293" s="95"/>
      <c r="BL293" s="95"/>
      <c r="BM293" s="95"/>
      <c r="BN293" s="95"/>
      <c r="BO293" s="14"/>
      <c r="BP293" s="14"/>
      <c r="BQ293" s="95"/>
      <c r="BR293" s="14"/>
      <c r="BS293" s="14"/>
      <c r="BT293" s="14"/>
      <c r="BU293" s="95"/>
      <c r="BV293" s="95"/>
      <c r="BW293" s="14"/>
      <c r="BX293" s="14"/>
      <c r="BY293" s="95"/>
      <c r="BZ293" s="14"/>
      <c r="CA293" s="14"/>
      <c r="CB293" s="14"/>
      <c r="CC293" s="15"/>
      <c r="CD293" s="15"/>
      <c r="CE293" s="14"/>
      <c r="CF293" s="14"/>
      <c r="CG293" s="14"/>
      <c r="CH293" s="14"/>
      <c r="CI293" s="14"/>
      <c r="CJ293" s="14"/>
      <c r="CK293" s="14"/>
      <c r="CL293" s="14"/>
      <c r="CM293" s="14"/>
      <c r="CN293" s="14"/>
      <c r="CO293" s="14"/>
      <c r="CP293" s="14"/>
      <c r="CQ293" s="14"/>
      <c r="CR293" s="14"/>
      <c r="CS293" s="95"/>
      <c r="CT293" s="95"/>
      <c r="CU293" s="14"/>
      <c r="CV293" s="14"/>
      <c r="CW293" s="95"/>
      <c r="CX293" s="95"/>
      <c r="CY293" s="14"/>
      <c r="CZ293" s="14"/>
      <c r="DA293" s="95"/>
      <c r="DB293" s="14"/>
      <c r="DC293" s="14"/>
      <c r="DD293" s="14"/>
      <c r="DE293" s="14"/>
      <c r="DF293" s="14"/>
      <c r="DG293" s="14"/>
      <c r="DH293" s="14"/>
      <c r="DI293" s="95"/>
      <c r="DJ293" s="95"/>
      <c r="DK293" s="14"/>
      <c r="DL293" s="14"/>
      <c r="DM293" s="48"/>
      <c r="DN293" s="14"/>
      <c r="DO293" s="14"/>
      <c r="DP293" s="14"/>
      <c r="DQ293" s="48"/>
      <c r="DR293" s="14"/>
      <c r="DS293" s="14"/>
      <c r="DT293" s="14"/>
      <c r="DU293" s="95"/>
      <c r="DV293" s="95"/>
      <c r="DW293" s="15"/>
      <c r="DX293" s="14"/>
      <c r="DY293" s="207"/>
      <c r="DZ293" s="15"/>
      <c r="EA293" s="15"/>
      <c r="EB293" s="14"/>
      <c r="EC293" s="14"/>
      <c r="ED293" s="225"/>
      <c r="EE293" s="221"/>
      <c r="EF293" s="14"/>
      <c r="EG293" s="95"/>
      <c r="EH293" s="95"/>
      <c r="EI293" s="15"/>
      <c r="EJ293" s="14"/>
      <c r="EK293" s="95"/>
      <c r="EL293" s="95"/>
      <c r="EM293" s="15"/>
      <c r="EN293" s="14"/>
      <c r="EO293" s="95"/>
      <c r="EP293" s="95"/>
      <c r="EQ293" s="15"/>
      <c r="ER293" s="14"/>
      <c r="ES293" s="95"/>
      <c r="ET293" s="15"/>
      <c r="EU293" s="15"/>
      <c r="EV293" s="14"/>
      <c r="EW293" s="15"/>
      <c r="EX293" s="15"/>
      <c r="EY293" s="15"/>
      <c r="EZ293" s="14"/>
      <c r="FA293" s="15"/>
      <c r="FB293" s="15"/>
      <c r="FC293" s="15"/>
      <c r="FD293" s="14"/>
      <c r="FE293" s="15"/>
      <c r="FF293" s="15"/>
      <c r="FG293" s="15"/>
      <c r="FH293" s="14"/>
      <c r="FI293" s="15"/>
      <c r="FJ293" s="15"/>
      <c r="FK293" s="15"/>
      <c r="FL293" s="14"/>
      <c r="FM293" s="15"/>
      <c r="FN293" s="15"/>
      <c r="FO293" s="15"/>
      <c r="FP293" s="14"/>
      <c r="FQ293" s="14"/>
      <c r="FR293" s="14"/>
      <c r="FS293" s="15"/>
      <c r="FT293" s="14"/>
      <c r="FU293" s="14"/>
      <c r="FV293" s="14"/>
      <c r="FW293" s="15"/>
      <c r="FX293" s="14"/>
      <c r="FY293" s="14"/>
      <c r="FZ293" s="14"/>
      <c r="GA293" s="15"/>
      <c r="GB293" s="14"/>
      <c r="GC293" s="14"/>
      <c r="GD293" s="14"/>
      <c r="GE293" s="15"/>
      <c r="GF293" s="14"/>
      <c r="GG293" s="14"/>
      <c r="GH293" s="14"/>
      <c r="GI293" s="15"/>
      <c r="GJ293" s="15"/>
      <c r="GK293" s="15"/>
    </row>
    <row r="294" spans="1:193" s="33" customFormat="1" x14ac:dyDescent="0.25">
      <c r="A294" s="56" t="s">
        <v>591</v>
      </c>
      <c r="B294" s="145">
        <f t="shared" si="1051"/>
        <v>0</v>
      </c>
      <c r="C294" s="145">
        <f t="shared" si="1051"/>
        <v>0</v>
      </c>
      <c r="D294" s="145">
        <f t="shared" si="1052"/>
        <v>0</v>
      </c>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55"/>
      <c r="BC294" s="14"/>
      <c r="BD294" s="14"/>
      <c r="BE294" s="14"/>
      <c r="BF294" s="14"/>
      <c r="BG294" s="14"/>
      <c r="BH294" s="14"/>
      <c r="BI294" s="95"/>
      <c r="BJ294" s="95"/>
      <c r="BK294" s="95"/>
      <c r="BL294" s="95"/>
      <c r="BM294" s="95"/>
      <c r="BN294" s="95"/>
      <c r="BO294" s="14"/>
      <c r="BP294" s="14"/>
      <c r="BQ294" s="95"/>
      <c r="BR294" s="14"/>
      <c r="BS294" s="14"/>
      <c r="BT294" s="14"/>
      <c r="BU294" s="95"/>
      <c r="BV294" s="95"/>
      <c r="BW294" s="14"/>
      <c r="BX294" s="14"/>
      <c r="BY294" s="95"/>
      <c r="BZ294" s="14"/>
      <c r="CA294" s="14"/>
      <c r="CB294" s="14"/>
      <c r="CC294" s="15"/>
      <c r="CD294" s="15"/>
      <c r="CE294" s="14"/>
      <c r="CF294" s="14"/>
      <c r="CG294" s="95"/>
      <c r="CH294" s="95"/>
      <c r="CI294" s="14"/>
      <c r="CJ294" s="14"/>
      <c r="CK294" s="95"/>
      <c r="CL294" s="95"/>
      <c r="CM294" s="14"/>
      <c r="CN294" s="14"/>
      <c r="CO294" s="95"/>
      <c r="CP294" s="95"/>
      <c r="CQ294" s="14"/>
      <c r="CR294" s="14"/>
      <c r="CS294" s="95"/>
      <c r="CT294" s="95"/>
      <c r="CU294" s="14"/>
      <c r="CV294" s="14"/>
      <c r="CW294" s="95"/>
      <c r="CX294" s="95"/>
      <c r="CY294" s="14"/>
      <c r="CZ294" s="14"/>
      <c r="DA294" s="95"/>
      <c r="DB294" s="14"/>
      <c r="DC294" s="14"/>
      <c r="DD294" s="14"/>
      <c r="DE294" s="14"/>
      <c r="DF294" s="14"/>
      <c r="DG294" s="14"/>
      <c r="DH294" s="14"/>
      <c r="DI294" s="95"/>
      <c r="DJ294" s="95"/>
      <c r="DK294" s="14"/>
      <c r="DL294" s="14"/>
      <c r="DM294" s="48"/>
      <c r="DN294" s="14"/>
      <c r="DO294" s="14"/>
      <c r="DP294" s="14"/>
      <c r="DQ294" s="48"/>
      <c r="DR294" s="14"/>
      <c r="DS294" s="14"/>
      <c r="DT294" s="14"/>
      <c r="DU294" s="95"/>
      <c r="DV294" s="95"/>
      <c r="DW294" s="15"/>
      <c r="DX294" s="14"/>
      <c r="DY294" s="207"/>
      <c r="DZ294" s="15"/>
      <c r="EA294" s="15"/>
      <c r="EB294" s="14"/>
      <c r="EC294" s="14"/>
      <c r="ED294" s="225"/>
      <c r="EE294" s="221"/>
      <c r="EF294" s="14"/>
      <c r="EG294" s="95"/>
      <c r="EH294" s="95"/>
      <c r="EI294" s="15"/>
      <c r="EJ294" s="14"/>
      <c r="EK294" s="95"/>
      <c r="EL294" s="95"/>
      <c r="EM294" s="15"/>
      <c r="EN294" s="14"/>
      <c r="EO294" s="95"/>
      <c r="EP294" s="95"/>
      <c r="EQ294" s="15"/>
      <c r="ER294" s="14"/>
      <c r="ES294" s="95"/>
      <c r="ET294" s="15"/>
      <c r="EU294" s="15"/>
      <c r="EV294" s="14"/>
      <c r="EW294" s="15"/>
      <c r="EX294" s="15"/>
      <c r="EY294" s="15"/>
      <c r="EZ294" s="14"/>
      <c r="FA294" s="15"/>
      <c r="FB294" s="15"/>
      <c r="FC294" s="15"/>
      <c r="FD294" s="14"/>
      <c r="FE294" s="15"/>
      <c r="FF294" s="15"/>
      <c r="FG294" s="15"/>
      <c r="FH294" s="14"/>
      <c r="FI294" s="15"/>
      <c r="FJ294" s="15"/>
      <c r="FK294" s="15"/>
      <c r="FL294" s="14"/>
      <c r="FM294" s="15"/>
      <c r="FN294" s="15"/>
      <c r="FO294" s="15"/>
      <c r="FP294" s="14"/>
      <c r="FQ294" s="14"/>
      <c r="FR294" s="14"/>
      <c r="FS294" s="15"/>
      <c r="FT294" s="14"/>
      <c r="FU294" s="14"/>
      <c r="FV294" s="14"/>
      <c r="FW294" s="15"/>
      <c r="FX294" s="14"/>
      <c r="FY294" s="14"/>
      <c r="FZ294" s="14"/>
      <c r="GA294" s="15"/>
      <c r="GB294" s="14"/>
      <c r="GC294" s="14"/>
      <c r="GD294" s="14"/>
      <c r="GE294" s="15"/>
      <c r="GF294" s="14"/>
      <c r="GG294" s="14"/>
      <c r="GH294" s="14"/>
      <c r="GI294" s="15"/>
      <c r="GJ294" s="15"/>
      <c r="GK294" s="15"/>
    </row>
    <row r="295" spans="1:193" s="33" customFormat="1" x14ac:dyDescent="0.25">
      <c r="A295" s="56" t="s">
        <v>592</v>
      </c>
      <c r="B295" s="145">
        <f t="shared" si="1051"/>
        <v>0</v>
      </c>
      <c r="C295" s="145">
        <f t="shared" si="1051"/>
        <v>1208.4000000000001</v>
      </c>
      <c r="D295" s="145">
        <f t="shared" si="1052"/>
        <v>1208.4000000000001</v>
      </c>
      <c r="E295" s="14">
        <f t="shared" si="1089"/>
        <v>100</v>
      </c>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55"/>
      <c r="BC295" s="14"/>
      <c r="BD295" s="14"/>
      <c r="BE295" s="14"/>
      <c r="BF295" s="14"/>
      <c r="BG295" s="14"/>
      <c r="BH295" s="14"/>
      <c r="BI295" s="95"/>
      <c r="BJ295" s="95"/>
      <c r="BK295" s="95"/>
      <c r="BL295" s="95"/>
      <c r="BM295" s="95"/>
      <c r="BN295" s="95"/>
      <c r="BO295" s="14"/>
      <c r="BP295" s="14"/>
      <c r="BQ295" s="95"/>
      <c r="BR295" s="14"/>
      <c r="BS295" s="14"/>
      <c r="BT295" s="14"/>
      <c r="BU295" s="95"/>
      <c r="BV295" s="95"/>
      <c r="BW295" s="14"/>
      <c r="BX295" s="14"/>
      <c r="BY295" s="95"/>
      <c r="BZ295" s="14"/>
      <c r="CA295" s="14"/>
      <c r="CB295" s="14"/>
      <c r="CC295" s="15"/>
      <c r="CD295" s="15"/>
      <c r="CE295" s="14"/>
      <c r="CF295" s="14"/>
      <c r="CG295" s="95"/>
      <c r="CH295" s="95"/>
      <c r="CI295" s="14"/>
      <c r="CJ295" s="14"/>
      <c r="CK295" s="95"/>
      <c r="CL295" s="95"/>
      <c r="CM295" s="14"/>
      <c r="CN295" s="14"/>
      <c r="CO295" s="95"/>
      <c r="CP295" s="95"/>
      <c r="CQ295" s="14"/>
      <c r="CR295" s="14"/>
      <c r="CS295" s="95"/>
      <c r="CT295" s="95"/>
      <c r="CU295" s="14"/>
      <c r="CV295" s="14"/>
      <c r="CW295" s="95"/>
      <c r="CX295" s="95"/>
      <c r="CY295" s="14"/>
      <c r="CZ295" s="14"/>
      <c r="DA295" s="95"/>
      <c r="DB295" s="15"/>
      <c r="DC295" s="15">
        <v>1208.4000000000001</v>
      </c>
      <c r="DD295" s="15">
        <v>1208.4000000000001</v>
      </c>
      <c r="DE295" s="14">
        <f t="shared" si="1112"/>
        <v>100</v>
      </c>
      <c r="DF295" s="14"/>
      <c r="DG295" s="14"/>
      <c r="DH295" s="14"/>
      <c r="DI295" s="95"/>
      <c r="DJ295" s="95"/>
      <c r="DK295" s="14"/>
      <c r="DL295" s="14"/>
      <c r="DM295" s="48"/>
      <c r="DN295" s="14"/>
      <c r="DO295" s="14"/>
      <c r="DP295" s="14"/>
      <c r="DQ295" s="48"/>
      <c r="DR295" s="14"/>
      <c r="DS295" s="14"/>
      <c r="DT295" s="14"/>
      <c r="DU295" s="95"/>
      <c r="DV295" s="95"/>
      <c r="DW295" s="15"/>
      <c r="DX295" s="14"/>
      <c r="DY295" s="207"/>
      <c r="DZ295" s="15"/>
      <c r="EA295" s="15"/>
      <c r="EB295" s="14"/>
      <c r="EC295" s="14"/>
      <c r="ED295" s="225"/>
      <c r="EE295" s="221"/>
      <c r="EF295" s="14"/>
      <c r="EG295" s="95"/>
      <c r="EH295" s="95"/>
      <c r="EI295" s="15"/>
      <c r="EJ295" s="14"/>
      <c r="EK295" s="95"/>
      <c r="EL295" s="95"/>
      <c r="EM295" s="15"/>
      <c r="EN295" s="14"/>
      <c r="EO295" s="95"/>
      <c r="EP295" s="95"/>
      <c r="EQ295" s="15"/>
      <c r="ER295" s="14"/>
      <c r="ES295" s="95"/>
      <c r="ET295" s="15"/>
      <c r="EU295" s="15"/>
      <c r="EV295" s="14"/>
      <c r="EW295" s="15"/>
      <c r="EX295" s="15"/>
      <c r="EY295" s="15"/>
      <c r="EZ295" s="14"/>
      <c r="FA295" s="15"/>
      <c r="FB295" s="15"/>
      <c r="FC295" s="15"/>
      <c r="FD295" s="14"/>
      <c r="FE295" s="15"/>
      <c r="FF295" s="15"/>
      <c r="FG295" s="15"/>
      <c r="FH295" s="14"/>
      <c r="FI295" s="15"/>
      <c r="FJ295" s="15"/>
      <c r="FK295" s="15"/>
      <c r="FL295" s="14"/>
      <c r="FM295" s="15"/>
      <c r="FN295" s="15"/>
      <c r="FO295" s="15"/>
      <c r="FP295" s="14"/>
      <c r="FQ295" s="14"/>
      <c r="FR295" s="14"/>
      <c r="FS295" s="15"/>
      <c r="FT295" s="14"/>
      <c r="FU295" s="14"/>
      <c r="FV295" s="14"/>
      <c r="FW295" s="15"/>
      <c r="FX295" s="14"/>
      <c r="FY295" s="14"/>
      <c r="FZ295" s="14"/>
      <c r="GA295" s="15"/>
      <c r="GB295" s="14"/>
      <c r="GC295" s="14"/>
      <c r="GD295" s="14"/>
      <c r="GE295" s="15"/>
      <c r="GF295" s="14"/>
      <c r="GG295" s="14"/>
      <c r="GH295" s="14"/>
      <c r="GI295" s="15"/>
      <c r="GJ295" s="15"/>
      <c r="GK295" s="15"/>
    </row>
    <row r="296" spans="1:193" s="33" customFormat="1" x14ac:dyDescent="0.25">
      <c r="A296" s="56" t="s">
        <v>593</v>
      </c>
      <c r="B296" s="145">
        <f t="shared" si="1051"/>
        <v>0</v>
      </c>
      <c r="C296" s="145">
        <f t="shared" si="1051"/>
        <v>876.66200000000003</v>
      </c>
      <c r="D296" s="145">
        <f t="shared" si="1052"/>
        <v>876.66200000000003</v>
      </c>
      <c r="E296" s="14">
        <f t="shared" si="1089"/>
        <v>100</v>
      </c>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v>321.16199999999998</v>
      </c>
      <c r="AR296" s="14">
        <v>321.16199999999998</v>
      </c>
      <c r="AS296" s="14">
        <f t="shared" si="1053"/>
        <v>100</v>
      </c>
      <c r="AT296" s="14"/>
      <c r="AU296" s="14"/>
      <c r="AV296" s="14"/>
      <c r="AW296" s="14"/>
      <c r="AX296" s="14"/>
      <c r="AY296" s="14"/>
      <c r="AZ296" s="14"/>
      <c r="BA296" s="14"/>
      <c r="BB296" s="155"/>
      <c r="BC296" s="14"/>
      <c r="BD296" s="14"/>
      <c r="BE296" s="14"/>
      <c r="BF296" s="14"/>
      <c r="BG296" s="14"/>
      <c r="BH296" s="14"/>
      <c r="BI296" s="95"/>
      <c r="BJ296" s="95"/>
      <c r="BK296" s="95"/>
      <c r="BL296" s="95"/>
      <c r="BM296" s="95"/>
      <c r="BN296" s="95"/>
      <c r="BO296" s="14"/>
      <c r="BP296" s="14"/>
      <c r="BQ296" s="95"/>
      <c r="BR296" s="14"/>
      <c r="BS296" s="14"/>
      <c r="BT296" s="14"/>
      <c r="BU296" s="95"/>
      <c r="BV296" s="95"/>
      <c r="BW296" s="14"/>
      <c r="BX296" s="14"/>
      <c r="BY296" s="95"/>
      <c r="BZ296" s="14"/>
      <c r="CA296" s="14"/>
      <c r="CB296" s="14"/>
      <c r="CC296" s="15"/>
      <c r="CD296" s="15"/>
      <c r="CE296" s="14"/>
      <c r="CF296" s="14"/>
      <c r="CG296" s="95"/>
      <c r="CH296" s="95"/>
      <c r="CI296" s="14"/>
      <c r="CJ296" s="14"/>
      <c r="CK296" s="95"/>
      <c r="CL296" s="95"/>
      <c r="CM296" s="14"/>
      <c r="CN296" s="14"/>
      <c r="CO296" s="95"/>
      <c r="CP296" s="95"/>
      <c r="CQ296" s="14"/>
      <c r="CR296" s="14"/>
      <c r="CS296" s="95"/>
      <c r="CT296" s="95"/>
      <c r="CU296" s="14"/>
      <c r="CV296" s="14"/>
      <c r="CW296" s="95"/>
      <c r="CX296" s="95"/>
      <c r="CY296" s="14"/>
      <c r="CZ296" s="14"/>
      <c r="DA296" s="95"/>
      <c r="DB296" s="14"/>
      <c r="DC296" s="14"/>
      <c r="DD296" s="14"/>
      <c r="DE296" s="14"/>
      <c r="DF296" s="14"/>
      <c r="DG296" s="14"/>
      <c r="DH296" s="14"/>
      <c r="DI296" s="95"/>
      <c r="DJ296" s="95"/>
      <c r="DK296" s="14"/>
      <c r="DL296" s="14"/>
      <c r="DM296" s="48"/>
      <c r="DN296" s="14"/>
      <c r="DO296" s="14"/>
      <c r="DP296" s="14"/>
      <c r="DQ296" s="48"/>
      <c r="DR296" s="14"/>
      <c r="DS296" s="14"/>
      <c r="DT296" s="14"/>
      <c r="DU296" s="95"/>
      <c r="DV296" s="95"/>
      <c r="DW296" s="15"/>
      <c r="DX296" s="14"/>
      <c r="DY296" s="207"/>
      <c r="DZ296" s="15"/>
      <c r="EA296" s="15"/>
      <c r="EB296" s="14"/>
      <c r="EC296" s="14"/>
      <c r="ED296" s="225"/>
      <c r="EE296" s="221"/>
      <c r="EF296" s="14"/>
      <c r="EG296" s="95"/>
      <c r="EH296" s="95"/>
      <c r="EI296" s="15"/>
      <c r="EJ296" s="14"/>
      <c r="EK296" s="95"/>
      <c r="EL296" s="95"/>
      <c r="EM296" s="15"/>
      <c r="EN296" s="14"/>
      <c r="EO296" s="95"/>
      <c r="EP296" s="95"/>
      <c r="EQ296" s="15"/>
      <c r="ER296" s="14"/>
      <c r="ES296" s="95"/>
      <c r="ET296" s="15"/>
      <c r="EU296" s="15"/>
      <c r="EV296" s="14"/>
      <c r="EW296" s="15"/>
      <c r="EX296" s="15"/>
      <c r="EY296" s="15"/>
      <c r="EZ296" s="14"/>
      <c r="FA296" s="15"/>
      <c r="FB296" s="15"/>
      <c r="FC296" s="15"/>
      <c r="FD296" s="14"/>
      <c r="FE296" s="15"/>
      <c r="FF296" s="15"/>
      <c r="FG296" s="15"/>
      <c r="FH296" s="14"/>
      <c r="FI296" s="15"/>
      <c r="FJ296" s="15"/>
      <c r="FK296" s="15"/>
      <c r="FL296" s="14"/>
      <c r="FM296" s="15"/>
      <c r="FN296" s="15"/>
      <c r="FO296" s="15">
        <v>555.5</v>
      </c>
      <c r="FP296" s="231">
        <v>555.5</v>
      </c>
      <c r="FQ296" s="14">
        <f>FP296/FO296*100</f>
        <v>100</v>
      </c>
      <c r="FR296" s="14"/>
      <c r="FS296" s="15"/>
      <c r="FT296" s="14"/>
      <c r="FU296" s="14"/>
      <c r="FV296" s="14"/>
      <c r="FW296" s="15"/>
      <c r="FX296" s="14"/>
      <c r="FY296" s="14"/>
      <c r="FZ296" s="14"/>
      <c r="GA296" s="15"/>
      <c r="GB296" s="14"/>
      <c r="GC296" s="14"/>
      <c r="GD296" s="14"/>
      <c r="GE296" s="15"/>
      <c r="GF296" s="14"/>
      <c r="GG296" s="14"/>
      <c r="GH296" s="14"/>
      <c r="GI296" s="15"/>
      <c r="GJ296" s="15"/>
      <c r="GK296" s="15"/>
    </row>
    <row r="297" spans="1:193" s="33" customFormat="1" x14ac:dyDescent="0.25">
      <c r="A297" s="56" t="s">
        <v>387</v>
      </c>
      <c r="B297" s="145">
        <f t="shared" si="1051"/>
        <v>0</v>
      </c>
      <c r="C297" s="145">
        <f t="shared" si="1051"/>
        <v>960</v>
      </c>
      <c r="D297" s="145">
        <f t="shared" si="1052"/>
        <v>960</v>
      </c>
      <c r="E297" s="14">
        <f t="shared" si="1089"/>
        <v>100</v>
      </c>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v>960</v>
      </c>
      <c r="AR297" s="133">
        <v>960</v>
      </c>
      <c r="AS297" s="14">
        <f t="shared" si="1053"/>
        <v>100</v>
      </c>
      <c r="AT297" s="14"/>
      <c r="AU297" s="14"/>
      <c r="AV297" s="14"/>
      <c r="AW297" s="14"/>
      <c r="AX297" s="14"/>
      <c r="AY297" s="14"/>
      <c r="AZ297" s="14"/>
      <c r="BA297" s="14"/>
      <c r="BB297" s="155"/>
      <c r="BC297" s="14"/>
      <c r="BD297" s="14"/>
      <c r="BE297" s="14"/>
      <c r="BF297" s="14"/>
      <c r="BG297" s="14"/>
      <c r="BH297" s="14"/>
      <c r="BI297" s="95"/>
      <c r="BJ297" s="95"/>
      <c r="BK297" s="95"/>
      <c r="BL297" s="95"/>
      <c r="BM297" s="95"/>
      <c r="BN297" s="95"/>
      <c r="BO297" s="14"/>
      <c r="BP297" s="14"/>
      <c r="BQ297" s="95"/>
      <c r="BR297" s="14"/>
      <c r="BS297" s="14"/>
      <c r="BT297" s="14"/>
      <c r="BU297" s="95"/>
      <c r="BV297" s="95"/>
      <c r="BW297" s="14"/>
      <c r="BX297" s="14"/>
      <c r="BY297" s="95"/>
      <c r="BZ297" s="14"/>
      <c r="CA297" s="14"/>
      <c r="CB297" s="14"/>
      <c r="CC297" s="15"/>
      <c r="CD297" s="15"/>
      <c r="CE297" s="14"/>
      <c r="CF297" s="14"/>
      <c r="CG297" s="95"/>
      <c r="CH297" s="95"/>
      <c r="CI297" s="14"/>
      <c r="CJ297" s="14"/>
      <c r="CK297" s="95"/>
      <c r="CL297" s="95"/>
      <c r="CM297" s="14"/>
      <c r="CN297" s="14"/>
      <c r="CO297" s="95"/>
      <c r="CP297" s="95"/>
      <c r="CQ297" s="14"/>
      <c r="CR297" s="14"/>
      <c r="CS297" s="95"/>
      <c r="CT297" s="95"/>
      <c r="CU297" s="14"/>
      <c r="CV297" s="14"/>
      <c r="CW297" s="95"/>
      <c r="CX297" s="95"/>
      <c r="CY297" s="14"/>
      <c r="CZ297" s="14"/>
      <c r="DA297" s="95"/>
      <c r="DB297" s="14"/>
      <c r="DC297" s="14"/>
      <c r="DD297" s="14"/>
      <c r="DE297" s="14"/>
      <c r="DF297" s="14"/>
      <c r="DG297" s="14"/>
      <c r="DH297" s="14"/>
      <c r="DI297" s="95"/>
      <c r="DJ297" s="95"/>
      <c r="DK297" s="14"/>
      <c r="DL297" s="14"/>
      <c r="DM297" s="48"/>
      <c r="DN297" s="14"/>
      <c r="DO297" s="14"/>
      <c r="DP297" s="14"/>
      <c r="DQ297" s="48"/>
      <c r="DR297" s="14"/>
      <c r="DS297" s="14"/>
      <c r="DT297" s="14"/>
      <c r="DU297" s="95"/>
      <c r="DV297" s="95"/>
      <c r="DW297" s="15"/>
      <c r="DX297" s="14"/>
      <c r="DY297" s="207"/>
      <c r="DZ297" s="15"/>
      <c r="EA297" s="15"/>
      <c r="EB297" s="14"/>
      <c r="EC297" s="14"/>
      <c r="ED297" s="225"/>
      <c r="EE297" s="221"/>
      <c r="EF297" s="14"/>
      <c r="EG297" s="95"/>
      <c r="EH297" s="95"/>
      <c r="EI297" s="15"/>
      <c r="EJ297" s="14"/>
      <c r="EK297" s="95"/>
      <c r="EL297" s="95"/>
      <c r="EM297" s="15"/>
      <c r="EN297" s="14"/>
      <c r="EO297" s="95"/>
      <c r="EP297" s="95"/>
      <c r="EQ297" s="15"/>
      <c r="ER297" s="14"/>
      <c r="ES297" s="95"/>
      <c r="ET297" s="15"/>
      <c r="EU297" s="15"/>
      <c r="EV297" s="14"/>
      <c r="EW297" s="15"/>
      <c r="EX297" s="15"/>
      <c r="EY297" s="15"/>
      <c r="EZ297" s="14"/>
      <c r="FA297" s="15"/>
      <c r="FB297" s="15"/>
      <c r="FC297" s="15"/>
      <c r="FD297" s="14"/>
      <c r="FE297" s="15"/>
      <c r="FF297" s="15"/>
      <c r="FG297" s="15"/>
      <c r="FH297" s="14"/>
      <c r="FI297" s="15"/>
      <c r="FJ297" s="15"/>
      <c r="FK297" s="15"/>
      <c r="FL297" s="14"/>
      <c r="FM297" s="15"/>
      <c r="FN297" s="15"/>
      <c r="FO297" s="15"/>
      <c r="FP297" s="14"/>
      <c r="FQ297" s="14"/>
      <c r="FR297" s="14"/>
      <c r="FS297" s="15"/>
      <c r="FT297" s="14"/>
      <c r="FU297" s="14"/>
      <c r="FV297" s="14"/>
      <c r="FW297" s="15"/>
      <c r="FX297" s="14"/>
      <c r="FY297" s="14"/>
      <c r="FZ297" s="14"/>
      <c r="GA297" s="15"/>
      <c r="GB297" s="14"/>
      <c r="GC297" s="14"/>
      <c r="GD297" s="14"/>
      <c r="GE297" s="15"/>
      <c r="GF297" s="14"/>
      <c r="GG297" s="14"/>
      <c r="GH297" s="14"/>
      <c r="GI297" s="15"/>
      <c r="GJ297" s="15"/>
      <c r="GK297" s="15"/>
    </row>
    <row r="298" spans="1:193" s="33" customFormat="1" x14ac:dyDescent="0.25">
      <c r="A298" s="56" t="s">
        <v>371</v>
      </c>
      <c r="B298" s="145">
        <f t="shared" si="1051"/>
        <v>0</v>
      </c>
      <c r="C298" s="145">
        <f t="shared" si="1051"/>
        <v>0</v>
      </c>
      <c r="D298" s="145">
        <f t="shared" si="1052"/>
        <v>0</v>
      </c>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55"/>
      <c r="BC298" s="14"/>
      <c r="BD298" s="14"/>
      <c r="BE298" s="14"/>
      <c r="BF298" s="14"/>
      <c r="BG298" s="14"/>
      <c r="BH298" s="14"/>
      <c r="BI298" s="95"/>
      <c r="BJ298" s="95"/>
      <c r="BK298" s="95"/>
      <c r="BL298" s="95"/>
      <c r="BM298" s="95"/>
      <c r="BN298" s="95"/>
      <c r="BO298" s="14"/>
      <c r="BP298" s="14"/>
      <c r="BQ298" s="95"/>
      <c r="BR298" s="14"/>
      <c r="BS298" s="14"/>
      <c r="BT298" s="14"/>
      <c r="BU298" s="95"/>
      <c r="BV298" s="95"/>
      <c r="BW298" s="14"/>
      <c r="BX298" s="14"/>
      <c r="BY298" s="95"/>
      <c r="BZ298" s="14"/>
      <c r="CA298" s="14"/>
      <c r="CB298" s="14"/>
      <c r="CC298" s="15"/>
      <c r="CD298" s="15"/>
      <c r="CE298" s="14"/>
      <c r="CF298" s="14"/>
      <c r="CG298" s="95"/>
      <c r="CH298" s="95"/>
      <c r="CI298" s="14"/>
      <c r="CJ298" s="14"/>
      <c r="CK298" s="95"/>
      <c r="CL298" s="95"/>
      <c r="CM298" s="14"/>
      <c r="CN298" s="14"/>
      <c r="CO298" s="95"/>
      <c r="CP298" s="95"/>
      <c r="CQ298" s="14"/>
      <c r="CR298" s="14"/>
      <c r="CS298" s="95"/>
      <c r="CT298" s="95"/>
      <c r="CU298" s="14"/>
      <c r="CV298" s="14"/>
      <c r="CW298" s="95"/>
      <c r="CX298" s="95"/>
      <c r="CY298" s="14"/>
      <c r="CZ298" s="14"/>
      <c r="DA298" s="95"/>
      <c r="DB298" s="14"/>
      <c r="DC298" s="14"/>
      <c r="DD298" s="14"/>
      <c r="DE298" s="14"/>
      <c r="DF298" s="14"/>
      <c r="DG298" s="14"/>
      <c r="DH298" s="14"/>
      <c r="DI298" s="95"/>
      <c r="DJ298" s="95"/>
      <c r="DK298" s="14"/>
      <c r="DL298" s="14"/>
      <c r="DM298" s="48"/>
      <c r="DN298" s="14"/>
      <c r="DO298" s="14"/>
      <c r="DP298" s="14"/>
      <c r="DQ298" s="48"/>
      <c r="DR298" s="14"/>
      <c r="DS298" s="14"/>
      <c r="DT298" s="14"/>
      <c r="DU298" s="95"/>
      <c r="DV298" s="95"/>
      <c r="DW298" s="15"/>
      <c r="DX298" s="14"/>
      <c r="DY298" s="207"/>
      <c r="DZ298" s="15"/>
      <c r="EA298" s="15"/>
      <c r="EB298" s="14"/>
      <c r="EC298" s="14"/>
      <c r="ED298" s="225"/>
      <c r="EE298" s="221"/>
      <c r="EF298" s="14"/>
      <c r="EG298" s="95"/>
      <c r="EH298" s="95"/>
      <c r="EI298" s="15"/>
      <c r="EJ298" s="14"/>
      <c r="EK298" s="95"/>
      <c r="EL298" s="95"/>
      <c r="EM298" s="15"/>
      <c r="EN298" s="14"/>
      <c r="EO298" s="95"/>
      <c r="EP298" s="95"/>
      <c r="EQ298" s="15"/>
      <c r="ER298" s="14"/>
      <c r="ES298" s="95"/>
      <c r="ET298" s="15"/>
      <c r="EU298" s="15"/>
      <c r="EV298" s="14"/>
      <c r="EW298" s="15"/>
      <c r="EX298" s="15"/>
      <c r="EY298" s="15"/>
      <c r="EZ298" s="14"/>
      <c r="FA298" s="15"/>
      <c r="FB298" s="15"/>
      <c r="FC298" s="15"/>
      <c r="FD298" s="14"/>
      <c r="FE298" s="15"/>
      <c r="FF298" s="15"/>
      <c r="FG298" s="15"/>
      <c r="FH298" s="14"/>
      <c r="FI298" s="15"/>
      <c r="FJ298" s="15"/>
      <c r="FK298" s="15"/>
      <c r="FL298" s="14"/>
      <c r="FM298" s="15"/>
      <c r="FN298" s="15"/>
      <c r="FO298" s="15"/>
      <c r="FP298" s="14"/>
      <c r="FQ298" s="14"/>
      <c r="FR298" s="14"/>
      <c r="FS298" s="15"/>
      <c r="FT298" s="14"/>
      <c r="FU298" s="14"/>
      <c r="FV298" s="14"/>
      <c r="FW298" s="15"/>
      <c r="FX298" s="14"/>
      <c r="FY298" s="14"/>
      <c r="FZ298" s="14"/>
      <c r="GA298" s="15"/>
      <c r="GB298" s="14"/>
      <c r="GC298" s="14"/>
      <c r="GD298" s="14"/>
      <c r="GE298" s="15"/>
      <c r="GF298" s="14"/>
      <c r="GG298" s="14"/>
      <c r="GH298" s="14"/>
      <c r="GI298" s="15"/>
      <c r="GJ298" s="15"/>
      <c r="GK298" s="15"/>
    </row>
    <row r="299" spans="1:193" s="33" customFormat="1" x14ac:dyDescent="0.25">
      <c r="A299" s="56" t="s">
        <v>594</v>
      </c>
      <c r="B299" s="145">
        <f t="shared" si="1051"/>
        <v>0</v>
      </c>
      <c r="C299" s="145">
        <f t="shared" si="1051"/>
        <v>0</v>
      </c>
      <c r="D299" s="145">
        <f t="shared" si="1052"/>
        <v>0</v>
      </c>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55"/>
      <c r="BC299" s="14"/>
      <c r="BD299" s="14"/>
      <c r="BE299" s="14"/>
      <c r="BF299" s="14"/>
      <c r="BG299" s="14"/>
      <c r="BH299" s="14"/>
      <c r="BI299" s="95"/>
      <c r="BJ299" s="95"/>
      <c r="BK299" s="95"/>
      <c r="BL299" s="95"/>
      <c r="BM299" s="95"/>
      <c r="BN299" s="95"/>
      <c r="BO299" s="14"/>
      <c r="BP299" s="14"/>
      <c r="BQ299" s="95"/>
      <c r="BR299" s="14"/>
      <c r="BS299" s="14"/>
      <c r="BT299" s="14"/>
      <c r="BU299" s="95"/>
      <c r="BV299" s="95"/>
      <c r="BW299" s="14"/>
      <c r="BX299" s="14"/>
      <c r="BY299" s="95"/>
      <c r="BZ299" s="14"/>
      <c r="CA299" s="14"/>
      <c r="CB299" s="14"/>
      <c r="CC299" s="15"/>
      <c r="CD299" s="15"/>
      <c r="CE299" s="14"/>
      <c r="CF299" s="14"/>
      <c r="CG299" s="95"/>
      <c r="CH299" s="95"/>
      <c r="CI299" s="14"/>
      <c r="CJ299" s="14"/>
      <c r="CK299" s="95"/>
      <c r="CL299" s="95"/>
      <c r="CM299" s="14"/>
      <c r="CN299" s="14"/>
      <c r="CO299" s="95"/>
      <c r="CP299" s="95"/>
      <c r="CQ299" s="14"/>
      <c r="CR299" s="14"/>
      <c r="CS299" s="95"/>
      <c r="CT299" s="95"/>
      <c r="CU299" s="14"/>
      <c r="CV299" s="14"/>
      <c r="CW299" s="95"/>
      <c r="CX299" s="95"/>
      <c r="CY299" s="14"/>
      <c r="CZ299" s="14"/>
      <c r="DA299" s="95"/>
      <c r="DB299" s="14"/>
      <c r="DC299" s="14"/>
      <c r="DD299" s="14"/>
      <c r="DE299" s="14"/>
      <c r="DF299" s="14"/>
      <c r="DG299" s="14"/>
      <c r="DH299" s="14"/>
      <c r="DI299" s="95"/>
      <c r="DJ299" s="95"/>
      <c r="DK299" s="14"/>
      <c r="DL299" s="14"/>
      <c r="DM299" s="48"/>
      <c r="DN299" s="14"/>
      <c r="DO299" s="14"/>
      <c r="DP299" s="14"/>
      <c r="DQ299" s="48"/>
      <c r="DR299" s="14"/>
      <c r="DS299" s="14"/>
      <c r="DT299" s="14"/>
      <c r="DU299" s="95"/>
      <c r="DV299" s="95"/>
      <c r="DW299" s="15"/>
      <c r="DX299" s="14"/>
      <c r="DY299" s="207"/>
      <c r="DZ299" s="15"/>
      <c r="EA299" s="15"/>
      <c r="EB299" s="14"/>
      <c r="EC299" s="14"/>
      <c r="ED299" s="225"/>
      <c r="EE299" s="221"/>
      <c r="EF299" s="14"/>
      <c r="EG299" s="95"/>
      <c r="EH299" s="95"/>
      <c r="EI299" s="15"/>
      <c r="EJ299" s="14"/>
      <c r="EK299" s="95"/>
      <c r="EL299" s="95"/>
      <c r="EM299" s="15"/>
      <c r="EN299" s="14"/>
      <c r="EO299" s="95"/>
      <c r="EP299" s="95"/>
      <c r="EQ299" s="15"/>
      <c r="ER299" s="14"/>
      <c r="ES299" s="95"/>
      <c r="ET299" s="15"/>
      <c r="EU299" s="15"/>
      <c r="EV299" s="14"/>
      <c r="EW299" s="15"/>
      <c r="EX299" s="15"/>
      <c r="EY299" s="15"/>
      <c r="EZ299" s="14"/>
      <c r="FA299" s="15"/>
      <c r="FB299" s="15"/>
      <c r="FC299" s="15"/>
      <c r="FD299" s="14"/>
      <c r="FE299" s="15"/>
      <c r="FF299" s="15"/>
      <c r="FG299" s="15"/>
      <c r="FH299" s="14"/>
      <c r="FI299" s="15"/>
      <c r="FJ299" s="15"/>
      <c r="FK299" s="15"/>
      <c r="FL299" s="14"/>
      <c r="FM299" s="15"/>
      <c r="FN299" s="15"/>
      <c r="FO299" s="15"/>
      <c r="FP299" s="14"/>
      <c r="FQ299" s="14"/>
      <c r="FR299" s="14"/>
      <c r="FS299" s="15"/>
      <c r="FT299" s="14"/>
      <c r="FU299" s="14"/>
      <c r="FV299" s="14"/>
      <c r="FW299" s="15"/>
      <c r="FX299" s="14"/>
      <c r="FY299" s="14"/>
      <c r="FZ299" s="14"/>
      <c r="GA299" s="15"/>
      <c r="GB299" s="14"/>
      <c r="GC299" s="14"/>
      <c r="GD299" s="14"/>
      <c r="GE299" s="15"/>
      <c r="GF299" s="14"/>
      <c r="GG299" s="14"/>
      <c r="GH299" s="14"/>
      <c r="GI299" s="15"/>
      <c r="GJ299" s="15"/>
      <c r="GK299" s="15"/>
    </row>
    <row r="300" spans="1:193" s="33" customFormat="1" x14ac:dyDescent="0.25">
      <c r="A300" s="56" t="s">
        <v>595</v>
      </c>
      <c r="B300" s="145">
        <f t="shared" si="1051"/>
        <v>0</v>
      </c>
      <c r="C300" s="145">
        <f t="shared" si="1051"/>
        <v>1357.1730299999999</v>
      </c>
      <c r="D300" s="145">
        <f t="shared" si="1052"/>
        <v>1357.1730299999999</v>
      </c>
      <c r="E300" s="14">
        <f t="shared" si="1089"/>
        <v>100</v>
      </c>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v>957.97302999999999</v>
      </c>
      <c r="AR300" s="133">
        <v>957.97302999999999</v>
      </c>
      <c r="AS300" s="14">
        <f t="shared" si="1053"/>
        <v>100</v>
      </c>
      <c r="AT300" s="14"/>
      <c r="AU300" s="14"/>
      <c r="AV300" s="14"/>
      <c r="AW300" s="14"/>
      <c r="AX300" s="14"/>
      <c r="AY300" s="14"/>
      <c r="AZ300" s="14"/>
      <c r="BA300" s="14"/>
      <c r="BB300" s="155"/>
      <c r="BC300" s="14"/>
      <c r="BD300" s="14"/>
      <c r="BE300" s="14"/>
      <c r="BF300" s="14"/>
      <c r="BG300" s="14"/>
      <c r="BH300" s="14"/>
      <c r="BI300" s="95"/>
      <c r="BJ300" s="95"/>
      <c r="BK300" s="95"/>
      <c r="BL300" s="95"/>
      <c r="BM300" s="95"/>
      <c r="BN300" s="95"/>
      <c r="BO300" s="14"/>
      <c r="BP300" s="14"/>
      <c r="BQ300" s="95"/>
      <c r="BR300" s="14"/>
      <c r="BS300" s="14"/>
      <c r="BT300" s="14"/>
      <c r="BU300" s="95"/>
      <c r="BV300" s="95"/>
      <c r="BW300" s="14"/>
      <c r="BX300" s="14"/>
      <c r="BY300" s="95"/>
      <c r="BZ300" s="14"/>
      <c r="CA300" s="14"/>
      <c r="CB300" s="14"/>
      <c r="CC300" s="15"/>
      <c r="CD300" s="15"/>
      <c r="CE300" s="14"/>
      <c r="CF300" s="14"/>
      <c r="CG300" s="95"/>
      <c r="CH300" s="95"/>
      <c r="CI300" s="14"/>
      <c r="CJ300" s="14"/>
      <c r="CK300" s="95"/>
      <c r="CL300" s="95"/>
      <c r="CM300" s="14"/>
      <c r="CN300" s="14"/>
      <c r="CO300" s="95"/>
      <c r="CP300" s="95"/>
      <c r="CQ300" s="14"/>
      <c r="CR300" s="14"/>
      <c r="CS300" s="95"/>
      <c r="CT300" s="95"/>
      <c r="CU300" s="14"/>
      <c r="CV300" s="14"/>
      <c r="CW300" s="95"/>
      <c r="CX300" s="95"/>
      <c r="CY300" s="14"/>
      <c r="CZ300" s="14"/>
      <c r="DA300" s="95"/>
      <c r="DB300" s="14"/>
      <c r="DC300" s="14"/>
      <c r="DD300" s="14"/>
      <c r="DE300" s="14"/>
      <c r="DF300" s="14"/>
      <c r="DG300" s="14"/>
      <c r="DH300" s="14"/>
      <c r="DI300" s="95"/>
      <c r="DJ300" s="95"/>
      <c r="DK300" s="14"/>
      <c r="DL300" s="14"/>
      <c r="DM300" s="48"/>
      <c r="DN300" s="14"/>
      <c r="DO300" s="14"/>
      <c r="DP300" s="14"/>
      <c r="DQ300" s="48"/>
      <c r="DR300" s="14"/>
      <c r="DS300" s="14"/>
      <c r="DT300" s="14"/>
      <c r="DU300" s="95"/>
      <c r="DV300" s="95"/>
      <c r="DW300" s="15"/>
      <c r="DX300" s="14"/>
      <c r="DY300" s="207"/>
      <c r="DZ300" s="15"/>
      <c r="EA300" s="15"/>
      <c r="EB300" s="14"/>
      <c r="EC300" s="14"/>
      <c r="ED300" s="225"/>
      <c r="EE300" s="221"/>
      <c r="EF300" s="14"/>
      <c r="EG300" s="95"/>
      <c r="EH300" s="95"/>
      <c r="EI300" s="15"/>
      <c r="EJ300" s="14"/>
      <c r="EK300" s="95"/>
      <c r="EL300" s="95"/>
      <c r="EM300" s="15"/>
      <c r="EN300" s="14"/>
      <c r="EO300" s="95"/>
      <c r="EP300" s="95"/>
      <c r="EQ300" s="15"/>
      <c r="ER300" s="14"/>
      <c r="ES300" s="95"/>
      <c r="ET300" s="15"/>
      <c r="EU300" s="15"/>
      <c r="EV300" s="14"/>
      <c r="EW300" s="15"/>
      <c r="EX300" s="15"/>
      <c r="EY300" s="15"/>
      <c r="EZ300" s="14"/>
      <c r="FA300" s="15"/>
      <c r="FB300" s="15"/>
      <c r="FC300" s="15"/>
      <c r="FD300" s="14"/>
      <c r="FE300" s="15"/>
      <c r="FF300" s="15"/>
      <c r="FG300" s="15"/>
      <c r="FH300" s="14"/>
      <c r="FI300" s="15"/>
      <c r="FJ300" s="15"/>
      <c r="FK300" s="15"/>
      <c r="FL300" s="14"/>
      <c r="FM300" s="15"/>
      <c r="FN300" s="15"/>
      <c r="FO300" s="15">
        <v>399.2</v>
      </c>
      <c r="FP300" s="231">
        <v>399.2</v>
      </c>
      <c r="FQ300" s="14">
        <f t="shared" ref="FQ300" si="1162">FP300/FO300*100</f>
        <v>100</v>
      </c>
      <c r="FR300" s="14"/>
      <c r="FS300" s="15"/>
      <c r="FT300" s="14"/>
      <c r="FU300" s="14"/>
      <c r="FV300" s="14"/>
      <c r="FW300" s="15"/>
      <c r="FX300" s="14"/>
      <c r="FY300" s="14"/>
      <c r="FZ300" s="14"/>
      <c r="GA300" s="15"/>
      <c r="GB300" s="14"/>
      <c r="GC300" s="14"/>
      <c r="GD300" s="14"/>
      <c r="GE300" s="15"/>
      <c r="GF300" s="14"/>
      <c r="GG300" s="14"/>
      <c r="GH300" s="14"/>
      <c r="GI300" s="15"/>
      <c r="GJ300" s="15"/>
      <c r="GK300" s="15"/>
    </row>
    <row r="301" spans="1:193" s="74" customFormat="1" ht="31.5" x14ac:dyDescent="0.25">
      <c r="A301" s="75" t="s">
        <v>426</v>
      </c>
      <c r="B301" s="144">
        <f t="shared" si="1051"/>
        <v>29789.399999999998</v>
      </c>
      <c r="C301" s="144">
        <f t="shared" si="1051"/>
        <v>30133.808799999999</v>
      </c>
      <c r="D301" s="144">
        <f t="shared" si="1052"/>
        <v>29678.491190000001</v>
      </c>
      <c r="E301" s="79">
        <f t="shared" si="1089"/>
        <v>98.489014073786791</v>
      </c>
      <c r="F301" s="81">
        <f t="shared" ref="F301" si="1163">F302+F303+F304+F305+F306</f>
        <v>0</v>
      </c>
      <c r="G301" s="81">
        <f t="shared" ref="G301:BH301" si="1164">G302+G303+G304+G305+G306</f>
        <v>0</v>
      </c>
      <c r="H301" s="81">
        <f t="shared" si="1164"/>
        <v>0</v>
      </c>
      <c r="I301" s="81">
        <f t="shared" si="1164"/>
        <v>0</v>
      </c>
      <c r="J301" s="81">
        <f t="shared" ref="J301" si="1165">J302+J303+J304+J305+J306</f>
        <v>0</v>
      </c>
      <c r="K301" s="81">
        <f t="shared" si="1164"/>
        <v>0</v>
      </c>
      <c r="L301" s="81">
        <f t="shared" si="1164"/>
        <v>0</v>
      </c>
      <c r="M301" s="81">
        <f t="shared" si="1164"/>
        <v>0</v>
      </c>
      <c r="N301" s="81">
        <f t="shared" ref="N301" si="1166">N302+N303+N304+N305+N306</f>
        <v>945</v>
      </c>
      <c r="O301" s="81">
        <f t="shared" si="1164"/>
        <v>945</v>
      </c>
      <c r="P301" s="81">
        <f t="shared" si="1164"/>
        <v>945</v>
      </c>
      <c r="Q301" s="81">
        <f t="shared" ref="Q301:Q317" si="1167">P301/O301*100</f>
        <v>100</v>
      </c>
      <c r="R301" s="81">
        <f t="shared" ref="R301" si="1168">R302+R303+R304+R305+R306</f>
        <v>0</v>
      </c>
      <c r="S301" s="81">
        <f t="shared" si="1164"/>
        <v>0</v>
      </c>
      <c r="T301" s="81">
        <f t="shared" si="1164"/>
        <v>0</v>
      </c>
      <c r="U301" s="81">
        <f t="shared" si="1164"/>
        <v>0</v>
      </c>
      <c r="V301" s="81"/>
      <c r="W301" s="81">
        <f t="shared" si="1164"/>
        <v>0</v>
      </c>
      <c r="X301" s="81">
        <f t="shared" si="1164"/>
        <v>0</v>
      </c>
      <c r="Y301" s="81">
        <f t="shared" si="1164"/>
        <v>0</v>
      </c>
      <c r="Z301" s="81">
        <f t="shared" ref="Z301" si="1169">Z302+Z303+Z304+Z305+Z306</f>
        <v>0</v>
      </c>
      <c r="AA301" s="81">
        <f t="shared" si="1164"/>
        <v>0</v>
      </c>
      <c r="AB301" s="81">
        <f t="shared" si="1164"/>
        <v>0</v>
      </c>
      <c r="AC301" s="81">
        <f t="shared" si="1164"/>
        <v>0</v>
      </c>
      <c r="AD301" s="81">
        <f t="shared" ref="AD301" si="1170">AD302+AD303+AD304+AD305+AD306</f>
        <v>0</v>
      </c>
      <c r="AE301" s="81">
        <f t="shared" si="1164"/>
        <v>0</v>
      </c>
      <c r="AF301" s="81">
        <f t="shared" si="1164"/>
        <v>0</v>
      </c>
      <c r="AG301" s="81">
        <f t="shared" si="1164"/>
        <v>0</v>
      </c>
      <c r="AH301" s="81">
        <f t="shared" ref="AH301" si="1171">AH302+AH303+AH304+AH305+AH306</f>
        <v>0</v>
      </c>
      <c r="AI301" s="81">
        <f t="shared" si="1164"/>
        <v>0</v>
      </c>
      <c r="AJ301" s="81">
        <f t="shared" si="1164"/>
        <v>0</v>
      </c>
      <c r="AK301" s="81">
        <f t="shared" si="1164"/>
        <v>0</v>
      </c>
      <c r="AL301" s="81"/>
      <c r="AM301" s="81">
        <f t="shared" si="1164"/>
        <v>0</v>
      </c>
      <c r="AN301" s="81">
        <f t="shared" si="1164"/>
        <v>0</v>
      </c>
      <c r="AO301" s="81">
        <f t="shared" si="1164"/>
        <v>0</v>
      </c>
      <c r="AP301" s="81"/>
      <c r="AQ301" s="81">
        <f>SUM(AQ302:AQ307)</f>
        <v>2792.8407999999999</v>
      </c>
      <c r="AR301" s="81">
        <f>SUM(AR302:AR307)</f>
        <v>2792.8407999999999</v>
      </c>
      <c r="AS301" s="79">
        <f>AR301/AQ301*100</f>
        <v>100</v>
      </c>
      <c r="AT301" s="81">
        <f t="shared" ref="AT301" si="1172">AT302+AT303+AT304+AT305+AT306</f>
        <v>1264.9000000000001</v>
      </c>
      <c r="AU301" s="81">
        <f t="shared" si="1164"/>
        <v>1264.9000000000001</v>
      </c>
      <c r="AV301" s="81">
        <f t="shared" si="1164"/>
        <v>1264.9211499999999</v>
      </c>
      <c r="AW301" s="79">
        <f t="shared" ref="AW301" si="1173">AV301/AU301*100</f>
        <v>100.00167206893823</v>
      </c>
      <c r="AX301" s="81">
        <f t="shared" ref="AX301" si="1174">AX302+AX303+AX304+AX305+AX306</f>
        <v>9775.7999999999993</v>
      </c>
      <c r="AY301" s="81">
        <f t="shared" si="1164"/>
        <v>9775.7999999999993</v>
      </c>
      <c r="AZ301" s="81">
        <f t="shared" si="1164"/>
        <v>9646.6254499999995</v>
      </c>
      <c r="BA301" s="81">
        <f t="shared" si="190"/>
        <v>98.678629370486306</v>
      </c>
      <c r="BB301" s="154"/>
      <c r="BC301" s="81">
        <f t="shared" ref="BC301:BD301" si="1175">BC302+BC303+BC304+BC305+BC306</f>
        <v>1453.6</v>
      </c>
      <c r="BD301" s="81">
        <f t="shared" si="1175"/>
        <v>1211.3333300000002</v>
      </c>
      <c r="BE301" s="81">
        <f t="shared" ref="BE301:BE302" si="1176">BD301/BC301*100</f>
        <v>83.333333104017626</v>
      </c>
      <c r="BF301" s="81">
        <f t="shared" ref="BF301" si="1177">BF302+BF303+BF304+BF305+BF306</f>
        <v>0</v>
      </c>
      <c r="BG301" s="81">
        <f t="shared" si="1164"/>
        <v>0</v>
      </c>
      <c r="BH301" s="81">
        <f t="shared" si="1164"/>
        <v>0</v>
      </c>
      <c r="BI301" s="81">
        <f t="shared" ref="BI301:DP301" si="1178">BI302+BI303+BI304+BI305+BI306</f>
        <v>0</v>
      </c>
      <c r="BJ301" s="81"/>
      <c r="BK301" s="81"/>
      <c r="BL301" s="81"/>
      <c r="BM301" s="81"/>
      <c r="BN301" s="81"/>
      <c r="BO301" s="81">
        <f t="shared" si="1178"/>
        <v>0</v>
      </c>
      <c r="BP301" s="81">
        <f t="shared" si="1178"/>
        <v>0</v>
      </c>
      <c r="BQ301" s="81">
        <f t="shared" si="1178"/>
        <v>0</v>
      </c>
      <c r="BR301" s="81">
        <f t="shared" ref="BR301" si="1179">BR302+BR303+BR304+BR305+BR306</f>
        <v>0</v>
      </c>
      <c r="BS301" s="81">
        <f t="shared" si="1178"/>
        <v>0</v>
      </c>
      <c r="BT301" s="81">
        <f t="shared" si="1178"/>
        <v>0</v>
      </c>
      <c r="BU301" s="81">
        <f t="shared" si="1178"/>
        <v>0</v>
      </c>
      <c r="BV301" s="81"/>
      <c r="BW301" s="81">
        <f t="shared" si="1178"/>
        <v>0</v>
      </c>
      <c r="BX301" s="81">
        <f t="shared" si="1178"/>
        <v>0</v>
      </c>
      <c r="BY301" s="81">
        <f t="shared" si="1178"/>
        <v>0</v>
      </c>
      <c r="BZ301" s="81">
        <f t="shared" ref="BZ301" si="1180">BZ302+BZ303+BZ304+BZ305+BZ306</f>
        <v>5071.3</v>
      </c>
      <c r="CA301" s="81">
        <f t="shared" si="1178"/>
        <v>4730.3</v>
      </c>
      <c r="CB301" s="81">
        <f t="shared" si="1178"/>
        <v>4646.3</v>
      </c>
      <c r="CC301" s="81">
        <f t="shared" si="257"/>
        <v>98.224214109041711</v>
      </c>
      <c r="CD301" s="81"/>
      <c r="CE301" s="81">
        <f t="shared" si="1178"/>
        <v>0</v>
      </c>
      <c r="CF301" s="81">
        <f t="shared" si="1178"/>
        <v>0</v>
      </c>
      <c r="CG301" s="81">
        <f t="shared" si="1178"/>
        <v>0</v>
      </c>
      <c r="CH301" s="81"/>
      <c r="CI301" s="81">
        <f t="shared" si="1178"/>
        <v>0</v>
      </c>
      <c r="CJ301" s="81">
        <f t="shared" si="1178"/>
        <v>0</v>
      </c>
      <c r="CK301" s="81">
        <f t="shared" si="1178"/>
        <v>0</v>
      </c>
      <c r="CL301" s="81"/>
      <c r="CM301" s="81">
        <f t="shared" si="1178"/>
        <v>0</v>
      </c>
      <c r="CN301" s="81">
        <f t="shared" si="1178"/>
        <v>0</v>
      </c>
      <c r="CO301" s="81">
        <f t="shared" si="1178"/>
        <v>0</v>
      </c>
      <c r="CP301" s="81"/>
      <c r="CQ301" s="81">
        <f t="shared" si="1178"/>
        <v>0</v>
      </c>
      <c r="CR301" s="81">
        <f t="shared" si="1178"/>
        <v>0</v>
      </c>
      <c r="CS301" s="81">
        <f t="shared" si="1178"/>
        <v>0</v>
      </c>
      <c r="CT301" s="81"/>
      <c r="CU301" s="81">
        <f t="shared" si="1178"/>
        <v>0</v>
      </c>
      <c r="CV301" s="81">
        <f t="shared" si="1178"/>
        <v>0</v>
      </c>
      <c r="CW301" s="81">
        <f t="shared" si="1178"/>
        <v>0</v>
      </c>
      <c r="CX301" s="81"/>
      <c r="CY301" s="81">
        <f t="shared" si="1178"/>
        <v>0</v>
      </c>
      <c r="CZ301" s="81">
        <f t="shared" si="1178"/>
        <v>0</v>
      </c>
      <c r="DA301" s="81">
        <f t="shared" si="1178"/>
        <v>0</v>
      </c>
      <c r="DB301" s="81">
        <f t="shared" ref="DB301" si="1181">DB302+DB303+DB304+DB305+DB306</f>
        <v>1208.3</v>
      </c>
      <c r="DC301" s="81">
        <f t="shared" si="1178"/>
        <v>1208.3</v>
      </c>
      <c r="DD301" s="81">
        <f t="shared" si="1178"/>
        <v>1208.3</v>
      </c>
      <c r="DE301" s="79">
        <f t="shared" si="1112"/>
        <v>100</v>
      </c>
      <c r="DF301" s="79"/>
      <c r="DG301" s="81">
        <f t="shared" si="1178"/>
        <v>0</v>
      </c>
      <c r="DH301" s="81">
        <f t="shared" si="1178"/>
        <v>0</v>
      </c>
      <c r="DI301" s="81">
        <f t="shared" si="1178"/>
        <v>0</v>
      </c>
      <c r="DJ301" s="81"/>
      <c r="DK301" s="81">
        <f t="shared" si="1178"/>
        <v>0</v>
      </c>
      <c r="DL301" s="81">
        <f t="shared" si="1178"/>
        <v>0</v>
      </c>
      <c r="DM301" s="78"/>
      <c r="DN301" s="81">
        <f t="shared" ref="DN301" si="1182">DN302+DN303+DN304+DN305+DN306</f>
        <v>0</v>
      </c>
      <c r="DO301" s="81">
        <f t="shared" si="1178"/>
        <v>0</v>
      </c>
      <c r="DP301" s="81">
        <f t="shared" si="1178"/>
        <v>0</v>
      </c>
      <c r="DQ301" s="78"/>
      <c r="DR301" s="81">
        <f t="shared" ref="DR301" si="1183">DR302+DR303+DR304+DR305+DR306</f>
        <v>0</v>
      </c>
      <c r="DS301" s="81">
        <f t="shared" ref="DS301:EK301" si="1184">DS302+DS303+DS304+DS305+DS306</f>
        <v>0</v>
      </c>
      <c r="DT301" s="81">
        <f t="shared" si="1184"/>
        <v>0</v>
      </c>
      <c r="DU301" s="81">
        <f t="shared" si="1184"/>
        <v>0</v>
      </c>
      <c r="DV301" s="81"/>
      <c r="DW301" s="81">
        <f t="shared" si="1184"/>
        <v>0</v>
      </c>
      <c r="DX301" s="81">
        <f t="shared" si="1184"/>
        <v>0</v>
      </c>
      <c r="DY301" s="209">
        <f t="shared" si="1184"/>
        <v>0</v>
      </c>
      <c r="DZ301" s="81">
        <f t="shared" ref="DZ301" si="1185">DZ302+DZ303+DZ304+DZ305+DZ306</f>
        <v>3665.1</v>
      </c>
      <c r="EA301" s="81">
        <f t="shared" si="1184"/>
        <v>3665.1</v>
      </c>
      <c r="EB301" s="81">
        <f t="shared" si="1184"/>
        <v>3665.1</v>
      </c>
      <c r="EC301" s="81">
        <f t="shared" si="202"/>
        <v>100</v>
      </c>
      <c r="ED301" s="220"/>
      <c r="EE301" s="220">
        <f t="shared" si="1184"/>
        <v>0</v>
      </c>
      <c r="EF301" s="81">
        <f t="shared" si="1184"/>
        <v>0</v>
      </c>
      <c r="EG301" s="81">
        <f t="shared" si="1184"/>
        <v>0</v>
      </c>
      <c r="EH301" s="81"/>
      <c r="EI301" s="81">
        <f t="shared" si="1184"/>
        <v>0</v>
      </c>
      <c r="EJ301" s="81">
        <f t="shared" si="1184"/>
        <v>0</v>
      </c>
      <c r="EK301" s="81">
        <f t="shared" si="1184"/>
        <v>0</v>
      </c>
      <c r="EL301" s="81"/>
      <c r="EM301" s="81"/>
      <c r="EN301" s="81">
        <f t="shared" ref="EN301:EO301" si="1186">EN302+EN303+EN304+EN305+EN306</f>
        <v>0</v>
      </c>
      <c r="EO301" s="81">
        <f t="shared" si="1186"/>
        <v>0</v>
      </c>
      <c r="EP301" s="81"/>
      <c r="EQ301" s="81">
        <f t="shared" ref="EQ301:ET301" si="1187">EQ302+EQ303+EQ304+EQ305+EQ306</f>
        <v>0</v>
      </c>
      <c r="ER301" s="81">
        <f t="shared" si="1187"/>
        <v>0</v>
      </c>
      <c r="ES301" s="81">
        <f t="shared" si="1187"/>
        <v>0</v>
      </c>
      <c r="ET301" s="81">
        <f t="shared" si="1187"/>
        <v>1260.3</v>
      </c>
      <c r="EU301" s="81">
        <f t="shared" ref="EU301:EV301" si="1188">EU302+EU303+EU304+EU305+EU306</f>
        <v>1098.8</v>
      </c>
      <c r="EV301" s="81">
        <f t="shared" si="1188"/>
        <v>1098.8324599999999</v>
      </c>
      <c r="EW301" s="81">
        <f t="shared" si="1153"/>
        <v>100.00295413178011</v>
      </c>
      <c r="EX301" s="81">
        <f t="shared" ref="EX301" si="1189">EX302+EX303+EX304+EX305+EX306</f>
        <v>3137.4</v>
      </c>
      <c r="EY301" s="81">
        <f t="shared" ref="EY301:EZ301" si="1190">EY302+EY303+EY304+EY305+EY306</f>
        <v>3137.4</v>
      </c>
      <c r="EZ301" s="81">
        <f t="shared" si="1190"/>
        <v>3137.47</v>
      </c>
      <c r="FA301" s="81">
        <f t="shared" si="1156"/>
        <v>1000.0223114680946</v>
      </c>
      <c r="FB301" s="81"/>
      <c r="FC301" s="81">
        <f t="shared" ref="FC301:FD301" si="1191">FC302+FC303+FC304+FC305+FC306</f>
        <v>0</v>
      </c>
      <c r="FD301" s="81">
        <f t="shared" si="1191"/>
        <v>0</v>
      </c>
      <c r="FE301" s="81"/>
      <c r="FF301" s="81"/>
      <c r="FG301" s="81">
        <f t="shared" ref="FG301:FH301" si="1192">FG302+FG303+FG304+FG305+FG306</f>
        <v>0</v>
      </c>
      <c r="FH301" s="81">
        <f t="shared" si="1192"/>
        <v>0</v>
      </c>
      <c r="FI301" s="81"/>
      <c r="FJ301" s="81"/>
      <c r="FK301" s="81">
        <f t="shared" ref="FK301:FL301" si="1193">FK302+FK303+FK304+FK305+FK306</f>
        <v>0</v>
      </c>
      <c r="FL301" s="81">
        <f t="shared" si="1193"/>
        <v>0</v>
      </c>
      <c r="FM301" s="81"/>
      <c r="FN301" s="81"/>
      <c r="FO301" s="81">
        <f t="shared" ref="FO301:FP301" si="1194">FO302+FO303+FO304+FO305+FO306</f>
        <v>0</v>
      </c>
      <c r="FP301" s="81">
        <f t="shared" si="1194"/>
        <v>0</v>
      </c>
      <c r="FQ301" s="81"/>
      <c r="FR301" s="81"/>
      <c r="FS301" s="81"/>
      <c r="FT301" s="81"/>
      <c r="FU301" s="81"/>
      <c r="FV301" s="81">
        <f>FV302</f>
        <v>3461.3</v>
      </c>
      <c r="FW301" s="81"/>
      <c r="FX301" s="81"/>
      <c r="FY301" s="81"/>
      <c r="FZ301" s="81"/>
      <c r="GA301" s="81"/>
      <c r="GB301" s="81"/>
      <c r="GC301" s="81"/>
      <c r="GD301" s="81"/>
      <c r="GE301" s="81"/>
      <c r="GF301" s="81"/>
      <c r="GG301" s="81"/>
      <c r="GH301" s="81"/>
      <c r="GI301" s="81">
        <f>SUM(GI302:GI307)</f>
        <v>61.768000000000001</v>
      </c>
      <c r="GJ301" s="81">
        <f>SUM(GJ302:GJ307)</f>
        <v>61.768000000000001</v>
      </c>
      <c r="GK301" s="81">
        <f t="shared" si="1088"/>
        <v>100</v>
      </c>
    </row>
    <row r="302" spans="1:193" s="33" customFormat="1" ht="17.25" customHeight="1" x14ac:dyDescent="0.25">
      <c r="A302" s="56" t="s">
        <v>348</v>
      </c>
      <c r="B302" s="145">
        <f t="shared" si="1051"/>
        <v>28524.499999999996</v>
      </c>
      <c r="C302" s="145">
        <f t="shared" si="1051"/>
        <v>24867.768</v>
      </c>
      <c r="D302" s="145">
        <f t="shared" si="1052"/>
        <v>24412.429240000001</v>
      </c>
      <c r="E302" s="14">
        <f t="shared" si="1089"/>
        <v>98.16896007715691</v>
      </c>
      <c r="F302" s="14"/>
      <c r="G302" s="14"/>
      <c r="H302" s="14"/>
      <c r="I302" s="14"/>
      <c r="J302" s="15"/>
      <c r="K302" s="15"/>
      <c r="L302" s="15"/>
      <c r="M302" s="14"/>
      <c r="N302" s="14">
        <v>945</v>
      </c>
      <c r="O302" s="14">
        <v>945</v>
      </c>
      <c r="P302" s="14">
        <v>945</v>
      </c>
      <c r="Q302" s="15">
        <f t="shared" si="1167"/>
        <v>100</v>
      </c>
      <c r="R302" s="14"/>
      <c r="S302" s="14"/>
      <c r="T302" s="14"/>
      <c r="U302" s="15"/>
      <c r="V302" s="15"/>
      <c r="W302" s="15">
        <v>0</v>
      </c>
      <c r="X302" s="15">
        <v>0</v>
      </c>
      <c r="Y302" s="14"/>
      <c r="Z302" s="15"/>
      <c r="AA302" s="15"/>
      <c r="AB302" s="15"/>
      <c r="AC302" s="15"/>
      <c r="AD302" s="15"/>
      <c r="AE302" s="15"/>
      <c r="AF302" s="15"/>
      <c r="AG302" s="14"/>
      <c r="AH302" s="15"/>
      <c r="AI302" s="15"/>
      <c r="AJ302" s="15"/>
      <c r="AK302" s="14"/>
      <c r="AL302" s="14"/>
      <c r="AM302" s="15"/>
      <c r="AN302" s="15"/>
      <c r="AO302" s="14"/>
      <c r="AP302" s="14"/>
      <c r="AQ302" s="14"/>
      <c r="AR302" s="14"/>
      <c r="AS302" s="14"/>
      <c r="AT302" s="15">
        <v>0</v>
      </c>
      <c r="AU302" s="15">
        <v>0</v>
      </c>
      <c r="AV302" s="15"/>
      <c r="AW302" s="14"/>
      <c r="AX302" s="133">
        <v>9775.7999999999993</v>
      </c>
      <c r="AY302" s="133">
        <v>9775.7999999999993</v>
      </c>
      <c r="AZ302" s="136">
        <v>9646.6254499999995</v>
      </c>
      <c r="BA302" s="15">
        <f t="shared" si="190"/>
        <v>98.678629370486306</v>
      </c>
      <c r="BB302" s="156"/>
      <c r="BC302" s="133">
        <v>1453.6</v>
      </c>
      <c r="BD302" s="136">
        <v>1211.3333300000002</v>
      </c>
      <c r="BE302" s="15">
        <f t="shared" si="1176"/>
        <v>83.333333104017626</v>
      </c>
      <c r="BF302" s="15"/>
      <c r="BG302" s="15"/>
      <c r="BH302" s="15"/>
      <c r="BI302" s="15"/>
      <c r="BJ302" s="15"/>
      <c r="BK302" s="15"/>
      <c r="BL302" s="15"/>
      <c r="BM302" s="15"/>
      <c r="BN302" s="15"/>
      <c r="BO302" s="15"/>
      <c r="BP302" s="15"/>
      <c r="BQ302" s="15"/>
      <c r="BR302" s="15"/>
      <c r="BS302" s="15"/>
      <c r="BT302" s="15"/>
      <c r="BU302" s="94"/>
      <c r="BV302" s="94"/>
      <c r="BW302" s="15"/>
      <c r="BX302" s="15"/>
      <c r="BY302" s="94"/>
      <c r="BZ302" s="15">
        <v>5071.3</v>
      </c>
      <c r="CA302" s="15">
        <v>4730.3</v>
      </c>
      <c r="CB302" s="199">
        <v>4646.3</v>
      </c>
      <c r="CC302" s="15">
        <f t="shared" si="257"/>
        <v>98.224214109041711</v>
      </c>
      <c r="CD302" s="15"/>
      <c r="CE302" s="15"/>
      <c r="CF302" s="94"/>
      <c r="CG302" s="94"/>
      <c r="CH302" s="94"/>
      <c r="CI302" s="15"/>
      <c r="CJ302" s="94"/>
      <c r="CK302" s="94"/>
      <c r="CL302" s="94"/>
      <c r="CM302" s="15"/>
      <c r="CN302" s="94"/>
      <c r="CO302" s="94"/>
      <c r="CP302" s="94"/>
      <c r="CQ302" s="15"/>
      <c r="CR302" s="94"/>
      <c r="CS302" s="94"/>
      <c r="CT302" s="94"/>
      <c r="CU302" s="15"/>
      <c r="CV302" s="94"/>
      <c r="CW302" s="94"/>
      <c r="CX302" s="94"/>
      <c r="CY302" s="15"/>
      <c r="CZ302" s="94"/>
      <c r="DA302" s="94"/>
      <c r="DB302" s="15">
        <v>1208.3</v>
      </c>
      <c r="DC302" s="15"/>
      <c r="DD302" s="94"/>
      <c r="DE302" s="14"/>
      <c r="DF302" s="14"/>
      <c r="DG302" s="15"/>
      <c r="DH302" s="94"/>
      <c r="DI302" s="94"/>
      <c r="DJ302" s="94"/>
      <c r="DK302" s="15"/>
      <c r="DL302" s="94"/>
      <c r="DM302" s="48"/>
      <c r="DN302" s="15"/>
      <c r="DO302" s="15"/>
      <c r="DP302" s="15"/>
      <c r="DQ302" s="48"/>
      <c r="DR302" s="15"/>
      <c r="DS302" s="15"/>
      <c r="DT302" s="94"/>
      <c r="DU302" s="94"/>
      <c r="DV302" s="94"/>
      <c r="DW302" s="15"/>
      <c r="DX302" s="94"/>
      <c r="DY302" s="211"/>
      <c r="DZ302" s="15">
        <v>3665.1</v>
      </c>
      <c r="EA302" s="15">
        <v>3665.1</v>
      </c>
      <c r="EB302" s="197">
        <v>3665.1</v>
      </c>
      <c r="EC302" s="15">
        <f t="shared" si="202"/>
        <v>100</v>
      </c>
      <c r="ED302" s="221"/>
      <c r="EE302" s="221"/>
      <c r="EF302" s="94"/>
      <c r="EG302" s="94"/>
      <c r="EH302" s="94"/>
      <c r="EI302" s="15"/>
      <c r="EJ302" s="94"/>
      <c r="EK302" s="94"/>
      <c r="EL302" s="94"/>
      <c r="EM302" s="15"/>
      <c r="EN302" s="94"/>
      <c r="EO302" s="94"/>
      <c r="EP302" s="94"/>
      <c r="EQ302" s="15"/>
      <c r="ER302" s="94"/>
      <c r="ES302" s="94"/>
      <c r="ET302" s="15">
        <v>1260.3</v>
      </c>
      <c r="EU302" s="15">
        <v>1098.8</v>
      </c>
      <c r="EV302" s="199">
        <v>1098.8324599999999</v>
      </c>
      <c r="EW302" s="15">
        <f t="shared" si="1153"/>
        <v>100.00295413178011</v>
      </c>
      <c r="EX302" s="15">
        <v>3137.4</v>
      </c>
      <c r="EY302" s="15">
        <v>3137.4</v>
      </c>
      <c r="EZ302" s="199">
        <v>3137.47</v>
      </c>
      <c r="FA302" s="15">
        <f t="shared" si="1156"/>
        <v>1000.0223114680946</v>
      </c>
      <c r="FB302" s="15"/>
      <c r="FC302" s="15"/>
      <c r="FD302" s="199"/>
      <c r="FE302" s="15"/>
      <c r="FF302" s="15"/>
      <c r="FG302" s="15"/>
      <c r="FH302" s="199"/>
      <c r="FI302" s="15"/>
      <c r="FJ302" s="15"/>
      <c r="FK302" s="15"/>
      <c r="FL302" s="199"/>
      <c r="FM302" s="15"/>
      <c r="FN302" s="15"/>
      <c r="FO302" s="15"/>
      <c r="FP302" s="133"/>
      <c r="FQ302" s="15"/>
      <c r="FR302" s="15"/>
      <c r="FS302" s="15"/>
      <c r="FT302" s="133"/>
      <c r="FU302" s="15"/>
      <c r="FV302" s="15">
        <v>3461.3</v>
      </c>
      <c r="FW302" s="15"/>
      <c r="FX302" s="133"/>
      <c r="FY302" s="15"/>
      <c r="FZ302" s="15"/>
      <c r="GA302" s="15"/>
      <c r="GB302" s="133"/>
      <c r="GC302" s="15"/>
      <c r="GD302" s="15"/>
      <c r="GE302" s="15"/>
      <c r="GF302" s="133"/>
      <c r="GG302" s="15"/>
      <c r="GH302" s="15"/>
      <c r="GI302" s="15">
        <v>61.768000000000001</v>
      </c>
      <c r="GJ302" s="15">
        <v>61.768000000000001</v>
      </c>
      <c r="GK302" s="15">
        <f t="shared" si="1088"/>
        <v>100</v>
      </c>
    </row>
    <row r="303" spans="1:193" s="33" customFormat="1" x14ac:dyDescent="0.25">
      <c r="A303" s="56" t="s">
        <v>596</v>
      </c>
      <c r="B303" s="145">
        <f t="shared" si="1051"/>
        <v>0</v>
      </c>
      <c r="C303" s="145">
        <f t="shared" si="1051"/>
        <v>502.01100000000002</v>
      </c>
      <c r="D303" s="145">
        <f t="shared" si="1052"/>
        <v>502.01100000000002</v>
      </c>
      <c r="E303" s="14">
        <f t="shared" si="1089"/>
        <v>100</v>
      </c>
      <c r="F303" s="14"/>
      <c r="G303" s="14"/>
      <c r="H303" s="14"/>
      <c r="I303" s="14"/>
      <c r="J303" s="14"/>
      <c r="K303" s="14"/>
      <c r="L303" s="14"/>
      <c r="M303" s="14"/>
      <c r="N303" s="14"/>
      <c r="O303" s="14"/>
      <c r="P303" s="14"/>
      <c r="Q303" s="15"/>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v>502.01100000000002</v>
      </c>
      <c r="AR303" s="133">
        <v>502.01100000000002</v>
      </c>
      <c r="AS303" s="14">
        <f t="shared" si="1053"/>
        <v>100</v>
      </c>
      <c r="AT303" s="14"/>
      <c r="AU303" s="14"/>
      <c r="AV303" s="14"/>
      <c r="AW303" s="14"/>
      <c r="AX303" s="14"/>
      <c r="AY303" s="14"/>
      <c r="AZ303" s="14"/>
      <c r="BA303" s="14"/>
      <c r="BB303" s="155"/>
      <c r="BC303" s="14"/>
      <c r="BD303" s="14"/>
      <c r="BE303" s="14"/>
      <c r="BF303" s="14"/>
      <c r="BG303" s="14"/>
      <c r="BH303" s="14"/>
      <c r="BI303" s="95"/>
      <c r="BJ303" s="95"/>
      <c r="BK303" s="95"/>
      <c r="BL303" s="95"/>
      <c r="BM303" s="95"/>
      <c r="BN303" s="95"/>
      <c r="BO303" s="14"/>
      <c r="BP303" s="14"/>
      <c r="BQ303" s="95"/>
      <c r="BR303" s="14"/>
      <c r="BS303" s="14"/>
      <c r="BT303" s="14"/>
      <c r="BU303" s="95"/>
      <c r="BV303" s="95"/>
      <c r="BW303" s="14"/>
      <c r="BX303" s="14"/>
      <c r="BY303" s="95"/>
      <c r="BZ303" s="14"/>
      <c r="CA303" s="14"/>
      <c r="CB303" s="14"/>
      <c r="CC303" s="15"/>
      <c r="CD303" s="15"/>
      <c r="CE303" s="14"/>
      <c r="CF303" s="14"/>
      <c r="CG303" s="95"/>
      <c r="CH303" s="95"/>
      <c r="CI303" s="14"/>
      <c r="CJ303" s="14"/>
      <c r="CK303" s="95"/>
      <c r="CL303" s="95"/>
      <c r="CM303" s="14"/>
      <c r="CN303" s="14"/>
      <c r="CO303" s="95"/>
      <c r="CP303" s="95"/>
      <c r="CQ303" s="14"/>
      <c r="CR303" s="14"/>
      <c r="CS303" s="95"/>
      <c r="CT303" s="95"/>
      <c r="CU303" s="14"/>
      <c r="CV303" s="14"/>
      <c r="CW303" s="95"/>
      <c r="CX303" s="95"/>
      <c r="CY303" s="14"/>
      <c r="CZ303" s="14"/>
      <c r="DA303" s="95"/>
      <c r="DB303" s="14"/>
      <c r="DC303" s="14"/>
      <c r="DD303" s="14"/>
      <c r="DE303" s="14"/>
      <c r="DF303" s="14"/>
      <c r="DG303" s="14"/>
      <c r="DH303" s="14"/>
      <c r="DI303" s="95"/>
      <c r="DJ303" s="95"/>
      <c r="DK303" s="14"/>
      <c r="DL303" s="14"/>
      <c r="DM303" s="48"/>
      <c r="DN303" s="14"/>
      <c r="DO303" s="14"/>
      <c r="DP303" s="14"/>
      <c r="DQ303" s="48"/>
      <c r="DR303" s="14"/>
      <c r="DS303" s="14"/>
      <c r="DT303" s="14"/>
      <c r="DU303" s="95"/>
      <c r="DV303" s="95"/>
      <c r="DW303" s="15"/>
      <c r="DX303" s="14"/>
      <c r="DY303" s="207"/>
      <c r="DZ303" s="15"/>
      <c r="EA303" s="15"/>
      <c r="EB303" s="14"/>
      <c r="EC303" s="14"/>
      <c r="ED303" s="225"/>
      <c r="EE303" s="221"/>
      <c r="EF303" s="14"/>
      <c r="EG303" s="95"/>
      <c r="EH303" s="95"/>
      <c r="EI303" s="15"/>
      <c r="EJ303" s="14"/>
      <c r="EK303" s="95"/>
      <c r="EL303" s="95"/>
      <c r="EM303" s="15"/>
      <c r="EN303" s="14"/>
      <c r="EO303" s="95"/>
      <c r="EP303" s="95"/>
      <c r="EQ303" s="15"/>
      <c r="ER303" s="14"/>
      <c r="ES303" s="95"/>
      <c r="ET303" s="15"/>
      <c r="EU303" s="15"/>
      <c r="EV303" s="14"/>
      <c r="EW303" s="95"/>
      <c r="EX303" s="15"/>
      <c r="EY303" s="15"/>
      <c r="EZ303" s="14"/>
      <c r="FA303" s="15"/>
      <c r="FB303" s="15"/>
      <c r="FC303" s="15"/>
      <c r="FD303" s="14"/>
      <c r="FE303" s="15"/>
      <c r="FF303" s="15"/>
      <c r="FG303" s="15"/>
      <c r="FH303" s="14"/>
      <c r="FI303" s="15"/>
      <c r="FJ303" s="15"/>
      <c r="FK303" s="15"/>
      <c r="FL303" s="14"/>
      <c r="FM303" s="15"/>
      <c r="FN303" s="15"/>
      <c r="FO303" s="15"/>
      <c r="FP303" s="14"/>
      <c r="FQ303" s="14"/>
      <c r="FR303" s="14"/>
      <c r="FS303" s="15"/>
      <c r="FT303" s="14"/>
      <c r="FU303" s="14"/>
      <c r="FV303" s="14"/>
      <c r="FW303" s="15"/>
      <c r="FX303" s="14"/>
      <c r="FY303" s="14"/>
      <c r="FZ303" s="14"/>
      <c r="GA303" s="15"/>
      <c r="GB303" s="14"/>
      <c r="GC303" s="14"/>
      <c r="GD303" s="14"/>
      <c r="GE303" s="15"/>
      <c r="GF303" s="14"/>
      <c r="GG303" s="14"/>
      <c r="GH303" s="14"/>
      <c r="GI303" s="15"/>
      <c r="GJ303" s="15"/>
      <c r="GK303" s="15"/>
    </row>
    <row r="304" spans="1:193" s="33" customFormat="1" x14ac:dyDescent="0.25">
      <c r="A304" s="56" t="s">
        <v>599</v>
      </c>
      <c r="B304" s="145">
        <f t="shared" si="1051"/>
        <v>0</v>
      </c>
      <c r="C304" s="145">
        <f t="shared" si="1051"/>
        <v>542.16380000000004</v>
      </c>
      <c r="D304" s="145">
        <f t="shared" si="1052"/>
        <v>542.16380000000004</v>
      </c>
      <c r="E304" s="14">
        <f t="shared" si="1089"/>
        <v>100</v>
      </c>
      <c r="F304" s="14"/>
      <c r="G304" s="14"/>
      <c r="H304" s="14"/>
      <c r="I304" s="14"/>
      <c r="J304" s="14"/>
      <c r="K304" s="14"/>
      <c r="L304" s="14"/>
      <c r="M304" s="14"/>
      <c r="N304" s="14"/>
      <c r="O304" s="14"/>
      <c r="P304" s="14"/>
      <c r="Q304" s="15"/>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v>542.16380000000004</v>
      </c>
      <c r="AR304" s="133">
        <v>542.16380000000004</v>
      </c>
      <c r="AS304" s="14">
        <f t="shared" si="1053"/>
        <v>100</v>
      </c>
      <c r="AT304" s="14"/>
      <c r="AU304" s="14"/>
      <c r="AV304" s="14"/>
      <c r="AW304" s="14"/>
      <c r="AX304" s="14"/>
      <c r="AY304" s="14"/>
      <c r="AZ304" s="14"/>
      <c r="BA304" s="14"/>
      <c r="BB304" s="155"/>
      <c r="BC304" s="14"/>
      <c r="BD304" s="14"/>
      <c r="BE304" s="14"/>
      <c r="BF304" s="14"/>
      <c r="BG304" s="14"/>
      <c r="BH304" s="14"/>
      <c r="BI304" s="95"/>
      <c r="BJ304" s="95"/>
      <c r="BK304" s="95"/>
      <c r="BL304" s="95"/>
      <c r="BM304" s="95"/>
      <c r="BN304" s="95"/>
      <c r="BO304" s="14"/>
      <c r="BP304" s="14"/>
      <c r="BQ304" s="95"/>
      <c r="BR304" s="14"/>
      <c r="BS304" s="14"/>
      <c r="BT304" s="14"/>
      <c r="BU304" s="95"/>
      <c r="BV304" s="95"/>
      <c r="BW304" s="14"/>
      <c r="BX304" s="14"/>
      <c r="BY304" s="95"/>
      <c r="BZ304" s="14"/>
      <c r="CA304" s="14"/>
      <c r="CB304" s="14"/>
      <c r="CC304" s="15"/>
      <c r="CD304" s="15"/>
      <c r="CE304" s="14"/>
      <c r="CF304" s="14"/>
      <c r="CG304" s="95"/>
      <c r="CH304" s="95"/>
      <c r="CI304" s="14"/>
      <c r="CJ304" s="14"/>
      <c r="CK304" s="95"/>
      <c r="CL304" s="95"/>
      <c r="CM304" s="14"/>
      <c r="CN304" s="14"/>
      <c r="CO304" s="95"/>
      <c r="CP304" s="95"/>
      <c r="CQ304" s="14"/>
      <c r="CR304" s="14"/>
      <c r="CS304" s="95"/>
      <c r="CT304" s="95"/>
      <c r="CU304" s="14"/>
      <c r="CV304" s="14"/>
      <c r="CW304" s="95"/>
      <c r="CX304" s="95"/>
      <c r="CY304" s="14"/>
      <c r="CZ304" s="14"/>
      <c r="DA304" s="95"/>
      <c r="DB304" s="14"/>
      <c r="DC304" s="14"/>
      <c r="DD304" s="14"/>
      <c r="DE304" s="14"/>
      <c r="DF304" s="14"/>
      <c r="DG304" s="14"/>
      <c r="DH304" s="14"/>
      <c r="DI304" s="95"/>
      <c r="DJ304" s="95"/>
      <c r="DK304" s="14"/>
      <c r="DL304" s="14"/>
      <c r="DM304" s="48"/>
      <c r="DN304" s="14"/>
      <c r="DO304" s="14"/>
      <c r="DP304" s="14"/>
      <c r="DQ304" s="48"/>
      <c r="DR304" s="14"/>
      <c r="DS304" s="14"/>
      <c r="DT304" s="14"/>
      <c r="DU304" s="95"/>
      <c r="DV304" s="95"/>
      <c r="DW304" s="15"/>
      <c r="DX304" s="14"/>
      <c r="DY304" s="207"/>
      <c r="DZ304" s="15"/>
      <c r="EA304" s="15"/>
      <c r="EB304" s="14"/>
      <c r="EC304" s="14"/>
      <c r="ED304" s="225"/>
      <c r="EE304" s="221"/>
      <c r="EF304" s="14"/>
      <c r="EG304" s="95"/>
      <c r="EH304" s="95"/>
      <c r="EI304" s="15"/>
      <c r="EJ304" s="14"/>
      <c r="EK304" s="95"/>
      <c r="EL304" s="95"/>
      <c r="EM304" s="15"/>
      <c r="EN304" s="14"/>
      <c r="EO304" s="95"/>
      <c r="EP304" s="95"/>
      <c r="EQ304" s="15"/>
      <c r="ER304" s="14"/>
      <c r="ES304" s="95"/>
      <c r="ET304" s="15"/>
      <c r="EU304" s="15"/>
      <c r="EV304" s="14"/>
      <c r="EW304" s="95"/>
      <c r="EX304" s="15"/>
      <c r="EY304" s="15"/>
      <c r="EZ304" s="14"/>
      <c r="FA304" s="15"/>
      <c r="FB304" s="15"/>
      <c r="FC304" s="15"/>
      <c r="FD304" s="14"/>
      <c r="FE304" s="15"/>
      <c r="FF304" s="15"/>
      <c r="FG304" s="15"/>
      <c r="FH304" s="14"/>
      <c r="FI304" s="15"/>
      <c r="FJ304" s="15"/>
      <c r="FK304" s="15"/>
      <c r="FL304" s="14"/>
      <c r="FM304" s="15"/>
      <c r="FN304" s="15"/>
      <c r="FO304" s="15"/>
      <c r="FP304" s="14"/>
      <c r="FQ304" s="14"/>
      <c r="FR304" s="14"/>
      <c r="FS304" s="15"/>
      <c r="FT304" s="14"/>
      <c r="FU304" s="14"/>
      <c r="FV304" s="14"/>
      <c r="FW304" s="15"/>
      <c r="FX304" s="14"/>
      <c r="FY304" s="14"/>
      <c r="FZ304" s="14"/>
      <c r="GA304" s="15"/>
      <c r="GB304" s="14"/>
      <c r="GC304" s="14"/>
      <c r="GD304" s="14"/>
      <c r="GE304" s="15"/>
      <c r="GF304" s="14"/>
      <c r="GG304" s="14"/>
      <c r="GH304" s="14"/>
      <c r="GI304" s="15"/>
      <c r="GJ304" s="15"/>
      <c r="GK304" s="15"/>
    </row>
    <row r="305" spans="1:193" s="33" customFormat="1" x14ac:dyDescent="0.25">
      <c r="A305" s="56" t="s">
        <v>597</v>
      </c>
      <c r="B305" s="145">
        <f t="shared" si="1051"/>
        <v>0</v>
      </c>
      <c r="C305" s="145">
        <f t="shared" si="1051"/>
        <v>0</v>
      </c>
      <c r="D305" s="145">
        <f t="shared" si="1052"/>
        <v>0</v>
      </c>
      <c r="E305" s="14"/>
      <c r="F305" s="14"/>
      <c r="G305" s="14"/>
      <c r="H305" s="14"/>
      <c r="I305" s="14"/>
      <c r="J305" s="14"/>
      <c r="K305" s="14"/>
      <c r="L305" s="14"/>
      <c r="M305" s="14"/>
      <c r="N305" s="14"/>
      <c r="O305" s="14"/>
      <c r="P305" s="14"/>
      <c r="Q305" s="15"/>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55"/>
      <c r="BC305" s="14"/>
      <c r="BD305" s="14"/>
      <c r="BE305" s="14"/>
      <c r="BF305" s="14"/>
      <c r="BG305" s="14"/>
      <c r="BH305" s="14"/>
      <c r="BI305" s="95"/>
      <c r="BJ305" s="95"/>
      <c r="BK305" s="95"/>
      <c r="BL305" s="95"/>
      <c r="BM305" s="95"/>
      <c r="BN305" s="95"/>
      <c r="BO305" s="14"/>
      <c r="BP305" s="14"/>
      <c r="BQ305" s="95"/>
      <c r="BR305" s="14"/>
      <c r="BS305" s="14"/>
      <c r="BT305" s="14"/>
      <c r="BU305" s="95"/>
      <c r="BV305" s="95"/>
      <c r="BW305" s="14"/>
      <c r="BX305" s="14"/>
      <c r="BY305" s="95"/>
      <c r="BZ305" s="14"/>
      <c r="CA305" s="14"/>
      <c r="CB305" s="14"/>
      <c r="CC305" s="15"/>
      <c r="CD305" s="15"/>
      <c r="CE305" s="14"/>
      <c r="CF305" s="14"/>
      <c r="CG305" s="95"/>
      <c r="CH305" s="95"/>
      <c r="CI305" s="14"/>
      <c r="CJ305" s="14"/>
      <c r="CK305" s="95"/>
      <c r="CL305" s="95"/>
      <c r="CM305" s="14"/>
      <c r="CN305" s="14"/>
      <c r="CO305" s="95"/>
      <c r="CP305" s="95"/>
      <c r="CQ305" s="14"/>
      <c r="CR305" s="14"/>
      <c r="CS305" s="95"/>
      <c r="CT305" s="95"/>
      <c r="CU305" s="14"/>
      <c r="CV305" s="14"/>
      <c r="CW305" s="95"/>
      <c r="CX305" s="95"/>
      <c r="CY305" s="14"/>
      <c r="CZ305" s="14"/>
      <c r="DA305" s="95"/>
      <c r="DB305" s="14"/>
      <c r="DC305" s="14"/>
      <c r="DD305" s="14"/>
      <c r="DE305" s="14"/>
      <c r="DF305" s="14"/>
      <c r="DG305" s="14"/>
      <c r="DH305" s="14"/>
      <c r="DI305" s="95"/>
      <c r="DJ305" s="95"/>
      <c r="DK305" s="14"/>
      <c r="DL305" s="14"/>
      <c r="DM305" s="48"/>
      <c r="DN305" s="14"/>
      <c r="DO305" s="14"/>
      <c r="DP305" s="14"/>
      <c r="DQ305" s="48"/>
      <c r="DR305" s="14"/>
      <c r="DS305" s="14"/>
      <c r="DT305" s="14"/>
      <c r="DU305" s="95"/>
      <c r="DV305" s="95"/>
      <c r="DW305" s="15"/>
      <c r="DX305" s="14"/>
      <c r="DY305" s="207"/>
      <c r="DZ305" s="15"/>
      <c r="EA305" s="15"/>
      <c r="EB305" s="14"/>
      <c r="EC305" s="14"/>
      <c r="ED305" s="225"/>
      <c r="EE305" s="221"/>
      <c r="EF305" s="14"/>
      <c r="EG305" s="95"/>
      <c r="EH305" s="95"/>
      <c r="EI305" s="15"/>
      <c r="EJ305" s="14"/>
      <c r="EK305" s="95"/>
      <c r="EL305" s="95"/>
      <c r="EM305" s="15"/>
      <c r="EN305" s="14"/>
      <c r="EO305" s="95"/>
      <c r="EP305" s="95"/>
      <c r="EQ305" s="15"/>
      <c r="ER305" s="14"/>
      <c r="ES305" s="95"/>
      <c r="ET305" s="15"/>
      <c r="EU305" s="15"/>
      <c r="EV305" s="14"/>
      <c r="EW305" s="95"/>
      <c r="EX305" s="15"/>
      <c r="EY305" s="15"/>
      <c r="EZ305" s="14"/>
      <c r="FA305" s="15"/>
      <c r="FB305" s="15"/>
      <c r="FC305" s="15"/>
      <c r="FD305" s="14"/>
      <c r="FE305" s="15"/>
      <c r="FF305" s="15"/>
      <c r="FG305" s="15"/>
      <c r="FH305" s="14"/>
      <c r="FI305" s="15"/>
      <c r="FJ305" s="15"/>
      <c r="FK305" s="15"/>
      <c r="FL305" s="14"/>
      <c r="FM305" s="15"/>
      <c r="FN305" s="15"/>
      <c r="FO305" s="15"/>
      <c r="FP305" s="14"/>
      <c r="FQ305" s="14"/>
      <c r="FR305" s="14"/>
      <c r="FS305" s="15"/>
      <c r="FT305" s="14"/>
      <c r="FU305" s="14"/>
      <c r="FV305" s="14"/>
      <c r="FW305" s="15"/>
      <c r="FX305" s="14"/>
      <c r="FY305" s="14"/>
      <c r="FZ305" s="14"/>
      <c r="GA305" s="15"/>
      <c r="GB305" s="14"/>
      <c r="GC305" s="14"/>
      <c r="GD305" s="14"/>
      <c r="GE305" s="15"/>
      <c r="GF305" s="14"/>
      <c r="GG305" s="14"/>
      <c r="GH305" s="14"/>
      <c r="GI305" s="15"/>
      <c r="GJ305" s="15"/>
      <c r="GK305" s="15"/>
    </row>
    <row r="306" spans="1:193" s="33" customFormat="1" x14ac:dyDescent="0.25">
      <c r="A306" s="56" t="s">
        <v>425</v>
      </c>
      <c r="B306" s="145">
        <f t="shared" si="1051"/>
        <v>1264.9000000000001</v>
      </c>
      <c r="C306" s="145">
        <f t="shared" si="1051"/>
        <v>3462.9040000000005</v>
      </c>
      <c r="D306" s="145">
        <f t="shared" si="1052"/>
        <v>3462.92515</v>
      </c>
      <c r="E306" s="14">
        <f t="shared" si="1089"/>
        <v>100.00061075906233</v>
      </c>
      <c r="F306" s="14"/>
      <c r="G306" s="14"/>
      <c r="H306" s="14"/>
      <c r="I306" s="14"/>
      <c r="J306" s="14"/>
      <c r="K306" s="14"/>
      <c r="L306" s="14"/>
      <c r="M306" s="14"/>
      <c r="N306" s="14"/>
      <c r="O306" s="14"/>
      <c r="P306" s="14"/>
      <c r="Q306" s="15"/>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v>989.70399999999995</v>
      </c>
      <c r="AR306" s="133">
        <v>989.70399999999995</v>
      </c>
      <c r="AS306" s="14">
        <f t="shared" si="1053"/>
        <v>100</v>
      </c>
      <c r="AT306" s="14">
        <v>1264.9000000000001</v>
      </c>
      <c r="AU306" s="14">
        <v>1264.9000000000001</v>
      </c>
      <c r="AV306" s="14">
        <v>1264.9211499999999</v>
      </c>
      <c r="AW306" s="14">
        <f>AV306/AU306*100</f>
        <v>100.00167206893823</v>
      </c>
      <c r="AX306" s="14"/>
      <c r="AY306" s="14"/>
      <c r="AZ306" s="14"/>
      <c r="BA306" s="14"/>
      <c r="BB306" s="155"/>
      <c r="BC306" s="14"/>
      <c r="BD306" s="14"/>
      <c r="BE306" s="14"/>
      <c r="BF306" s="14"/>
      <c r="BG306" s="14"/>
      <c r="BH306" s="14"/>
      <c r="BI306" s="95"/>
      <c r="BJ306" s="95"/>
      <c r="BK306" s="95"/>
      <c r="BL306" s="95"/>
      <c r="BM306" s="95"/>
      <c r="BN306" s="95"/>
      <c r="BO306" s="14"/>
      <c r="BP306" s="14"/>
      <c r="BQ306" s="95"/>
      <c r="BR306" s="14"/>
      <c r="BS306" s="14"/>
      <c r="BT306" s="14"/>
      <c r="BU306" s="95"/>
      <c r="BV306" s="95"/>
      <c r="BW306" s="14"/>
      <c r="BX306" s="14"/>
      <c r="BY306" s="95"/>
      <c r="BZ306" s="14"/>
      <c r="CA306" s="14"/>
      <c r="CB306" s="14"/>
      <c r="CC306" s="15"/>
      <c r="CD306" s="15"/>
      <c r="CE306" s="14"/>
      <c r="CF306" s="14"/>
      <c r="CG306" s="14"/>
      <c r="CH306" s="14"/>
      <c r="CI306" s="14"/>
      <c r="CJ306" s="14"/>
      <c r="CK306" s="14"/>
      <c r="CL306" s="14"/>
      <c r="CM306" s="14"/>
      <c r="CN306" s="14"/>
      <c r="CO306" s="14"/>
      <c r="CP306" s="14"/>
      <c r="CQ306" s="14"/>
      <c r="CR306" s="14"/>
      <c r="CS306" s="95"/>
      <c r="CT306" s="95"/>
      <c r="CU306" s="14"/>
      <c r="CV306" s="14"/>
      <c r="CW306" s="95"/>
      <c r="CX306" s="95"/>
      <c r="CY306" s="14"/>
      <c r="CZ306" s="14"/>
      <c r="DA306" s="95"/>
      <c r="DB306" s="15"/>
      <c r="DC306" s="15">
        <v>1208.3</v>
      </c>
      <c r="DD306" s="15">
        <v>1208.3</v>
      </c>
      <c r="DE306" s="14">
        <f t="shared" si="1112"/>
        <v>100</v>
      </c>
      <c r="DF306" s="14"/>
      <c r="DG306" s="14"/>
      <c r="DH306" s="14"/>
      <c r="DI306" s="95"/>
      <c r="DJ306" s="95"/>
      <c r="DK306" s="14"/>
      <c r="DL306" s="14"/>
      <c r="DM306" s="48"/>
      <c r="DN306" s="14"/>
      <c r="DO306" s="14"/>
      <c r="DP306" s="14"/>
      <c r="DQ306" s="48"/>
      <c r="DR306" s="14"/>
      <c r="DS306" s="14"/>
      <c r="DT306" s="14"/>
      <c r="DU306" s="95"/>
      <c r="DV306" s="95"/>
      <c r="DW306" s="15"/>
      <c r="DX306" s="14"/>
      <c r="DY306" s="207"/>
      <c r="DZ306" s="15"/>
      <c r="EA306" s="15"/>
      <c r="EB306" s="14"/>
      <c r="EC306" s="14"/>
      <c r="ED306" s="225"/>
      <c r="EE306" s="221"/>
      <c r="EF306" s="14"/>
      <c r="EG306" s="95"/>
      <c r="EH306" s="95"/>
      <c r="EI306" s="15"/>
      <c r="EJ306" s="14"/>
      <c r="EK306" s="95"/>
      <c r="EL306" s="95"/>
      <c r="EM306" s="15"/>
      <c r="EN306" s="14"/>
      <c r="EO306" s="95"/>
      <c r="EP306" s="95"/>
      <c r="EQ306" s="15"/>
      <c r="ER306" s="14"/>
      <c r="ES306" s="95"/>
      <c r="ET306" s="15"/>
      <c r="EU306" s="15"/>
      <c r="EV306" s="14"/>
      <c r="EW306" s="95"/>
      <c r="EX306" s="15"/>
      <c r="EY306" s="15"/>
      <c r="EZ306" s="14"/>
      <c r="FA306" s="15"/>
      <c r="FB306" s="15"/>
      <c r="FC306" s="15"/>
      <c r="FD306" s="14"/>
      <c r="FE306" s="15"/>
      <c r="FF306" s="15"/>
      <c r="FG306" s="15"/>
      <c r="FH306" s="14"/>
      <c r="FI306" s="15"/>
      <c r="FJ306" s="15"/>
      <c r="FK306" s="15"/>
      <c r="FL306" s="14"/>
      <c r="FM306" s="15"/>
      <c r="FN306" s="15"/>
      <c r="FO306" s="15"/>
      <c r="FP306" s="14"/>
      <c r="FQ306" s="14"/>
      <c r="FR306" s="14"/>
      <c r="FS306" s="15"/>
      <c r="FT306" s="14"/>
      <c r="FU306" s="14"/>
      <c r="FV306" s="14"/>
      <c r="FW306" s="15"/>
      <c r="FX306" s="14"/>
      <c r="FY306" s="14"/>
      <c r="FZ306" s="14"/>
      <c r="GA306" s="15"/>
      <c r="GB306" s="14"/>
      <c r="GC306" s="14"/>
      <c r="GD306" s="14"/>
      <c r="GE306" s="15"/>
      <c r="GF306" s="14"/>
      <c r="GG306" s="14"/>
      <c r="GH306" s="14"/>
      <c r="GI306" s="15"/>
      <c r="GJ306" s="15"/>
      <c r="GK306" s="15"/>
    </row>
    <row r="307" spans="1:193" s="33" customFormat="1" x14ac:dyDescent="0.25">
      <c r="A307" s="56" t="s">
        <v>598</v>
      </c>
      <c r="B307" s="145">
        <f t="shared" si="1051"/>
        <v>0</v>
      </c>
      <c r="C307" s="145">
        <f t="shared" si="1051"/>
        <v>758.96199999999999</v>
      </c>
      <c r="D307" s="145">
        <f t="shared" si="1052"/>
        <v>758.96199999999999</v>
      </c>
      <c r="E307" s="14">
        <f t="shared" si="1089"/>
        <v>100</v>
      </c>
      <c r="F307" s="14"/>
      <c r="G307" s="14"/>
      <c r="H307" s="14"/>
      <c r="I307" s="14"/>
      <c r="J307" s="14"/>
      <c r="K307" s="14"/>
      <c r="L307" s="14"/>
      <c r="M307" s="14"/>
      <c r="N307" s="14"/>
      <c r="O307" s="14"/>
      <c r="P307" s="14"/>
      <c r="Q307" s="15"/>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v>758.96199999999999</v>
      </c>
      <c r="AR307" s="133">
        <v>758.96199999999999</v>
      </c>
      <c r="AS307" s="14">
        <f t="shared" si="1053"/>
        <v>100</v>
      </c>
      <c r="AT307" s="14"/>
      <c r="AU307" s="14"/>
      <c r="AV307" s="14"/>
      <c r="AW307" s="14"/>
      <c r="AX307" s="14"/>
      <c r="AY307" s="14"/>
      <c r="AZ307" s="14"/>
      <c r="BA307" s="14"/>
      <c r="BB307" s="155"/>
      <c r="BC307" s="14"/>
      <c r="BD307" s="14"/>
      <c r="BE307" s="14"/>
      <c r="BF307" s="14"/>
      <c r="BG307" s="14"/>
      <c r="BH307" s="14"/>
      <c r="BI307" s="95"/>
      <c r="BJ307" s="95"/>
      <c r="BK307" s="95"/>
      <c r="BL307" s="95"/>
      <c r="BM307" s="95"/>
      <c r="BN307" s="95"/>
      <c r="BO307" s="14"/>
      <c r="BP307" s="14"/>
      <c r="BQ307" s="95"/>
      <c r="BR307" s="14"/>
      <c r="BS307" s="14"/>
      <c r="BT307" s="14"/>
      <c r="BU307" s="95"/>
      <c r="BV307" s="95"/>
      <c r="BW307" s="14"/>
      <c r="BX307" s="14"/>
      <c r="BY307" s="95"/>
      <c r="BZ307" s="14"/>
      <c r="CA307" s="14"/>
      <c r="CB307" s="14"/>
      <c r="CC307" s="15"/>
      <c r="CD307" s="15"/>
      <c r="CE307" s="14"/>
      <c r="CF307" s="14"/>
      <c r="CG307" s="14"/>
      <c r="CH307" s="14"/>
      <c r="CI307" s="14"/>
      <c r="CJ307" s="14"/>
      <c r="CK307" s="14"/>
      <c r="CL307" s="14"/>
      <c r="CM307" s="14"/>
      <c r="CN307" s="14"/>
      <c r="CO307" s="14"/>
      <c r="CP307" s="14"/>
      <c r="CQ307" s="14"/>
      <c r="CR307" s="14"/>
      <c r="CS307" s="95"/>
      <c r="CT307" s="95"/>
      <c r="CU307" s="14"/>
      <c r="CV307" s="14"/>
      <c r="CW307" s="95"/>
      <c r="CX307" s="95"/>
      <c r="CY307" s="14"/>
      <c r="CZ307" s="14"/>
      <c r="DA307" s="95"/>
      <c r="DB307" s="14"/>
      <c r="DC307" s="14"/>
      <c r="DD307" s="14"/>
      <c r="DE307" s="14"/>
      <c r="DF307" s="14"/>
      <c r="DG307" s="14"/>
      <c r="DH307" s="14"/>
      <c r="DI307" s="95"/>
      <c r="DJ307" s="95"/>
      <c r="DK307" s="14"/>
      <c r="DL307" s="14"/>
      <c r="DM307" s="48"/>
      <c r="DN307" s="14"/>
      <c r="DO307" s="14"/>
      <c r="DP307" s="14"/>
      <c r="DQ307" s="48"/>
      <c r="DR307" s="14"/>
      <c r="DS307" s="14"/>
      <c r="DT307" s="14"/>
      <c r="DU307" s="95"/>
      <c r="DV307" s="95"/>
      <c r="DW307" s="15"/>
      <c r="DX307" s="14"/>
      <c r="DY307" s="207"/>
      <c r="DZ307" s="15"/>
      <c r="EA307" s="15"/>
      <c r="EB307" s="14"/>
      <c r="EC307" s="14"/>
      <c r="ED307" s="225"/>
      <c r="EE307" s="221"/>
      <c r="EF307" s="14"/>
      <c r="EG307" s="95"/>
      <c r="EH307" s="95"/>
      <c r="EI307" s="15"/>
      <c r="EJ307" s="14"/>
      <c r="EK307" s="95"/>
      <c r="EL307" s="95"/>
      <c r="EM307" s="15"/>
      <c r="EN307" s="14"/>
      <c r="EO307" s="95"/>
      <c r="EP307" s="95"/>
      <c r="EQ307" s="15"/>
      <c r="ER307" s="14"/>
      <c r="ES307" s="95"/>
      <c r="ET307" s="15"/>
      <c r="EU307" s="15"/>
      <c r="EV307" s="14"/>
      <c r="EW307" s="95"/>
      <c r="EX307" s="15"/>
      <c r="EY307" s="15"/>
      <c r="EZ307" s="14"/>
      <c r="FA307" s="15"/>
      <c r="FB307" s="15"/>
      <c r="FC307" s="15"/>
      <c r="FD307" s="14"/>
      <c r="FE307" s="15"/>
      <c r="FF307" s="15"/>
      <c r="FG307" s="15"/>
      <c r="FH307" s="14"/>
      <c r="FI307" s="15"/>
      <c r="FJ307" s="15"/>
      <c r="FK307" s="15"/>
      <c r="FL307" s="14"/>
      <c r="FM307" s="15"/>
      <c r="FN307" s="15"/>
      <c r="FO307" s="15"/>
      <c r="FP307" s="14"/>
      <c r="FQ307" s="14"/>
      <c r="FR307" s="14"/>
      <c r="FS307" s="15"/>
      <c r="FT307" s="14"/>
      <c r="FU307" s="14"/>
      <c r="FV307" s="14"/>
      <c r="FW307" s="15"/>
      <c r="FX307" s="14"/>
      <c r="FY307" s="14"/>
      <c r="FZ307" s="14"/>
      <c r="GA307" s="15"/>
      <c r="GB307" s="14"/>
      <c r="GC307" s="14"/>
      <c r="GD307" s="14"/>
      <c r="GE307" s="15"/>
      <c r="GF307" s="14"/>
      <c r="GG307" s="14"/>
      <c r="GH307" s="14"/>
      <c r="GI307" s="15"/>
      <c r="GJ307" s="15"/>
      <c r="GK307" s="15"/>
    </row>
    <row r="308" spans="1:193" s="74" customFormat="1" ht="31.5" x14ac:dyDescent="0.25">
      <c r="A308" s="75" t="s">
        <v>427</v>
      </c>
      <c r="B308" s="144">
        <f t="shared" si="1051"/>
        <v>99881.459999999992</v>
      </c>
      <c r="C308" s="144">
        <f t="shared" si="1051"/>
        <v>91577.404410000003</v>
      </c>
      <c r="D308" s="144">
        <f t="shared" si="1052"/>
        <v>88707.009760000001</v>
      </c>
      <c r="E308" s="79">
        <f t="shared" si="1089"/>
        <v>96.865608204891913</v>
      </c>
      <c r="F308" s="81">
        <f t="shared" ref="F308" si="1195">F309+F310+F311+F312+F313+F314+F315+F316</f>
        <v>0</v>
      </c>
      <c r="G308" s="81">
        <f t="shared" ref="G308:BH308" si="1196">G309+G310+G311+G312+G313+G314+G315+G316</f>
        <v>0</v>
      </c>
      <c r="H308" s="81">
        <f t="shared" si="1196"/>
        <v>0</v>
      </c>
      <c r="I308" s="81">
        <f t="shared" si="1196"/>
        <v>0</v>
      </c>
      <c r="J308" s="81">
        <f t="shared" ref="J308" si="1197">J309+J310+J311+J312+J313+J314+J315+J316</f>
        <v>0</v>
      </c>
      <c r="K308" s="81">
        <f t="shared" si="1196"/>
        <v>0</v>
      </c>
      <c r="L308" s="81">
        <f t="shared" si="1196"/>
        <v>0</v>
      </c>
      <c r="M308" s="81">
        <f t="shared" si="1196"/>
        <v>0</v>
      </c>
      <c r="N308" s="81">
        <f t="shared" ref="N308" si="1198">N309+N310+N311+N312+N313+N314+N315+N316</f>
        <v>567.79999999999995</v>
      </c>
      <c r="O308" s="81">
        <f t="shared" si="1196"/>
        <v>567.79999999999995</v>
      </c>
      <c r="P308" s="81">
        <f t="shared" si="1196"/>
        <v>567.75599999999997</v>
      </c>
      <c r="Q308" s="81">
        <f t="shared" si="1167"/>
        <v>99.992250792532587</v>
      </c>
      <c r="R308" s="81">
        <f t="shared" ref="R308" si="1199">R309+R310+R311+R312+R313+R314+R315+R316</f>
        <v>0</v>
      </c>
      <c r="S308" s="81">
        <f t="shared" si="1196"/>
        <v>0</v>
      </c>
      <c r="T308" s="81">
        <f t="shared" si="1196"/>
        <v>0</v>
      </c>
      <c r="U308" s="81">
        <f t="shared" si="1196"/>
        <v>0</v>
      </c>
      <c r="V308" s="81"/>
      <c r="W308" s="81">
        <f t="shared" si="1196"/>
        <v>0</v>
      </c>
      <c r="X308" s="81">
        <f t="shared" si="1196"/>
        <v>0</v>
      </c>
      <c r="Y308" s="81">
        <f t="shared" si="1196"/>
        <v>0</v>
      </c>
      <c r="Z308" s="81">
        <f t="shared" ref="Z308" si="1200">Z309+Z310+Z311+Z312+Z313+Z314+Z315+Z316</f>
        <v>0</v>
      </c>
      <c r="AA308" s="81">
        <f t="shared" si="1196"/>
        <v>0</v>
      </c>
      <c r="AB308" s="81">
        <f t="shared" si="1196"/>
        <v>0</v>
      </c>
      <c r="AC308" s="81">
        <f t="shared" si="1196"/>
        <v>0</v>
      </c>
      <c r="AD308" s="81">
        <f t="shared" ref="AD308" si="1201">AD309+AD310+AD311+AD312+AD313+AD314+AD315+AD316</f>
        <v>0</v>
      </c>
      <c r="AE308" s="81">
        <f t="shared" si="1196"/>
        <v>0</v>
      </c>
      <c r="AF308" s="81">
        <f t="shared" si="1196"/>
        <v>0</v>
      </c>
      <c r="AG308" s="81">
        <f t="shared" si="1196"/>
        <v>0</v>
      </c>
      <c r="AH308" s="81">
        <f t="shared" ref="AH308" si="1202">AH309+AH310+AH311+AH312+AH313+AH314+AH315+AH316</f>
        <v>0</v>
      </c>
      <c r="AI308" s="81">
        <f t="shared" si="1196"/>
        <v>51.020409999999998</v>
      </c>
      <c r="AJ308" s="81">
        <f t="shared" si="1196"/>
        <v>51.020409999999998</v>
      </c>
      <c r="AK308" s="79">
        <f>AJ308/AI308*100</f>
        <v>100</v>
      </c>
      <c r="AL308" s="79"/>
      <c r="AM308" s="81">
        <f t="shared" si="1196"/>
        <v>0</v>
      </c>
      <c r="AN308" s="81">
        <f t="shared" si="1196"/>
        <v>0</v>
      </c>
      <c r="AO308" s="81">
        <f t="shared" si="1196"/>
        <v>0</v>
      </c>
      <c r="AP308" s="81"/>
      <c r="AQ308" s="81">
        <f>SUM(AQ309:AQ316)</f>
        <v>4476.3240000000005</v>
      </c>
      <c r="AR308" s="81">
        <f t="shared" si="1196"/>
        <v>4476.3240000000005</v>
      </c>
      <c r="AS308" s="79">
        <f t="shared" si="1053"/>
        <v>100</v>
      </c>
      <c r="AT308" s="81">
        <f t="shared" ref="AT308" si="1203">AT309+AT310+AT311+AT312+AT313+AT314+AT315+AT316</f>
        <v>5935.1</v>
      </c>
      <c r="AU308" s="81">
        <f t="shared" si="1196"/>
        <v>5935.1</v>
      </c>
      <c r="AV308" s="81">
        <f t="shared" si="1196"/>
        <v>5935.0959599999996</v>
      </c>
      <c r="AW308" s="79">
        <f t="shared" ref="AW308" si="1204">AV308/AU308*100</f>
        <v>99.999931930380271</v>
      </c>
      <c r="AX308" s="81">
        <f t="shared" ref="AX308" si="1205">AX309+AX310+AX311+AX312+AX313+AX314+AX315+AX316</f>
        <v>26280.3</v>
      </c>
      <c r="AY308" s="81">
        <f t="shared" si="1196"/>
        <v>26280.3</v>
      </c>
      <c r="AZ308" s="81">
        <f t="shared" si="1196"/>
        <v>24338.982019999999</v>
      </c>
      <c r="BA308" s="81">
        <f t="shared" si="190"/>
        <v>92.613029607728976</v>
      </c>
      <c r="BB308" s="154"/>
      <c r="BC308" s="81">
        <f t="shared" ref="BC308:BD308" si="1206">BC309+BC310+BC311+BC312+BC313+BC314+BC315+BC316</f>
        <v>3928.8</v>
      </c>
      <c r="BD308" s="81">
        <f t="shared" si="1206"/>
        <v>3342.3687300000001</v>
      </c>
      <c r="BE308" s="81">
        <f t="shared" ref="BE308:BE309" si="1207">BD308/BC308*100</f>
        <v>85.073527031154555</v>
      </c>
      <c r="BF308" s="81">
        <f t="shared" ref="BF308" si="1208">BF309+BF310+BF311+BF312+BF313+BF314+BF315+BF316</f>
        <v>0</v>
      </c>
      <c r="BG308" s="81">
        <f t="shared" si="1196"/>
        <v>0</v>
      </c>
      <c r="BH308" s="81">
        <f t="shared" si="1196"/>
        <v>0</v>
      </c>
      <c r="BI308" s="81">
        <f t="shared" ref="BI308:DP308" si="1209">BI309+BI310+BI311+BI312+BI313+BI314+BI315+BI316</f>
        <v>0</v>
      </c>
      <c r="BJ308" s="81"/>
      <c r="BK308" s="81"/>
      <c r="BL308" s="81"/>
      <c r="BM308" s="81"/>
      <c r="BN308" s="81"/>
      <c r="BO308" s="81">
        <f t="shared" si="1209"/>
        <v>0</v>
      </c>
      <c r="BP308" s="81">
        <f t="shared" si="1209"/>
        <v>0</v>
      </c>
      <c r="BQ308" s="81">
        <f t="shared" si="1209"/>
        <v>0</v>
      </c>
      <c r="BR308" s="81">
        <f t="shared" ref="BR308" si="1210">BR309+BR310+BR311+BR312+BR313+BR314+BR315+BR316</f>
        <v>0</v>
      </c>
      <c r="BS308" s="81">
        <f t="shared" si="1209"/>
        <v>0</v>
      </c>
      <c r="BT308" s="81">
        <f t="shared" si="1209"/>
        <v>0</v>
      </c>
      <c r="BU308" s="81">
        <f t="shared" si="1209"/>
        <v>0</v>
      </c>
      <c r="BV308" s="81"/>
      <c r="BW308" s="81">
        <f t="shared" si="1209"/>
        <v>0</v>
      </c>
      <c r="BX308" s="81">
        <f t="shared" si="1209"/>
        <v>0</v>
      </c>
      <c r="BY308" s="81">
        <f t="shared" si="1209"/>
        <v>0</v>
      </c>
      <c r="BZ308" s="81">
        <f t="shared" ref="BZ308" si="1211">BZ309+BZ310+BZ311+BZ312+BZ313+BZ314+BZ315+BZ316</f>
        <v>10142.6</v>
      </c>
      <c r="CA308" s="81">
        <f t="shared" si="1209"/>
        <v>6964.2</v>
      </c>
      <c r="CB308" s="81">
        <f t="shared" si="1209"/>
        <v>6666.5073200000006</v>
      </c>
      <c r="CC308" s="81">
        <f t="shared" si="257"/>
        <v>95.725385830389726</v>
      </c>
      <c r="CD308" s="81">
        <f t="shared" si="1209"/>
        <v>8933.16</v>
      </c>
      <c r="CE308" s="81">
        <f t="shared" si="1209"/>
        <v>8181.2999999999993</v>
      </c>
      <c r="CF308" s="81">
        <f t="shared" si="1209"/>
        <v>8181.3186800000003</v>
      </c>
      <c r="CG308" s="79">
        <f t="shared" ref="CG308:CG312" si="1212">CF308/CE308*100</f>
        <v>100.00022832557174</v>
      </c>
      <c r="CH308" s="79"/>
      <c r="CI308" s="81">
        <f t="shared" si="1209"/>
        <v>0</v>
      </c>
      <c r="CJ308" s="81">
        <f t="shared" si="1209"/>
        <v>0</v>
      </c>
      <c r="CK308" s="81">
        <f t="shared" si="1209"/>
        <v>0</v>
      </c>
      <c r="CL308" s="81"/>
      <c r="CM308" s="81">
        <f t="shared" si="1209"/>
        <v>0</v>
      </c>
      <c r="CN308" s="81">
        <f t="shared" si="1209"/>
        <v>0</v>
      </c>
      <c r="CO308" s="81">
        <f t="shared" si="1209"/>
        <v>0</v>
      </c>
      <c r="CP308" s="81"/>
      <c r="CQ308" s="81">
        <f t="shared" si="1209"/>
        <v>0</v>
      </c>
      <c r="CR308" s="81">
        <f t="shared" si="1209"/>
        <v>0</v>
      </c>
      <c r="CS308" s="81">
        <f t="shared" si="1209"/>
        <v>0</v>
      </c>
      <c r="CT308" s="81"/>
      <c r="CU308" s="81">
        <f t="shared" si="1209"/>
        <v>0</v>
      </c>
      <c r="CV308" s="81">
        <f t="shared" si="1209"/>
        <v>0</v>
      </c>
      <c r="CW308" s="81">
        <f t="shared" si="1209"/>
        <v>0</v>
      </c>
      <c r="CX308" s="81"/>
      <c r="CY308" s="81">
        <f t="shared" si="1209"/>
        <v>0</v>
      </c>
      <c r="CZ308" s="81">
        <f t="shared" si="1209"/>
        <v>0</v>
      </c>
      <c r="DA308" s="81">
        <f t="shared" si="1209"/>
        <v>0</v>
      </c>
      <c r="DB308" s="81">
        <f t="shared" ref="DB308" si="1213">DB309+DB310+DB311+DB312+DB313+DB314+DB315+DB316</f>
        <v>0</v>
      </c>
      <c r="DC308" s="81">
        <f t="shared" si="1209"/>
        <v>0</v>
      </c>
      <c r="DD308" s="81">
        <f t="shared" si="1209"/>
        <v>0</v>
      </c>
      <c r="DE308" s="79"/>
      <c r="DF308" s="79"/>
      <c r="DG308" s="81">
        <f t="shared" si="1209"/>
        <v>0</v>
      </c>
      <c r="DH308" s="81">
        <f t="shared" si="1209"/>
        <v>0</v>
      </c>
      <c r="DI308" s="81">
        <f t="shared" si="1209"/>
        <v>0</v>
      </c>
      <c r="DJ308" s="81">
        <f t="shared" si="1209"/>
        <v>383.9</v>
      </c>
      <c r="DK308" s="81">
        <f t="shared" si="1209"/>
        <v>383.9</v>
      </c>
      <c r="DL308" s="81">
        <f t="shared" si="1209"/>
        <v>383.9</v>
      </c>
      <c r="DM308" s="78">
        <f t="shared" si="1113"/>
        <v>100</v>
      </c>
      <c r="DN308" s="81">
        <f t="shared" ref="DN308" si="1214">DN309+DN310+DN311+DN312+DN313+DN314+DN315+DN316</f>
        <v>9399.1</v>
      </c>
      <c r="DO308" s="81">
        <f t="shared" si="1209"/>
        <v>9399.1</v>
      </c>
      <c r="DP308" s="81">
        <f t="shared" si="1209"/>
        <v>9399.1353500000005</v>
      </c>
      <c r="DQ308" s="78">
        <f t="shared" si="1115"/>
        <v>100.00037609983934</v>
      </c>
      <c r="DR308" s="81">
        <f t="shared" ref="DR308" si="1215">DR309+DR310+DR311+DR312+DR313+DR314+DR315+DR316</f>
        <v>0</v>
      </c>
      <c r="DS308" s="81">
        <f t="shared" ref="DS308:EK308" si="1216">DS309+DS310+DS311+DS312+DS313+DS314+DS315+DS316</f>
        <v>0</v>
      </c>
      <c r="DT308" s="81">
        <f t="shared" si="1216"/>
        <v>0</v>
      </c>
      <c r="DU308" s="81">
        <f t="shared" si="1216"/>
        <v>0</v>
      </c>
      <c r="DV308" s="81"/>
      <c r="DW308" s="81">
        <f t="shared" si="1216"/>
        <v>0</v>
      </c>
      <c r="DX308" s="81">
        <f t="shared" si="1216"/>
        <v>0</v>
      </c>
      <c r="DY308" s="209">
        <f t="shared" si="1216"/>
        <v>0</v>
      </c>
      <c r="DZ308" s="81">
        <f t="shared" ref="DZ308" si="1217">DZ309+DZ310+DZ311+DZ312+DZ313+DZ314+DZ315+DZ316</f>
        <v>17449.099999999999</v>
      </c>
      <c r="EA308" s="81">
        <f t="shared" si="1216"/>
        <v>17449.099999999999</v>
      </c>
      <c r="EB308" s="81">
        <f t="shared" si="1216"/>
        <v>17449.099999999999</v>
      </c>
      <c r="EC308" s="81">
        <f t="shared" si="202"/>
        <v>100</v>
      </c>
      <c r="ED308" s="220"/>
      <c r="EE308" s="220">
        <f t="shared" si="1216"/>
        <v>0</v>
      </c>
      <c r="EF308" s="81">
        <f t="shared" si="1216"/>
        <v>0</v>
      </c>
      <c r="EG308" s="81">
        <f t="shared" si="1216"/>
        <v>0</v>
      </c>
      <c r="EH308" s="81"/>
      <c r="EI308" s="81">
        <f t="shared" si="1216"/>
        <v>0</v>
      </c>
      <c r="EJ308" s="81">
        <f t="shared" si="1216"/>
        <v>0</v>
      </c>
      <c r="EK308" s="81">
        <f t="shared" si="1216"/>
        <v>0</v>
      </c>
      <c r="EL308" s="81"/>
      <c r="EM308" s="81"/>
      <c r="EN308" s="81">
        <f t="shared" ref="EN308:EO308" si="1218">EN309+EN310+EN311+EN312+EN313+EN314+EN315+EN316</f>
        <v>0</v>
      </c>
      <c r="EO308" s="81">
        <f t="shared" si="1218"/>
        <v>0</v>
      </c>
      <c r="EP308" s="81"/>
      <c r="EQ308" s="81">
        <f t="shared" ref="EQ308:ET308" si="1219">EQ309+EQ310+EQ311+EQ312+EQ313+EQ314+EQ315+EQ316</f>
        <v>0</v>
      </c>
      <c r="ER308" s="81">
        <f t="shared" si="1219"/>
        <v>0</v>
      </c>
      <c r="ES308" s="81">
        <f t="shared" si="1219"/>
        <v>0</v>
      </c>
      <c r="ET308" s="81">
        <f t="shared" si="1219"/>
        <v>1890.4</v>
      </c>
      <c r="EU308" s="81">
        <f t="shared" ref="EU308:EV308" si="1220">EU309+EU310+EU311+EU312+EU313+EU314+EU315+EU316</f>
        <v>1706</v>
      </c>
      <c r="EV308" s="81">
        <f t="shared" si="1220"/>
        <v>1661.0232900000001</v>
      </c>
      <c r="EW308" s="81">
        <f>EV308/EU308*100</f>
        <v>97.36361606096132</v>
      </c>
      <c r="EX308" s="81">
        <f t="shared" ref="EX308" si="1221">EX309+EX310+EX311+EX312+EX313+EX314+EX315+EX316</f>
        <v>4706.2</v>
      </c>
      <c r="EY308" s="81">
        <f t="shared" ref="EY308:EZ308" si="1222">EY309+EY310+EY311+EY312+EY313+EY314+EY315+EY316</f>
        <v>4706.2</v>
      </c>
      <c r="EZ308" s="81">
        <f t="shared" si="1222"/>
        <v>4706.2179999999998</v>
      </c>
      <c r="FA308" s="81">
        <f t="shared" si="1156"/>
        <v>1000.0038247418299</v>
      </c>
      <c r="FB308" s="81"/>
      <c r="FC308" s="81">
        <f t="shared" ref="FC308:FD308" si="1223">FC309+FC310+FC311+FC312+FC313+FC314+FC315+FC316</f>
        <v>0</v>
      </c>
      <c r="FD308" s="81">
        <f t="shared" si="1223"/>
        <v>0</v>
      </c>
      <c r="FE308" s="81"/>
      <c r="FF308" s="81"/>
      <c r="FG308" s="81">
        <f t="shared" ref="FG308:FH308" si="1224">FG309+FG310+FG311+FG312+FG313+FG314+FG315+FG316</f>
        <v>0</v>
      </c>
      <c r="FH308" s="81">
        <f t="shared" si="1224"/>
        <v>0</v>
      </c>
      <c r="FI308" s="81"/>
      <c r="FJ308" s="81"/>
      <c r="FK308" s="81">
        <f t="shared" ref="FK308:FL308" si="1225">FK309+FK310+FK311+FK312+FK313+FK314+FK315+FK316</f>
        <v>0</v>
      </c>
      <c r="FL308" s="81">
        <f t="shared" si="1225"/>
        <v>0</v>
      </c>
      <c r="FM308" s="81"/>
      <c r="FN308" s="81"/>
      <c r="FO308" s="81">
        <f t="shared" ref="FO308:FP308" si="1226">FO309+FO310+FO311+FO312+FO313+FO314+FO315+FO316</f>
        <v>1305.5999999999999</v>
      </c>
      <c r="FP308" s="81">
        <f t="shared" si="1226"/>
        <v>1305.5999999999999</v>
      </c>
      <c r="FQ308" s="81">
        <f t="shared" ref="FQ308" si="1227">FP308/FO308*100</f>
        <v>100</v>
      </c>
      <c r="FR308" s="81"/>
      <c r="FS308" s="81"/>
      <c r="FT308" s="81"/>
      <c r="FU308" s="81"/>
      <c r="FV308" s="81">
        <f>FV309</f>
        <v>14193.8</v>
      </c>
      <c r="FW308" s="81"/>
      <c r="FX308" s="81"/>
      <c r="FY308" s="81"/>
      <c r="FZ308" s="81"/>
      <c r="GA308" s="81"/>
      <c r="GB308" s="81"/>
      <c r="GC308" s="81"/>
      <c r="GD308" s="81"/>
      <c r="GE308" s="81"/>
      <c r="GF308" s="81"/>
      <c r="GG308" s="81"/>
      <c r="GH308" s="81"/>
      <c r="GI308" s="81">
        <f>SUM(GI309:GI316)</f>
        <v>242.66</v>
      </c>
      <c r="GJ308" s="81">
        <f>SUM(GJ309:GJ316)</f>
        <v>242.66</v>
      </c>
      <c r="GK308" s="81">
        <f t="shared" si="1088"/>
        <v>100</v>
      </c>
    </row>
    <row r="309" spans="1:193" s="33" customFormat="1" x14ac:dyDescent="0.25">
      <c r="A309" s="56" t="s">
        <v>347</v>
      </c>
      <c r="B309" s="145">
        <f t="shared" si="1051"/>
        <v>93946.359999999986</v>
      </c>
      <c r="C309" s="145">
        <f t="shared" si="1051"/>
        <v>71679.080409999995</v>
      </c>
      <c r="D309" s="145">
        <f t="shared" si="1052"/>
        <v>68808.671119999999</v>
      </c>
      <c r="E309" s="14">
        <f t="shared" si="1089"/>
        <v>95.995471379401877</v>
      </c>
      <c r="F309" s="14"/>
      <c r="G309" s="14"/>
      <c r="H309" s="14"/>
      <c r="I309" s="14"/>
      <c r="J309" s="15"/>
      <c r="K309" s="15"/>
      <c r="L309" s="15"/>
      <c r="M309" s="14"/>
      <c r="N309" s="14">
        <v>567.79999999999995</v>
      </c>
      <c r="O309" s="14">
        <v>567.79999999999995</v>
      </c>
      <c r="P309" s="14">
        <v>567.75599999999997</v>
      </c>
      <c r="Q309" s="15">
        <f t="shared" si="1167"/>
        <v>99.992250792532587</v>
      </c>
      <c r="R309" s="14"/>
      <c r="S309" s="14"/>
      <c r="T309" s="14"/>
      <c r="U309" s="15"/>
      <c r="V309" s="15"/>
      <c r="W309" s="15">
        <v>0</v>
      </c>
      <c r="X309" s="15">
        <v>0</v>
      </c>
      <c r="Y309" s="14"/>
      <c r="Z309" s="15"/>
      <c r="AA309" s="15"/>
      <c r="AB309" s="15"/>
      <c r="AC309" s="15"/>
      <c r="AD309" s="15"/>
      <c r="AE309" s="15"/>
      <c r="AF309" s="15"/>
      <c r="AG309" s="14"/>
      <c r="AH309" s="15"/>
      <c r="AI309" s="15">
        <v>51.020409999999998</v>
      </c>
      <c r="AJ309" s="15">
        <v>51.020409999999998</v>
      </c>
      <c r="AK309" s="14">
        <f>AJ309/AI309*100</f>
        <v>100</v>
      </c>
      <c r="AL309" s="14"/>
      <c r="AM309" s="15"/>
      <c r="AN309" s="15"/>
      <c r="AO309" s="14"/>
      <c r="AP309" s="14"/>
      <c r="AQ309" s="14"/>
      <c r="AR309" s="14"/>
      <c r="AS309" s="14"/>
      <c r="AT309" s="15">
        <v>0</v>
      </c>
      <c r="AU309" s="15">
        <v>0</v>
      </c>
      <c r="AV309" s="15"/>
      <c r="AW309" s="14"/>
      <c r="AX309" s="133">
        <v>26280.3</v>
      </c>
      <c r="AY309" s="133">
        <v>26280.3</v>
      </c>
      <c r="AZ309" s="136">
        <v>24338.982019999999</v>
      </c>
      <c r="BA309" s="15">
        <f t="shared" si="190"/>
        <v>92.613029607728976</v>
      </c>
      <c r="BB309" s="156"/>
      <c r="BC309" s="133">
        <v>3928.8</v>
      </c>
      <c r="BD309" s="136">
        <v>3342.3687300000001</v>
      </c>
      <c r="BE309" s="15">
        <f t="shared" si="1207"/>
        <v>85.073527031154555</v>
      </c>
      <c r="BF309" s="15"/>
      <c r="BG309" s="15"/>
      <c r="BH309" s="15"/>
      <c r="BI309" s="15"/>
      <c r="BJ309" s="15"/>
      <c r="BK309" s="15"/>
      <c r="BL309" s="15"/>
      <c r="BM309" s="15"/>
      <c r="BN309" s="15"/>
      <c r="BO309" s="15"/>
      <c r="BP309" s="94"/>
      <c r="BQ309" s="94"/>
      <c r="BR309" s="15"/>
      <c r="BS309" s="15"/>
      <c r="BT309" s="15"/>
      <c r="BU309" s="94"/>
      <c r="BV309" s="94"/>
      <c r="BW309" s="15"/>
      <c r="BX309" s="15"/>
      <c r="BY309" s="94"/>
      <c r="BZ309" s="15">
        <v>10142.6</v>
      </c>
      <c r="CA309" s="15">
        <v>6964.2</v>
      </c>
      <c r="CB309" s="199">
        <v>6666.5073200000006</v>
      </c>
      <c r="CC309" s="15">
        <f t="shared" si="257"/>
        <v>95.725385830389726</v>
      </c>
      <c r="CD309" s="15">
        <v>8933.16</v>
      </c>
      <c r="CE309" s="15"/>
      <c r="CF309" s="94"/>
      <c r="CG309" s="14"/>
      <c r="CH309" s="14"/>
      <c r="CI309" s="15"/>
      <c r="CJ309" s="94"/>
      <c r="CK309" s="94"/>
      <c r="CL309" s="94"/>
      <c r="CM309" s="15"/>
      <c r="CN309" s="94"/>
      <c r="CO309" s="94"/>
      <c r="CP309" s="94"/>
      <c r="CQ309" s="15"/>
      <c r="CR309" s="94"/>
      <c r="CS309" s="94"/>
      <c r="CT309" s="94"/>
      <c r="CU309" s="15"/>
      <c r="CV309" s="94"/>
      <c r="CW309" s="94"/>
      <c r="CX309" s="94"/>
      <c r="CY309" s="15"/>
      <c r="CZ309" s="94"/>
      <c r="DA309" s="94"/>
      <c r="DB309" s="15"/>
      <c r="DC309" s="15"/>
      <c r="DD309" s="94"/>
      <c r="DE309" s="94"/>
      <c r="DF309" s="94"/>
      <c r="DG309" s="15"/>
      <c r="DH309" s="94"/>
      <c r="DI309" s="94"/>
      <c r="DJ309" s="15">
        <v>383.9</v>
      </c>
      <c r="DK309" s="15">
        <v>383.9</v>
      </c>
      <c r="DL309" s="94">
        <v>383.9</v>
      </c>
      <c r="DM309" s="48">
        <f t="shared" si="1113"/>
        <v>100</v>
      </c>
      <c r="DN309" s="15">
        <v>9399.1</v>
      </c>
      <c r="DO309" s="15">
        <v>9399.1</v>
      </c>
      <c r="DP309" s="199">
        <v>9399.1353500000005</v>
      </c>
      <c r="DQ309" s="48">
        <f t="shared" si="1115"/>
        <v>100.00037609983934</v>
      </c>
      <c r="DR309" s="15"/>
      <c r="DS309" s="15"/>
      <c r="DT309" s="94"/>
      <c r="DU309" s="94"/>
      <c r="DV309" s="94"/>
      <c r="DW309" s="15"/>
      <c r="DX309" s="94"/>
      <c r="DY309" s="211"/>
      <c r="DZ309" s="15">
        <v>17449.099999999999</v>
      </c>
      <c r="EA309" s="15">
        <v>17449.099999999999</v>
      </c>
      <c r="EB309" s="197">
        <v>17449.099999999999</v>
      </c>
      <c r="EC309" s="15">
        <f t="shared" si="202"/>
        <v>100</v>
      </c>
      <c r="ED309" s="221"/>
      <c r="EE309" s="221"/>
      <c r="EF309" s="94"/>
      <c r="EG309" s="94"/>
      <c r="EH309" s="94"/>
      <c r="EI309" s="15"/>
      <c r="EJ309" s="94"/>
      <c r="EK309" s="94"/>
      <c r="EL309" s="94"/>
      <c r="EM309" s="15"/>
      <c r="EN309" s="94"/>
      <c r="EO309" s="94"/>
      <c r="EP309" s="94"/>
      <c r="EQ309" s="15"/>
      <c r="ER309" s="94"/>
      <c r="ES309" s="94"/>
      <c r="ET309" s="15">
        <v>1890.4</v>
      </c>
      <c r="EU309" s="15">
        <v>1706</v>
      </c>
      <c r="EV309" s="199">
        <v>1661.0232900000001</v>
      </c>
      <c r="EW309" s="15">
        <f>EV309/EU309*100</f>
        <v>97.36361606096132</v>
      </c>
      <c r="EX309" s="15">
        <v>4706.2</v>
      </c>
      <c r="EY309" s="15">
        <v>4706.2</v>
      </c>
      <c r="EZ309" s="199">
        <v>4706.2179999999998</v>
      </c>
      <c r="FA309" s="15">
        <f>EZ309/EY309*1000</f>
        <v>1000.0038247418299</v>
      </c>
      <c r="FB309" s="15"/>
      <c r="FC309" s="15"/>
      <c r="FD309" s="199"/>
      <c r="FE309" s="15"/>
      <c r="FF309" s="15"/>
      <c r="FG309" s="15"/>
      <c r="FH309" s="199"/>
      <c r="FI309" s="15"/>
      <c r="FJ309" s="15"/>
      <c r="FK309" s="15"/>
      <c r="FL309" s="199"/>
      <c r="FM309" s="15"/>
      <c r="FN309" s="15"/>
      <c r="FO309" s="15"/>
      <c r="FP309" s="133"/>
      <c r="FQ309" s="15"/>
      <c r="FR309" s="15"/>
      <c r="FS309" s="15"/>
      <c r="FT309" s="133"/>
      <c r="FU309" s="15"/>
      <c r="FV309" s="15">
        <v>14193.8</v>
      </c>
      <c r="FW309" s="15"/>
      <c r="FX309" s="133"/>
      <c r="FY309" s="15"/>
      <c r="FZ309" s="15"/>
      <c r="GA309" s="15"/>
      <c r="GB309" s="133"/>
      <c r="GC309" s="15"/>
      <c r="GD309" s="15"/>
      <c r="GE309" s="15"/>
      <c r="GF309" s="133"/>
      <c r="GG309" s="15"/>
      <c r="GH309" s="15"/>
      <c r="GI309" s="15">
        <v>242.66</v>
      </c>
      <c r="GJ309" s="15">
        <v>242.66</v>
      </c>
      <c r="GK309" s="15">
        <f t="shared" si="1088"/>
        <v>100</v>
      </c>
    </row>
    <row r="310" spans="1:193" s="33" customFormat="1" x14ac:dyDescent="0.25">
      <c r="A310" s="56" t="s">
        <v>600</v>
      </c>
      <c r="B310" s="145">
        <f t="shared" si="1051"/>
        <v>5935.1</v>
      </c>
      <c r="C310" s="145">
        <f t="shared" si="1051"/>
        <v>7496.0310000000009</v>
      </c>
      <c r="D310" s="145">
        <f t="shared" si="1052"/>
        <v>7496.0269599999992</v>
      </c>
      <c r="E310" s="14">
        <f t="shared" si="1089"/>
        <v>99.999946104811983</v>
      </c>
      <c r="F310" s="14"/>
      <c r="G310" s="14"/>
      <c r="H310" s="14"/>
      <c r="I310" s="14"/>
      <c r="J310" s="14"/>
      <c r="K310" s="14"/>
      <c r="L310" s="14"/>
      <c r="M310" s="14"/>
      <c r="N310" s="14"/>
      <c r="O310" s="14"/>
      <c r="P310" s="14"/>
      <c r="Q310" s="15"/>
      <c r="R310" s="14"/>
      <c r="S310" s="14"/>
      <c r="T310" s="14"/>
      <c r="U310" s="14"/>
      <c r="V310" s="14"/>
      <c r="W310" s="14"/>
      <c r="X310" s="14"/>
      <c r="Y310" s="14"/>
      <c r="Z310" s="14"/>
      <c r="AA310" s="14"/>
      <c r="AB310" s="14">
        <v>0</v>
      </c>
      <c r="AC310" s="14"/>
      <c r="AD310" s="14"/>
      <c r="AE310" s="14"/>
      <c r="AF310" s="14"/>
      <c r="AG310" s="14"/>
      <c r="AH310" s="14"/>
      <c r="AI310" s="14"/>
      <c r="AJ310" s="14"/>
      <c r="AK310" s="14"/>
      <c r="AL310" s="14"/>
      <c r="AM310" s="14"/>
      <c r="AN310" s="14"/>
      <c r="AO310" s="14"/>
      <c r="AP310" s="14"/>
      <c r="AQ310" s="14">
        <v>1560.931</v>
      </c>
      <c r="AR310" s="133">
        <v>1560.931</v>
      </c>
      <c r="AS310" s="14">
        <f t="shared" si="1053"/>
        <v>100</v>
      </c>
      <c r="AT310" s="14">
        <v>5935.1</v>
      </c>
      <c r="AU310" s="14">
        <v>5935.1</v>
      </c>
      <c r="AV310" s="14">
        <v>5935.0959599999996</v>
      </c>
      <c r="AW310" s="14">
        <f>AV310/AU310*100</f>
        <v>99.999931930380271</v>
      </c>
      <c r="AX310" s="14"/>
      <c r="AY310" s="14"/>
      <c r="AZ310" s="14"/>
      <c r="BA310" s="14"/>
      <c r="BB310" s="155"/>
      <c r="BC310" s="14"/>
      <c r="BD310" s="14"/>
      <c r="BE310" s="14"/>
      <c r="BF310" s="14"/>
      <c r="BG310" s="14"/>
      <c r="BH310" s="14"/>
      <c r="BI310" s="95"/>
      <c r="BJ310" s="95"/>
      <c r="BK310" s="95"/>
      <c r="BL310" s="95"/>
      <c r="BM310" s="95"/>
      <c r="BN310" s="95"/>
      <c r="BO310" s="14"/>
      <c r="BP310" s="14"/>
      <c r="BQ310" s="95"/>
      <c r="BR310" s="14"/>
      <c r="BS310" s="14"/>
      <c r="BT310" s="14"/>
      <c r="BU310" s="95"/>
      <c r="BV310" s="95"/>
      <c r="BW310" s="14"/>
      <c r="BX310" s="14"/>
      <c r="BY310" s="95"/>
      <c r="BZ310" s="14"/>
      <c r="CA310" s="14"/>
      <c r="CB310" s="14"/>
      <c r="CC310" s="14"/>
      <c r="CD310" s="14"/>
      <c r="CE310" s="14"/>
      <c r="CF310" s="14"/>
      <c r="CG310" s="14"/>
      <c r="CH310" s="14"/>
      <c r="CI310" s="14"/>
      <c r="CJ310" s="14"/>
      <c r="CK310" s="14"/>
      <c r="CL310" s="14"/>
      <c r="CM310" s="14"/>
      <c r="CN310" s="14"/>
      <c r="CO310" s="14"/>
      <c r="CP310" s="14"/>
      <c r="CQ310" s="14"/>
      <c r="CR310" s="14"/>
      <c r="CS310" s="95"/>
      <c r="CT310" s="95"/>
      <c r="CU310" s="14"/>
      <c r="CV310" s="14"/>
      <c r="CW310" s="95"/>
      <c r="CX310" s="95"/>
      <c r="CY310" s="14"/>
      <c r="CZ310" s="14"/>
      <c r="DA310" s="95"/>
      <c r="DB310" s="14"/>
      <c r="DC310" s="14"/>
      <c r="DD310" s="14"/>
      <c r="DE310" s="95"/>
      <c r="DF310" s="95"/>
      <c r="DG310" s="14"/>
      <c r="DH310" s="14"/>
      <c r="DI310" s="95"/>
      <c r="DJ310" s="95"/>
      <c r="DK310" s="14"/>
      <c r="DL310" s="14"/>
      <c r="DM310" s="48"/>
      <c r="DN310" s="14"/>
      <c r="DO310" s="14"/>
      <c r="DP310" s="14"/>
      <c r="DQ310" s="48"/>
      <c r="DR310" s="14"/>
      <c r="DS310" s="14"/>
      <c r="DT310" s="14"/>
      <c r="DU310" s="95"/>
      <c r="DV310" s="95"/>
      <c r="DW310" s="15"/>
      <c r="DX310" s="14"/>
      <c r="DY310" s="207"/>
      <c r="DZ310" s="15"/>
      <c r="EA310" s="15"/>
      <c r="EB310" s="14"/>
      <c r="EC310" s="14"/>
      <c r="ED310" s="225"/>
      <c r="EE310" s="221"/>
      <c r="EF310" s="14"/>
      <c r="EG310" s="95"/>
      <c r="EH310" s="95"/>
      <c r="EI310" s="15"/>
      <c r="EJ310" s="14"/>
      <c r="EK310" s="95"/>
      <c r="EL310" s="95"/>
      <c r="EM310" s="15"/>
      <c r="EN310" s="14"/>
      <c r="EO310" s="95"/>
      <c r="EP310" s="95"/>
      <c r="EQ310" s="15"/>
      <c r="ER310" s="14"/>
      <c r="ES310" s="95"/>
      <c r="ET310" s="15"/>
      <c r="EU310" s="15"/>
      <c r="EV310" s="14"/>
      <c r="EW310" s="95"/>
      <c r="EX310" s="15"/>
      <c r="EY310" s="15"/>
      <c r="EZ310" s="14"/>
      <c r="FA310" s="14"/>
      <c r="FB310" s="14"/>
      <c r="FC310" s="15"/>
      <c r="FD310" s="14"/>
      <c r="FE310" s="14"/>
      <c r="FF310" s="14"/>
      <c r="FG310" s="15"/>
      <c r="FH310" s="14"/>
      <c r="FI310" s="14"/>
      <c r="FJ310" s="14"/>
      <c r="FK310" s="15"/>
      <c r="FL310" s="14"/>
      <c r="FM310" s="14"/>
      <c r="FN310" s="14"/>
      <c r="FO310" s="15"/>
      <c r="FP310" s="14"/>
      <c r="FQ310" s="14"/>
      <c r="FR310" s="14"/>
      <c r="FS310" s="15"/>
      <c r="FT310" s="14"/>
      <c r="FU310" s="14"/>
      <c r="FV310" s="14"/>
      <c r="FW310" s="15"/>
      <c r="FX310" s="14"/>
      <c r="FY310" s="14"/>
      <c r="FZ310" s="14"/>
      <c r="GA310" s="15"/>
      <c r="GB310" s="14"/>
      <c r="GC310" s="14"/>
      <c r="GD310" s="14"/>
      <c r="GE310" s="15"/>
      <c r="GF310" s="14"/>
      <c r="GG310" s="14"/>
      <c r="GH310" s="14"/>
      <c r="GI310" s="15"/>
      <c r="GJ310" s="15"/>
      <c r="GK310" s="15"/>
    </row>
    <row r="311" spans="1:193" s="33" customFormat="1" x14ac:dyDescent="0.25">
      <c r="A311" s="56" t="s">
        <v>604</v>
      </c>
      <c r="B311" s="145">
        <f t="shared" si="1051"/>
        <v>0</v>
      </c>
      <c r="C311" s="145">
        <f t="shared" si="1051"/>
        <v>0</v>
      </c>
      <c r="D311" s="145">
        <f t="shared" si="1052"/>
        <v>0</v>
      </c>
      <c r="E311" s="14"/>
      <c r="F311" s="14"/>
      <c r="G311" s="14"/>
      <c r="H311" s="14"/>
      <c r="I311" s="14"/>
      <c r="J311" s="14"/>
      <c r="K311" s="14"/>
      <c r="L311" s="14"/>
      <c r="M311" s="14"/>
      <c r="N311" s="14"/>
      <c r="O311" s="14"/>
      <c r="P311" s="14"/>
      <c r="Q311" s="15"/>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55"/>
      <c r="BC311" s="14"/>
      <c r="BD311" s="14"/>
      <c r="BE311" s="14"/>
      <c r="BF311" s="14"/>
      <c r="BG311" s="14"/>
      <c r="BH311" s="14"/>
      <c r="BI311" s="95"/>
      <c r="BJ311" s="95"/>
      <c r="BK311" s="95"/>
      <c r="BL311" s="95"/>
      <c r="BM311" s="95"/>
      <c r="BN311" s="95"/>
      <c r="BO311" s="14"/>
      <c r="BP311" s="14"/>
      <c r="BQ311" s="95"/>
      <c r="BR311" s="14"/>
      <c r="BS311" s="14"/>
      <c r="BT311" s="14"/>
      <c r="BU311" s="95"/>
      <c r="BV311" s="95"/>
      <c r="BW311" s="14"/>
      <c r="BX311" s="14"/>
      <c r="BY311" s="95"/>
      <c r="BZ311" s="14"/>
      <c r="CA311" s="14"/>
      <c r="CB311" s="14"/>
      <c r="CC311" s="14"/>
      <c r="CD311" s="14"/>
      <c r="CE311" s="14"/>
      <c r="CF311" s="14"/>
      <c r="CG311" s="14"/>
      <c r="CH311" s="14"/>
      <c r="CI311" s="14"/>
      <c r="CJ311" s="14"/>
      <c r="CK311" s="14"/>
      <c r="CL311" s="14"/>
      <c r="CM311" s="14"/>
      <c r="CN311" s="14"/>
      <c r="CO311" s="14"/>
      <c r="CP311" s="14"/>
      <c r="CQ311" s="14"/>
      <c r="CR311" s="14"/>
      <c r="CS311" s="95"/>
      <c r="CT311" s="95"/>
      <c r="CU311" s="14"/>
      <c r="CV311" s="14"/>
      <c r="CW311" s="95"/>
      <c r="CX311" s="95"/>
      <c r="CY311" s="14"/>
      <c r="CZ311" s="14"/>
      <c r="DA311" s="95"/>
      <c r="DB311" s="14"/>
      <c r="DC311" s="14"/>
      <c r="DD311" s="14"/>
      <c r="DE311" s="95"/>
      <c r="DF311" s="95"/>
      <c r="DG311" s="14"/>
      <c r="DH311" s="14"/>
      <c r="DI311" s="95"/>
      <c r="DJ311" s="95"/>
      <c r="DK311" s="14"/>
      <c r="DL311" s="14"/>
      <c r="DM311" s="48"/>
      <c r="DN311" s="14"/>
      <c r="DO311" s="14"/>
      <c r="DP311" s="14"/>
      <c r="DQ311" s="48"/>
      <c r="DR311" s="14"/>
      <c r="DS311" s="14"/>
      <c r="DT311" s="14"/>
      <c r="DU311" s="95"/>
      <c r="DV311" s="95"/>
      <c r="DW311" s="15"/>
      <c r="DX311" s="14"/>
      <c r="DY311" s="207"/>
      <c r="DZ311" s="15"/>
      <c r="EA311" s="15"/>
      <c r="EB311" s="14"/>
      <c r="EC311" s="14"/>
      <c r="ED311" s="225"/>
      <c r="EE311" s="221"/>
      <c r="EF311" s="14"/>
      <c r="EG311" s="95"/>
      <c r="EH311" s="95"/>
      <c r="EI311" s="15"/>
      <c r="EJ311" s="14"/>
      <c r="EK311" s="95"/>
      <c r="EL311" s="95"/>
      <c r="EM311" s="15"/>
      <c r="EN311" s="14"/>
      <c r="EO311" s="95"/>
      <c r="EP311" s="95"/>
      <c r="EQ311" s="15"/>
      <c r="ER311" s="14"/>
      <c r="ES311" s="95"/>
      <c r="ET311" s="15"/>
      <c r="EU311" s="15"/>
      <c r="EV311" s="14"/>
      <c r="EW311" s="95"/>
      <c r="EX311" s="15"/>
      <c r="EY311" s="15"/>
      <c r="EZ311" s="14"/>
      <c r="FA311" s="14"/>
      <c r="FB311" s="14"/>
      <c r="FC311" s="15"/>
      <c r="FD311" s="14"/>
      <c r="FE311" s="14"/>
      <c r="FF311" s="14"/>
      <c r="FG311" s="15"/>
      <c r="FH311" s="14"/>
      <c r="FI311" s="14"/>
      <c r="FJ311" s="14"/>
      <c r="FK311" s="15"/>
      <c r="FL311" s="14"/>
      <c r="FM311" s="14"/>
      <c r="FN311" s="14"/>
      <c r="FO311" s="15"/>
      <c r="FP311" s="14"/>
      <c r="FQ311" s="14"/>
      <c r="FR311" s="14"/>
      <c r="FS311" s="15"/>
      <c r="FT311" s="14"/>
      <c r="FU311" s="14"/>
      <c r="FV311" s="14"/>
      <c r="FW311" s="15"/>
      <c r="FX311" s="14"/>
      <c r="FY311" s="14"/>
      <c r="FZ311" s="14"/>
      <c r="GA311" s="15"/>
      <c r="GB311" s="14"/>
      <c r="GC311" s="14"/>
      <c r="GD311" s="14"/>
      <c r="GE311" s="15"/>
      <c r="GF311" s="14"/>
      <c r="GG311" s="14"/>
      <c r="GH311" s="14"/>
      <c r="GI311" s="15"/>
      <c r="GJ311" s="15"/>
      <c r="GK311" s="15"/>
    </row>
    <row r="312" spans="1:193" s="33" customFormat="1" x14ac:dyDescent="0.25">
      <c r="A312" s="56" t="s">
        <v>603</v>
      </c>
      <c r="B312" s="145">
        <f t="shared" si="1051"/>
        <v>0</v>
      </c>
      <c r="C312" s="145">
        <f t="shared" si="1051"/>
        <v>4458.4170000000004</v>
      </c>
      <c r="D312" s="145">
        <f t="shared" si="1052"/>
        <v>4458.3957700000001</v>
      </c>
      <c r="E312" s="14">
        <f t="shared" si="1089"/>
        <v>99.999523822020237</v>
      </c>
      <c r="F312" s="14"/>
      <c r="G312" s="14"/>
      <c r="H312" s="14"/>
      <c r="I312" s="14"/>
      <c r="J312" s="14"/>
      <c r="K312" s="14"/>
      <c r="L312" s="14"/>
      <c r="M312" s="14"/>
      <c r="N312" s="14"/>
      <c r="O312" s="14"/>
      <c r="P312" s="14"/>
      <c r="Q312" s="15"/>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v>824.01700000000005</v>
      </c>
      <c r="AR312" s="133">
        <v>824.01700000000005</v>
      </c>
      <c r="AS312" s="14">
        <f t="shared" si="1053"/>
        <v>100</v>
      </c>
      <c r="AT312" s="14"/>
      <c r="AU312" s="14"/>
      <c r="AV312" s="14"/>
      <c r="AW312" s="14"/>
      <c r="AX312" s="14"/>
      <c r="AY312" s="14"/>
      <c r="AZ312" s="14"/>
      <c r="BA312" s="14"/>
      <c r="BB312" s="155"/>
      <c r="BC312" s="14"/>
      <c r="BD312" s="14"/>
      <c r="BE312" s="14"/>
      <c r="BF312" s="14"/>
      <c r="BG312" s="14"/>
      <c r="BH312" s="14"/>
      <c r="BI312" s="95"/>
      <c r="BJ312" s="95"/>
      <c r="BK312" s="95"/>
      <c r="BL312" s="95"/>
      <c r="BM312" s="95"/>
      <c r="BN312" s="95"/>
      <c r="BO312" s="14"/>
      <c r="BP312" s="14"/>
      <c r="BQ312" s="95"/>
      <c r="BR312" s="14"/>
      <c r="BS312" s="14"/>
      <c r="BT312" s="14"/>
      <c r="BU312" s="95"/>
      <c r="BV312" s="95"/>
      <c r="BW312" s="14"/>
      <c r="BX312" s="14"/>
      <c r="BY312" s="95"/>
      <c r="BZ312" s="14"/>
      <c r="CA312" s="14"/>
      <c r="CB312" s="14"/>
      <c r="CC312" s="14"/>
      <c r="CD312" s="14"/>
      <c r="CE312" s="14">
        <v>3634.4</v>
      </c>
      <c r="CF312" s="185">
        <v>3634.3787699999998</v>
      </c>
      <c r="CG312" s="14">
        <f t="shared" si="1212"/>
        <v>99.999415859564152</v>
      </c>
      <c r="CH312" s="14"/>
      <c r="CI312" s="14"/>
      <c r="CJ312" s="14"/>
      <c r="CK312" s="14"/>
      <c r="CL312" s="14"/>
      <c r="CM312" s="14"/>
      <c r="CN312" s="14"/>
      <c r="CO312" s="14"/>
      <c r="CP312" s="14"/>
      <c r="CQ312" s="14"/>
      <c r="CR312" s="14"/>
      <c r="CS312" s="95"/>
      <c r="CT312" s="95"/>
      <c r="CU312" s="14"/>
      <c r="CV312" s="14"/>
      <c r="CW312" s="95"/>
      <c r="CX312" s="95"/>
      <c r="CY312" s="14"/>
      <c r="CZ312" s="14"/>
      <c r="DA312" s="95"/>
      <c r="DB312" s="14"/>
      <c r="DC312" s="14"/>
      <c r="DD312" s="14"/>
      <c r="DE312" s="95"/>
      <c r="DF312" s="95"/>
      <c r="DG312" s="14"/>
      <c r="DH312" s="14"/>
      <c r="DI312" s="95"/>
      <c r="DJ312" s="95"/>
      <c r="DK312" s="14"/>
      <c r="DL312" s="14"/>
      <c r="DM312" s="48"/>
      <c r="DN312" s="14"/>
      <c r="DO312" s="14"/>
      <c r="DP312" s="14"/>
      <c r="DQ312" s="48"/>
      <c r="DR312" s="14"/>
      <c r="DS312" s="14"/>
      <c r="DT312" s="14"/>
      <c r="DU312" s="95"/>
      <c r="DV312" s="95"/>
      <c r="DW312" s="15"/>
      <c r="DX312" s="14"/>
      <c r="DY312" s="207"/>
      <c r="DZ312" s="15"/>
      <c r="EA312" s="15"/>
      <c r="EB312" s="14"/>
      <c r="EC312" s="14"/>
      <c r="ED312" s="225"/>
      <c r="EE312" s="221"/>
      <c r="EF312" s="14"/>
      <c r="EG312" s="95"/>
      <c r="EH312" s="95"/>
      <c r="EI312" s="15"/>
      <c r="EJ312" s="14"/>
      <c r="EK312" s="95"/>
      <c r="EL312" s="95"/>
      <c r="EM312" s="15"/>
      <c r="EN312" s="14"/>
      <c r="EO312" s="95"/>
      <c r="EP312" s="95"/>
      <c r="EQ312" s="15"/>
      <c r="ER312" s="14"/>
      <c r="ES312" s="95"/>
      <c r="ET312" s="15"/>
      <c r="EU312" s="15"/>
      <c r="EV312" s="14"/>
      <c r="EW312" s="95"/>
      <c r="EX312" s="15"/>
      <c r="EY312" s="15"/>
      <c r="EZ312" s="14"/>
      <c r="FA312" s="14"/>
      <c r="FB312" s="14"/>
      <c r="FC312" s="15"/>
      <c r="FD312" s="14"/>
      <c r="FE312" s="14"/>
      <c r="FF312" s="14"/>
      <c r="FG312" s="15"/>
      <c r="FH312" s="14"/>
      <c r="FI312" s="14"/>
      <c r="FJ312" s="14"/>
      <c r="FK312" s="15"/>
      <c r="FL312" s="14"/>
      <c r="FM312" s="14"/>
      <c r="FN312" s="14"/>
      <c r="FO312" s="15"/>
      <c r="FP312" s="14"/>
      <c r="FQ312" s="14"/>
      <c r="FR312" s="14"/>
      <c r="FS312" s="15"/>
      <c r="FT312" s="14"/>
      <c r="FU312" s="14"/>
      <c r="FV312" s="14"/>
      <c r="FW312" s="15"/>
      <c r="FX312" s="14"/>
      <c r="FY312" s="14"/>
      <c r="FZ312" s="14"/>
      <c r="GA312" s="15"/>
      <c r="GB312" s="14"/>
      <c r="GC312" s="14"/>
      <c r="GD312" s="14"/>
      <c r="GE312" s="15"/>
      <c r="GF312" s="14"/>
      <c r="GG312" s="14"/>
      <c r="GH312" s="14"/>
      <c r="GI312" s="15"/>
      <c r="GJ312" s="15"/>
      <c r="GK312" s="15"/>
    </row>
    <row r="313" spans="1:193" s="33" customFormat="1" x14ac:dyDescent="0.25">
      <c r="A313" s="56" t="s">
        <v>289</v>
      </c>
      <c r="B313" s="145">
        <f t="shared" si="1051"/>
        <v>0</v>
      </c>
      <c r="C313" s="145">
        <f t="shared" si="1051"/>
        <v>4546.8999999999996</v>
      </c>
      <c r="D313" s="145">
        <f t="shared" si="1052"/>
        <v>4546.9399100000001</v>
      </c>
      <c r="E313" s="14">
        <f t="shared" si="1089"/>
        <v>100.00087774087841</v>
      </c>
      <c r="F313" s="14"/>
      <c r="G313" s="14"/>
      <c r="H313" s="14"/>
      <c r="I313" s="14"/>
      <c r="J313" s="14"/>
      <c r="K313" s="14"/>
      <c r="L313" s="14"/>
      <c r="M313" s="14"/>
      <c r="N313" s="14"/>
      <c r="O313" s="14"/>
      <c r="P313" s="14"/>
      <c r="Q313" s="15"/>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55"/>
      <c r="BC313" s="14"/>
      <c r="BD313" s="14"/>
      <c r="BE313" s="14"/>
      <c r="BF313" s="14"/>
      <c r="BG313" s="14"/>
      <c r="BH313" s="14"/>
      <c r="BI313" s="95"/>
      <c r="BJ313" s="95"/>
      <c r="BK313" s="95"/>
      <c r="BL313" s="95"/>
      <c r="BM313" s="95"/>
      <c r="BN313" s="95"/>
      <c r="BO313" s="14"/>
      <c r="BP313" s="14"/>
      <c r="BQ313" s="95"/>
      <c r="BR313" s="14"/>
      <c r="BS313" s="14"/>
      <c r="BT313" s="14"/>
      <c r="BU313" s="95"/>
      <c r="BV313" s="95"/>
      <c r="BW313" s="14"/>
      <c r="BX313" s="14"/>
      <c r="BY313" s="95"/>
      <c r="BZ313" s="14"/>
      <c r="CA313" s="14"/>
      <c r="CB313" s="14"/>
      <c r="CC313" s="14"/>
      <c r="CD313" s="14"/>
      <c r="CE313" s="14">
        <v>4546.8999999999996</v>
      </c>
      <c r="CF313" s="185">
        <v>4546.9399100000001</v>
      </c>
      <c r="CG313" s="14">
        <f>CF313/CE313*100</f>
        <v>100.00087774087841</v>
      </c>
      <c r="CH313" s="14"/>
      <c r="CI313" s="14"/>
      <c r="CJ313" s="14"/>
      <c r="CK313" s="95"/>
      <c r="CL313" s="95"/>
      <c r="CM313" s="14"/>
      <c r="CN313" s="14"/>
      <c r="CO313" s="95"/>
      <c r="CP313" s="95"/>
      <c r="CQ313" s="14"/>
      <c r="CR313" s="14"/>
      <c r="CS313" s="95"/>
      <c r="CT313" s="95"/>
      <c r="CU313" s="14"/>
      <c r="CV313" s="14"/>
      <c r="CW313" s="95"/>
      <c r="CX313" s="95"/>
      <c r="CY313" s="14"/>
      <c r="CZ313" s="14"/>
      <c r="DA313" s="95"/>
      <c r="DB313" s="14"/>
      <c r="DC313" s="14"/>
      <c r="DD313" s="14"/>
      <c r="DE313" s="95"/>
      <c r="DF313" s="95"/>
      <c r="DG313" s="14"/>
      <c r="DH313" s="14"/>
      <c r="DI313" s="95"/>
      <c r="DJ313" s="95"/>
      <c r="DK313" s="14"/>
      <c r="DL313" s="14"/>
      <c r="DM313" s="48"/>
      <c r="DN313" s="14"/>
      <c r="DO313" s="14"/>
      <c r="DP313" s="14"/>
      <c r="DQ313" s="48"/>
      <c r="DR313" s="14"/>
      <c r="DS313" s="14"/>
      <c r="DT313" s="14"/>
      <c r="DU313" s="95"/>
      <c r="DV313" s="95"/>
      <c r="DW313" s="15"/>
      <c r="DX313" s="14"/>
      <c r="DY313" s="207"/>
      <c r="DZ313" s="15"/>
      <c r="EA313" s="15"/>
      <c r="EB313" s="14"/>
      <c r="EC313" s="14"/>
      <c r="ED313" s="225"/>
      <c r="EE313" s="221"/>
      <c r="EF313" s="14"/>
      <c r="EG313" s="95"/>
      <c r="EH313" s="95"/>
      <c r="EI313" s="15"/>
      <c r="EJ313" s="14"/>
      <c r="EK313" s="95"/>
      <c r="EL313" s="95"/>
      <c r="EM313" s="15"/>
      <c r="EN313" s="14"/>
      <c r="EO313" s="95"/>
      <c r="EP313" s="95"/>
      <c r="EQ313" s="15"/>
      <c r="ER313" s="14"/>
      <c r="ES313" s="95"/>
      <c r="ET313" s="15"/>
      <c r="EU313" s="15"/>
      <c r="EV313" s="14"/>
      <c r="EW313" s="95"/>
      <c r="EX313" s="15"/>
      <c r="EY313" s="15"/>
      <c r="EZ313" s="14"/>
      <c r="FA313" s="14"/>
      <c r="FB313" s="14"/>
      <c r="FC313" s="15"/>
      <c r="FD313" s="14"/>
      <c r="FE313" s="14"/>
      <c r="FF313" s="14"/>
      <c r="FG313" s="15"/>
      <c r="FH313" s="14"/>
      <c r="FI313" s="14"/>
      <c r="FJ313" s="14"/>
      <c r="FK313" s="15"/>
      <c r="FL313" s="14"/>
      <c r="FM313" s="14"/>
      <c r="FN313" s="14"/>
      <c r="FO313" s="15"/>
      <c r="FP313" s="14"/>
      <c r="FQ313" s="14"/>
      <c r="FR313" s="14"/>
      <c r="FS313" s="15"/>
      <c r="FT313" s="14"/>
      <c r="FU313" s="14"/>
      <c r="FV313" s="14"/>
      <c r="FW313" s="15"/>
      <c r="FX313" s="14"/>
      <c r="FY313" s="14"/>
      <c r="FZ313" s="14"/>
      <c r="GA313" s="15"/>
      <c r="GB313" s="14"/>
      <c r="GC313" s="14"/>
      <c r="GD313" s="14"/>
      <c r="GE313" s="15"/>
      <c r="GF313" s="14"/>
      <c r="GG313" s="14"/>
      <c r="GH313" s="14"/>
      <c r="GI313" s="15"/>
      <c r="GJ313" s="15"/>
      <c r="GK313" s="15"/>
    </row>
    <row r="314" spans="1:193" s="33" customFormat="1" x14ac:dyDescent="0.25">
      <c r="A314" s="56" t="s">
        <v>602</v>
      </c>
      <c r="B314" s="145">
        <f t="shared" si="1051"/>
        <v>0</v>
      </c>
      <c r="C314" s="145">
        <f t="shared" si="1051"/>
        <v>2005.5859999999998</v>
      </c>
      <c r="D314" s="145">
        <f t="shared" si="1052"/>
        <v>2005.5859999999998</v>
      </c>
      <c r="E314" s="14">
        <f t="shared" si="1089"/>
        <v>100</v>
      </c>
      <c r="F314" s="14"/>
      <c r="G314" s="14"/>
      <c r="H314" s="14"/>
      <c r="I314" s="14"/>
      <c r="J314" s="14"/>
      <c r="K314" s="14"/>
      <c r="L314" s="14"/>
      <c r="M314" s="14"/>
      <c r="N314" s="14"/>
      <c r="O314" s="14"/>
      <c r="P314" s="14"/>
      <c r="Q314" s="15"/>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v>699.98599999999999</v>
      </c>
      <c r="AR314" s="133">
        <v>699.98599999999999</v>
      </c>
      <c r="AS314" s="14">
        <f t="shared" si="1053"/>
        <v>100</v>
      </c>
      <c r="AT314" s="14"/>
      <c r="AU314" s="14"/>
      <c r="AV314" s="14"/>
      <c r="AW314" s="14"/>
      <c r="AX314" s="14"/>
      <c r="AY314" s="14"/>
      <c r="AZ314" s="14"/>
      <c r="BA314" s="14"/>
      <c r="BB314" s="155"/>
      <c r="BC314" s="14"/>
      <c r="BD314" s="14"/>
      <c r="BE314" s="14"/>
      <c r="BF314" s="14"/>
      <c r="BG314" s="14"/>
      <c r="BH314" s="14"/>
      <c r="BI314" s="95"/>
      <c r="BJ314" s="95"/>
      <c r="BK314" s="95"/>
      <c r="BL314" s="95"/>
      <c r="BM314" s="95"/>
      <c r="BN314" s="95"/>
      <c r="BO314" s="14"/>
      <c r="BP314" s="14"/>
      <c r="BQ314" s="95"/>
      <c r="BR314" s="14"/>
      <c r="BS314" s="14"/>
      <c r="BT314" s="14"/>
      <c r="BU314" s="95"/>
      <c r="BV314" s="95"/>
      <c r="BW314" s="14"/>
      <c r="BX314" s="14"/>
      <c r="BY314" s="95"/>
      <c r="BZ314" s="14"/>
      <c r="CA314" s="14"/>
      <c r="CB314" s="14"/>
      <c r="CC314" s="14"/>
      <c r="CD314" s="14"/>
      <c r="CE314" s="14"/>
      <c r="CF314" s="14"/>
      <c r="CG314" s="95"/>
      <c r="CH314" s="95"/>
      <c r="CI314" s="14"/>
      <c r="CJ314" s="14"/>
      <c r="CK314" s="95"/>
      <c r="CL314" s="95"/>
      <c r="CM314" s="14"/>
      <c r="CN314" s="14"/>
      <c r="CO314" s="95"/>
      <c r="CP314" s="95"/>
      <c r="CQ314" s="14"/>
      <c r="CR314" s="14"/>
      <c r="CS314" s="95"/>
      <c r="CT314" s="95"/>
      <c r="CU314" s="14"/>
      <c r="CV314" s="14"/>
      <c r="CW314" s="95"/>
      <c r="CX314" s="95"/>
      <c r="CY314" s="14"/>
      <c r="CZ314" s="14"/>
      <c r="DA314" s="95"/>
      <c r="DB314" s="14"/>
      <c r="DC314" s="14"/>
      <c r="DD314" s="14"/>
      <c r="DE314" s="95"/>
      <c r="DF314" s="95"/>
      <c r="DG314" s="14"/>
      <c r="DH314" s="14"/>
      <c r="DI314" s="95"/>
      <c r="DJ314" s="95"/>
      <c r="DK314" s="14"/>
      <c r="DL314" s="14"/>
      <c r="DM314" s="48"/>
      <c r="DN314" s="14"/>
      <c r="DO314" s="14"/>
      <c r="DP314" s="14"/>
      <c r="DQ314" s="48"/>
      <c r="DR314" s="14"/>
      <c r="DS314" s="14"/>
      <c r="DT314" s="14"/>
      <c r="DU314" s="95"/>
      <c r="DV314" s="95"/>
      <c r="DW314" s="15"/>
      <c r="DX314" s="14"/>
      <c r="DY314" s="207"/>
      <c r="DZ314" s="15"/>
      <c r="EA314" s="15"/>
      <c r="EB314" s="14"/>
      <c r="EC314" s="14"/>
      <c r="ED314" s="225"/>
      <c r="EE314" s="221"/>
      <c r="EF314" s="14"/>
      <c r="EG314" s="95"/>
      <c r="EH314" s="95"/>
      <c r="EI314" s="15"/>
      <c r="EJ314" s="14"/>
      <c r="EK314" s="95"/>
      <c r="EL314" s="95"/>
      <c r="EM314" s="15"/>
      <c r="EN314" s="14"/>
      <c r="EO314" s="95"/>
      <c r="EP314" s="95"/>
      <c r="EQ314" s="15"/>
      <c r="ER314" s="14"/>
      <c r="ES314" s="95"/>
      <c r="ET314" s="15"/>
      <c r="EU314" s="15"/>
      <c r="EV314" s="14"/>
      <c r="EW314" s="95"/>
      <c r="EX314" s="15"/>
      <c r="EY314" s="15"/>
      <c r="EZ314" s="14"/>
      <c r="FA314" s="14"/>
      <c r="FB314" s="14"/>
      <c r="FC314" s="15"/>
      <c r="FD314" s="14"/>
      <c r="FE314" s="14"/>
      <c r="FF314" s="14"/>
      <c r="FG314" s="15"/>
      <c r="FH314" s="14"/>
      <c r="FI314" s="14"/>
      <c r="FJ314" s="14"/>
      <c r="FK314" s="15"/>
      <c r="FL314" s="14"/>
      <c r="FM314" s="14"/>
      <c r="FN314" s="14"/>
      <c r="FO314" s="15">
        <v>1305.5999999999999</v>
      </c>
      <c r="FP314" s="231">
        <v>1305.5999999999999</v>
      </c>
      <c r="FQ314" s="14">
        <f>FP314/FO314*100</f>
        <v>100</v>
      </c>
      <c r="FR314" s="14"/>
      <c r="FS314" s="15"/>
      <c r="FT314" s="14"/>
      <c r="FU314" s="14"/>
      <c r="FV314" s="14"/>
      <c r="FW314" s="15"/>
      <c r="FX314" s="14"/>
      <c r="FY314" s="14"/>
      <c r="FZ314" s="14"/>
      <c r="GA314" s="15"/>
      <c r="GB314" s="14"/>
      <c r="GC314" s="14"/>
      <c r="GD314" s="14"/>
      <c r="GE314" s="15"/>
      <c r="GF314" s="14"/>
      <c r="GG314" s="14"/>
      <c r="GH314" s="14"/>
      <c r="GI314" s="15"/>
      <c r="GJ314" s="15"/>
      <c r="GK314" s="15"/>
    </row>
    <row r="315" spans="1:193" s="33" customFormat="1" x14ac:dyDescent="0.25">
      <c r="A315" s="56" t="s">
        <v>605</v>
      </c>
      <c r="B315" s="145">
        <f t="shared" si="1051"/>
        <v>0</v>
      </c>
      <c r="C315" s="145">
        <f t="shared" si="1051"/>
        <v>431.89</v>
      </c>
      <c r="D315" s="145">
        <f t="shared" si="1052"/>
        <v>431.89</v>
      </c>
      <c r="E315" s="14">
        <f t="shared" si="1089"/>
        <v>100</v>
      </c>
      <c r="F315" s="14"/>
      <c r="G315" s="14"/>
      <c r="H315" s="14"/>
      <c r="I315" s="14"/>
      <c r="J315" s="14"/>
      <c r="K315" s="14"/>
      <c r="L315" s="14"/>
      <c r="M315" s="14"/>
      <c r="N315" s="14"/>
      <c r="O315" s="14"/>
      <c r="P315" s="14"/>
      <c r="Q315" s="15"/>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v>431.89</v>
      </c>
      <c r="AR315" s="133">
        <v>431.89</v>
      </c>
      <c r="AS315" s="14">
        <f t="shared" si="1053"/>
        <v>100</v>
      </c>
      <c r="AT315" s="14"/>
      <c r="AU315" s="14"/>
      <c r="AV315" s="14"/>
      <c r="AW315" s="14"/>
      <c r="AX315" s="14"/>
      <c r="AY315" s="14"/>
      <c r="AZ315" s="14"/>
      <c r="BA315" s="14"/>
      <c r="BB315" s="155"/>
      <c r="BC315" s="14"/>
      <c r="BD315" s="14"/>
      <c r="BE315" s="14"/>
      <c r="BF315" s="14"/>
      <c r="BG315" s="14"/>
      <c r="BH315" s="14"/>
      <c r="BI315" s="95"/>
      <c r="BJ315" s="95"/>
      <c r="BK315" s="95"/>
      <c r="BL315" s="95"/>
      <c r="BM315" s="95"/>
      <c r="BN315" s="95"/>
      <c r="BO315" s="14"/>
      <c r="BP315" s="14"/>
      <c r="BQ315" s="95"/>
      <c r="BR315" s="14"/>
      <c r="BS315" s="14"/>
      <c r="BT315" s="14"/>
      <c r="BU315" s="95"/>
      <c r="BV315" s="95"/>
      <c r="BW315" s="14"/>
      <c r="BX315" s="14"/>
      <c r="BY315" s="95"/>
      <c r="BZ315" s="14"/>
      <c r="CA315" s="14"/>
      <c r="CB315" s="14"/>
      <c r="CC315" s="14"/>
      <c r="CD315" s="14"/>
      <c r="CE315" s="14"/>
      <c r="CF315" s="14"/>
      <c r="CG315" s="95"/>
      <c r="CH315" s="95"/>
      <c r="CI315" s="14"/>
      <c r="CJ315" s="14"/>
      <c r="CK315" s="95"/>
      <c r="CL315" s="95"/>
      <c r="CM315" s="14"/>
      <c r="CN315" s="14"/>
      <c r="CO315" s="95"/>
      <c r="CP315" s="95"/>
      <c r="CQ315" s="14"/>
      <c r="CR315" s="14"/>
      <c r="CS315" s="95"/>
      <c r="CT315" s="95"/>
      <c r="CU315" s="14"/>
      <c r="CV315" s="14"/>
      <c r="CW315" s="95"/>
      <c r="CX315" s="95"/>
      <c r="CY315" s="14"/>
      <c r="CZ315" s="14"/>
      <c r="DA315" s="95"/>
      <c r="DB315" s="14"/>
      <c r="DC315" s="14"/>
      <c r="DD315" s="14"/>
      <c r="DE315" s="95"/>
      <c r="DF315" s="95"/>
      <c r="DG315" s="14"/>
      <c r="DH315" s="14"/>
      <c r="DI315" s="95"/>
      <c r="DJ315" s="95"/>
      <c r="DK315" s="14"/>
      <c r="DL315" s="14"/>
      <c r="DM315" s="48"/>
      <c r="DN315" s="14"/>
      <c r="DO315" s="14"/>
      <c r="DP315" s="14"/>
      <c r="DQ315" s="48"/>
      <c r="DR315" s="14"/>
      <c r="DS315" s="14"/>
      <c r="DT315" s="14"/>
      <c r="DU315" s="95"/>
      <c r="DV315" s="95"/>
      <c r="DW315" s="15"/>
      <c r="DX315" s="14"/>
      <c r="DY315" s="207"/>
      <c r="DZ315" s="15"/>
      <c r="EA315" s="15"/>
      <c r="EB315" s="14"/>
      <c r="EC315" s="14"/>
      <c r="ED315" s="225"/>
      <c r="EE315" s="221"/>
      <c r="EF315" s="14"/>
      <c r="EG315" s="95"/>
      <c r="EH315" s="95"/>
      <c r="EI315" s="15"/>
      <c r="EJ315" s="14"/>
      <c r="EK315" s="95"/>
      <c r="EL315" s="95"/>
      <c r="EM315" s="15"/>
      <c r="EN315" s="14"/>
      <c r="EO315" s="95"/>
      <c r="EP315" s="95"/>
      <c r="EQ315" s="15"/>
      <c r="ER315" s="14"/>
      <c r="ES315" s="95"/>
      <c r="ET315" s="15"/>
      <c r="EU315" s="15"/>
      <c r="EV315" s="14"/>
      <c r="EW315" s="95"/>
      <c r="EX315" s="15"/>
      <c r="EY315" s="15"/>
      <c r="EZ315" s="14"/>
      <c r="FA315" s="14"/>
      <c r="FB315" s="14"/>
      <c r="FC315" s="15"/>
      <c r="FD315" s="14"/>
      <c r="FE315" s="14"/>
      <c r="FF315" s="14"/>
      <c r="FG315" s="15"/>
      <c r="FH315" s="14"/>
      <c r="FI315" s="14"/>
      <c r="FJ315" s="14"/>
      <c r="FK315" s="15"/>
      <c r="FL315" s="14"/>
      <c r="FM315" s="14"/>
      <c r="FN315" s="14"/>
      <c r="FO315" s="15"/>
      <c r="FP315" s="14"/>
      <c r="FQ315" s="14"/>
      <c r="FR315" s="14"/>
      <c r="FS315" s="15"/>
      <c r="FT315" s="14"/>
      <c r="FU315" s="14"/>
      <c r="FV315" s="14"/>
      <c r="FW315" s="15"/>
      <c r="FX315" s="14"/>
      <c r="FY315" s="14"/>
      <c r="FZ315" s="14"/>
      <c r="GA315" s="15"/>
      <c r="GB315" s="14"/>
      <c r="GC315" s="14"/>
      <c r="GD315" s="14"/>
      <c r="GE315" s="15"/>
      <c r="GF315" s="14"/>
      <c r="GG315" s="14"/>
      <c r="GH315" s="14"/>
      <c r="GI315" s="15"/>
      <c r="GJ315" s="15"/>
      <c r="GK315" s="15"/>
    </row>
    <row r="316" spans="1:193" s="33" customFormat="1" x14ac:dyDescent="0.25">
      <c r="A316" s="56" t="s">
        <v>601</v>
      </c>
      <c r="B316" s="145">
        <f t="shared" si="1051"/>
        <v>0</v>
      </c>
      <c r="C316" s="145">
        <f t="shared" si="1051"/>
        <v>959.5</v>
      </c>
      <c r="D316" s="145">
        <f t="shared" si="1052"/>
        <v>959.5</v>
      </c>
      <c r="E316" s="14">
        <f t="shared" si="1089"/>
        <v>100</v>
      </c>
      <c r="F316" s="14"/>
      <c r="G316" s="14"/>
      <c r="H316" s="14"/>
      <c r="I316" s="14"/>
      <c r="J316" s="14"/>
      <c r="K316" s="14"/>
      <c r="L316" s="14"/>
      <c r="M316" s="14"/>
      <c r="N316" s="14"/>
      <c r="O316" s="14"/>
      <c r="P316" s="14"/>
      <c r="Q316" s="15"/>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v>959.5</v>
      </c>
      <c r="AR316" s="133">
        <v>959.5</v>
      </c>
      <c r="AS316" s="14">
        <f t="shared" si="1053"/>
        <v>100</v>
      </c>
      <c r="AT316" s="14"/>
      <c r="AU316" s="14"/>
      <c r="AV316" s="14"/>
      <c r="AW316" s="14"/>
      <c r="AX316" s="14"/>
      <c r="AY316" s="14"/>
      <c r="AZ316" s="14"/>
      <c r="BA316" s="14"/>
      <c r="BB316" s="155"/>
      <c r="BC316" s="14"/>
      <c r="BD316" s="14"/>
      <c r="BE316" s="14"/>
      <c r="BF316" s="14"/>
      <c r="BG316" s="14"/>
      <c r="BH316" s="14"/>
      <c r="BI316" s="95"/>
      <c r="BJ316" s="95"/>
      <c r="BK316" s="95"/>
      <c r="BL316" s="95"/>
      <c r="BM316" s="95"/>
      <c r="BN316" s="95"/>
      <c r="BO316" s="14"/>
      <c r="BP316" s="14"/>
      <c r="BQ316" s="95"/>
      <c r="BR316" s="14"/>
      <c r="BS316" s="14"/>
      <c r="BT316" s="14"/>
      <c r="BU316" s="95"/>
      <c r="BV316" s="95"/>
      <c r="BW316" s="14"/>
      <c r="BX316" s="14"/>
      <c r="BY316" s="95"/>
      <c r="BZ316" s="14"/>
      <c r="CA316" s="14"/>
      <c r="CB316" s="14"/>
      <c r="CC316" s="14"/>
      <c r="CD316" s="14"/>
      <c r="CE316" s="14"/>
      <c r="CF316" s="14"/>
      <c r="CG316" s="95"/>
      <c r="CH316" s="95"/>
      <c r="CI316" s="14"/>
      <c r="CJ316" s="14"/>
      <c r="CK316" s="95"/>
      <c r="CL316" s="95"/>
      <c r="CM316" s="14"/>
      <c r="CN316" s="14"/>
      <c r="CO316" s="95"/>
      <c r="CP316" s="95"/>
      <c r="CQ316" s="14"/>
      <c r="CR316" s="14"/>
      <c r="CS316" s="95"/>
      <c r="CT316" s="95"/>
      <c r="CU316" s="14"/>
      <c r="CV316" s="14"/>
      <c r="CW316" s="95"/>
      <c r="CX316" s="95"/>
      <c r="CY316" s="14"/>
      <c r="CZ316" s="14"/>
      <c r="DA316" s="95"/>
      <c r="DB316" s="14"/>
      <c r="DC316" s="14"/>
      <c r="DD316" s="14"/>
      <c r="DE316" s="95"/>
      <c r="DF316" s="95"/>
      <c r="DG316" s="14"/>
      <c r="DH316" s="14"/>
      <c r="DI316" s="95"/>
      <c r="DJ316" s="95"/>
      <c r="DK316" s="14"/>
      <c r="DL316" s="14"/>
      <c r="DM316" s="48"/>
      <c r="DN316" s="14"/>
      <c r="DO316" s="14"/>
      <c r="DP316" s="14"/>
      <c r="DQ316" s="48"/>
      <c r="DR316" s="14"/>
      <c r="DS316" s="14"/>
      <c r="DT316" s="14"/>
      <c r="DU316" s="95"/>
      <c r="DV316" s="95"/>
      <c r="DW316" s="15"/>
      <c r="DX316" s="14"/>
      <c r="DY316" s="207"/>
      <c r="DZ316" s="15"/>
      <c r="EA316" s="15"/>
      <c r="EB316" s="14"/>
      <c r="EC316" s="14"/>
      <c r="ED316" s="225"/>
      <c r="EE316" s="221"/>
      <c r="EF316" s="14"/>
      <c r="EG316" s="95"/>
      <c r="EH316" s="95"/>
      <c r="EI316" s="15"/>
      <c r="EJ316" s="14"/>
      <c r="EK316" s="95"/>
      <c r="EL316" s="95"/>
      <c r="EM316" s="15"/>
      <c r="EN316" s="14"/>
      <c r="EO316" s="95"/>
      <c r="EP316" s="95"/>
      <c r="EQ316" s="15"/>
      <c r="ER316" s="14"/>
      <c r="ES316" s="95"/>
      <c r="ET316" s="15"/>
      <c r="EU316" s="15"/>
      <c r="EV316" s="14"/>
      <c r="EW316" s="95"/>
      <c r="EX316" s="15"/>
      <c r="EY316" s="15"/>
      <c r="EZ316" s="14"/>
      <c r="FA316" s="14"/>
      <c r="FB316" s="14"/>
      <c r="FC316" s="15"/>
      <c r="FD316" s="14"/>
      <c r="FE316" s="14"/>
      <c r="FF316" s="14"/>
      <c r="FG316" s="15"/>
      <c r="FH316" s="14"/>
      <c r="FI316" s="14"/>
      <c r="FJ316" s="14"/>
      <c r="FK316" s="15"/>
      <c r="FL316" s="14"/>
      <c r="FM316" s="14"/>
      <c r="FN316" s="14"/>
      <c r="FO316" s="15"/>
      <c r="FP316" s="14"/>
      <c r="FQ316" s="14"/>
      <c r="FR316" s="14"/>
      <c r="FS316" s="15"/>
      <c r="FT316" s="14"/>
      <c r="FU316" s="14"/>
      <c r="FV316" s="14"/>
      <c r="FW316" s="15"/>
      <c r="FX316" s="14"/>
      <c r="FY316" s="14"/>
      <c r="FZ316" s="14"/>
      <c r="GA316" s="15"/>
      <c r="GB316" s="14"/>
      <c r="GC316" s="14"/>
      <c r="GD316" s="14"/>
      <c r="GE316" s="15"/>
      <c r="GF316" s="14"/>
      <c r="GG316" s="14"/>
      <c r="GH316" s="14"/>
      <c r="GI316" s="15"/>
      <c r="GJ316" s="15"/>
      <c r="GK316" s="15"/>
    </row>
    <row r="317" spans="1:193" s="74" customFormat="1" ht="31.5" x14ac:dyDescent="0.25">
      <c r="A317" s="75" t="s">
        <v>418</v>
      </c>
      <c r="B317" s="144">
        <f t="shared" si="1051"/>
        <v>33323.03</v>
      </c>
      <c r="C317" s="144">
        <f t="shared" si="1051"/>
        <v>29540.558229999999</v>
      </c>
      <c r="D317" s="144">
        <f t="shared" si="1052"/>
        <v>29259.878829999998</v>
      </c>
      <c r="E317" s="79">
        <f t="shared" si="1089"/>
        <v>99.049850724503386</v>
      </c>
      <c r="F317" s="81">
        <f t="shared" ref="F317" si="1228">F318+F319+F321+F322+F323+F324+F325+F326</f>
        <v>1356.1</v>
      </c>
      <c r="G317" s="81">
        <f t="shared" ref="G317:BH317" si="1229">G318+G319+G321+G322+G323+G324+G325+G326</f>
        <v>1187.5</v>
      </c>
      <c r="H317" s="81">
        <f t="shared" si="1229"/>
        <v>1187.5</v>
      </c>
      <c r="I317" s="79">
        <f t="shared" ref="I317:I327" si="1230">H317/G317*100</f>
        <v>100</v>
      </c>
      <c r="J317" s="81">
        <f t="shared" ref="J317" si="1231">J318+J319+J321+J322+J323+J324+J325+J326</f>
        <v>0</v>
      </c>
      <c r="K317" s="81">
        <f t="shared" si="1229"/>
        <v>0</v>
      </c>
      <c r="L317" s="81">
        <f t="shared" si="1229"/>
        <v>0</v>
      </c>
      <c r="M317" s="81">
        <f t="shared" si="1229"/>
        <v>0</v>
      </c>
      <c r="N317" s="81">
        <f t="shared" ref="N317" si="1232">N318+N319+N321+N322+N323+N324+N325+N326</f>
        <v>262.7</v>
      </c>
      <c r="O317" s="81">
        <f t="shared" si="1229"/>
        <v>262.7</v>
      </c>
      <c r="P317" s="81">
        <f t="shared" si="1229"/>
        <v>262.70999999999998</v>
      </c>
      <c r="Q317" s="81">
        <f t="shared" si="1167"/>
        <v>100.00380662352492</v>
      </c>
      <c r="R317" s="81">
        <f t="shared" ref="R317" si="1233">R318+R319+R321+R322+R323+R324+R325+R326</f>
        <v>0</v>
      </c>
      <c r="S317" s="81">
        <f t="shared" si="1229"/>
        <v>0</v>
      </c>
      <c r="T317" s="81">
        <f t="shared" si="1229"/>
        <v>0</v>
      </c>
      <c r="U317" s="81">
        <f t="shared" si="1229"/>
        <v>0</v>
      </c>
      <c r="V317" s="81"/>
      <c r="W317" s="81">
        <f t="shared" si="1229"/>
        <v>0</v>
      </c>
      <c r="X317" s="81">
        <f t="shared" si="1229"/>
        <v>0</v>
      </c>
      <c r="Y317" s="81">
        <f t="shared" si="1229"/>
        <v>0</v>
      </c>
      <c r="Z317" s="81">
        <f t="shared" ref="Z317" si="1234">Z318+Z319+Z321+Z322+Z323+Z324+Z325+Z326</f>
        <v>2166</v>
      </c>
      <c r="AA317" s="81">
        <f t="shared" si="1229"/>
        <v>2166</v>
      </c>
      <c r="AB317" s="81">
        <f t="shared" si="1229"/>
        <v>2166</v>
      </c>
      <c r="AC317" s="81">
        <f>AB317/AA317*100</f>
        <v>100</v>
      </c>
      <c r="AD317" s="81">
        <f t="shared" ref="AD317" si="1235">AD318+AD319+AD321+AD322+AD323+AD324+AD325+AD326</f>
        <v>116.93</v>
      </c>
      <c r="AE317" s="81">
        <f t="shared" si="1229"/>
        <v>102.04082</v>
      </c>
      <c r="AF317" s="81">
        <f t="shared" si="1229"/>
        <v>102.04083</v>
      </c>
      <c r="AG317" s="81">
        <f>AF317/AE317*100</f>
        <v>100.00000979999966</v>
      </c>
      <c r="AH317" s="81">
        <f t="shared" ref="AH317" si="1236">AH318+AH319+AH321+AH322+AH323+AH324+AH325+AH326</f>
        <v>50</v>
      </c>
      <c r="AI317" s="81">
        <f t="shared" si="1229"/>
        <v>51.020409999999998</v>
      </c>
      <c r="AJ317" s="81">
        <f t="shared" si="1229"/>
        <v>51.020409999999998</v>
      </c>
      <c r="AK317" s="79">
        <f>AJ317/AI317*100</f>
        <v>100</v>
      </c>
      <c r="AL317" s="79"/>
      <c r="AM317" s="81">
        <f t="shared" si="1229"/>
        <v>0</v>
      </c>
      <c r="AN317" s="81">
        <f t="shared" si="1229"/>
        <v>0</v>
      </c>
      <c r="AO317" s="81">
        <f t="shared" si="1229"/>
        <v>0</v>
      </c>
      <c r="AP317" s="81"/>
      <c r="AQ317" s="81">
        <f>SUM(AQ318:AQ326)</f>
        <v>3583.8810000000003</v>
      </c>
      <c r="AR317" s="81">
        <f>SUM(AR318:AR326)</f>
        <v>3583.8919999999998</v>
      </c>
      <c r="AS317" s="79">
        <f t="shared" si="1053"/>
        <v>100.00030692983388</v>
      </c>
      <c r="AT317" s="81">
        <f t="shared" ref="AT317" si="1237">AT318+AT319+AT321+AT322+AT323+AT324+AT325+AT326</f>
        <v>1347.9</v>
      </c>
      <c r="AU317" s="81">
        <f t="shared" si="1229"/>
        <v>1347.9</v>
      </c>
      <c r="AV317" s="81">
        <f t="shared" si="1229"/>
        <v>1347.9376999999999</v>
      </c>
      <c r="AW317" s="79">
        <f t="shared" ref="AW317" si="1238">AV317/AU317*100</f>
        <v>100.00279694339342</v>
      </c>
      <c r="AX317" s="81">
        <f t="shared" ref="AX317" si="1239">AX318+AX319+AX321+AX322+AX323+AX324+AX325+AX326</f>
        <v>9005.5</v>
      </c>
      <c r="AY317" s="81">
        <f t="shared" si="1229"/>
        <v>9005.5</v>
      </c>
      <c r="AZ317" s="81">
        <f t="shared" si="1229"/>
        <v>9005.5</v>
      </c>
      <c r="BA317" s="81">
        <f t="shared" si="190"/>
        <v>100</v>
      </c>
      <c r="BB317" s="154"/>
      <c r="BC317" s="81">
        <f t="shared" ref="BC317:BD317" si="1240">BC318+BC319+BC321+BC322+BC323+BC324+BC325+BC326</f>
        <v>1211</v>
      </c>
      <c r="BD317" s="81">
        <f t="shared" si="1240"/>
        <v>1009.1666700000001</v>
      </c>
      <c r="BE317" s="81">
        <f t="shared" ref="BE317:BE318" si="1241">BD317/BC317*100</f>
        <v>83.333333608587949</v>
      </c>
      <c r="BF317" s="81">
        <f t="shared" ref="BF317" si="1242">BF318+BF319+BF321+BF322+BF323+BF324+BF325+BF326</f>
        <v>0</v>
      </c>
      <c r="BG317" s="81">
        <f t="shared" si="1229"/>
        <v>0</v>
      </c>
      <c r="BH317" s="81">
        <f t="shared" si="1229"/>
        <v>0</v>
      </c>
      <c r="BI317" s="81">
        <f t="shared" ref="BI317:DP317" si="1243">BI318+BI319+BI321+BI322+BI323+BI324+BI325+BI326</f>
        <v>0</v>
      </c>
      <c r="BJ317" s="81"/>
      <c r="BK317" s="81"/>
      <c r="BL317" s="81"/>
      <c r="BM317" s="81"/>
      <c r="BN317" s="81"/>
      <c r="BO317" s="81">
        <f t="shared" si="1243"/>
        <v>0</v>
      </c>
      <c r="BP317" s="81">
        <f t="shared" si="1243"/>
        <v>0</v>
      </c>
      <c r="BQ317" s="81">
        <f t="shared" si="1243"/>
        <v>0</v>
      </c>
      <c r="BR317" s="81">
        <f t="shared" ref="BR317" si="1244">BR318+BR319+BR321+BR322+BR323+BR324+BR325+BR326</f>
        <v>0</v>
      </c>
      <c r="BS317" s="81">
        <f t="shared" si="1243"/>
        <v>0</v>
      </c>
      <c r="BT317" s="81">
        <f t="shared" si="1243"/>
        <v>0</v>
      </c>
      <c r="BU317" s="81">
        <f t="shared" si="1243"/>
        <v>0</v>
      </c>
      <c r="BV317" s="81"/>
      <c r="BW317" s="81">
        <f t="shared" si="1243"/>
        <v>0</v>
      </c>
      <c r="BX317" s="81">
        <f t="shared" si="1243"/>
        <v>0</v>
      </c>
      <c r="BY317" s="81">
        <f t="shared" si="1243"/>
        <v>0</v>
      </c>
      <c r="BZ317" s="81">
        <f t="shared" ref="BZ317" si="1245">BZ318+BZ319+BZ321+BZ322+BZ323+BZ324+BZ325+BZ326</f>
        <v>3380.9</v>
      </c>
      <c r="CA317" s="81">
        <f t="shared" si="1243"/>
        <v>1735.1</v>
      </c>
      <c r="CB317" s="81">
        <f t="shared" si="1243"/>
        <v>1656.23594</v>
      </c>
      <c r="CC317" s="81">
        <f t="shared" si="257"/>
        <v>95.454783009624805</v>
      </c>
      <c r="CD317" s="81"/>
      <c r="CE317" s="81">
        <f t="shared" si="1243"/>
        <v>0</v>
      </c>
      <c r="CF317" s="81">
        <f t="shared" si="1243"/>
        <v>0</v>
      </c>
      <c r="CG317" s="81">
        <f t="shared" si="1243"/>
        <v>0</v>
      </c>
      <c r="CH317" s="81"/>
      <c r="CI317" s="81">
        <f t="shared" si="1243"/>
        <v>0</v>
      </c>
      <c r="CJ317" s="81">
        <f t="shared" si="1243"/>
        <v>0</v>
      </c>
      <c r="CK317" s="81">
        <f t="shared" si="1243"/>
        <v>0</v>
      </c>
      <c r="CL317" s="81"/>
      <c r="CM317" s="81">
        <f t="shared" si="1243"/>
        <v>0</v>
      </c>
      <c r="CN317" s="81">
        <f t="shared" si="1243"/>
        <v>0</v>
      </c>
      <c r="CO317" s="81">
        <f t="shared" si="1243"/>
        <v>0</v>
      </c>
      <c r="CP317" s="81"/>
      <c r="CQ317" s="81">
        <f t="shared" si="1243"/>
        <v>0</v>
      </c>
      <c r="CR317" s="81">
        <f t="shared" si="1243"/>
        <v>0</v>
      </c>
      <c r="CS317" s="81">
        <f t="shared" si="1243"/>
        <v>0</v>
      </c>
      <c r="CT317" s="81"/>
      <c r="CU317" s="81">
        <f t="shared" si="1243"/>
        <v>0</v>
      </c>
      <c r="CV317" s="81">
        <f t="shared" si="1243"/>
        <v>0</v>
      </c>
      <c r="CW317" s="81">
        <f t="shared" si="1243"/>
        <v>0</v>
      </c>
      <c r="CX317" s="81"/>
      <c r="CY317" s="81">
        <f t="shared" si="1243"/>
        <v>0</v>
      </c>
      <c r="CZ317" s="81">
        <f t="shared" si="1243"/>
        <v>0</v>
      </c>
      <c r="DA317" s="81">
        <f t="shared" si="1243"/>
        <v>0</v>
      </c>
      <c r="DB317" s="81">
        <f t="shared" ref="DB317" si="1246">DB318+DB319+DB321+DB322+DB323+DB324+DB325+DB326</f>
        <v>0</v>
      </c>
      <c r="DC317" s="81">
        <f t="shared" si="1243"/>
        <v>0</v>
      </c>
      <c r="DD317" s="81">
        <f t="shared" si="1243"/>
        <v>0</v>
      </c>
      <c r="DE317" s="81">
        <f t="shared" si="1243"/>
        <v>0</v>
      </c>
      <c r="DF317" s="81"/>
      <c r="DG317" s="81">
        <f t="shared" si="1243"/>
        <v>0</v>
      </c>
      <c r="DH317" s="81">
        <f t="shared" si="1243"/>
        <v>0</v>
      </c>
      <c r="DI317" s="81">
        <f t="shared" si="1243"/>
        <v>0</v>
      </c>
      <c r="DJ317" s="81"/>
      <c r="DK317" s="81">
        <f t="shared" si="1243"/>
        <v>0</v>
      </c>
      <c r="DL317" s="81">
        <f t="shared" si="1243"/>
        <v>0</v>
      </c>
      <c r="DM317" s="78"/>
      <c r="DN317" s="81">
        <f t="shared" ref="DN317" si="1247">DN318+DN319+DN321+DN322+DN323+DN324+DN325+DN326</f>
        <v>0</v>
      </c>
      <c r="DO317" s="81">
        <f t="shared" si="1243"/>
        <v>0</v>
      </c>
      <c r="DP317" s="81">
        <f t="shared" si="1243"/>
        <v>0</v>
      </c>
      <c r="DQ317" s="78"/>
      <c r="DR317" s="81">
        <f t="shared" ref="DR317" si="1248">DR318+DR319+DR321+DR322+DR323+DR324+DR325+DR326</f>
        <v>0</v>
      </c>
      <c r="DS317" s="81">
        <f t="shared" ref="DS317:EK317" si="1249">DS318+DS319+DS321+DS322+DS323+DS324+DS325+DS326</f>
        <v>0</v>
      </c>
      <c r="DT317" s="81">
        <f t="shared" si="1249"/>
        <v>0</v>
      </c>
      <c r="DU317" s="81">
        <f t="shared" si="1249"/>
        <v>0</v>
      </c>
      <c r="DV317" s="81"/>
      <c r="DW317" s="81">
        <f t="shared" si="1249"/>
        <v>0</v>
      </c>
      <c r="DX317" s="81">
        <f t="shared" si="1249"/>
        <v>0</v>
      </c>
      <c r="DY317" s="209">
        <f t="shared" si="1249"/>
        <v>0</v>
      </c>
      <c r="DZ317" s="81">
        <f t="shared" ref="DZ317" si="1250">DZ318+DZ319+DZ321+DZ322+DZ323+DZ324+DZ325+DZ326</f>
        <v>5398.4</v>
      </c>
      <c r="EA317" s="81">
        <f t="shared" si="1249"/>
        <v>5398.4</v>
      </c>
      <c r="EB317" s="81">
        <f t="shared" si="1249"/>
        <v>5398.4</v>
      </c>
      <c r="EC317" s="81">
        <f t="shared" si="202"/>
        <v>100</v>
      </c>
      <c r="ED317" s="220"/>
      <c r="EE317" s="220">
        <f t="shared" si="1249"/>
        <v>0</v>
      </c>
      <c r="EF317" s="81">
        <f t="shared" si="1249"/>
        <v>0</v>
      </c>
      <c r="EG317" s="81">
        <f t="shared" si="1249"/>
        <v>0</v>
      </c>
      <c r="EH317" s="81"/>
      <c r="EI317" s="81">
        <f t="shared" si="1249"/>
        <v>0</v>
      </c>
      <c r="EJ317" s="81">
        <f t="shared" si="1249"/>
        <v>0</v>
      </c>
      <c r="EK317" s="81">
        <f t="shared" si="1249"/>
        <v>0</v>
      </c>
      <c r="EL317" s="81"/>
      <c r="EM317" s="81"/>
      <c r="EN317" s="81">
        <f t="shared" ref="EN317:EO317" si="1251">EN318+EN319+EN321+EN322+EN323+EN324+EN325+EN326</f>
        <v>0</v>
      </c>
      <c r="EO317" s="81">
        <f t="shared" si="1251"/>
        <v>0</v>
      </c>
      <c r="EP317" s="81"/>
      <c r="EQ317" s="81">
        <f t="shared" ref="EQ317:ET317" si="1252">EQ318+EQ319+EQ321+EQ322+EQ323+EQ324+EQ325+EQ326</f>
        <v>0</v>
      </c>
      <c r="ER317" s="81">
        <f t="shared" si="1252"/>
        <v>0</v>
      </c>
      <c r="ES317" s="81">
        <f t="shared" si="1252"/>
        <v>0</v>
      </c>
      <c r="ET317" s="81">
        <f t="shared" si="1252"/>
        <v>1260.3</v>
      </c>
      <c r="EU317" s="81">
        <f t="shared" ref="EU317:EV317" si="1253">EU318+EU319+EU321+EU322+EU323+EU324+EU325+EU326</f>
        <v>272.60000000000002</v>
      </c>
      <c r="EV317" s="81">
        <f t="shared" si="1253"/>
        <v>272.58928000000003</v>
      </c>
      <c r="EW317" s="81">
        <f>EV317/EU317*100</f>
        <v>99.996067498165814</v>
      </c>
      <c r="EX317" s="81">
        <f t="shared" ref="EX317" si="1254">EX318+EX319+EX321+EX322+EX323+EX324+EX325+EX326</f>
        <v>3137.4</v>
      </c>
      <c r="EY317" s="81">
        <f t="shared" ref="EY317:EZ317" si="1255">EY318+EY319+EY321+EY322+EY323+EY324+EY325+EY326</f>
        <v>3137.5</v>
      </c>
      <c r="EZ317" s="81">
        <f t="shared" si="1255"/>
        <v>3137.47</v>
      </c>
      <c r="FA317" s="81">
        <f>EZ317/EY317*100</f>
        <v>99.999043824701189</v>
      </c>
      <c r="FB317" s="81"/>
      <c r="FC317" s="81">
        <f t="shared" ref="FC317:FD317" si="1256">FC318+FC319+FC321+FC322+FC323+FC324+FC325+FC326</f>
        <v>0</v>
      </c>
      <c r="FD317" s="81">
        <f t="shared" si="1256"/>
        <v>0</v>
      </c>
      <c r="FE317" s="81"/>
      <c r="FF317" s="81"/>
      <c r="FG317" s="81">
        <f t="shared" ref="FG317:FH317" si="1257">FG318+FG319+FG321+FG322+FG323+FG324+FG325+FG326</f>
        <v>0</v>
      </c>
      <c r="FH317" s="81">
        <f t="shared" si="1257"/>
        <v>0</v>
      </c>
      <c r="FI317" s="81"/>
      <c r="FJ317" s="81"/>
      <c r="FK317" s="81">
        <f t="shared" ref="FK317:FL317" si="1258">FK318+FK319+FK321+FK322+FK323+FK324+FK325+FK326</f>
        <v>0</v>
      </c>
      <c r="FL317" s="81">
        <f t="shared" si="1258"/>
        <v>0</v>
      </c>
      <c r="FM317" s="81"/>
      <c r="FN317" s="81"/>
      <c r="FO317" s="81">
        <f t="shared" ref="FO317:FP317" si="1259">FO318+FO319+FO321+FO322+FO323+FO324+FO325+FO326</f>
        <v>0</v>
      </c>
      <c r="FP317" s="81">
        <f t="shared" si="1259"/>
        <v>0</v>
      </c>
      <c r="FQ317" s="81"/>
      <c r="FR317" s="81"/>
      <c r="FS317" s="81"/>
      <c r="FT317" s="81"/>
      <c r="FU317" s="81"/>
      <c r="FV317" s="81">
        <f>FV318</f>
        <v>5840.9</v>
      </c>
      <c r="FW317" s="81"/>
      <c r="FX317" s="81"/>
      <c r="FY317" s="81"/>
      <c r="FZ317" s="81"/>
      <c r="GA317" s="81"/>
      <c r="GB317" s="81"/>
      <c r="GC317" s="81"/>
      <c r="GD317" s="81"/>
      <c r="GE317" s="81"/>
      <c r="GF317" s="81"/>
      <c r="GG317" s="81"/>
      <c r="GH317" s="81"/>
      <c r="GI317" s="81">
        <f>SUM(GI318:GI326)</f>
        <v>79.415999999999997</v>
      </c>
      <c r="GJ317" s="81">
        <f>SUM(GJ318:GJ326)</f>
        <v>79.415999999999997</v>
      </c>
      <c r="GK317" s="81">
        <f t="shared" si="1088"/>
        <v>100</v>
      </c>
    </row>
    <row r="318" spans="1:193" s="33" customFormat="1" ht="30.75" customHeight="1" x14ac:dyDescent="0.25">
      <c r="A318" s="56" t="s">
        <v>346</v>
      </c>
      <c r="B318" s="145">
        <f t="shared" si="1051"/>
        <v>31975.129999999997</v>
      </c>
      <c r="C318" s="145">
        <f t="shared" si="1051"/>
        <v>24608.77723</v>
      </c>
      <c r="D318" s="145">
        <f t="shared" si="1052"/>
        <v>24328.049130000003</v>
      </c>
      <c r="E318" s="14">
        <f t="shared" si="1089"/>
        <v>98.859235884106553</v>
      </c>
      <c r="F318" s="14">
        <v>1356.1</v>
      </c>
      <c r="G318" s="14">
        <v>1187.5</v>
      </c>
      <c r="H318" s="14">
        <v>1187.5</v>
      </c>
      <c r="I318" s="14">
        <f t="shared" si="1230"/>
        <v>100</v>
      </c>
      <c r="J318" s="15"/>
      <c r="K318" s="15"/>
      <c r="L318" s="14"/>
      <c r="M318" s="14"/>
      <c r="N318" s="14">
        <v>262.7</v>
      </c>
      <c r="O318" s="14">
        <v>262.7</v>
      </c>
      <c r="P318" s="14">
        <v>262.70999999999998</v>
      </c>
      <c r="Q318" s="15">
        <f>P318/O318*100</f>
        <v>100.00380662352492</v>
      </c>
      <c r="R318" s="14"/>
      <c r="S318" s="14"/>
      <c r="T318" s="14"/>
      <c r="U318" s="15"/>
      <c r="V318" s="15"/>
      <c r="W318" s="15">
        <v>0</v>
      </c>
      <c r="X318" s="15">
        <v>0</v>
      </c>
      <c r="Y318" s="14"/>
      <c r="Z318" s="15">
        <v>2166</v>
      </c>
      <c r="AA318" s="15">
        <v>2166</v>
      </c>
      <c r="AB318" s="15">
        <v>2166</v>
      </c>
      <c r="AC318" s="15">
        <f>AB318/AA318*100</f>
        <v>100</v>
      </c>
      <c r="AD318" s="15">
        <v>116.93</v>
      </c>
      <c r="AE318" s="15">
        <v>102.04082</v>
      </c>
      <c r="AF318" s="15">
        <v>102.04083</v>
      </c>
      <c r="AG318" s="15">
        <f>AF318/AE318*100</f>
        <v>100.00000979999966</v>
      </c>
      <c r="AH318" s="15">
        <v>50</v>
      </c>
      <c r="AI318" s="15">
        <v>51.020409999999998</v>
      </c>
      <c r="AJ318" s="15">
        <v>51.020409999999998</v>
      </c>
      <c r="AK318" s="14">
        <f>AJ318/AI318*100</f>
        <v>100</v>
      </c>
      <c r="AL318" s="14"/>
      <c r="AM318" s="15"/>
      <c r="AN318" s="15"/>
      <c r="AO318" s="14"/>
      <c r="AP318" s="14"/>
      <c r="AQ318" s="14"/>
      <c r="AR318" s="14"/>
      <c r="AS318" s="14"/>
      <c r="AT318" s="15">
        <v>0</v>
      </c>
      <c r="AU318" s="15">
        <v>0</v>
      </c>
      <c r="AV318" s="15"/>
      <c r="AW318" s="14"/>
      <c r="AX318" s="133">
        <v>9005.5</v>
      </c>
      <c r="AY318" s="133">
        <v>9005.5</v>
      </c>
      <c r="AZ318" s="136">
        <v>9005.5</v>
      </c>
      <c r="BA318" s="15">
        <f t="shared" si="190"/>
        <v>100</v>
      </c>
      <c r="BB318" s="156"/>
      <c r="BC318" s="133">
        <v>1211</v>
      </c>
      <c r="BD318" s="136">
        <v>1009.1666700000001</v>
      </c>
      <c r="BE318" s="15">
        <f t="shared" si="1241"/>
        <v>83.333333608587949</v>
      </c>
      <c r="BF318" s="15"/>
      <c r="BG318" s="15"/>
      <c r="BH318" s="15"/>
      <c r="BI318" s="15"/>
      <c r="BJ318" s="15"/>
      <c r="BK318" s="15"/>
      <c r="BL318" s="15"/>
      <c r="BM318" s="15"/>
      <c r="BN318" s="15"/>
      <c r="BO318" s="15"/>
      <c r="BP318" s="94"/>
      <c r="BQ318" s="94"/>
      <c r="BR318" s="15"/>
      <c r="BS318" s="15"/>
      <c r="BT318" s="15"/>
      <c r="BU318" s="94"/>
      <c r="BV318" s="94"/>
      <c r="BW318" s="15"/>
      <c r="BX318" s="15"/>
      <c r="BY318" s="94"/>
      <c r="BZ318" s="15">
        <v>3380.9</v>
      </c>
      <c r="CA318" s="15">
        <v>1735.1</v>
      </c>
      <c r="CB318" s="199">
        <v>1656.23594</v>
      </c>
      <c r="CC318" s="15">
        <f t="shared" si="257"/>
        <v>95.454783009624805</v>
      </c>
      <c r="CD318" s="15"/>
      <c r="CE318" s="15"/>
      <c r="CF318" s="94"/>
      <c r="CG318" s="94"/>
      <c r="CH318" s="94"/>
      <c r="CI318" s="15"/>
      <c r="CJ318" s="94"/>
      <c r="CK318" s="94"/>
      <c r="CL318" s="94"/>
      <c r="CM318" s="15"/>
      <c r="CN318" s="94"/>
      <c r="CO318" s="94"/>
      <c r="CP318" s="94"/>
      <c r="CQ318" s="15"/>
      <c r="CR318" s="94"/>
      <c r="CS318" s="94"/>
      <c r="CT318" s="94"/>
      <c r="CU318" s="15"/>
      <c r="CV318" s="94"/>
      <c r="CW318" s="94"/>
      <c r="CX318" s="94"/>
      <c r="CY318" s="15"/>
      <c r="CZ318" s="94"/>
      <c r="DA318" s="94"/>
      <c r="DB318" s="15"/>
      <c r="DC318" s="15"/>
      <c r="DD318" s="101"/>
      <c r="DE318" s="94"/>
      <c r="DF318" s="94"/>
      <c r="DG318" s="15"/>
      <c r="DH318" s="94"/>
      <c r="DI318" s="94"/>
      <c r="DJ318" s="94"/>
      <c r="DK318" s="15"/>
      <c r="DL318" s="94"/>
      <c r="DM318" s="48"/>
      <c r="DN318" s="15"/>
      <c r="DO318" s="15"/>
      <c r="DP318" s="15"/>
      <c r="DQ318" s="48"/>
      <c r="DR318" s="15"/>
      <c r="DS318" s="15"/>
      <c r="DT318" s="94"/>
      <c r="DU318" s="94"/>
      <c r="DV318" s="94"/>
      <c r="DW318" s="15"/>
      <c r="DX318" s="94"/>
      <c r="DY318" s="211"/>
      <c r="DZ318" s="15">
        <v>5398.4</v>
      </c>
      <c r="EA318" s="15">
        <v>5398.4</v>
      </c>
      <c r="EB318" s="197">
        <v>5398.4</v>
      </c>
      <c r="EC318" s="15">
        <f t="shared" si="202"/>
        <v>100</v>
      </c>
      <c r="ED318" s="221"/>
      <c r="EE318" s="221"/>
      <c r="EF318" s="94"/>
      <c r="EG318" s="94"/>
      <c r="EH318" s="94"/>
      <c r="EI318" s="15"/>
      <c r="EJ318" s="94"/>
      <c r="EK318" s="94"/>
      <c r="EL318" s="94"/>
      <c r="EM318" s="15"/>
      <c r="EN318" s="94"/>
      <c r="EO318" s="94"/>
      <c r="EP318" s="94"/>
      <c r="EQ318" s="15"/>
      <c r="ER318" s="94"/>
      <c r="ES318" s="94"/>
      <c r="ET318" s="15">
        <v>1260.3</v>
      </c>
      <c r="EU318" s="15">
        <v>272.60000000000002</v>
      </c>
      <c r="EV318" s="199">
        <v>272.58928000000003</v>
      </c>
      <c r="EW318" s="15">
        <f>EV318/EU318*100</f>
        <v>99.996067498165814</v>
      </c>
      <c r="EX318" s="15">
        <v>3137.4</v>
      </c>
      <c r="EY318" s="15">
        <v>3137.5</v>
      </c>
      <c r="EZ318" s="199">
        <v>3137.47</v>
      </c>
      <c r="FA318" s="15">
        <f>EZ318/EY318*100</f>
        <v>99.999043824701189</v>
      </c>
      <c r="FB318" s="15"/>
      <c r="FC318" s="15"/>
      <c r="FD318" s="199"/>
      <c r="FE318" s="15"/>
      <c r="FF318" s="15"/>
      <c r="FG318" s="15"/>
      <c r="FH318" s="199"/>
      <c r="FI318" s="15"/>
      <c r="FJ318" s="15"/>
      <c r="FK318" s="15"/>
      <c r="FL318" s="199"/>
      <c r="FM318" s="15"/>
      <c r="FN318" s="15"/>
      <c r="FO318" s="15"/>
      <c r="FP318" s="133"/>
      <c r="FQ318" s="15"/>
      <c r="FR318" s="15"/>
      <c r="FS318" s="15"/>
      <c r="FT318" s="133"/>
      <c r="FU318" s="15"/>
      <c r="FV318" s="15">
        <v>5840.9</v>
      </c>
      <c r="FW318" s="15"/>
      <c r="FX318" s="133"/>
      <c r="FY318" s="15"/>
      <c r="FZ318" s="15"/>
      <c r="GA318" s="15"/>
      <c r="GB318" s="133"/>
      <c r="GC318" s="15"/>
      <c r="GD318" s="15"/>
      <c r="GE318" s="15"/>
      <c r="GF318" s="133"/>
      <c r="GG318" s="15"/>
      <c r="GH318" s="15"/>
      <c r="GI318" s="15">
        <v>79.415999999999997</v>
      </c>
      <c r="GJ318" s="15">
        <v>79.415999999999997</v>
      </c>
      <c r="GK318" s="15">
        <f t="shared" si="1088"/>
        <v>100</v>
      </c>
    </row>
    <row r="319" spans="1:193" s="33" customFormat="1" ht="16.5" customHeight="1" x14ac:dyDescent="0.25">
      <c r="A319" s="56" t="s">
        <v>606</v>
      </c>
      <c r="B319" s="145">
        <f t="shared" si="1051"/>
        <v>0</v>
      </c>
      <c r="C319" s="145">
        <f t="shared" si="1051"/>
        <v>0</v>
      </c>
      <c r="D319" s="145">
        <f t="shared" si="1052"/>
        <v>0</v>
      </c>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5"/>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55"/>
      <c r="BC319" s="14"/>
      <c r="BD319" s="14"/>
      <c r="BE319" s="14"/>
      <c r="BF319" s="14"/>
      <c r="BG319" s="14"/>
      <c r="BH319" s="14"/>
      <c r="BI319" s="95"/>
      <c r="BJ319" s="95"/>
      <c r="BK319" s="95"/>
      <c r="BL319" s="95"/>
      <c r="BM319" s="95"/>
      <c r="BN319" s="95"/>
      <c r="BO319" s="14"/>
      <c r="BP319" s="14"/>
      <c r="BQ319" s="95"/>
      <c r="BR319" s="14"/>
      <c r="BS319" s="14"/>
      <c r="BT319" s="14"/>
      <c r="BU319" s="95"/>
      <c r="BV319" s="95"/>
      <c r="BW319" s="14"/>
      <c r="BX319" s="14"/>
      <c r="BY319" s="95"/>
      <c r="BZ319" s="14"/>
      <c r="CA319" s="14"/>
      <c r="CB319" s="14"/>
      <c r="CC319" s="15"/>
      <c r="CD319" s="15"/>
      <c r="CE319" s="14"/>
      <c r="CF319" s="14"/>
      <c r="CG319" s="95"/>
      <c r="CH319" s="95"/>
      <c r="CI319" s="14"/>
      <c r="CJ319" s="14"/>
      <c r="CK319" s="95"/>
      <c r="CL319" s="95"/>
      <c r="CM319" s="14"/>
      <c r="CN319" s="14"/>
      <c r="CO319" s="95"/>
      <c r="CP319" s="95"/>
      <c r="CQ319" s="14"/>
      <c r="CR319" s="14"/>
      <c r="CS319" s="95"/>
      <c r="CT319" s="95"/>
      <c r="CU319" s="14"/>
      <c r="CV319" s="14"/>
      <c r="CW319" s="95"/>
      <c r="CX319" s="95"/>
      <c r="CY319" s="14"/>
      <c r="CZ319" s="14"/>
      <c r="DA319" s="95"/>
      <c r="DB319" s="14"/>
      <c r="DC319" s="14"/>
      <c r="DD319" s="14"/>
      <c r="DE319" s="95"/>
      <c r="DF319" s="95"/>
      <c r="DG319" s="14"/>
      <c r="DH319" s="14"/>
      <c r="DI319" s="95"/>
      <c r="DJ319" s="95"/>
      <c r="DK319" s="14"/>
      <c r="DL319" s="14"/>
      <c r="DM319" s="48"/>
      <c r="DN319" s="14"/>
      <c r="DO319" s="14"/>
      <c r="DP319" s="14"/>
      <c r="DQ319" s="48"/>
      <c r="DR319" s="14"/>
      <c r="DS319" s="14"/>
      <c r="DT319" s="14"/>
      <c r="DU319" s="95"/>
      <c r="DV319" s="95"/>
      <c r="DW319" s="15"/>
      <c r="DX319" s="14"/>
      <c r="DY319" s="207"/>
      <c r="DZ319" s="15"/>
      <c r="EA319" s="15"/>
      <c r="EB319" s="14"/>
      <c r="EC319" s="14"/>
      <c r="ED319" s="225"/>
      <c r="EE319" s="221"/>
      <c r="EF319" s="14"/>
      <c r="EG319" s="95"/>
      <c r="EH319" s="95"/>
      <c r="EI319" s="15"/>
      <c r="EJ319" s="14"/>
      <c r="EK319" s="95"/>
      <c r="EL319" s="95"/>
      <c r="EM319" s="15"/>
      <c r="EN319" s="14"/>
      <c r="EO319" s="95"/>
      <c r="EP319" s="95"/>
      <c r="EQ319" s="15"/>
      <c r="ER319" s="14"/>
      <c r="ES319" s="95"/>
      <c r="ET319" s="15"/>
      <c r="EU319" s="15"/>
      <c r="EV319" s="14"/>
      <c r="EW319" s="15"/>
      <c r="EX319" s="15"/>
      <c r="EY319" s="15"/>
      <c r="EZ319" s="14"/>
      <c r="FA319" s="15"/>
      <c r="FB319" s="15"/>
      <c r="FC319" s="15"/>
      <c r="FD319" s="14"/>
      <c r="FE319" s="15"/>
      <c r="FF319" s="15"/>
      <c r="FG319" s="15"/>
      <c r="FH319" s="14"/>
      <c r="FI319" s="15"/>
      <c r="FJ319" s="15"/>
      <c r="FK319" s="15"/>
      <c r="FL319" s="14"/>
      <c r="FM319" s="15"/>
      <c r="FN319" s="15"/>
      <c r="FO319" s="15"/>
      <c r="FP319" s="14"/>
      <c r="FQ319" s="14"/>
      <c r="FR319" s="14"/>
      <c r="FS319" s="15"/>
      <c r="FT319" s="14"/>
      <c r="FU319" s="14"/>
      <c r="FV319" s="14"/>
      <c r="FW319" s="15"/>
      <c r="FX319" s="14"/>
      <c r="FY319" s="14"/>
      <c r="FZ319" s="14"/>
      <c r="GA319" s="15"/>
      <c r="GB319" s="14"/>
      <c r="GC319" s="14"/>
      <c r="GD319" s="14"/>
      <c r="GE319" s="15"/>
      <c r="GF319" s="14"/>
      <c r="GG319" s="14"/>
      <c r="GH319" s="14"/>
      <c r="GI319" s="15"/>
      <c r="GJ319" s="15"/>
      <c r="GK319" s="15"/>
    </row>
    <row r="320" spans="1:193" s="33" customFormat="1" ht="16.5" customHeight="1" x14ac:dyDescent="0.25">
      <c r="A320" s="56" t="s">
        <v>664</v>
      </c>
      <c r="B320" s="145">
        <f t="shared" si="1051"/>
        <v>0</v>
      </c>
      <c r="C320" s="145">
        <f t="shared" si="1051"/>
        <v>657.98900000000003</v>
      </c>
      <c r="D320" s="145">
        <f t="shared" si="1052"/>
        <v>658</v>
      </c>
      <c r="E320" s="14">
        <f t="shared" si="1089"/>
        <v>100.00167176047015</v>
      </c>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5"/>
      <c r="AD320" s="14"/>
      <c r="AE320" s="14"/>
      <c r="AF320" s="14"/>
      <c r="AG320" s="14"/>
      <c r="AH320" s="14"/>
      <c r="AI320" s="14"/>
      <c r="AJ320" s="14"/>
      <c r="AK320" s="14"/>
      <c r="AL320" s="14"/>
      <c r="AM320" s="14"/>
      <c r="AN320" s="14"/>
      <c r="AO320" s="14"/>
      <c r="AP320" s="14"/>
      <c r="AQ320" s="14">
        <v>657.98900000000003</v>
      </c>
      <c r="AR320" s="14">
        <v>658</v>
      </c>
      <c r="AS320" s="14">
        <f t="shared" si="1053"/>
        <v>100.00167176047015</v>
      </c>
      <c r="AT320" s="14"/>
      <c r="AU320" s="14"/>
      <c r="AV320" s="14"/>
      <c r="AW320" s="14"/>
      <c r="AX320" s="14"/>
      <c r="AY320" s="14"/>
      <c r="AZ320" s="14"/>
      <c r="BA320" s="14"/>
      <c r="BB320" s="155"/>
      <c r="BC320" s="14"/>
      <c r="BD320" s="14"/>
      <c r="BE320" s="14"/>
      <c r="BF320" s="14"/>
      <c r="BG320" s="14"/>
      <c r="BH320" s="14"/>
      <c r="BI320" s="95"/>
      <c r="BJ320" s="95"/>
      <c r="BK320" s="95"/>
      <c r="BL320" s="95"/>
      <c r="BM320" s="95"/>
      <c r="BN320" s="95"/>
      <c r="BO320" s="14"/>
      <c r="BP320" s="14"/>
      <c r="BQ320" s="95"/>
      <c r="BR320" s="14"/>
      <c r="BS320" s="14"/>
      <c r="BT320" s="14"/>
      <c r="BU320" s="95"/>
      <c r="BV320" s="95"/>
      <c r="BW320" s="14"/>
      <c r="BX320" s="14"/>
      <c r="BY320" s="95"/>
      <c r="BZ320" s="14"/>
      <c r="CA320" s="14"/>
      <c r="CB320" s="14"/>
      <c r="CC320" s="15"/>
      <c r="CD320" s="15"/>
      <c r="CE320" s="14"/>
      <c r="CF320" s="14"/>
      <c r="CG320" s="95"/>
      <c r="CH320" s="95"/>
      <c r="CI320" s="14"/>
      <c r="CJ320" s="14"/>
      <c r="CK320" s="95"/>
      <c r="CL320" s="95"/>
      <c r="CM320" s="14"/>
      <c r="CN320" s="14"/>
      <c r="CO320" s="95"/>
      <c r="CP320" s="95"/>
      <c r="CQ320" s="14"/>
      <c r="CR320" s="14"/>
      <c r="CS320" s="95"/>
      <c r="CT320" s="95"/>
      <c r="CU320" s="14"/>
      <c r="CV320" s="14"/>
      <c r="CW320" s="95"/>
      <c r="CX320" s="95"/>
      <c r="CY320" s="14"/>
      <c r="CZ320" s="14"/>
      <c r="DA320" s="95"/>
      <c r="DB320" s="14"/>
      <c r="DC320" s="14"/>
      <c r="DD320" s="14"/>
      <c r="DE320" s="95"/>
      <c r="DF320" s="95"/>
      <c r="DG320" s="14"/>
      <c r="DH320" s="14"/>
      <c r="DI320" s="95"/>
      <c r="DJ320" s="95"/>
      <c r="DK320" s="14"/>
      <c r="DL320" s="14"/>
      <c r="DM320" s="48"/>
      <c r="DN320" s="14"/>
      <c r="DO320" s="14"/>
      <c r="DP320" s="14"/>
      <c r="DQ320" s="48"/>
      <c r="DR320" s="14"/>
      <c r="DS320" s="14"/>
      <c r="DT320" s="14"/>
      <c r="DU320" s="95"/>
      <c r="DV320" s="95"/>
      <c r="DW320" s="15"/>
      <c r="DX320" s="14"/>
      <c r="DY320" s="207"/>
      <c r="DZ320" s="15"/>
      <c r="EA320" s="15"/>
      <c r="EB320" s="14"/>
      <c r="EC320" s="14"/>
      <c r="ED320" s="225"/>
      <c r="EE320" s="221"/>
      <c r="EF320" s="14"/>
      <c r="EG320" s="95"/>
      <c r="EH320" s="95"/>
      <c r="EI320" s="15"/>
      <c r="EJ320" s="14"/>
      <c r="EK320" s="95"/>
      <c r="EL320" s="95"/>
      <c r="EM320" s="15"/>
      <c r="EN320" s="14"/>
      <c r="EO320" s="95"/>
      <c r="EP320" s="95"/>
      <c r="EQ320" s="15"/>
      <c r="ER320" s="14"/>
      <c r="ES320" s="95"/>
      <c r="ET320" s="15"/>
      <c r="EU320" s="15"/>
      <c r="EV320" s="14"/>
      <c r="EW320" s="15"/>
      <c r="EX320" s="15"/>
      <c r="EY320" s="15"/>
      <c r="EZ320" s="14"/>
      <c r="FA320" s="15"/>
      <c r="FB320" s="15"/>
      <c r="FC320" s="15"/>
      <c r="FD320" s="14"/>
      <c r="FE320" s="15"/>
      <c r="FF320" s="15"/>
      <c r="FG320" s="15"/>
      <c r="FH320" s="14"/>
      <c r="FI320" s="15"/>
      <c r="FJ320" s="15"/>
      <c r="FK320" s="15"/>
      <c r="FL320" s="14"/>
      <c r="FM320" s="15"/>
      <c r="FN320" s="15"/>
      <c r="FO320" s="15"/>
      <c r="FP320" s="14"/>
      <c r="FQ320" s="14"/>
      <c r="FR320" s="14"/>
      <c r="FS320" s="15"/>
      <c r="FT320" s="14"/>
      <c r="FU320" s="14"/>
      <c r="FV320" s="14"/>
      <c r="FW320" s="15"/>
      <c r="FX320" s="14"/>
      <c r="FY320" s="14"/>
      <c r="FZ320" s="14"/>
      <c r="GA320" s="15"/>
      <c r="GB320" s="14"/>
      <c r="GC320" s="14"/>
      <c r="GD320" s="14"/>
      <c r="GE320" s="15"/>
      <c r="GF320" s="14"/>
      <c r="GG320" s="14"/>
      <c r="GH320" s="14"/>
      <c r="GI320" s="15"/>
      <c r="GJ320" s="15"/>
      <c r="GK320" s="15"/>
    </row>
    <row r="321" spans="1:193" s="33" customFormat="1" ht="16.5" customHeight="1" x14ac:dyDescent="0.25">
      <c r="A321" s="56" t="s">
        <v>436</v>
      </c>
      <c r="B321" s="145">
        <f t="shared" si="1051"/>
        <v>0</v>
      </c>
      <c r="C321" s="145">
        <f t="shared" si="1051"/>
        <v>0</v>
      </c>
      <c r="D321" s="145">
        <f t="shared" si="1052"/>
        <v>0</v>
      </c>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5"/>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55"/>
      <c r="BC321" s="14"/>
      <c r="BD321" s="14"/>
      <c r="BE321" s="14"/>
      <c r="BF321" s="14"/>
      <c r="BG321" s="14"/>
      <c r="BH321" s="14"/>
      <c r="BI321" s="95"/>
      <c r="BJ321" s="95"/>
      <c r="BK321" s="95"/>
      <c r="BL321" s="95"/>
      <c r="BM321" s="95"/>
      <c r="BN321" s="95"/>
      <c r="BO321" s="14"/>
      <c r="BP321" s="14"/>
      <c r="BQ321" s="95"/>
      <c r="BR321" s="14"/>
      <c r="BS321" s="14"/>
      <c r="BT321" s="14"/>
      <c r="BU321" s="95"/>
      <c r="BV321" s="95"/>
      <c r="BW321" s="14"/>
      <c r="BX321" s="14"/>
      <c r="BY321" s="95"/>
      <c r="BZ321" s="14"/>
      <c r="CA321" s="14"/>
      <c r="CB321" s="14"/>
      <c r="CC321" s="15"/>
      <c r="CD321" s="15"/>
      <c r="CE321" s="14"/>
      <c r="CF321" s="14"/>
      <c r="CG321" s="95"/>
      <c r="CH321" s="95"/>
      <c r="CI321" s="14"/>
      <c r="CJ321" s="14"/>
      <c r="CK321" s="95"/>
      <c r="CL321" s="95"/>
      <c r="CM321" s="14"/>
      <c r="CN321" s="14"/>
      <c r="CO321" s="95"/>
      <c r="CP321" s="95"/>
      <c r="CQ321" s="14"/>
      <c r="CR321" s="14"/>
      <c r="CS321" s="95"/>
      <c r="CT321" s="95"/>
      <c r="CU321" s="14"/>
      <c r="CV321" s="14"/>
      <c r="CW321" s="95"/>
      <c r="CX321" s="95"/>
      <c r="CY321" s="14"/>
      <c r="CZ321" s="14"/>
      <c r="DA321" s="95"/>
      <c r="DB321" s="14"/>
      <c r="DC321" s="14"/>
      <c r="DD321" s="14"/>
      <c r="DE321" s="14"/>
      <c r="DF321" s="14"/>
      <c r="DG321" s="14"/>
      <c r="DH321" s="14"/>
      <c r="DI321" s="95"/>
      <c r="DJ321" s="95"/>
      <c r="DK321" s="14"/>
      <c r="DL321" s="14"/>
      <c r="DM321" s="48"/>
      <c r="DN321" s="14"/>
      <c r="DO321" s="14"/>
      <c r="DP321" s="14"/>
      <c r="DQ321" s="48"/>
      <c r="DR321" s="14"/>
      <c r="DS321" s="14"/>
      <c r="DT321" s="14"/>
      <c r="DU321" s="95"/>
      <c r="DV321" s="95"/>
      <c r="DW321" s="15"/>
      <c r="DX321" s="14"/>
      <c r="DY321" s="207"/>
      <c r="DZ321" s="15"/>
      <c r="EA321" s="15"/>
      <c r="EB321" s="14"/>
      <c r="EC321" s="14"/>
      <c r="ED321" s="225"/>
      <c r="EE321" s="221"/>
      <c r="EF321" s="14"/>
      <c r="EG321" s="95"/>
      <c r="EH321" s="95"/>
      <c r="EI321" s="15"/>
      <c r="EJ321" s="14"/>
      <c r="EK321" s="95"/>
      <c r="EL321" s="95"/>
      <c r="EM321" s="15"/>
      <c r="EN321" s="14"/>
      <c r="EO321" s="95"/>
      <c r="EP321" s="95"/>
      <c r="EQ321" s="15"/>
      <c r="ER321" s="14"/>
      <c r="ES321" s="95"/>
      <c r="ET321" s="15"/>
      <c r="EU321" s="15"/>
      <c r="EV321" s="14"/>
      <c r="EW321" s="15"/>
      <c r="EX321" s="15"/>
      <c r="EY321" s="15"/>
      <c r="EZ321" s="14"/>
      <c r="FA321" s="15"/>
      <c r="FB321" s="15"/>
      <c r="FC321" s="15"/>
      <c r="FD321" s="14"/>
      <c r="FE321" s="15"/>
      <c r="FF321" s="15"/>
      <c r="FG321" s="15"/>
      <c r="FH321" s="14"/>
      <c r="FI321" s="15"/>
      <c r="FJ321" s="15"/>
      <c r="FK321" s="15"/>
      <c r="FL321" s="14"/>
      <c r="FM321" s="15"/>
      <c r="FN321" s="15"/>
      <c r="FO321" s="15"/>
      <c r="FP321" s="14"/>
      <c r="FQ321" s="14"/>
      <c r="FR321" s="14"/>
      <c r="FS321" s="15"/>
      <c r="FT321" s="14"/>
      <c r="FU321" s="14"/>
      <c r="FV321" s="14"/>
      <c r="FW321" s="15"/>
      <c r="FX321" s="14"/>
      <c r="FY321" s="14"/>
      <c r="FZ321" s="14"/>
      <c r="GA321" s="15"/>
      <c r="GB321" s="14"/>
      <c r="GC321" s="14"/>
      <c r="GD321" s="14"/>
      <c r="GE321" s="15"/>
      <c r="GF321" s="14"/>
      <c r="GG321" s="14"/>
      <c r="GH321" s="14"/>
      <c r="GI321" s="15"/>
      <c r="GJ321" s="15"/>
      <c r="GK321" s="15"/>
    </row>
    <row r="322" spans="1:193" s="33" customFormat="1" ht="16.5" customHeight="1" x14ac:dyDescent="0.25">
      <c r="A322" s="56" t="s">
        <v>609</v>
      </c>
      <c r="B322" s="145">
        <f t="shared" si="1051"/>
        <v>0</v>
      </c>
      <c r="C322" s="145">
        <f t="shared" si="1051"/>
        <v>950</v>
      </c>
      <c r="D322" s="145">
        <f t="shared" si="1052"/>
        <v>950</v>
      </c>
      <c r="E322" s="14">
        <f t="shared" si="1089"/>
        <v>100</v>
      </c>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5"/>
      <c r="AD322" s="14"/>
      <c r="AE322" s="14"/>
      <c r="AF322" s="14"/>
      <c r="AG322" s="14"/>
      <c r="AH322" s="14"/>
      <c r="AI322" s="14"/>
      <c r="AJ322" s="14"/>
      <c r="AK322" s="14"/>
      <c r="AL322" s="14"/>
      <c r="AM322" s="14"/>
      <c r="AN322" s="14"/>
      <c r="AO322" s="14"/>
      <c r="AP322" s="14"/>
      <c r="AQ322" s="14">
        <v>950</v>
      </c>
      <c r="AR322" s="133">
        <v>950</v>
      </c>
      <c r="AS322" s="14">
        <f t="shared" si="1053"/>
        <v>100</v>
      </c>
      <c r="AT322" s="14"/>
      <c r="AU322" s="14"/>
      <c r="AV322" s="14"/>
      <c r="AW322" s="14"/>
      <c r="AX322" s="14"/>
      <c r="AY322" s="14"/>
      <c r="AZ322" s="14"/>
      <c r="BA322" s="14"/>
      <c r="BB322" s="155"/>
      <c r="BC322" s="14"/>
      <c r="BD322" s="14"/>
      <c r="BE322" s="14"/>
      <c r="BF322" s="14"/>
      <c r="BG322" s="14"/>
      <c r="BH322" s="14"/>
      <c r="BI322" s="95"/>
      <c r="BJ322" s="95"/>
      <c r="BK322" s="95"/>
      <c r="BL322" s="95"/>
      <c r="BM322" s="95"/>
      <c r="BN322" s="95"/>
      <c r="BO322" s="14"/>
      <c r="BP322" s="14"/>
      <c r="BQ322" s="95"/>
      <c r="BR322" s="14"/>
      <c r="BS322" s="14"/>
      <c r="BT322" s="14"/>
      <c r="BU322" s="95"/>
      <c r="BV322" s="95"/>
      <c r="BW322" s="14"/>
      <c r="BX322" s="14"/>
      <c r="BY322" s="95"/>
      <c r="BZ322" s="14"/>
      <c r="CA322" s="14"/>
      <c r="CB322" s="14"/>
      <c r="CC322" s="15"/>
      <c r="CD322" s="15"/>
      <c r="CE322" s="14"/>
      <c r="CF322" s="14"/>
      <c r="CG322" s="95"/>
      <c r="CH322" s="95"/>
      <c r="CI322" s="14"/>
      <c r="CJ322" s="14"/>
      <c r="CK322" s="95"/>
      <c r="CL322" s="95"/>
      <c r="CM322" s="14"/>
      <c r="CN322" s="14"/>
      <c r="CO322" s="95"/>
      <c r="CP322" s="95"/>
      <c r="CQ322" s="14"/>
      <c r="CR322" s="14"/>
      <c r="CS322" s="95"/>
      <c r="CT322" s="95"/>
      <c r="CU322" s="14"/>
      <c r="CV322" s="14"/>
      <c r="CW322" s="95"/>
      <c r="CX322" s="95"/>
      <c r="CY322" s="14"/>
      <c r="CZ322" s="14"/>
      <c r="DA322" s="95"/>
      <c r="DB322" s="14"/>
      <c r="DC322" s="14"/>
      <c r="DD322" s="14"/>
      <c r="DE322" s="95"/>
      <c r="DF322" s="95"/>
      <c r="DG322" s="14"/>
      <c r="DH322" s="14"/>
      <c r="DI322" s="95"/>
      <c r="DJ322" s="95"/>
      <c r="DK322" s="14"/>
      <c r="DL322" s="14"/>
      <c r="DM322" s="48"/>
      <c r="DN322" s="14"/>
      <c r="DO322" s="14"/>
      <c r="DP322" s="14"/>
      <c r="DQ322" s="48"/>
      <c r="DR322" s="14"/>
      <c r="DS322" s="14"/>
      <c r="DT322" s="14"/>
      <c r="DU322" s="95"/>
      <c r="DV322" s="95"/>
      <c r="DW322" s="15"/>
      <c r="DX322" s="14"/>
      <c r="DY322" s="207"/>
      <c r="DZ322" s="15"/>
      <c r="EA322" s="15"/>
      <c r="EB322" s="14"/>
      <c r="EC322" s="14"/>
      <c r="ED322" s="225"/>
      <c r="EE322" s="221"/>
      <c r="EF322" s="14"/>
      <c r="EG322" s="95"/>
      <c r="EH322" s="95"/>
      <c r="EI322" s="15"/>
      <c r="EJ322" s="14"/>
      <c r="EK322" s="95"/>
      <c r="EL322" s="95"/>
      <c r="EM322" s="15"/>
      <c r="EN322" s="14"/>
      <c r="EO322" s="95"/>
      <c r="EP322" s="95"/>
      <c r="EQ322" s="15"/>
      <c r="ER322" s="14"/>
      <c r="ES322" s="95"/>
      <c r="ET322" s="15"/>
      <c r="EU322" s="15"/>
      <c r="EV322" s="14"/>
      <c r="EW322" s="15"/>
      <c r="EX322" s="15"/>
      <c r="EY322" s="15"/>
      <c r="EZ322" s="14"/>
      <c r="FA322" s="15"/>
      <c r="FB322" s="15"/>
      <c r="FC322" s="15"/>
      <c r="FD322" s="14"/>
      <c r="FE322" s="15"/>
      <c r="FF322" s="15"/>
      <c r="FG322" s="15"/>
      <c r="FH322" s="14"/>
      <c r="FI322" s="15"/>
      <c r="FJ322" s="15"/>
      <c r="FK322" s="15"/>
      <c r="FL322" s="14"/>
      <c r="FM322" s="15"/>
      <c r="FN322" s="15"/>
      <c r="FO322" s="15"/>
      <c r="FP322" s="14"/>
      <c r="FQ322" s="14"/>
      <c r="FR322" s="14"/>
      <c r="FS322" s="15"/>
      <c r="FT322" s="14"/>
      <c r="FU322" s="14"/>
      <c r="FV322" s="14"/>
      <c r="FW322" s="15"/>
      <c r="FX322" s="14"/>
      <c r="FY322" s="14"/>
      <c r="FZ322" s="14"/>
      <c r="GA322" s="15"/>
      <c r="GB322" s="14"/>
      <c r="GC322" s="14"/>
      <c r="GD322" s="14"/>
      <c r="GE322" s="15"/>
      <c r="GF322" s="14"/>
      <c r="GG322" s="14"/>
      <c r="GH322" s="14"/>
      <c r="GI322" s="15"/>
      <c r="GJ322" s="15"/>
      <c r="GK322" s="15"/>
    </row>
    <row r="323" spans="1:193" s="33" customFormat="1" ht="16.5" customHeight="1" x14ac:dyDescent="0.25">
      <c r="A323" s="56" t="s">
        <v>444</v>
      </c>
      <c r="B323" s="145">
        <f t="shared" si="1051"/>
        <v>0</v>
      </c>
      <c r="C323" s="145">
        <f t="shared" si="1051"/>
        <v>975.89200000000005</v>
      </c>
      <c r="D323" s="145">
        <f t="shared" si="1052"/>
        <v>975.89200000000005</v>
      </c>
      <c r="E323" s="14">
        <f t="shared" si="1089"/>
        <v>100</v>
      </c>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5"/>
      <c r="AD323" s="14"/>
      <c r="AE323" s="14"/>
      <c r="AF323" s="14"/>
      <c r="AG323" s="14"/>
      <c r="AH323" s="14"/>
      <c r="AI323" s="14"/>
      <c r="AJ323" s="14"/>
      <c r="AK323" s="14"/>
      <c r="AL323" s="14"/>
      <c r="AM323" s="14"/>
      <c r="AN323" s="14"/>
      <c r="AO323" s="14"/>
      <c r="AP323" s="14"/>
      <c r="AQ323" s="14">
        <v>975.89200000000005</v>
      </c>
      <c r="AR323" s="133">
        <v>975.89200000000005</v>
      </c>
      <c r="AS323" s="14">
        <f t="shared" si="1053"/>
        <v>100</v>
      </c>
      <c r="AT323" s="14"/>
      <c r="AU323" s="14"/>
      <c r="AV323" s="14"/>
      <c r="AW323" s="14"/>
      <c r="AX323" s="14"/>
      <c r="AY323" s="14"/>
      <c r="AZ323" s="14"/>
      <c r="BA323" s="14"/>
      <c r="BB323" s="155"/>
      <c r="BC323" s="14"/>
      <c r="BD323" s="14"/>
      <c r="BE323" s="14"/>
      <c r="BF323" s="14"/>
      <c r="BG323" s="14"/>
      <c r="BH323" s="14"/>
      <c r="BI323" s="95"/>
      <c r="BJ323" s="95"/>
      <c r="BK323" s="95"/>
      <c r="BL323" s="95"/>
      <c r="BM323" s="95"/>
      <c r="BN323" s="95"/>
      <c r="BO323" s="14"/>
      <c r="BP323" s="14"/>
      <c r="BQ323" s="95"/>
      <c r="BR323" s="14"/>
      <c r="BS323" s="14"/>
      <c r="BT323" s="14"/>
      <c r="BU323" s="95"/>
      <c r="BV323" s="95"/>
      <c r="BW323" s="14"/>
      <c r="BX323" s="14"/>
      <c r="BY323" s="95"/>
      <c r="BZ323" s="14"/>
      <c r="CA323" s="14"/>
      <c r="CB323" s="14"/>
      <c r="CC323" s="15"/>
      <c r="CD323" s="15"/>
      <c r="CE323" s="14"/>
      <c r="CF323" s="14"/>
      <c r="CG323" s="95"/>
      <c r="CH323" s="95"/>
      <c r="CI323" s="14"/>
      <c r="CJ323" s="14"/>
      <c r="CK323" s="95"/>
      <c r="CL323" s="95"/>
      <c r="CM323" s="14"/>
      <c r="CN323" s="14"/>
      <c r="CO323" s="95"/>
      <c r="CP323" s="95"/>
      <c r="CQ323" s="14"/>
      <c r="CR323" s="14"/>
      <c r="CS323" s="95"/>
      <c r="CT323" s="95"/>
      <c r="CU323" s="14"/>
      <c r="CV323" s="14"/>
      <c r="CW323" s="95"/>
      <c r="CX323" s="95"/>
      <c r="CY323" s="14"/>
      <c r="CZ323" s="14"/>
      <c r="DA323" s="95"/>
      <c r="DB323" s="14"/>
      <c r="DC323" s="14"/>
      <c r="DD323" s="14"/>
      <c r="DE323" s="95"/>
      <c r="DF323" s="95"/>
      <c r="DG323" s="14"/>
      <c r="DH323" s="14"/>
      <c r="DI323" s="95"/>
      <c r="DJ323" s="95"/>
      <c r="DK323" s="14"/>
      <c r="DL323" s="14"/>
      <c r="DM323" s="48"/>
      <c r="DN323" s="14"/>
      <c r="DO323" s="14"/>
      <c r="DP323" s="14"/>
      <c r="DQ323" s="48"/>
      <c r="DR323" s="14"/>
      <c r="DS323" s="14"/>
      <c r="DT323" s="14"/>
      <c r="DU323" s="95"/>
      <c r="DV323" s="95"/>
      <c r="DW323" s="15"/>
      <c r="DX323" s="14"/>
      <c r="DY323" s="207"/>
      <c r="DZ323" s="15"/>
      <c r="EA323" s="15"/>
      <c r="EB323" s="14"/>
      <c r="EC323" s="14"/>
      <c r="ED323" s="225"/>
      <c r="EE323" s="221"/>
      <c r="EF323" s="14"/>
      <c r="EG323" s="95"/>
      <c r="EH323" s="95"/>
      <c r="EI323" s="15"/>
      <c r="EJ323" s="14"/>
      <c r="EK323" s="95"/>
      <c r="EL323" s="95"/>
      <c r="EM323" s="15"/>
      <c r="EN323" s="14"/>
      <c r="EO323" s="95"/>
      <c r="EP323" s="95"/>
      <c r="EQ323" s="15"/>
      <c r="ER323" s="14"/>
      <c r="ES323" s="95"/>
      <c r="ET323" s="15"/>
      <c r="EU323" s="15"/>
      <c r="EV323" s="14"/>
      <c r="EW323" s="15"/>
      <c r="EX323" s="15"/>
      <c r="EY323" s="15"/>
      <c r="EZ323" s="14"/>
      <c r="FA323" s="15"/>
      <c r="FB323" s="15"/>
      <c r="FC323" s="15"/>
      <c r="FD323" s="14"/>
      <c r="FE323" s="15"/>
      <c r="FF323" s="15"/>
      <c r="FG323" s="15"/>
      <c r="FH323" s="14"/>
      <c r="FI323" s="15"/>
      <c r="FJ323" s="15"/>
      <c r="FK323" s="15"/>
      <c r="FL323" s="14"/>
      <c r="FM323" s="15"/>
      <c r="FN323" s="15"/>
      <c r="FO323" s="15"/>
      <c r="FP323" s="14"/>
      <c r="FQ323" s="14"/>
      <c r="FR323" s="14"/>
      <c r="FS323" s="15"/>
      <c r="FT323" s="14"/>
      <c r="FU323" s="14"/>
      <c r="FV323" s="14"/>
      <c r="FW323" s="15"/>
      <c r="FX323" s="14"/>
      <c r="FY323" s="14"/>
      <c r="FZ323" s="14"/>
      <c r="GA323" s="15"/>
      <c r="GB323" s="14"/>
      <c r="GC323" s="14"/>
      <c r="GD323" s="14"/>
      <c r="GE323" s="15"/>
      <c r="GF323" s="14"/>
      <c r="GG323" s="14"/>
      <c r="GH323" s="14"/>
      <c r="GI323" s="15"/>
      <c r="GJ323" s="15"/>
      <c r="GK323" s="15"/>
    </row>
    <row r="324" spans="1:193" s="33" customFormat="1" ht="16.5" customHeight="1" x14ac:dyDescent="0.25">
      <c r="A324" s="56" t="s">
        <v>428</v>
      </c>
      <c r="B324" s="145">
        <f t="shared" si="1051"/>
        <v>1347.9</v>
      </c>
      <c r="C324" s="145">
        <f t="shared" si="1051"/>
        <v>1347.9</v>
      </c>
      <c r="D324" s="145">
        <f t="shared" si="1052"/>
        <v>1347.9376999999999</v>
      </c>
      <c r="E324" s="14">
        <f t="shared" si="1089"/>
        <v>100.00279694339342</v>
      </c>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5"/>
      <c r="AD324" s="14"/>
      <c r="AE324" s="14"/>
      <c r="AF324" s="14"/>
      <c r="AG324" s="14"/>
      <c r="AH324" s="14"/>
      <c r="AI324" s="14"/>
      <c r="AJ324" s="14"/>
      <c r="AK324" s="14"/>
      <c r="AL324" s="14"/>
      <c r="AM324" s="14"/>
      <c r="AN324" s="14"/>
      <c r="AO324" s="14"/>
      <c r="AP324" s="14"/>
      <c r="AQ324" s="14"/>
      <c r="AR324" s="14"/>
      <c r="AS324" s="14"/>
      <c r="AT324" s="14">
        <v>1347.9</v>
      </c>
      <c r="AU324" s="14">
        <v>1347.9</v>
      </c>
      <c r="AV324" s="14">
        <v>1347.9376999999999</v>
      </c>
      <c r="AW324" s="14">
        <f>AV324/AU324*100</f>
        <v>100.00279694339342</v>
      </c>
      <c r="AX324" s="14"/>
      <c r="AY324" s="14"/>
      <c r="AZ324" s="14"/>
      <c r="BA324" s="14"/>
      <c r="BB324" s="155"/>
      <c r="BC324" s="14"/>
      <c r="BD324" s="14"/>
      <c r="BE324" s="14"/>
      <c r="BF324" s="14"/>
      <c r="BG324" s="14"/>
      <c r="BH324" s="14"/>
      <c r="BI324" s="95"/>
      <c r="BJ324" s="95"/>
      <c r="BK324" s="95"/>
      <c r="BL324" s="95"/>
      <c r="BM324" s="95"/>
      <c r="BN324" s="95"/>
      <c r="BO324" s="14"/>
      <c r="BP324" s="14"/>
      <c r="BQ324" s="95"/>
      <c r="BR324" s="14"/>
      <c r="BS324" s="14"/>
      <c r="BT324" s="14"/>
      <c r="BU324" s="95"/>
      <c r="BV324" s="95"/>
      <c r="BW324" s="14"/>
      <c r="BX324" s="14"/>
      <c r="BY324" s="95"/>
      <c r="BZ324" s="14"/>
      <c r="CA324" s="14"/>
      <c r="CB324" s="14"/>
      <c r="CC324" s="15"/>
      <c r="CD324" s="15"/>
      <c r="CE324" s="14"/>
      <c r="CF324" s="14"/>
      <c r="CG324" s="95"/>
      <c r="CH324" s="95"/>
      <c r="CI324" s="14"/>
      <c r="CJ324" s="14"/>
      <c r="CK324" s="95"/>
      <c r="CL324" s="95"/>
      <c r="CM324" s="14"/>
      <c r="CN324" s="14"/>
      <c r="CO324" s="95"/>
      <c r="CP324" s="95"/>
      <c r="CQ324" s="14"/>
      <c r="CR324" s="14"/>
      <c r="CS324" s="95"/>
      <c r="CT324" s="95"/>
      <c r="CU324" s="14"/>
      <c r="CV324" s="14"/>
      <c r="CW324" s="95"/>
      <c r="CX324" s="95"/>
      <c r="CY324" s="14"/>
      <c r="CZ324" s="14"/>
      <c r="DA324" s="95"/>
      <c r="DB324" s="14"/>
      <c r="DC324" s="14"/>
      <c r="DD324" s="14"/>
      <c r="DE324" s="95"/>
      <c r="DF324" s="95"/>
      <c r="DG324" s="14"/>
      <c r="DH324" s="14"/>
      <c r="DI324" s="95"/>
      <c r="DJ324" s="95"/>
      <c r="DK324" s="14"/>
      <c r="DL324" s="14"/>
      <c r="DM324" s="48"/>
      <c r="DN324" s="14"/>
      <c r="DO324" s="14"/>
      <c r="DP324" s="14"/>
      <c r="DQ324" s="48"/>
      <c r="DR324" s="14"/>
      <c r="DS324" s="14"/>
      <c r="DT324" s="14"/>
      <c r="DU324" s="95"/>
      <c r="DV324" s="95"/>
      <c r="DW324" s="15"/>
      <c r="DX324" s="14"/>
      <c r="DY324" s="207"/>
      <c r="DZ324" s="15"/>
      <c r="EA324" s="15"/>
      <c r="EB324" s="14"/>
      <c r="EC324" s="14"/>
      <c r="ED324" s="225"/>
      <c r="EE324" s="221"/>
      <c r="EF324" s="14"/>
      <c r="EG324" s="95"/>
      <c r="EH324" s="95"/>
      <c r="EI324" s="15"/>
      <c r="EJ324" s="14"/>
      <c r="EK324" s="95"/>
      <c r="EL324" s="95"/>
      <c r="EM324" s="15"/>
      <c r="EN324" s="14"/>
      <c r="EO324" s="95"/>
      <c r="EP324" s="95"/>
      <c r="EQ324" s="15"/>
      <c r="ER324" s="14"/>
      <c r="ES324" s="95"/>
      <c r="ET324" s="15"/>
      <c r="EU324" s="15"/>
      <c r="EV324" s="14"/>
      <c r="EW324" s="15"/>
      <c r="EX324" s="15"/>
      <c r="EY324" s="15"/>
      <c r="EZ324" s="14"/>
      <c r="FA324" s="15"/>
      <c r="FB324" s="15"/>
      <c r="FC324" s="15"/>
      <c r="FD324" s="14"/>
      <c r="FE324" s="15"/>
      <c r="FF324" s="15"/>
      <c r="FG324" s="15"/>
      <c r="FH324" s="14"/>
      <c r="FI324" s="15"/>
      <c r="FJ324" s="15"/>
      <c r="FK324" s="15"/>
      <c r="FL324" s="14"/>
      <c r="FM324" s="15"/>
      <c r="FN324" s="15"/>
      <c r="FO324" s="15"/>
      <c r="FP324" s="14"/>
      <c r="FQ324" s="14"/>
      <c r="FR324" s="14"/>
      <c r="FS324" s="15"/>
      <c r="FT324" s="14"/>
      <c r="FU324" s="14"/>
      <c r="FV324" s="14"/>
      <c r="FW324" s="15"/>
      <c r="FX324" s="14"/>
      <c r="FY324" s="14"/>
      <c r="FZ324" s="14"/>
      <c r="GA324" s="15"/>
      <c r="GB324" s="14"/>
      <c r="GC324" s="14"/>
      <c r="GD324" s="14"/>
      <c r="GE324" s="15"/>
      <c r="GF324" s="14"/>
      <c r="GG324" s="14"/>
      <c r="GH324" s="14"/>
      <c r="GI324" s="15"/>
      <c r="GJ324" s="15"/>
      <c r="GK324" s="15"/>
    </row>
    <row r="325" spans="1:193" s="33" customFormat="1" ht="16.5" customHeight="1" x14ac:dyDescent="0.25">
      <c r="A325" s="56" t="s">
        <v>608</v>
      </c>
      <c r="B325" s="145">
        <f t="shared" si="1051"/>
        <v>0</v>
      </c>
      <c r="C325" s="145">
        <f t="shared" si="1051"/>
        <v>1000</v>
      </c>
      <c r="D325" s="145">
        <f t="shared" si="1052"/>
        <v>1000</v>
      </c>
      <c r="E325" s="14">
        <f t="shared" si="1089"/>
        <v>100</v>
      </c>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5"/>
      <c r="AD325" s="14"/>
      <c r="AE325" s="14"/>
      <c r="AF325" s="14"/>
      <c r="AG325" s="14"/>
      <c r="AH325" s="14"/>
      <c r="AI325" s="14"/>
      <c r="AJ325" s="14"/>
      <c r="AK325" s="14"/>
      <c r="AL325" s="14"/>
      <c r="AM325" s="14"/>
      <c r="AN325" s="14"/>
      <c r="AO325" s="14"/>
      <c r="AP325" s="14"/>
      <c r="AQ325" s="14">
        <v>1000</v>
      </c>
      <c r="AR325" s="133">
        <v>1000</v>
      </c>
      <c r="AS325" s="14">
        <f t="shared" si="1053"/>
        <v>100</v>
      </c>
      <c r="AT325" s="14"/>
      <c r="AU325" s="14"/>
      <c r="AV325" s="14"/>
      <c r="AW325" s="14"/>
      <c r="AX325" s="14"/>
      <c r="AY325" s="14"/>
      <c r="AZ325" s="14"/>
      <c r="BA325" s="14"/>
      <c r="BB325" s="155"/>
      <c r="BC325" s="14"/>
      <c r="BD325" s="14"/>
      <c r="BE325" s="14"/>
      <c r="BF325" s="14"/>
      <c r="BG325" s="14"/>
      <c r="BH325" s="14"/>
      <c r="BI325" s="95"/>
      <c r="BJ325" s="95"/>
      <c r="BK325" s="95"/>
      <c r="BL325" s="95"/>
      <c r="BM325" s="95"/>
      <c r="BN325" s="95"/>
      <c r="BO325" s="14"/>
      <c r="BP325" s="14"/>
      <c r="BQ325" s="95"/>
      <c r="BR325" s="14"/>
      <c r="BS325" s="14"/>
      <c r="BT325" s="14"/>
      <c r="BU325" s="95"/>
      <c r="BV325" s="95"/>
      <c r="BW325" s="14"/>
      <c r="BX325" s="14"/>
      <c r="BY325" s="95"/>
      <c r="BZ325" s="14"/>
      <c r="CA325" s="14"/>
      <c r="CB325" s="14"/>
      <c r="CC325" s="15"/>
      <c r="CD325" s="15"/>
      <c r="CE325" s="14"/>
      <c r="CF325" s="14"/>
      <c r="CG325" s="95"/>
      <c r="CH325" s="95"/>
      <c r="CI325" s="14"/>
      <c r="CJ325" s="14"/>
      <c r="CK325" s="95"/>
      <c r="CL325" s="95"/>
      <c r="CM325" s="14"/>
      <c r="CN325" s="14"/>
      <c r="CO325" s="95"/>
      <c r="CP325" s="95"/>
      <c r="CQ325" s="14"/>
      <c r="CR325" s="14"/>
      <c r="CS325" s="95"/>
      <c r="CT325" s="95"/>
      <c r="CU325" s="14"/>
      <c r="CV325" s="14"/>
      <c r="CW325" s="95"/>
      <c r="CX325" s="95"/>
      <c r="CY325" s="14"/>
      <c r="CZ325" s="14"/>
      <c r="DA325" s="95"/>
      <c r="DB325" s="14"/>
      <c r="DC325" s="14"/>
      <c r="DD325" s="14"/>
      <c r="DE325" s="14"/>
      <c r="DF325" s="14"/>
      <c r="DG325" s="14"/>
      <c r="DH325" s="14"/>
      <c r="DI325" s="95"/>
      <c r="DJ325" s="95"/>
      <c r="DK325" s="14"/>
      <c r="DL325" s="14"/>
      <c r="DM325" s="48"/>
      <c r="DN325" s="14"/>
      <c r="DO325" s="14"/>
      <c r="DP325" s="14"/>
      <c r="DQ325" s="48"/>
      <c r="DR325" s="14"/>
      <c r="DS325" s="14"/>
      <c r="DT325" s="14"/>
      <c r="DU325" s="95"/>
      <c r="DV325" s="95"/>
      <c r="DW325" s="15"/>
      <c r="DX325" s="14"/>
      <c r="DY325" s="207"/>
      <c r="DZ325" s="15"/>
      <c r="EA325" s="15"/>
      <c r="EB325" s="14"/>
      <c r="EC325" s="14"/>
      <c r="ED325" s="225"/>
      <c r="EE325" s="221"/>
      <c r="EF325" s="14"/>
      <c r="EG325" s="95"/>
      <c r="EH325" s="95"/>
      <c r="EI325" s="15"/>
      <c r="EJ325" s="14"/>
      <c r="EK325" s="95"/>
      <c r="EL325" s="95"/>
      <c r="EM325" s="15"/>
      <c r="EN325" s="14"/>
      <c r="EO325" s="95"/>
      <c r="EP325" s="95"/>
      <c r="EQ325" s="15"/>
      <c r="ER325" s="14"/>
      <c r="ES325" s="95"/>
      <c r="ET325" s="15"/>
      <c r="EU325" s="15"/>
      <c r="EV325" s="14"/>
      <c r="EW325" s="15"/>
      <c r="EX325" s="15"/>
      <c r="EY325" s="15"/>
      <c r="EZ325" s="14"/>
      <c r="FA325" s="15"/>
      <c r="FB325" s="15"/>
      <c r="FC325" s="15"/>
      <c r="FD325" s="14"/>
      <c r="FE325" s="15"/>
      <c r="FF325" s="15"/>
      <c r="FG325" s="15"/>
      <c r="FH325" s="14"/>
      <c r="FI325" s="15"/>
      <c r="FJ325" s="15"/>
      <c r="FK325" s="15"/>
      <c r="FL325" s="14"/>
      <c r="FM325" s="15"/>
      <c r="FN325" s="15"/>
      <c r="FO325" s="15"/>
      <c r="FP325" s="14"/>
      <c r="FQ325" s="14"/>
      <c r="FR325" s="14"/>
      <c r="FS325" s="15"/>
      <c r="FT325" s="14"/>
      <c r="FU325" s="14"/>
      <c r="FV325" s="14"/>
      <c r="FW325" s="15"/>
      <c r="FX325" s="14"/>
      <c r="FY325" s="14"/>
      <c r="FZ325" s="14"/>
      <c r="GA325" s="15"/>
      <c r="GB325" s="14"/>
      <c r="GC325" s="14"/>
      <c r="GD325" s="14"/>
      <c r="GE325" s="15"/>
      <c r="GF325" s="14"/>
      <c r="GG325" s="14"/>
      <c r="GH325" s="14"/>
      <c r="GI325" s="15"/>
      <c r="GJ325" s="15"/>
      <c r="GK325" s="15"/>
    </row>
    <row r="326" spans="1:193" s="33" customFormat="1" ht="16.5" customHeight="1" x14ac:dyDescent="0.25">
      <c r="A326" s="56" t="s">
        <v>607</v>
      </c>
      <c r="B326" s="145">
        <f t="shared" si="1051"/>
        <v>0</v>
      </c>
      <c r="C326" s="145">
        <f t="shared" si="1051"/>
        <v>0</v>
      </c>
      <c r="D326" s="145">
        <f t="shared" si="1052"/>
        <v>0</v>
      </c>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5"/>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55"/>
      <c r="BC326" s="14"/>
      <c r="BD326" s="14"/>
      <c r="BE326" s="14"/>
      <c r="BF326" s="14"/>
      <c r="BG326" s="14"/>
      <c r="BH326" s="14"/>
      <c r="BI326" s="95"/>
      <c r="BJ326" s="95"/>
      <c r="BK326" s="95"/>
      <c r="BL326" s="95"/>
      <c r="BM326" s="95"/>
      <c r="BN326" s="95"/>
      <c r="BO326" s="14"/>
      <c r="BP326" s="14"/>
      <c r="BQ326" s="95"/>
      <c r="BR326" s="14"/>
      <c r="BS326" s="14"/>
      <c r="BT326" s="14"/>
      <c r="BU326" s="95"/>
      <c r="BV326" s="95"/>
      <c r="BW326" s="14"/>
      <c r="BX326" s="14"/>
      <c r="BY326" s="95"/>
      <c r="BZ326" s="14"/>
      <c r="CA326" s="14"/>
      <c r="CB326" s="14"/>
      <c r="CC326" s="15"/>
      <c r="CD326" s="15"/>
      <c r="CE326" s="14"/>
      <c r="CF326" s="14"/>
      <c r="CG326" s="95"/>
      <c r="CH326" s="95"/>
      <c r="CI326" s="14"/>
      <c r="CJ326" s="14"/>
      <c r="CK326" s="95"/>
      <c r="CL326" s="95"/>
      <c r="CM326" s="14"/>
      <c r="CN326" s="14"/>
      <c r="CO326" s="95"/>
      <c r="CP326" s="95"/>
      <c r="CQ326" s="14"/>
      <c r="CR326" s="14"/>
      <c r="CS326" s="95"/>
      <c r="CT326" s="95"/>
      <c r="CU326" s="14"/>
      <c r="CV326" s="14"/>
      <c r="CW326" s="95"/>
      <c r="CX326" s="95"/>
      <c r="CY326" s="14"/>
      <c r="CZ326" s="14"/>
      <c r="DA326" s="95"/>
      <c r="DB326" s="14"/>
      <c r="DC326" s="14"/>
      <c r="DD326" s="14"/>
      <c r="DE326" s="14"/>
      <c r="DF326" s="14"/>
      <c r="DG326" s="14"/>
      <c r="DH326" s="14"/>
      <c r="DI326" s="95"/>
      <c r="DJ326" s="95"/>
      <c r="DK326" s="14"/>
      <c r="DL326" s="14"/>
      <c r="DM326" s="48"/>
      <c r="DN326" s="14"/>
      <c r="DO326" s="14"/>
      <c r="DP326" s="14"/>
      <c r="DQ326" s="48"/>
      <c r="DR326" s="14"/>
      <c r="DS326" s="14"/>
      <c r="DT326" s="14"/>
      <c r="DU326" s="95"/>
      <c r="DV326" s="95"/>
      <c r="DW326" s="15"/>
      <c r="DX326" s="14"/>
      <c r="DY326" s="207"/>
      <c r="DZ326" s="15"/>
      <c r="EA326" s="15"/>
      <c r="EB326" s="14"/>
      <c r="EC326" s="14"/>
      <c r="ED326" s="225"/>
      <c r="EE326" s="221"/>
      <c r="EF326" s="14"/>
      <c r="EG326" s="95"/>
      <c r="EH326" s="95"/>
      <c r="EI326" s="15"/>
      <c r="EJ326" s="14"/>
      <c r="EK326" s="95"/>
      <c r="EL326" s="95"/>
      <c r="EM326" s="15"/>
      <c r="EN326" s="14"/>
      <c r="EO326" s="95"/>
      <c r="EP326" s="95"/>
      <c r="EQ326" s="15"/>
      <c r="ER326" s="14"/>
      <c r="ES326" s="95"/>
      <c r="ET326" s="15"/>
      <c r="EU326" s="15"/>
      <c r="EV326" s="14"/>
      <c r="EW326" s="15"/>
      <c r="EX326" s="15"/>
      <c r="EY326" s="15"/>
      <c r="EZ326" s="14"/>
      <c r="FA326" s="15"/>
      <c r="FB326" s="15"/>
      <c r="FC326" s="15"/>
      <c r="FD326" s="14"/>
      <c r="FE326" s="15"/>
      <c r="FF326" s="15"/>
      <c r="FG326" s="15"/>
      <c r="FH326" s="14"/>
      <c r="FI326" s="15"/>
      <c r="FJ326" s="15"/>
      <c r="FK326" s="15"/>
      <c r="FL326" s="14"/>
      <c r="FM326" s="15"/>
      <c r="FN326" s="15"/>
      <c r="FO326" s="15"/>
      <c r="FP326" s="14"/>
      <c r="FQ326" s="14"/>
      <c r="FR326" s="14"/>
      <c r="FS326" s="15"/>
      <c r="FT326" s="14"/>
      <c r="FU326" s="14"/>
      <c r="FV326" s="14"/>
      <c r="FW326" s="15"/>
      <c r="FX326" s="14"/>
      <c r="FY326" s="14"/>
      <c r="FZ326" s="14"/>
      <c r="GA326" s="15"/>
      <c r="GB326" s="14"/>
      <c r="GC326" s="14"/>
      <c r="GD326" s="14"/>
      <c r="GE326" s="15"/>
      <c r="GF326" s="14"/>
      <c r="GG326" s="14"/>
      <c r="GH326" s="14"/>
      <c r="GI326" s="15"/>
      <c r="GJ326" s="15"/>
      <c r="GK326" s="15"/>
    </row>
    <row r="327" spans="1:193" s="74" customFormat="1" ht="31.5" customHeight="1" x14ac:dyDescent="0.25">
      <c r="A327" s="75" t="s">
        <v>417</v>
      </c>
      <c r="B327" s="144">
        <f t="shared" si="1051"/>
        <v>262430.8</v>
      </c>
      <c r="C327" s="144">
        <f t="shared" si="1051"/>
        <v>240201.63821999999</v>
      </c>
      <c r="D327" s="144">
        <f t="shared" si="1052"/>
        <v>238595.45764999997</v>
      </c>
      <c r="E327" s="79">
        <f t="shared" si="1089"/>
        <v>99.331319893609987</v>
      </c>
      <c r="F327" s="81">
        <f t="shared" ref="F327" si="1260">F328+F329+F330+F331+F332+F333+F334+F335+F336+F337+F338+F339+F340</f>
        <v>0</v>
      </c>
      <c r="G327" s="81">
        <f t="shared" ref="G327:BH327" si="1261">G328+G329+G330+G331+G332+G333+G334+G335+G336+G337+G338+G339+G340</f>
        <v>1187.5</v>
      </c>
      <c r="H327" s="81">
        <f t="shared" si="1261"/>
        <v>1187.4966999999999</v>
      </c>
      <c r="I327" s="79">
        <f t="shared" si="1230"/>
        <v>99.99972210526316</v>
      </c>
      <c r="J327" s="81">
        <f t="shared" ref="J327" si="1262">J328+J329+J330+J331+J332+J333+J334+J335+J336+J337+J338+J339+J340</f>
        <v>0</v>
      </c>
      <c r="K327" s="81">
        <f t="shared" si="1261"/>
        <v>0</v>
      </c>
      <c r="L327" s="81">
        <f t="shared" si="1261"/>
        <v>0</v>
      </c>
      <c r="M327" s="79"/>
      <c r="N327" s="81">
        <f t="shared" ref="N327" si="1263">N328+N329+N330+N331+N332+N333+N334+N335+N336+N337+N338+N339+N340</f>
        <v>713.4</v>
      </c>
      <c r="O327" s="81">
        <f t="shared" si="1261"/>
        <v>746.5</v>
      </c>
      <c r="P327" s="81">
        <f t="shared" si="1261"/>
        <v>746.47440000000006</v>
      </c>
      <c r="Q327" s="81">
        <f t="shared" ref="Q327:Q341" si="1264">P327/O327*100</f>
        <v>99.99657066309446</v>
      </c>
      <c r="R327" s="81">
        <f t="shared" ref="R327" si="1265">R328+R329+R330+R331+R332+R333+R334+R335+R336+R337+R338+R339+R340</f>
        <v>0</v>
      </c>
      <c r="S327" s="81">
        <f t="shared" si="1261"/>
        <v>0</v>
      </c>
      <c r="T327" s="81">
        <f t="shared" si="1261"/>
        <v>0</v>
      </c>
      <c r="U327" s="81"/>
      <c r="V327" s="81"/>
      <c r="W327" s="81">
        <f t="shared" si="1261"/>
        <v>0</v>
      </c>
      <c r="X327" s="81">
        <f t="shared" si="1261"/>
        <v>0</v>
      </c>
      <c r="Y327" s="81">
        <f t="shared" si="1261"/>
        <v>0</v>
      </c>
      <c r="Z327" s="81">
        <f t="shared" ref="Z327" si="1266">Z328+Z329+Z330+Z331+Z332+Z333+Z334+Z335+Z336+Z337+Z338+Z339+Z340</f>
        <v>2773.3</v>
      </c>
      <c r="AA327" s="81">
        <f t="shared" si="1261"/>
        <v>2773.3</v>
      </c>
      <c r="AB327" s="81">
        <f t="shared" si="1261"/>
        <v>2773.3</v>
      </c>
      <c r="AC327" s="81">
        <f t="shared" ref="AC327:AC328" si="1267">AB327/AA327*100</f>
        <v>100</v>
      </c>
      <c r="AD327" s="81">
        <f t="shared" ref="AD327" si="1268">AD328+AD329+AD330+AD331+AD332+AD333+AD334+AD335+AD336+AD337+AD338+AD339+AD340</f>
        <v>116.93</v>
      </c>
      <c r="AE327" s="81">
        <f t="shared" si="1261"/>
        <v>0</v>
      </c>
      <c r="AF327" s="81">
        <f t="shared" si="1261"/>
        <v>0</v>
      </c>
      <c r="AG327" s="79"/>
      <c r="AH327" s="81">
        <f t="shared" ref="AH327" si="1269">AH328+AH329+AH330+AH331+AH332+AH333+AH334+AH335+AH336+AH337+AH338+AH339+AH340</f>
        <v>0</v>
      </c>
      <c r="AI327" s="81">
        <f t="shared" si="1261"/>
        <v>0</v>
      </c>
      <c r="AJ327" s="81">
        <f t="shared" si="1261"/>
        <v>0</v>
      </c>
      <c r="AK327" s="79"/>
      <c r="AL327" s="79"/>
      <c r="AM327" s="81">
        <f t="shared" si="1261"/>
        <v>0</v>
      </c>
      <c r="AN327" s="81">
        <f t="shared" si="1261"/>
        <v>0</v>
      </c>
      <c r="AO327" s="81">
        <f t="shared" si="1261"/>
        <v>0</v>
      </c>
      <c r="AP327" s="81"/>
      <c r="AQ327" s="81">
        <f>SUM(AQ328:AQ340)</f>
        <v>2893.84447</v>
      </c>
      <c r="AR327" s="81">
        <f t="shared" si="1261"/>
        <v>1893.84447</v>
      </c>
      <c r="AS327" s="79">
        <f t="shared" si="1053"/>
        <v>65.443892705125236</v>
      </c>
      <c r="AT327" s="81">
        <f t="shared" ref="AT327" si="1270">AT328+AT329+AT330+AT331+AT332+AT333+AT334+AT335+AT336+AT337+AT338+AT339+AT340</f>
        <v>4835.2</v>
      </c>
      <c r="AU327" s="81">
        <f t="shared" si="1261"/>
        <v>4835.2</v>
      </c>
      <c r="AV327" s="81">
        <f t="shared" si="1261"/>
        <v>4835.2</v>
      </c>
      <c r="AW327" s="79">
        <f t="shared" ref="AW327" si="1271">AV327/AU327*100</f>
        <v>100</v>
      </c>
      <c r="AX327" s="81">
        <f t="shared" ref="AX327" si="1272">AX328+AX329+AX330+AX331+AX332+AX333+AX334+AX335+AX336+AX337+AX338+AX339+AX340</f>
        <v>19569.099999999999</v>
      </c>
      <c r="AY327" s="81">
        <f t="shared" si="1261"/>
        <v>19569.099999999999</v>
      </c>
      <c r="AZ327" s="81">
        <f t="shared" si="1261"/>
        <v>19569.099999999999</v>
      </c>
      <c r="BA327" s="81">
        <f t="shared" si="190"/>
        <v>100</v>
      </c>
      <c r="BB327" s="154"/>
      <c r="BC327" s="81">
        <f t="shared" ref="BC327:BD327" si="1273">BC328+BC329+BC330+BC331+BC332+BC333+BC334+BC335+BC336+BC337+BC338+BC339+BC340</f>
        <v>3149.8</v>
      </c>
      <c r="BD327" s="81">
        <f t="shared" si="1273"/>
        <v>2624.8333299999999</v>
      </c>
      <c r="BE327" s="81">
        <f t="shared" ref="BE327:BE328" si="1274">BD327/BC327*100</f>
        <v>83.3333332275065</v>
      </c>
      <c r="BF327" s="81">
        <f t="shared" ref="BF327" si="1275">BF328+BF329+BF330+BF331+BF332+BF333+BF334+BF335+BF336+BF337+BF338+BF339+BF340</f>
        <v>127896.1</v>
      </c>
      <c r="BG327" s="81">
        <f t="shared" si="1261"/>
        <v>105506.1</v>
      </c>
      <c r="BH327" s="81">
        <f t="shared" si="1261"/>
        <v>105480.85934000001</v>
      </c>
      <c r="BI327" s="81">
        <f>BH327/BG327*100</f>
        <v>99.976076587040936</v>
      </c>
      <c r="BJ327" s="81"/>
      <c r="BK327" s="81"/>
      <c r="BL327" s="81"/>
      <c r="BM327" s="81"/>
      <c r="BN327" s="81">
        <f t="shared" ref="BN327:DP327" si="1276">BN328+BN329+BN330+BN331+BN332+BN333+BN334+BN335+BN336+BN337+BN338+BN339+BN340</f>
        <v>9674.7999999999993</v>
      </c>
      <c r="BO327" s="81">
        <f t="shared" si="1276"/>
        <v>7794.5697499999997</v>
      </c>
      <c r="BP327" s="81">
        <f t="shared" si="1276"/>
        <v>7794.5697499999997</v>
      </c>
      <c r="BQ327" s="81">
        <f>BP327/BO327*100</f>
        <v>100</v>
      </c>
      <c r="BR327" s="81">
        <f t="shared" ref="BR327" si="1277">BR328+BR329+BR330+BR331+BR332+BR333+BR334+BR335+BR336+BR337+BR338+BR339+BR340</f>
        <v>0</v>
      </c>
      <c r="BS327" s="81">
        <f t="shared" si="1276"/>
        <v>0</v>
      </c>
      <c r="BT327" s="81">
        <f t="shared" si="1276"/>
        <v>0</v>
      </c>
      <c r="BU327" s="81"/>
      <c r="BV327" s="81"/>
      <c r="BW327" s="81">
        <f t="shared" si="1276"/>
        <v>0</v>
      </c>
      <c r="BX327" s="81">
        <f t="shared" si="1276"/>
        <v>0</v>
      </c>
      <c r="BY327" s="81"/>
      <c r="BZ327" s="81">
        <f t="shared" ref="BZ327" si="1278">BZ328+BZ329+BZ330+BZ331+BZ332+BZ333+BZ334+BZ335+BZ336+BZ337+BZ338+BZ339+BZ340</f>
        <v>3380.9</v>
      </c>
      <c r="CA327" s="81">
        <f t="shared" si="1276"/>
        <v>3083.9</v>
      </c>
      <c r="CB327" s="81">
        <f t="shared" si="1276"/>
        <v>3027.9</v>
      </c>
      <c r="CC327" s="81">
        <f t="shared" si="257"/>
        <v>98.184117513538055</v>
      </c>
      <c r="CD327" s="81">
        <f t="shared" si="1276"/>
        <v>55153.47</v>
      </c>
      <c r="CE327" s="81">
        <f t="shared" si="1276"/>
        <v>54938.2</v>
      </c>
      <c r="CF327" s="81">
        <f t="shared" si="1276"/>
        <v>54938.195240000001</v>
      </c>
      <c r="CG327" s="79">
        <f t="shared" ref="CG327" si="1279">CF327/CE327*100</f>
        <v>99.999991335719045</v>
      </c>
      <c r="CH327" s="79"/>
      <c r="CI327" s="81">
        <f t="shared" si="1276"/>
        <v>0</v>
      </c>
      <c r="CJ327" s="81">
        <f t="shared" si="1276"/>
        <v>0</v>
      </c>
      <c r="CK327" s="79"/>
      <c r="CL327" s="79"/>
      <c r="CM327" s="81">
        <f t="shared" si="1276"/>
        <v>0</v>
      </c>
      <c r="CN327" s="81">
        <f t="shared" si="1276"/>
        <v>0</v>
      </c>
      <c r="CO327" s="81">
        <f t="shared" si="1276"/>
        <v>0</v>
      </c>
      <c r="CP327" s="81"/>
      <c r="CQ327" s="81">
        <f t="shared" si="1276"/>
        <v>0</v>
      </c>
      <c r="CR327" s="81">
        <f t="shared" si="1276"/>
        <v>0</v>
      </c>
      <c r="CS327" s="81">
        <f t="shared" si="1276"/>
        <v>0</v>
      </c>
      <c r="CT327" s="81"/>
      <c r="CU327" s="81">
        <f t="shared" si="1276"/>
        <v>0</v>
      </c>
      <c r="CV327" s="81">
        <f t="shared" si="1276"/>
        <v>0</v>
      </c>
      <c r="CW327" s="81">
        <f t="shared" si="1276"/>
        <v>0</v>
      </c>
      <c r="CX327" s="81"/>
      <c r="CY327" s="81">
        <f t="shared" si="1276"/>
        <v>0</v>
      </c>
      <c r="CZ327" s="81">
        <f t="shared" si="1276"/>
        <v>0</v>
      </c>
      <c r="DA327" s="81">
        <f t="shared" si="1276"/>
        <v>0</v>
      </c>
      <c r="DB327" s="81">
        <f t="shared" ref="DB327" si="1280">DB328+DB329+DB330+DB331+DB332+DB333+DB334+DB335+DB336+DB337+DB338+DB339+DB340</f>
        <v>1208.3</v>
      </c>
      <c r="DC327" s="81">
        <f t="shared" si="1276"/>
        <v>1208.3</v>
      </c>
      <c r="DD327" s="81">
        <f t="shared" si="1276"/>
        <v>1208.3</v>
      </c>
      <c r="DE327" s="79">
        <f>DD327/DC327*100</f>
        <v>100</v>
      </c>
      <c r="DF327" s="79"/>
      <c r="DG327" s="81">
        <f t="shared" si="1276"/>
        <v>0</v>
      </c>
      <c r="DH327" s="81">
        <f t="shared" si="1276"/>
        <v>0</v>
      </c>
      <c r="DI327" s="81">
        <f t="shared" si="1276"/>
        <v>0</v>
      </c>
      <c r="DJ327" s="81">
        <f t="shared" si="1276"/>
        <v>460.7</v>
      </c>
      <c r="DK327" s="81">
        <f t="shared" si="1276"/>
        <v>290.3</v>
      </c>
      <c r="DL327" s="81">
        <f t="shared" si="1276"/>
        <v>290.3</v>
      </c>
      <c r="DM327" s="78">
        <f t="shared" si="1113"/>
        <v>100</v>
      </c>
      <c r="DN327" s="81">
        <f t="shared" ref="DN327" si="1281">DN328+DN329+DN330+DN331+DN332+DN333+DN334+DN335+DN336+DN337+DN338+DN339+DN340</f>
        <v>11278.9</v>
      </c>
      <c r="DO327" s="81">
        <f t="shared" si="1276"/>
        <v>11278.9</v>
      </c>
      <c r="DP327" s="81">
        <f t="shared" si="1276"/>
        <v>11278.942419999999</v>
      </c>
      <c r="DQ327" s="78">
        <f t="shared" si="1115"/>
        <v>100.00037610050624</v>
      </c>
      <c r="DR327" s="81">
        <f t="shared" ref="DR327" si="1282">DR328+DR329+DR330+DR331+DR332+DR333+DR334+DR335+DR336+DR337+DR338+DR339+DR340</f>
        <v>0</v>
      </c>
      <c r="DS327" s="81">
        <f t="shared" ref="DS327:EK327" si="1283">DS328+DS329+DS330+DS331+DS332+DS333+DS334+DS335+DS336+DS337+DS338+DS339+DS340</f>
        <v>0</v>
      </c>
      <c r="DT327" s="81">
        <f t="shared" si="1283"/>
        <v>0</v>
      </c>
      <c r="DU327" s="81">
        <f t="shared" si="1283"/>
        <v>0</v>
      </c>
      <c r="DV327" s="81"/>
      <c r="DW327" s="81">
        <f t="shared" si="1283"/>
        <v>0</v>
      </c>
      <c r="DX327" s="81">
        <f t="shared" si="1283"/>
        <v>0</v>
      </c>
      <c r="DY327" s="209">
        <f t="shared" si="1283"/>
        <v>0</v>
      </c>
      <c r="DZ327" s="81">
        <f t="shared" ref="DZ327" si="1284">DZ328+DZ329+DZ330+DZ331+DZ332+DZ333+DZ334+DZ335+DZ336+DZ337+DZ338+DZ339+DZ340</f>
        <v>17493.599999999999</v>
      </c>
      <c r="EA327" s="81">
        <f t="shared" si="1283"/>
        <v>14399.1</v>
      </c>
      <c r="EB327" s="81">
        <f t="shared" si="1283"/>
        <v>14399.1</v>
      </c>
      <c r="EC327" s="81">
        <f t="shared" si="202"/>
        <v>100</v>
      </c>
      <c r="ED327" s="220"/>
      <c r="EE327" s="220">
        <f t="shared" si="1283"/>
        <v>0</v>
      </c>
      <c r="EF327" s="81">
        <f t="shared" si="1283"/>
        <v>0</v>
      </c>
      <c r="EG327" s="81">
        <f t="shared" si="1283"/>
        <v>0</v>
      </c>
      <c r="EH327" s="81"/>
      <c r="EI327" s="81">
        <f t="shared" si="1283"/>
        <v>0</v>
      </c>
      <c r="EJ327" s="81">
        <f t="shared" si="1283"/>
        <v>0</v>
      </c>
      <c r="EK327" s="81">
        <f t="shared" si="1283"/>
        <v>0</v>
      </c>
      <c r="EL327" s="81"/>
      <c r="EM327" s="81"/>
      <c r="EN327" s="81">
        <f t="shared" ref="EN327:EO327" si="1285">EN328+EN329+EN330+EN331+EN332+EN333+EN334+EN335+EN336+EN337+EN338+EN339+EN340</f>
        <v>0</v>
      </c>
      <c r="EO327" s="81">
        <f t="shared" si="1285"/>
        <v>0</v>
      </c>
      <c r="EP327" s="81"/>
      <c r="EQ327" s="81">
        <f t="shared" ref="EQ327:ET327" si="1286">EQ328+EQ329+EQ330+EQ331+EQ332+EQ333+EQ334+EQ335+EQ336+EQ337+EQ338+EQ339+EQ340</f>
        <v>0</v>
      </c>
      <c r="ER327" s="81">
        <f t="shared" si="1286"/>
        <v>0</v>
      </c>
      <c r="ES327" s="81">
        <f t="shared" si="1286"/>
        <v>0</v>
      </c>
      <c r="ET327" s="81">
        <f t="shared" si="1286"/>
        <v>1890.4</v>
      </c>
      <c r="EU327" s="81">
        <f t="shared" ref="EU327:EV327" si="1287">EU328+EU329+EU330+EU331+EU332+EU333+EU334+EU335+EU336+EU337+EU338+EU339+EU340</f>
        <v>1611.4</v>
      </c>
      <c r="EV327" s="81">
        <f t="shared" si="1287"/>
        <v>1611.4</v>
      </c>
      <c r="EW327" s="81">
        <f t="shared" ref="EW327:EW379" si="1288">EV327/EU327*100</f>
        <v>100</v>
      </c>
      <c r="EX327" s="81">
        <f t="shared" ref="EX327" si="1289">EX328+EX329+EX330+EX331+EX332+EX333+EX334+EX335+EX336+EX337+EX338+EX339+EX340</f>
        <v>4706.2</v>
      </c>
      <c r="EY327" s="81">
        <f t="shared" ref="EY327:EZ327" si="1290">EY328+EY329+EY330+EY331+EY332+EY333+EY334+EY335+EY336+EY337+EY338+EY339+EY340</f>
        <v>4706.2</v>
      </c>
      <c r="EZ327" s="81">
        <f t="shared" si="1290"/>
        <v>4706.2179999999998</v>
      </c>
      <c r="FA327" s="81">
        <f t="shared" ref="FA327:FA379" si="1291">EZ327/EY327*100</f>
        <v>100.000382474183</v>
      </c>
      <c r="FB327" s="81"/>
      <c r="FC327" s="81">
        <f t="shared" ref="FC327:FD327" si="1292">FC328+FC329+FC330+FC331+FC332+FC333+FC334+FC335+FC336+FC337+FC338+FC339+FC340</f>
        <v>0</v>
      </c>
      <c r="FD327" s="81">
        <f t="shared" si="1292"/>
        <v>0</v>
      </c>
      <c r="FE327" s="81"/>
      <c r="FF327" s="81"/>
      <c r="FG327" s="81">
        <f t="shared" ref="FG327:FH327" si="1293">FG328+FG329+FG330+FG331+FG332+FG333+FG334+FG335+FG336+FG337+FG338+FG339+FG340</f>
        <v>0</v>
      </c>
      <c r="FH327" s="81">
        <f t="shared" si="1293"/>
        <v>0</v>
      </c>
      <c r="FI327" s="81"/>
      <c r="FJ327" s="81"/>
      <c r="FK327" s="81">
        <f t="shared" ref="FK327:FL327" si="1294">FK328+FK329+FK330+FK331+FK332+FK333+FK334+FK335+FK336+FK337+FK338+FK339+FK340</f>
        <v>0</v>
      </c>
      <c r="FL327" s="81">
        <f t="shared" si="1294"/>
        <v>0</v>
      </c>
      <c r="FM327" s="81"/>
      <c r="FN327" s="81"/>
      <c r="FO327" s="81">
        <f t="shared" ref="FO327:FP327" si="1295">FO328+FO329+FO330+FO331+FO332+FO333+FO334+FO335+FO336+FO337+FO338+FO339+FO340</f>
        <v>0</v>
      </c>
      <c r="FP327" s="81">
        <f t="shared" si="1295"/>
        <v>0</v>
      </c>
      <c r="FQ327" s="81"/>
      <c r="FR327" s="81"/>
      <c r="FS327" s="81"/>
      <c r="FT327" s="81"/>
      <c r="FU327" s="81"/>
      <c r="FV327" s="81">
        <f>FV328</f>
        <v>1279.5</v>
      </c>
      <c r="FW327" s="81"/>
      <c r="FX327" s="81"/>
      <c r="FY327" s="81"/>
      <c r="FZ327" s="81"/>
      <c r="GA327" s="81"/>
      <c r="GB327" s="81"/>
      <c r="GC327" s="81"/>
      <c r="GD327" s="81"/>
      <c r="GE327" s="81"/>
      <c r="GF327" s="81"/>
      <c r="GG327" s="81"/>
      <c r="GH327" s="81"/>
      <c r="GI327" s="81">
        <f>SUM(GI328:GI340)</f>
        <v>229.42400000000001</v>
      </c>
      <c r="GJ327" s="81">
        <f>SUM(GJ328:GJ340)</f>
        <v>229.42400000000001</v>
      </c>
      <c r="GK327" s="81">
        <f t="shared" si="1088"/>
        <v>100</v>
      </c>
    </row>
    <row r="328" spans="1:193" s="33" customFormat="1" ht="16.5" customHeight="1" x14ac:dyDescent="0.25">
      <c r="A328" s="56" t="s">
        <v>345</v>
      </c>
      <c r="B328" s="145">
        <f t="shared" si="1051"/>
        <v>202442.13</v>
      </c>
      <c r="C328" s="145">
        <f t="shared" si="1051"/>
        <v>176326.09374999997</v>
      </c>
      <c r="D328" s="145">
        <f t="shared" si="1052"/>
        <v>175719.91793999998</v>
      </c>
      <c r="E328" s="14">
        <f t="shared" si="1089"/>
        <v>99.656218885640698</v>
      </c>
      <c r="F328" s="15"/>
      <c r="G328" s="15">
        <v>1187.5</v>
      </c>
      <c r="H328" s="14">
        <v>1187.4966999999999</v>
      </c>
      <c r="I328" s="14">
        <f>H328/G328*100</f>
        <v>99.99972210526316</v>
      </c>
      <c r="J328" s="14"/>
      <c r="K328" s="14"/>
      <c r="L328" s="14"/>
      <c r="M328" s="14"/>
      <c r="N328" s="14">
        <v>713.4</v>
      </c>
      <c r="O328" s="14">
        <v>746.5</v>
      </c>
      <c r="P328" s="14">
        <v>746.47440000000006</v>
      </c>
      <c r="Q328" s="15">
        <f t="shared" si="1264"/>
        <v>99.99657066309446</v>
      </c>
      <c r="R328" s="14"/>
      <c r="S328" s="14"/>
      <c r="T328" s="14"/>
      <c r="U328" s="15"/>
      <c r="V328" s="15"/>
      <c r="W328" s="15">
        <v>0</v>
      </c>
      <c r="X328" s="15">
        <v>0</v>
      </c>
      <c r="Y328" s="14"/>
      <c r="Z328" s="15">
        <v>2773.3</v>
      </c>
      <c r="AA328" s="15">
        <v>2773.3</v>
      </c>
      <c r="AB328" s="186">
        <v>2773.3</v>
      </c>
      <c r="AC328" s="15">
        <f t="shared" si="1267"/>
        <v>100</v>
      </c>
      <c r="AD328" s="15">
        <v>116.93</v>
      </c>
      <c r="AE328" s="15"/>
      <c r="AF328" s="15"/>
      <c r="AG328" s="14"/>
      <c r="AH328" s="15"/>
      <c r="AI328" s="15"/>
      <c r="AJ328" s="15"/>
      <c r="AK328" s="14"/>
      <c r="AL328" s="14"/>
      <c r="AM328" s="15"/>
      <c r="AN328" s="15"/>
      <c r="AO328" s="14"/>
      <c r="AP328" s="14"/>
      <c r="AQ328" s="14"/>
      <c r="AR328" s="14"/>
      <c r="AS328" s="14"/>
      <c r="AT328" s="15">
        <v>0</v>
      </c>
      <c r="AU328" s="15">
        <v>0</v>
      </c>
      <c r="AV328" s="15"/>
      <c r="AW328" s="14"/>
      <c r="AX328" s="133">
        <v>19569.099999999999</v>
      </c>
      <c r="AY328" s="133">
        <v>19569.099999999999</v>
      </c>
      <c r="AZ328" s="136">
        <v>19569.099999999999</v>
      </c>
      <c r="BA328" s="15">
        <f t="shared" si="190"/>
        <v>100</v>
      </c>
      <c r="BB328" s="156"/>
      <c r="BC328" s="133">
        <v>3149.8</v>
      </c>
      <c r="BD328" s="136">
        <v>2624.8333299999999</v>
      </c>
      <c r="BE328" s="15">
        <f t="shared" si="1274"/>
        <v>83.3333332275065</v>
      </c>
      <c r="BF328" s="15">
        <v>127896.1</v>
      </c>
      <c r="BG328" s="15">
        <v>105506.1</v>
      </c>
      <c r="BH328" s="198">
        <v>105480.85934000001</v>
      </c>
      <c r="BI328" s="15">
        <f>BH328/BG328*100</f>
        <v>99.976076587040936</v>
      </c>
      <c r="BJ328" s="15"/>
      <c r="BK328" s="15"/>
      <c r="BL328" s="15"/>
      <c r="BM328" s="15"/>
      <c r="BN328" s="15">
        <v>9674.7999999999993</v>
      </c>
      <c r="BO328" s="15">
        <v>7794.5697499999997</v>
      </c>
      <c r="BP328" s="15">
        <v>7794.5697499999997</v>
      </c>
      <c r="BQ328" s="15">
        <f>BP328/BO328*100</f>
        <v>100</v>
      </c>
      <c r="BR328" s="15"/>
      <c r="BS328" s="15"/>
      <c r="BT328" s="15"/>
      <c r="BU328" s="15"/>
      <c r="BV328" s="15"/>
      <c r="BW328" s="15"/>
      <c r="BX328" s="15"/>
      <c r="BY328" s="15"/>
      <c r="BZ328" s="15">
        <v>3380.9</v>
      </c>
      <c r="CA328" s="15">
        <v>3083.9</v>
      </c>
      <c r="CB328" s="199">
        <v>3027.9</v>
      </c>
      <c r="CC328" s="15">
        <f t="shared" si="257"/>
        <v>98.184117513538055</v>
      </c>
      <c r="CD328" s="15"/>
      <c r="CE328" s="15"/>
      <c r="CF328" s="94"/>
      <c r="CG328" s="14"/>
      <c r="CH328" s="14"/>
      <c r="CI328" s="15"/>
      <c r="CJ328" s="94"/>
      <c r="CK328" s="14"/>
      <c r="CL328" s="14"/>
      <c r="CM328" s="15"/>
      <c r="CN328" s="94"/>
      <c r="CO328" s="94"/>
      <c r="CP328" s="94"/>
      <c r="CQ328" s="15"/>
      <c r="CR328" s="94"/>
      <c r="CS328" s="94"/>
      <c r="CT328" s="94"/>
      <c r="CU328" s="15"/>
      <c r="CV328" s="94"/>
      <c r="CW328" s="94"/>
      <c r="CX328" s="94"/>
      <c r="CY328" s="15"/>
      <c r="CZ328" s="94"/>
      <c r="DA328" s="94"/>
      <c r="DB328" s="15">
        <v>1208.3</v>
      </c>
      <c r="DC328" s="15"/>
      <c r="DD328" s="101"/>
      <c r="DE328" s="14"/>
      <c r="DF328" s="14"/>
      <c r="DG328" s="15"/>
      <c r="DH328" s="94"/>
      <c r="DI328" s="94"/>
      <c r="DJ328" s="15">
        <v>460.7</v>
      </c>
      <c r="DK328" s="15">
        <v>290.3</v>
      </c>
      <c r="DL328" s="94">
        <v>290.3</v>
      </c>
      <c r="DM328" s="48">
        <f t="shared" si="1113"/>
        <v>100</v>
      </c>
      <c r="DN328" s="15">
        <v>11278.9</v>
      </c>
      <c r="DO328" s="15">
        <v>11278.9</v>
      </c>
      <c r="DP328" s="199">
        <v>11278.942419999999</v>
      </c>
      <c r="DQ328" s="48">
        <f t="shared" si="1115"/>
        <v>100.00037610050624</v>
      </c>
      <c r="DR328" s="15"/>
      <c r="DS328" s="15"/>
      <c r="DT328" s="94"/>
      <c r="DU328" s="94"/>
      <c r="DV328" s="94"/>
      <c r="DW328" s="15"/>
      <c r="DX328" s="94"/>
      <c r="DY328" s="211"/>
      <c r="DZ328" s="15">
        <v>17493.599999999999</v>
      </c>
      <c r="EA328" s="15">
        <v>14399.1</v>
      </c>
      <c r="EB328" s="197">
        <v>14399.1</v>
      </c>
      <c r="EC328" s="15">
        <f t="shared" si="202"/>
        <v>100</v>
      </c>
      <c r="ED328" s="221"/>
      <c r="EE328" s="221"/>
      <c r="EF328" s="94"/>
      <c r="EG328" s="94"/>
      <c r="EH328" s="94"/>
      <c r="EI328" s="15"/>
      <c r="EJ328" s="94"/>
      <c r="EK328" s="94"/>
      <c r="EL328" s="94"/>
      <c r="EM328" s="15"/>
      <c r="EN328" s="94"/>
      <c r="EO328" s="94"/>
      <c r="EP328" s="94"/>
      <c r="EQ328" s="15"/>
      <c r="ER328" s="94"/>
      <c r="ES328" s="94"/>
      <c r="ET328" s="15">
        <v>1890.4</v>
      </c>
      <c r="EU328" s="15">
        <v>1611.4</v>
      </c>
      <c r="EV328" s="199">
        <v>1611.4</v>
      </c>
      <c r="EW328" s="15">
        <f t="shared" si="1288"/>
        <v>100</v>
      </c>
      <c r="EX328" s="15">
        <v>4706.2</v>
      </c>
      <c r="EY328" s="15">
        <v>4706.2</v>
      </c>
      <c r="EZ328" s="199">
        <v>4706.2179999999998</v>
      </c>
      <c r="FA328" s="15">
        <f t="shared" si="1291"/>
        <v>100.000382474183</v>
      </c>
      <c r="FB328" s="15"/>
      <c r="FC328" s="15"/>
      <c r="FD328" s="199"/>
      <c r="FE328" s="15"/>
      <c r="FF328" s="15"/>
      <c r="FG328" s="15"/>
      <c r="FH328" s="199"/>
      <c r="FI328" s="15"/>
      <c r="FJ328" s="15"/>
      <c r="FK328" s="15"/>
      <c r="FL328" s="199"/>
      <c r="FM328" s="15"/>
      <c r="FN328" s="15"/>
      <c r="FO328" s="15"/>
      <c r="FP328" s="133"/>
      <c r="FQ328" s="15"/>
      <c r="FR328" s="15"/>
      <c r="FS328" s="15"/>
      <c r="FT328" s="133"/>
      <c r="FU328" s="15"/>
      <c r="FV328" s="15">
        <v>1279.5</v>
      </c>
      <c r="FW328" s="15"/>
      <c r="FX328" s="133"/>
      <c r="FY328" s="15"/>
      <c r="FZ328" s="15"/>
      <c r="GA328" s="15"/>
      <c r="GB328" s="133"/>
      <c r="GC328" s="15"/>
      <c r="GD328" s="15"/>
      <c r="GE328" s="15"/>
      <c r="GF328" s="133"/>
      <c r="GG328" s="15"/>
      <c r="GH328" s="15"/>
      <c r="GI328" s="15">
        <v>229.42400000000001</v>
      </c>
      <c r="GJ328" s="15">
        <v>229.42400000000001</v>
      </c>
      <c r="GK328" s="15">
        <f t="shared" si="1088"/>
        <v>100</v>
      </c>
    </row>
    <row r="329" spans="1:193" s="33" customFormat="1" x14ac:dyDescent="0.25">
      <c r="A329" s="56" t="s">
        <v>610</v>
      </c>
      <c r="B329" s="145">
        <f t="shared" si="1051"/>
        <v>0</v>
      </c>
      <c r="C329" s="145">
        <f t="shared" si="1051"/>
        <v>1000</v>
      </c>
      <c r="D329" s="145">
        <f t="shared" si="1052"/>
        <v>0</v>
      </c>
      <c r="E329" s="14">
        <f t="shared" si="1089"/>
        <v>0</v>
      </c>
      <c r="F329" s="14"/>
      <c r="G329" s="14"/>
      <c r="H329" s="14"/>
      <c r="I329" s="14"/>
      <c r="J329" s="14"/>
      <c r="K329" s="14"/>
      <c r="L329" s="14"/>
      <c r="M329" s="14"/>
      <c r="N329" s="14"/>
      <c r="O329" s="14"/>
      <c r="P329" s="14"/>
      <c r="Q329" s="15"/>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v>1000</v>
      </c>
      <c r="AR329" s="14"/>
      <c r="AS329" s="14">
        <f t="shared" si="1053"/>
        <v>0</v>
      </c>
      <c r="AT329" s="14"/>
      <c r="AU329" s="14"/>
      <c r="AV329" s="14"/>
      <c r="AW329" s="14"/>
      <c r="AX329" s="14"/>
      <c r="AY329" s="14"/>
      <c r="AZ329" s="14"/>
      <c r="BA329" s="14"/>
      <c r="BB329" s="155"/>
      <c r="BC329" s="14"/>
      <c r="BD329" s="14"/>
      <c r="BE329" s="14"/>
      <c r="BF329" s="14"/>
      <c r="BG329" s="14"/>
      <c r="BH329" s="14"/>
      <c r="BI329" s="95"/>
      <c r="BJ329" s="95"/>
      <c r="BK329" s="95"/>
      <c r="BL329" s="95"/>
      <c r="BM329" s="95"/>
      <c r="BN329" s="95"/>
      <c r="BO329" s="14"/>
      <c r="BP329" s="14"/>
      <c r="BQ329" s="95"/>
      <c r="BR329" s="14"/>
      <c r="BS329" s="14"/>
      <c r="BT329" s="14"/>
      <c r="BU329" s="95"/>
      <c r="BV329" s="95"/>
      <c r="BW329" s="14"/>
      <c r="BX329" s="14"/>
      <c r="BY329" s="95"/>
      <c r="BZ329" s="14"/>
      <c r="CA329" s="14"/>
      <c r="CB329" s="14"/>
      <c r="CC329" s="14"/>
      <c r="CD329" s="14"/>
      <c r="CE329" s="14"/>
      <c r="CF329" s="14"/>
      <c r="CG329" s="14"/>
      <c r="CH329" s="14"/>
      <c r="CI329" s="14"/>
      <c r="CJ329" s="14"/>
      <c r="CK329" s="14"/>
      <c r="CL329" s="14"/>
      <c r="CM329" s="14"/>
      <c r="CN329" s="14"/>
      <c r="CO329" s="95"/>
      <c r="CP329" s="95"/>
      <c r="CQ329" s="14"/>
      <c r="CR329" s="14"/>
      <c r="CS329" s="95"/>
      <c r="CT329" s="95"/>
      <c r="CU329" s="14"/>
      <c r="CV329" s="14"/>
      <c r="CW329" s="95"/>
      <c r="CX329" s="95"/>
      <c r="CY329" s="14"/>
      <c r="CZ329" s="14"/>
      <c r="DA329" s="95"/>
      <c r="DB329" s="14"/>
      <c r="DC329" s="14"/>
      <c r="DD329" s="14"/>
      <c r="DE329" s="14"/>
      <c r="DF329" s="14"/>
      <c r="DG329" s="14"/>
      <c r="DH329" s="14"/>
      <c r="DI329" s="95"/>
      <c r="DJ329" s="95"/>
      <c r="DK329" s="14"/>
      <c r="DL329" s="14"/>
      <c r="DM329" s="48"/>
      <c r="DN329" s="14"/>
      <c r="DO329" s="14"/>
      <c r="DP329" s="14"/>
      <c r="DQ329" s="48"/>
      <c r="DR329" s="14"/>
      <c r="DS329" s="14"/>
      <c r="DT329" s="14"/>
      <c r="DU329" s="95"/>
      <c r="DV329" s="95"/>
      <c r="DW329" s="15"/>
      <c r="DX329" s="14"/>
      <c r="DY329" s="207"/>
      <c r="DZ329" s="15"/>
      <c r="EA329" s="15"/>
      <c r="EB329" s="14"/>
      <c r="EC329" s="14"/>
      <c r="ED329" s="225"/>
      <c r="EE329" s="221"/>
      <c r="EF329" s="14"/>
      <c r="EG329" s="95"/>
      <c r="EH329" s="95"/>
      <c r="EI329" s="15"/>
      <c r="EJ329" s="14"/>
      <c r="EK329" s="95"/>
      <c r="EL329" s="95"/>
      <c r="EM329" s="15"/>
      <c r="EN329" s="14"/>
      <c r="EO329" s="95"/>
      <c r="EP329" s="95"/>
      <c r="EQ329" s="15"/>
      <c r="ER329" s="14"/>
      <c r="ES329" s="95"/>
      <c r="ET329" s="15"/>
      <c r="EU329" s="15"/>
      <c r="EV329" s="14"/>
      <c r="EW329" s="15"/>
      <c r="EX329" s="15"/>
      <c r="EY329" s="15"/>
      <c r="EZ329" s="14"/>
      <c r="FA329" s="15"/>
      <c r="FB329" s="15"/>
      <c r="FC329" s="15"/>
      <c r="FD329" s="14"/>
      <c r="FE329" s="15"/>
      <c r="FF329" s="15"/>
      <c r="FG329" s="15"/>
      <c r="FH329" s="14"/>
      <c r="FI329" s="15"/>
      <c r="FJ329" s="15"/>
      <c r="FK329" s="15"/>
      <c r="FL329" s="14"/>
      <c r="FM329" s="15"/>
      <c r="FN329" s="15"/>
      <c r="FO329" s="15"/>
      <c r="FP329" s="14"/>
      <c r="FQ329" s="14"/>
      <c r="FR329" s="14"/>
      <c r="FS329" s="15"/>
      <c r="FT329" s="14"/>
      <c r="FU329" s="14"/>
      <c r="FV329" s="14"/>
      <c r="FW329" s="15"/>
      <c r="FX329" s="14"/>
      <c r="FY329" s="14"/>
      <c r="FZ329" s="14"/>
      <c r="GA329" s="15"/>
      <c r="GB329" s="14"/>
      <c r="GC329" s="14"/>
      <c r="GD329" s="14"/>
      <c r="GE329" s="15"/>
      <c r="GF329" s="14"/>
      <c r="GG329" s="14"/>
      <c r="GH329" s="14"/>
      <c r="GI329" s="15"/>
      <c r="GJ329" s="15"/>
      <c r="GK329" s="15"/>
    </row>
    <row r="330" spans="1:193" s="33" customFormat="1" x14ac:dyDescent="0.25">
      <c r="A330" s="56" t="s">
        <v>611</v>
      </c>
      <c r="B330" s="145">
        <f t="shared" si="1051"/>
        <v>0</v>
      </c>
      <c r="C330" s="145">
        <f t="shared" si="1051"/>
        <v>0</v>
      </c>
      <c r="D330" s="145">
        <f t="shared" si="1052"/>
        <v>0</v>
      </c>
      <c r="E330" s="14"/>
      <c r="F330" s="14"/>
      <c r="G330" s="14"/>
      <c r="H330" s="14"/>
      <c r="I330" s="14"/>
      <c r="J330" s="14"/>
      <c r="K330" s="14"/>
      <c r="L330" s="14"/>
      <c r="M330" s="14"/>
      <c r="N330" s="14"/>
      <c r="O330" s="14"/>
      <c r="P330" s="14"/>
      <c r="Q330" s="15"/>
      <c r="R330" s="14"/>
      <c r="S330" s="14"/>
      <c r="T330" s="14"/>
      <c r="U330" s="14"/>
      <c r="V330" s="14"/>
      <c r="W330" s="14"/>
      <c r="X330" s="14"/>
      <c r="Y330" s="14"/>
      <c r="Z330" s="15"/>
      <c r="AA330" s="15"/>
      <c r="AB330" s="15"/>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55"/>
      <c r="BC330" s="14"/>
      <c r="BD330" s="14"/>
      <c r="BE330" s="14"/>
      <c r="BF330" s="14"/>
      <c r="BG330" s="14"/>
      <c r="BH330" s="14"/>
      <c r="BI330" s="95"/>
      <c r="BJ330" s="95"/>
      <c r="BK330" s="95"/>
      <c r="BL330" s="95"/>
      <c r="BM330" s="95"/>
      <c r="BN330" s="95"/>
      <c r="BO330" s="14"/>
      <c r="BP330" s="14"/>
      <c r="BQ330" s="95"/>
      <c r="BR330" s="14"/>
      <c r="BS330" s="14"/>
      <c r="BT330" s="14"/>
      <c r="BU330" s="95"/>
      <c r="BV330" s="95"/>
      <c r="BW330" s="14"/>
      <c r="BX330" s="14"/>
      <c r="BY330" s="95"/>
      <c r="BZ330" s="14"/>
      <c r="CA330" s="14"/>
      <c r="CB330" s="14"/>
      <c r="CC330" s="14"/>
      <c r="CD330" s="14"/>
      <c r="CE330" s="14"/>
      <c r="CF330" s="14"/>
      <c r="CG330" s="14"/>
      <c r="CH330" s="14"/>
      <c r="CI330" s="14"/>
      <c r="CJ330" s="14"/>
      <c r="CK330" s="14"/>
      <c r="CL330" s="14"/>
      <c r="CM330" s="14"/>
      <c r="CN330" s="14"/>
      <c r="CO330" s="95"/>
      <c r="CP330" s="95"/>
      <c r="CQ330" s="14"/>
      <c r="CR330" s="14"/>
      <c r="CS330" s="95"/>
      <c r="CT330" s="95"/>
      <c r="CU330" s="14"/>
      <c r="CV330" s="14"/>
      <c r="CW330" s="95"/>
      <c r="CX330" s="95"/>
      <c r="CY330" s="14"/>
      <c r="CZ330" s="14"/>
      <c r="DA330" s="95"/>
      <c r="DB330" s="14"/>
      <c r="DC330" s="14"/>
      <c r="DD330" s="14"/>
      <c r="DE330" s="14"/>
      <c r="DF330" s="14"/>
      <c r="DG330" s="14"/>
      <c r="DH330" s="14"/>
      <c r="DI330" s="95"/>
      <c r="DJ330" s="95"/>
      <c r="DK330" s="14"/>
      <c r="DL330" s="14"/>
      <c r="DM330" s="48"/>
      <c r="DN330" s="14"/>
      <c r="DO330" s="14"/>
      <c r="DP330" s="14"/>
      <c r="DQ330" s="48"/>
      <c r="DR330" s="14"/>
      <c r="DS330" s="14"/>
      <c r="DT330" s="14"/>
      <c r="DU330" s="95"/>
      <c r="DV330" s="95"/>
      <c r="DW330" s="15"/>
      <c r="DX330" s="14"/>
      <c r="DY330" s="207"/>
      <c r="DZ330" s="15"/>
      <c r="EA330" s="15"/>
      <c r="EB330" s="14"/>
      <c r="EC330" s="14"/>
      <c r="ED330" s="225"/>
      <c r="EE330" s="221"/>
      <c r="EF330" s="14"/>
      <c r="EG330" s="95"/>
      <c r="EH330" s="95"/>
      <c r="EI330" s="15"/>
      <c r="EJ330" s="14"/>
      <c r="EK330" s="95"/>
      <c r="EL330" s="95"/>
      <c r="EM330" s="15"/>
      <c r="EN330" s="14"/>
      <c r="EO330" s="95"/>
      <c r="EP330" s="95"/>
      <c r="EQ330" s="15"/>
      <c r="ER330" s="14"/>
      <c r="ES330" s="95"/>
      <c r="ET330" s="15"/>
      <c r="EU330" s="15"/>
      <c r="EV330" s="14"/>
      <c r="EW330" s="15"/>
      <c r="EX330" s="15"/>
      <c r="EY330" s="15"/>
      <c r="EZ330" s="14"/>
      <c r="FA330" s="15"/>
      <c r="FB330" s="15"/>
      <c r="FC330" s="15"/>
      <c r="FD330" s="14"/>
      <c r="FE330" s="15"/>
      <c r="FF330" s="15"/>
      <c r="FG330" s="15"/>
      <c r="FH330" s="14"/>
      <c r="FI330" s="15"/>
      <c r="FJ330" s="15"/>
      <c r="FK330" s="15"/>
      <c r="FL330" s="14"/>
      <c r="FM330" s="15"/>
      <c r="FN330" s="15"/>
      <c r="FO330" s="15"/>
      <c r="FP330" s="14"/>
      <c r="FQ330" s="14"/>
      <c r="FR330" s="14"/>
      <c r="FS330" s="15"/>
      <c r="FT330" s="14"/>
      <c r="FU330" s="14"/>
      <c r="FV330" s="14"/>
      <c r="FW330" s="15"/>
      <c r="FX330" s="14"/>
      <c r="FY330" s="14"/>
      <c r="FZ330" s="14"/>
      <c r="GA330" s="15"/>
      <c r="GB330" s="14"/>
      <c r="GC330" s="14"/>
      <c r="GD330" s="14"/>
      <c r="GE330" s="15"/>
      <c r="GF330" s="14"/>
      <c r="GG330" s="14"/>
      <c r="GH330" s="14"/>
      <c r="GI330" s="15"/>
      <c r="GJ330" s="15"/>
      <c r="GK330" s="15"/>
    </row>
    <row r="331" spans="1:193" s="33" customFormat="1" x14ac:dyDescent="0.25">
      <c r="A331" s="56" t="s">
        <v>612</v>
      </c>
      <c r="B331" s="145">
        <f t="shared" si="1051"/>
        <v>0</v>
      </c>
      <c r="C331" s="145">
        <f t="shared" si="1051"/>
        <v>991.18</v>
      </c>
      <c r="D331" s="145">
        <f t="shared" si="1052"/>
        <v>991.18</v>
      </c>
      <c r="E331" s="14">
        <f t="shared" si="1089"/>
        <v>100</v>
      </c>
      <c r="F331" s="14"/>
      <c r="G331" s="14"/>
      <c r="H331" s="14"/>
      <c r="I331" s="14"/>
      <c r="J331" s="14"/>
      <c r="K331" s="14"/>
      <c r="L331" s="14"/>
      <c r="M331" s="14"/>
      <c r="N331" s="14"/>
      <c r="O331" s="14"/>
      <c r="P331" s="14"/>
      <c r="Q331" s="15"/>
      <c r="R331" s="14"/>
      <c r="S331" s="14"/>
      <c r="T331" s="14"/>
      <c r="U331" s="14"/>
      <c r="V331" s="14"/>
      <c r="W331" s="14"/>
      <c r="X331" s="14"/>
      <c r="Y331" s="14"/>
      <c r="Z331" s="15"/>
      <c r="AA331" s="15"/>
      <c r="AB331" s="15"/>
      <c r="AC331" s="14"/>
      <c r="AD331" s="14"/>
      <c r="AE331" s="14"/>
      <c r="AF331" s="14"/>
      <c r="AG331" s="14"/>
      <c r="AH331" s="14"/>
      <c r="AI331" s="14"/>
      <c r="AJ331" s="14"/>
      <c r="AK331" s="14"/>
      <c r="AL331" s="14"/>
      <c r="AM331" s="14"/>
      <c r="AN331" s="14"/>
      <c r="AO331" s="14"/>
      <c r="AP331" s="14"/>
      <c r="AQ331" s="14">
        <v>991.18</v>
      </c>
      <c r="AR331" s="133">
        <v>991.18</v>
      </c>
      <c r="AS331" s="14">
        <f t="shared" si="1053"/>
        <v>100</v>
      </c>
      <c r="AT331" s="14"/>
      <c r="AU331" s="14"/>
      <c r="AV331" s="14"/>
      <c r="AW331" s="14"/>
      <c r="AX331" s="14"/>
      <c r="AY331" s="14"/>
      <c r="AZ331" s="14"/>
      <c r="BA331" s="14"/>
      <c r="BB331" s="155"/>
      <c r="BC331" s="14"/>
      <c r="BD331" s="14"/>
      <c r="BE331" s="14"/>
      <c r="BF331" s="14"/>
      <c r="BG331" s="14"/>
      <c r="BH331" s="14"/>
      <c r="BI331" s="95"/>
      <c r="BJ331" s="95"/>
      <c r="BK331" s="95"/>
      <c r="BL331" s="95"/>
      <c r="BM331" s="95"/>
      <c r="BN331" s="95"/>
      <c r="BO331" s="14"/>
      <c r="BP331" s="14"/>
      <c r="BQ331" s="95"/>
      <c r="BR331" s="14"/>
      <c r="BS331" s="14"/>
      <c r="BT331" s="14"/>
      <c r="BU331" s="95"/>
      <c r="BV331" s="95"/>
      <c r="BW331" s="14"/>
      <c r="BX331" s="14"/>
      <c r="BY331" s="95"/>
      <c r="BZ331" s="14"/>
      <c r="CA331" s="14"/>
      <c r="CB331" s="14"/>
      <c r="CC331" s="14"/>
      <c r="CD331" s="14"/>
      <c r="CE331" s="14"/>
      <c r="CF331" s="14"/>
      <c r="CG331" s="14"/>
      <c r="CH331" s="14"/>
      <c r="CI331" s="14"/>
      <c r="CJ331" s="14"/>
      <c r="CK331" s="14"/>
      <c r="CL331" s="14"/>
      <c r="CM331" s="14"/>
      <c r="CN331" s="14"/>
      <c r="CO331" s="95"/>
      <c r="CP331" s="95"/>
      <c r="CQ331" s="14"/>
      <c r="CR331" s="14"/>
      <c r="CS331" s="95"/>
      <c r="CT331" s="95"/>
      <c r="CU331" s="14"/>
      <c r="CV331" s="14"/>
      <c r="CW331" s="95"/>
      <c r="CX331" s="95"/>
      <c r="CY331" s="14"/>
      <c r="CZ331" s="14"/>
      <c r="DA331" s="95"/>
      <c r="DB331" s="14"/>
      <c r="DC331" s="14"/>
      <c r="DD331" s="14"/>
      <c r="DE331" s="14"/>
      <c r="DF331" s="14"/>
      <c r="DG331" s="14"/>
      <c r="DH331" s="14"/>
      <c r="DI331" s="95"/>
      <c r="DJ331" s="95"/>
      <c r="DK331" s="14"/>
      <c r="DL331" s="14"/>
      <c r="DM331" s="48"/>
      <c r="DN331" s="14"/>
      <c r="DO331" s="14"/>
      <c r="DP331" s="14"/>
      <c r="DQ331" s="48"/>
      <c r="DR331" s="14"/>
      <c r="DS331" s="14"/>
      <c r="DT331" s="14"/>
      <c r="DU331" s="95"/>
      <c r="DV331" s="95"/>
      <c r="DW331" s="15"/>
      <c r="DX331" s="14"/>
      <c r="DY331" s="207"/>
      <c r="DZ331" s="15"/>
      <c r="EA331" s="15"/>
      <c r="EB331" s="14"/>
      <c r="EC331" s="14"/>
      <c r="ED331" s="225"/>
      <c r="EE331" s="221"/>
      <c r="EF331" s="14"/>
      <c r="EG331" s="95"/>
      <c r="EH331" s="95"/>
      <c r="EI331" s="15"/>
      <c r="EJ331" s="14"/>
      <c r="EK331" s="95"/>
      <c r="EL331" s="95"/>
      <c r="EM331" s="15"/>
      <c r="EN331" s="14"/>
      <c r="EO331" s="95"/>
      <c r="EP331" s="95"/>
      <c r="EQ331" s="15"/>
      <c r="ER331" s="14"/>
      <c r="ES331" s="95"/>
      <c r="ET331" s="15"/>
      <c r="EU331" s="15"/>
      <c r="EV331" s="14"/>
      <c r="EW331" s="15"/>
      <c r="EX331" s="15"/>
      <c r="EY331" s="15"/>
      <c r="EZ331" s="14"/>
      <c r="FA331" s="15"/>
      <c r="FB331" s="15"/>
      <c r="FC331" s="15"/>
      <c r="FD331" s="14"/>
      <c r="FE331" s="15"/>
      <c r="FF331" s="15"/>
      <c r="FG331" s="15"/>
      <c r="FH331" s="14"/>
      <c r="FI331" s="15"/>
      <c r="FJ331" s="15"/>
      <c r="FK331" s="15"/>
      <c r="FL331" s="14"/>
      <c r="FM331" s="15"/>
      <c r="FN331" s="15"/>
      <c r="FO331" s="15"/>
      <c r="FP331" s="14"/>
      <c r="FQ331" s="14"/>
      <c r="FR331" s="14"/>
      <c r="FS331" s="15"/>
      <c r="FT331" s="14"/>
      <c r="FU331" s="14"/>
      <c r="FV331" s="14"/>
      <c r="FW331" s="15"/>
      <c r="FX331" s="14"/>
      <c r="FY331" s="14"/>
      <c r="FZ331" s="14"/>
      <c r="GA331" s="15"/>
      <c r="GB331" s="14"/>
      <c r="GC331" s="14"/>
      <c r="GD331" s="14"/>
      <c r="GE331" s="15"/>
      <c r="GF331" s="14"/>
      <c r="GG331" s="14"/>
      <c r="GH331" s="14"/>
      <c r="GI331" s="15"/>
      <c r="GJ331" s="15"/>
      <c r="GK331" s="15"/>
    </row>
    <row r="332" spans="1:193" s="33" customFormat="1" x14ac:dyDescent="0.25">
      <c r="A332" s="56" t="s">
        <v>613</v>
      </c>
      <c r="B332" s="145">
        <f t="shared" si="1051"/>
        <v>0</v>
      </c>
      <c r="C332" s="145">
        <f t="shared" si="1051"/>
        <v>2110.9644699999999</v>
      </c>
      <c r="D332" s="145">
        <f t="shared" si="1052"/>
        <v>2110.9644699999999</v>
      </c>
      <c r="E332" s="14">
        <f t="shared" si="1089"/>
        <v>100</v>
      </c>
      <c r="F332" s="14"/>
      <c r="G332" s="14"/>
      <c r="H332" s="14"/>
      <c r="I332" s="14"/>
      <c r="J332" s="14"/>
      <c r="K332" s="14"/>
      <c r="L332" s="14"/>
      <c r="M332" s="14"/>
      <c r="N332" s="14"/>
      <c r="O332" s="14"/>
      <c r="P332" s="14"/>
      <c r="Q332" s="15"/>
      <c r="R332" s="14"/>
      <c r="S332" s="14"/>
      <c r="T332" s="14"/>
      <c r="U332" s="14"/>
      <c r="V332" s="14"/>
      <c r="W332" s="14"/>
      <c r="X332" s="14"/>
      <c r="Y332" s="14"/>
      <c r="Z332" s="15"/>
      <c r="AA332" s="15"/>
      <c r="AB332" s="15"/>
      <c r="AC332" s="14"/>
      <c r="AD332" s="14"/>
      <c r="AE332" s="14"/>
      <c r="AF332" s="14"/>
      <c r="AG332" s="14"/>
      <c r="AH332" s="14"/>
      <c r="AI332" s="14"/>
      <c r="AJ332" s="14"/>
      <c r="AK332" s="14"/>
      <c r="AL332" s="14"/>
      <c r="AM332" s="14"/>
      <c r="AN332" s="14"/>
      <c r="AO332" s="14"/>
      <c r="AP332" s="14"/>
      <c r="AQ332" s="14">
        <v>902.66446999999994</v>
      </c>
      <c r="AR332" s="133">
        <v>902.66446999999994</v>
      </c>
      <c r="AS332" s="14">
        <f t="shared" si="1053"/>
        <v>100</v>
      </c>
      <c r="AT332" s="14"/>
      <c r="AU332" s="14"/>
      <c r="AV332" s="14"/>
      <c r="AW332" s="14"/>
      <c r="AX332" s="14"/>
      <c r="AY332" s="14"/>
      <c r="AZ332" s="14"/>
      <c r="BA332" s="14"/>
      <c r="BB332" s="155"/>
      <c r="BC332" s="14"/>
      <c r="BD332" s="14"/>
      <c r="BE332" s="14"/>
      <c r="BF332" s="14"/>
      <c r="BG332" s="14"/>
      <c r="BH332" s="14"/>
      <c r="BI332" s="95"/>
      <c r="BJ332" s="95"/>
      <c r="BK332" s="95"/>
      <c r="BL332" s="95"/>
      <c r="BM332" s="95"/>
      <c r="BN332" s="95"/>
      <c r="BO332" s="14"/>
      <c r="BP332" s="14"/>
      <c r="BQ332" s="95"/>
      <c r="BR332" s="14"/>
      <c r="BS332" s="14"/>
      <c r="BT332" s="14"/>
      <c r="BU332" s="95"/>
      <c r="BV332" s="95"/>
      <c r="BW332" s="14"/>
      <c r="BX332" s="14"/>
      <c r="BY332" s="95"/>
      <c r="BZ332" s="14"/>
      <c r="CA332" s="14"/>
      <c r="CB332" s="14"/>
      <c r="CC332" s="14"/>
      <c r="CD332" s="14"/>
      <c r="CE332" s="14"/>
      <c r="CF332" s="14"/>
      <c r="CG332" s="14"/>
      <c r="CH332" s="14"/>
      <c r="CI332" s="14"/>
      <c r="CJ332" s="14"/>
      <c r="CK332" s="14"/>
      <c r="CL332" s="14"/>
      <c r="CM332" s="14"/>
      <c r="CN332" s="14"/>
      <c r="CO332" s="95"/>
      <c r="CP332" s="95"/>
      <c r="CQ332" s="14"/>
      <c r="CR332" s="14"/>
      <c r="CS332" s="95"/>
      <c r="CT332" s="95"/>
      <c r="CU332" s="14"/>
      <c r="CV332" s="14"/>
      <c r="CW332" s="95"/>
      <c r="CX332" s="95"/>
      <c r="CY332" s="14"/>
      <c r="CZ332" s="14"/>
      <c r="DA332" s="95"/>
      <c r="DB332" s="15"/>
      <c r="DC332" s="15">
        <v>1208.3</v>
      </c>
      <c r="DD332" s="15">
        <v>1208.3</v>
      </c>
      <c r="DE332" s="14">
        <f t="shared" ref="DE332" si="1296">DD332/DC332*100</f>
        <v>100</v>
      </c>
      <c r="DF332" s="14"/>
      <c r="DG332" s="14"/>
      <c r="DH332" s="14"/>
      <c r="DI332" s="95"/>
      <c r="DJ332" s="95"/>
      <c r="DK332" s="14"/>
      <c r="DL332" s="14"/>
      <c r="DM332" s="48"/>
      <c r="DN332" s="14"/>
      <c r="DO332" s="14"/>
      <c r="DP332" s="14"/>
      <c r="DQ332" s="48"/>
      <c r="DR332" s="14"/>
      <c r="DS332" s="14"/>
      <c r="DT332" s="14"/>
      <c r="DU332" s="95"/>
      <c r="DV332" s="95"/>
      <c r="DW332" s="15"/>
      <c r="DX332" s="14"/>
      <c r="DY332" s="207"/>
      <c r="DZ332" s="15"/>
      <c r="EA332" s="15"/>
      <c r="EB332" s="14"/>
      <c r="EC332" s="14"/>
      <c r="ED332" s="225"/>
      <c r="EE332" s="221"/>
      <c r="EF332" s="14"/>
      <c r="EG332" s="95"/>
      <c r="EH332" s="95"/>
      <c r="EI332" s="15"/>
      <c r="EJ332" s="14"/>
      <c r="EK332" s="95"/>
      <c r="EL332" s="95"/>
      <c r="EM332" s="15"/>
      <c r="EN332" s="14"/>
      <c r="EO332" s="95"/>
      <c r="EP332" s="95"/>
      <c r="EQ332" s="15"/>
      <c r="ER332" s="14"/>
      <c r="ES332" s="95"/>
      <c r="ET332" s="15"/>
      <c r="EU332" s="15"/>
      <c r="EV332" s="14"/>
      <c r="EW332" s="15"/>
      <c r="EX332" s="15"/>
      <c r="EY332" s="15"/>
      <c r="EZ332" s="14"/>
      <c r="FA332" s="15"/>
      <c r="FB332" s="15"/>
      <c r="FC332" s="15"/>
      <c r="FD332" s="14"/>
      <c r="FE332" s="15"/>
      <c r="FF332" s="15"/>
      <c r="FG332" s="15"/>
      <c r="FH332" s="14"/>
      <c r="FI332" s="15"/>
      <c r="FJ332" s="15"/>
      <c r="FK332" s="15"/>
      <c r="FL332" s="14"/>
      <c r="FM332" s="15"/>
      <c r="FN332" s="15"/>
      <c r="FO332" s="15"/>
      <c r="FP332" s="14"/>
      <c r="FQ332" s="14"/>
      <c r="FR332" s="14"/>
      <c r="FS332" s="15"/>
      <c r="FT332" s="14"/>
      <c r="FU332" s="14"/>
      <c r="FV332" s="14"/>
      <c r="FW332" s="15"/>
      <c r="FX332" s="14"/>
      <c r="FY332" s="14"/>
      <c r="FZ332" s="14"/>
      <c r="GA332" s="15"/>
      <c r="GB332" s="14"/>
      <c r="GC332" s="14"/>
      <c r="GD332" s="14"/>
      <c r="GE332" s="15"/>
      <c r="GF332" s="14"/>
      <c r="GG332" s="14"/>
      <c r="GH332" s="14"/>
      <c r="GI332" s="15"/>
      <c r="GJ332" s="15"/>
      <c r="GK332" s="15"/>
    </row>
    <row r="333" spans="1:193" s="33" customFormat="1" x14ac:dyDescent="0.25">
      <c r="A333" s="56" t="s">
        <v>614</v>
      </c>
      <c r="B333" s="145">
        <f t="shared" ref="B333:C396" si="1297">F333+J333+N333+R333+V333+Z333+AD333+AH333+AL333+AP333+AT333+AX333+BB333+BF333+BJ333+BN333+BR333+BV333+BZ333+CD333+CH333+CL333+CP333+CT333+CX333+DB333+DF333+DJ333+DN333+DR333+DV333+DZ333+ED333+EH333+EL333+EP333+ET333+EX333+FB333+FF333+FJ333+FN333+FR333+FV333+FZ333+GD333+GH333</f>
        <v>55153.47</v>
      </c>
      <c r="C333" s="145">
        <f t="shared" si="1297"/>
        <v>54938.2</v>
      </c>
      <c r="D333" s="145">
        <f t="shared" ref="D333:D396" si="1298">H333+L333+P333+T333+X333+AB333+AF333+AJ333+AN333+AR333+AV333+AZ333+BD333+BH333+BL333+BP333+BT333+BX333+CB333+CF333+CJ333+CN333+CR333+CV333+CZ333+DD333+DH333+DL333+DP333+DT333+DX333+EB333+EF333+EJ333+EN333+ER333+EV333+EZ333+FD333+FH333+FL333+FP333+FT333+FX333+GB333+GF333+GJ333</f>
        <v>54938.195240000001</v>
      </c>
      <c r="E333" s="14">
        <f t="shared" si="1089"/>
        <v>99.999991335719045</v>
      </c>
      <c r="F333" s="14"/>
      <c r="G333" s="14"/>
      <c r="H333" s="14"/>
      <c r="I333" s="14"/>
      <c r="J333" s="14"/>
      <c r="K333" s="14"/>
      <c r="L333" s="14"/>
      <c r="M333" s="14"/>
      <c r="N333" s="14"/>
      <c r="O333" s="14"/>
      <c r="P333" s="14"/>
      <c r="Q333" s="15"/>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55"/>
      <c r="BC333" s="14"/>
      <c r="BD333" s="14"/>
      <c r="BE333" s="14"/>
      <c r="BF333" s="14"/>
      <c r="BG333" s="14"/>
      <c r="BH333" s="14"/>
      <c r="BI333" s="95"/>
      <c r="BJ333" s="95"/>
      <c r="BK333" s="95"/>
      <c r="BL333" s="95"/>
      <c r="BM333" s="95"/>
      <c r="BN333" s="95"/>
      <c r="BO333" s="14"/>
      <c r="BP333" s="14"/>
      <c r="BQ333" s="95"/>
      <c r="BR333" s="14"/>
      <c r="BS333" s="14"/>
      <c r="BT333" s="14"/>
      <c r="BU333" s="95"/>
      <c r="BV333" s="95"/>
      <c r="BW333" s="14"/>
      <c r="BX333" s="14"/>
      <c r="BY333" s="95"/>
      <c r="BZ333" s="14"/>
      <c r="CA333" s="14"/>
      <c r="CB333" s="14"/>
      <c r="CC333" s="14"/>
      <c r="CD333" s="14">
        <v>55153.47</v>
      </c>
      <c r="CE333" s="14">
        <v>54938.2</v>
      </c>
      <c r="CF333" s="185">
        <v>54938.195240000001</v>
      </c>
      <c r="CG333" s="14">
        <f>CF333/CE333*100</f>
        <v>99.999991335719045</v>
      </c>
      <c r="CH333" s="14"/>
      <c r="CI333" s="14"/>
      <c r="CJ333" s="14"/>
      <c r="CK333" s="14"/>
      <c r="CL333" s="14"/>
      <c r="CM333" s="14"/>
      <c r="CN333" s="14"/>
      <c r="CO333" s="95"/>
      <c r="CP333" s="95"/>
      <c r="CQ333" s="14"/>
      <c r="CR333" s="14"/>
      <c r="CS333" s="95"/>
      <c r="CT333" s="95"/>
      <c r="CU333" s="14"/>
      <c r="CV333" s="14"/>
      <c r="CW333" s="95"/>
      <c r="CX333" s="95"/>
      <c r="CY333" s="14"/>
      <c r="CZ333" s="14"/>
      <c r="DA333" s="95"/>
      <c r="DB333" s="14"/>
      <c r="DC333" s="14"/>
      <c r="DD333" s="14"/>
      <c r="DE333" s="95"/>
      <c r="DF333" s="95"/>
      <c r="DG333" s="14"/>
      <c r="DH333" s="14"/>
      <c r="DI333" s="95"/>
      <c r="DJ333" s="95"/>
      <c r="DK333" s="14"/>
      <c r="DL333" s="14"/>
      <c r="DM333" s="48"/>
      <c r="DN333" s="14"/>
      <c r="DO333" s="14"/>
      <c r="DP333" s="14"/>
      <c r="DQ333" s="48"/>
      <c r="DR333" s="14"/>
      <c r="DS333" s="14"/>
      <c r="DT333" s="14"/>
      <c r="DU333" s="95"/>
      <c r="DV333" s="95"/>
      <c r="DW333" s="15"/>
      <c r="DX333" s="14"/>
      <c r="DY333" s="207"/>
      <c r="DZ333" s="15"/>
      <c r="EA333" s="15"/>
      <c r="EB333" s="14"/>
      <c r="EC333" s="14"/>
      <c r="ED333" s="225"/>
      <c r="EE333" s="221"/>
      <c r="EF333" s="14"/>
      <c r="EG333" s="95"/>
      <c r="EH333" s="95"/>
      <c r="EI333" s="15"/>
      <c r="EJ333" s="14"/>
      <c r="EK333" s="95"/>
      <c r="EL333" s="95"/>
      <c r="EM333" s="15"/>
      <c r="EN333" s="14"/>
      <c r="EO333" s="95"/>
      <c r="EP333" s="95"/>
      <c r="EQ333" s="15"/>
      <c r="ER333" s="14"/>
      <c r="ES333" s="95"/>
      <c r="ET333" s="15"/>
      <c r="EU333" s="15"/>
      <c r="EV333" s="14"/>
      <c r="EW333" s="15"/>
      <c r="EX333" s="15"/>
      <c r="EY333" s="15"/>
      <c r="EZ333" s="14"/>
      <c r="FA333" s="15"/>
      <c r="FB333" s="15"/>
      <c r="FC333" s="15"/>
      <c r="FD333" s="14"/>
      <c r="FE333" s="15"/>
      <c r="FF333" s="15"/>
      <c r="FG333" s="15"/>
      <c r="FH333" s="14"/>
      <c r="FI333" s="15"/>
      <c r="FJ333" s="15"/>
      <c r="FK333" s="15"/>
      <c r="FL333" s="14"/>
      <c r="FM333" s="15"/>
      <c r="FN333" s="15"/>
      <c r="FO333" s="15"/>
      <c r="FP333" s="14"/>
      <c r="FQ333" s="14"/>
      <c r="FR333" s="14"/>
      <c r="FS333" s="15"/>
      <c r="FT333" s="14"/>
      <c r="FU333" s="14"/>
      <c r="FV333" s="14"/>
      <c r="FW333" s="15"/>
      <c r="FX333" s="14"/>
      <c r="FY333" s="14"/>
      <c r="FZ333" s="14"/>
      <c r="GA333" s="15"/>
      <c r="GB333" s="14"/>
      <c r="GC333" s="14"/>
      <c r="GD333" s="14"/>
      <c r="GE333" s="15"/>
      <c r="GF333" s="14"/>
      <c r="GG333" s="14"/>
      <c r="GH333" s="14"/>
      <c r="GI333" s="15"/>
      <c r="GJ333" s="15"/>
      <c r="GK333" s="15"/>
    </row>
    <row r="334" spans="1:193" s="33" customFormat="1" x14ac:dyDescent="0.25">
      <c r="A334" s="56" t="s">
        <v>615</v>
      </c>
      <c r="B334" s="145">
        <f t="shared" si="1297"/>
        <v>0</v>
      </c>
      <c r="C334" s="145">
        <f t="shared" si="1297"/>
        <v>0</v>
      </c>
      <c r="D334" s="145">
        <f t="shared" si="1298"/>
        <v>0</v>
      </c>
      <c r="E334" s="14"/>
      <c r="F334" s="14"/>
      <c r="G334" s="14"/>
      <c r="H334" s="14"/>
      <c r="I334" s="14"/>
      <c r="J334" s="14"/>
      <c r="K334" s="14"/>
      <c r="L334" s="14"/>
      <c r="M334" s="14"/>
      <c r="N334" s="14"/>
      <c r="O334" s="14"/>
      <c r="P334" s="14"/>
      <c r="Q334" s="15"/>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55"/>
      <c r="BC334" s="14"/>
      <c r="BD334" s="14"/>
      <c r="BE334" s="14"/>
      <c r="BF334" s="14"/>
      <c r="BG334" s="14"/>
      <c r="BH334" s="14"/>
      <c r="BI334" s="95"/>
      <c r="BJ334" s="95"/>
      <c r="BK334" s="95"/>
      <c r="BL334" s="95"/>
      <c r="BM334" s="95"/>
      <c r="BN334" s="95"/>
      <c r="BO334" s="14"/>
      <c r="BP334" s="14"/>
      <c r="BQ334" s="95"/>
      <c r="BR334" s="14"/>
      <c r="BS334" s="14"/>
      <c r="BT334" s="14"/>
      <c r="BU334" s="95"/>
      <c r="BV334" s="95"/>
      <c r="BW334" s="14"/>
      <c r="BX334" s="14"/>
      <c r="BY334" s="95"/>
      <c r="BZ334" s="14"/>
      <c r="CA334" s="14"/>
      <c r="CB334" s="14"/>
      <c r="CC334" s="14"/>
      <c r="CD334" s="14"/>
      <c r="CE334" s="14"/>
      <c r="CF334" s="14"/>
      <c r="CG334" s="95"/>
      <c r="CH334" s="95"/>
      <c r="CI334" s="14"/>
      <c r="CJ334" s="14"/>
      <c r="CK334" s="14"/>
      <c r="CL334" s="14"/>
      <c r="CM334" s="14"/>
      <c r="CN334" s="14"/>
      <c r="CO334" s="95"/>
      <c r="CP334" s="95"/>
      <c r="CQ334" s="14"/>
      <c r="CR334" s="14"/>
      <c r="CS334" s="95"/>
      <c r="CT334" s="95"/>
      <c r="CU334" s="14"/>
      <c r="CV334" s="14"/>
      <c r="CW334" s="95"/>
      <c r="CX334" s="95"/>
      <c r="CY334" s="14"/>
      <c r="CZ334" s="14"/>
      <c r="DA334" s="95"/>
      <c r="DB334" s="14"/>
      <c r="DC334" s="14"/>
      <c r="DD334" s="14"/>
      <c r="DE334" s="95"/>
      <c r="DF334" s="95"/>
      <c r="DG334" s="14"/>
      <c r="DH334" s="14"/>
      <c r="DI334" s="95"/>
      <c r="DJ334" s="95"/>
      <c r="DK334" s="14"/>
      <c r="DL334" s="14"/>
      <c r="DM334" s="48"/>
      <c r="DN334" s="14"/>
      <c r="DO334" s="14"/>
      <c r="DP334" s="14"/>
      <c r="DQ334" s="48"/>
      <c r="DR334" s="14"/>
      <c r="DS334" s="14"/>
      <c r="DT334" s="14"/>
      <c r="DU334" s="95"/>
      <c r="DV334" s="95"/>
      <c r="DW334" s="15"/>
      <c r="DX334" s="14"/>
      <c r="DY334" s="207"/>
      <c r="DZ334" s="15"/>
      <c r="EA334" s="15"/>
      <c r="EB334" s="14"/>
      <c r="EC334" s="14"/>
      <c r="ED334" s="225"/>
      <c r="EE334" s="221"/>
      <c r="EF334" s="14"/>
      <c r="EG334" s="95"/>
      <c r="EH334" s="95"/>
      <c r="EI334" s="15"/>
      <c r="EJ334" s="14"/>
      <c r="EK334" s="95"/>
      <c r="EL334" s="95"/>
      <c r="EM334" s="15"/>
      <c r="EN334" s="14"/>
      <c r="EO334" s="95"/>
      <c r="EP334" s="95"/>
      <c r="EQ334" s="15"/>
      <c r="ER334" s="14"/>
      <c r="ES334" s="95"/>
      <c r="ET334" s="15"/>
      <c r="EU334" s="15"/>
      <c r="EV334" s="14"/>
      <c r="EW334" s="15"/>
      <c r="EX334" s="15"/>
      <c r="EY334" s="15"/>
      <c r="EZ334" s="14"/>
      <c r="FA334" s="15"/>
      <c r="FB334" s="15"/>
      <c r="FC334" s="15"/>
      <c r="FD334" s="14"/>
      <c r="FE334" s="15"/>
      <c r="FF334" s="15"/>
      <c r="FG334" s="15"/>
      <c r="FH334" s="14"/>
      <c r="FI334" s="15"/>
      <c r="FJ334" s="15"/>
      <c r="FK334" s="15"/>
      <c r="FL334" s="14"/>
      <c r="FM334" s="15"/>
      <c r="FN334" s="15"/>
      <c r="FO334" s="15"/>
      <c r="FP334" s="14"/>
      <c r="FQ334" s="14"/>
      <c r="FR334" s="14"/>
      <c r="FS334" s="15"/>
      <c r="FT334" s="14"/>
      <c r="FU334" s="14"/>
      <c r="FV334" s="14"/>
      <c r="FW334" s="15"/>
      <c r="FX334" s="14"/>
      <c r="FY334" s="14"/>
      <c r="FZ334" s="14"/>
      <c r="GA334" s="15"/>
      <c r="GB334" s="14"/>
      <c r="GC334" s="14"/>
      <c r="GD334" s="14"/>
      <c r="GE334" s="15"/>
      <c r="GF334" s="14"/>
      <c r="GG334" s="14"/>
      <c r="GH334" s="14"/>
      <c r="GI334" s="15"/>
      <c r="GJ334" s="15"/>
      <c r="GK334" s="15"/>
    </row>
    <row r="335" spans="1:193" s="33" customFormat="1" x14ac:dyDescent="0.25">
      <c r="A335" s="56" t="s">
        <v>616</v>
      </c>
      <c r="B335" s="145">
        <f t="shared" si="1297"/>
        <v>0</v>
      </c>
      <c r="C335" s="145">
        <f t="shared" si="1297"/>
        <v>0</v>
      </c>
      <c r="D335" s="145">
        <f t="shared" si="1298"/>
        <v>0</v>
      </c>
      <c r="E335" s="14"/>
      <c r="F335" s="14"/>
      <c r="G335" s="14"/>
      <c r="H335" s="14"/>
      <c r="I335" s="14"/>
      <c r="J335" s="14"/>
      <c r="K335" s="14"/>
      <c r="L335" s="14"/>
      <c r="M335" s="14"/>
      <c r="N335" s="14"/>
      <c r="O335" s="14"/>
      <c r="P335" s="14"/>
      <c r="Q335" s="15"/>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55"/>
      <c r="BC335" s="14"/>
      <c r="BD335" s="14"/>
      <c r="BE335" s="14"/>
      <c r="BF335" s="14"/>
      <c r="BG335" s="14"/>
      <c r="BH335" s="14"/>
      <c r="BI335" s="95"/>
      <c r="BJ335" s="95"/>
      <c r="BK335" s="95"/>
      <c r="BL335" s="95"/>
      <c r="BM335" s="95"/>
      <c r="BN335" s="95"/>
      <c r="BO335" s="14"/>
      <c r="BP335" s="14"/>
      <c r="BQ335" s="95"/>
      <c r="BR335" s="14"/>
      <c r="BS335" s="14"/>
      <c r="BT335" s="14"/>
      <c r="BU335" s="95"/>
      <c r="BV335" s="95"/>
      <c r="BW335" s="14"/>
      <c r="BX335" s="14"/>
      <c r="BY335" s="95"/>
      <c r="BZ335" s="14"/>
      <c r="CA335" s="14"/>
      <c r="CB335" s="14"/>
      <c r="CC335" s="14"/>
      <c r="CD335" s="14"/>
      <c r="CE335" s="14"/>
      <c r="CF335" s="14"/>
      <c r="CG335" s="95"/>
      <c r="CH335" s="95"/>
      <c r="CI335" s="14"/>
      <c r="CJ335" s="14"/>
      <c r="CK335" s="95"/>
      <c r="CL335" s="95"/>
      <c r="CM335" s="14"/>
      <c r="CN335" s="14"/>
      <c r="CO335" s="95"/>
      <c r="CP335" s="95"/>
      <c r="CQ335" s="14"/>
      <c r="CR335" s="14"/>
      <c r="CS335" s="95"/>
      <c r="CT335" s="95"/>
      <c r="CU335" s="14"/>
      <c r="CV335" s="14"/>
      <c r="CW335" s="95"/>
      <c r="CX335" s="95"/>
      <c r="CY335" s="14"/>
      <c r="CZ335" s="14"/>
      <c r="DA335" s="95"/>
      <c r="DB335" s="14"/>
      <c r="DC335" s="14"/>
      <c r="DD335" s="14"/>
      <c r="DE335" s="95"/>
      <c r="DF335" s="95"/>
      <c r="DG335" s="14"/>
      <c r="DH335" s="14"/>
      <c r="DI335" s="95"/>
      <c r="DJ335" s="95"/>
      <c r="DK335" s="14"/>
      <c r="DL335" s="14"/>
      <c r="DM335" s="48"/>
      <c r="DN335" s="14"/>
      <c r="DO335" s="14"/>
      <c r="DP335" s="14"/>
      <c r="DQ335" s="48"/>
      <c r="DR335" s="14"/>
      <c r="DS335" s="14"/>
      <c r="DT335" s="14"/>
      <c r="DU335" s="95"/>
      <c r="DV335" s="95"/>
      <c r="DW335" s="15"/>
      <c r="DX335" s="14"/>
      <c r="DY335" s="207"/>
      <c r="DZ335" s="15"/>
      <c r="EA335" s="15"/>
      <c r="EB335" s="14"/>
      <c r="EC335" s="14"/>
      <c r="ED335" s="225"/>
      <c r="EE335" s="221"/>
      <c r="EF335" s="14"/>
      <c r="EG335" s="95"/>
      <c r="EH335" s="95"/>
      <c r="EI335" s="15"/>
      <c r="EJ335" s="14"/>
      <c r="EK335" s="95"/>
      <c r="EL335" s="95"/>
      <c r="EM335" s="15"/>
      <c r="EN335" s="14"/>
      <c r="EO335" s="95"/>
      <c r="EP335" s="95"/>
      <c r="EQ335" s="15"/>
      <c r="ER335" s="14"/>
      <c r="ES335" s="95"/>
      <c r="ET335" s="15"/>
      <c r="EU335" s="15"/>
      <c r="EV335" s="14"/>
      <c r="EW335" s="15"/>
      <c r="EX335" s="15"/>
      <c r="EY335" s="15"/>
      <c r="EZ335" s="14"/>
      <c r="FA335" s="15"/>
      <c r="FB335" s="15"/>
      <c r="FC335" s="15"/>
      <c r="FD335" s="14"/>
      <c r="FE335" s="15"/>
      <c r="FF335" s="15"/>
      <c r="FG335" s="15"/>
      <c r="FH335" s="14"/>
      <c r="FI335" s="15"/>
      <c r="FJ335" s="15"/>
      <c r="FK335" s="15"/>
      <c r="FL335" s="14"/>
      <c r="FM335" s="15"/>
      <c r="FN335" s="15"/>
      <c r="FO335" s="15"/>
      <c r="FP335" s="14"/>
      <c r="FQ335" s="14"/>
      <c r="FR335" s="14"/>
      <c r="FS335" s="15"/>
      <c r="FT335" s="14"/>
      <c r="FU335" s="14"/>
      <c r="FV335" s="14"/>
      <c r="FW335" s="15"/>
      <c r="FX335" s="14"/>
      <c r="FY335" s="14"/>
      <c r="FZ335" s="14"/>
      <c r="GA335" s="15"/>
      <c r="GB335" s="14"/>
      <c r="GC335" s="14"/>
      <c r="GD335" s="14"/>
      <c r="GE335" s="15"/>
      <c r="GF335" s="14"/>
      <c r="GG335" s="14"/>
      <c r="GH335" s="14"/>
      <c r="GI335" s="15"/>
      <c r="GJ335" s="15"/>
      <c r="GK335" s="15"/>
    </row>
    <row r="336" spans="1:193" s="33" customFormat="1" x14ac:dyDescent="0.25">
      <c r="A336" s="56" t="s">
        <v>414</v>
      </c>
      <c r="B336" s="145">
        <f t="shared" si="1297"/>
        <v>0</v>
      </c>
      <c r="C336" s="145">
        <f t="shared" si="1297"/>
        <v>0</v>
      </c>
      <c r="D336" s="145">
        <f t="shared" si="1298"/>
        <v>0</v>
      </c>
      <c r="E336" s="14"/>
      <c r="F336" s="14"/>
      <c r="G336" s="14"/>
      <c r="H336" s="14"/>
      <c r="I336" s="14"/>
      <c r="J336" s="14"/>
      <c r="K336" s="14"/>
      <c r="L336" s="14"/>
      <c r="M336" s="14"/>
      <c r="N336" s="14"/>
      <c r="O336" s="14"/>
      <c r="P336" s="14"/>
      <c r="Q336" s="15"/>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55"/>
      <c r="BC336" s="14"/>
      <c r="BD336" s="14"/>
      <c r="BE336" s="14"/>
      <c r="BF336" s="14"/>
      <c r="BG336" s="14"/>
      <c r="BH336" s="14"/>
      <c r="BI336" s="95"/>
      <c r="BJ336" s="95"/>
      <c r="BK336" s="95"/>
      <c r="BL336" s="95"/>
      <c r="BM336" s="95"/>
      <c r="BN336" s="95"/>
      <c r="BO336" s="14"/>
      <c r="BP336" s="14"/>
      <c r="BQ336" s="95"/>
      <c r="BR336" s="14"/>
      <c r="BS336" s="14"/>
      <c r="BT336" s="14"/>
      <c r="BU336" s="95"/>
      <c r="BV336" s="95"/>
      <c r="BW336" s="14"/>
      <c r="BX336" s="14"/>
      <c r="BY336" s="95"/>
      <c r="BZ336" s="14"/>
      <c r="CA336" s="14"/>
      <c r="CB336" s="14"/>
      <c r="CC336" s="14"/>
      <c r="CD336" s="14"/>
      <c r="CE336" s="14"/>
      <c r="CF336" s="14"/>
      <c r="CG336" s="95"/>
      <c r="CH336" s="95"/>
      <c r="CI336" s="14"/>
      <c r="CJ336" s="14"/>
      <c r="CK336" s="95"/>
      <c r="CL336" s="95"/>
      <c r="CM336" s="14"/>
      <c r="CN336" s="14"/>
      <c r="CO336" s="95"/>
      <c r="CP336" s="95"/>
      <c r="CQ336" s="14"/>
      <c r="CR336" s="14"/>
      <c r="CS336" s="95"/>
      <c r="CT336" s="95"/>
      <c r="CU336" s="14"/>
      <c r="CV336" s="14"/>
      <c r="CW336" s="95"/>
      <c r="CX336" s="95"/>
      <c r="CY336" s="14"/>
      <c r="CZ336" s="14"/>
      <c r="DA336" s="95"/>
      <c r="DB336" s="14"/>
      <c r="DC336" s="14"/>
      <c r="DD336" s="14"/>
      <c r="DE336" s="95"/>
      <c r="DF336" s="95"/>
      <c r="DG336" s="14"/>
      <c r="DH336" s="14"/>
      <c r="DI336" s="95"/>
      <c r="DJ336" s="95"/>
      <c r="DK336" s="14"/>
      <c r="DL336" s="14"/>
      <c r="DM336" s="48"/>
      <c r="DN336" s="14"/>
      <c r="DO336" s="14"/>
      <c r="DP336" s="14"/>
      <c r="DQ336" s="48"/>
      <c r="DR336" s="14"/>
      <c r="DS336" s="14"/>
      <c r="DT336" s="14"/>
      <c r="DU336" s="95"/>
      <c r="DV336" s="95"/>
      <c r="DW336" s="15"/>
      <c r="DX336" s="14"/>
      <c r="DY336" s="207"/>
      <c r="DZ336" s="15"/>
      <c r="EA336" s="15"/>
      <c r="EB336" s="14"/>
      <c r="EC336" s="14"/>
      <c r="ED336" s="225"/>
      <c r="EE336" s="221"/>
      <c r="EF336" s="14"/>
      <c r="EG336" s="95"/>
      <c r="EH336" s="95"/>
      <c r="EI336" s="15"/>
      <c r="EJ336" s="14"/>
      <c r="EK336" s="95"/>
      <c r="EL336" s="95"/>
      <c r="EM336" s="15"/>
      <c r="EN336" s="14"/>
      <c r="EO336" s="95"/>
      <c r="EP336" s="95"/>
      <c r="EQ336" s="15"/>
      <c r="ER336" s="14"/>
      <c r="ES336" s="95"/>
      <c r="ET336" s="15"/>
      <c r="EU336" s="15"/>
      <c r="EV336" s="14"/>
      <c r="EW336" s="15"/>
      <c r="EX336" s="15"/>
      <c r="EY336" s="15"/>
      <c r="EZ336" s="14"/>
      <c r="FA336" s="15"/>
      <c r="FB336" s="15"/>
      <c r="FC336" s="15"/>
      <c r="FD336" s="14"/>
      <c r="FE336" s="15"/>
      <c r="FF336" s="15"/>
      <c r="FG336" s="15"/>
      <c r="FH336" s="14"/>
      <c r="FI336" s="15"/>
      <c r="FJ336" s="15"/>
      <c r="FK336" s="15"/>
      <c r="FL336" s="14"/>
      <c r="FM336" s="15"/>
      <c r="FN336" s="15"/>
      <c r="FO336" s="15"/>
      <c r="FP336" s="14"/>
      <c r="FQ336" s="14"/>
      <c r="FR336" s="14"/>
      <c r="FS336" s="15"/>
      <c r="FT336" s="14"/>
      <c r="FU336" s="14"/>
      <c r="FV336" s="14"/>
      <c r="FW336" s="15"/>
      <c r="FX336" s="14"/>
      <c r="FY336" s="14"/>
      <c r="FZ336" s="14"/>
      <c r="GA336" s="15"/>
      <c r="GB336" s="14"/>
      <c r="GC336" s="14"/>
      <c r="GD336" s="14"/>
      <c r="GE336" s="15"/>
      <c r="GF336" s="14"/>
      <c r="GG336" s="14"/>
      <c r="GH336" s="14"/>
      <c r="GI336" s="15"/>
      <c r="GJ336" s="15"/>
      <c r="GK336" s="15"/>
    </row>
    <row r="337" spans="1:193" s="33" customFormat="1" x14ac:dyDescent="0.25">
      <c r="A337" s="56" t="s">
        <v>415</v>
      </c>
      <c r="B337" s="145">
        <f t="shared" si="1297"/>
        <v>0</v>
      </c>
      <c r="C337" s="145">
        <f t="shared" si="1297"/>
        <v>0</v>
      </c>
      <c r="D337" s="145">
        <f t="shared" si="1298"/>
        <v>0</v>
      </c>
      <c r="E337" s="14"/>
      <c r="F337" s="14"/>
      <c r="G337" s="14"/>
      <c r="H337" s="14"/>
      <c r="I337" s="14"/>
      <c r="J337" s="14"/>
      <c r="K337" s="14"/>
      <c r="L337" s="14"/>
      <c r="M337" s="14"/>
      <c r="N337" s="14"/>
      <c r="O337" s="14"/>
      <c r="P337" s="14"/>
      <c r="Q337" s="15"/>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55"/>
      <c r="BC337" s="14"/>
      <c r="BD337" s="14"/>
      <c r="BE337" s="14"/>
      <c r="BF337" s="14"/>
      <c r="BG337" s="14"/>
      <c r="BH337" s="14"/>
      <c r="BI337" s="95"/>
      <c r="BJ337" s="95"/>
      <c r="BK337" s="95"/>
      <c r="BL337" s="95"/>
      <c r="BM337" s="95"/>
      <c r="BN337" s="95"/>
      <c r="BO337" s="14"/>
      <c r="BP337" s="14"/>
      <c r="BQ337" s="95"/>
      <c r="BR337" s="14"/>
      <c r="BS337" s="14"/>
      <c r="BT337" s="14"/>
      <c r="BU337" s="95"/>
      <c r="BV337" s="95"/>
      <c r="BW337" s="14"/>
      <c r="BX337" s="14"/>
      <c r="BY337" s="95"/>
      <c r="BZ337" s="14"/>
      <c r="CA337" s="14"/>
      <c r="CB337" s="14"/>
      <c r="CC337" s="14"/>
      <c r="CD337" s="14"/>
      <c r="CE337" s="14"/>
      <c r="CF337" s="14"/>
      <c r="CG337" s="95"/>
      <c r="CH337" s="95"/>
      <c r="CI337" s="14"/>
      <c r="CJ337" s="14"/>
      <c r="CK337" s="95"/>
      <c r="CL337" s="95"/>
      <c r="CM337" s="14"/>
      <c r="CN337" s="14"/>
      <c r="CO337" s="95"/>
      <c r="CP337" s="95"/>
      <c r="CQ337" s="14"/>
      <c r="CR337" s="14"/>
      <c r="CS337" s="95"/>
      <c r="CT337" s="95"/>
      <c r="CU337" s="14"/>
      <c r="CV337" s="14"/>
      <c r="CW337" s="95"/>
      <c r="CX337" s="95"/>
      <c r="CY337" s="14"/>
      <c r="CZ337" s="14"/>
      <c r="DA337" s="95"/>
      <c r="DB337" s="14"/>
      <c r="DC337" s="14"/>
      <c r="DD337" s="14"/>
      <c r="DE337" s="14"/>
      <c r="DF337" s="14"/>
      <c r="DG337" s="14"/>
      <c r="DH337" s="14"/>
      <c r="DI337" s="95"/>
      <c r="DJ337" s="95"/>
      <c r="DK337" s="14"/>
      <c r="DL337" s="14"/>
      <c r="DM337" s="48"/>
      <c r="DN337" s="14"/>
      <c r="DO337" s="14"/>
      <c r="DP337" s="14"/>
      <c r="DQ337" s="48"/>
      <c r="DR337" s="14"/>
      <c r="DS337" s="14"/>
      <c r="DT337" s="14"/>
      <c r="DU337" s="95"/>
      <c r="DV337" s="95"/>
      <c r="DW337" s="15"/>
      <c r="DX337" s="14"/>
      <c r="DY337" s="207"/>
      <c r="DZ337" s="15"/>
      <c r="EA337" s="15"/>
      <c r="EB337" s="14"/>
      <c r="EC337" s="14"/>
      <c r="ED337" s="225"/>
      <c r="EE337" s="221"/>
      <c r="EF337" s="14"/>
      <c r="EG337" s="95"/>
      <c r="EH337" s="95"/>
      <c r="EI337" s="15"/>
      <c r="EJ337" s="14"/>
      <c r="EK337" s="95"/>
      <c r="EL337" s="95"/>
      <c r="EM337" s="15"/>
      <c r="EN337" s="14"/>
      <c r="EO337" s="95"/>
      <c r="EP337" s="95"/>
      <c r="EQ337" s="15"/>
      <c r="ER337" s="14"/>
      <c r="ES337" s="95"/>
      <c r="ET337" s="15"/>
      <c r="EU337" s="15"/>
      <c r="EV337" s="14"/>
      <c r="EW337" s="15"/>
      <c r="EX337" s="15"/>
      <c r="EY337" s="15"/>
      <c r="EZ337" s="14"/>
      <c r="FA337" s="15"/>
      <c r="FB337" s="15"/>
      <c r="FC337" s="15"/>
      <c r="FD337" s="14"/>
      <c r="FE337" s="15"/>
      <c r="FF337" s="15"/>
      <c r="FG337" s="15"/>
      <c r="FH337" s="14"/>
      <c r="FI337" s="15"/>
      <c r="FJ337" s="15"/>
      <c r="FK337" s="15"/>
      <c r="FL337" s="14"/>
      <c r="FM337" s="15"/>
      <c r="FN337" s="15"/>
      <c r="FO337" s="15"/>
      <c r="FP337" s="14"/>
      <c r="FQ337" s="14"/>
      <c r="FR337" s="14"/>
      <c r="FS337" s="15"/>
      <c r="FT337" s="14"/>
      <c r="FU337" s="14"/>
      <c r="FV337" s="14"/>
      <c r="FW337" s="15"/>
      <c r="FX337" s="14"/>
      <c r="FY337" s="14"/>
      <c r="FZ337" s="14"/>
      <c r="GA337" s="15"/>
      <c r="GB337" s="14"/>
      <c r="GC337" s="14"/>
      <c r="GD337" s="14"/>
      <c r="GE337" s="15"/>
      <c r="GF337" s="14"/>
      <c r="GG337" s="14"/>
      <c r="GH337" s="14"/>
      <c r="GI337" s="15"/>
      <c r="GJ337" s="15"/>
      <c r="GK337" s="15"/>
    </row>
    <row r="338" spans="1:193" s="33" customFormat="1" x14ac:dyDescent="0.25">
      <c r="A338" s="56" t="s">
        <v>579</v>
      </c>
      <c r="B338" s="145">
        <f t="shared" si="1297"/>
        <v>0</v>
      </c>
      <c r="C338" s="145">
        <f t="shared" si="1297"/>
        <v>0</v>
      </c>
      <c r="D338" s="145">
        <f t="shared" si="1298"/>
        <v>0</v>
      </c>
      <c r="E338" s="14"/>
      <c r="F338" s="14"/>
      <c r="G338" s="14"/>
      <c r="H338" s="14"/>
      <c r="I338" s="14"/>
      <c r="J338" s="14"/>
      <c r="K338" s="14"/>
      <c r="L338" s="14"/>
      <c r="M338" s="14"/>
      <c r="N338" s="14"/>
      <c r="O338" s="14"/>
      <c r="P338" s="14"/>
      <c r="Q338" s="15"/>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55"/>
      <c r="BC338" s="14"/>
      <c r="BD338" s="14"/>
      <c r="BE338" s="14"/>
      <c r="BF338" s="14"/>
      <c r="BG338" s="14"/>
      <c r="BH338" s="14"/>
      <c r="BI338" s="95"/>
      <c r="BJ338" s="95"/>
      <c r="BK338" s="95"/>
      <c r="BL338" s="95"/>
      <c r="BM338" s="95"/>
      <c r="BN338" s="95"/>
      <c r="BO338" s="14"/>
      <c r="BP338" s="14"/>
      <c r="BQ338" s="95"/>
      <c r="BR338" s="14"/>
      <c r="BS338" s="14"/>
      <c r="BT338" s="14"/>
      <c r="BU338" s="95"/>
      <c r="BV338" s="95"/>
      <c r="BW338" s="14"/>
      <c r="BX338" s="14"/>
      <c r="BY338" s="95"/>
      <c r="BZ338" s="14"/>
      <c r="CA338" s="14"/>
      <c r="CB338" s="14"/>
      <c r="CC338" s="14"/>
      <c r="CD338" s="14"/>
      <c r="CE338" s="14"/>
      <c r="CF338" s="14"/>
      <c r="CG338" s="95"/>
      <c r="CH338" s="95"/>
      <c r="CI338" s="14"/>
      <c r="CJ338" s="14"/>
      <c r="CK338" s="95"/>
      <c r="CL338" s="95"/>
      <c r="CM338" s="14"/>
      <c r="CN338" s="14"/>
      <c r="CO338" s="95"/>
      <c r="CP338" s="95"/>
      <c r="CQ338" s="14"/>
      <c r="CR338" s="14"/>
      <c r="CS338" s="95"/>
      <c r="CT338" s="95"/>
      <c r="CU338" s="14"/>
      <c r="CV338" s="14"/>
      <c r="CW338" s="95"/>
      <c r="CX338" s="95"/>
      <c r="CY338" s="14"/>
      <c r="CZ338" s="14"/>
      <c r="DA338" s="95"/>
      <c r="DB338" s="14"/>
      <c r="DC338" s="14"/>
      <c r="DD338" s="14"/>
      <c r="DE338" s="14"/>
      <c r="DF338" s="14"/>
      <c r="DG338" s="14"/>
      <c r="DH338" s="14"/>
      <c r="DI338" s="95"/>
      <c r="DJ338" s="95"/>
      <c r="DK338" s="14"/>
      <c r="DL338" s="14"/>
      <c r="DM338" s="48"/>
      <c r="DN338" s="14"/>
      <c r="DO338" s="14"/>
      <c r="DP338" s="14"/>
      <c r="DQ338" s="48"/>
      <c r="DR338" s="14"/>
      <c r="DS338" s="14"/>
      <c r="DT338" s="14"/>
      <c r="DU338" s="95"/>
      <c r="DV338" s="95"/>
      <c r="DW338" s="15"/>
      <c r="DX338" s="14"/>
      <c r="DY338" s="207"/>
      <c r="DZ338" s="15"/>
      <c r="EA338" s="15"/>
      <c r="EB338" s="14"/>
      <c r="EC338" s="14"/>
      <c r="ED338" s="225"/>
      <c r="EE338" s="221"/>
      <c r="EF338" s="14"/>
      <c r="EG338" s="95"/>
      <c r="EH338" s="95"/>
      <c r="EI338" s="15"/>
      <c r="EJ338" s="14"/>
      <c r="EK338" s="95"/>
      <c r="EL338" s="95"/>
      <c r="EM338" s="15"/>
      <c r="EN338" s="14"/>
      <c r="EO338" s="95"/>
      <c r="EP338" s="95"/>
      <c r="EQ338" s="15"/>
      <c r="ER338" s="14"/>
      <c r="ES338" s="95"/>
      <c r="ET338" s="15"/>
      <c r="EU338" s="15"/>
      <c r="EV338" s="14"/>
      <c r="EW338" s="15"/>
      <c r="EX338" s="15"/>
      <c r="EY338" s="15"/>
      <c r="EZ338" s="14"/>
      <c r="FA338" s="15"/>
      <c r="FB338" s="15"/>
      <c r="FC338" s="15"/>
      <c r="FD338" s="14"/>
      <c r="FE338" s="15"/>
      <c r="FF338" s="15"/>
      <c r="FG338" s="15"/>
      <c r="FH338" s="14"/>
      <c r="FI338" s="15"/>
      <c r="FJ338" s="15"/>
      <c r="FK338" s="15"/>
      <c r="FL338" s="14"/>
      <c r="FM338" s="15"/>
      <c r="FN338" s="15"/>
      <c r="FO338" s="15"/>
      <c r="FP338" s="14"/>
      <c r="FQ338" s="14"/>
      <c r="FR338" s="14"/>
      <c r="FS338" s="15"/>
      <c r="FT338" s="14"/>
      <c r="FU338" s="14"/>
      <c r="FV338" s="14"/>
      <c r="FW338" s="15"/>
      <c r="FX338" s="14"/>
      <c r="FY338" s="14"/>
      <c r="FZ338" s="14"/>
      <c r="GA338" s="15"/>
      <c r="GB338" s="14"/>
      <c r="GC338" s="14"/>
      <c r="GD338" s="14"/>
      <c r="GE338" s="15"/>
      <c r="GF338" s="14"/>
      <c r="GG338" s="14"/>
      <c r="GH338" s="14"/>
      <c r="GI338" s="15"/>
      <c r="GJ338" s="15"/>
      <c r="GK338" s="15"/>
    </row>
    <row r="339" spans="1:193" s="33" customFormat="1" x14ac:dyDescent="0.25">
      <c r="A339" s="56" t="s">
        <v>617</v>
      </c>
      <c r="B339" s="145">
        <f t="shared" si="1297"/>
        <v>4835.2</v>
      </c>
      <c r="C339" s="145">
        <f t="shared" si="1297"/>
        <v>4835.2</v>
      </c>
      <c r="D339" s="145">
        <f t="shared" si="1298"/>
        <v>4835.2</v>
      </c>
      <c r="E339" s="14">
        <f t="shared" si="1089"/>
        <v>100</v>
      </c>
      <c r="F339" s="14"/>
      <c r="G339" s="14"/>
      <c r="H339" s="14"/>
      <c r="I339" s="14"/>
      <c r="J339" s="14"/>
      <c r="K339" s="14"/>
      <c r="L339" s="14"/>
      <c r="M339" s="14"/>
      <c r="N339" s="14"/>
      <c r="O339" s="14"/>
      <c r="P339" s="14"/>
      <c r="Q339" s="15"/>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v>4835.2</v>
      </c>
      <c r="AU339" s="14">
        <v>4835.2</v>
      </c>
      <c r="AV339" s="14">
        <v>4835.2</v>
      </c>
      <c r="AW339" s="14">
        <f>AV339/AU339*100</f>
        <v>100</v>
      </c>
      <c r="AX339" s="14"/>
      <c r="AY339" s="14"/>
      <c r="AZ339" s="14"/>
      <c r="BA339" s="14"/>
      <c r="BB339" s="155"/>
      <c r="BC339" s="14"/>
      <c r="BD339" s="14"/>
      <c r="BE339" s="14"/>
      <c r="BF339" s="14"/>
      <c r="BG339" s="14"/>
      <c r="BH339" s="14"/>
      <c r="BI339" s="95"/>
      <c r="BJ339" s="95"/>
      <c r="BK339" s="95"/>
      <c r="BL339" s="95"/>
      <c r="BM339" s="95"/>
      <c r="BN339" s="95"/>
      <c r="BO339" s="14"/>
      <c r="BP339" s="14"/>
      <c r="BQ339" s="95"/>
      <c r="BR339" s="14"/>
      <c r="BS339" s="14"/>
      <c r="BT339" s="14"/>
      <c r="BU339" s="95"/>
      <c r="BV339" s="95"/>
      <c r="BW339" s="14"/>
      <c r="BX339" s="14"/>
      <c r="BY339" s="95"/>
      <c r="BZ339" s="14"/>
      <c r="CA339" s="14"/>
      <c r="CB339" s="14"/>
      <c r="CC339" s="14"/>
      <c r="CD339" s="14"/>
      <c r="CE339" s="14"/>
      <c r="CF339" s="14"/>
      <c r="CG339" s="95"/>
      <c r="CH339" s="95"/>
      <c r="CI339" s="14"/>
      <c r="CJ339" s="14"/>
      <c r="CK339" s="95"/>
      <c r="CL339" s="95"/>
      <c r="CM339" s="14"/>
      <c r="CN339" s="14"/>
      <c r="CO339" s="95"/>
      <c r="CP339" s="95"/>
      <c r="CQ339" s="14"/>
      <c r="CR339" s="14"/>
      <c r="CS339" s="95"/>
      <c r="CT339" s="95"/>
      <c r="CU339" s="14"/>
      <c r="CV339" s="14"/>
      <c r="CW339" s="95"/>
      <c r="CX339" s="95"/>
      <c r="CY339" s="14"/>
      <c r="CZ339" s="14"/>
      <c r="DA339" s="95"/>
      <c r="DB339" s="14"/>
      <c r="DC339" s="14"/>
      <c r="DD339" s="14"/>
      <c r="DE339" s="14"/>
      <c r="DF339" s="14"/>
      <c r="DG339" s="14"/>
      <c r="DH339" s="14"/>
      <c r="DI339" s="95"/>
      <c r="DJ339" s="95"/>
      <c r="DK339" s="14"/>
      <c r="DL339" s="14"/>
      <c r="DM339" s="48"/>
      <c r="DN339" s="14"/>
      <c r="DO339" s="14"/>
      <c r="DP339" s="14"/>
      <c r="DQ339" s="48"/>
      <c r="DR339" s="14"/>
      <c r="DS339" s="14"/>
      <c r="DT339" s="14"/>
      <c r="DU339" s="95"/>
      <c r="DV339" s="95"/>
      <c r="DW339" s="15"/>
      <c r="DX339" s="14"/>
      <c r="DY339" s="207"/>
      <c r="DZ339" s="15"/>
      <c r="EA339" s="15"/>
      <c r="EB339" s="14"/>
      <c r="EC339" s="14"/>
      <c r="ED339" s="225"/>
      <c r="EE339" s="221"/>
      <c r="EF339" s="14"/>
      <c r="EG339" s="95"/>
      <c r="EH339" s="95"/>
      <c r="EI339" s="15"/>
      <c r="EJ339" s="14"/>
      <c r="EK339" s="95"/>
      <c r="EL339" s="95"/>
      <c r="EM339" s="15"/>
      <c r="EN339" s="14"/>
      <c r="EO339" s="95"/>
      <c r="EP339" s="95"/>
      <c r="EQ339" s="15"/>
      <c r="ER339" s="14"/>
      <c r="ES339" s="95"/>
      <c r="ET339" s="15"/>
      <c r="EU339" s="15"/>
      <c r="EV339" s="14"/>
      <c r="EW339" s="15"/>
      <c r="EX339" s="15"/>
      <c r="EY339" s="15"/>
      <c r="EZ339" s="14"/>
      <c r="FA339" s="15"/>
      <c r="FB339" s="15"/>
      <c r="FC339" s="15"/>
      <c r="FD339" s="14"/>
      <c r="FE339" s="15"/>
      <c r="FF339" s="15"/>
      <c r="FG339" s="15"/>
      <c r="FH339" s="14"/>
      <c r="FI339" s="15"/>
      <c r="FJ339" s="15"/>
      <c r="FK339" s="15"/>
      <c r="FL339" s="14"/>
      <c r="FM339" s="15"/>
      <c r="FN339" s="15"/>
      <c r="FO339" s="15"/>
      <c r="FP339" s="14"/>
      <c r="FQ339" s="14"/>
      <c r="FR339" s="14"/>
      <c r="FS339" s="15"/>
      <c r="FT339" s="14"/>
      <c r="FU339" s="14"/>
      <c r="FV339" s="14"/>
      <c r="FW339" s="15"/>
      <c r="FX339" s="14"/>
      <c r="FY339" s="14"/>
      <c r="FZ339" s="14"/>
      <c r="GA339" s="15"/>
      <c r="GB339" s="14"/>
      <c r="GC339" s="14"/>
      <c r="GD339" s="14"/>
      <c r="GE339" s="15"/>
      <c r="GF339" s="14"/>
      <c r="GG339" s="14"/>
      <c r="GH339" s="14"/>
      <c r="GI339" s="15"/>
      <c r="GJ339" s="15"/>
      <c r="GK339" s="15"/>
    </row>
    <row r="340" spans="1:193" s="33" customFormat="1" x14ac:dyDescent="0.25">
      <c r="A340" s="56" t="s">
        <v>416</v>
      </c>
      <c r="B340" s="145">
        <f t="shared" si="1297"/>
        <v>0</v>
      </c>
      <c r="C340" s="145">
        <f t="shared" si="1297"/>
        <v>0</v>
      </c>
      <c r="D340" s="145">
        <f t="shared" si="1298"/>
        <v>0</v>
      </c>
      <c r="E340" s="14"/>
      <c r="F340" s="14"/>
      <c r="G340" s="14"/>
      <c r="H340" s="14"/>
      <c r="I340" s="14"/>
      <c r="J340" s="14"/>
      <c r="K340" s="14"/>
      <c r="L340" s="14"/>
      <c r="M340" s="14"/>
      <c r="N340" s="14"/>
      <c r="O340" s="14"/>
      <c r="P340" s="14"/>
      <c r="Q340" s="15"/>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55"/>
      <c r="BC340" s="14"/>
      <c r="BD340" s="14"/>
      <c r="BE340" s="14"/>
      <c r="BF340" s="14"/>
      <c r="BG340" s="14"/>
      <c r="BH340" s="14"/>
      <c r="BI340" s="95"/>
      <c r="BJ340" s="95"/>
      <c r="BK340" s="95"/>
      <c r="BL340" s="95"/>
      <c r="BM340" s="95"/>
      <c r="BN340" s="95"/>
      <c r="BO340" s="14"/>
      <c r="BP340" s="14"/>
      <c r="BQ340" s="95"/>
      <c r="BR340" s="14"/>
      <c r="BS340" s="14"/>
      <c r="BT340" s="14"/>
      <c r="BU340" s="95"/>
      <c r="BV340" s="95"/>
      <c r="BW340" s="14"/>
      <c r="BX340" s="14"/>
      <c r="BY340" s="95"/>
      <c r="BZ340" s="14"/>
      <c r="CA340" s="14"/>
      <c r="CB340" s="14"/>
      <c r="CC340" s="14"/>
      <c r="CD340" s="14"/>
      <c r="CE340" s="14"/>
      <c r="CF340" s="14"/>
      <c r="CG340" s="14"/>
      <c r="CH340" s="14"/>
      <c r="CI340" s="14"/>
      <c r="CJ340" s="14"/>
      <c r="CK340" s="95"/>
      <c r="CL340" s="95"/>
      <c r="CM340" s="14"/>
      <c r="CN340" s="14"/>
      <c r="CO340" s="95"/>
      <c r="CP340" s="95"/>
      <c r="CQ340" s="14"/>
      <c r="CR340" s="14"/>
      <c r="CS340" s="95"/>
      <c r="CT340" s="95"/>
      <c r="CU340" s="14"/>
      <c r="CV340" s="14"/>
      <c r="CW340" s="95"/>
      <c r="CX340" s="95"/>
      <c r="CY340" s="14"/>
      <c r="CZ340" s="14"/>
      <c r="DA340" s="95"/>
      <c r="DB340" s="14"/>
      <c r="DC340" s="14"/>
      <c r="DD340" s="14"/>
      <c r="DE340" s="14"/>
      <c r="DF340" s="14"/>
      <c r="DG340" s="14"/>
      <c r="DH340" s="14"/>
      <c r="DI340" s="95"/>
      <c r="DJ340" s="95"/>
      <c r="DK340" s="14"/>
      <c r="DL340" s="14"/>
      <c r="DM340" s="48"/>
      <c r="DN340" s="14"/>
      <c r="DO340" s="14"/>
      <c r="DP340" s="14"/>
      <c r="DQ340" s="48"/>
      <c r="DR340" s="14"/>
      <c r="DS340" s="14"/>
      <c r="DT340" s="14"/>
      <c r="DU340" s="95"/>
      <c r="DV340" s="95"/>
      <c r="DW340" s="15"/>
      <c r="DX340" s="14"/>
      <c r="DY340" s="207"/>
      <c r="DZ340" s="15"/>
      <c r="EA340" s="15"/>
      <c r="EB340" s="14"/>
      <c r="EC340" s="14"/>
      <c r="ED340" s="225"/>
      <c r="EE340" s="221"/>
      <c r="EF340" s="14"/>
      <c r="EG340" s="95"/>
      <c r="EH340" s="95"/>
      <c r="EI340" s="15"/>
      <c r="EJ340" s="14"/>
      <c r="EK340" s="95"/>
      <c r="EL340" s="95"/>
      <c r="EM340" s="15"/>
      <c r="EN340" s="14"/>
      <c r="EO340" s="95"/>
      <c r="EP340" s="95"/>
      <c r="EQ340" s="15"/>
      <c r="ER340" s="14"/>
      <c r="ES340" s="95"/>
      <c r="ET340" s="15"/>
      <c r="EU340" s="15"/>
      <c r="EV340" s="14"/>
      <c r="EW340" s="15"/>
      <c r="EX340" s="15"/>
      <c r="EY340" s="15"/>
      <c r="EZ340" s="14"/>
      <c r="FA340" s="15"/>
      <c r="FB340" s="15"/>
      <c r="FC340" s="15"/>
      <c r="FD340" s="14"/>
      <c r="FE340" s="15"/>
      <c r="FF340" s="15"/>
      <c r="FG340" s="15"/>
      <c r="FH340" s="14"/>
      <c r="FI340" s="15"/>
      <c r="FJ340" s="15"/>
      <c r="FK340" s="15"/>
      <c r="FL340" s="14"/>
      <c r="FM340" s="15"/>
      <c r="FN340" s="15"/>
      <c r="FO340" s="15"/>
      <c r="FP340" s="14"/>
      <c r="FQ340" s="14"/>
      <c r="FR340" s="14"/>
      <c r="FS340" s="15"/>
      <c r="FT340" s="14"/>
      <c r="FU340" s="14"/>
      <c r="FV340" s="14"/>
      <c r="FW340" s="15"/>
      <c r="FX340" s="14"/>
      <c r="FY340" s="14"/>
      <c r="FZ340" s="14"/>
      <c r="GA340" s="15"/>
      <c r="GB340" s="14"/>
      <c r="GC340" s="14"/>
      <c r="GD340" s="14"/>
      <c r="GE340" s="15"/>
      <c r="GF340" s="14"/>
      <c r="GG340" s="14"/>
      <c r="GH340" s="14"/>
      <c r="GI340" s="15"/>
      <c r="GJ340" s="15"/>
      <c r="GK340" s="15"/>
    </row>
    <row r="341" spans="1:193" s="74" customFormat="1" ht="31.5" x14ac:dyDescent="0.25">
      <c r="A341" s="75" t="s">
        <v>413</v>
      </c>
      <c r="B341" s="144">
        <f t="shared" si="1297"/>
        <v>55517.100000000006</v>
      </c>
      <c r="C341" s="144">
        <f t="shared" si="1297"/>
        <v>50953.03553999999</v>
      </c>
      <c r="D341" s="144">
        <f t="shared" si="1298"/>
        <v>47297.259379999996</v>
      </c>
      <c r="E341" s="79">
        <f t="shared" si="1089"/>
        <v>92.82520438428034</v>
      </c>
      <c r="F341" s="81">
        <f t="shared" ref="F341" si="1299">F342+F343+F344+F345+F346+F347+F348+F349</f>
        <v>0</v>
      </c>
      <c r="G341" s="81">
        <f t="shared" ref="G341:BH341" si="1300">G342+G343+G344+G345+G346+G347+G348+G349</f>
        <v>0</v>
      </c>
      <c r="H341" s="81">
        <f t="shared" si="1300"/>
        <v>0</v>
      </c>
      <c r="I341" s="81">
        <f t="shared" si="1300"/>
        <v>0</v>
      </c>
      <c r="J341" s="81">
        <f t="shared" ref="J341" si="1301">J342+J343+J344+J345+J346+J347+J348+J349</f>
        <v>0</v>
      </c>
      <c r="K341" s="81">
        <f t="shared" si="1300"/>
        <v>0</v>
      </c>
      <c r="L341" s="81">
        <f t="shared" si="1300"/>
        <v>0</v>
      </c>
      <c r="M341" s="81">
        <f t="shared" si="1300"/>
        <v>0</v>
      </c>
      <c r="N341" s="81">
        <f t="shared" ref="N341" si="1302">N342+N343+N344+N345+N346+N347+N348+N349</f>
        <v>2394</v>
      </c>
      <c r="O341" s="81">
        <f t="shared" si="1300"/>
        <v>2016</v>
      </c>
      <c r="P341" s="81">
        <f t="shared" si="1300"/>
        <v>1932</v>
      </c>
      <c r="Q341" s="81">
        <f t="shared" si="1264"/>
        <v>95.833333333333343</v>
      </c>
      <c r="R341" s="81">
        <f t="shared" ref="R341" si="1303">R342+R343+R344+R345+R346+R347+R348+R349</f>
        <v>0</v>
      </c>
      <c r="S341" s="81">
        <f t="shared" si="1300"/>
        <v>0</v>
      </c>
      <c r="T341" s="81">
        <f t="shared" si="1300"/>
        <v>0</v>
      </c>
      <c r="U341" s="81"/>
      <c r="V341" s="81"/>
      <c r="W341" s="81">
        <f t="shared" si="1300"/>
        <v>0</v>
      </c>
      <c r="X341" s="81">
        <f t="shared" si="1300"/>
        <v>0</v>
      </c>
      <c r="Y341" s="81">
        <f t="shared" si="1300"/>
        <v>0</v>
      </c>
      <c r="Z341" s="81">
        <f t="shared" ref="Z341" si="1304">Z342+Z343+Z344+Z345+Z346+Z347+Z348+Z349</f>
        <v>2820</v>
      </c>
      <c r="AA341" s="81">
        <f t="shared" si="1300"/>
        <v>2820</v>
      </c>
      <c r="AB341" s="81">
        <f t="shared" si="1300"/>
        <v>2820</v>
      </c>
      <c r="AC341" s="81">
        <f>AB341/AA341*100</f>
        <v>100</v>
      </c>
      <c r="AD341" s="81">
        <f t="shared" ref="AD341" si="1305">AD342+AD343+AD344+AD345+AD346+AD347+AD348+AD349</f>
        <v>0</v>
      </c>
      <c r="AE341" s="81">
        <f t="shared" si="1300"/>
        <v>0</v>
      </c>
      <c r="AF341" s="81">
        <f t="shared" si="1300"/>
        <v>0</v>
      </c>
      <c r="AG341" s="81">
        <f t="shared" si="1300"/>
        <v>0</v>
      </c>
      <c r="AH341" s="81">
        <f t="shared" ref="AH341" si="1306">AH342+AH343+AH344+AH345+AH346+AH347+AH348+AH349</f>
        <v>50</v>
      </c>
      <c r="AI341" s="81">
        <f t="shared" si="1300"/>
        <v>51.020420000000001</v>
      </c>
      <c r="AJ341" s="81">
        <f t="shared" si="1300"/>
        <v>51.020409999999998</v>
      </c>
      <c r="AK341" s="79">
        <f>AJ341/AI341*100</f>
        <v>99.999980400004546</v>
      </c>
      <c r="AL341" s="79"/>
      <c r="AM341" s="81">
        <f t="shared" si="1300"/>
        <v>0</v>
      </c>
      <c r="AN341" s="81">
        <f t="shared" si="1300"/>
        <v>0</v>
      </c>
      <c r="AO341" s="81">
        <f t="shared" si="1300"/>
        <v>0</v>
      </c>
      <c r="AP341" s="81"/>
      <c r="AQ341" s="81">
        <f>SUM(AQ342:AQ349)</f>
        <v>2762.6971199999998</v>
      </c>
      <c r="AR341" s="81">
        <f t="shared" si="1300"/>
        <v>2762.6971199999998</v>
      </c>
      <c r="AS341" s="79">
        <f t="shared" ref="AS341:AS396" si="1307">AR341/AQ341*100</f>
        <v>100</v>
      </c>
      <c r="AT341" s="81">
        <f t="shared" ref="AT341" si="1308">AT342+AT343+AT344+AT345+AT346+AT347+AT348+AT349</f>
        <v>2979</v>
      </c>
      <c r="AU341" s="81">
        <f t="shared" si="1300"/>
        <v>2979</v>
      </c>
      <c r="AV341" s="81">
        <f t="shared" si="1300"/>
        <v>2979.00569</v>
      </c>
      <c r="AW341" s="79">
        <f t="shared" ref="AW341" si="1309">AV341/AU341*100</f>
        <v>100.00019100369251</v>
      </c>
      <c r="AX341" s="81">
        <f t="shared" ref="AX341" si="1310">AX342+AX343+AX344+AX345+AX346+AX347+AX348+AX349</f>
        <v>13045</v>
      </c>
      <c r="AY341" s="81">
        <f t="shared" si="1300"/>
        <v>13045</v>
      </c>
      <c r="AZ341" s="81">
        <f t="shared" si="1300"/>
        <v>9954.2553399999997</v>
      </c>
      <c r="BA341" s="81">
        <f t="shared" si="190"/>
        <v>76.307055116903015</v>
      </c>
      <c r="BB341" s="154"/>
      <c r="BC341" s="81">
        <f t="shared" ref="BC341:BD341" si="1311">BC342+BC343+BC344+BC345+BC346+BC347+BC348+BC349</f>
        <v>1751</v>
      </c>
      <c r="BD341" s="81">
        <f t="shared" si="1311"/>
        <v>1406.0882199999999</v>
      </c>
      <c r="BE341" s="81">
        <f t="shared" ref="BE341:BE342" si="1312">BD341/BC341*100</f>
        <v>80.302011422044544</v>
      </c>
      <c r="BF341" s="81">
        <f t="shared" ref="BF341" si="1313">BF342+BF343+BF344+BF345+BF346+BF347+BF348+BF349</f>
        <v>0</v>
      </c>
      <c r="BG341" s="81">
        <f t="shared" si="1300"/>
        <v>0</v>
      </c>
      <c r="BH341" s="81">
        <f t="shared" si="1300"/>
        <v>0</v>
      </c>
      <c r="BI341" s="81">
        <f t="shared" ref="BI341:DP341" si="1314">BI342+BI343+BI344+BI345+BI346+BI347+BI348+BI349</f>
        <v>0</v>
      </c>
      <c r="BJ341" s="81"/>
      <c r="BK341" s="81"/>
      <c r="BL341" s="81"/>
      <c r="BM341" s="81"/>
      <c r="BN341" s="81"/>
      <c r="BO341" s="81">
        <f t="shared" si="1314"/>
        <v>0</v>
      </c>
      <c r="BP341" s="81">
        <f t="shared" si="1314"/>
        <v>0</v>
      </c>
      <c r="BQ341" s="81">
        <f t="shared" si="1314"/>
        <v>0</v>
      </c>
      <c r="BR341" s="81">
        <f t="shared" ref="BR341" si="1315">BR342+BR343+BR344+BR345+BR346+BR347+BR348+BR349</f>
        <v>0</v>
      </c>
      <c r="BS341" s="81">
        <f t="shared" si="1314"/>
        <v>0</v>
      </c>
      <c r="BT341" s="81">
        <f t="shared" si="1314"/>
        <v>0</v>
      </c>
      <c r="BU341" s="81">
        <f t="shared" si="1314"/>
        <v>0</v>
      </c>
      <c r="BV341" s="81"/>
      <c r="BW341" s="81">
        <f t="shared" si="1314"/>
        <v>0</v>
      </c>
      <c r="BX341" s="81">
        <f t="shared" si="1314"/>
        <v>0</v>
      </c>
      <c r="BY341" s="81">
        <f t="shared" si="1314"/>
        <v>0</v>
      </c>
      <c r="BZ341" s="81">
        <f t="shared" ref="BZ341" si="1316">BZ342+BZ343+BZ344+BZ345+BZ346+BZ347+BZ348+BZ349</f>
        <v>5071.3</v>
      </c>
      <c r="CA341" s="81">
        <f t="shared" si="1314"/>
        <v>2812.6</v>
      </c>
      <c r="CB341" s="81">
        <f t="shared" si="1314"/>
        <v>2684.3978099999999</v>
      </c>
      <c r="CC341" s="81">
        <f t="shared" si="257"/>
        <v>95.441861978240766</v>
      </c>
      <c r="CD341" s="81"/>
      <c r="CE341" s="81">
        <f t="shared" si="1314"/>
        <v>0</v>
      </c>
      <c r="CF341" s="81">
        <f t="shared" si="1314"/>
        <v>0</v>
      </c>
      <c r="CG341" s="81">
        <f t="shared" si="1314"/>
        <v>0</v>
      </c>
      <c r="CH341" s="81"/>
      <c r="CI341" s="81">
        <f t="shared" si="1314"/>
        <v>0</v>
      </c>
      <c r="CJ341" s="81">
        <f t="shared" si="1314"/>
        <v>0</v>
      </c>
      <c r="CK341" s="81">
        <f t="shared" si="1314"/>
        <v>0</v>
      </c>
      <c r="CL341" s="81"/>
      <c r="CM341" s="81">
        <f t="shared" si="1314"/>
        <v>0</v>
      </c>
      <c r="CN341" s="81">
        <f t="shared" si="1314"/>
        <v>0</v>
      </c>
      <c r="CO341" s="81">
        <f t="shared" si="1314"/>
        <v>0</v>
      </c>
      <c r="CP341" s="81"/>
      <c r="CQ341" s="81">
        <f t="shared" si="1314"/>
        <v>0</v>
      </c>
      <c r="CR341" s="81">
        <f t="shared" si="1314"/>
        <v>0</v>
      </c>
      <c r="CS341" s="81">
        <f t="shared" si="1314"/>
        <v>0</v>
      </c>
      <c r="CT341" s="81"/>
      <c r="CU341" s="81">
        <f t="shared" si="1314"/>
        <v>0</v>
      </c>
      <c r="CV341" s="81">
        <f t="shared" si="1314"/>
        <v>0</v>
      </c>
      <c r="CW341" s="79"/>
      <c r="CX341" s="79"/>
      <c r="CY341" s="81">
        <f t="shared" si="1314"/>
        <v>0</v>
      </c>
      <c r="CZ341" s="81">
        <f t="shared" si="1314"/>
        <v>0</v>
      </c>
      <c r="DA341" s="81">
        <f t="shared" si="1314"/>
        <v>0</v>
      </c>
      <c r="DB341" s="81">
        <f t="shared" ref="DB341" si="1317">DB342+DB343+DB344+DB345+DB346+DB347+DB348+DB349</f>
        <v>600.20000000000005</v>
      </c>
      <c r="DC341" s="81">
        <f t="shared" si="1314"/>
        <v>600.20000000000005</v>
      </c>
      <c r="DD341" s="81">
        <f t="shared" si="1314"/>
        <v>600.20000000000005</v>
      </c>
      <c r="DE341" s="79">
        <f t="shared" ref="DE341:DE365" si="1318">DD341/DC341*100</f>
        <v>100</v>
      </c>
      <c r="DF341" s="79"/>
      <c r="DG341" s="81">
        <f t="shared" si="1314"/>
        <v>0</v>
      </c>
      <c r="DH341" s="81">
        <f t="shared" si="1314"/>
        <v>0</v>
      </c>
      <c r="DI341" s="81">
        <f t="shared" si="1314"/>
        <v>0</v>
      </c>
      <c r="DJ341" s="81">
        <f t="shared" si="1314"/>
        <v>383.9</v>
      </c>
      <c r="DK341" s="81">
        <f t="shared" si="1314"/>
        <v>194.3</v>
      </c>
      <c r="DL341" s="81">
        <f t="shared" si="1314"/>
        <v>194.3</v>
      </c>
      <c r="DM341" s="78">
        <f t="shared" ref="DM341:DM395" si="1319">DL341/DK341*100</f>
        <v>100</v>
      </c>
      <c r="DN341" s="81">
        <f t="shared" ref="DN341" si="1320">DN342+DN343+DN344+DN345+DN346+DN347+DN348+DN349</f>
        <v>9399.1</v>
      </c>
      <c r="DO341" s="81">
        <f t="shared" si="1314"/>
        <v>9399.1</v>
      </c>
      <c r="DP341" s="81">
        <f t="shared" si="1314"/>
        <v>9399.1353500000005</v>
      </c>
      <c r="DQ341" s="78">
        <f t="shared" ref="DQ341:DQ395" si="1321">DP341/DO341*100</f>
        <v>100.00037609983934</v>
      </c>
      <c r="DR341" s="81">
        <f t="shared" ref="DR341" si="1322">DR342+DR343+DR344+DR345+DR346+DR347+DR348+DR349</f>
        <v>0</v>
      </c>
      <c r="DS341" s="81">
        <f t="shared" ref="DS341:EK341" si="1323">DS342+DS343+DS344+DS345+DS346+DS347+DS348+DS349</f>
        <v>0</v>
      </c>
      <c r="DT341" s="81">
        <f t="shared" si="1323"/>
        <v>0</v>
      </c>
      <c r="DU341" s="81">
        <f t="shared" si="1323"/>
        <v>0</v>
      </c>
      <c r="DV341" s="81"/>
      <c r="DW341" s="81">
        <f t="shared" si="1323"/>
        <v>0</v>
      </c>
      <c r="DX341" s="81">
        <f t="shared" si="1323"/>
        <v>0</v>
      </c>
      <c r="DY341" s="209">
        <f t="shared" si="1323"/>
        <v>0</v>
      </c>
      <c r="DZ341" s="81">
        <f t="shared" ref="DZ341" si="1324">DZ342+DZ343+DZ344+DZ345+DZ346+DZ347+DZ348+DZ349</f>
        <v>8937.5</v>
      </c>
      <c r="EA341" s="81">
        <f t="shared" si="1323"/>
        <v>8937.5</v>
      </c>
      <c r="EB341" s="81">
        <f t="shared" si="1323"/>
        <v>8937.5</v>
      </c>
      <c r="EC341" s="81">
        <f t="shared" si="202"/>
        <v>100</v>
      </c>
      <c r="ED341" s="220"/>
      <c r="EE341" s="220">
        <f t="shared" si="1323"/>
        <v>0</v>
      </c>
      <c r="EF341" s="81">
        <f t="shared" si="1323"/>
        <v>0</v>
      </c>
      <c r="EG341" s="81">
        <f t="shared" si="1323"/>
        <v>0</v>
      </c>
      <c r="EH341" s="81"/>
      <c r="EI341" s="81">
        <f t="shared" si="1323"/>
        <v>0</v>
      </c>
      <c r="EJ341" s="81">
        <f t="shared" si="1323"/>
        <v>0</v>
      </c>
      <c r="EK341" s="81">
        <f t="shared" si="1323"/>
        <v>0</v>
      </c>
      <c r="EL341" s="81"/>
      <c r="EM341" s="81"/>
      <c r="EN341" s="81">
        <f t="shared" ref="EN341:EO341" si="1325">EN342+EN343+EN344+EN345+EN346+EN347+EN348+EN349</f>
        <v>0</v>
      </c>
      <c r="EO341" s="81">
        <f t="shared" si="1325"/>
        <v>0</v>
      </c>
      <c r="EP341" s="81"/>
      <c r="EQ341" s="81">
        <f t="shared" ref="EQ341:ET341" si="1326">EQ342+EQ343+EQ344+EQ345+EQ346+EQ347+EQ348+EQ349</f>
        <v>0</v>
      </c>
      <c r="ER341" s="81">
        <f t="shared" si="1326"/>
        <v>0</v>
      </c>
      <c r="ES341" s="81">
        <f t="shared" si="1326"/>
        <v>0</v>
      </c>
      <c r="ET341" s="81">
        <f t="shared" si="1326"/>
        <v>1260.3</v>
      </c>
      <c r="EU341" s="81">
        <f t="shared" ref="EU341:EV341" si="1327">EU342+EU343+EU344+EU345+EU346+EU347+EU348+EU349</f>
        <v>330.2</v>
      </c>
      <c r="EV341" s="81">
        <f t="shared" si="1327"/>
        <v>322.27143999999998</v>
      </c>
      <c r="EW341" s="81">
        <f t="shared" si="1288"/>
        <v>97.598861296184126</v>
      </c>
      <c r="EX341" s="81">
        <f t="shared" ref="EX341" si="1328">EX342+EX343+EX344+EX345+EX346+EX347+EX348+EX349</f>
        <v>3137.4</v>
      </c>
      <c r="EY341" s="81">
        <f t="shared" ref="EY341:EZ341" si="1329">EY342+EY343+EY344+EY345+EY346+EY347+EY348+EY349</f>
        <v>3137.5</v>
      </c>
      <c r="EZ341" s="81">
        <f t="shared" si="1329"/>
        <v>3137.47</v>
      </c>
      <c r="FA341" s="81">
        <f t="shared" si="1291"/>
        <v>99.999043824701189</v>
      </c>
      <c r="FB341" s="81"/>
      <c r="FC341" s="81">
        <f t="shared" ref="FC341:FD341" si="1330">FC342+FC343+FC344+FC345+FC346+FC347+FC348+FC349</f>
        <v>0</v>
      </c>
      <c r="FD341" s="81">
        <f t="shared" si="1330"/>
        <v>0</v>
      </c>
      <c r="FE341" s="81"/>
      <c r="FF341" s="81"/>
      <c r="FG341" s="81">
        <f t="shared" ref="FG341:FH341" si="1331">FG342+FG343+FG344+FG345+FG346+FG347+FG348+FG349</f>
        <v>0</v>
      </c>
      <c r="FH341" s="81">
        <f t="shared" si="1331"/>
        <v>0</v>
      </c>
      <c r="FI341" s="81"/>
      <c r="FJ341" s="81"/>
      <c r="FK341" s="81">
        <f t="shared" ref="FK341:FL341" si="1332">FK342+FK343+FK344+FK345+FK346+FK347+FK348+FK349</f>
        <v>0</v>
      </c>
      <c r="FL341" s="81">
        <f t="shared" si="1332"/>
        <v>0</v>
      </c>
      <c r="FM341" s="81"/>
      <c r="FN341" s="81"/>
      <c r="FO341" s="81">
        <f t="shared" ref="FO341:FP341" si="1333">FO342+FO343+FO344+FO345+FO346+FO347+FO348+FO349</f>
        <v>0</v>
      </c>
      <c r="FP341" s="81">
        <f t="shared" si="1333"/>
        <v>0</v>
      </c>
      <c r="FQ341" s="81"/>
      <c r="FR341" s="81"/>
      <c r="FS341" s="81"/>
      <c r="FT341" s="81"/>
      <c r="FU341" s="81"/>
      <c r="FV341" s="81">
        <f>FV342</f>
        <v>5439.4</v>
      </c>
      <c r="FW341" s="81"/>
      <c r="FX341" s="81"/>
      <c r="FY341" s="81"/>
      <c r="FZ341" s="81"/>
      <c r="GA341" s="81"/>
      <c r="GB341" s="81"/>
      <c r="GC341" s="81"/>
      <c r="GD341" s="81"/>
      <c r="GE341" s="81"/>
      <c r="GF341" s="81"/>
      <c r="GG341" s="81"/>
      <c r="GH341" s="81"/>
      <c r="GI341" s="81">
        <f>SUM(GI342:GI349)</f>
        <v>116.91800000000001</v>
      </c>
      <c r="GJ341" s="81">
        <f>SUM(GJ342:GJ349)</f>
        <v>116.91800000000001</v>
      </c>
      <c r="GK341" s="81">
        <f t="shared" ref="GK341:GK388" si="1334">GJ341/GI341*100</f>
        <v>100</v>
      </c>
    </row>
    <row r="342" spans="1:193" s="33" customFormat="1" x14ac:dyDescent="0.25">
      <c r="A342" s="56" t="s">
        <v>344</v>
      </c>
      <c r="B342" s="145">
        <f t="shared" si="1297"/>
        <v>52538.100000000006</v>
      </c>
      <c r="C342" s="145">
        <f t="shared" si="1297"/>
        <v>44611.138419999996</v>
      </c>
      <c r="D342" s="145">
        <f t="shared" si="1298"/>
        <v>40955.356569999996</v>
      </c>
      <c r="E342" s="14">
        <f t="shared" si="1089"/>
        <v>91.805226274250273</v>
      </c>
      <c r="F342" s="15"/>
      <c r="G342" s="15"/>
      <c r="H342" s="14"/>
      <c r="I342" s="14"/>
      <c r="J342" s="15"/>
      <c r="K342" s="15"/>
      <c r="L342" s="15"/>
      <c r="M342" s="14"/>
      <c r="N342" s="14">
        <v>2394</v>
      </c>
      <c r="O342" s="14">
        <v>2016</v>
      </c>
      <c r="P342" s="14">
        <v>1932</v>
      </c>
      <c r="Q342" s="15">
        <f>P342/O342*100</f>
        <v>95.833333333333343</v>
      </c>
      <c r="R342" s="14"/>
      <c r="S342" s="14"/>
      <c r="T342" s="14"/>
      <c r="U342" s="15"/>
      <c r="V342" s="15"/>
      <c r="W342" s="15">
        <v>0</v>
      </c>
      <c r="X342" s="15">
        <v>0</v>
      </c>
      <c r="Y342" s="14"/>
      <c r="Z342" s="15">
        <v>2820</v>
      </c>
      <c r="AA342" s="15">
        <v>2820</v>
      </c>
      <c r="AB342" s="15">
        <v>2820</v>
      </c>
      <c r="AC342" s="15">
        <f>AB342/AA342*100</f>
        <v>100</v>
      </c>
      <c r="AD342" s="15"/>
      <c r="AE342" s="15"/>
      <c r="AF342" s="15"/>
      <c r="AG342" s="14"/>
      <c r="AH342" s="15">
        <v>50</v>
      </c>
      <c r="AI342" s="15">
        <v>51.020420000000001</v>
      </c>
      <c r="AJ342" s="15">
        <v>51.020409999999998</v>
      </c>
      <c r="AK342" s="14">
        <f>AJ342/AI342*100</f>
        <v>99.999980400004546</v>
      </c>
      <c r="AL342" s="14"/>
      <c r="AM342" s="15"/>
      <c r="AN342" s="15"/>
      <c r="AO342" s="14"/>
      <c r="AP342" s="14"/>
      <c r="AQ342" s="14"/>
      <c r="AR342" s="14"/>
      <c r="AS342" s="14"/>
      <c r="AT342" s="15">
        <v>0</v>
      </c>
      <c r="AU342" s="15">
        <v>0</v>
      </c>
      <c r="AV342" s="15"/>
      <c r="AW342" s="14"/>
      <c r="AX342" s="133">
        <v>13045</v>
      </c>
      <c r="AY342" s="133">
        <v>13045</v>
      </c>
      <c r="AZ342" s="136">
        <v>9954.2553399999997</v>
      </c>
      <c r="BA342" s="15">
        <f t="shared" si="190"/>
        <v>76.307055116903015</v>
      </c>
      <c r="BB342" s="156"/>
      <c r="BC342" s="133">
        <v>1751</v>
      </c>
      <c r="BD342" s="136">
        <v>1406.0882199999999</v>
      </c>
      <c r="BE342" s="15">
        <f t="shared" si="1312"/>
        <v>80.302011422044544</v>
      </c>
      <c r="BF342" s="15"/>
      <c r="BG342" s="15"/>
      <c r="BH342" s="15"/>
      <c r="BI342" s="15"/>
      <c r="BJ342" s="15"/>
      <c r="BK342" s="15"/>
      <c r="BL342" s="15"/>
      <c r="BM342" s="15"/>
      <c r="BN342" s="15"/>
      <c r="BO342" s="15"/>
      <c r="BP342" s="94"/>
      <c r="BQ342" s="94"/>
      <c r="BR342" s="15"/>
      <c r="BS342" s="15"/>
      <c r="BT342" s="15"/>
      <c r="BU342" s="15"/>
      <c r="BV342" s="15"/>
      <c r="BW342" s="15"/>
      <c r="BX342" s="15"/>
      <c r="BY342" s="15"/>
      <c r="BZ342" s="15">
        <v>5071.3</v>
      </c>
      <c r="CA342" s="15">
        <v>2812.6</v>
      </c>
      <c r="CB342" s="199">
        <v>2684.3978099999999</v>
      </c>
      <c r="CC342" s="15">
        <f t="shared" si="257"/>
        <v>95.441861978240766</v>
      </c>
      <c r="CD342" s="15"/>
      <c r="CE342" s="15"/>
      <c r="CF342" s="94"/>
      <c r="CG342" s="94"/>
      <c r="CH342" s="94"/>
      <c r="CI342" s="15"/>
      <c r="CJ342" s="94"/>
      <c r="CK342" s="94"/>
      <c r="CL342" s="94"/>
      <c r="CM342" s="15"/>
      <c r="CN342" s="94"/>
      <c r="CO342" s="94"/>
      <c r="CP342" s="94"/>
      <c r="CQ342" s="15"/>
      <c r="CR342" s="94"/>
      <c r="CS342" s="94"/>
      <c r="CT342" s="94"/>
      <c r="CU342" s="15"/>
      <c r="CV342" s="94"/>
      <c r="CW342" s="14"/>
      <c r="CX342" s="14"/>
      <c r="CY342" s="15"/>
      <c r="CZ342" s="94"/>
      <c r="DA342" s="94"/>
      <c r="DB342" s="15">
        <v>600.20000000000005</v>
      </c>
      <c r="DC342" s="15"/>
      <c r="DD342" s="94"/>
      <c r="DE342" s="14"/>
      <c r="DF342" s="14"/>
      <c r="DG342" s="15"/>
      <c r="DH342" s="94"/>
      <c r="DI342" s="94"/>
      <c r="DJ342" s="15">
        <v>383.9</v>
      </c>
      <c r="DK342" s="15">
        <v>194.3</v>
      </c>
      <c r="DL342" s="94">
        <v>194.3</v>
      </c>
      <c r="DM342" s="48">
        <f t="shared" si="1319"/>
        <v>100</v>
      </c>
      <c r="DN342" s="15">
        <v>9399.1</v>
      </c>
      <c r="DO342" s="15">
        <v>9399.1</v>
      </c>
      <c r="DP342" s="199">
        <v>9399.1353500000005</v>
      </c>
      <c r="DQ342" s="48">
        <f t="shared" si="1321"/>
        <v>100.00037609983934</v>
      </c>
      <c r="DR342" s="15"/>
      <c r="DS342" s="15"/>
      <c r="DT342" s="94"/>
      <c r="DU342" s="94"/>
      <c r="DV342" s="94"/>
      <c r="DW342" s="15"/>
      <c r="DX342" s="94"/>
      <c r="DY342" s="211"/>
      <c r="DZ342" s="15">
        <v>8937.5</v>
      </c>
      <c r="EA342" s="15">
        <v>8937.5</v>
      </c>
      <c r="EB342" s="197">
        <v>8937.5</v>
      </c>
      <c r="EC342" s="15">
        <f t="shared" si="202"/>
        <v>100</v>
      </c>
      <c r="ED342" s="221"/>
      <c r="EE342" s="221"/>
      <c r="EF342" s="94"/>
      <c r="EG342" s="94"/>
      <c r="EH342" s="94"/>
      <c r="EI342" s="15"/>
      <c r="EJ342" s="94"/>
      <c r="EK342" s="94"/>
      <c r="EL342" s="94"/>
      <c r="EM342" s="15"/>
      <c r="EN342" s="94"/>
      <c r="EO342" s="94"/>
      <c r="EP342" s="94"/>
      <c r="EQ342" s="15"/>
      <c r="ER342" s="94"/>
      <c r="ES342" s="94"/>
      <c r="ET342" s="15">
        <v>1260.3</v>
      </c>
      <c r="EU342" s="15">
        <v>330.2</v>
      </c>
      <c r="EV342" s="199">
        <v>322.27143999999998</v>
      </c>
      <c r="EW342" s="15">
        <f t="shared" si="1288"/>
        <v>97.598861296184126</v>
      </c>
      <c r="EX342" s="15">
        <v>3137.4</v>
      </c>
      <c r="EY342" s="15">
        <v>3137.5</v>
      </c>
      <c r="EZ342" s="199">
        <v>3137.47</v>
      </c>
      <c r="FA342" s="15">
        <f t="shared" si="1291"/>
        <v>99.999043824701189</v>
      </c>
      <c r="FB342" s="15"/>
      <c r="FC342" s="15"/>
      <c r="FD342" s="199"/>
      <c r="FE342" s="15"/>
      <c r="FF342" s="15"/>
      <c r="FG342" s="15"/>
      <c r="FH342" s="199"/>
      <c r="FI342" s="15"/>
      <c r="FJ342" s="15"/>
      <c r="FK342" s="15"/>
      <c r="FL342" s="199"/>
      <c r="FM342" s="15"/>
      <c r="FN342" s="15"/>
      <c r="FO342" s="15"/>
      <c r="FP342" s="133"/>
      <c r="FQ342" s="15"/>
      <c r="FR342" s="15"/>
      <c r="FS342" s="15"/>
      <c r="FT342" s="133"/>
      <c r="FU342" s="15"/>
      <c r="FV342" s="15">
        <v>5439.4</v>
      </c>
      <c r="FW342" s="15"/>
      <c r="FX342" s="133"/>
      <c r="FY342" s="15"/>
      <c r="FZ342" s="15"/>
      <c r="GA342" s="15"/>
      <c r="GB342" s="133"/>
      <c r="GC342" s="15"/>
      <c r="GD342" s="15"/>
      <c r="GE342" s="15"/>
      <c r="GF342" s="133"/>
      <c r="GG342" s="15"/>
      <c r="GH342" s="15"/>
      <c r="GI342" s="15">
        <v>116.91800000000001</v>
      </c>
      <c r="GJ342" s="15">
        <v>116.91800000000001</v>
      </c>
      <c r="GK342" s="15">
        <f t="shared" si="1334"/>
        <v>100</v>
      </c>
    </row>
    <row r="343" spans="1:193" s="33" customFormat="1" x14ac:dyDescent="0.25">
      <c r="A343" s="56" t="s">
        <v>618</v>
      </c>
      <c r="B343" s="145">
        <f t="shared" si="1297"/>
        <v>0</v>
      </c>
      <c r="C343" s="145">
        <f t="shared" si="1297"/>
        <v>0</v>
      </c>
      <c r="D343" s="145">
        <f t="shared" si="1298"/>
        <v>0</v>
      </c>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55"/>
      <c r="BC343" s="14"/>
      <c r="BD343" s="14"/>
      <c r="BE343" s="14"/>
      <c r="BF343" s="14"/>
      <c r="BG343" s="14"/>
      <c r="BH343" s="14"/>
      <c r="BI343" s="95"/>
      <c r="BJ343" s="95"/>
      <c r="BK343" s="95"/>
      <c r="BL343" s="95"/>
      <c r="BM343" s="95"/>
      <c r="BN343" s="95"/>
      <c r="BO343" s="14"/>
      <c r="BP343" s="14"/>
      <c r="BQ343" s="95"/>
      <c r="BR343" s="14"/>
      <c r="BS343" s="14"/>
      <c r="BT343" s="14"/>
      <c r="BU343" s="95"/>
      <c r="BV343" s="95"/>
      <c r="BW343" s="14"/>
      <c r="BX343" s="14"/>
      <c r="BY343" s="95"/>
      <c r="BZ343" s="14"/>
      <c r="CA343" s="14"/>
      <c r="CB343" s="14"/>
      <c r="CC343" s="15"/>
      <c r="CD343" s="15"/>
      <c r="CE343" s="14"/>
      <c r="CF343" s="14"/>
      <c r="CG343" s="95"/>
      <c r="CH343" s="95"/>
      <c r="CI343" s="14"/>
      <c r="CJ343" s="14"/>
      <c r="CK343" s="95"/>
      <c r="CL343" s="95"/>
      <c r="CM343" s="14"/>
      <c r="CN343" s="14"/>
      <c r="CO343" s="95"/>
      <c r="CP343" s="95"/>
      <c r="CQ343" s="14"/>
      <c r="CR343" s="14"/>
      <c r="CS343" s="95"/>
      <c r="CT343" s="95"/>
      <c r="CU343" s="14"/>
      <c r="CV343" s="14"/>
      <c r="CW343" s="14"/>
      <c r="CX343" s="14"/>
      <c r="CY343" s="14"/>
      <c r="CZ343" s="14"/>
      <c r="DA343" s="95"/>
      <c r="DB343" s="14"/>
      <c r="DC343" s="14"/>
      <c r="DD343" s="14"/>
      <c r="DE343" s="14"/>
      <c r="DF343" s="14"/>
      <c r="DG343" s="14"/>
      <c r="DH343" s="14"/>
      <c r="DI343" s="95"/>
      <c r="DJ343" s="95"/>
      <c r="DK343" s="14"/>
      <c r="DL343" s="14"/>
      <c r="DM343" s="48"/>
      <c r="DN343" s="14"/>
      <c r="DO343" s="14"/>
      <c r="DP343" s="14"/>
      <c r="DQ343" s="48"/>
      <c r="DR343" s="14"/>
      <c r="DS343" s="14"/>
      <c r="DT343" s="14"/>
      <c r="DU343" s="95"/>
      <c r="DV343" s="95"/>
      <c r="DW343" s="15"/>
      <c r="DX343" s="14"/>
      <c r="DY343" s="207"/>
      <c r="DZ343" s="15"/>
      <c r="EA343" s="15"/>
      <c r="EB343" s="14"/>
      <c r="EC343" s="14"/>
      <c r="ED343" s="225"/>
      <c r="EE343" s="221"/>
      <c r="EF343" s="14"/>
      <c r="EG343" s="95"/>
      <c r="EH343" s="95"/>
      <c r="EI343" s="15"/>
      <c r="EJ343" s="14"/>
      <c r="EK343" s="95"/>
      <c r="EL343" s="95"/>
      <c r="EM343" s="15"/>
      <c r="EN343" s="14"/>
      <c r="EO343" s="95"/>
      <c r="EP343" s="95"/>
      <c r="EQ343" s="15"/>
      <c r="ER343" s="14"/>
      <c r="ES343" s="95"/>
      <c r="ET343" s="15"/>
      <c r="EU343" s="15"/>
      <c r="EV343" s="14"/>
      <c r="EW343" s="15"/>
      <c r="EX343" s="15"/>
      <c r="EY343" s="15"/>
      <c r="EZ343" s="14"/>
      <c r="FA343" s="15"/>
      <c r="FB343" s="15"/>
      <c r="FC343" s="15"/>
      <c r="FD343" s="14"/>
      <c r="FE343" s="15"/>
      <c r="FF343" s="15"/>
      <c r="FG343" s="15"/>
      <c r="FH343" s="14"/>
      <c r="FI343" s="15"/>
      <c r="FJ343" s="15"/>
      <c r="FK343" s="15"/>
      <c r="FL343" s="14"/>
      <c r="FM343" s="15"/>
      <c r="FN343" s="15"/>
      <c r="FO343" s="15"/>
      <c r="FP343" s="14"/>
      <c r="FQ343" s="14"/>
      <c r="FR343" s="14"/>
      <c r="FS343" s="15"/>
      <c r="FT343" s="14"/>
      <c r="FU343" s="14"/>
      <c r="FV343" s="14"/>
      <c r="FW343" s="15"/>
      <c r="FX343" s="14"/>
      <c r="FY343" s="14"/>
      <c r="FZ343" s="14"/>
      <c r="GA343" s="15"/>
      <c r="GB343" s="14"/>
      <c r="GC343" s="14"/>
      <c r="GD343" s="14"/>
      <c r="GE343" s="15"/>
      <c r="GF343" s="14"/>
      <c r="GG343" s="14"/>
      <c r="GH343" s="14"/>
      <c r="GI343" s="15"/>
      <c r="GJ343" s="15"/>
      <c r="GK343" s="15"/>
    </row>
    <row r="344" spans="1:193" s="33" customFormat="1" x14ac:dyDescent="0.25">
      <c r="A344" s="56" t="s">
        <v>619</v>
      </c>
      <c r="B344" s="145">
        <f t="shared" si="1297"/>
        <v>0</v>
      </c>
      <c r="C344" s="145">
        <f t="shared" si="1297"/>
        <v>963.16200000000003</v>
      </c>
      <c r="D344" s="145">
        <f t="shared" si="1298"/>
        <v>963.16200000000003</v>
      </c>
      <c r="E344" s="14">
        <f t="shared" ref="E344:E393" si="1335">D344/C344*100</f>
        <v>100</v>
      </c>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v>963.16200000000003</v>
      </c>
      <c r="AR344" s="133">
        <v>963.16200000000003</v>
      </c>
      <c r="AS344" s="14">
        <f t="shared" si="1307"/>
        <v>100</v>
      </c>
      <c r="AT344" s="14"/>
      <c r="AU344" s="14"/>
      <c r="AV344" s="14"/>
      <c r="AW344" s="14"/>
      <c r="AX344" s="14"/>
      <c r="AY344" s="14"/>
      <c r="AZ344" s="14"/>
      <c r="BA344" s="14"/>
      <c r="BB344" s="155"/>
      <c r="BC344" s="14"/>
      <c r="BD344" s="14"/>
      <c r="BE344" s="14"/>
      <c r="BF344" s="14"/>
      <c r="BG344" s="14"/>
      <c r="BH344" s="14"/>
      <c r="BI344" s="95"/>
      <c r="BJ344" s="95"/>
      <c r="BK344" s="95"/>
      <c r="BL344" s="95"/>
      <c r="BM344" s="95"/>
      <c r="BN344" s="95"/>
      <c r="BO344" s="14"/>
      <c r="BP344" s="14"/>
      <c r="BQ344" s="95"/>
      <c r="BR344" s="14"/>
      <c r="BS344" s="14"/>
      <c r="BT344" s="14"/>
      <c r="BU344" s="95"/>
      <c r="BV344" s="95"/>
      <c r="BW344" s="14"/>
      <c r="BX344" s="14"/>
      <c r="BY344" s="95"/>
      <c r="BZ344" s="14"/>
      <c r="CA344" s="14"/>
      <c r="CB344" s="14"/>
      <c r="CC344" s="15"/>
      <c r="CD344" s="15"/>
      <c r="CE344" s="14"/>
      <c r="CF344" s="14"/>
      <c r="CG344" s="95"/>
      <c r="CH344" s="95"/>
      <c r="CI344" s="14"/>
      <c r="CJ344" s="14"/>
      <c r="CK344" s="95"/>
      <c r="CL344" s="95"/>
      <c r="CM344" s="14"/>
      <c r="CN344" s="14"/>
      <c r="CO344" s="95"/>
      <c r="CP344" s="95"/>
      <c r="CQ344" s="14"/>
      <c r="CR344" s="14"/>
      <c r="CS344" s="95"/>
      <c r="CT344" s="95"/>
      <c r="CU344" s="14"/>
      <c r="CV344" s="14"/>
      <c r="CW344" s="14"/>
      <c r="CX344" s="14"/>
      <c r="CY344" s="14"/>
      <c r="CZ344" s="14"/>
      <c r="DA344" s="95"/>
      <c r="DB344" s="14"/>
      <c r="DC344" s="14"/>
      <c r="DD344" s="14"/>
      <c r="DE344" s="14"/>
      <c r="DF344" s="14"/>
      <c r="DG344" s="14"/>
      <c r="DH344" s="14"/>
      <c r="DI344" s="95"/>
      <c r="DJ344" s="95"/>
      <c r="DK344" s="14"/>
      <c r="DL344" s="14"/>
      <c r="DM344" s="48"/>
      <c r="DN344" s="14"/>
      <c r="DO344" s="14"/>
      <c r="DP344" s="14"/>
      <c r="DQ344" s="48"/>
      <c r="DR344" s="14"/>
      <c r="DS344" s="14"/>
      <c r="DT344" s="14"/>
      <c r="DU344" s="95"/>
      <c r="DV344" s="95"/>
      <c r="DW344" s="15"/>
      <c r="DX344" s="14"/>
      <c r="DY344" s="207"/>
      <c r="DZ344" s="15"/>
      <c r="EA344" s="15"/>
      <c r="EB344" s="14"/>
      <c r="EC344" s="14"/>
      <c r="ED344" s="225"/>
      <c r="EE344" s="221"/>
      <c r="EF344" s="14"/>
      <c r="EG344" s="95"/>
      <c r="EH344" s="95"/>
      <c r="EI344" s="15"/>
      <c r="EJ344" s="14"/>
      <c r="EK344" s="95"/>
      <c r="EL344" s="95"/>
      <c r="EM344" s="15"/>
      <c r="EN344" s="14"/>
      <c r="EO344" s="95"/>
      <c r="EP344" s="95"/>
      <c r="EQ344" s="15"/>
      <c r="ER344" s="14"/>
      <c r="ES344" s="95"/>
      <c r="ET344" s="15"/>
      <c r="EU344" s="15"/>
      <c r="EV344" s="14"/>
      <c r="EW344" s="15"/>
      <c r="EX344" s="15"/>
      <c r="EY344" s="15"/>
      <c r="EZ344" s="14"/>
      <c r="FA344" s="15"/>
      <c r="FB344" s="15"/>
      <c r="FC344" s="15"/>
      <c r="FD344" s="14"/>
      <c r="FE344" s="15"/>
      <c r="FF344" s="15"/>
      <c r="FG344" s="15"/>
      <c r="FH344" s="14"/>
      <c r="FI344" s="15"/>
      <c r="FJ344" s="15"/>
      <c r="FK344" s="15"/>
      <c r="FL344" s="14"/>
      <c r="FM344" s="15"/>
      <c r="FN344" s="15"/>
      <c r="FO344" s="15"/>
      <c r="FP344" s="14"/>
      <c r="FQ344" s="14"/>
      <c r="FR344" s="14"/>
      <c r="FS344" s="15"/>
      <c r="FT344" s="14"/>
      <c r="FU344" s="14"/>
      <c r="FV344" s="14"/>
      <c r="FW344" s="15"/>
      <c r="FX344" s="14"/>
      <c r="FY344" s="14"/>
      <c r="FZ344" s="14"/>
      <c r="GA344" s="15"/>
      <c r="GB344" s="14"/>
      <c r="GC344" s="14"/>
      <c r="GD344" s="14"/>
      <c r="GE344" s="15"/>
      <c r="GF344" s="14"/>
      <c r="GG344" s="14"/>
      <c r="GH344" s="14"/>
      <c r="GI344" s="15"/>
      <c r="GJ344" s="15"/>
      <c r="GK344" s="15"/>
    </row>
    <row r="345" spans="1:193" s="33" customFormat="1" x14ac:dyDescent="0.25">
      <c r="A345" s="56" t="s">
        <v>620</v>
      </c>
      <c r="B345" s="145">
        <f t="shared" si="1297"/>
        <v>0</v>
      </c>
      <c r="C345" s="145">
        <f t="shared" si="1297"/>
        <v>0</v>
      </c>
      <c r="D345" s="145">
        <f t="shared" si="1298"/>
        <v>0</v>
      </c>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55"/>
      <c r="BC345" s="14"/>
      <c r="BD345" s="14"/>
      <c r="BE345" s="14"/>
      <c r="BF345" s="14"/>
      <c r="BG345" s="14"/>
      <c r="BH345" s="14"/>
      <c r="BI345" s="95"/>
      <c r="BJ345" s="95"/>
      <c r="BK345" s="95"/>
      <c r="BL345" s="95"/>
      <c r="BM345" s="95"/>
      <c r="BN345" s="95"/>
      <c r="BO345" s="14"/>
      <c r="BP345" s="14"/>
      <c r="BQ345" s="95"/>
      <c r="BR345" s="14"/>
      <c r="BS345" s="14"/>
      <c r="BT345" s="14"/>
      <c r="BU345" s="95"/>
      <c r="BV345" s="95"/>
      <c r="BW345" s="14"/>
      <c r="BX345" s="14"/>
      <c r="BY345" s="95"/>
      <c r="BZ345" s="14"/>
      <c r="CA345" s="14"/>
      <c r="CB345" s="14"/>
      <c r="CC345" s="15"/>
      <c r="CD345" s="15"/>
      <c r="CE345" s="14"/>
      <c r="CF345" s="14"/>
      <c r="CG345" s="95"/>
      <c r="CH345" s="95"/>
      <c r="CI345" s="14"/>
      <c r="CJ345" s="14"/>
      <c r="CK345" s="95"/>
      <c r="CL345" s="95"/>
      <c r="CM345" s="14"/>
      <c r="CN345" s="14"/>
      <c r="CO345" s="95"/>
      <c r="CP345" s="95"/>
      <c r="CQ345" s="14"/>
      <c r="CR345" s="14"/>
      <c r="CS345" s="95"/>
      <c r="CT345" s="95"/>
      <c r="CU345" s="14"/>
      <c r="CV345" s="14"/>
      <c r="CW345" s="14"/>
      <c r="CX345" s="14"/>
      <c r="CY345" s="14"/>
      <c r="CZ345" s="14"/>
      <c r="DA345" s="95"/>
      <c r="DB345" s="14"/>
      <c r="DC345" s="14"/>
      <c r="DD345" s="14"/>
      <c r="DE345" s="14"/>
      <c r="DF345" s="14"/>
      <c r="DG345" s="14"/>
      <c r="DH345" s="14"/>
      <c r="DI345" s="95"/>
      <c r="DJ345" s="95"/>
      <c r="DK345" s="14"/>
      <c r="DL345" s="14"/>
      <c r="DM345" s="48"/>
      <c r="DN345" s="14"/>
      <c r="DO345" s="14"/>
      <c r="DP345" s="14"/>
      <c r="DQ345" s="48"/>
      <c r="DR345" s="14"/>
      <c r="DS345" s="14"/>
      <c r="DT345" s="14"/>
      <c r="DU345" s="95"/>
      <c r="DV345" s="95"/>
      <c r="DW345" s="15"/>
      <c r="DX345" s="14"/>
      <c r="DY345" s="207"/>
      <c r="DZ345" s="15"/>
      <c r="EA345" s="15"/>
      <c r="EB345" s="14"/>
      <c r="EC345" s="14"/>
      <c r="ED345" s="225"/>
      <c r="EE345" s="221"/>
      <c r="EF345" s="14"/>
      <c r="EG345" s="95"/>
      <c r="EH345" s="95"/>
      <c r="EI345" s="15"/>
      <c r="EJ345" s="14"/>
      <c r="EK345" s="95"/>
      <c r="EL345" s="95"/>
      <c r="EM345" s="15"/>
      <c r="EN345" s="14"/>
      <c r="EO345" s="95"/>
      <c r="EP345" s="95"/>
      <c r="EQ345" s="15"/>
      <c r="ER345" s="14"/>
      <c r="ES345" s="95"/>
      <c r="ET345" s="15"/>
      <c r="EU345" s="15"/>
      <c r="EV345" s="14"/>
      <c r="EW345" s="15"/>
      <c r="EX345" s="15"/>
      <c r="EY345" s="15"/>
      <c r="EZ345" s="14"/>
      <c r="FA345" s="15"/>
      <c r="FB345" s="15"/>
      <c r="FC345" s="15"/>
      <c r="FD345" s="14"/>
      <c r="FE345" s="15"/>
      <c r="FF345" s="15"/>
      <c r="FG345" s="15"/>
      <c r="FH345" s="14"/>
      <c r="FI345" s="15"/>
      <c r="FJ345" s="15"/>
      <c r="FK345" s="15"/>
      <c r="FL345" s="14"/>
      <c r="FM345" s="15"/>
      <c r="FN345" s="15"/>
      <c r="FO345" s="15"/>
      <c r="FP345" s="14"/>
      <c r="FQ345" s="14"/>
      <c r="FR345" s="14"/>
      <c r="FS345" s="15"/>
      <c r="FT345" s="14"/>
      <c r="FU345" s="14"/>
      <c r="FV345" s="14"/>
      <c r="FW345" s="15"/>
      <c r="FX345" s="14"/>
      <c r="FY345" s="14"/>
      <c r="FZ345" s="14"/>
      <c r="GA345" s="15"/>
      <c r="GB345" s="14"/>
      <c r="GC345" s="14"/>
      <c r="GD345" s="14"/>
      <c r="GE345" s="15"/>
      <c r="GF345" s="14"/>
      <c r="GG345" s="14"/>
      <c r="GH345" s="14"/>
      <c r="GI345" s="15"/>
      <c r="GJ345" s="15"/>
      <c r="GK345" s="15"/>
    </row>
    <row r="346" spans="1:193" s="33" customFormat="1" x14ac:dyDescent="0.25">
      <c r="A346" s="56" t="s">
        <v>621</v>
      </c>
      <c r="B346" s="145">
        <f t="shared" si="1297"/>
        <v>0</v>
      </c>
      <c r="C346" s="145">
        <f t="shared" si="1297"/>
        <v>949.53512000000001</v>
      </c>
      <c r="D346" s="145">
        <f t="shared" si="1298"/>
        <v>949.53512000000001</v>
      </c>
      <c r="E346" s="14">
        <f t="shared" si="1335"/>
        <v>100</v>
      </c>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v>949.53512000000001</v>
      </c>
      <c r="AR346" s="133">
        <v>949.53512000000001</v>
      </c>
      <c r="AS346" s="14">
        <f t="shared" si="1307"/>
        <v>100</v>
      </c>
      <c r="AT346" s="14"/>
      <c r="AU346" s="14"/>
      <c r="AV346" s="14"/>
      <c r="AW346" s="14"/>
      <c r="AX346" s="14"/>
      <c r="AY346" s="14"/>
      <c r="AZ346" s="14"/>
      <c r="BA346" s="14"/>
      <c r="BB346" s="155"/>
      <c r="BC346" s="14"/>
      <c r="BD346" s="14"/>
      <c r="BE346" s="14"/>
      <c r="BF346" s="14"/>
      <c r="BG346" s="14"/>
      <c r="BH346" s="14"/>
      <c r="BI346" s="95"/>
      <c r="BJ346" s="95"/>
      <c r="BK346" s="95"/>
      <c r="BL346" s="95"/>
      <c r="BM346" s="95"/>
      <c r="BN346" s="95"/>
      <c r="BO346" s="14"/>
      <c r="BP346" s="14"/>
      <c r="BQ346" s="95"/>
      <c r="BR346" s="14"/>
      <c r="BS346" s="14"/>
      <c r="BT346" s="14"/>
      <c r="BU346" s="95"/>
      <c r="BV346" s="95"/>
      <c r="BW346" s="14"/>
      <c r="BX346" s="14"/>
      <c r="BY346" s="95"/>
      <c r="BZ346" s="14"/>
      <c r="CA346" s="14"/>
      <c r="CB346" s="14"/>
      <c r="CC346" s="15"/>
      <c r="CD346" s="15"/>
      <c r="CE346" s="14"/>
      <c r="CF346" s="14"/>
      <c r="CG346" s="14"/>
      <c r="CH346" s="14"/>
      <c r="CI346" s="14"/>
      <c r="CJ346" s="14"/>
      <c r="CK346" s="14"/>
      <c r="CL346" s="14"/>
      <c r="CM346" s="14"/>
      <c r="CN346" s="14"/>
      <c r="CO346" s="14"/>
      <c r="CP346" s="14"/>
      <c r="CQ346" s="14"/>
      <c r="CR346" s="14"/>
      <c r="CS346" s="95"/>
      <c r="CT346" s="95"/>
      <c r="CU346" s="14"/>
      <c r="CV346" s="14"/>
      <c r="CW346" s="14"/>
      <c r="CX346" s="14"/>
      <c r="CY346" s="14"/>
      <c r="CZ346" s="14"/>
      <c r="DA346" s="95"/>
      <c r="DB346" s="14"/>
      <c r="DC346" s="14"/>
      <c r="DD346" s="14"/>
      <c r="DE346" s="14"/>
      <c r="DF346" s="14"/>
      <c r="DG346" s="14"/>
      <c r="DH346" s="14"/>
      <c r="DI346" s="95"/>
      <c r="DJ346" s="95"/>
      <c r="DK346" s="14"/>
      <c r="DL346" s="14"/>
      <c r="DM346" s="48"/>
      <c r="DN346" s="14"/>
      <c r="DO346" s="14"/>
      <c r="DP346" s="14"/>
      <c r="DQ346" s="48"/>
      <c r="DR346" s="14"/>
      <c r="DS346" s="14"/>
      <c r="DT346" s="14"/>
      <c r="DU346" s="95"/>
      <c r="DV346" s="95"/>
      <c r="DW346" s="15"/>
      <c r="DX346" s="14"/>
      <c r="DY346" s="207"/>
      <c r="DZ346" s="15"/>
      <c r="EA346" s="15"/>
      <c r="EB346" s="14"/>
      <c r="EC346" s="14"/>
      <c r="ED346" s="225"/>
      <c r="EE346" s="221"/>
      <c r="EF346" s="14"/>
      <c r="EG346" s="95"/>
      <c r="EH346" s="95"/>
      <c r="EI346" s="15"/>
      <c r="EJ346" s="14"/>
      <c r="EK346" s="95"/>
      <c r="EL346" s="95"/>
      <c r="EM346" s="15"/>
      <c r="EN346" s="14"/>
      <c r="EO346" s="95"/>
      <c r="EP346" s="95"/>
      <c r="EQ346" s="15"/>
      <c r="ER346" s="14"/>
      <c r="ES346" s="95"/>
      <c r="ET346" s="15"/>
      <c r="EU346" s="15"/>
      <c r="EV346" s="14"/>
      <c r="EW346" s="15"/>
      <c r="EX346" s="15"/>
      <c r="EY346" s="15"/>
      <c r="EZ346" s="14"/>
      <c r="FA346" s="15"/>
      <c r="FB346" s="15"/>
      <c r="FC346" s="15"/>
      <c r="FD346" s="14"/>
      <c r="FE346" s="15"/>
      <c r="FF346" s="15"/>
      <c r="FG346" s="15"/>
      <c r="FH346" s="14"/>
      <c r="FI346" s="15"/>
      <c r="FJ346" s="15"/>
      <c r="FK346" s="15"/>
      <c r="FL346" s="14"/>
      <c r="FM346" s="15"/>
      <c r="FN346" s="15"/>
      <c r="FO346" s="15"/>
      <c r="FP346" s="14"/>
      <c r="FQ346" s="14"/>
      <c r="FR346" s="14"/>
      <c r="FS346" s="15"/>
      <c r="FT346" s="14"/>
      <c r="FU346" s="14"/>
      <c r="FV346" s="14"/>
      <c r="FW346" s="15"/>
      <c r="FX346" s="14"/>
      <c r="FY346" s="14"/>
      <c r="FZ346" s="14"/>
      <c r="GA346" s="15"/>
      <c r="GB346" s="14"/>
      <c r="GC346" s="14"/>
      <c r="GD346" s="14"/>
      <c r="GE346" s="15"/>
      <c r="GF346" s="14"/>
      <c r="GG346" s="14"/>
      <c r="GH346" s="14"/>
      <c r="GI346" s="15"/>
      <c r="GJ346" s="15"/>
      <c r="GK346" s="15"/>
    </row>
    <row r="347" spans="1:193" s="33" customFormat="1" x14ac:dyDescent="0.25">
      <c r="A347" s="56" t="s">
        <v>622</v>
      </c>
      <c r="B347" s="145">
        <f t="shared" si="1297"/>
        <v>0</v>
      </c>
      <c r="C347" s="145">
        <f t="shared" si="1297"/>
        <v>1450.2</v>
      </c>
      <c r="D347" s="145">
        <f t="shared" si="1298"/>
        <v>1450.2</v>
      </c>
      <c r="E347" s="14">
        <f t="shared" si="1335"/>
        <v>100</v>
      </c>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v>850</v>
      </c>
      <c r="AR347" s="133">
        <v>850</v>
      </c>
      <c r="AS347" s="14">
        <f t="shared" si="1307"/>
        <v>100</v>
      </c>
      <c r="AT347" s="14"/>
      <c r="AU347" s="14"/>
      <c r="AV347" s="14"/>
      <c r="AW347" s="14"/>
      <c r="AX347" s="14"/>
      <c r="AY347" s="14"/>
      <c r="AZ347" s="14"/>
      <c r="BA347" s="14"/>
      <c r="BB347" s="155"/>
      <c r="BC347" s="14"/>
      <c r="BD347" s="14"/>
      <c r="BE347" s="14"/>
      <c r="BF347" s="14"/>
      <c r="BG347" s="14"/>
      <c r="BH347" s="14"/>
      <c r="BI347" s="95"/>
      <c r="BJ347" s="95"/>
      <c r="BK347" s="95"/>
      <c r="BL347" s="95"/>
      <c r="BM347" s="95"/>
      <c r="BN347" s="95"/>
      <c r="BO347" s="14"/>
      <c r="BP347" s="14"/>
      <c r="BQ347" s="95"/>
      <c r="BR347" s="14"/>
      <c r="BS347" s="14"/>
      <c r="BT347" s="14"/>
      <c r="BU347" s="95"/>
      <c r="BV347" s="95"/>
      <c r="BW347" s="14"/>
      <c r="BX347" s="14"/>
      <c r="BY347" s="95"/>
      <c r="BZ347" s="14"/>
      <c r="CA347" s="14"/>
      <c r="CB347" s="14"/>
      <c r="CC347" s="15"/>
      <c r="CD347" s="15"/>
      <c r="CE347" s="14"/>
      <c r="CF347" s="14"/>
      <c r="CG347" s="14"/>
      <c r="CH347" s="14"/>
      <c r="CI347" s="14"/>
      <c r="CJ347" s="14"/>
      <c r="CK347" s="14"/>
      <c r="CL347" s="14"/>
      <c r="CM347" s="14"/>
      <c r="CN347" s="14"/>
      <c r="CO347" s="14"/>
      <c r="CP347" s="14"/>
      <c r="CQ347" s="14"/>
      <c r="CR347" s="14"/>
      <c r="CS347" s="95"/>
      <c r="CT347" s="95"/>
      <c r="CU347" s="14"/>
      <c r="CV347" s="14"/>
      <c r="CW347" s="14"/>
      <c r="CX347" s="14"/>
      <c r="CY347" s="14"/>
      <c r="CZ347" s="14"/>
      <c r="DA347" s="95"/>
      <c r="DB347" s="15"/>
      <c r="DC347" s="15">
        <v>600.20000000000005</v>
      </c>
      <c r="DD347" s="15">
        <v>600.20000000000005</v>
      </c>
      <c r="DE347" s="14">
        <f t="shared" si="1318"/>
        <v>100</v>
      </c>
      <c r="DF347" s="14"/>
      <c r="DG347" s="14"/>
      <c r="DH347" s="14"/>
      <c r="DI347" s="95"/>
      <c r="DJ347" s="95"/>
      <c r="DK347" s="14"/>
      <c r="DL347" s="14"/>
      <c r="DM347" s="48"/>
      <c r="DN347" s="14"/>
      <c r="DO347" s="14"/>
      <c r="DP347" s="14"/>
      <c r="DQ347" s="48"/>
      <c r="DR347" s="14"/>
      <c r="DS347" s="14"/>
      <c r="DT347" s="14"/>
      <c r="DU347" s="95"/>
      <c r="DV347" s="95"/>
      <c r="DW347" s="15"/>
      <c r="DX347" s="14"/>
      <c r="DY347" s="207"/>
      <c r="DZ347" s="15"/>
      <c r="EA347" s="15"/>
      <c r="EB347" s="14"/>
      <c r="EC347" s="14"/>
      <c r="ED347" s="225"/>
      <c r="EE347" s="221"/>
      <c r="EF347" s="14"/>
      <c r="EG347" s="95"/>
      <c r="EH347" s="95"/>
      <c r="EI347" s="15"/>
      <c r="EJ347" s="14"/>
      <c r="EK347" s="95"/>
      <c r="EL347" s="95"/>
      <c r="EM347" s="15"/>
      <c r="EN347" s="14"/>
      <c r="EO347" s="95"/>
      <c r="EP347" s="95"/>
      <c r="EQ347" s="15"/>
      <c r="ER347" s="14"/>
      <c r="ES347" s="95"/>
      <c r="ET347" s="15"/>
      <c r="EU347" s="15"/>
      <c r="EV347" s="14"/>
      <c r="EW347" s="15"/>
      <c r="EX347" s="15"/>
      <c r="EY347" s="15"/>
      <c r="EZ347" s="14"/>
      <c r="FA347" s="15"/>
      <c r="FB347" s="15"/>
      <c r="FC347" s="15"/>
      <c r="FD347" s="14"/>
      <c r="FE347" s="15"/>
      <c r="FF347" s="15"/>
      <c r="FG347" s="15"/>
      <c r="FH347" s="14"/>
      <c r="FI347" s="15"/>
      <c r="FJ347" s="15"/>
      <c r="FK347" s="15"/>
      <c r="FL347" s="14"/>
      <c r="FM347" s="15"/>
      <c r="FN347" s="15"/>
      <c r="FO347" s="15"/>
      <c r="FP347" s="14"/>
      <c r="FQ347" s="14"/>
      <c r="FR347" s="14"/>
      <c r="FS347" s="15"/>
      <c r="FT347" s="14"/>
      <c r="FU347" s="14"/>
      <c r="FV347" s="14"/>
      <c r="FW347" s="15"/>
      <c r="FX347" s="14"/>
      <c r="FY347" s="14"/>
      <c r="FZ347" s="14"/>
      <c r="GA347" s="15"/>
      <c r="GB347" s="14"/>
      <c r="GC347" s="14"/>
      <c r="GD347" s="14"/>
      <c r="GE347" s="15"/>
      <c r="GF347" s="14"/>
      <c r="GG347" s="14"/>
      <c r="GH347" s="14"/>
      <c r="GI347" s="15"/>
      <c r="GJ347" s="15"/>
      <c r="GK347" s="15"/>
    </row>
    <row r="348" spans="1:193" s="33" customFormat="1" x14ac:dyDescent="0.25">
      <c r="A348" s="56" t="s">
        <v>412</v>
      </c>
      <c r="B348" s="145">
        <f t="shared" si="1297"/>
        <v>0</v>
      </c>
      <c r="C348" s="145">
        <f t="shared" si="1297"/>
        <v>0</v>
      </c>
      <c r="D348" s="145">
        <f t="shared" si="1298"/>
        <v>0</v>
      </c>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55"/>
      <c r="BC348" s="14"/>
      <c r="BD348" s="14"/>
      <c r="BE348" s="14"/>
      <c r="BF348" s="14"/>
      <c r="BG348" s="14"/>
      <c r="BH348" s="14"/>
      <c r="BI348" s="95"/>
      <c r="BJ348" s="95"/>
      <c r="BK348" s="95"/>
      <c r="BL348" s="95"/>
      <c r="BM348" s="95"/>
      <c r="BN348" s="95"/>
      <c r="BO348" s="14"/>
      <c r="BP348" s="14"/>
      <c r="BQ348" s="95"/>
      <c r="BR348" s="14"/>
      <c r="BS348" s="14"/>
      <c r="BT348" s="14"/>
      <c r="BU348" s="95"/>
      <c r="BV348" s="95"/>
      <c r="BW348" s="14"/>
      <c r="BX348" s="14"/>
      <c r="BY348" s="95"/>
      <c r="BZ348" s="14"/>
      <c r="CA348" s="14"/>
      <c r="CB348" s="14"/>
      <c r="CC348" s="15"/>
      <c r="CD348" s="15"/>
      <c r="CE348" s="14"/>
      <c r="CF348" s="14"/>
      <c r="CG348" s="95"/>
      <c r="CH348" s="95"/>
      <c r="CI348" s="14"/>
      <c r="CJ348" s="14"/>
      <c r="CK348" s="95"/>
      <c r="CL348" s="95"/>
      <c r="CM348" s="14"/>
      <c r="CN348" s="14"/>
      <c r="CO348" s="95"/>
      <c r="CP348" s="95"/>
      <c r="CQ348" s="14"/>
      <c r="CR348" s="14"/>
      <c r="CS348" s="95"/>
      <c r="CT348" s="95"/>
      <c r="CU348" s="14"/>
      <c r="CV348" s="14"/>
      <c r="CW348" s="14"/>
      <c r="CX348" s="14"/>
      <c r="CY348" s="14"/>
      <c r="CZ348" s="14"/>
      <c r="DA348" s="95"/>
      <c r="DB348" s="14"/>
      <c r="DC348" s="14"/>
      <c r="DD348" s="14"/>
      <c r="DE348" s="14"/>
      <c r="DF348" s="14"/>
      <c r="DG348" s="14"/>
      <c r="DH348" s="14"/>
      <c r="DI348" s="95"/>
      <c r="DJ348" s="95"/>
      <c r="DK348" s="14"/>
      <c r="DL348" s="14"/>
      <c r="DM348" s="48"/>
      <c r="DN348" s="14"/>
      <c r="DO348" s="14"/>
      <c r="DP348" s="14"/>
      <c r="DQ348" s="48"/>
      <c r="DR348" s="14"/>
      <c r="DS348" s="14"/>
      <c r="DT348" s="14"/>
      <c r="DU348" s="95"/>
      <c r="DV348" s="95"/>
      <c r="DW348" s="15"/>
      <c r="DX348" s="14"/>
      <c r="DY348" s="207"/>
      <c r="DZ348" s="15"/>
      <c r="EA348" s="15"/>
      <c r="EB348" s="14"/>
      <c r="EC348" s="14"/>
      <c r="ED348" s="225"/>
      <c r="EE348" s="221"/>
      <c r="EF348" s="14"/>
      <c r="EG348" s="95"/>
      <c r="EH348" s="95"/>
      <c r="EI348" s="15"/>
      <c r="EJ348" s="14"/>
      <c r="EK348" s="95"/>
      <c r="EL348" s="95"/>
      <c r="EM348" s="15"/>
      <c r="EN348" s="14"/>
      <c r="EO348" s="95"/>
      <c r="EP348" s="95"/>
      <c r="EQ348" s="15"/>
      <c r="ER348" s="14"/>
      <c r="ES348" s="95"/>
      <c r="ET348" s="15"/>
      <c r="EU348" s="15"/>
      <c r="EV348" s="14"/>
      <c r="EW348" s="15"/>
      <c r="EX348" s="15"/>
      <c r="EY348" s="15"/>
      <c r="EZ348" s="14"/>
      <c r="FA348" s="15"/>
      <c r="FB348" s="15"/>
      <c r="FC348" s="15"/>
      <c r="FD348" s="14"/>
      <c r="FE348" s="15"/>
      <c r="FF348" s="15"/>
      <c r="FG348" s="15"/>
      <c r="FH348" s="14"/>
      <c r="FI348" s="15"/>
      <c r="FJ348" s="15"/>
      <c r="FK348" s="15"/>
      <c r="FL348" s="14"/>
      <c r="FM348" s="15"/>
      <c r="FN348" s="15"/>
      <c r="FO348" s="15"/>
      <c r="FP348" s="14"/>
      <c r="FQ348" s="14"/>
      <c r="FR348" s="14"/>
      <c r="FS348" s="15"/>
      <c r="FT348" s="14"/>
      <c r="FU348" s="14"/>
      <c r="FV348" s="14"/>
      <c r="FW348" s="15"/>
      <c r="FX348" s="14"/>
      <c r="FY348" s="14"/>
      <c r="FZ348" s="14"/>
      <c r="GA348" s="15"/>
      <c r="GB348" s="14"/>
      <c r="GC348" s="14"/>
      <c r="GD348" s="14"/>
      <c r="GE348" s="15"/>
      <c r="GF348" s="14"/>
      <c r="GG348" s="14"/>
      <c r="GH348" s="14"/>
      <c r="GI348" s="15"/>
      <c r="GJ348" s="15"/>
      <c r="GK348" s="15"/>
    </row>
    <row r="349" spans="1:193" s="33" customFormat="1" x14ac:dyDescent="0.25">
      <c r="A349" s="56" t="s">
        <v>411</v>
      </c>
      <c r="B349" s="145">
        <f t="shared" si="1297"/>
        <v>2979</v>
      </c>
      <c r="C349" s="145">
        <f t="shared" si="1297"/>
        <v>2979</v>
      </c>
      <c r="D349" s="145">
        <f t="shared" si="1298"/>
        <v>2979.00569</v>
      </c>
      <c r="E349" s="14">
        <f t="shared" si="1335"/>
        <v>100.00019100369251</v>
      </c>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v>2979</v>
      </c>
      <c r="AU349" s="14">
        <v>2979</v>
      </c>
      <c r="AV349" s="14">
        <v>2979.00569</v>
      </c>
      <c r="AW349" s="14">
        <f>AV349/AU349*100</f>
        <v>100.00019100369251</v>
      </c>
      <c r="AX349" s="14"/>
      <c r="AY349" s="14"/>
      <c r="AZ349" s="14"/>
      <c r="BA349" s="14"/>
      <c r="BB349" s="155"/>
      <c r="BC349" s="14"/>
      <c r="BD349" s="14"/>
      <c r="BE349" s="14"/>
      <c r="BF349" s="14"/>
      <c r="BG349" s="14"/>
      <c r="BH349" s="14"/>
      <c r="BI349" s="95"/>
      <c r="BJ349" s="95"/>
      <c r="BK349" s="95"/>
      <c r="BL349" s="95"/>
      <c r="BM349" s="95"/>
      <c r="BN349" s="95"/>
      <c r="BO349" s="14"/>
      <c r="BP349" s="14"/>
      <c r="BQ349" s="95"/>
      <c r="BR349" s="15"/>
      <c r="BS349" s="15"/>
      <c r="BT349" s="15"/>
      <c r="BU349" s="14"/>
      <c r="BV349" s="14"/>
      <c r="BW349" s="15"/>
      <c r="BX349" s="15"/>
      <c r="BY349" s="14"/>
      <c r="BZ349" s="14"/>
      <c r="CA349" s="14"/>
      <c r="CB349" s="14"/>
      <c r="CC349" s="15"/>
      <c r="CD349" s="15"/>
      <c r="CE349" s="14"/>
      <c r="CF349" s="14"/>
      <c r="CG349" s="95"/>
      <c r="CH349" s="95"/>
      <c r="CI349" s="14"/>
      <c r="CJ349" s="14"/>
      <c r="CK349" s="95"/>
      <c r="CL349" s="95"/>
      <c r="CM349" s="14"/>
      <c r="CN349" s="14"/>
      <c r="CO349" s="95"/>
      <c r="CP349" s="95"/>
      <c r="CQ349" s="14"/>
      <c r="CR349" s="14"/>
      <c r="CS349" s="95"/>
      <c r="CT349" s="95"/>
      <c r="CU349" s="14"/>
      <c r="CV349" s="14"/>
      <c r="CW349" s="95"/>
      <c r="CX349" s="95"/>
      <c r="CY349" s="14"/>
      <c r="CZ349" s="14"/>
      <c r="DA349" s="95"/>
      <c r="DB349" s="14"/>
      <c r="DC349" s="14"/>
      <c r="DD349" s="14"/>
      <c r="DE349" s="14"/>
      <c r="DF349" s="14"/>
      <c r="DG349" s="14"/>
      <c r="DH349" s="14"/>
      <c r="DI349" s="95"/>
      <c r="DJ349" s="95"/>
      <c r="DK349" s="14"/>
      <c r="DL349" s="14"/>
      <c r="DM349" s="48"/>
      <c r="DN349" s="14"/>
      <c r="DO349" s="14"/>
      <c r="DP349" s="14"/>
      <c r="DQ349" s="48"/>
      <c r="DR349" s="14"/>
      <c r="DS349" s="14"/>
      <c r="DT349" s="14"/>
      <c r="DU349" s="95"/>
      <c r="DV349" s="95"/>
      <c r="DW349" s="15"/>
      <c r="DX349" s="14"/>
      <c r="DY349" s="207"/>
      <c r="DZ349" s="15"/>
      <c r="EA349" s="15"/>
      <c r="EB349" s="14"/>
      <c r="EC349" s="14"/>
      <c r="ED349" s="225"/>
      <c r="EE349" s="221"/>
      <c r="EF349" s="14"/>
      <c r="EG349" s="95"/>
      <c r="EH349" s="95"/>
      <c r="EI349" s="15"/>
      <c r="EJ349" s="14"/>
      <c r="EK349" s="95"/>
      <c r="EL349" s="95"/>
      <c r="EM349" s="15"/>
      <c r="EN349" s="14"/>
      <c r="EO349" s="95"/>
      <c r="EP349" s="95"/>
      <c r="EQ349" s="15"/>
      <c r="ER349" s="14"/>
      <c r="ES349" s="95"/>
      <c r="ET349" s="15"/>
      <c r="EU349" s="15"/>
      <c r="EV349" s="14"/>
      <c r="EW349" s="15"/>
      <c r="EX349" s="15"/>
      <c r="EY349" s="15"/>
      <c r="EZ349" s="14"/>
      <c r="FA349" s="15"/>
      <c r="FB349" s="15"/>
      <c r="FC349" s="15"/>
      <c r="FD349" s="14"/>
      <c r="FE349" s="15"/>
      <c r="FF349" s="15"/>
      <c r="FG349" s="15"/>
      <c r="FH349" s="14"/>
      <c r="FI349" s="15"/>
      <c r="FJ349" s="15"/>
      <c r="FK349" s="15"/>
      <c r="FL349" s="14"/>
      <c r="FM349" s="15"/>
      <c r="FN349" s="15"/>
      <c r="FO349" s="15"/>
      <c r="FP349" s="14"/>
      <c r="FQ349" s="14"/>
      <c r="FR349" s="14"/>
      <c r="FS349" s="15"/>
      <c r="FT349" s="14"/>
      <c r="FU349" s="14"/>
      <c r="FV349" s="14"/>
      <c r="FW349" s="15"/>
      <c r="FX349" s="14"/>
      <c r="FY349" s="14"/>
      <c r="FZ349" s="14"/>
      <c r="GA349" s="15"/>
      <c r="GB349" s="14"/>
      <c r="GC349" s="14"/>
      <c r="GD349" s="14"/>
      <c r="GE349" s="15"/>
      <c r="GF349" s="14"/>
      <c r="GG349" s="14"/>
      <c r="GH349" s="14"/>
      <c r="GI349" s="15"/>
      <c r="GJ349" s="15"/>
      <c r="GK349" s="15"/>
    </row>
    <row r="350" spans="1:193" s="74" customFormat="1" ht="31.5" x14ac:dyDescent="0.25">
      <c r="A350" s="76" t="s">
        <v>402</v>
      </c>
      <c r="B350" s="144">
        <f t="shared" si="1297"/>
        <v>62300.33</v>
      </c>
      <c r="C350" s="144">
        <f t="shared" si="1297"/>
        <v>58929.732819999997</v>
      </c>
      <c r="D350" s="144">
        <f t="shared" si="1298"/>
        <v>56223.952220000006</v>
      </c>
      <c r="E350" s="79">
        <f t="shared" si="1335"/>
        <v>95.40846280728141</v>
      </c>
      <c r="F350" s="81">
        <f t="shared" ref="F350" si="1336">F351+F352+F353+F354+F355+F356+F357+F358</f>
        <v>0</v>
      </c>
      <c r="G350" s="81">
        <f t="shared" ref="G350:BH350" si="1337">G351+G352+G353+G354+G355+G356+G357+G358</f>
        <v>0</v>
      </c>
      <c r="H350" s="81">
        <f t="shared" si="1337"/>
        <v>0</v>
      </c>
      <c r="I350" s="81">
        <f t="shared" si="1337"/>
        <v>0</v>
      </c>
      <c r="J350" s="81">
        <f t="shared" ref="J350" si="1338">J351+J352+J353+J354+J355+J356+J357+J358</f>
        <v>0</v>
      </c>
      <c r="K350" s="81">
        <f t="shared" si="1337"/>
        <v>0</v>
      </c>
      <c r="L350" s="81">
        <f t="shared" si="1337"/>
        <v>0</v>
      </c>
      <c r="M350" s="81">
        <f t="shared" si="1337"/>
        <v>0</v>
      </c>
      <c r="N350" s="81">
        <f t="shared" ref="N350" si="1339">N351+N352+N353+N354+N355+N356+N357+N358</f>
        <v>818.5</v>
      </c>
      <c r="O350" s="81">
        <f t="shared" si="1337"/>
        <v>818.5</v>
      </c>
      <c r="P350" s="81">
        <f t="shared" si="1337"/>
        <v>818.47080000000005</v>
      </c>
      <c r="Q350" s="81">
        <f t="shared" ref="Q350:Q366" si="1340">P350/O350*100</f>
        <v>99.996432498472814</v>
      </c>
      <c r="R350" s="81">
        <f t="shared" ref="R350" si="1341">R351+R352+R353+R354+R355+R356+R357+R358</f>
        <v>0</v>
      </c>
      <c r="S350" s="81">
        <f t="shared" si="1337"/>
        <v>0</v>
      </c>
      <c r="T350" s="81">
        <f t="shared" si="1337"/>
        <v>0</v>
      </c>
      <c r="U350" s="81">
        <f t="shared" si="1337"/>
        <v>0</v>
      </c>
      <c r="V350" s="81"/>
      <c r="W350" s="81">
        <f t="shared" si="1337"/>
        <v>0</v>
      </c>
      <c r="X350" s="81">
        <f t="shared" si="1337"/>
        <v>0</v>
      </c>
      <c r="Y350" s="81">
        <f t="shared" si="1337"/>
        <v>0</v>
      </c>
      <c r="Z350" s="81">
        <f t="shared" ref="Z350" si="1342">Z351+Z352+Z353+Z354+Z355+Z356+Z357+Z358</f>
        <v>0</v>
      </c>
      <c r="AA350" s="81">
        <f t="shared" si="1337"/>
        <v>0</v>
      </c>
      <c r="AB350" s="81">
        <f t="shared" si="1337"/>
        <v>0</v>
      </c>
      <c r="AC350" s="81"/>
      <c r="AD350" s="81">
        <f t="shared" ref="AD350" si="1343">AD351+AD352+AD353+AD354+AD355+AD356+AD357+AD358</f>
        <v>116.93</v>
      </c>
      <c r="AE350" s="81">
        <f t="shared" si="1337"/>
        <v>102.04082</v>
      </c>
      <c r="AF350" s="81">
        <f t="shared" si="1337"/>
        <v>102.04083</v>
      </c>
      <c r="AG350" s="79">
        <f t="shared" ref="AG350:AG388" si="1344">AF350/AE350*100</f>
        <v>100.00000979999966</v>
      </c>
      <c r="AH350" s="81">
        <f t="shared" ref="AH350" si="1345">AH351+AH352+AH353+AH354+AH355+AH356+AH357+AH358</f>
        <v>50</v>
      </c>
      <c r="AI350" s="81">
        <f t="shared" si="1337"/>
        <v>0</v>
      </c>
      <c r="AJ350" s="81">
        <f t="shared" si="1337"/>
        <v>0</v>
      </c>
      <c r="AK350" s="81">
        <f t="shared" si="1337"/>
        <v>0</v>
      </c>
      <c r="AL350" s="81"/>
      <c r="AM350" s="81">
        <f t="shared" si="1337"/>
        <v>0</v>
      </c>
      <c r="AN350" s="81">
        <f t="shared" si="1337"/>
        <v>0</v>
      </c>
      <c r="AO350" s="81">
        <f t="shared" si="1337"/>
        <v>0</v>
      </c>
      <c r="AP350" s="81"/>
      <c r="AQ350" s="81">
        <f>SUM(AQ351:AQ358)</f>
        <v>4755.8289999999997</v>
      </c>
      <c r="AR350" s="81">
        <f t="shared" si="1337"/>
        <v>4755.8289999999997</v>
      </c>
      <c r="AS350" s="79">
        <f t="shared" si="1307"/>
        <v>100</v>
      </c>
      <c r="AT350" s="81">
        <f t="shared" ref="AT350" si="1346">AT351+AT352+AT353+AT354+AT355+AT356+AT357+AT358</f>
        <v>2314.5</v>
      </c>
      <c r="AU350" s="81">
        <f t="shared" si="1337"/>
        <v>2314.5</v>
      </c>
      <c r="AV350" s="81">
        <f t="shared" si="1337"/>
        <v>2314.4582700000001</v>
      </c>
      <c r="AW350" s="79">
        <f t="shared" ref="AW350" si="1347">AV350/AU350*100</f>
        <v>99.998197018794556</v>
      </c>
      <c r="AX350" s="81">
        <f t="shared" ref="AX350" si="1348">AX351+AX352+AX353+AX354+AX355+AX356+AX357+AX358</f>
        <v>18275.5</v>
      </c>
      <c r="AY350" s="81">
        <f t="shared" si="1337"/>
        <v>18275.5</v>
      </c>
      <c r="AZ350" s="81">
        <f t="shared" si="1337"/>
        <v>16454.341990000001</v>
      </c>
      <c r="BA350" s="81">
        <f t="shared" si="190"/>
        <v>90.034975732538101</v>
      </c>
      <c r="BB350" s="154"/>
      <c r="BC350" s="81">
        <f t="shared" ref="BC350:BD350" si="1349">BC351+BC352+BC353+BC354+BC355+BC356+BC357+BC358</f>
        <v>2410.8000000000002</v>
      </c>
      <c r="BD350" s="81">
        <f t="shared" si="1349"/>
        <v>2009</v>
      </c>
      <c r="BE350" s="81">
        <f t="shared" ref="BE350:BE351" si="1350">BD350/BC350*100</f>
        <v>83.333333333333329</v>
      </c>
      <c r="BF350" s="81">
        <f t="shared" ref="BF350" si="1351">BF351+BF352+BF353+BF354+BF355+BF356+BF357+BF358</f>
        <v>0</v>
      </c>
      <c r="BG350" s="81">
        <f t="shared" si="1337"/>
        <v>0</v>
      </c>
      <c r="BH350" s="81">
        <f t="shared" si="1337"/>
        <v>0</v>
      </c>
      <c r="BI350" s="81">
        <f t="shared" ref="BI350:DP350" si="1352">BI351+BI352+BI353+BI354+BI355+BI356+BI357+BI358</f>
        <v>0</v>
      </c>
      <c r="BJ350" s="81"/>
      <c r="BK350" s="81"/>
      <c r="BL350" s="81"/>
      <c r="BM350" s="81"/>
      <c r="BN350" s="81"/>
      <c r="BO350" s="81">
        <f t="shared" si="1352"/>
        <v>0</v>
      </c>
      <c r="BP350" s="81">
        <f t="shared" si="1352"/>
        <v>0</v>
      </c>
      <c r="BQ350" s="81">
        <f t="shared" si="1352"/>
        <v>0</v>
      </c>
      <c r="BR350" s="81">
        <f t="shared" ref="BR350" si="1353">BR351+BR352+BR353+BR354+BR355+BR356+BR357+BR358</f>
        <v>0</v>
      </c>
      <c r="BS350" s="81">
        <f t="shared" si="1352"/>
        <v>0</v>
      </c>
      <c r="BT350" s="81">
        <f t="shared" si="1352"/>
        <v>0</v>
      </c>
      <c r="BU350" s="81">
        <f t="shared" si="1352"/>
        <v>0</v>
      </c>
      <c r="BV350" s="81"/>
      <c r="BW350" s="81">
        <f t="shared" si="1352"/>
        <v>0</v>
      </c>
      <c r="BX350" s="81">
        <f t="shared" si="1352"/>
        <v>0</v>
      </c>
      <c r="BY350" s="81">
        <f t="shared" si="1352"/>
        <v>0</v>
      </c>
      <c r="BZ350" s="81">
        <f t="shared" ref="BZ350" si="1354">BZ351+BZ352+BZ353+BZ354+BZ355+BZ356+BZ357+BZ358</f>
        <v>5071.3</v>
      </c>
      <c r="CA350" s="81">
        <f t="shared" si="1352"/>
        <v>3610.6</v>
      </c>
      <c r="CB350" s="81">
        <f t="shared" si="1352"/>
        <v>3208.3483099999999</v>
      </c>
      <c r="CC350" s="81">
        <f t="shared" si="257"/>
        <v>88.859145571373176</v>
      </c>
      <c r="CD350" s="81"/>
      <c r="CE350" s="81">
        <f t="shared" si="1352"/>
        <v>0</v>
      </c>
      <c r="CF350" s="81">
        <f t="shared" si="1352"/>
        <v>0</v>
      </c>
      <c r="CG350" s="81">
        <f t="shared" si="1352"/>
        <v>0</v>
      </c>
      <c r="CH350" s="81"/>
      <c r="CI350" s="81">
        <f t="shared" si="1352"/>
        <v>0</v>
      </c>
      <c r="CJ350" s="81">
        <f t="shared" si="1352"/>
        <v>0</v>
      </c>
      <c r="CK350" s="81">
        <f t="shared" si="1352"/>
        <v>0</v>
      </c>
      <c r="CL350" s="81"/>
      <c r="CM350" s="81">
        <f t="shared" si="1352"/>
        <v>0</v>
      </c>
      <c r="CN350" s="81">
        <f t="shared" si="1352"/>
        <v>0</v>
      </c>
      <c r="CO350" s="81">
        <f t="shared" si="1352"/>
        <v>0</v>
      </c>
      <c r="CP350" s="81"/>
      <c r="CQ350" s="81">
        <f t="shared" si="1352"/>
        <v>0</v>
      </c>
      <c r="CR350" s="81">
        <f t="shared" si="1352"/>
        <v>0</v>
      </c>
      <c r="CS350" s="81">
        <f t="shared" si="1352"/>
        <v>0</v>
      </c>
      <c r="CT350" s="81"/>
      <c r="CU350" s="81">
        <f t="shared" si="1352"/>
        <v>0</v>
      </c>
      <c r="CV350" s="81">
        <f t="shared" si="1352"/>
        <v>0</v>
      </c>
      <c r="CW350" s="81">
        <f t="shared" si="1352"/>
        <v>0</v>
      </c>
      <c r="CX350" s="81"/>
      <c r="CY350" s="81">
        <f t="shared" si="1352"/>
        <v>0</v>
      </c>
      <c r="CZ350" s="81">
        <f t="shared" si="1352"/>
        <v>0</v>
      </c>
      <c r="DA350" s="81">
        <f t="shared" si="1352"/>
        <v>0</v>
      </c>
      <c r="DB350" s="81">
        <f t="shared" ref="DB350" si="1355">DB351+DB352+DB353+DB354+DB355+DB356+DB357+DB358</f>
        <v>0</v>
      </c>
      <c r="DC350" s="81">
        <f t="shared" si="1352"/>
        <v>0</v>
      </c>
      <c r="DD350" s="81">
        <f t="shared" si="1352"/>
        <v>0</v>
      </c>
      <c r="DE350" s="79"/>
      <c r="DF350" s="79"/>
      <c r="DG350" s="81">
        <f t="shared" si="1352"/>
        <v>0</v>
      </c>
      <c r="DH350" s="81">
        <f t="shared" si="1352"/>
        <v>0</v>
      </c>
      <c r="DI350" s="81">
        <f t="shared" si="1352"/>
        <v>0</v>
      </c>
      <c r="DJ350" s="81">
        <f t="shared" si="1352"/>
        <v>230.3</v>
      </c>
      <c r="DK350" s="81">
        <f t="shared" si="1352"/>
        <v>64.7</v>
      </c>
      <c r="DL350" s="81">
        <f t="shared" si="1352"/>
        <v>50.3</v>
      </c>
      <c r="DM350" s="78">
        <f t="shared" si="1319"/>
        <v>77.743431221020089</v>
      </c>
      <c r="DN350" s="81">
        <f t="shared" ref="DN350" si="1356">DN351+DN352+DN353+DN354+DN355+DN356+DN357+DN358</f>
        <v>5639.5</v>
      </c>
      <c r="DO350" s="81">
        <f t="shared" si="1352"/>
        <v>5639.5</v>
      </c>
      <c r="DP350" s="81">
        <f t="shared" si="1352"/>
        <v>5639.5012100000004</v>
      </c>
      <c r="DQ350" s="78">
        <f t="shared" si="1321"/>
        <v>100.00002145580282</v>
      </c>
      <c r="DR350" s="81">
        <f t="shared" ref="DR350" si="1357">DR351+DR352+DR353+DR354+DR355+DR356+DR357+DR358</f>
        <v>6197.6</v>
      </c>
      <c r="DS350" s="81">
        <f t="shared" ref="DS350:EK350" si="1358">DS351+DS352+DS353+DS354+DS355+DS356+DS357+DS358</f>
        <v>6197.6</v>
      </c>
      <c r="DT350" s="81">
        <f t="shared" si="1358"/>
        <v>6197.6</v>
      </c>
      <c r="DU350" s="81">
        <f>DT350/DS350*100</f>
        <v>100</v>
      </c>
      <c r="DV350" s="81"/>
      <c r="DW350" s="81">
        <f t="shared" si="1358"/>
        <v>0</v>
      </c>
      <c r="DX350" s="81">
        <f t="shared" si="1358"/>
        <v>0</v>
      </c>
      <c r="DY350" s="209">
        <f t="shared" si="1358"/>
        <v>0</v>
      </c>
      <c r="DZ350" s="81">
        <f t="shared" ref="DZ350" si="1359">DZ351+DZ352+DZ353+DZ354+DZ355+DZ356+DZ357+DZ358</f>
        <v>10910.1</v>
      </c>
      <c r="EA350" s="81">
        <f t="shared" si="1358"/>
        <v>10910.1</v>
      </c>
      <c r="EB350" s="81">
        <f t="shared" si="1358"/>
        <v>10910.1</v>
      </c>
      <c r="EC350" s="81">
        <f t="shared" si="202"/>
        <v>100</v>
      </c>
      <c r="ED350" s="220"/>
      <c r="EE350" s="220">
        <f t="shared" si="1358"/>
        <v>0</v>
      </c>
      <c r="EF350" s="81">
        <f t="shared" si="1358"/>
        <v>0</v>
      </c>
      <c r="EG350" s="81">
        <f t="shared" si="1358"/>
        <v>0</v>
      </c>
      <c r="EH350" s="81"/>
      <c r="EI350" s="81">
        <f t="shared" si="1358"/>
        <v>0</v>
      </c>
      <c r="EJ350" s="81">
        <f t="shared" si="1358"/>
        <v>0</v>
      </c>
      <c r="EK350" s="81">
        <f t="shared" si="1358"/>
        <v>0</v>
      </c>
      <c r="EL350" s="81"/>
      <c r="EM350" s="81"/>
      <c r="EN350" s="81">
        <f t="shared" ref="EN350:EO350" si="1360">EN351+EN352+EN353+EN354+EN355+EN356+EN357+EN358</f>
        <v>0</v>
      </c>
      <c r="EO350" s="81">
        <f t="shared" si="1360"/>
        <v>0</v>
      </c>
      <c r="EP350" s="81"/>
      <c r="EQ350" s="81">
        <f t="shared" ref="EQ350:ET350" si="1361">EQ351+EQ352+EQ353+EQ354+EQ355+EQ356+EQ357+EQ358</f>
        <v>0</v>
      </c>
      <c r="ER350" s="81">
        <f t="shared" si="1361"/>
        <v>0</v>
      </c>
      <c r="ES350" s="81">
        <f t="shared" si="1361"/>
        <v>0</v>
      </c>
      <c r="ET350" s="81">
        <f t="shared" si="1361"/>
        <v>1260.3</v>
      </c>
      <c r="EU350" s="81">
        <f t="shared" ref="EU350:EV350" si="1362">EU351+EU352+EU353+EU354+EU355+EU356+EU357+EU358</f>
        <v>559.1</v>
      </c>
      <c r="EV350" s="81">
        <f t="shared" si="1362"/>
        <v>493.02881000000002</v>
      </c>
      <c r="EW350" s="81">
        <f t="shared" si="1288"/>
        <v>88.182580933643351</v>
      </c>
      <c r="EX350" s="81">
        <f t="shared" ref="EX350" si="1363">EX351+EX352+EX353+EX354+EX355+EX356+EX357+EX358</f>
        <v>3137.4</v>
      </c>
      <c r="EY350" s="81">
        <f t="shared" ref="EY350:EZ350" si="1364">EY351+EY352+EY353+EY354+EY355+EY356+EY357+EY358</f>
        <v>3137.5</v>
      </c>
      <c r="EZ350" s="81">
        <f t="shared" si="1364"/>
        <v>3137.47</v>
      </c>
      <c r="FA350" s="81">
        <f t="shared" si="1291"/>
        <v>99.999043824701189</v>
      </c>
      <c r="FB350" s="81"/>
      <c r="FC350" s="81">
        <f t="shared" ref="FC350:FD350" si="1365">FC351+FC352+FC353+FC354+FC355+FC356+FC357+FC358</f>
        <v>0</v>
      </c>
      <c r="FD350" s="81">
        <f t="shared" si="1365"/>
        <v>0</v>
      </c>
      <c r="FE350" s="81"/>
      <c r="FF350" s="81"/>
      <c r="FG350" s="81">
        <f t="shared" ref="FG350:FH350" si="1366">FG351+FG352+FG353+FG354+FG355+FG356+FG357+FG358</f>
        <v>0</v>
      </c>
      <c r="FH350" s="81">
        <f t="shared" si="1366"/>
        <v>0</v>
      </c>
      <c r="FI350" s="81"/>
      <c r="FJ350" s="81"/>
      <c r="FK350" s="81">
        <f t="shared" ref="FK350:FL350" si="1367">FK351+FK352+FK353+FK354+FK355+FK356+FK357+FK358</f>
        <v>0</v>
      </c>
      <c r="FL350" s="81">
        <f t="shared" si="1367"/>
        <v>0</v>
      </c>
      <c r="FM350" s="81"/>
      <c r="FN350" s="81"/>
      <c r="FO350" s="81">
        <f t="shared" ref="FO350:FP350" si="1368">FO351+FO352+FO353+FO354+FO355+FO356+FO357+FO358</f>
        <v>0</v>
      </c>
      <c r="FP350" s="81">
        <f t="shared" si="1368"/>
        <v>0</v>
      </c>
      <c r="FQ350" s="81"/>
      <c r="FR350" s="81"/>
      <c r="FS350" s="81"/>
      <c r="FT350" s="81"/>
      <c r="FU350" s="81"/>
      <c r="FV350" s="81">
        <f>FV351</f>
        <v>8278.4</v>
      </c>
      <c r="FW350" s="81"/>
      <c r="FX350" s="81"/>
      <c r="FY350" s="81"/>
      <c r="FZ350" s="81"/>
      <c r="GA350" s="81"/>
      <c r="GB350" s="81"/>
      <c r="GC350" s="81"/>
      <c r="GD350" s="81"/>
      <c r="GE350" s="81"/>
      <c r="GF350" s="81"/>
      <c r="GG350" s="81"/>
      <c r="GH350" s="81"/>
      <c r="GI350" s="81">
        <f>SUM(GI351:GI358)</f>
        <v>133.46299999999999</v>
      </c>
      <c r="GJ350" s="81">
        <f>SUM(GJ351:GJ358)</f>
        <v>133.46299999999999</v>
      </c>
      <c r="GK350" s="81">
        <f t="shared" si="1334"/>
        <v>100</v>
      </c>
    </row>
    <row r="351" spans="1:193" s="33" customFormat="1" ht="16.5" customHeight="1" x14ac:dyDescent="0.25">
      <c r="A351" s="56" t="s">
        <v>343</v>
      </c>
      <c r="B351" s="145">
        <f t="shared" si="1297"/>
        <v>59985.83</v>
      </c>
      <c r="C351" s="145">
        <f t="shared" si="1297"/>
        <v>51859.40382</v>
      </c>
      <c r="D351" s="145">
        <f t="shared" si="1298"/>
        <v>49153.664950000006</v>
      </c>
      <c r="E351" s="14">
        <f t="shared" si="1335"/>
        <v>94.782549218283719</v>
      </c>
      <c r="F351" s="15"/>
      <c r="G351" s="15"/>
      <c r="H351" s="14"/>
      <c r="I351" s="14"/>
      <c r="J351" s="15"/>
      <c r="K351" s="15"/>
      <c r="L351" s="15"/>
      <c r="M351" s="14"/>
      <c r="N351" s="14">
        <v>818.5</v>
      </c>
      <c r="O351" s="14">
        <v>818.5</v>
      </c>
      <c r="P351" s="14">
        <v>818.47080000000005</v>
      </c>
      <c r="Q351" s="15">
        <f t="shared" si="1340"/>
        <v>99.996432498472814</v>
      </c>
      <c r="R351" s="14"/>
      <c r="S351" s="14"/>
      <c r="T351" s="14"/>
      <c r="U351" s="15"/>
      <c r="V351" s="15"/>
      <c r="W351" s="15">
        <v>0</v>
      </c>
      <c r="X351" s="15">
        <v>0</v>
      </c>
      <c r="Y351" s="14"/>
      <c r="Z351" s="15"/>
      <c r="AA351" s="15"/>
      <c r="AB351" s="15"/>
      <c r="AC351" s="15"/>
      <c r="AD351" s="15">
        <v>116.93</v>
      </c>
      <c r="AE351" s="15">
        <v>102.04082</v>
      </c>
      <c r="AF351" s="15">
        <v>102.04083</v>
      </c>
      <c r="AG351" s="14">
        <f t="shared" si="1344"/>
        <v>100.00000979999966</v>
      </c>
      <c r="AH351" s="15">
        <v>50</v>
      </c>
      <c r="AI351" s="15"/>
      <c r="AJ351" s="15"/>
      <c r="AK351" s="14"/>
      <c r="AL351" s="14"/>
      <c r="AM351" s="15"/>
      <c r="AN351" s="15"/>
      <c r="AO351" s="14"/>
      <c r="AP351" s="14"/>
      <c r="AQ351" s="14"/>
      <c r="AR351" s="14"/>
      <c r="AS351" s="14"/>
      <c r="AT351" s="15">
        <v>0</v>
      </c>
      <c r="AU351" s="15">
        <v>0</v>
      </c>
      <c r="AV351" s="15"/>
      <c r="AW351" s="14"/>
      <c r="AX351" s="133">
        <v>18275.5</v>
      </c>
      <c r="AY351" s="133">
        <v>18275.5</v>
      </c>
      <c r="AZ351" s="136">
        <v>16454.341990000001</v>
      </c>
      <c r="BA351" s="15">
        <f t="shared" si="190"/>
        <v>90.034975732538101</v>
      </c>
      <c r="BB351" s="156"/>
      <c r="BC351" s="133">
        <v>2410.8000000000002</v>
      </c>
      <c r="BD351" s="136">
        <v>2009</v>
      </c>
      <c r="BE351" s="15">
        <f t="shared" si="1350"/>
        <v>83.333333333333329</v>
      </c>
      <c r="BF351" s="15"/>
      <c r="BG351" s="15"/>
      <c r="BH351" s="15"/>
      <c r="BI351" s="15"/>
      <c r="BJ351" s="15"/>
      <c r="BK351" s="15"/>
      <c r="BL351" s="15"/>
      <c r="BM351" s="15"/>
      <c r="BN351" s="15"/>
      <c r="BO351" s="15"/>
      <c r="BP351" s="94"/>
      <c r="BQ351" s="94"/>
      <c r="BR351" s="15"/>
      <c r="BS351" s="15"/>
      <c r="BT351" s="15"/>
      <c r="BU351" s="15"/>
      <c r="BV351" s="15"/>
      <c r="BW351" s="15"/>
      <c r="BX351" s="15"/>
      <c r="BY351" s="15"/>
      <c r="BZ351" s="15">
        <v>5071.3</v>
      </c>
      <c r="CA351" s="15">
        <v>3610.6</v>
      </c>
      <c r="CB351" s="199">
        <v>3208.3483099999999</v>
      </c>
      <c r="CC351" s="15">
        <f t="shared" si="257"/>
        <v>88.859145571373176</v>
      </c>
      <c r="CD351" s="15"/>
      <c r="CE351" s="15"/>
      <c r="CF351" s="94"/>
      <c r="CG351" s="94"/>
      <c r="CH351" s="94"/>
      <c r="CI351" s="15"/>
      <c r="CJ351" s="94"/>
      <c r="CK351" s="94"/>
      <c r="CL351" s="94"/>
      <c r="CM351" s="15"/>
      <c r="CN351" s="94"/>
      <c r="CO351" s="94"/>
      <c r="CP351" s="94"/>
      <c r="CQ351" s="15"/>
      <c r="CR351" s="94"/>
      <c r="CS351" s="94"/>
      <c r="CT351" s="94"/>
      <c r="CU351" s="15"/>
      <c r="CV351" s="94"/>
      <c r="CW351" s="94"/>
      <c r="CX351" s="94"/>
      <c r="CY351" s="15"/>
      <c r="CZ351" s="94"/>
      <c r="DA351" s="94"/>
      <c r="DB351" s="15"/>
      <c r="DC351" s="15"/>
      <c r="DD351" s="94"/>
      <c r="DE351" s="14"/>
      <c r="DF351" s="14"/>
      <c r="DG351" s="15"/>
      <c r="DH351" s="94"/>
      <c r="DI351" s="94"/>
      <c r="DJ351" s="15">
        <v>230.3</v>
      </c>
      <c r="DK351" s="15">
        <v>64.7</v>
      </c>
      <c r="DL351" s="94">
        <v>50.3</v>
      </c>
      <c r="DM351" s="48">
        <f t="shared" si="1319"/>
        <v>77.743431221020089</v>
      </c>
      <c r="DN351" s="15">
        <v>5639.5</v>
      </c>
      <c r="DO351" s="15">
        <v>5639.5</v>
      </c>
      <c r="DP351" s="199">
        <v>5639.5012100000004</v>
      </c>
      <c r="DQ351" s="48">
        <f t="shared" si="1321"/>
        <v>100.00002145580282</v>
      </c>
      <c r="DR351" s="15">
        <v>6197.6</v>
      </c>
      <c r="DS351" s="15">
        <v>6197.6</v>
      </c>
      <c r="DT351" s="15">
        <v>6197.6</v>
      </c>
      <c r="DU351" s="15">
        <f>DT351/DS351*100</f>
        <v>100</v>
      </c>
      <c r="DV351" s="15"/>
      <c r="DW351" s="15"/>
      <c r="DX351" s="94"/>
      <c r="DY351" s="211"/>
      <c r="DZ351" s="15">
        <v>10910.1</v>
      </c>
      <c r="EA351" s="15">
        <v>10910.1</v>
      </c>
      <c r="EB351" s="197">
        <v>10910.1</v>
      </c>
      <c r="EC351" s="15">
        <f t="shared" si="202"/>
        <v>100</v>
      </c>
      <c r="ED351" s="221"/>
      <c r="EE351" s="221"/>
      <c r="EF351" s="94"/>
      <c r="EG351" s="94"/>
      <c r="EH351" s="94"/>
      <c r="EI351" s="15"/>
      <c r="EJ351" s="94"/>
      <c r="EK351" s="94"/>
      <c r="EL351" s="94"/>
      <c r="EM351" s="15"/>
      <c r="EN351" s="94"/>
      <c r="EO351" s="94"/>
      <c r="EP351" s="94"/>
      <c r="EQ351" s="15"/>
      <c r="ER351" s="94"/>
      <c r="ES351" s="94"/>
      <c r="ET351" s="15">
        <v>1260.3</v>
      </c>
      <c r="EU351" s="15">
        <v>559.1</v>
      </c>
      <c r="EV351" s="199">
        <v>493.02881000000002</v>
      </c>
      <c r="EW351" s="15">
        <f t="shared" si="1288"/>
        <v>88.182580933643351</v>
      </c>
      <c r="EX351" s="15">
        <v>3137.4</v>
      </c>
      <c r="EY351" s="15">
        <v>3137.5</v>
      </c>
      <c r="EZ351" s="199">
        <v>3137.47</v>
      </c>
      <c r="FA351" s="15">
        <f t="shared" si="1291"/>
        <v>99.999043824701189</v>
      </c>
      <c r="FB351" s="15"/>
      <c r="FC351" s="15"/>
      <c r="FD351" s="199"/>
      <c r="FE351" s="15"/>
      <c r="FF351" s="15"/>
      <c r="FG351" s="15"/>
      <c r="FH351" s="199"/>
      <c r="FI351" s="15"/>
      <c r="FJ351" s="15"/>
      <c r="FK351" s="15"/>
      <c r="FL351" s="199"/>
      <c r="FM351" s="15"/>
      <c r="FN351" s="15"/>
      <c r="FO351" s="15"/>
      <c r="FP351" s="133"/>
      <c r="FQ351" s="15"/>
      <c r="FR351" s="15"/>
      <c r="FS351" s="15"/>
      <c r="FT351" s="133"/>
      <c r="FU351" s="15"/>
      <c r="FV351" s="15">
        <v>8278.4</v>
      </c>
      <c r="FW351" s="15"/>
      <c r="FX351" s="133"/>
      <c r="FY351" s="15"/>
      <c r="FZ351" s="15"/>
      <c r="GA351" s="15"/>
      <c r="GB351" s="133"/>
      <c r="GC351" s="15"/>
      <c r="GD351" s="15"/>
      <c r="GE351" s="15"/>
      <c r="GF351" s="133"/>
      <c r="GG351" s="15"/>
      <c r="GH351" s="15"/>
      <c r="GI351" s="15">
        <v>133.46299999999999</v>
      </c>
      <c r="GJ351" s="15">
        <v>133.46299999999999</v>
      </c>
      <c r="GK351" s="15">
        <f t="shared" si="1334"/>
        <v>100</v>
      </c>
    </row>
    <row r="352" spans="1:193" s="33" customFormat="1" x14ac:dyDescent="0.25">
      <c r="A352" s="56" t="s">
        <v>623</v>
      </c>
      <c r="B352" s="145">
        <f t="shared" si="1297"/>
        <v>0</v>
      </c>
      <c r="C352" s="145">
        <f t="shared" si="1297"/>
        <v>1000</v>
      </c>
      <c r="D352" s="145">
        <f t="shared" si="1298"/>
        <v>1000</v>
      </c>
      <c r="E352" s="14">
        <f t="shared" si="1335"/>
        <v>100</v>
      </c>
      <c r="F352" s="14"/>
      <c r="G352" s="14"/>
      <c r="H352" s="14"/>
      <c r="I352" s="14"/>
      <c r="J352" s="14"/>
      <c r="K352" s="14"/>
      <c r="L352" s="14"/>
      <c r="M352" s="14"/>
      <c r="N352" s="14"/>
      <c r="O352" s="14"/>
      <c r="P352" s="14"/>
      <c r="Q352" s="15"/>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v>1000</v>
      </c>
      <c r="AR352" s="133">
        <v>1000</v>
      </c>
      <c r="AS352" s="14">
        <f t="shared" si="1307"/>
        <v>100</v>
      </c>
      <c r="AT352" s="14"/>
      <c r="AU352" s="14"/>
      <c r="AV352" s="14"/>
      <c r="AW352" s="14"/>
      <c r="AX352" s="14"/>
      <c r="AY352" s="14"/>
      <c r="AZ352" s="14"/>
      <c r="BA352" s="14"/>
      <c r="BB352" s="155"/>
      <c r="BC352" s="14"/>
      <c r="BD352" s="14"/>
      <c r="BE352" s="14"/>
      <c r="BF352" s="14"/>
      <c r="BG352" s="14"/>
      <c r="BH352" s="14"/>
      <c r="BI352" s="95"/>
      <c r="BJ352" s="95"/>
      <c r="BK352" s="95"/>
      <c r="BL352" s="95"/>
      <c r="BM352" s="95"/>
      <c r="BN352" s="95"/>
      <c r="BO352" s="14"/>
      <c r="BP352" s="14"/>
      <c r="BQ352" s="95"/>
      <c r="BR352" s="14"/>
      <c r="BS352" s="14"/>
      <c r="BT352" s="14"/>
      <c r="BU352" s="95"/>
      <c r="BV352" s="95"/>
      <c r="BW352" s="14"/>
      <c r="BX352" s="14"/>
      <c r="BY352" s="95"/>
      <c r="BZ352" s="14"/>
      <c r="CA352" s="14"/>
      <c r="CB352" s="14"/>
      <c r="CC352" s="15"/>
      <c r="CD352" s="15"/>
      <c r="CE352" s="14"/>
      <c r="CF352" s="14"/>
      <c r="CG352" s="95"/>
      <c r="CH352" s="95"/>
      <c r="CI352" s="14"/>
      <c r="CJ352" s="14"/>
      <c r="CK352" s="95"/>
      <c r="CL352" s="95"/>
      <c r="CM352" s="14"/>
      <c r="CN352" s="14"/>
      <c r="CO352" s="95"/>
      <c r="CP352" s="95"/>
      <c r="CQ352" s="14"/>
      <c r="CR352" s="14"/>
      <c r="CS352" s="95"/>
      <c r="CT352" s="95"/>
      <c r="CU352" s="14"/>
      <c r="CV352" s="14"/>
      <c r="CW352" s="95"/>
      <c r="CX352" s="95"/>
      <c r="CY352" s="14"/>
      <c r="CZ352" s="14"/>
      <c r="DA352" s="95"/>
      <c r="DB352" s="14"/>
      <c r="DC352" s="14"/>
      <c r="DD352" s="14"/>
      <c r="DE352" s="14"/>
      <c r="DF352" s="14"/>
      <c r="DG352" s="14"/>
      <c r="DH352" s="14"/>
      <c r="DI352" s="95"/>
      <c r="DJ352" s="95"/>
      <c r="DK352" s="14"/>
      <c r="DL352" s="14"/>
      <c r="DM352" s="48"/>
      <c r="DN352" s="14"/>
      <c r="DO352" s="14"/>
      <c r="DP352" s="14"/>
      <c r="DQ352" s="48"/>
      <c r="DR352" s="14"/>
      <c r="DS352" s="14"/>
      <c r="DT352" s="14"/>
      <c r="DU352" s="95"/>
      <c r="DV352" s="95"/>
      <c r="DW352" s="15"/>
      <c r="DX352" s="14"/>
      <c r="DY352" s="207"/>
      <c r="DZ352" s="15"/>
      <c r="EA352" s="15"/>
      <c r="EB352" s="14"/>
      <c r="EC352" s="14"/>
      <c r="ED352" s="225"/>
      <c r="EE352" s="221"/>
      <c r="EF352" s="14"/>
      <c r="EG352" s="95"/>
      <c r="EH352" s="95"/>
      <c r="EI352" s="15"/>
      <c r="EJ352" s="14"/>
      <c r="EK352" s="95"/>
      <c r="EL352" s="95"/>
      <c r="EM352" s="15"/>
      <c r="EN352" s="14"/>
      <c r="EO352" s="95"/>
      <c r="EP352" s="95"/>
      <c r="EQ352" s="15"/>
      <c r="ER352" s="14"/>
      <c r="ES352" s="95"/>
      <c r="ET352" s="15"/>
      <c r="EU352" s="15"/>
      <c r="EV352" s="14"/>
      <c r="EW352" s="15"/>
      <c r="EX352" s="15"/>
      <c r="EY352" s="15"/>
      <c r="EZ352" s="14"/>
      <c r="FA352" s="15"/>
      <c r="FB352" s="15"/>
      <c r="FC352" s="15"/>
      <c r="FD352" s="14"/>
      <c r="FE352" s="15"/>
      <c r="FF352" s="15"/>
      <c r="FG352" s="15"/>
      <c r="FH352" s="14"/>
      <c r="FI352" s="15"/>
      <c r="FJ352" s="15"/>
      <c r="FK352" s="15"/>
      <c r="FL352" s="14"/>
      <c r="FM352" s="15"/>
      <c r="FN352" s="15"/>
      <c r="FO352" s="15"/>
      <c r="FP352" s="14"/>
      <c r="FQ352" s="14"/>
      <c r="FR352" s="14"/>
      <c r="FS352" s="15"/>
      <c r="FT352" s="14"/>
      <c r="FU352" s="14"/>
      <c r="FV352" s="14"/>
      <c r="FW352" s="15"/>
      <c r="FX352" s="14"/>
      <c r="FY352" s="14"/>
      <c r="FZ352" s="14"/>
      <c r="GA352" s="15"/>
      <c r="GB352" s="14"/>
      <c r="GC352" s="14"/>
      <c r="GD352" s="14"/>
      <c r="GE352" s="15"/>
      <c r="GF352" s="14"/>
      <c r="GG352" s="14"/>
      <c r="GH352" s="14"/>
      <c r="GI352" s="15"/>
      <c r="GJ352" s="15"/>
      <c r="GK352" s="15"/>
    </row>
    <row r="353" spans="1:193" s="33" customFormat="1" x14ac:dyDescent="0.25">
      <c r="A353" s="56" t="s">
        <v>624</v>
      </c>
      <c r="B353" s="145">
        <f t="shared" si="1297"/>
        <v>0</v>
      </c>
      <c r="C353" s="145">
        <f t="shared" si="1297"/>
        <v>0</v>
      </c>
      <c r="D353" s="145">
        <f t="shared" si="1298"/>
        <v>0</v>
      </c>
      <c r="E353" s="14"/>
      <c r="F353" s="14"/>
      <c r="G353" s="14"/>
      <c r="H353" s="14"/>
      <c r="I353" s="14"/>
      <c r="J353" s="14"/>
      <c r="K353" s="14"/>
      <c r="L353" s="14"/>
      <c r="M353" s="14"/>
      <c r="N353" s="14"/>
      <c r="O353" s="14"/>
      <c r="P353" s="14"/>
      <c r="Q353" s="15"/>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14"/>
      <c r="AW353" s="14"/>
      <c r="AX353" s="14"/>
      <c r="AY353" s="14"/>
      <c r="AZ353" s="14"/>
      <c r="BA353" s="14"/>
      <c r="BB353" s="155"/>
      <c r="BC353" s="14"/>
      <c r="BD353" s="14"/>
      <c r="BE353" s="14"/>
      <c r="BF353" s="14"/>
      <c r="BG353" s="14"/>
      <c r="BH353" s="14"/>
      <c r="BI353" s="95"/>
      <c r="BJ353" s="95"/>
      <c r="BK353" s="95"/>
      <c r="BL353" s="95"/>
      <c r="BM353" s="95"/>
      <c r="BN353" s="95"/>
      <c r="BO353" s="14"/>
      <c r="BP353" s="14"/>
      <c r="BQ353" s="95"/>
      <c r="BR353" s="14"/>
      <c r="BS353" s="14"/>
      <c r="BT353" s="14"/>
      <c r="BU353" s="95"/>
      <c r="BV353" s="95"/>
      <c r="BW353" s="14"/>
      <c r="BX353" s="14"/>
      <c r="BY353" s="95"/>
      <c r="BZ353" s="14"/>
      <c r="CA353" s="14"/>
      <c r="CB353" s="14"/>
      <c r="CC353" s="15"/>
      <c r="CD353" s="15"/>
      <c r="CE353" s="14"/>
      <c r="CF353" s="14"/>
      <c r="CG353" s="95"/>
      <c r="CH353" s="95"/>
      <c r="CI353" s="14"/>
      <c r="CJ353" s="14"/>
      <c r="CK353" s="95"/>
      <c r="CL353" s="95"/>
      <c r="CM353" s="14"/>
      <c r="CN353" s="14"/>
      <c r="CO353" s="95"/>
      <c r="CP353" s="95"/>
      <c r="CQ353" s="14"/>
      <c r="CR353" s="14"/>
      <c r="CS353" s="95"/>
      <c r="CT353" s="95"/>
      <c r="CU353" s="14"/>
      <c r="CV353" s="14"/>
      <c r="CW353" s="95"/>
      <c r="CX353" s="95"/>
      <c r="CY353" s="14"/>
      <c r="CZ353" s="14"/>
      <c r="DA353" s="95"/>
      <c r="DB353" s="14"/>
      <c r="DC353" s="14"/>
      <c r="DD353" s="14"/>
      <c r="DE353" s="14"/>
      <c r="DF353" s="14"/>
      <c r="DG353" s="14"/>
      <c r="DH353" s="14"/>
      <c r="DI353" s="95"/>
      <c r="DJ353" s="95"/>
      <c r="DK353" s="14"/>
      <c r="DL353" s="14"/>
      <c r="DM353" s="48"/>
      <c r="DN353" s="14"/>
      <c r="DO353" s="14"/>
      <c r="DP353" s="14"/>
      <c r="DQ353" s="48"/>
      <c r="DR353" s="14"/>
      <c r="DS353" s="14"/>
      <c r="DT353" s="14"/>
      <c r="DU353" s="95"/>
      <c r="DV353" s="95"/>
      <c r="DW353" s="15"/>
      <c r="DX353" s="14"/>
      <c r="DY353" s="207"/>
      <c r="DZ353" s="15"/>
      <c r="EA353" s="15"/>
      <c r="EB353" s="14"/>
      <c r="EC353" s="14"/>
      <c r="ED353" s="225"/>
      <c r="EE353" s="221"/>
      <c r="EF353" s="14"/>
      <c r="EG353" s="95"/>
      <c r="EH353" s="95"/>
      <c r="EI353" s="15"/>
      <c r="EJ353" s="14"/>
      <c r="EK353" s="95"/>
      <c r="EL353" s="95"/>
      <c r="EM353" s="15"/>
      <c r="EN353" s="14"/>
      <c r="EO353" s="95"/>
      <c r="EP353" s="95"/>
      <c r="EQ353" s="15"/>
      <c r="ER353" s="14"/>
      <c r="ES353" s="95"/>
      <c r="ET353" s="15"/>
      <c r="EU353" s="15"/>
      <c r="EV353" s="14"/>
      <c r="EW353" s="15"/>
      <c r="EX353" s="15"/>
      <c r="EY353" s="15"/>
      <c r="EZ353" s="14"/>
      <c r="FA353" s="15"/>
      <c r="FB353" s="15"/>
      <c r="FC353" s="15"/>
      <c r="FD353" s="14"/>
      <c r="FE353" s="15"/>
      <c r="FF353" s="15"/>
      <c r="FG353" s="15"/>
      <c r="FH353" s="14"/>
      <c r="FI353" s="15"/>
      <c r="FJ353" s="15"/>
      <c r="FK353" s="15"/>
      <c r="FL353" s="14"/>
      <c r="FM353" s="15"/>
      <c r="FN353" s="15"/>
      <c r="FO353" s="15"/>
      <c r="FP353" s="14"/>
      <c r="FQ353" s="14"/>
      <c r="FR353" s="14"/>
      <c r="FS353" s="15"/>
      <c r="FT353" s="14"/>
      <c r="FU353" s="14"/>
      <c r="FV353" s="14"/>
      <c r="FW353" s="15"/>
      <c r="FX353" s="14"/>
      <c r="FY353" s="14"/>
      <c r="FZ353" s="14"/>
      <c r="GA353" s="15"/>
      <c r="GB353" s="14"/>
      <c r="GC353" s="14"/>
      <c r="GD353" s="14"/>
      <c r="GE353" s="15"/>
      <c r="GF353" s="14"/>
      <c r="GG353" s="14"/>
      <c r="GH353" s="14"/>
      <c r="GI353" s="15"/>
      <c r="GJ353" s="15"/>
      <c r="GK353" s="15"/>
    </row>
    <row r="354" spans="1:193" s="33" customFormat="1" x14ac:dyDescent="0.25">
      <c r="A354" s="56" t="s">
        <v>289</v>
      </c>
      <c r="B354" s="145">
        <f t="shared" si="1297"/>
        <v>0</v>
      </c>
      <c r="C354" s="145">
        <f t="shared" si="1297"/>
        <v>0</v>
      </c>
      <c r="D354" s="145">
        <f t="shared" si="1298"/>
        <v>0</v>
      </c>
      <c r="E354" s="14"/>
      <c r="F354" s="14"/>
      <c r="G354" s="14"/>
      <c r="H354" s="14"/>
      <c r="I354" s="14"/>
      <c r="J354" s="14"/>
      <c r="K354" s="14"/>
      <c r="L354" s="14"/>
      <c r="M354" s="14"/>
      <c r="N354" s="14"/>
      <c r="O354" s="14"/>
      <c r="P354" s="14"/>
      <c r="Q354" s="15"/>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c r="AU354" s="14"/>
      <c r="AV354" s="14"/>
      <c r="AW354" s="14"/>
      <c r="AX354" s="14"/>
      <c r="AY354" s="14"/>
      <c r="AZ354" s="14"/>
      <c r="BA354" s="14"/>
      <c r="BB354" s="155"/>
      <c r="BC354" s="14"/>
      <c r="BD354" s="14"/>
      <c r="BE354" s="14"/>
      <c r="BF354" s="14"/>
      <c r="BG354" s="14"/>
      <c r="BH354" s="14"/>
      <c r="BI354" s="95"/>
      <c r="BJ354" s="95"/>
      <c r="BK354" s="95"/>
      <c r="BL354" s="95"/>
      <c r="BM354" s="95"/>
      <c r="BN354" s="95"/>
      <c r="BO354" s="14"/>
      <c r="BP354" s="14"/>
      <c r="BQ354" s="95"/>
      <c r="BR354" s="14"/>
      <c r="BS354" s="14"/>
      <c r="BT354" s="14"/>
      <c r="BU354" s="95"/>
      <c r="BV354" s="95"/>
      <c r="BW354" s="14"/>
      <c r="BX354" s="14"/>
      <c r="BY354" s="95"/>
      <c r="BZ354" s="14"/>
      <c r="CA354" s="14"/>
      <c r="CB354" s="14"/>
      <c r="CC354" s="15"/>
      <c r="CD354" s="15"/>
      <c r="CE354" s="14"/>
      <c r="CF354" s="14"/>
      <c r="CG354" s="95"/>
      <c r="CH354" s="95"/>
      <c r="CI354" s="14"/>
      <c r="CJ354" s="14"/>
      <c r="CK354" s="95"/>
      <c r="CL354" s="95"/>
      <c r="CM354" s="14"/>
      <c r="CN354" s="14"/>
      <c r="CO354" s="95"/>
      <c r="CP354" s="95"/>
      <c r="CQ354" s="14"/>
      <c r="CR354" s="14"/>
      <c r="CS354" s="95"/>
      <c r="CT354" s="95"/>
      <c r="CU354" s="14"/>
      <c r="CV354" s="14"/>
      <c r="CW354" s="95"/>
      <c r="CX354" s="95"/>
      <c r="CY354" s="14"/>
      <c r="CZ354" s="14"/>
      <c r="DA354" s="95"/>
      <c r="DB354" s="14"/>
      <c r="DC354" s="14"/>
      <c r="DD354" s="14"/>
      <c r="DE354" s="14"/>
      <c r="DF354" s="14"/>
      <c r="DG354" s="14"/>
      <c r="DH354" s="14"/>
      <c r="DI354" s="95"/>
      <c r="DJ354" s="95"/>
      <c r="DK354" s="14"/>
      <c r="DL354" s="14"/>
      <c r="DM354" s="48"/>
      <c r="DN354" s="14"/>
      <c r="DO354" s="14"/>
      <c r="DP354" s="14"/>
      <c r="DQ354" s="48"/>
      <c r="DR354" s="14"/>
      <c r="DS354" s="14"/>
      <c r="DT354" s="14"/>
      <c r="DU354" s="95"/>
      <c r="DV354" s="95"/>
      <c r="DW354" s="15"/>
      <c r="DX354" s="14"/>
      <c r="DY354" s="207"/>
      <c r="DZ354" s="15"/>
      <c r="EA354" s="15"/>
      <c r="EB354" s="14"/>
      <c r="EC354" s="14"/>
      <c r="ED354" s="225"/>
      <c r="EE354" s="221"/>
      <c r="EF354" s="14"/>
      <c r="EG354" s="95"/>
      <c r="EH354" s="95"/>
      <c r="EI354" s="15"/>
      <c r="EJ354" s="14"/>
      <c r="EK354" s="95"/>
      <c r="EL354" s="95"/>
      <c r="EM354" s="15"/>
      <c r="EN354" s="14"/>
      <c r="EO354" s="95"/>
      <c r="EP354" s="95"/>
      <c r="EQ354" s="15"/>
      <c r="ER354" s="14"/>
      <c r="ES354" s="95"/>
      <c r="ET354" s="15"/>
      <c r="EU354" s="15"/>
      <c r="EV354" s="14"/>
      <c r="EW354" s="15"/>
      <c r="EX354" s="15"/>
      <c r="EY354" s="15"/>
      <c r="EZ354" s="14"/>
      <c r="FA354" s="15"/>
      <c r="FB354" s="15"/>
      <c r="FC354" s="15"/>
      <c r="FD354" s="14"/>
      <c r="FE354" s="15"/>
      <c r="FF354" s="15"/>
      <c r="FG354" s="15"/>
      <c r="FH354" s="14"/>
      <c r="FI354" s="15"/>
      <c r="FJ354" s="15"/>
      <c r="FK354" s="15"/>
      <c r="FL354" s="14"/>
      <c r="FM354" s="15"/>
      <c r="FN354" s="15"/>
      <c r="FO354" s="15"/>
      <c r="FP354" s="14"/>
      <c r="FQ354" s="14"/>
      <c r="FR354" s="14"/>
      <c r="FS354" s="15"/>
      <c r="FT354" s="14"/>
      <c r="FU354" s="14"/>
      <c r="FV354" s="14"/>
      <c r="FW354" s="15"/>
      <c r="FX354" s="14"/>
      <c r="FY354" s="14"/>
      <c r="FZ354" s="14"/>
      <c r="GA354" s="15"/>
      <c r="GB354" s="14"/>
      <c r="GC354" s="14"/>
      <c r="GD354" s="14"/>
      <c r="GE354" s="15"/>
      <c r="GF354" s="14"/>
      <c r="GG354" s="14"/>
      <c r="GH354" s="14"/>
      <c r="GI354" s="15"/>
      <c r="GJ354" s="15"/>
      <c r="GK354" s="15"/>
    </row>
    <row r="355" spans="1:193" s="33" customFormat="1" x14ac:dyDescent="0.25">
      <c r="A355" s="56" t="s">
        <v>627</v>
      </c>
      <c r="B355" s="145">
        <f t="shared" si="1297"/>
        <v>0</v>
      </c>
      <c r="C355" s="145">
        <f t="shared" si="1297"/>
        <v>1000</v>
      </c>
      <c r="D355" s="145">
        <f t="shared" si="1298"/>
        <v>1000</v>
      </c>
      <c r="E355" s="14">
        <f t="shared" si="1335"/>
        <v>100</v>
      </c>
      <c r="F355" s="14"/>
      <c r="G355" s="14"/>
      <c r="H355" s="14"/>
      <c r="I355" s="14"/>
      <c r="J355" s="14"/>
      <c r="K355" s="14"/>
      <c r="L355" s="14"/>
      <c r="M355" s="14"/>
      <c r="N355" s="14"/>
      <c r="O355" s="14"/>
      <c r="P355" s="14"/>
      <c r="Q355" s="15"/>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v>1000</v>
      </c>
      <c r="AR355" s="14">
        <v>1000</v>
      </c>
      <c r="AS355" s="14">
        <f t="shared" si="1307"/>
        <v>100</v>
      </c>
      <c r="AT355" s="14"/>
      <c r="AU355" s="14"/>
      <c r="AV355" s="14"/>
      <c r="AW355" s="14"/>
      <c r="AX355" s="14"/>
      <c r="AY355" s="14"/>
      <c r="AZ355" s="14"/>
      <c r="BA355" s="14"/>
      <c r="BB355" s="155"/>
      <c r="BC355" s="14"/>
      <c r="BD355" s="14"/>
      <c r="BE355" s="14"/>
      <c r="BF355" s="14"/>
      <c r="BG355" s="14"/>
      <c r="BH355" s="14"/>
      <c r="BI355" s="95"/>
      <c r="BJ355" s="95"/>
      <c r="BK355" s="95"/>
      <c r="BL355" s="95"/>
      <c r="BM355" s="95"/>
      <c r="BN355" s="95"/>
      <c r="BO355" s="14"/>
      <c r="BP355" s="14"/>
      <c r="BQ355" s="95"/>
      <c r="BR355" s="14"/>
      <c r="BS355" s="14"/>
      <c r="BT355" s="14"/>
      <c r="BU355" s="95"/>
      <c r="BV355" s="95"/>
      <c r="BW355" s="14"/>
      <c r="BX355" s="14"/>
      <c r="BY355" s="95"/>
      <c r="BZ355" s="14"/>
      <c r="CA355" s="14"/>
      <c r="CB355" s="14"/>
      <c r="CC355" s="15"/>
      <c r="CD355" s="15"/>
      <c r="CE355" s="14"/>
      <c r="CF355" s="14"/>
      <c r="CG355" s="95"/>
      <c r="CH355" s="95"/>
      <c r="CI355" s="14"/>
      <c r="CJ355" s="14"/>
      <c r="CK355" s="95"/>
      <c r="CL355" s="95"/>
      <c r="CM355" s="14"/>
      <c r="CN355" s="14"/>
      <c r="CO355" s="95"/>
      <c r="CP355" s="95"/>
      <c r="CQ355" s="14"/>
      <c r="CR355" s="14"/>
      <c r="CS355" s="95"/>
      <c r="CT355" s="95"/>
      <c r="CU355" s="14"/>
      <c r="CV355" s="14"/>
      <c r="CW355" s="95"/>
      <c r="CX355" s="95"/>
      <c r="CY355" s="14"/>
      <c r="CZ355" s="14"/>
      <c r="DA355" s="95"/>
      <c r="DB355" s="14"/>
      <c r="DC355" s="14"/>
      <c r="DD355" s="14"/>
      <c r="DE355" s="14"/>
      <c r="DF355" s="14"/>
      <c r="DG355" s="14"/>
      <c r="DH355" s="14"/>
      <c r="DI355" s="95"/>
      <c r="DJ355" s="95"/>
      <c r="DK355" s="14"/>
      <c r="DL355" s="14"/>
      <c r="DM355" s="48"/>
      <c r="DN355" s="14"/>
      <c r="DO355" s="14"/>
      <c r="DP355" s="14"/>
      <c r="DQ355" s="48"/>
      <c r="DR355" s="14"/>
      <c r="DS355" s="14"/>
      <c r="DT355" s="14"/>
      <c r="DU355" s="95"/>
      <c r="DV355" s="95"/>
      <c r="DW355" s="15"/>
      <c r="DX355" s="14"/>
      <c r="DY355" s="207"/>
      <c r="DZ355" s="15"/>
      <c r="EA355" s="15"/>
      <c r="EB355" s="14"/>
      <c r="EC355" s="14"/>
      <c r="ED355" s="225"/>
      <c r="EE355" s="221"/>
      <c r="EF355" s="14"/>
      <c r="EG355" s="95"/>
      <c r="EH355" s="95"/>
      <c r="EI355" s="15"/>
      <c r="EJ355" s="14"/>
      <c r="EK355" s="95"/>
      <c r="EL355" s="95"/>
      <c r="EM355" s="15"/>
      <c r="EN355" s="14"/>
      <c r="EO355" s="95"/>
      <c r="EP355" s="95"/>
      <c r="EQ355" s="15"/>
      <c r="ER355" s="14"/>
      <c r="ES355" s="95"/>
      <c r="ET355" s="15"/>
      <c r="EU355" s="15"/>
      <c r="EV355" s="14"/>
      <c r="EW355" s="15"/>
      <c r="EX355" s="15"/>
      <c r="EY355" s="15"/>
      <c r="EZ355" s="14"/>
      <c r="FA355" s="15"/>
      <c r="FB355" s="15"/>
      <c r="FC355" s="15"/>
      <c r="FD355" s="14"/>
      <c r="FE355" s="15"/>
      <c r="FF355" s="15"/>
      <c r="FG355" s="15"/>
      <c r="FH355" s="14"/>
      <c r="FI355" s="15"/>
      <c r="FJ355" s="15"/>
      <c r="FK355" s="15"/>
      <c r="FL355" s="14"/>
      <c r="FM355" s="15"/>
      <c r="FN355" s="15"/>
      <c r="FO355" s="15"/>
      <c r="FP355" s="14"/>
      <c r="FQ355" s="14"/>
      <c r="FR355" s="14"/>
      <c r="FS355" s="15"/>
      <c r="FT355" s="14"/>
      <c r="FU355" s="14"/>
      <c r="FV355" s="14"/>
      <c r="FW355" s="15"/>
      <c r="FX355" s="14"/>
      <c r="FY355" s="14"/>
      <c r="FZ355" s="14"/>
      <c r="GA355" s="15"/>
      <c r="GB355" s="14"/>
      <c r="GC355" s="14"/>
      <c r="GD355" s="14"/>
      <c r="GE355" s="15"/>
      <c r="GF355" s="14"/>
      <c r="GG355" s="14"/>
      <c r="GH355" s="14"/>
      <c r="GI355" s="15"/>
      <c r="GJ355" s="15"/>
      <c r="GK355" s="15"/>
    </row>
    <row r="356" spans="1:193" s="33" customFormat="1" x14ac:dyDescent="0.25">
      <c r="A356" s="56" t="s">
        <v>625</v>
      </c>
      <c r="B356" s="145">
        <f t="shared" si="1297"/>
        <v>0</v>
      </c>
      <c r="C356" s="145">
        <f t="shared" si="1297"/>
        <v>1000</v>
      </c>
      <c r="D356" s="145">
        <f t="shared" si="1298"/>
        <v>1000</v>
      </c>
      <c r="E356" s="14">
        <f t="shared" si="1335"/>
        <v>100</v>
      </c>
      <c r="F356" s="14"/>
      <c r="G356" s="14"/>
      <c r="H356" s="14"/>
      <c r="I356" s="14"/>
      <c r="J356" s="14"/>
      <c r="K356" s="14"/>
      <c r="L356" s="14"/>
      <c r="M356" s="14"/>
      <c r="N356" s="14"/>
      <c r="O356" s="14"/>
      <c r="P356" s="14"/>
      <c r="Q356" s="15"/>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v>1000</v>
      </c>
      <c r="AR356" s="133">
        <v>1000</v>
      </c>
      <c r="AS356" s="14">
        <f t="shared" si="1307"/>
        <v>100</v>
      </c>
      <c r="AT356" s="14"/>
      <c r="AU356" s="14"/>
      <c r="AV356" s="14"/>
      <c r="AW356" s="14"/>
      <c r="AX356" s="14"/>
      <c r="AY356" s="14"/>
      <c r="AZ356" s="14"/>
      <c r="BA356" s="14"/>
      <c r="BB356" s="155"/>
      <c r="BC356" s="14"/>
      <c r="BD356" s="14"/>
      <c r="BE356" s="14"/>
      <c r="BF356" s="14"/>
      <c r="BG356" s="14"/>
      <c r="BH356" s="14"/>
      <c r="BI356" s="95"/>
      <c r="BJ356" s="95"/>
      <c r="BK356" s="95"/>
      <c r="BL356" s="95"/>
      <c r="BM356" s="95"/>
      <c r="BN356" s="95"/>
      <c r="BO356" s="14"/>
      <c r="BP356" s="14"/>
      <c r="BQ356" s="95"/>
      <c r="BR356" s="14"/>
      <c r="BS356" s="14"/>
      <c r="BT356" s="14"/>
      <c r="BU356" s="95"/>
      <c r="BV356" s="95"/>
      <c r="BW356" s="14"/>
      <c r="BX356" s="14"/>
      <c r="BY356" s="95"/>
      <c r="BZ356" s="14"/>
      <c r="CA356" s="14"/>
      <c r="CB356" s="14"/>
      <c r="CC356" s="15"/>
      <c r="CD356" s="15"/>
      <c r="CE356" s="14"/>
      <c r="CF356" s="14"/>
      <c r="CG356" s="95"/>
      <c r="CH356" s="95"/>
      <c r="CI356" s="14"/>
      <c r="CJ356" s="14"/>
      <c r="CK356" s="95"/>
      <c r="CL356" s="95"/>
      <c r="CM356" s="14"/>
      <c r="CN356" s="14"/>
      <c r="CO356" s="95"/>
      <c r="CP356" s="95"/>
      <c r="CQ356" s="14"/>
      <c r="CR356" s="14"/>
      <c r="CS356" s="95"/>
      <c r="CT356" s="95"/>
      <c r="CU356" s="14"/>
      <c r="CV356" s="14"/>
      <c r="CW356" s="95"/>
      <c r="CX356" s="95"/>
      <c r="CY356" s="14"/>
      <c r="CZ356" s="14"/>
      <c r="DA356" s="95"/>
      <c r="DB356" s="14"/>
      <c r="DC356" s="14"/>
      <c r="DD356" s="14"/>
      <c r="DE356" s="14"/>
      <c r="DF356" s="14"/>
      <c r="DG356" s="14"/>
      <c r="DH356" s="14"/>
      <c r="DI356" s="95"/>
      <c r="DJ356" s="95"/>
      <c r="DK356" s="14"/>
      <c r="DL356" s="14"/>
      <c r="DM356" s="48"/>
      <c r="DN356" s="14"/>
      <c r="DO356" s="14"/>
      <c r="DP356" s="14"/>
      <c r="DQ356" s="48"/>
      <c r="DR356" s="14"/>
      <c r="DS356" s="14"/>
      <c r="DT356" s="14"/>
      <c r="DU356" s="95"/>
      <c r="DV356" s="95"/>
      <c r="DW356" s="15"/>
      <c r="DX356" s="14"/>
      <c r="DY356" s="207"/>
      <c r="DZ356" s="15"/>
      <c r="EA356" s="15"/>
      <c r="EB356" s="14"/>
      <c r="EC356" s="14"/>
      <c r="ED356" s="225"/>
      <c r="EE356" s="221"/>
      <c r="EF356" s="14"/>
      <c r="EG356" s="95"/>
      <c r="EH356" s="95"/>
      <c r="EI356" s="15"/>
      <c r="EJ356" s="14"/>
      <c r="EK356" s="95"/>
      <c r="EL356" s="95"/>
      <c r="EM356" s="15"/>
      <c r="EN356" s="14"/>
      <c r="EO356" s="95"/>
      <c r="EP356" s="95"/>
      <c r="EQ356" s="15"/>
      <c r="ER356" s="14"/>
      <c r="ES356" s="95"/>
      <c r="ET356" s="15"/>
      <c r="EU356" s="15"/>
      <c r="EV356" s="14"/>
      <c r="EW356" s="15"/>
      <c r="EX356" s="15"/>
      <c r="EY356" s="15"/>
      <c r="EZ356" s="14"/>
      <c r="FA356" s="15"/>
      <c r="FB356" s="15"/>
      <c r="FC356" s="15"/>
      <c r="FD356" s="14"/>
      <c r="FE356" s="15"/>
      <c r="FF356" s="15"/>
      <c r="FG356" s="15"/>
      <c r="FH356" s="14"/>
      <c r="FI356" s="15"/>
      <c r="FJ356" s="15"/>
      <c r="FK356" s="15"/>
      <c r="FL356" s="14"/>
      <c r="FM356" s="15"/>
      <c r="FN356" s="15"/>
      <c r="FO356" s="15"/>
      <c r="FP356" s="14"/>
      <c r="FQ356" s="14"/>
      <c r="FR356" s="14"/>
      <c r="FS356" s="15"/>
      <c r="FT356" s="14"/>
      <c r="FU356" s="14"/>
      <c r="FV356" s="14"/>
      <c r="FW356" s="15"/>
      <c r="FX356" s="14"/>
      <c r="FY356" s="14"/>
      <c r="FZ356" s="14"/>
      <c r="GA356" s="15"/>
      <c r="GB356" s="14"/>
      <c r="GC356" s="14"/>
      <c r="GD356" s="14"/>
      <c r="GE356" s="15"/>
      <c r="GF356" s="14"/>
      <c r="GG356" s="14"/>
      <c r="GH356" s="14"/>
      <c r="GI356" s="15"/>
      <c r="GJ356" s="15"/>
      <c r="GK356" s="15"/>
    </row>
    <row r="357" spans="1:193" s="33" customFormat="1" x14ac:dyDescent="0.25">
      <c r="A357" s="56" t="s">
        <v>423</v>
      </c>
      <c r="B357" s="145">
        <f t="shared" si="1297"/>
        <v>2314.5</v>
      </c>
      <c r="C357" s="145">
        <f t="shared" si="1297"/>
        <v>3314.5</v>
      </c>
      <c r="D357" s="145">
        <f t="shared" si="1298"/>
        <v>3314.4582700000001</v>
      </c>
      <c r="E357" s="14">
        <f t="shared" si="1335"/>
        <v>99.998740986574148</v>
      </c>
      <c r="F357" s="14"/>
      <c r="G357" s="14"/>
      <c r="H357" s="14"/>
      <c r="I357" s="14"/>
      <c r="J357" s="14"/>
      <c r="K357" s="14"/>
      <c r="L357" s="14"/>
      <c r="M357" s="14"/>
      <c r="N357" s="14"/>
      <c r="O357" s="14"/>
      <c r="P357" s="14"/>
      <c r="Q357" s="15"/>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v>1000</v>
      </c>
      <c r="AR357" s="14">
        <v>1000</v>
      </c>
      <c r="AS357" s="14">
        <f t="shared" si="1307"/>
        <v>100</v>
      </c>
      <c r="AT357" s="14">
        <v>2314.5</v>
      </c>
      <c r="AU357" s="14">
        <v>2314.5</v>
      </c>
      <c r="AV357" s="14">
        <v>2314.4582700000001</v>
      </c>
      <c r="AW357" s="14">
        <f>AV357/AU357*100</f>
        <v>99.998197018794556</v>
      </c>
      <c r="AX357" s="14"/>
      <c r="AY357" s="14"/>
      <c r="AZ357" s="14"/>
      <c r="BA357" s="14"/>
      <c r="BB357" s="155"/>
      <c r="BC357" s="14"/>
      <c r="BD357" s="14"/>
      <c r="BE357" s="14"/>
      <c r="BF357" s="14"/>
      <c r="BG357" s="14"/>
      <c r="BH357" s="14"/>
      <c r="BI357" s="95"/>
      <c r="BJ357" s="95"/>
      <c r="BK357" s="95"/>
      <c r="BL357" s="95"/>
      <c r="BM357" s="95"/>
      <c r="BN357" s="95"/>
      <c r="BO357" s="14"/>
      <c r="BP357" s="14"/>
      <c r="BQ357" s="95"/>
      <c r="BR357" s="14"/>
      <c r="BS357" s="14"/>
      <c r="BT357" s="14"/>
      <c r="BU357" s="95"/>
      <c r="BV357" s="95"/>
      <c r="BW357" s="14"/>
      <c r="BX357" s="14"/>
      <c r="BY357" s="95"/>
      <c r="BZ357" s="14"/>
      <c r="CA357" s="14"/>
      <c r="CB357" s="14"/>
      <c r="CC357" s="15"/>
      <c r="CD357" s="15"/>
      <c r="CE357" s="14"/>
      <c r="CF357" s="14"/>
      <c r="CG357" s="95"/>
      <c r="CH357" s="95"/>
      <c r="CI357" s="14"/>
      <c r="CJ357" s="14"/>
      <c r="CK357" s="95"/>
      <c r="CL357" s="95"/>
      <c r="CM357" s="14"/>
      <c r="CN357" s="14"/>
      <c r="CO357" s="95"/>
      <c r="CP357" s="95"/>
      <c r="CQ357" s="14"/>
      <c r="CR357" s="14"/>
      <c r="CS357" s="95"/>
      <c r="CT357" s="95"/>
      <c r="CU357" s="14"/>
      <c r="CV357" s="14"/>
      <c r="CW357" s="95"/>
      <c r="CX357" s="95"/>
      <c r="CY357" s="14"/>
      <c r="CZ357" s="14"/>
      <c r="DA357" s="95"/>
      <c r="DB357" s="14"/>
      <c r="DC357" s="14"/>
      <c r="DD357" s="14"/>
      <c r="DE357" s="14"/>
      <c r="DF357" s="14"/>
      <c r="DG357" s="14"/>
      <c r="DH357" s="14"/>
      <c r="DI357" s="95"/>
      <c r="DJ357" s="95"/>
      <c r="DK357" s="14"/>
      <c r="DL357" s="14"/>
      <c r="DM357" s="48"/>
      <c r="DN357" s="14"/>
      <c r="DO357" s="14"/>
      <c r="DP357" s="14"/>
      <c r="DQ357" s="48"/>
      <c r="DR357" s="14"/>
      <c r="DS357" s="14"/>
      <c r="DT357" s="14"/>
      <c r="DU357" s="95"/>
      <c r="DV357" s="95"/>
      <c r="DW357" s="15"/>
      <c r="DX357" s="14"/>
      <c r="DY357" s="212"/>
      <c r="DZ357" s="15"/>
      <c r="EA357" s="15"/>
      <c r="EB357" s="14"/>
      <c r="EC357" s="14"/>
      <c r="ED357" s="225"/>
      <c r="EE357" s="221"/>
      <c r="EF357" s="14"/>
      <c r="EG357" s="14"/>
      <c r="EH357" s="14"/>
      <c r="EI357" s="15"/>
      <c r="EJ357" s="14"/>
      <c r="EK357" s="14"/>
      <c r="EL357" s="14"/>
      <c r="EM357" s="15"/>
      <c r="EN357" s="14"/>
      <c r="EO357" s="14"/>
      <c r="EP357" s="14"/>
      <c r="EQ357" s="15"/>
      <c r="ER357" s="14"/>
      <c r="ES357" s="14"/>
      <c r="ET357" s="15"/>
      <c r="EU357" s="15"/>
      <c r="EV357" s="14"/>
      <c r="EW357" s="15"/>
      <c r="EX357" s="15"/>
      <c r="EY357" s="15"/>
      <c r="EZ357" s="14"/>
      <c r="FA357" s="15"/>
      <c r="FB357" s="15"/>
      <c r="FC357" s="15"/>
      <c r="FD357" s="14"/>
      <c r="FE357" s="15"/>
      <c r="FF357" s="15"/>
      <c r="FG357" s="15"/>
      <c r="FH357" s="14"/>
      <c r="FI357" s="15"/>
      <c r="FJ357" s="15"/>
      <c r="FK357" s="15"/>
      <c r="FL357" s="14"/>
      <c r="FM357" s="15"/>
      <c r="FN357" s="15"/>
      <c r="FO357" s="15"/>
      <c r="FP357" s="14"/>
      <c r="FQ357" s="14"/>
      <c r="FR357" s="14"/>
      <c r="FS357" s="15"/>
      <c r="FT357" s="14"/>
      <c r="FU357" s="14"/>
      <c r="FV357" s="14"/>
      <c r="FW357" s="15"/>
      <c r="FX357" s="14"/>
      <c r="FY357" s="14"/>
      <c r="FZ357" s="14"/>
      <c r="GA357" s="15"/>
      <c r="GB357" s="14"/>
      <c r="GC357" s="14"/>
      <c r="GD357" s="14"/>
      <c r="GE357" s="15"/>
      <c r="GF357" s="14"/>
      <c r="GG357" s="14"/>
      <c r="GH357" s="14"/>
      <c r="GI357" s="15"/>
      <c r="GJ357" s="15"/>
      <c r="GK357" s="15"/>
    </row>
    <row r="358" spans="1:193" s="33" customFormat="1" x14ac:dyDescent="0.25">
      <c r="A358" s="56" t="s">
        <v>626</v>
      </c>
      <c r="B358" s="145">
        <f t="shared" si="1297"/>
        <v>0</v>
      </c>
      <c r="C358" s="145">
        <f t="shared" si="1297"/>
        <v>755.82899999999995</v>
      </c>
      <c r="D358" s="145">
        <f t="shared" si="1298"/>
        <v>755.82899999999995</v>
      </c>
      <c r="E358" s="14">
        <f t="shared" si="1335"/>
        <v>100</v>
      </c>
      <c r="F358" s="14"/>
      <c r="G358" s="14"/>
      <c r="H358" s="14"/>
      <c r="I358" s="14"/>
      <c r="J358" s="14"/>
      <c r="K358" s="14"/>
      <c r="L358" s="14"/>
      <c r="M358" s="14"/>
      <c r="N358" s="14"/>
      <c r="O358" s="14"/>
      <c r="P358" s="14"/>
      <c r="Q358" s="15"/>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v>755.82899999999995</v>
      </c>
      <c r="AR358" s="133">
        <v>755.82899999999995</v>
      </c>
      <c r="AS358" s="14">
        <f t="shared" si="1307"/>
        <v>100</v>
      </c>
      <c r="AT358" s="14"/>
      <c r="AU358" s="14"/>
      <c r="AV358" s="14"/>
      <c r="AW358" s="14"/>
      <c r="AX358" s="14"/>
      <c r="AY358" s="14"/>
      <c r="AZ358" s="14"/>
      <c r="BA358" s="14"/>
      <c r="BB358" s="155"/>
      <c r="BC358" s="14"/>
      <c r="BD358" s="14"/>
      <c r="BE358" s="14"/>
      <c r="BF358" s="14"/>
      <c r="BG358" s="14"/>
      <c r="BH358" s="14"/>
      <c r="BI358" s="95"/>
      <c r="BJ358" s="95"/>
      <c r="BK358" s="95"/>
      <c r="BL358" s="95"/>
      <c r="BM358" s="95"/>
      <c r="BN358" s="95"/>
      <c r="BO358" s="14"/>
      <c r="BP358" s="14"/>
      <c r="BQ358" s="95"/>
      <c r="BR358" s="14"/>
      <c r="BS358" s="14"/>
      <c r="BT358" s="14"/>
      <c r="BU358" s="95"/>
      <c r="BV358" s="95"/>
      <c r="BW358" s="14"/>
      <c r="BX358" s="14"/>
      <c r="BY358" s="95"/>
      <c r="BZ358" s="14"/>
      <c r="CA358" s="14"/>
      <c r="CB358" s="14"/>
      <c r="CC358" s="15"/>
      <c r="CD358" s="15"/>
      <c r="CE358" s="14"/>
      <c r="CF358" s="14"/>
      <c r="CG358" s="95"/>
      <c r="CH358" s="95"/>
      <c r="CI358" s="14"/>
      <c r="CJ358" s="14"/>
      <c r="CK358" s="95"/>
      <c r="CL358" s="95"/>
      <c r="CM358" s="14"/>
      <c r="CN358" s="14"/>
      <c r="CO358" s="95"/>
      <c r="CP358" s="95"/>
      <c r="CQ358" s="14"/>
      <c r="CR358" s="14"/>
      <c r="CS358" s="95"/>
      <c r="CT358" s="95"/>
      <c r="CU358" s="14"/>
      <c r="CV358" s="14"/>
      <c r="CW358" s="95"/>
      <c r="CX358" s="95"/>
      <c r="CY358" s="14"/>
      <c r="CZ358" s="14"/>
      <c r="DA358" s="95"/>
      <c r="DB358" s="14"/>
      <c r="DC358" s="14"/>
      <c r="DD358" s="14"/>
      <c r="DE358" s="14"/>
      <c r="DF358" s="14"/>
      <c r="DG358" s="14"/>
      <c r="DH358" s="14"/>
      <c r="DI358" s="95"/>
      <c r="DJ358" s="95"/>
      <c r="DK358" s="14"/>
      <c r="DL358" s="14"/>
      <c r="DM358" s="48"/>
      <c r="DN358" s="14"/>
      <c r="DO358" s="14"/>
      <c r="DP358" s="14"/>
      <c r="DQ358" s="48"/>
      <c r="DR358" s="14"/>
      <c r="DS358" s="14"/>
      <c r="DT358" s="14"/>
      <c r="DU358" s="95"/>
      <c r="DV358" s="95"/>
      <c r="DW358" s="15"/>
      <c r="DX358" s="14"/>
      <c r="DY358" s="207"/>
      <c r="DZ358" s="15"/>
      <c r="EA358" s="15"/>
      <c r="EB358" s="14"/>
      <c r="EC358" s="14"/>
      <c r="ED358" s="225"/>
      <c r="EE358" s="221"/>
      <c r="EF358" s="14"/>
      <c r="EG358" s="95"/>
      <c r="EH358" s="95"/>
      <c r="EI358" s="15"/>
      <c r="EJ358" s="14"/>
      <c r="EK358" s="95"/>
      <c r="EL358" s="95"/>
      <c r="EM358" s="15"/>
      <c r="EN358" s="14"/>
      <c r="EO358" s="95"/>
      <c r="EP358" s="95"/>
      <c r="EQ358" s="15"/>
      <c r="ER358" s="14"/>
      <c r="ES358" s="95"/>
      <c r="ET358" s="15"/>
      <c r="EU358" s="15"/>
      <c r="EV358" s="14"/>
      <c r="EW358" s="15"/>
      <c r="EX358" s="15"/>
      <c r="EY358" s="15"/>
      <c r="EZ358" s="14"/>
      <c r="FA358" s="15"/>
      <c r="FB358" s="15"/>
      <c r="FC358" s="15"/>
      <c r="FD358" s="14"/>
      <c r="FE358" s="15"/>
      <c r="FF358" s="15"/>
      <c r="FG358" s="15"/>
      <c r="FH358" s="14"/>
      <c r="FI358" s="15"/>
      <c r="FJ358" s="15"/>
      <c r="FK358" s="15"/>
      <c r="FL358" s="14"/>
      <c r="FM358" s="15"/>
      <c r="FN358" s="15"/>
      <c r="FO358" s="15"/>
      <c r="FP358" s="14"/>
      <c r="FQ358" s="14"/>
      <c r="FR358" s="14"/>
      <c r="FS358" s="15"/>
      <c r="FT358" s="14"/>
      <c r="FU358" s="14"/>
      <c r="FV358" s="14"/>
      <c r="FW358" s="15"/>
      <c r="FX358" s="14"/>
      <c r="FY358" s="14"/>
      <c r="FZ358" s="14"/>
      <c r="GA358" s="15"/>
      <c r="GB358" s="14"/>
      <c r="GC358" s="14"/>
      <c r="GD358" s="14"/>
      <c r="GE358" s="15"/>
      <c r="GF358" s="14"/>
      <c r="GG358" s="14"/>
      <c r="GH358" s="14"/>
      <c r="GI358" s="15"/>
      <c r="GJ358" s="15"/>
      <c r="GK358" s="15"/>
    </row>
    <row r="359" spans="1:193" s="74" customFormat="1" ht="31.5" x14ac:dyDescent="0.25">
      <c r="A359" s="76" t="s">
        <v>403</v>
      </c>
      <c r="B359" s="144">
        <f t="shared" si="1297"/>
        <v>39946.129999999997</v>
      </c>
      <c r="C359" s="144">
        <f t="shared" si="1297"/>
        <v>42555.769819999994</v>
      </c>
      <c r="D359" s="144">
        <f t="shared" si="1298"/>
        <v>33154.237699999998</v>
      </c>
      <c r="E359" s="79">
        <f t="shared" si="1335"/>
        <v>77.907738105159254</v>
      </c>
      <c r="F359" s="81">
        <f t="shared" ref="F359" si="1369">F360+F361+F362+F363+F364+F365</f>
        <v>0</v>
      </c>
      <c r="G359" s="81">
        <f t="shared" ref="G359:BH359" si="1370">G360+G361+G362+G363+G364+G365</f>
        <v>1187.4000000000001</v>
      </c>
      <c r="H359" s="81">
        <f t="shared" si="1370"/>
        <v>1187.4000000000001</v>
      </c>
      <c r="I359" s="79">
        <f t="shared" si="951"/>
        <v>100</v>
      </c>
      <c r="J359" s="81">
        <f t="shared" ref="J359" si="1371">J360+J361+J362+J363+J364+J365</f>
        <v>0</v>
      </c>
      <c r="K359" s="81">
        <f t="shared" si="1370"/>
        <v>0</v>
      </c>
      <c r="L359" s="81">
        <f t="shared" si="1370"/>
        <v>0</v>
      </c>
      <c r="M359" s="81">
        <f t="shared" si="1370"/>
        <v>0</v>
      </c>
      <c r="N359" s="81">
        <f t="shared" ref="N359" si="1372">N360+N361+N362+N363+N364+N365</f>
        <v>0</v>
      </c>
      <c r="O359" s="81">
        <f t="shared" si="1370"/>
        <v>0</v>
      </c>
      <c r="P359" s="81">
        <f t="shared" si="1370"/>
        <v>0</v>
      </c>
      <c r="Q359" s="81"/>
      <c r="R359" s="81">
        <f t="shared" ref="R359" si="1373">R360+R361+R362+R363+R364+R365</f>
        <v>0</v>
      </c>
      <c r="S359" s="81">
        <f t="shared" si="1370"/>
        <v>0</v>
      </c>
      <c r="T359" s="81">
        <f t="shared" si="1370"/>
        <v>0</v>
      </c>
      <c r="U359" s="81">
        <f t="shared" si="1370"/>
        <v>0</v>
      </c>
      <c r="V359" s="81"/>
      <c r="W359" s="81">
        <f t="shared" si="1370"/>
        <v>0</v>
      </c>
      <c r="X359" s="81">
        <f t="shared" si="1370"/>
        <v>0</v>
      </c>
      <c r="Y359" s="81">
        <f t="shared" si="1370"/>
        <v>0</v>
      </c>
      <c r="Z359" s="81">
        <f t="shared" ref="Z359" si="1374">Z360+Z361+Z362+Z363+Z364+Z365</f>
        <v>2676.8</v>
      </c>
      <c r="AA359" s="81">
        <f t="shared" si="1370"/>
        <v>2676.8</v>
      </c>
      <c r="AB359" s="81">
        <f t="shared" si="1370"/>
        <v>2676.8</v>
      </c>
      <c r="AC359" s="81">
        <f>AB359/AA359*100</f>
        <v>100</v>
      </c>
      <c r="AD359" s="81">
        <f t="shared" ref="AD359" si="1375">AD360+AD361+AD362+AD363+AD364+AD365</f>
        <v>116.93</v>
      </c>
      <c r="AE359" s="81">
        <f t="shared" si="1370"/>
        <v>102.04082</v>
      </c>
      <c r="AF359" s="81">
        <f t="shared" si="1370"/>
        <v>102.04083</v>
      </c>
      <c r="AG359" s="79">
        <f t="shared" si="1344"/>
        <v>100.00000979999966</v>
      </c>
      <c r="AH359" s="81">
        <f t="shared" ref="AH359" si="1376">AH360+AH361+AH362+AH363+AH364+AH365</f>
        <v>0</v>
      </c>
      <c r="AI359" s="81">
        <f t="shared" si="1370"/>
        <v>0</v>
      </c>
      <c r="AJ359" s="81">
        <f t="shared" si="1370"/>
        <v>0</v>
      </c>
      <c r="AK359" s="81">
        <f t="shared" si="1370"/>
        <v>0</v>
      </c>
      <c r="AL359" s="81"/>
      <c r="AM359" s="81">
        <f t="shared" si="1370"/>
        <v>0</v>
      </c>
      <c r="AN359" s="81">
        <f t="shared" si="1370"/>
        <v>0</v>
      </c>
      <c r="AO359" s="81">
        <f t="shared" si="1370"/>
        <v>0</v>
      </c>
      <c r="AP359" s="81"/>
      <c r="AQ359" s="81">
        <f>SUM(AQ360:AQ365)</f>
        <v>2556</v>
      </c>
      <c r="AR359" s="81">
        <f t="shared" si="1370"/>
        <v>2556</v>
      </c>
      <c r="AS359" s="79">
        <f t="shared" si="1307"/>
        <v>100</v>
      </c>
      <c r="AT359" s="81">
        <f t="shared" ref="AT359" si="1377">AT360+AT361+AT362+AT363+AT364+AT365</f>
        <v>1154.2</v>
      </c>
      <c r="AU359" s="81">
        <f t="shared" si="1370"/>
        <v>1154.2</v>
      </c>
      <c r="AV359" s="81">
        <f t="shared" si="1370"/>
        <v>1154.2314799999999</v>
      </c>
      <c r="AW359" s="79">
        <f t="shared" ref="AW359" si="1378">AV359/AU359*100</f>
        <v>100.00272743025471</v>
      </c>
      <c r="AX359" s="81">
        <f t="shared" ref="AX359" si="1379">AX360+AX361+AX362+AX363+AX364+AX365</f>
        <v>21350.7</v>
      </c>
      <c r="AY359" s="81">
        <f t="shared" si="1370"/>
        <v>21350.7</v>
      </c>
      <c r="AZ359" s="81">
        <f t="shared" si="1370"/>
        <v>12216.49699</v>
      </c>
      <c r="BA359" s="81">
        <f t="shared" si="190"/>
        <v>57.218250408651706</v>
      </c>
      <c r="BB359" s="154"/>
      <c r="BC359" s="81">
        <f t="shared" ref="BC359:BD359" si="1380">BC360+BC361+BC362+BC363+BC364+BC365</f>
        <v>1634.4</v>
      </c>
      <c r="BD359" s="81">
        <f t="shared" si="1380"/>
        <v>1426.3109999999999</v>
      </c>
      <c r="BE359" s="81">
        <f t="shared" ref="BE359:BE360" si="1381">BD359/BC359*100</f>
        <v>87.268171806167388</v>
      </c>
      <c r="BF359" s="81">
        <f t="shared" ref="BF359" si="1382">BF360+BF361+BF362+BF363+BF364+BF365</f>
        <v>0</v>
      </c>
      <c r="BG359" s="81">
        <f t="shared" si="1370"/>
        <v>0</v>
      </c>
      <c r="BH359" s="81">
        <f t="shared" si="1370"/>
        <v>0</v>
      </c>
      <c r="BI359" s="81">
        <f t="shared" ref="BI359:DP359" si="1383">BI360+BI361+BI362+BI363+BI364+BI365</f>
        <v>0</v>
      </c>
      <c r="BJ359" s="81"/>
      <c r="BK359" s="81"/>
      <c r="BL359" s="81"/>
      <c r="BM359" s="81"/>
      <c r="BN359" s="81"/>
      <c r="BO359" s="81">
        <f t="shared" si="1383"/>
        <v>0</v>
      </c>
      <c r="BP359" s="81">
        <f t="shared" si="1383"/>
        <v>0</v>
      </c>
      <c r="BQ359" s="81">
        <f t="shared" si="1383"/>
        <v>0</v>
      </c>
      <c r="BR359" s="81">
        <f t="shared" ref="BR359" si="1384">BR360+BR361+BR362+BR363+BR364+BR365</f>
        <v>0</v>
      </c>
      <c r="BS359" s="81">
        <f t="shared" si="1383"/>
        <v>0</v>
      </c>
      <c r="BT359" s="81">
        <f t="shared" si="1383"/>
        <v>0</v>
      </c>
      <c r="BU359" s="81">
        <f t="shared" si="1383"/>
        <v>0</v>
      </c>
      <c r="BV359" s="81"/>
      <c r="BW359" s="81">
        <f t="shared" si="1383"/>
        <v>0</v>
      </c>
      <c r="BX359" s="81">
        <f t="shared" si="1383"/>
        <v>0</v>
      </c>
      <c r="BY359" s="81">
        <f t="shared" si="1383"/>
        <v>0</v>
      </c>
      <c r="BZ359" s="81">
        <f t="shared" ref="BZ359" si="1385">BZ360+BZ361+BZ362+BZ363+BZ364+BZ365</f>
        <v>3380.9</v>
      </c>
      <c r="CA359" s="81">
        <f t="shared" si="1383"/>
        <v>3036.9</v>
      </c>
      <c r="CB359" s="81">
        <f t="shared" si="1383"/>
        <v>2980.8994600000001</v>
      </c>
      <c r="CC359" s="81">
        <f t="shared" si="257"/>
        <v>98.155996575455234</v>
      </c>
      <c r="CD359" s="81"/>
      <c r="CE359" s="81">
        <f t="shared" si="1383"/>
        <v>0</v>
      </c>
      <c r="CF359" s="81">
        <f t="shared" si="1383"/>
        <v>0</v>
      </c>
      <c r="CG359" s="81">
        <f t="shared" si="1383"/>
        <v>0</v>
      </c>
      <c r="CH359" s="81"/>
      <c r="CI359" s="81">
        <f t="shared" si="1383"/>
        <v>0</v>
      </c>
      <c r="CJ359" s="81">
        <f t="shared" si="1383"/>
        <v>0</v>
      </c>
      <c r="CK359" s="81">
        <f t="shared" si="1383"/>
        <v>0</v>
      </c>
      <c r="CL359" s="81"/>
      <c r="CM359" s="81">
        <f t="shared" si="1383"/>
        <v>0</v>
      </c>
      <c r="CN359" s="81">
        <f t="shared" si="1383"/>
        <v>0</v>
      </c>
      <c r="CO359" s="81">
        <f t="shared" si="1383"/>
        <v>0</v>
      </c>
      <c r="CP359" s="81"/>
      <c r="CQ359" s="81">
        <f t="shared" si="1383"/>
        <v>0</v>
      </c>
      <c r="CR359" s="81">
        <f t="shared" si="1383"/>
        <v>0</v>
      </c>
      <c r="CS359" s="81">
        <f t="shared" si="1383"/>
        <v>0</v>
      </c>
      <c r="CT359" s="81"/>
      <c r="CU359" s="81">
        <f t="shared" si="1383"/>
        <v>0</v>
      </c>
      <c r="CV359" s="81">
        <f t="shared" si="1383"/>
        <v>0</v>
      </c>
      <c r="CW359" s="81">
        <f t="shared" si="1383"/>
        <v>0</v>
      </c>
      <c r="CX359" s="81"/>
      <c r="CY359" s="81">
        <f t="shared" si="1383"/>
        <v>0</v>
      </c>
      <c r="CZ359" s="81">
        <f t="shared" si="1383"/>
        <v>0</v>
      </c>
      <c r="DA359" s="81">
        <f t="shared" si="1383"/>
        <v>0</v>
      </c>
      <c r="DB359" s="81">
        <f t="shared" ref="DB359" si="1386">DB360+DB361+DB362+DB363+DB364+DB365</f>
        <v>1208.4000000000001</v>
      </c>
      <c r="DC359" s="81">
        <f t="shared" si="1383"/>
        <v>1208.4000000000001</v>
      </c>
      <c r="DD359" s="81">
        <f t="shared" si="1383"/>
        <v>1208.4000000000001</v>
      </c>
      <c r="DE359" s="79">
        <f t="shared" si="1318"/>
        <v>100</v>
      </c>
      <c r="DF359" s="79"/>
      <c r="DG359" s="81">
        <f t="shared" si="1383"/>
        <v>0</v>
      </c>
      <c r="DH359" s="81">
        <f t="shared" si="1383"/>
        <v>0</v>
      </c>
      <c r="DI359" s="81">
        <f t="shared" si="1383"/>
        <v>0</v>
      </c>
      <c r="DJ359" s="81"/>
      <c r="DK359" s="81">
        <f t="shared" si="1383"/>
        <v>0</v>
      </c>
      <c r="DL359" s="81">
        <f t="shared" si="1383"/>
        <v>0</v>
      </c>
      <c r="DM359" s="78"/>
      <c r="DN359" s="81">
        <f t="shared" ref="DN359" si="1387">DN360+DN361+DN362+DN363+DN364+DN365</f>
        <v>0</v>
      </c>
      <c r="DO359" s="81">
        <f t="shared" si="1383"/>
        <v>0</v>
      </c>
      <c r="DP359" s="81">
        <f t="shared" si="1383"/>
        <v>0</v>
      </c>
      <c r="DQ359" s="78"/>
      <c r="DR359" s="81">
        <f t="shared" ref="DR359" si="1388">DR360+DR361+DR362+DR363+DR364+DR365</f>
        <v>0</v>
      </c>
      <c r="DS359" s="81">
        <f t="shared" ref="DS359:EK359" si="1389">DS360+DS361+DS362+DS363+DS364+DS365</f>
        <v>0</v>
      </c>
      <c r="DT359" s="81">
        <f t="shared" si="1389"/>
        <v>0</v>
      </c>
      <c r="DU359" s="81">
        <f t="shared" si="1389"/>
        <v>0</v>
      </c>
      <c r="DV359" s="81"/>
      <c r="DW359" s="81">
        <f t="shared" si="1389"/>
        <v>0</v>
      </c>
      <c r="DX359" s="81">
        <f t="shared" si="1389"/>
        <v>0</v>
      </c>
      <c r="DY359" s="209">
        <f t="shared" si="1389"/>
        <v>0</v>
      </c>
      <c r="DZ359" s="81">
        <f t="shared" ref="DZ359" si="1390">DZ360+DZ361+DZ362+DZ363+DZ364+DZ365</f>
        <v>3475.7</v>
      </c>
      <c r="EA359" s="81">
        <f t="shared" si="1389"/>
        <v>3475.7</v>
      </c>
      <c r="EB359" s="81">
        <f t="shared" si="1389"/>
        <v>3472.5189399999999</v>
      </c>
      <c r="EC359" s="81">
        <f t="shared" si="202"/>
        <v>99.908477141295279</v>
      </c>
      <c r="ED359" s="220"/>
      <c r="EE359" s="220">
        <f t="shared" si="1389"/>
        <v>0</v>
      </c>
      <c r="EF359" s="81">
        <f t="shared" si="1389"/>
        <v>0</v>
      </c>
      <c r="EG359" s="81">
        <f t="shared" si="1389"/>
        <v>0</v>
      </c>
      <c r="EH359" s="81"/>
      <c r="EI359" s="81">
        <f t="shared" si="1389"/>
        <v>0</v>
      </c>
      <c r="EJ359" s="81">
        <f t="shared" si="1389"/>
        <v>0</v>
      </c>
      <c r="EK359" s="81">
        <f t="shared" si="1389"/>
        <v>0</v>
      </c>
      <c r="EL359" s="81"/>
      <c r="EM359" s="81"/>
      <c r="EN359" s="81">
        <f t="shared" ref="EN359:EO359" si="1391">EN360+EN361+EN362+EN363+EN364+EN365</f>
        <v>0</v>
      </c>
      <c r="EO359" s="81">
        <f t="shared" si="1391"/>
        <v>0</v>
      </c>
      <c r="EP359" s="81"/>
      <c r="EQ359" s="81">
        <f t="shared" ref="EQ359:ET359" si="1392">EQ360+EQ361+EQ362+EQ363+EQ364+EQ365</f>
        <v>0</v>
      </c>
      <c r="ER359" s="81">
        <f t="shared" si="1392"/>
        <v>0</v>
      </c>
      <c r="ES359" s="81">
        <f t="shared" si="1392"/>
        <v>0</v>
      </c>
      <c r="ET359" s="81">
        <f t="shared" si="1392"/>
        <v>630.1</v>
      </c>
      <c r="EU359" s="81">
        <f t="shared" ref="EU359:EV359" si="1393">EU360+EU361+EU362+EU363+EU364+EU365</f>
        <v>557.1</v>
      </c>
      <c r="EV359" s="81">
        <f t="shared" si="1393"/>
        <v>556.97500000000002</v>
      </c>
      <c r="EW359" s="81">
        <f t="shared" si="1288"/>
        <v>99.97756237659307</v>
      </c>
      <c r="EX359" s="81">
        <f t="shared" ref="EX359" si="1394">EX360+EX361+EX362+EX363+EX364+EX365</f>
        <v>1568.7</v>
      </c>
      <c r="EY359" s="81">
        <f t="shared" ref="EY359:EZ359" si="1395">EY360+EY361+EY362+EY363+EY364+EY365</f>
        <v>1568.7</v>
      </c>
      <c r="EZ359" s="81">
        <f t="shared" si="1395"/>
        <v>1568.7349999999999</v>
      </c>
      <c r="FA359" s="81">
        <f t="shared" si="1291"/>
        <v>100.00223114680946</v>
      </c>
      <c r="FB359" s="81"/>
      <c r="FC359" s="81">
        <f t="shared" ref="FC359:FD359" si="1396">FC360+FC361+FC362+FC363+FC364+FC365</f>
        <v>0</v>
      </c>
      <c r="FD359" s="81">
        <f t="shared" si="1396"/>
        <v>0</v>
      </c>
      <c r="FE359" s="81"/>
      <c r="FF359" s="81"/>
      <c r="FG359" s="81">
        <f t="shared" ref="FG359:FH359" si="1397">FG360+FG361+FG362+FG363+FG364+FG365</f>
        <v>0</v>
      </c>
      <c r="FH359" s="81">
        <f t="shared" si="1397"/>
        <v>0</v>
      </c>
      <c r="FI359" s="81"/>
      <c r="FJ359" s="81"/>
      <c r="FK359" s="81">
        <f t="shared" ref="FK359:FL359" si="1398">FK360+FK361+FK362+FK363+FK364+FK365</f>
        <v>0</v>
      </c>
      <c r="FL359" s="81">
        <f t="shared" si="1398"/>
        <v>0</v>
      </c>
      <c r="FM359" s="81"/>
      <c r="FN359" s="81"/>
      <c r="FO359" s="81">
        <f t="shared" ref="FO359:FP359" si="1399">FO360+FO361+FO362+FO363+FO364+FO365</f>
        <v>2000</v>
      </c>
      <c r="FP359" s="81">
        <f t="shared" si="1399"/>
        <v>2000</v>
      </c>
      <c r="FQ359" s="81">
        <f t="shared" ref="FQ359" si="1400">FP359/FO359*100</f>
        <v>100</v>
      </c>
      <c r="FR359" s="81"/>
      <c r="FS359" s="81"/>
      <c r="FT359" s="81"/>
      <c r="FU359" s="81"/>
      <c r="FV359" s="81">
        <f>FV360</f>
        <v>4383.7</v>
      </c>
      <c r="FW359" s="81"/>
      <c r="FX359" s="81"/>
      <c r="FY359" s="81"/>
      <c r="FZ359" s="81"/>
      <c r="GA359" s="81"/>
      <c r="GB359" s="81"/>
      <c r="GC359" s="81"/>
      <c r="GD359" s="81"/>
      <c r="GE359" s="81"/>
      <c r="GF359" s="81"/>
      <c r="GG359" s="81"/>
      <c r="GH359" s="81"/>
      <c r="GI359" s="81">
        <f>SUM(GI360:GI365)</f>
        <v>47.429000000000002</v>
      </c>
      <c r="GJ359" s="81">
        <f>SUM(GJ360:GJ365)</f>
        <v>47.429000000000002</v>
      </c>
      <c r="GK359" s="81">
        <f t="shared" si="1334"/>
        <v>100</v>
      </c>
    </row>
    <row r="360" spans="1:193" s="33" customFormat="1" x14ac:dyDescent="0.25">
      <c r="A360" s="56" t="s">
        <v>342</v>
      </c>
      <c r="B360" s="145">
        <f t="shared" si="1297"/>
        <v>38791.93</v>
      </c>
      <c r="C360" s="145">
        <f t="shared" si="1297"/>
        <v>35637.169819999996</v>
      </c>
      <c r="D360" s="145">
        <f t="shared" si="1298"/>
        <v>26235.606219999998</v>
      </c>
      <c r="E360" s="14">
        <f t="shared" si="1335"/>
        <v>73.618658138436871</v>
      </c>
      <c r="F360" s="14"/>
      <c r="G360" s="14">
        <v>1187.4000000000001</v>
      </c>
      <c r="H360" s="14">
        <v>1187.4000000000001</v>
      </c>
      <c r="I360" s="14">
        <f t="shared" si="951"/>
        <v>100</v>
      </c>
      <c r="J360" s="15"/>
      <c r="K360" s="15"/>
      <c r="L360" s="15"/>
      <c r="M360" s="14"/>
      <c r="N360" s="14"/>
      <c r="O360" s="14"/>
      <c r="P360" s="14"/>
      <c r="Q360" s="15"/>
      <c r="R360" s="14"/>
      <c r="S360" s="14"/>
      <c r="T360" s="14"/>
      <c r="U360" s="14"/>
      <c r="V360" s="14"/>
      <c r="W360" s="15">
        <v>0</v>
      </c>
      <c r="X360" s="15">
        <v>0</v>
      </c>
      <c r="Y360" s="14"/>
      <c r="Z360" s="15">
        <v>2676.8</v>
      </c>
      <c r="AA360" s="15">
        <v>2676.8</v>
      </c>
      <c r="AB360" s="186">
        <v>2676.8</v>
      </c>
      <c r="AC360" s="15">
        <f>AB360/AA360*100</f>
        <v>100</v>
      </c>
      <c r="AD360" s="15">
        <v>116.93</v>
      </c>
      <c r="AE360" s="15">
        <v>102.04082</v>
      </c>
      <c r="AF360" s="15">
        <v>102.04083</v>
      </c>
      <c r="AG360" s="14">
        <f t="shared" si="1344"/>
        <v>100.00000979999966</v>
      </c>
      <c r="AH360" s="15"/>
      <c r="AI360" s="15"/>
      <c r="AJ360" s="15"/>
      <c r="AK360" s="14"/>
      <c r="AL360" s="14"/>
      <c r="AM360" s="15"/>
      <c r="AN360" s="15"/>
      <c r="AO360" s="14"/>
      <c r="AP360" s="14"/>
      <c r="AQ360" s="14"/>
      <c r="AR360" s="14"/>
      <c r="AS360" s="14"/>
      <c r="AT360" s="15">
        <v>0</v>
      </c>
      <c r="AU360" s="15">
        <v>0</v>
      </c>
      <c r="AV360" s="15"/>
      <c r="AW360" s="14"/>
      <c r="AX360" s="133">
        <v>21350.7</v>
      </c>
      <c r="AY360" s="133">
        <v>21350.7</v>
      </c>
      <c r="AZ360" s="136">
        <v>12216.49699</v>
      </c>
      <c r="BA360" s="15">
        <f t="shared" si="190"/>
        <v>57.218250408651706</v>
      </c>
      <c r="BB360" s="156"/>
      <c r="BC360" s="133">
        <v>1634.4</v>
      </c>
      <c r="BD360" s="136">
        <v>1426.3109999999999</v>
      </c>
      <c r="BE360" s="15">
        <f t="shared" si="1381"/>
        <v>87.268171806167388</v>
      </c>
      <c r="BF360" s="15"/>
      <c r="BG360" s="15"/>
      <c r="BH360" s="15"/>
      <c r="BI360" s="15"/>
      <c r="BJ360" s="15"/>
      <c r="BK360" s="15"/>
      <c r="BL360" s="15"/>
      <c r="BM360" s="15"/>
      <c r="BN360" s="15"/>
      <c r="BO360" s="15"/>
      <c r="BP360" s="94"/>
      <c r="BQ360" s="94"/>
      <c r="BR360" s="15"/>
      <c r="BS360" s="15"/>
      <c r="BT360" s="94"/>
      <c r="BU360" s="15"/>
      <c r="BV360" s="15"/>
      <c r="BW360" s="15"/>
      <c r="BX360" s="94"/>
      <c r="BY360" s="15"/>
      <c r="BZ360" s="15">
        <v>3380.9</v>
      </c>
      <c r="CA360" s="15">
        <v>3036.9</v>
      </c>
      <c r="CB360" s="199">
        <v>2980.8994600000001</v>
      </c>
      <c r="CC360" s="15">
        <f t="shared" si="257"/>
        <v>98.155996575455234</v>
      </c>
      <c r="CD360" s="15"/>
      <c r="CE360" s="15"/>
      <c r="CF360" s="94"/>
      <c r="CG360" s="94"/>
      <c r="CH360" s="94"/>
      <c r="CI360" s="15"/>
      <c r="CJ360" s="94"/>
      <c r="CK360" s="94"/>
      <c r="CL360" s="94"/>
      <c r="CM360" s="15"/>
      <c r="CN360" s="94"/>
      <c r="CO360" s="94"/>
      <c r="CP360" s="94"/>
      <c r="CQ360" s="15"/>
      <c r="CR360" s="94"/>
      <c r="CS360" s="94"/>
      <c r="CT360" s="94"/>
      <c r="CU360" s="15"/>
      <c r="CV360" s="94"/>
      <c r="CW360" s="94"/>
      <c r="CX360" s="94"/>
      <c r="CY360" s="15"/>
      <c r="CZ360" s="94"/>
      <c r="DA360" s="94"/>
      <c r="DB360" s="15">
        <v>1208.4000000000001</v>
      </c>
      <c r="DC360" s="15"/>
      <c r="DD360" s="94"/>
      <c r="DE360" s="14"/>
      <c r="DF360" s="14"/>
      <c r="DG360" s="15"/>
      <c r="DH360" s="94"/>
      <c r="DI360" s="94"/>
      <c r="DJ360" s="94"/>
      <c r="DK360" s="15"/>
      <c r="DL360" s="94"/>
      <c r="DM360" s="48"/>
      <c r="DN360" s="15"/>
      <c r="DO360" s="15"/>
      <c r="DP360" s="15"/>
      <c r="DQ360" s="48"/>
      <c r="DR360" s="15"/>
      <c r="DS360" s="15"/>
      <c r="DT360" s="94"/>
      <c r="DU360" s="94"/>
      <c r="DV360" s="94"/>
      <c r="DW360" s="15"/>
      <c r="DX360" s="94"/>
      <c r="DY360" s="211"/>
      <c r="DZ360" s="15">
        <v>3475.7</v>
      </c>
      <c r="EA360" s="15">
        <v>3475.7</v>
      </c>
      <c r="EB360" s="197">
        <v>3472.5189399999999</v>
      </c>
      <c r="EC360" s="15">
        <f t="shared" si="202"/>
        <v>99.908477141295279</v>
      </c>
      <c r="ED360" s="221"/>
      <c r="EE360" s="221"/>
      <c r="EF360" s="94"/>
      <c r="EG360" s="94"/>
      <c r="EH360" s="94"/>
      <c r="EI360" s="15"/>
      <c r="EJ360" s="94"/>
      <c r="EK360" s="94"/>
      <c r="EL360" s="94"/>
      <c r="EM360" s="15"/>
      <c r="EN360" s="94"/>
      <c r="EO360" s="94"/>
      <c r="EP360" s="94"/>
      <c r="EQ360" s="15"/>
      <c r="ER360" s="94"/>
      <c r="ES360" s="94"/>
      <c r="ET360" s="15">
        <v>630.1</v>
      </c>
      <c r="EU360" s="15">
        <v>557.1</v>
      </c>
      <c r="EV360" s="199">
        <v>556.97500000000002</v>
      </c>
      <c r="EW360" s="15">
        <f t="shared" si="1288"/>
        <v>99.97756237659307</v>
      </c>
      <c r="EX360" s="15">
        <v>1568.7</v>
      </c>
      <c r="EY360" s="15">
        <v>1568.7</v>
      </c>
      <c r="EZ360" s="199">
        <v>1568.7349999999999</v>
      </c>
      <c r="FA360" s="15">
        <f t="shared" si="1291"/>
        <v>100.00223114680946</v>
      </c>
      <c r="FB360" s="15"/>
      <c r="FC360" s="15"/>
      <c r="FD360" s="199"/>
      <c r="FE360" s="15"/>
      <c r="FF360" s="15"/>
      <c r="FG360" s="15"/>
      <c r="FH360" s="199"/>
      <c r="FI360" s="15"/>
      <c r="FJ360" s="15"/>
      <c r="FK360" s="15"/>
      <c r="FL360" s="199"/>
      <c r="FM360" s="15"/>
      <c r="FN360" s="15"/>
      <c r="FO360" s="15"/>
      <c r="FP360" s="133"/>
      <c r="FQ360" s="15"/>
      <c r="FR360" s="15"/>
      <c r="FS360" s="15"/>
      <c r="FT360" s="133"/>
      <c r="FU360" s="15"/>
      <c r="FV360" s="15">
        <v>4383.7</v>
      </c>
      <c r="FW360" s="15"/>
      <c r="FX360" s="133"/>
      <c r="FY360" s="15"/>
      <c r="FZ360" s="15"/>
      <c r="GA360" s="15"/>
      <c r="GB360" s="133"/>
      <c r="GC360" s="15"/>
      <c r="GD360" s="15"/>
      <c r="GE360" s="15"/>
      <c r="GF360" s="133"/>
      <c r="GG360" s="15"/>
      <c r="GH360" s="15"/>
      <c r="GI360" s="15">
        <v>47.429000000000002</v>
      </c>
      <c r="GJ360" s="15">
        <v>47.429000000000002</v>
      </c>
      <c r="GK360" s="15">
        <f t="shared" si="1334"/>
        <v>100</v>
      </c>
    </row>
    <row r="361" spans="1:193" s="33" customFormat="1" x14ac:dyDescent="0.25">
      <c r="A361" s="56" t="s">
        <v>327</v>
      </c>
      <c r="B361" s="145">
        <f t="shared" si="1297"/>
        <v>0</v>
      </c>
      <c r="C361" s="145">
        <f t="shared" si="1297"/>
        <v>0</v>
      </c>
      <c r="D361" s="145">
        <f t="shared" si="1298"/>
        <v>0</v>
      </c>
      <c r="E361" s="14"/>
      <c r="F361" s="14"/>
      <c r="G361" s="14"/>
      <c r="H361" s="14"/>
      <c r="I361" s="14"/>
      <c r="J361" s="14"/>
      <c r="K361" s="14"/>
      <c r="L361" s="14"/>
      <c r="M361" s="14"/>
      <c r="N361" s="14"/>
      <c r="O361" s="14"/>
      <c r="P361" s="14"/>
      <c r="Q361" s="15"/>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c r="AU361" s="14"/>
      <c r="AV361" s="14"/>
      <c r="AW361" s="14"/>
      <c r="AX361" s="14"/>
      <c r="AY361" s="14"/>
      <c r="AZ361" s="14"/>
      <c r="BA361" s="14"/>
      <c r="BB361" s="155"/>
      <c r="BC361" s="14"/>
      <c r="BD361" s="14"/>
      <c r="BE361" s="14"/>
      <c r="BF361" s="14"/>
      <c r="BG361" s="14"/>
      <c r="BH361" s="14"/>
      <c r="BI361" s="95"/>
      <c r="BJ361" s="95"/>
      <c r="BK361" s="95"/>
      <c r="BL361" s="95"/>
      <c r="BM361" s="95"/>
      <c r="BN361" s="95"/>
      <c r="BO361" s="14"/>
      <c r="BP361" s="14"/>
      <c r="BQ361" s="95"/>
      <c r="BR361" s="14"/>
      <c r="BS361" s="14"/>
      <c r="BT361" s="14"/>
      <c r="BU361" s="95"/>
      <c r="BV361" s="95"/>
      <c r="BW361" s="14"/>
      <c r="BX361" s="14"/>
      <c r="BY361" s="95"/>
      <c r="BZ361" s="14"/>
      <c r="CA361" s="14"/>
      <c r="CB361" s="14"/>
      <c r="CC361" s="14"/>
      <c r="CD361" s="14"/>
      <c r="CE361" s="14"/>
      <c r="CF361" s="14"/>
      <c r="CG361" s="95"/>
      <c r="CH361" s="95"/>
      <c r="CI361" s="14"/>
      <c r="CJ361" s="14"/>
      <c r="CK361" s="95"/>
      <c r="CL361" s="95"/>
      <c r="CM361" s="14"/>
      <c r="CN361" s="14"/>
      <c r="CO361" s="95"/>
      <c r="CP361" s="95"/>
      <c r="CQ361" s="14"/>
      <c r="CR361" s="14"/>
      <c r="CS361" s="95"/>
      <c r="CT361" s="95"/>
      <c r="CU361" s="14"/>
      <c r="CV361" s="14"/>
      <c r="CW361" s="95"/>
      <c r="CX361" s="95"/>
      <c r="CY361" s="14"/>
      <c r="CZ361" s="14"/>
      <c r="DA361" s="95"/>
      <c r="DB361" s="14"/>
      <c r="DC361" s="14"/>
      <c r="DD361" s="14"/>
      <c r="DE361" s="14"/>
      <c r="DF361" s="14"/>
      <c r="DG361" s="14"/>
      <c r="DH361" s="14"/>
      <c r="DI361" s="95"/>
      <c r="DJ361" s="95"/>
      <c r="DK361" s="14"/>
      <c r="DL361" s="14"/>
      <c r="DM361" s="48"/>
      <c r="DN361" s="14"/>
      <c r="DO361" s="14"/>
      <c r="DP361" s="14"/>
      <c r="DQ361" s="48"/>
      <c r="DR361" s="14"/>
      <c r="DS361" s="14"/>
      <c r="DT361" s="14"/>
      <c r="DU361" s="95"/>
      <c r="DV361" s="95"/>
      <c r="DW361" s="15"/>
      <c r="DX361" s="14"/>
      <c r="DY361" s="207"/>
      <c r="DZ361" s="15"/>
      <c r="EA361" s="15"/>
      <c r="EB361" s="14"/>
      <c r="EC361" s="14"/>
      <c r="ED361" s="225"/>
      <c r="EE361" s="221"/>
      <c r="EF361" s="14"/>
      <c r="EG361" s="95"/>
      <c r="EH361" s="95"/>
      <c r="EI361" s="15"/>
      <c r="EJ361" s="14"/>
      <c r="EK361" s="95"/>
      <c r="EL361" s="95"/>
      <c r="EM361" s="15"/>
      <c r="EN361" s="14"/>
      <c r="EO361" s="95"/>
      <c r="EP361" s="95"/>
      <c r="EQ361" s="15"/>
      <c r="ER361" s="14"/>
      <c r="ES361" s="95"/>
      <c r="ET361" s="15"/>
      <c r="EU361" s="15"/>
      <c r="EV361" s="14"/>
      <c r="EW361" s="15"/>
      <c r="EX361" s="15"/>
      <c r="EY361" s="15"/>
      <c r="EZ361" s="14"/>
      <c r="FA361" s="15"/>
      <c r="FB361" s="15"/>
      <c r="FC361" s="15"/>
      <c r="FD361" s="14"/>
      <c r="FE361" s="15"/>
      <c r="FF361" s="15"/>
      <c r="FG361" s="15"/>
      <c r="FH361" s="14"/>
      <c r="FI361" s="15"/>
      <c r="FJ361" s="15"/>
      <c r="FK361" s="15"/>
      <c r="FL361" s="14"/>
      <c r="FM361" s="15"/>
      <c r="FN361" s="15"/>
      <c r="FO361" s="15"/>
      <c r="FP361" s="14"/>
      <c r="FQ361" s="14"/>
      <c r="FR361" s="14"/>
      <c r="FS361" s="15"/>
      <c r="FT361" s="14"/>
      <c r="FU361" s="14"/>
      <c r="FV361" s="14"/>
      <c r="FW361" s="15"/>
      <c r="FX361" s="14"/>
      <c r="FY361" s="14"/>
      <c r="FZ361" s="14"/>
      <c r="GA361" s="15"/>
      <c r="GB361" s="14"/>
      <c r="GC361" s="14"/>
      <c r="GD361" s="14"/>
      <c r="GE361" s="15"/>
      <c r="GF361" s="14"/>
      <c r="GG361" s="14"/>
      <c r="GH361" s="14"/>
      <c r="GI361" s="15"/>
      <c r="GJ361" s="15"/>
      <c r="GK361" s="15"/>
    </row>
    <row r="362" spans="1:193" s="33" customFormat="1" x14ac:dyDescent="0.25">
      <c r="A362" s="56" t="s">
        <v>628</v>
      </c>
      <c r="B362" s="145">
        <f t="shared" si="1297"/>
        <v>0</v>
      </c>
      <c r="C362" s="145">
        <f t="shared" si="1297"/>
        <v>164</v>
      </c>
      <c r="D362" s="145">
        <f t="shared" si="1298"/>
        <v>164</v>
      </c>
      <c r="E362" s="14">
        <f t="shared" si="1335"/>
        <v>100</v>
      </c>
      <c r="F362" s="14"/>
      <c r="G362" s="14"/>
      <c r="H362" s="14"/>
      <c r="I362" s="14"/>
      <c r="J362" s="14"/>
      <c r="K362" s="14"/>
      <c r="L362" s="14"/>
      <c r="M362" s="14"/>
      <c r="N362" s="14"/>
      <c r="O362" s="14"/>
      <c r="P362" s="14"/>
      <c r="Q362" s="15"/>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v>164</v>
      </c>
      <c r="AR362" s="133">
        <v>164</v>
      </c>
      <c r="AS362" s="14">
        <f t="shared" si="1307"/>
        <v>100</v>
      </c>
      <c r="AT362" s="14"/>
      <c r="AU362" s="14"/>
      <c r="AV362" s="14"/>
      <c r="AW362" s="14"/>
      <c r="AX362" s="14"/>
      <c r="AY362" s="14"/>
      <c r="AZ362" s="14"/>
      <c r="BA362" s="14"/>
      <c r="BB362" s="155"/>
      <c r="BC362" s="14"/>
      <c r="BD362" s="14"/>
      <c r="BE362" s="14"/>
      <c r="BF362" s="14"/>
      <c r="BG362" s="14"/>
      <c r="BH362" s="14"/>
      <c r="BI362" s="95"/>
      <c r="BJ362" s="95"/>
      <c r="BK362" s="95"/>
      <c r="BL362" s="95"/>
      <c r="BM362" s="95"/>
      <c r="BN362" s="95"/>
      <c r="BO362" s="14"/>
      <c r="BP362" s="14"/>
      <c r="BQ362" s="95"/>
      <c r="BR362" s="14"/>
      <c r="BS362" s="14"/>
      <c r="BT362" s="14"/>
      <c r="BU362" s="95"/>
      <c r="BV362" s="95"/>
      <c r="BW362" s="14"/>
      <c r="BX362" s="14"/>
      <c r="BY362" s="95"/>
      <c r="BZ362" s="14"/>
      <c r="CA362" s="14"/>
      <c r="CB362" s="14"/>
      <c r="CC362" s="14"/>
      <c r="CD362" s="14"/>
      <c r="CE362" s="14"/>
      <c r="CF362" s="14"/>
      <c r="CG362" s="95"/>
      <c r="CH362" s="95"/>
      <c r="CI362" s="14"/>
      <c r="CJ362" s="14"/>
      <c r="CK362" s="95"/>
      <c r="CL362" s="95"/>
      <c r="CM362" s="14"/>
      <c r="CN362" s="14"/>
      <c r="CO362" s="95"/>
      <c r="CP362" s="95"/>
      <c r="CQ362" s="14"/>
      <c r="CR362" s="14"/>
      <c r="CS362" s="95"/>
      <c r="CT362" s="95"/>
      <c r="CU362" s="14"/>
      <c r="CV362" s="14"/>
      <c r="CW362" s="95"/>
      <c r="CX362" s="95"/>
      <c r="CY362" s="14"/>
      <c r="CZ362" s="14"/>
      <c r="DA362" s="95"/>
      <c r="DB362" s="14"/>
      <c r="DC362" s="14"/>
      <c r="DD362" s="14"/>
      <c r="DE362" s="14"/>
      <c r="DF362" s="14"/>
      <c r="DG362" s="14"/>
      <c r="DH362" s="14"/>
      <c r="DI362" s="95"/>
      <c r="DJ362" s="95"/>
      <c r="DK362" s="14"/>
      <c r="DL362" s="14"/>
      <c r="DM362" s="48"/>
      <c r="DN362" s="14"/>
      <c r="DO362" s="14"/>
      <c r="DP362" s="14"/>
      <c r="DQ362" s="48"/>
      <c r="DR362" s="14"/>
      <c r="DS362" s="14"/>
      <c r="DT362" s="14"/>
      <c r="DU362" s="95"/>
      <c r="DV362" s="95"/>
      <c r="DW362" s="15"/>
      <c r="DX362" s="14"/>
      <c r="DY362" s="207"/>
      <c r="DZ362" s="15"/>
      <c r="EA362" s="15"/>
      <c r="EB362" s="14"/>
      <c r="EC362" s="14"/>
      <c r="ED362" s="225"/>
      <c r="EE362" s="221"/>
      <c r="EF362" s="14"/>
      <c r="EG362" s="95"/>
      <c r="EH362" s="95"/>
      <c r="EI362" s="15"/>
      <c r="EJ362" s="14"/>
      <c r="EK362" s="95"/>
      <c r="EL362" s="95"/>
      <c r="EM362" s="15"/>
      <c r="EN362" s="14"/>
      <c r="EO362" s="95"/>
      <c r="EP362" s="95"/>
      <c r="EQ362" s="15"/>
      <c r="ER362" s="14"/>
      <c r="ES362" s="95"/>
      <c r="ET362" s="15"/>
      <c r="EU362" s="15"/>
      <c r="EV362" s="14"/>
      <c r="EW362" s="15"/>
      <c r="EX362" s="15"/>
      <c r="EY362" s="15"/>
      <c r="EZ362" s="14"/>
      <c r="FA362" s="15"/>
      <c r="FB362" s="15"/>
      <c r="FC362" s="15"/>
      <c r="FD362" s="14"/>
      <c r="FE362" s="15"/>
      <c r="FF362" s="15"/>
      <c r="FG362" s="15"/>
      <c r="FH362" s="14"/>
      <c r="FI362" s="15"/>
      <c r="FJ362" s="15"/>
      <c r="FK362" s="15"/>
      <c r="FL362" s="14"/>
      <c r="FM362" s="15"/>
      <c r="FN362" s="15"/>
      <c r="FO362" s="15"/>
      <c r="FP362" s="14"/>
      <c r="FQ362" s="14"/>
      <c r="FR362" s="14"/>
      <c r="FS362" s="15"/>
      <c r="FT362" s="14"/>
      <c r="FU362" s="14"/>
      <c r="FV362" s="14"/>
      <c r="FW362" s="15"/>
      <c r="FX362" s="14"/>
      <c r="FY362" s="14"/>
      <c r="FZ362" s="14"/>
      <c r="GA362" s="15"/>
      <c r="GB362" s="14"/>
      <c r="GC362" s="14"/>
      <c r="GD362" s="14"/>
      <c r="GE362" s="15"/>
      <c r="GF362" s="14"/>
      <c r="GG362" s="14"/>
      <c r="GH362" s="14"/>
      <c r="GI362" s="15"/>
      <c r="GJ362" s="15"/>
      <c r="GK362" s="15"/>
    </row>
    <row r="363" spans="1:193" s="33" customFormat="1" x14ac:dyDescent="0.25">
      <c r="A363" s="56" t="s">
        <v>399</v>
      </c>
      <c r="B363" s="145">
        <f t="shared" si="1297"/>
        <v>0</v>
      </c>
      <c r="C363" s="145">
        <f t="shared" si="1297"/>
        <v>1000</v>
      </c>
      <c r="D363" s="145">
        <f t="shared" si="1298"/>
        <v>1000</v>
      </c>
      <c r="E363" s="14">
        <f t="shared" si="1335"/>
        <v>100</v>
      </c>
      <c r="F363" s="14"/>
      <c r="G363" s="14"/>
      <c r="H363" s="14"/>
      <c r="I363" s="14"/>
      <c r="J363" s="14"/>
      <c r="K363" s="14"/>
      <c r="L363" s="14"/>
      <c r="M363" s="14"/>
      <c r="N363" s="14"/>
      <c r="O363" s="14"/>
      <c r="P363" s="14"/>
      <c r="Q363" s="15"/>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v>1000</v>
      </c>
      <c r="AR363" s="133">
        <v>1000</v>
      </c>
      <c r="AS363" s="14">
        <f t="shared" si="1307"/>
        <v>100</v>
      </c>
      <c r="AT363" s="14"/>
      <c r="AU363" s="14"/>
      <c r="AV363" s="14"/>
      <c r="AW363" s="14"/>
      <c r="AX363" s="14"/>
      <c r="AY363" s="14"/>
      <c r="AZ363" s="14"/>
      <c r="BA363" s="14"/>
      <c r="BB363" s="155"/>
      <c r="BC363" s="14"/>
      <c r="BD363" s="14"/>
      <c r="BE363" s="14"/>
      <c r="BF363" s="14"/>
      <c r="BG363" s="14"/>
      <c r="BH363" s="14"/>
      <c r="BI363" s="95"/>
      <c r="BJ363" s="95"/>
      <c r="BK363" s="95"/>
      <c r="BL363" s="95"/>
      <c r="BM363" s="95"/>
      <c r="BN363" s="95"/>
      <c r="BO363" s="14"/>
      <c r="BP363" s="14"/>
      <c r="BQ363" s="95"/>
      <c r="BR363" s="14"/>
      <c r="BS363" s="14"/>
      <c r="BT363" s="14"/>
      <c r="BU363" s="95"/>
      <c r="BV363" s="95"/>
      <c r="BW363" s="14"/>
      <c r="BX363" s="14"/>
      <c r="BY363" s="95"/>
      <c r="BZ363" s="14"/>
      <c r="CA363" s="14"/>
      <c r="CB363" s="14"/>
      <c r="CC363" s="14"/>
      <c r="CD363" s="14"/>
      <c r="CE363" s="14"/>
      <c r="CF363" s="14"/>
      <c r="CG363" s="95"/>
      <c r="CH363" s="95"/>
      <c r="CI363" s="14"/>
      <c r="CJ363" s="14"/>
      <c r="CK363" s="95"/>
      <c r="CL363" s="95"/>
      <c r="CM363" s="14"/>
      <c r="CN363" s="14"/>
      <c r="CO363" s="95"/>
      <c r="CP363" s="95"/>
      <c r="CQ363" s="14"/>
      <c r="CR363" s="14"/>
      <c r="CS363" s="95"/>
      <c r="CT363" s="95"/>
      <c r="CU363" s="14"/>
      <c r="CV363" s="14"/>
      <c r="CW363" s="95"/>
      <c r="CX363" s="95"/>
      <c r="CY363" s="14"/>
      <c r="CZ363" s="14"/>
      <c r="DA363" s="95"/>
      <c r="DB363" s="14"/>
      <c r="DC363" s="14"/>
      <c r="DD363" s="14"/>
      <c r="DE363" s="14"/>
      <c r="DF363" s="14"/>
      <c r="DG363" s="14"/>
      <c r="DH363" s="14"/>
      <c r="DI363" s="95"/>
      <c r="DJ363" s="95"/>
      <c r="DK363" s="14"/>
      <c r="DL363" s="14"/>
      <c r="DM363" s="48"/>
      <c r="DN363" s="14"/>
      <c r="DO363" s="14"/>
      <c r="DP363" s="14"/>
      <c r="DQ363" s="48"/>
      <c r="DR363" s="14"/>
      <c r="DS363" s="14"/>
      <c r="DT363" s="14"/>
      <c r="DU363" s="95"/>
      <c r="DV363" s="95"/>
      <c r="DW363" s="15"/>
      <c r="DX363" s="14"/>
      <c r="DY363" s="207"/>
      <c r="DZ363" s="15"/>
      <c r="EA363" s="15"/>
      <c r="EB363" s="14"/>
      <c r="EC363" s="14"/>
      <c r="ED363" s="225"/>
      <c r="EE363" s="221"/>
      <c r="EF363" s="14"/>
      <c r="EG363" s="95"/>
      <c r="EH363" s="95"/>
      <c r="EI363" s="15"/>
      <c r="EJ363" s="14"/>
      <c r="EK363" s="95"/>
      <c r="EL363" s="95"/>
      <c r="EM363" s="15"/>
      <c r="EN363" s="14"/>
      <c r="EO363" s="95"/>
      <c r="EP363" s="95"/>
      <c r="EQ363" s="15"/>
      <c r="ER363" s="14"/>
      <c r="ES363" s="95"/>
      <c r="ET363" s="15"/>
      <c r="EU363" s="15"/>
      <c r="EV363" s="14"/>
      <c r="EW363" s="15"/>
      <c r="EX363" s="15"/>
      <c r="EY363" s="15"/>
      <c r="EZ363" s="14"/>
      <c r="FA363" s="15"/>
      <c r="FB363" s="15"/>
      <c r="FC363" s="15"/>
      <c r="FD363" s="14"/>
      <c r="FE363" s="15"/>
      <c r="FF363" s="15"/>
      <c r="FG363" s="15"/>
      <c r="FH363" s="14"/>
      <c r="FI363" s="15"/>
      <c r="FJ363" s="15"/>
      <c r="FK363" s="15"/>
      <c r="FL363" s="14"/>
      <c r="FM363" s="15"/>
      <c r="FN363" s="15"/>
      <c r="FO363" s="15"/>
      <c r="FP363" s="14"/>
      <c r="FQ363" s="14"/>
      <c r="FR363" s="14"/>
      <c r="FS363" s="15"/>
      <c r="FT363" s="14"/>
      <c r="FU363" s="14"/>
      <c r="FV363" s="14"/>
      <c r="FW363" s="15"/>
      <c r="FX363" s="14"/>
      <c r="FY363" s="14"/>
      <c r="FZ363" s="14"/>
      <c r="GA363" s="15"/>
      <c r="GB363" s="14"/>
      <c r="GC363" s="14"/>
      <c r="GD363" s="14"/>
      <c r="GE363" s="15"/>
      <c r="GF363" s="14"/>
      <c r="GG363" s="14"/>
      <c r="GH363" s="14"/>
      <c r="GI363" s="15"/>
      <c r="GJ363" s="15"/>
      <c r="GK363" s="15"/>
    </row>
    <row r="364" spans="1:193" s="33" customFormat="1" x14ac:dyDescent="0.25">
      <c r="A364" s="56" t="s">
        <v>401</v>
      </c>
      <c r="B364" s="145">
        <f t="shared" si="1297"/>
        <v>0</v>
      </c>
      <c r="C364" s="145">
        <f t="shared" si="1297"/>
        <v>1000</v>
      </c>
      <c r="D364" s="145">
        <f t="shared" si="1298"/>
        <v>1000</v>
      </c>
      <c r="E364" s="14">
        <f t="shared" si="1335"/>
        <v>100</v>
      </c>
      <c r="F364" s="14"/>
      <c r="G364" s="14"/>
      <c r="H364" s="14"/>
      <c r="I364" s="14"/>
      <c r="J364" s="14"/>
      <c r="K364" s="14"/>
      <c r="L364" s="14"/>
      <c r="M364" s="14"/>
      <c r="N364" s="14"/>
      <c r="O364" s="14"/>
      <c r="P364" s="14"/>
      <c r="Q364" s="15"/>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v>1000</v>
      </c>
      <c r="AR364" s="14">
        <v>1000</v>
      </c>
      <c r="AS364" s="14">
        <f t="shared" si="1307"/>
        <v>100</v>
      </c>
      <c r="AT364" s="14"/>
      <c r="AU364" s="14"/>
      <c r="AV364" s="14"/>
      <c r="AW364" s="14"/>
      <c r="AX364" s="14"/>
      <c r="AY364" s="14"/>
      <c r="AZ364" s="14"/>
      <c r="BA364" s="14"/>
      <c r="BB364" s="155"/>
      <c r="BC364" s="14"/>
      <c r="BD364" s="14"/>
      <c r="BE364" s="14"/>
      <c r="BF364" s="14"/>
      <c r="BG364" s="14"/>
      <c r="BH364" s="14"/>
      <c r="BI364" s="95"/>
      <c r="BJ364" s="95"/>
      <c r="BK364" s="95"/>
      <c r="BL364" s="95"/>
      <c r="BM364" s="95"/>
      <c r="BN364" s="95"/>
      <c r="BO364" s="14"/>
      <c r="BP364" s="14"/>
      <c r="BQ364" s="95"/>
      <c r="BR364" s="14"/>
      <c r="BS364" s="14"/>
      <c r="BT364" s="14"/>
      <c r="BU364" s="95"/>
      <c r="BV364" s="95"/>
      <c r="BW364" s="14"/>
      <c r="BX364" s="14"/>
      <c r="BY364" s="95"/>
      <c r="BZ364" s="14"/>
      <c r="CA364" s="14"/>
      <c r="CB364" s="14"/>
      <c r="CC364" s="14"/>
      <c r="CD364" s="14"/>
      <c r="CE364" s="14"/>
      <c r="CF364" s="14"/>
      <c r="CG364" s="95"/>
      <c r="CH364" s="95"/>
      <c r="CI364" s="14"/>
      <c r="CJ364" s="14"/>
      <c r="CK364" s="95"/>
      <c r="CL364" s="95"/>
      <c r="CM364" s="14"/>
      <c r="CN364" s="14"/>
      <c r="CO364" s="95"/>
      <c r="CP364" s="95"/>
      <c r="CQ364" s="14"/>
      <c r="CR364" s="14"/>
      <c r="CS364" s="95"/>
      <c r="CT364" s="95"/>
      <c r="CU364" s="14"/>
      <c r="CV364" s="14"/>
      <c r="CW364" s="95"/>
      <c r="CX364" s="95"/>
      <c r="CY364" s="14"/>
      <c r="CZ364" s="14"/>
      <c r="DA364" s="95"/>
      <c r="DB364" s="14"/>
      <c r="DC364" s="14"/>
      <c r="DD364" s="14"/>
      <c r="DE364" s="14"/>
      <c r="DF364" s="14"/>
      <c r="DG364" s="14"/>
      <c r="DH364" s="14"/>
      <c r="DI364" s="95"/>
      <c r="DJ364" s="95"/>
      <c r="DK364" s="14"/>
      <c r="DL364" s="14"/>
      <c r="DM364" s="48"/>
      <c r="DN364" s="14"/>
      <c r="DO364" s="14"/>
      <c r="DP364" s="14"/>
      <c r="DQ364" s="48"/>
      <c r="DR364" s="14"/>
      <c r="DS364" s="14"/>
      <c r="DT364" s="14"/>
      <c r="DU364" s="95"/>
      <c r="DV364" s="95"/>
      <c r="DW364" s="15"/>
      <c r="DX364" s="14"/>
      <c r="DY364" s="207"/>
      <c r="DZ364" s="15"/>
      <c r="EA364" s="15"/>
      <c r="EB364" s="14"/>
      <c r="EC364" s="14"/>
      <c r="ED364" s="225"/>
      <c r="EE364" s="221"/>
      <c r="EF364" s="14"/>
      <c r="EG364" s="95"/>
      <c r="EH364" s="95"/>
      <c r="EI364" s="15"/>
      <c r="EJ364" s="14"/>
      <c r="EK364" s="95"/>
      <c r="EL364" s="95"/>
      <c r="EM364" s="15"/>
      <c r="EN364" s="14"/>
      <c r="EO364" s="95"/>
      <c r="EP364" s="95"/>
      <c r="EQ364" s="15"/>
      <c r="ER364" s="14"/>
      <c r="ES364" s="95"/>
      <c r="ET364" s="15"/>
      <c r="EU364" s="15"/>
      <c r="EV364" s="14"/>
      <c r="EW364" s="15"/>
      <c r="EX364" s="15"/>
      <c r="EY364" s="15"/>
      <c r="EZ364" s="14"/>
      <c r="FA364" s="15"/>
      <c r="FB364" s="15"/>
      <c r="FC364" s="15"/>
      <c r="FD364" s="14"/>
      <c r="FE364" s="15"/>
      <c r="FF364" s="15"/>
      <c r="FG364" s="15"/>
      <c r="FH364" s="14"/>
      <c r="FI364" s="15"/>
      <c r="FJ364" s="15"/>
      <c r="FK364" s="15"/>
      <c r="FL364" s="14"/>
      <c r="FM364" s="15"/>
      <c r="FN364" s="15"/>
      <c r="FO364" s="15"/>
      <c r="FP364" s="14"/>
      <c r="FQ364" s="14"/>
      <c r="FR364" s="14"/>
      <c r="FS364" s="15"/>
      <c r="FT364" s="14"/>
      <c r="FU364" s="14"/>
      <c r="FV364" s="14"/>
      <c r="FW364" s="15"/>
      <c r="FX364" s="14"/>
      <c r="FY364" s="14"/>
      <c r="FZ364" s="14"/>
      <c r="GA364" s="15"/>
      <c r="GB364" s="14"/>
      <c r="GC364" s="14"/>
      <c r="GD364" s="14"/>
      <c r="GE364" s="15"/>
      <c r="GF364" s="14"/>
      <c r="GG364" s="14"/>
      <c r="GH364" s="14"/>
      <c r="GI364" s="15"/>
      <c r="GJ364" s="15"/>
      <c r="GK364" s="15"/>
    </row>
    <row r="365" spans="1:193" s="33" customFormat="1" x14ac:dyDescent="0.25">
      <c r="A365" s="56" t="s">
        <v>400</v>
      </c>
      <c r="B365" s="145">
        <f t="shared" si="1297"/>
        <v>1154.2</v>
      </c>
      <c r="C365" s="145">
        <f t="shared" si="1297"/>
        <v>4754.6000000000004</v>
      </c>
      <c r="D365" s="145">
        <f t="shared" si="1298"/>
        <v>4754.63148</v>
      </c>
      <c r="E365" s="14">
        <f t="shared" si="1335"/>
        <v>100.00066209565472</v>
      </c>
      <c r="F365" s="14"/>
      <c r="G365" s="14"/>
      <c r="H365" s="14"/>
      <c r="I365" s="14"/>
      <c r="J365" s="14"/>
      <c r="K365" s="14"/>
      <c r="L365" s="14"/>
      <c r="M365" s="14"/>
      <c r="N365" s="14"/>
      <c r="O365" s="14"/>
      <c r="P365" s="14"/>
      <c r="Q365" s="15"/>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v>392</v>
      </c>
      <c r="AR365" s="133">
        <v>392</v>
      </c>
      <c r="AS365" s="14">
        <f t="shared" si="1307"/>
        <v>100</v>
      </c>
      <c r="AT365" s="14">
        <v>1154.2</v>
      </c>
      <c r="AU365" s="14">
        <v>1154.2</v>
      </c>
      <c r="AV365" s="14">
        <v>1154.2314799999999</v>
      </c>
      <c r="AW365" s="14">
        <f>AV365/AU365*100</f>
        <v>100.00272743025471</v>
      </c>
      <c r="AX365" s="14"/>
      <c r="AY365" s="14"/>
      <c r="AZ365" s="14"/>
      <c r="BA365" s="14"/>
      <c r="BB365" s="155"/>
      <c r="BC365" s="14"/>
      <c r="BD365" s="14"/>
      <c r="BE365" s="14"/>
      <c r="BF365" s="14"/>
      <c r="BG365" s="14"/>
      <c r="BH365" s="14"/>
      <c r="BI365" s="95"/>
      <c r="BJ365" s="95"/>
      <c r="BK365" s="95"/>
      <c r="BL365" s="95"/>
      <c r="BM365" s="95"/>
      <c r="BN365" s="95"/>
      <c r="BO365" s="14"/>
      <c r="BP365" s="14"/>
      <c r="BQ365" s="95"/>
      <c r="BR365" s="14"/>
      <c r="BS365" s="14"/>
      <c r="BT365" s="14"/>
      <c r="BU365" s="95"/>
      <c r="BV365" s="95"/>
      <c r="BW365" s="14"/>
      <c r="BX365" s="14"/>
      <c r="BY365" s="95"/>
      <c r="BZ365" s="14"/>
      <c r="CA365" s="14"/>
      <c r="CB365" s="14"/>
      <c r="CC365" s="14"/>
      <c r="CD365" s="14"/>
      <c r="CE365" s="14"/>
      <c r="CF365" s="14"/>
      <c r="CG365" s="95"/>
      <c r="CH365" s="95"/>
      <c r="CI365" s="14"/>
      <c r="CJ365" s="14"/>
      <c r="CK365" s="95"/>
      <c r="CL365" s="95"/>
      <c r="CM365" s="14"/>
      <c r="CN365" s="14"/>
      <c r="CO365" s="95"/>
      <c r="CP365" s="95"/>
      <c r="CQ365" s="14"/>
      <c r="CR365" s="14"/>
      <c r="CS365" s="95"/>
      <c r="CT365" s="95"/>
      <c r="CU365" s="14"/>
      <c r="CV365" s="14"/>
      <c r="CW365" s="95"/>
      <c r="CX365" s="95"/>
      <c r="CY365" s="14"/>
      <c r="CZ365" s="14"/>
      <c r="DA365" s="95"/>
      <c r="DB365" s="15"/>
      <c r="DC365" s="15">
        <v>1208.4000000000001</v>
      </c>
      <c r="DD365" s="15">
        <v>1208.4000000000001</v>
      </c>
      <c r="DE365" s="14">
        <f t="shared" si="1318"/>
        <v>100</v>
      </c>
      <c r="DF365" s="14"/>
      <c r="DG365" s="14"/>
      <c r="DH365" s="14"/>
      <c r="DI365" s="95"/>
      <c r="DJ365" s="95"/>
      <c r="DK365" s="14"/>
      <c r="DL365" s="14"/>
      <c r="DM365" s="48"/>
      <c r="DN365" s="14"/>
      <c r="DO365" s="14"/>
      <c r="DP365" s="14"/>
      <c r="DQ365" s="48"/>
      <c r="DR365" s="14"/>
      <c r="DS365" s="14"/>
      <c r="DT365" s="14"/>
      <c r="DU365" s="95"/>
      <c r="DV365" s="95"/>
      <c r="DW365" s="15"/>
      <c r="DX365" s="14"/>
      <c r="DY365" s="207"/>
      <c r="DZ365" s="15"/>
      <c r="EA365" s="15"/>
      <c r="EB365" s="14"/>
      <c r="EC365" s="14"/>
      <c r="ED365" s="225"/>
      <c r="EE365" s="221"/>
      <c r="EF365" s="14"/>
      <c r="EG365" s="95"/>
      <c r="EH365" s="95"/>
      <c r="EI365" s="15"/>
      <c r="EJ365" s="14"/>
      <c r="EK365" s="95"/>
      <c r="EL365" s="95"/>
      <c r="EM365" s="15"/>
      <c r="EN365" s="14"/>
      <c r="EO365" s="95"/>
      <c r="EP365" s="95"/>
      <c r="EQ365" s="15"/>
      <c r="ER365" s="14"/>
      <c r="ES365" s="95"/>
      <c r="ET365" s="15"/>
      <c r="EU365" s="15"/>
      <c r="EV365" s="14"/>
      <c r="EW365" s="15"/>
      <c r="EX365" s="15"/>
      <c r="EY365" s="15"/>
      <c r="EZ365" s="14"/>
      <c r="FA365" s="15"/>
      <c r="FB365" s="15"/>
      <c r="FC365" s="15"/>
      <c r="FD365" s="14"/>
      <c r="FE365" s="15"/>
      <c r="FF365" s="15"/>
      <c r="FG365" s="15"/>
      <c r="FH365" s="14"/>
      <c r="FI365" s="15"/>
      <c r="FJ365" s="15"/>
      <c r="FK365" s="15"/>
      <c r="FL365" s="14"/>
      <c r="FM365" s="15"/>
      <c r="FN365" s="15"/>
      <c r="FO365" s="15">
        <v>2000</v>
      </c>
      <c r="FP365" s="15">
        <v>2000</v>
      </c>
      <c r="FQ365" s="14">
        <f>FP365/FO365*100</f>
        <v>100</v>
      </c>
      <c r="FR365" s="14"/>
      <c r="FS365" s="15"/>
      <c r="FT365" s="14"/>
      <c r="FU365" s="14"/>
      <c r="FV365" s="14"/>
      <c r="FW365" s="15"/>
      <c r="FX365" s="14"/>
      <c r="FY365" s="14"/>
      <c r="FZ365" s="14"/>
      <c r="GA365" s="15"/>
      <c r="GB365" s="14"/>
      <c r="GC365" s="14"/>
      <c r="GD365" s="14"/>
      <c r="GE365" s="15"/>
      <c r="GF365" s="14"/>
      <c r="GG365" s="14"/>
      <c r="GH365" s="14"/>
      <c r="GI365" s="15"/>
      <c r="GJ365" s="15"/>
      <c r="GK365" s="15"/>
    </row>
    <row r="366" spans="1:193" s="74" customFormat="1" ht="31.5" x14ac:dyDescent="0.25">
      <c r="A366" s="75" t="s">
        <v>398</v>
      </c>
      <c r="B366" s="144">
        <f t="shared" si="1297"/>
        <v>38946.800000000003</v>
      </c>
      <c r="C366" s="144">
        <f t="shared" si="1297"/>
        <v>34571.847310000005</v>
      </c>
      <c r="D366" s="144">
        <f t="shared" si="1298"/>
        <v>30106.512769999998</v>
      </c>
      <c r="E366" s="79">
        <f t="shared" si="1335"/>
        <v>87.083899509447392</v>
      </c>
      <c r="F366" s="81">
        <f t="shared" ref="F366" si="1401">F367+F368+F369+F370+F371+F372+F373+F374+F375+F376+F377</f>
        <v>0</v>
      </c>
      <c r="G366" s="81">
        <f t="shared" ref="G366:BH366" si="1402">G367+G368+G369+G370+G371+G372+G373+G374+G375+G376+G377</f>
        <v>0</v>
      </c>
      <c r="H366" s="81">
        <f t="shared" si="1402"/>
        <v>0</v>
      </c>
      <c r="I366" s="81">
        <f t="shared" si="1402"/>
        <v>0</v>
      </c>
      <c r="J366" s="81">
        <f t="shared" ref="J366" si="1403">J367+J368+J369+J370+J371+J372+J373+J374+J375+J376+J377</f>
        <v>0</v>
      </c>
      <c r="K366" s="81">
        <f t="shared" si="1402"/>
        <v>0</v>
      </c>
      <c r="L366" s="81">
        <f t="shared" si="1402"/>
        <v>0</v>
      </c>
      <c r="M366" s="81">
        <f t="shared" si="1402"/>
        <v>0</v>
      </c>
      <c r="N366" s="81">
        <f t="shared" ref="N366" si="1404">N367+N368+N369+N370+N371+N372+N373+N374+N375+N376+N377</f>
        <v>246.7</v>
      </c>
      <c r="O366" s="81">
        <f t="shared" si="1402"/>
        <v>246.7</v>
      </c>
      <c r="P366" s="81">
        <f t="shared" si="1402"/>
        <v>246.73949999999999</v>
      </c>
      <c r="Q366" s="81">
        <f t="shared" si="1340"/>
        <v>100.01601134981759</v>
      </c>
      <c r="R366" s="81">
        <f t="shared" ref="R366" si="1405">R367+R368+R369+R370+R371+R372+R373+R374+R375+R376+R377</f>
        <v>0</v>
      </c>
      <c r="S366" s="81">
        <f t="shared" si="1402"/>
        <v>0</v>
      </c>
      <c r="T366" s="81">
        <f t="shared" si="1402"/>
        <v>0</v>
      </c>
      <c r="U366" s="81">
        <f t="shared" si="1402"/>
        <v>0</v>
      </c>
      <c r="V366" s="81"/>
      <c r="W366" s="81">
        <f t="shared" si="1402"/>
        <v>0</v>
      </c>
      <c r="X366" s="81">
        <f t="shared" si="1402"/>
        <v>0</v>
      </c>
      <c r="Y366" s="81">
        <f t="shared" si="1402"/>
        <v>0</v>
      </c>
      <c r="Z366" s="81">
        <f t="shared" ref="Z366" si="1406">Z367+Z368+Z369+Z370+Z371+Z372+Z373+Z374+Z375+Z376+Z377</f>
        <v>0</v>
      </c>
      <c r="AA366" s="81">
        <f t="shared" si="1402"/>
        <v>0</v>
      </c>
      <c r="AB366" s="81">
        <f t="shared" si="1402"/>
        <v>0</v>
      </c>
      <c r="AC366" s="81"/>
      <c r="AD366" s="81">
        <f t="shared" ref="AD366" si="1407">AD367+AD368+AD369+AD370+AD371+AD372+AD373+AD374+AD375+AD376+AD377</f>
        <v>0</v>
      </c>
      <c r="AE366" s="81">
        <f t="shared" si="1402"/>
        <v>0</v>
      </c>
      <c r="AF366" s="81">
        <f t="shared" si="1402"/>
        <v>0</v>
      </c>
      <c r="AG366" s="79"/>
      <c r="AH366" s="81">
        <f t="shared" ref="AH366" si="1408">AH367+AH368+AH369+AH370+AH371+AH372+AH373+AH374+AH375+AH376+AH377</f>
        <v>50</v>
      </c>
      <c r="AI366" s="81">
        <f t="shared" si="1402"/>
        <v>51.020409999999998</v>
      </c>
      <c r="AJ366" s="81">
        <f t="shared" si="1402"/>
        <v>51.020409999999998</v>
      </c>
      <c r="AK366" s="79">
        <f>AJ366/AI366*100</f>
        <v>100</v>
      </c>
      <c r="AL366" s="79"/>
      <c r="AM366" s="81">
        <f t="shared" si="1402"/>
        <v>0</v>
      </c>
      <c r="AN366" s="81">
        <f t="shared" si="1402"/>
        <v>0</v>
      </c>
      <c r="AO366" s="81">
        <f t="shared" si="1402"/>
        <v>0</v>
      </c>
      <c r="AP366" s="81"/>
      <c r="AQ366" s="81">
        <f>SUM(AQ367:AQ377)</f>
        <v>3870.0989</v>
      </c>
      <c r="AR366" s="81">
        <f t="shared" si="1402"/>
        <v>3870.0989</v>
      </c>
      <c r="AS366" s="79">
        <f t="shared" si="1307"/>
        <v>100</v>
      </c>
      <c r="AT366" s="81">
        <f t="shared" ref="AT366" si="1409">AT367+AT368+AT369+AT370+AT371+AT372+AT373+AT374+AT375+AT376+AT377</f>
        <v>1122.9000000000001</v>
      </c>
      <c r="AU366" s="81">
        <f t="shared" si="1402"/>
        <v>1122.9000000000001</v>
      </c>
      <c r="AV366" s="81">
        <f t="shared" si="1402"/>
        <v>1122.9000000000001</v>
      </c>
      <c r="AW366" s="79">
        <f t="shared" ref="AW366" si="1410">AV366/AU366*100</f>
        <v>100</v>
      </c>
      <c r="AX366" s="81">
        <f t="shared" ref="AX366" si="1411">AX367+AX368+AX369+AX370+AX371+AX372+AX373+AX374+AX375+AX376+AX377</f>
        <v>11506.9</v>
      </c>
      <c r="AY366" s="81">
        <f t="shared" si="1402"/>
        <v>11506.9</v>
      </c>
      <c r="AZ366" s="81">
        <f t="shared" si="1402"/>
        <v>9144.0992399999996</v>
      </c>
      <c r="BA366" s="81">
        <f t="shared" si="190"/>
        <v>79.46622669876335</v>
      </c>
      <c r="BB366" s="154"/>
      <c r="BC366" s="81">
        <f t="shared" ref="BC366:BD366" si="1412">BC367+BC368+BC369+BC370+BC371+BC372+BC373+BC374+BC375+BC376+BC377</f>
        <v>1455.6</v>
      </c>
      <c r="BD366" s="81">
        <f t="shared" si="1412"/>
        <v>1197.55708</v>
      </c>
      <c r="BE366" s="81">
        <f t="shared" ref="BE366:BE367" si="1413">BD366/BC366*100</f>
        <v>82.272401758724939</v>
      </c>
      <c r="BF366" s="81">
        <f t="shared" ref="BF366" si="1414">BF367+BF368+BF369+BF370+BF371+BF372+BF373+BF374+BF375+BF376+BF377</f>
        <v>0</v>
      </c>
      <c r="BG366" s="81">
        <f t="shared" si="1402"/>
        <v>0</v>
      </c>
      <c r="BH366" s="81">
        <f t="shared" si="1402"/>
        <v>0</v>
      </c>
      <c r="BI366" s="81">
        <f t="shared" ref="BI366:DP366" si="1415">BI367+BI368+BI369+BI370+BI371+BI372+BI373+BI374+BI375+BI376+BI377</f>
        <v>0</v>
      </c>
      <c r="BJ366" s="81"/>
      <c r="BK366" s="81"/>
      <c r="BL366" s="81"/>
      <c r="BM366" s="81"/>
      <c r="BN366" s="81"/>
      <c r="BO366" s="81">
        <f t="shared" si="1415"/>
        <v>0</v>
      </c>
      <c r="BP366" s="81">
        <f t="shared" si="1415"/>
        <v>0</v>
      </c>
      <c r="BQ366" s="81">
        <f t="shared" si="1415"/>
        <v>0</v>
      </c>
      <c r="BR366" s="81">
        <f t="shared" ref="BR366" si="1416">BR367+BR368+BR369+BR370+BR371+BR372+BR373+BR374+BR375+BR376+BR377</f>
        <v>0</v>
      </c>
      <c r="BS366" s="81">
        <f t="shared" si="1415"/>
        <v>0</v>
      </c>
      <c r="BT366" s="81">
        <f t="shared" si="1415"/>
        <v>0</v>
      </c>
      <c r="BU366" s="81">
        <f t="shared" si="1415"/>
        <v>0</v>
      </c>
      <c r="BV366" s="81"/>
      <c r="BW366" s="81">
        <f t="shared" si="1415"/>
        <v>0</v>
      </c>
      <c r="BX366" s="81">
        <f t="shared" si="1415"/>
        <v>0</v>
      </c>
      <c r="BY366" s="81">
        <f t="shared" si="1415"/>
        <v>0</v>
      </c>
      <c r="BZ366" s="81">
        <f t="shared" ref="BZ366" si="1417">BZ367+BZ368+BZ369+BZ370+BZ371+BZ372+BZ373+BZ374+BZ375+BZ376+BZ377</f>
        <v>3380.9</v>
      </c>
      <c r="CA366" s="81">
        <f t="shared" si="1415"/>
        <v>2556.8000000000002</v>
      </c>
      <c r="CB366" s="81">
        <f t="shared" si="1415"/>
        <v>2251.4032999999999</v>
      </c>
      <c r="CC366" s="81">
        <f t="shared" si="257"/>
        <v>88.055510794743412</v>
      </c>
      <c r="CD366" s="81"/>
      <c r="CE366" s="81">
        <f t="shared" si="1415"/>
        <v>0</v>
      </c>
      <c r="CF366" s="81">
        <f t="shared" si="1415"/>
        <v>0</v>
      </c>
      <c r="CG366" s="81">
        <f t="shared" si="1415"/>
        <v>0</v>
      </c>
      <c r="CH366" s="81"/>
      <c r="CI366" s="81">
        <f t="shared" si="1415"/>
        <v>0</v>
      </c>
      <c r="CJ366" s="81">
        <f t="shared" si="1415"/>
        <v>0</v>
      </c>
      <c r="CK366" s="81">
        <f t="shared" si="1415"/>
        <v>0</v>
      </c>
      <c r="CL366" s="81"/>
      <c r="CM366" s="81">
        <f t="shared" si="1415"/>
        <v>0</v>
      </c>
      <c r="CN366" s="81">
        <f t="shared" si="1415"/>
        <v>0</v>
      </c>
      <c r="CO366" s="81">
        <f t="shared" si="1415"/>
        <v>0</v>
      </c>
      <c r="CP366" s="81"/>
      <c r="CQ366" s="81">
        <f t="shared" si="1415"/>
        <v>0</v>
      </c>
      <c r="CR366" s="81">
        <f t="shared" si="1415"/>
        <v>0</v>
      </c>
      <c r="CS366" s="81">
        <f t="shared" si="1415"/>
        <v>0</v>
      </c>
      <c r="CT366" s="81"/>
      <c r="CU366" s="81">
        <f t="shared" si="1415"/>
        <v>0</v>
      </c>
      <c r="CV366" s="81">
        <f t="shared" si="1415"/>
        <v>0</v>
      </c>
      <c r="CW366" s="81">
        <f t="shared" si="1415"/>
        <v>0</v>
      </c>
      <c r="CX366" s="81"/>
      <c r="CY366" s="81">
        <f t="shared" si="1415"/>
        <v>0</v>
      </c>
      <c r="CZ366" s="81">
        <f t="shared" si="1415"/>
        <v>0</v>
      </c>
      <c r="DA366" s="81">
        <f t="shared" si="1415"/>
        <v>0</v>
      </c>
      <c r="DB366" s="81">
        <f t="shared" ref="DB366" si="1418">DB367+DB368+DB369+DB370+DB371+DB372+DB373+DB374+DB375+DB376+DB377</f>
        <v>0</v>
      </c>
      <c r="DC366" s="81">
        <f t="shared" si="1415"/>
        <v>0</v>
      </c>
      <c r="DD366" s="81">
        <f t="shared" si="1415"/>
        <v>0</v>
      </c>
      <c r="DE366" s="81">
        <f t="shared" si="1415"/>
        <v>0</v>
      </c>
      <c r="DF366" s="81"/>
      <c r="DG366" s="81">
        <f t="shared" si="1415"/>
        <v>0</v>
      </c>
      <c r="DH366" s="81">
        <f t="shared" si="1415"/>
        <v>0</v>
      </c>
      <c r="DI366" s="81">
        <f t="shared" si="1415"/>
        <v>0</v>
      </c>
      <c r="DJ366" s="81">
        <f t="shared" si="1415"/>
        <v>153.6</v>
      </c>
      <c r="DK366" s="81">
        <f t="shared" si="1415"/>
        <v>153.6</v>
      </c>
      <c r="DL366" s="81">
        <f t="shared" si="1415"/>
        <v>93.6</v>
      </c>
      <c r="DM366" s="78">
        <f t="shared" si="1319"/>
        <v>60.9375</v>
      </c>
      <c r="DN366" s="81">
        <f t="shared" ref="DN366" si="1419">DN367+DN368+DN369+DN370+DN371+DN372+DN373+DN374+DN375+DN376+DN377</f>
        <v>3759.7</v>
      </c>
      <c r="DO366" s="81">
        <f t="shared" si="1415"/>
        <v>3759.7</v>
      </c>
      <c r="DP366" s="81">
        <f t="shared" si="1415"/>
        <v>3759.6541400000001</v>
      </c>
      <c r="DQ366" s="78">
        <f t="shared" si="1321"/>
        <v>99.998780221826223</v>
      </c>
      <c r="DR366" s="81">
        <f t="shared" ref="DR366" si="1420">DR367+DR368+DR369+DR370+DR371+DR372+DR373+DR374+DR375+DR376+DR377</f>
        <v>0</v>
      </c>
      <c r="DS366" s="81">
        <f t="shared" ref="DS366:EK366" si="1421">DS367+DS368+DS369+DS370+DS371+DS372+DS373+DS374+DS375+DS376+DS377</f>
        <v>0</v>
      </c>
      <c r="DT366" s="81">
        <f t="shared" si="1421"/>
        <v>0</v>
      </c>
      <c r="DU366" s="81">
        <f t="shared" si="1421"/>
        <v>0</v>
      </c>
      <c r="DV366" s="81"/>
      <c r="DW366" s="81">
        <f t="shared" si="1421"/>
        <v>0</v>
      </c>
      <c r="DX366" s="81">
        <f t="shared" si="1421"/>
        <v>0</v>
      </c>
      <c r="DY366" s="209">
        <f t="shared" si="1421"/>
        <v>0</v>
      </c>
      <c r="DZ366" s="81">
        <f t="shared" ref="DZ366" si="1422">DZ367+DZ368+DZ369+DZ370+DZ371+DZ372+DZ373+DZ374+DZ375+DZ376+DZ377</f>
        <v>5971.4</v>
      </c>
      <c r="EA366" s="81">
        <f t="shared" si="1421"/>
        <v>5971.4</v>
      </c>
      <c r="EB366" s="81">
        <f t="shared" si="1421"/>
        <v>4516.3307300000006</v>
      </c>
      <c r="EC366" s="81">
        <f t="shared" si="202"/>
        <v>75.632694677964992</v>
      </c>
      <c r="ED366" s="220"/>
      <c r="EE366" s="220">
        <f t="shared" si="1421"/>
        <v>0</v>
      </c>
      <c r="EF366" s="81">
        <f t="shared" si="1421"/>
        <v>0</v>
      </c>
      <c r="EG366" s="81">
        <f t="shared" si="1421"/>
        <v>0</v>
      </c>
      <c r="EH366" s="81"/>
      <c r="EI366" s="81">
        <f t="shared" si="1421"/>
        <v>0</v>
      </c>
      <c r="EJ366" s="81">
        <f t="shared" si="1421"/>
        <v>0</v>
      </c>
      <c r="EK366" s="81">
        <f t="shared" si="1421"/>
        <v>0</v>
      </c>
      <c r="EL366" s="81"/>
      <c r="EM366" s="81"/>
      <c r="EN366" s="81">
        <f t="shared" ref="EN366:EO366" si="1423">EN367+EN368+EN369+EN370+EN371+EN372+EN373+EN374+EN375+EN376+EN377</f>
        <v>0</v>
      </c>
      <c r="EO366" s="81">
        <f t="shared" si="1423"/>
        <v>0</v>
      </c>
      <c r="EP366" s="81"/>
      <c r="EQ366" s="81">
        <f t="shared" ref="EQ366:ET366" si="1424">EQ367+EQ368+EQ369+EQ370+EQ371+EQ372+EQ373+EQ374+EQ375+EQ376+EQ377</f>
        <v>0</v>
      </c>
      <c r="ER366" s="81">
        <f t="shared" si="1424"/>
        <v>0</v>
      </c>
      <c r="ES366" s="81">
        <f t="shared" si="1424"/>
        <v>0</v>
      </c>
      <c r="ET366" s="81">
        <f t="shared" si="1424"/>
        <v>1260.3</v>
      </c>
      <c r="EU366" s="81">
        <f t="shared" ref="EU366:EV366" si="1425">EU367+EU368+EU369+EU370+EU371+EU372+EU373+EU374+EU375+EU376+EU377</f>
        <v>655.9</v>
      </c>
      <c r="EV366" s="81">
        <f t="shared" si="1425"/>
        <v>631.83746999999994</v>
      </c>
      <c r="EW366" s="81">
        <f t="shared" si="1288"/>
        <v>96.331372160390288</v>
      </c>
      <c r="EX366" s="81">
        <f t="shared" ref="EX366" si="1426">EX367+EX368+EX369+EX370+EX371+EX372+EX373+EX374+EX375+EX376+EX377</f>
        <v>3137.4</v>
      </c>
      <c r="EY366" s="81">
        <f t="shared" ref="EY366:EZ366" si="1427">EY367+EY368+EY369+EY370+EY371+EY372+EY373+EY374+EY375+EY376+EY377</f>
        <v>3137.4</v>
      </c>
      <c r="EZ366" s="81">
        <f t="shared" si="1427"/>
        <v>3137.444</v>
      </c>
      <c r="FA366" s="81">
        <f t="shared" si="1291"/>
        <v>100.00140243513738</v>
      </c>
      <c r="FB366" s="81"/>
      <c r="FC366" s="81">
        <f t="shared" ref="FC366:FD366" si="1428">FC367+FC368+FC369+FC370+FC371+FC372+FC373+FC374+FC375+FC376+FC377</f>
        <v>0</v>
      </c>
      <c r="FD366" s="81">
        <f t="shared" si="1428"/>
        <v>0</v>
      </c>
      <c r="FE366" s="81"/>
      <c r="FF366" s="81"/>
      <c r="FG366" s="81">
        <f t="shared" ref="FG366:FH366" si="1429">FG367+FG368+FG369+FG370+FG371+FG372+FG373+FG374+FG375+FG376+FG377</f>
        <v>0</v>
      </c>
      <c r="FH366" s="81">
        <f t="shared" si="1429"/>
        <v>0</v>
      </c>
      <c r="FI366" s="81"/>
      <c r="FJ366" s="81"/>
      <c r="FK366" s="81">
        <f t="shared" ref="FK366:FL366" si="1430">FK367+FK368+FK369+FK370+FK371+FK372+FK373+FK374+FK375+FK376+FK377</f>
        <v>0</v>
      </c>
      <c r="FL366" s="81">
        <f t="shared" si="1430"/>
        <v>0</v>
      </c>
      <c r="FM366" s="81"/>
      <c r="FN366" s="81"/>
      <c r="FO366" s="81">
        <f t="shared" ref="FO366:FP366" si="1431">FO367+FO368+FO369+FO370+FO371+FO372+FO373+FO374+FO375+FO376+FO377</f>
        <v>0</v>
      </c>
      <c r="FP366" s="81">
        <f t="shared" si="1431"/>
        <v>0</v>
      </c>
      <c r="FQ366" s="81"/>
      <c r="FR366" s="81"/>
      <c r="FS366" s="81"/>
      <c r="FT366" s="81"/>
      <c r="FU366" s="81"/>
      <c r="FV366" s="81">
        <f>FV367</f>
        <v>8357</v>
      </c>
      <c r="FW366" s="81"/>
      <c r="FX366" s="81"/>
      <c r="FY366" s="81"/>
      <c r="FZ366" s="81"/>
      <c r="GA366" s="81"/>
      <c r="GB366" s="81"/>
      <c r="GC366" s="81"/>
      <c r="GD366" s="81"/>
      <c r="GE366" s="81"/>
      <c r="GF366" s="81"/>
      <c r="GG366" s="81"/>
      <c r="GH366" s="81"/>
      <c r="GI366" s="81">
        <f>SUM(GI367:GI377)</f>
        <v>83.828000000000003</v>
      </c>
      <c r="GJ366" s="81">
        <f>SUM(GJ367:GJ377)</f>
        <v>83.828000000000003</v>
      </c>
      <c r="GK366" s="81">
        <f t="shared" si="1334"/>
        <v>100</v>
      </c>
    </row>
    <row r="367" spans="1:193" s="33" customFormat="1" ht="16.5" customHeight="1" x14ac:dyDescent="0.25">
      <c r="A367" s="56" t="s">
        <v>341</v>
      </c>
      <c r="B367" s="145">
        <f t="shared" si="1297"/>
        <v>37823.899999999994</v>
      </c>
      <c r="C367" s="145">
        <f t="shared" si="1297"/>
        <v>29578.848410000006</v>
      </c>
      <c r="D367" s="145">
        <f t="shared" si="1298"/>
        <v>25113.513870000002</v>
      </c>
      <c r="E367" s="14">
        <f t="shared" si="1335"/>
        <v>84.903622757367515</v>
      </c>
      <c r="F367" s="15"/>
      <c r="G367" s="15"/>
      <c r="H367" s="14"/>
      <c r="I367" s="14"/>
      <c r="J367" s="15"/>
      <c r="K367" s="15"/>
      <c r="L367" s="15"/>
      <c r="M367" s="14"/>
      <c r="N367" s="14">
        <v>246.7</v>
      </c>
      <c r="O367" s="14">
        <v>246.7</v>
      </c>
      <c r="P367" s="14">
        <v>246.73949999999999</v>
      </c>
      <c r="Q367" s="15">
        <f>P367/O367*100</f>
        <v>100.01601134981759</v>
      </c>
      <c r="R367" s="14"/>
      <c r="S367" s="14"/>
      <c r="T367" s="14"/>
      <c r="U367" s="15"/>
      <c r="V367" s="15"/>
      <c r="W367" s="15">
        <v>0</v>
      </c>
      <c r="X367" s="15">
        <v>0</v>
      </c>
      <c r="Y367" s="14"/>
      <c r="Z367" s="15"/>
      <c r="AA367" s="15"/>
      <c r="AB367" s="15"/>
      <c r="AC367" s="15"/>
      <c r="AD367" s="15"/>
      <c r="AE367" s="15"/>
      <c r="AF367" s="15"/>
      <c r="AG367" s="14"/>
      <c r="AH367" s="15">
        <v>50</v>
      </c>
      <c r="AI367" s="15">
        <v>51.020409999999998</v>
      </c>
      <c r="AJ367" s="15">
        <v>51.020409999999998</v>
      </c>
      <c r="AK367" s="14">
        <f>AJ367/AI367*100</f>
        <v>100</v>
      </c>
      <c r="AL367" s="14"/>
      <c r="AM367" s="15"/>
      <c r="AN367" s="15"/>
      <c r="AO367" s="14"/>
      <c r="AP367" s="14"/>
      <c r="AQ367" s="14"/>
      <c r="AR367" s="14"/>
      <c r="AS367" s="14"/>
      <c r="AT367" s="15">
        <v>0</v>
      </c>
      <c r="AU367" s="15">
        <v>0</v>
      </c>
      <c r="AV367" s="15"/>
      <c r="AW367" s="14"/>
      <c r="AX367" s="133">
        <v>11506.9</v>
      </c>
      <c r="AY367" s="133">
        <v>11506.9</v>
      </c>
      <c r="AZ367" s="136">
        <v>9144.0992399999996</v>
      </c>
      <c r="BA367" s="15">
        <f t="shared" si="190"/>
        <v>79.46622669876335</v>
      </c>
      <c r="BB367" s="156"/>
      <c r="BC367" s="133">
        <v>1455.6</v>
      </c>
      <c r="BD367" s="136">
        <v>1197.55708</v>
      </c>
      <c r="BE367" s="15">
        <f t="shared" si="1413"/>
        <v>82.272401758724939</v>
      </c>
      <c r="BF367" s="15"/>
      <c r="BG367" s="15"/>
      <c r="BH367" s="15"/>
      <c r="BI367" s="15"/>
      <c r="BJ367" s="15"/>
      <c r="BK367" s="15"/>
      <c r="BL367" s="15"/>
      <c r="BM367" s="15"/>
      <c r="BN367" s="15"/>
      <c r="BO367" s="15"/>
      <c r="BP367" s="94"/>
      <c r="BQ367" s="94"/>
      <c r="BR367" s="15"/>
      <c r="BS367" s="15"/>
      <c r="BT367" s="94"/>
      <c r="BU367" s="15"/>
      <c r="BV367" s="15"/>
      <c r="BW367" s="15"/>
      <c r="BX367" s="94"/>
      <c r="BY367" s="15"/>
      <c r="BZ367" s="15">
        <v>3380.9</v>
      </c>
      <c r="CA367" s="15">
        <v>2556.8000000000002</v>
      </c>
      <c r="CB367" s="199">
        <v>2251.4032999999999</v>
      </c>
      <c r="CC367" s="15">
        <f t="shared" si="257"/>
        <v>88.055510794743412</v>
      </c>
      <c r="CD367" s="15"/>
      <c r="CE367" s="15"/>
      <c r="CF367" s="94"/>
      <c r="CG367" s="94"/>
      <c r="CH367" s="94"/>
      <c r="CI367" s="15"/>
      <c r="CJ367" s="94"/>
      <c r="CK367" s="94"/>
      <c r="CL367" s="94"/>
      <c r="CM367" s="15"/>
      <c r="CN367" s="94"/>
      <c r="CO367" s="94"/>
      <c r="CP367" s="94"/>
      <c r="CQ367" s="15"/>
      <c r="CR367" s="94"/>
      <c r="CS367" s="94"/>
      <c r="CT367" s="94"/>
      <c r="CU367" s="15"/>
      <c r="CV367" s="94"/>
      <c r="CW367" s="94"/>
      <c r="CX367" s="94"/>
      <c r="CY367" s="15"/>
      <c r="CZ367" s="94"/>
      <c r="DA367" s="94"/>
      <c r="DB367" s="15"/>
      <c r="DC367" s="15"/>
      <c r="DD367" s="94"/>
      <c r="DE367" s="94"/>
      <c r="DF367" s="94"/>
      <c r="DG367" s="15"/>
      <c r="DH367" s="94"/>
      <c r="DI367" s="94"/>
      <c r="DJ367" s="15">
        <v>153.6</v>
      </c>
      <c r="DK367" s="15">
        <v>153.6</v>
      </c>
      <c r="DL367" s="94">
        <v>93.6</v>
      </c>
      <c r="DM367" s="48">
        <f t="shared" si="1319"/>
        <v>60.9375</v>
      </c>
      <c r="DN367" s="15">
        <v>3759.7</v>
      </c>
      <c r="DO367" s="15">
        <v>3759.7</v>
      </c>
      <c r="DP367" s="199">
        <v>3759.6541400000001</v>
      </c>
      <c r="DQ367" s="48">
        <f t="shared" si="1321"/>
        <v>99.998780221826223</v>
      </c>
      <c r="DR367" s="15"/>
      <c r="DS367" s="15"/>
      <c r="DT367" s="94"/>
      <c r="DU367" s="94"/>
      <c r="DV367" s="94"/>
      <c r="DW367" s="15"/>
      <c r="DX367" s="94"/>
      <c r="DY367" s="211"/>
      <c r="DZ367" s="15">
        <v>5971.4</v>
      </c>
      <c r="EA367" s="15">
        <v>5971.4</v>
      </c>
      <c r="EB367" s="197">
        <v>4516.3307300000006</v>
      </c>
      <c r="EC367" s="15">
        <f t="shared" si="202"/>
        <v>75.632694677964992</v>
      </c>
      <c r="ED367" s="221"/>
      <c r="EE367" s="221"/>
      <c r="EF367" s="94"/>
      <c r="EG367" s="94"/>
      <c r="EH367" s="94"/>
      <c r="EI367" s="15"/>
      <c r="EJ367" s="94"/>
      <c r="EK367" s="94"/>
      <c r="EL367" s="94"/>
      <c r="EM367" s="15"/>
      <c r="EN367" s="94"/>
      <c r="EO367" s="94"/>
      <c r="EP367" s="94"/>
      <c r="EQ367" s="15"/>
      <c r="ER367" s="94"/>
      <c r="ES367" s="94"/>
      <c r="ET367" s="15">
        <v>1260.3</v>
      </c>
      <c r="EU367" s="15">
        <v>655.9</v>
      </c>
      <c r="EV367" s="199">
        <v>631.83746999999994</v>
      </c>
      <c r="EW367" s="15">
        <f t="shared" si="1288"/>
        <v>96.331372160390288</v>
      </c>
      <c r="EX367" s="15">
        <v>3137.4</v>
      </c>
      <c r="EY367" s="15">
        <v>3137.4</v>
      </c>
      <c r="EZ367" s="199">
        <v>3137.444</v>
      </c>
      <c r="FA367" s="15">
        <f t="shared" si="1291"/>
        <v>100.00140243513738</v>
      </c>
      <c r="FB367" s="15"/>
      <c r="FC367" s="15"/>
      <c r="FD367" s="199"/>
      <c r="FE367" s="15"/>
      <c r="FF367" s="15"/>
      <c r="FG367" s="15"/>
      <c r="FH367" s="199"/>
      <c r="FI367" s="15"/>
      <c r="FJ367" s="15"/>
      <c r="FK367" s="15"/>
      <c r="FL367" s="199"/>
      <c r="FM367" s="15"/>
      <c r="FN367" s="15"/>
      <c r="FO367" s="15"/>
      <c r="FP367" s="133"/>
      <c r="FQ367" s="15"/>
      <c r="FR367" s="15"/>
      <c r="FS367" s="15"/>
      <c r="FT367" s="133"/>
      <c r="FU367" s="15"/>
      <c r="FV367" s="15">
        <v>8357</v>
      </c>
      <c r="FW367" s="15"/>
      <c r="FX367" s="133"/>
      <c r="FY367" s="15"/>
      <c r="FZ367" s="15"/>
      <c r="GA367" s="15"/>
      <c r="GB367" s="133"/>
      <c r="GC367" s="15"/>
      <c r="GD367" s="15"/>
      <c r="GE367" s="15"/>
      <c r="GF367" s="133"/>
      <c r="GG367" s="15"/>
      <c r="GH367" s="15"/>
      <c r="GI367" s="15">
        <v>83.828000000000003</v>
      </c>
      <c r="GJ367" s="15">
        <v>83.828000000000003</v>
      </c>
      <c r="GK367" s="15">
        <f t="shared" si="1334"/>
        <v>100</v>
      </c>
    </row>
    <row r="368" spans="1:193" s="33" customFormat="1" ht="16.5" customHeight="1" x14ac:dyDescent="0.25">
      <c r="A368" s="56" t="s">
        <v>629</v>
      </c>
      <c r="B368" s="145">
        <f t="shared" si="1297"/>
        <v>0</v>
      </c>
      <c r="C368" s="145">
        <f t="shared" si="1297"/>
        <v>860</v>
      </c>
      <c r="D368" s="145">
        <f t="shared" si="1298"/>
        <v>860</v>
      </c>
      <c r="E368" s="14">
        <f t="shared" si="1335"/>
        <v>100</v>
      </c>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v>860</v>
      </c>
      <c r="AR368" s="133">
        <v>860</v>
      </c>
      <c r="AS368" s="14">
        <f t="shared" si="1307"/>
        <v>100</v>
      </c>
      <c r="AT368" s="14"/>
      <c r="AU368" s="14"/>
      <c r="AV368" s="14"/>
      <c r="AW368" s="14"/>
      <c r="AX368" s="14"/>
      <c r="AY368" s="14"/>
      <c r="AZ368" s="14"/>
      <c r="BA368" s="14"/>
      <c r="BB368" s="155"/>
      <c r="BC368" s="14"/>
      <c r="BD368" s="14"/>
      <c r="BE368" s="14"/>
      <c r="BF368" s="14"/>
      <c r="BG368" s="14"/>
      <c r="BH368" s="14"/>
      <c r="BI368" s="95"/>
      <c r="BJ368" s="95"/>
      <c r="BK368" s="95"/>
      <c r="BL368" s="95"/>
      <c r="BM368" s="95"/>
      <c r="BN368" s="95"/>
      <c r="BO368" s="14"/>
      <c r="BP368" s="14"/>
      <c r="BQ368" s="95"/>
      <c r="BR368" s="14"/>
      <c r="BS368" s="14"/>
      <c r="BT368" s="14"/>
      <c r="BU368" s="95"/>
      <c r="BV368" s="95"/>
      <c r="BW368" s="14"/>
      <c r="BX368" s="14"/>
      <c r="BY368" s="95"/>
      <c r="BZ368" s="14"/>
      <c r="CA368" s="14"/>
      <c r="CB368" s="14"/>
      <c r="CC368" s="15"/>
      <c r="CD368" s="15"/>
      <c r="CE368" s="14"/>
      <c r="CF368" s="14"/>
      <c r="CG368" s="95"/>
      <c r="CH368" s="95"/>
      <c r="CI368" s="14"/>
      <c r="CJ368" s="14"/>
      <c r="CK368" s="95"/>
      <c r="CL368" s="95"/>
      <c r="CM368" s="14"/>
      <c r="CN368" s="14"/>
      <c r="CO368" s="95"/>
      <c r="CP368" s="95"/>
      <c r="CQ368" s="14"/>
      <c r="CR368" s="14"/>
      <c r="CS368" s="95"/>
      <c r="CT368" s="95"/>
      <c r="CU368" s="14"/>
      <c r="CV368" s="14"/>
      <c r="CW368" s="95"/>
      <c r="CX368" s="95"/>
      <c r="CY368" s="14"/>
      <c r="CZ368" s="14"/>
      <c r="DA368" s="95"/>
      <c r="DB368" s="14"/>
      <c r="DC368" s="14"/>
      <c r="DD368" s="14"/>
      <c r="DE368" s="95"/>
      <c r="DF368" s="95"/>
      <c r="DG368" s="14"/>
      <c r="DH368" s="14"/>
      <c r="DI368" s="95"/>
      <c r="DJ368" s="95"/>
      <c r="DK368" s="14"/>
      <c r="DL368" s="14"/>
      <c r="DM368" s="48"/>
      <c r="DN368" s="14"/>
      <c r="DO368" s="14"/>
      <c r="DP368" s="14"/>
      <c r="DQ368" s="48"/>
      <c r="DR368" s="14"/>
      <c r="DS368" s="14"/>
      <c r="DT368" s="14"/>
      <c r="DU368" s="95"/>
      <c r="DV368" s="95"/>
      <c r="DW368" s="15"/>
      <c r="DX368" s="14"/>
      <c r="DY368" s="207"/>
      <c r="DZ368" s="15"/>
      <c r="EA368" s="15"/>
      <c r="EB368" s="14"/>
      <c r="EC368" s="14"/>
      <c r="ED368" s="225"/>
      <c r="EE368" s="221"/>
      <c r="EF368" s="14"/>
      <c r="EG368" s="95"/>
      <c r="EH368" s="95"/>
      <c r="EI368" s="15"/>
      <c r="EJ368" s="14"/>
      <c r="EK368" s="95"/>
      <c r="EL368" s="95"/>
      <c r="EM368" s="15"/>
      <c r="EN368" s="14"/>
      <c r="EO368" s="95"/>
      <c r="EP368" s="95"/>
      <c r="EQ368" s="15"/>
      <c r="ER368" s="14"/>
      <c r="ES368" s="95"/>
      <c r="ET368" s="15"/>
      <c r="EU368" s="15"/>
      <c r="EV368" s="14"/>
      <c r="EW368" s="15"/>
      <c r="EX368" s="15"/>
      <c r="EY368" s="15"/>
      <c r="EZ368" s="14"/>
      <c r="FA368" s="15"/>
      <c r="FB368" s="15"/>
      <c r="FC368" s="15"/>
      <c r="FD368" s="14"/>
      <c r="FE368" s="15"/>
      <c r="FF368" s="15"/>
      <c r="FG368" s="15"/>
      <c r="FH368" s="14"/>
      <c r="FI368" s="15"/>
      <c r="FJ368" s="15"/>
      <c r="FK368" s="15"/>
      <c r="FL368" s="14"/>
      <c r="FM368" s="15"/>
      <c r="FN368" s="15"/>
      <c r="FO368" s="15"/>
      <c r="FP368" s="14"/>
      <c r="FQ368" s="14"/>
      <c r="FR368" s="14"/>
      <c r="FS368" s="15"/>
      <c r="FT368" s="14"/>
      <c r="FU368" s="14"/>
      <c r="FV368" s="14"/>
      <c r="FW368" s="15"/>
      <c r="FX368" s="14"/>
      <c r="FY368" s="14"/>
      <c r="FZ368" s="14"/>
      <c r="GA368" s="15"/>
      <c r="GB368" s="14"/>
      <c r="GC368" s="14"/>
      <c r="GD368" s="14"/>
      <c r="GE368" s="15"/>
      <c r="GF368" s="14"/>
      <c r="GG368" s="14"/>
      <c r="GH368" s="14"/>
      <c r="GI368" s="15"/>
      <c r="GJ368" s="15"/>
      <c r="GK368" s="15"/>
    </row>
    <row r="369" spans="1:193" s="33" customFormat="1" ht="16.5" customHeight="1" x14ac:dyDescent="0.25">
      <c r="A369" s="56" t="s">
        <v>630</v>
      </c>
      <c r="B369" s="145">
        <f t="shared" si="1297"/>
        <v>0</v>
      </c>
      <c r="C369" s="145">
        <f t="shared" si="1297"/>
        <v>810</v>
      </c>
      <c r="D369" s="145">
        <f t="shared" si="1298"/>
        <v>810</v>
      </c>
      <c r="E369" s="14">
        <f t="shared" si="1335"/>
        <v>100</v>
      </c>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v>810</v>
      </c>
      <c r="AR369" s="133">
        <v>810</v>
      </c>
      <c r="AS369" s="14">
        <f t="shared" si="1307"/>
        <v>100</v>
      </c>
      <c r="AT369" s="14"/>
      <c r="AU369" s="14"/>
      <c r="AV369" s="14"/>
      <c r="AW369" s="14"/>
      <c r="AX369" s="14"/>
      <c r="AY369" s="14"/>
      <c r="AZ369" s="14"/>
      <c r="BA369" s="14"/>
      <c r="BB369" s="155"/>
      <c r="BC369" s="14"/>
      <c r="BD369" s="14"/>
      <c r="BE369" s="14"/>
      <c r="BF369" s="14"/>
      <c r="BG369" s="14"/>
      <c r="BH369" s="14"/>
      <c r="BI369" s="95"/>
      <c r="BJ369" s="95"/>
      <c r="BK369" s="95"/>
      <c r="BL369" s="95"/>
      <c r="BM369" s="95"/>
      <c r="BN369" s="95"/>
      <c r="BO369" s="14"/>
      <c r="BP369" s="14"/>
      <c r="BQ369" s="95"/>
      <c r="BR369" s="14"/>
      <c r="BS369" s="14"/>
      <c r="BT369" s="14"/>
      <c r="BU369" s="95"/>
      <c r="BV369" s="95"/>
      <c r="BW369" s="14"/>
      <c r="BX369" s="14"/>
      <c r="BY369" s="95"/>
      <c r="BZ369" s="14"/>
      <c r="CA369" s="14"/>
      <c r="CB369" s="14"/>
      <c r="CC369" s="15"/>
      <c r="CD369" s="15"/>
      <c r="CE369" s="14"/>
      <c r="CF369" s="14"/>
      <c r="CG369" s="95"/>
      <c r="CH369" s="95"/>
      <c r="CI369" s="14"/>
      <c r="CJ369" s="14"/>
      <c r="CK369" s="95"/>
      <c r="CL369" s="95"/>
      <c r="CM369" s="14"/>
      <c r="CN369" s="14"/>
      <c r="CO369" s="95"/>
      <c r="CP369" s="95"/>
      <c r="CQ369" s="14"/>
      <c r="CR369" s="14"/>
      <c r="CS369" s="95"/>
      <c r="CT369" s="95"/>
      <c r="CU369" s="14"/>
      <c r="CV369" s="14"/>
      <c r="CW369" s="95"/>
      <c r="CX369" s="95"/>
      <c r="CY369" s="14"/>
      <c r="CZ369" s="14"/>
      <c r="DA369" s="95"/>
      <c r="DB369" s="14"/>
      <c r="DC369" s="14"/>
      <c r="DD369" s="14"/>
      <c r="DE369" s="95"/>
      <c r="DF369" s="95"/>
      <c r="DG369" s="14"/>
      <c r="DH369" s="14"/>
      <c r="DI369" s="95"/>
      <c r="DJ369" s="95"/>
      <c r="DK369" s="14"/>
      <c r="DL369" s="14"/>
      <c r="DM369" s="48"/>
      <c r="DN369" s="14"/>
      <c r="DO369" s="14"/>
      <c r="DP369" s="14"/>
      <c r="DQ369" s="48"/>
      <c r="DR369" s="14"/>
      <c r="DS369" s="14"/>
      <c r="DT369" s="14"/>
      <c r="DU369" s="95"/>
      <c r="DV369" s="95"/>
      <c r="DW369" s="15"/>
      <c r="DX369" s="14"/>
      <c r="DY369" s="207"/>
      <c r="DZ369" s="15"/>
      <c r="EA369" s="15"/>
      <c r="EB369" s="14"/>
      <c r="EC369" s="14"/>
      <c r="ED369" s="225"/>
      <c r="EE369" s="221"/>
      <c r="EF369" s="14"/>
      <c r="EG369" s="95"/>
      <c r="EH369" s="95"/>
      <c r="EI369" s="15"/>
      <c r="EJ369" s="14"/>
      <c r="EK369" s="95"/>
      <c r="EL369" s="95"/>
      <c r="EM369" s="15"/>
      <c r="EN369" s="14"/>
      <c r="EO369" s="95"/>
      <c r="EP369" s="95"/>
      <c r="EQ369" s="15"/>
      <c r="ER369" s="14"/>
      <c r="ES369" s="95"/>
      <c r="ET369" s="15"/>
      <c r="EU369" s="15"/>
      <c r="EV369" s="14"/>
      <c r="EW369" s="15"/>
      <c r="EX369" s="15"/>
      <c r="EY369" s="15"/>
      <c r="EZ369" s="14"/>
      <c r="FA369" s="15"/>
      <c r="FB369" s="15"/>
      <c r="FC369" s="15"/>
      <c r="FD369" s="14"/>
      <c r="FE369" s="15"/>
      <c r="FF369" s="15"/>
      <c r="FG369" s="15"/>
      <c r="FH369" s="14"/>
      <c r="FI369" s="15"/>
      <c r="FJ369" s="15"/>
      <c r="FK369" s="15"/>
      <c r="FL369" s="14"/>
      <c r="FM369" s="15"/>
      <c r="FN369" s="15"/>
      <c r="FO369" s="15"/>
      <c r="FP369" s="14"/>
      <c r="FQ369" s="14"/>
      <c r="FR369" s="14"/>
      <c r="FS369" s="15"/>
      <c r="FT369" s="14"/>
      <c r="FU369" s="14"/>
      <c r="FV369" s="14"/>
      <c r="FW369" s="15"/>
      <c r="FX369" s="14"/>
      <c r="FY369" s="14"/>
      <c r="FZ369" s="14"/>
      <c r="GA369" s="15"/>
      <c r="GB369" s="14"/>
      <c r="GC369" s="14"/>
      <c r="GD369" s="14"/>
      <c r="GE369" s="15"/>
      <c r="GF369" s="14"/>
      <c r="GG369" s="14"/>
      <c r="GH369" s="14"/>
      <c r="GI369" s="15"/>
      <c r="GJ369" s="15"/>
      <c r="GK369" s="15"/>
    </row>
    <row r="370" spans="1:193" s="33" customFormat="1" ht="16.5" customHeight="1" x14ac:dyDescent="0.25">
      <c r="A370" s="56" t="s">
        <v>631</v>
      </c>
      <c r="B370" s="145">
        <f t="shared" si="1297"/>
        <v>0</v>
      </c>
      <c r="C370" s="145">
        <f t="shared" si="1297"/>
        <v>0</v>
      </c>
      <c r="D370" s="145">
        <f t="shared" si="1298"/>
        <v>0</v>
      </c>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c r="AU370" s="14"/>
      <c r="AV370" s="14"/>
      <c r="AW370" s="14"/>
      <c r="AX370" s="14"/>
      <c r="AY370" s="14"/>
      <c r="AZ370" s="14"/>
      <c r="BA370" s="14"/>
      <c r="BB370" s="155"/>
      <c r="BC370" s="14"/>
      <c r="BD370" s="14"/>
      <c r="BE370" s="14"/>
      <c r="BF370" s="14"/>
      <c r="BG370" s="14"/>
      <c r="BH370" s="14"/>
      <c r="BI370" s="95"/>
      <c r="BJ370" s="95"/>
      <c r="BK370" s="95"/>
      <c r="BL370" s="95"/>
      <c r="BM370" s="95"/>
      <c r="BN370" s="95"/>
      <c r="BO370" s="14"/>
      <c r="BP370" s="14"/>
      <c r="BQ370" s="95"/>
      <c r="BR370" s="14"/>
      <c r="BS370" s="14"/>
      <c r="BT370" s="14"/>
      <c r="BU370" s="95"/>
      <c r="BV370" s="95"/>
      <c r="BW370" s="14"/>
      <c r="BX370" s="14"/>
      <c r="BY370" s="95"/>
      <c r="BZ370" s="14"/>
      <c r="CA370" s="14"/>
      <c r="CB370" s="14"/>
      <c r="CC370" s="15"/>
      <c r="CD370" s="15"/>
      <c r="CE370" s="14"/>
      <c r="CF370" s="14"/>
      <c r="CG370" s="95"/>
      <c r="CH370" s="95"/>
      <c r="CI370" s="14"/>
      <c r="CJ370" s="14"/>
      <c r="CK370" s="95"/>
      <c r="CL370" s="95"/>
      <c r="CM370" s="14"/>
      <c r="CN370" s="14"/>
      <c r="CO370" s="95"/>
      <c r="CP370" s="95"/>
      <c r="CQ370" s="14"/>
      <c r="CR370" s="14"/>
      <c r="CS370" s="95"/>
      <c r="CT370" s="95"/>
      <c r="CU370" s="14"/>
      <c r="CV370" s="14"/>
      <c r="CW370" s="95"/>
      <c r="CX370" s="95"/>
      <c r="CY370" s="14"/>
      <c r="CZ370" s="14"/>
      <c r="DA370" s="95"/>
      <c r="DB370" s="14"/>
      <c r="DC370" s="14"/>
      <c r="DD370" s="14"/>
      <c r="DE370" s="95"/>
      <c r="DF370" s="95"/>
      <c r="DG370" s="14"/>
      <c r="DH370" s="14"/>
      <c r="DI370" s="95"/>
      <c r="DJ370" s="95"/>
      <c r="DK370" s="14"/>
      <c r="DL370" s="14"/>
      <c r="DM370" s="48"/>
      <c r="DN370" s="14"/>
      <c r="DO370" s="14"/>
      <c r="DP370" s="14"/>
      <c r="DQ370" s="48"/>
      <c r="DR370" s="14"/>
      <c r="DS370" s="14"/>
      <c r="DT370" s="14"/>
      <c r="DU370" s="95"/>
      <c r="DV370" s="95"/>
      <c r="DW370" s="15"/>
      <c r="DX370" s="14"/>
      <c r="DY370" s="207"/>
      <c r="DZ370" s="15"/>
      <c r="EA370" s="15"/>
      <c r="EB370" s="14"/>
      <c r="EC370" s="14"/>
      <c r="ED370" s="225"/>
      <c r="EE370" s="221"/>
      <c r="EF370" s="14"/>
      <c r="EG370" s="95"/>
      <c r="EH370" s="95"/>
      <c r="EI370" s="15"/>
      <c r="EJ370" s="14"/>
      <c r="EK370" s="95"/>
      <c r="EL370" s="95"/>
      <c r="EM370" s="15"/>
      <c r="EN370" s="14"/>
      <c r="EO370" s="95"/>
      <c r="EP370" s="95"/>
      <c r="EQ370" s="15"/>
      <c r="ER370" s="14"/>
      <c r="ES370" s="95"/>
      <c r="ET370" s="15"/>
      <c r="EU370" s="15"/>
      <c r="EV370" s="14"/>
      <c r="EW370" s="15"/>
      <c r="EX370" s="15"/>
      <c r="EY370" s="15"/>
      <c r="EZ370" s="14"/>
      <c r="FA370" s="15"/>
      <c r="FB370" s="15"/>
      <c r="FC370" s="15"/>
      <c r="FD370" s="14"/>
      <c r="FE370" s="15"/>
      <c r="FF370" s="15"/>
      <c r="FG370" s="15"/>
      <c r="FH370" s="14"/>
      <c r="FI370" s="15"/>
      <c r="FJ370" s="15"/>
      <c r="FK370" s="15"/>
      <c r="FL370" s="14"/>
      <c r="FM370" s="15"/>
      <c r="FN370" s="15"/>
      <c r="FO370" s="15"/>
      <c r="FP370" s="14"/>
      <c r="FQ370" s="14"/>
      <c r="FR370" s="14"/>
      <c r="FS370" s="15"/>
      <c r="FT370" s="14"/>
      <c r="FU370" s="14"/>
      <c r="FV370" s="14"/>
      <c r="FW370" s="15"/>
      <c r="FX370" s="14"/>
      <c r="FY370" s="14"/>
      <c r="FZ370" s="14"/>
      <c r="GA370" s="15"/>
      <c r="GB370" s="14"/>
      <c r="GC370" s="14"/>
      <c r="GD370" s="14"/>
      <c r="GE370" s="15"/>
      <c r="GF370" s="14"/>
      <c r="GG370" s="14"/>
      <c r="GH370" s="14"/>
      <c r="GI370" s="15"/>
      <c r="GJ370" s="15"/>
      <c r="GK370" s="15"/>
    </row>
    <row r="371" spans="1:193" s="33" customFormat="1" ht="16.5" customHeight="1" x14ac:dyDescent="0.25">
      <c r="A371" s="56" t="s">
        <v>632</v>
      </c>
      <c r="B371" s="145">
        <f t="shared" si="1297"/>
        <v>0</v>
      </c>
      <c r="C371" s="145">
        <f t="shared" si="1297"/>
        <v>944</v>
      </c>
      <c r="D371" s="145">
        <f t="shared" si="1298"/>
        <v>944</v>
      </c>
      <c r="E371" s="14">
        <f t="shared" si="1335"/>
        <v>100</v>
      </c>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v>944</v>
      </c>
      <c r="AR371" s="133">
        <v>944</v>
      </c>
      <c r="AS371" s="14">
        <f t="shared" si="1307"/>
        <v>100</v>
      </c>
      <c r="AT371" s="14"/>
      <c r="AU371" s="14"/>
      <c r="AV371" s="14"/>
      <c r="AW371" s="14"/>
      <c r="AX371" s="14"/>
      <c r="AY371" s="14"/>
      <c r="AZ371" s="14"/>
      <c r="BA371" s="14"/>
      <c r="BB371" s="155"/>
      <c r="BC371" s="14"/>
      <c r="BD371" s="14"/>
      <c r="BE371" s="14"/>
      <c r="BF371" s="14"/>
      <c r="BG371" s="14"/>
      <c r="BH371" s="14"/>
      <c r="BI371" s="95"/>
      <c r="BJ371" s="95"/>
      <c r="BK371" s="95"/>
      <c r="BL371" s="95"/>
      <c r="BM371" s="95"/>
      <c r="BN371" s="95"/>
      <c r="BO371" s="14"/>
      <c r="BP371" s="14"/>
      <c r="BQ371" s="95"/>
      <c r="BR371" s="14"/>
      <c r="BS371" s="14"/>
      <c r="BT371" s="14"/>
      <c r="BU371" s="95"/>
      <c r="BV371" s="95"/>
      <c r="BW371" s="14"/>
      <c r="BX371" s="14"/>
      <c r="BY371" s="95"/>
      <c r="BZ371" s="14"/>
      <c r="CA371" s="14"/>
      <c r="CB371" s="14"/>
      <c r="CC371" s="15"/>
      <c r="CD371" s="15"/>
      <c r="CE371" s="14"/>
      <c r="CF371" s="14"/>
      <c r="CG371" s="95"/>
      <c r="CH371" s="95"/>
      <c r="CI371" s="14"/>
      <c r="CJ371" s="14"/>
      <c r="CK371" s="95"/>
      <c r="CL371" s="95"/>
      <c r="CM371" s="14"/>
      <c r="CN371" s="14"/>
      <c r="CO371" s="95"/>
      <c r="CP371" s="95"/>
      <c r="CQ371" s="14"/>
      <c r="CR371" s="14"/>
      <c r="CS371" s="95"/>
      <c r="CT371" s="95"/>
      <c r="CU371" s="14"/>
      <c r="CV371" s="14"/>
      <c r="CW371" s="95"/>
      <c r="CX371" s="95"/>
      <c r="CY371" s="14"/>
      <c r="CZ371" s="14"/>
      <c r="DA371" s="95"/>
      <c r="DB371" s="14"/>
      <c r="DC371" s="14"/>
      <c r="DD371" s="14"/>
      <c r="DE371" s="95"/>
      <c r="DF371" s="95"/>
      <c r="DG371" s="14"/>
      <c r="DH371" s="14"/>
      <c r="DI371" s="95"/>
      <c r="DJ371" s="95"/>
      <c r="DK371" s="14"/>
      <c r="DL371" s="14"/>
      <c r="DM371" s="48"/>
      <c r="DN371" s="14"/>
      <c r="DO371" s="14"/>
      <c r="DP371" s="14"/>
      <c r="DQ371" s="48"/>
      <c r="DR371" s="14"/>
      <c r="DS371" s="14"/>
      <c r="DT371" s="14"/>
      <c r="DU371" s="95"/>
      <c r="DV371" s="95"/>
      <c r="DW371" s="15"/>
      <c r="DX371" s="14"/>
      <c r="DY371" s="207"/>
      <c r="DZ371" s="15"/>
      <c r="EA371" s="15"/>
      <c r="EB371" s="14"/>
      <c r="EC371" s="14"/>
      <c r="ED371" s="225"/>
      <c r="EE371" s="221"/>
      <c r="EF371" s="14"/>
      <c r="EG371" s="95"/>
      <c r="EH371" s="95"/>
      <c r="EI371" s="15"/>
      <c r="EJ371" s="14"/>
      <c r="EK371" s="95"/>
      <c r="EL371" s="95"/>
      <c r="EM371" s="15"/>
      <c r="EN371" s="14"/>
      <c r="EO371" s="95"/>
      <c r="EP371" s="95"/>
      <c r="EQ371" s="15"/>
      <c r="ER371" s="14"/>
      <c r="ES371" s="95"/>
      <c r="ET371" s="15"/>
      <c r="EU371" s="15"/>
      <c r="EV371" s="14"/>
      <c r="EW371" s="15"/>
      <c r="EX371" s="15"/>
      <c r="EY371" s="15"/>
      <c r="EZ371" s="14"/>
      <c r="FA371" s="15"/>
      <c r="FB371" s="15"/>
      <c r="FC371" s="15"/>
      <c r="FD371" s="14"/>
      <c r="FE371" s="15"/>
      <c r="FF371" s="15"/>
      <c r="FG371" s="15"/>
      <c r="FH371" s="14"/>
      <c r="FI371" s="15"/>
      <c r="FJ371" s="15"/>
      <c r="FK371" s="15"/>
      <c r="FL371" s="14"/>
      <c r="FM371" s="15"/>
      <c r="FN371" s="15"/>
      <c r="FO371" s="15"/>
      <c r="FP371" s="14"/>
      <c r="FQ371" s="14"/>
      <c r="FR371" s="14"/>
      <c r="FS371" s="15"/>
      <c r="FT371" s="14"/>
      <c r="FU371" s="14"/>
      <c r="FV371" s="14"/>
      <c r="FW371" s="15"/>
      <c r="FX371" s="14"/>
      <c r="FY371" s="14"/>
      <c r="FZ371" s="14"/>
      <c r="GA371" s="15"/>
      <c r="GB371" s="14"/>
      <c r="GC371" s="14"/>
      <c r="GD371" s="14"/>
      <c r="GE371" s="15"/>
      <c r="GF371" s="14"/>
      <c r="GG371" s="14"/>
      <c r="GH371" s="14"/>
      <c r="GI371" s="15"/>
      <c r="GJ371" s="15"/>
      <c r="GK371" s="15"/>
    </row>
    <row r="372" spans="1:193" s="33" customFormat="1" ht="16.5" customHeight="1" x14ac:dyDescent="0.25">
      <c r="A372" s="56" t="s">
        <v>635</v>
      </c>
      <c r="B372" s="145">
        <f t="shared" si="1297"/>
        <v>0</v>
      </c>
      <c r="C372" s="145">
        <f t="shared" si="1297"/>
        <v>780</v>
      </c>
      <c r="D372" s="145">
        <f t="shared" si="1298"/>
        <v>780</v>
      </c>
      <c r="E372" s="14">
        <f t="shared" si="1335"/>
        <v>100</v>
      </c>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v>780</v>
      </c>
      <c r="AR372" s="133">
        <v>780</v>
      </c>
      <c r="AS372" s="14">
        <f t="shared" si="1307"/>
        <v>100</v>
      </c>
      <c r="AT372" s="14"/>
      <c r="AU372" s="14"/>
      <c r="AV372" s="14"/>
      <c r="AW372" s="14"/>
      <c r="AX372" s="14"/>
      <c r="AY372" s="14"/>
      <c r="AZ372" s="14"/>
      <c r="BA372" s="14"/>
      <c r="BB372" s="155"/>
      <c r="BC372" s="14"/>
      <c r="BD372" s="14"/>
      <c r="BE372" s="14"/>
      <c r="BF372" s="14"/>
      <c r="BG372" s="14"/>
      <c r="BH372" s="14"/>
      <c r="BI372" s="95"/>
      <c r="BJ372" s="95"/>
      <c r="BK372" s="95"/>
      <c r="BL372" s="95"/>
      <c r="BM372" s="95"/>
      <c r="BN372" s="95"/>
      <c r="BO372" s="14"/>
      <c r="BP372" s="14"/>
      <c r="BQ372" s="95"/>
      <c r="BR372" s="14"/>
      <c r="BS372" s="14"/>
      <c r="BT372" s="14"/>
      <c r="BU372" s="95"/>
      <c r="BV372" s="95"/>
      <c r="BW372" s="14"/>
      <c r="BX372" s="14"/>
      <c r="BY372" s="95"/>
      <c r="BZ372" s="14"/>
      <c r="CA372" s="14"/>
      <c r="CB372" s="14"/>
      <c r="CC372" s="15"/>
      <c r="CD372" s="15"/>
      <c r="CE372" s="14"/>
      <c r="CF372" s="14"/>
      <c r="CG372" s="95"/>
      <c r="CH372" s="95"/>
      <c r="CI372" s="14"/>
      <c r="CJ372" s="14"/>
      <c r="CK372" s="95"/>
      <c r="CL372" s="95"/>
      <c r="CM372" s="14"/>
      <c r="CN372" s="14"/>
      <c r="CO372" s="95"/>
      <c r="CP372" s="95"/>
      <c r="CQ372" s="14"/>
      <c r="CR372" s="14"/>
      <c r="CS372" s="95"/>
      <c r="CT372" s="95"/>
      <c r="CU372" s="14"/>
      <c r="CV372" s="14"/>
      <c r="CW372" s="95"/>
      <c r="CX372" s="95"/>
      <c r="CY372" s="14"/>
      <c r="CZ372" s="14"/>
      <c r="DA372" s="95"/>
      <c r="DB372" s="14"/>
      <c r="DC372" s="14"/>
      <c r="DD372" s="14"/>
      <c r="DE372" s="95"/>
      <c r="DF372" s="95"/>
      <c r="DG372" s="14"/>
      <c r="DH372" s="14"/>
      <c r="DI372" s="95"/>
      <c r="DJ372" s="95"/>
      <c r="DK372" s="14"/>
      <c r="DL372" s="14"/>
      <c r="DM372" s="48"/>
      <c r="DN372" s="14"/>
      <c r="DO372" s="14"/>
      <c r="DP372" s="14"/>
      <c r="DQ372" s="48"/>
      <c r="DR372" s="14"/>
      <c r="DS372" s="14"/>
      <c r="DT372" s="14"/>
      <c r="DU372" s="95"/>
      <c r="DV372" s="95"/>
      <c r="DW372" s="15"/>
      <c r="DX372" s="14"/>
      <c r="DY372" s="207"/>
      <c r="DZ372" s="15"/>
      <c r="EA372" s="15"/>
      <c r="EB372" s="14"/>
      <c r="EC372" s="14"/>
      <c r="ED372" s="225"/>
      <c r="EE372" s="221"/>
      <c r="EF372" s="14"/>
      <c r="EG372" s="95"/>
      <c r="EH372" s="95"/>
      <c r="EI372" s="15"/>
      <c r="EJ372" s="14"/>
      <c r="EK372" s="95"/>
      <c r="EL372" s="95"/>
      <c r="EM372" s="15"/>
      <c r="EN372" s="14"/>
      <c r="EO372" s="95"/>
      <c r="EP372" s="95"/>
      <c r="EQ372" s="15"/>
      <c r="ER372" s="14"/>
      <c r="ES372" s="95"/>
      <c r="ET372" s="15"/>
      <c r="EU372" s="15"/>
      <c r="EV372" s="14"/>
      <c r="EW372" s="15"/>
      <c r="EX372" s="15"/>
      <c r="EY372" s="15"/>
      <c r="EZ372" s="14"/>
      <c r="FA372" s="15"/>
      <c r="FB372" s="15"/>
      <c r="FC372" s="15"/>
      <c r="FD372" s="14"/>
      <c r="FE372" s="15"/>
      <c r="FF372" s="15"/>
      <c r="FG372" s="15"/>
      <c r="FH372" s="14"/>
      <c r="FI372" s="15"/>
      <c r="FJ372" s="15"/>
      <c r="FK372" s="15"/>
      <c r="FL372" s="14"/>
      <c r="FM372" s="15"/>
      <c r="FN372" s="15"/>
      <c r="FO372" s="15"/>
      <c r="FP372" s="14"/>
      <c r="FQ372" s="14"/>
      <c r="FR372" s="14"/>
      <c r="FS372" s="15"/>
      <c r="FT372" s="14"/>
      <c r="FU372" s="14"/>
      <c r="FV372" s="14"/>
      <c r="FW372" s="15"/>
      <c r="FX372" s="14"/>
      <c r="FY372" s="14"/>
      <c r="FZ372" s="14"/>
      <c r="GA372" s="15"/>
      <c r="GB372" s="14"/>
      <c r="GC372" s="14"/>
      <c r="GD372" s="14"/>
      <c r="GE372" s="15"/>
      <c r="GF372" s="14"/>
      <c r="GG372" s="14"/>
      <c r="GH372" s="14"/>
      <c r="GI372" s="15"/>
      <c r="GJ372" s="15"/>
      <c r="GK372" s="15"/>
    </row>
    <row r="373" spans="1:193" s="33" customFormat="1" ht="16.5" customHeight="1" x14ac:dyDescent="0.25">
      <c r="A373" s="56" t="s">
        <v>396</v>
      </c>
      <c r="B373" s="145">
        <f t="shared" si="1297"/>
        <v>1122.9000000000001</v>
      </c>
      <c r="C373" s="145">
        <f t="shared" si="1297"/>
        <v>1122.9000000000001</v>
      </c>
      <c r="D373" s="145">
        <f t="shared" si="1298"/>
        <v>1122.9000000000001</v>
      </c>
      <c r="E373" s="14">
        <f t="shared" si="1335"/>
        <v>100</v>
      </c>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v>1122.9000000000001</v>
      </c>
      <c r="AU373" s="14">
        <v>1122.9000000000001</v>
      </c>
      <c r="AV373" s="14">
        <v>1122.9000000000001</v>
      </c>
      <c r="AW373" s="14">
        <f>AV373/AU373*100</f>
        <v>100</v>
      </c>
      <c r="AX373" s="14"/>
      <c r="AY373" s="14"/>
      <c r="AZ373" s="14"/>
      <c r="BA373" s="14"/>
      <c r="BB373" s="155"/>
      <c r="BC373" s="14"/>
      <c r="BD373" s="14"/>
      <c r="BE373" s="14"/>
      <c r="BF373" s="14"/>
      <c r="BG373" s="14"/>
      <c r="BH373" s="14"/>
      <c r="BI373" s="95"/>
      <c r="BJ373" s="95"/>
      <c r="BK373" s="95"/>
      <c r="BL373" s="95"/>
      <c r="BM373" s="95"/>
      <c r="BN373" s="95"/>
      <c r="BO373" s="14"/>
      <c r="BP373" s="14"/>
      <c r="BQ373" s="95"/>
      <c r="BR373" s="14"/>
      <c r="BS373" s="14"/>
      <c r="BT373" s="14"/>
      <c r="BU373" s="95"/>
      <c r="BV373" s="95"/>
      <c r="BW373" s="14"/>
      <c r="BX373" s="14"/>
      <c r="BY373" s="95"/>
      <c r="BZ373" s="14"/>
      <c r="CA373" s="14"/>
      <c r="CB373" s="14"/>
      <c r="CC373" s="15"/>
      <c r="CD373" s="15"/>
      <c r="CE373" s="14"/>
      <c r="CF373" s="14"/>
      <c r="CG373" s="95"/>
      <c r="CH373" s="95"/>
      <c r="CI373" s="14"/>
      <c r="CJ373" s="14"/>
      <c r="CK373" s="95"/>
      <c r="CL373" s="95"/>
      <c r="CM373" s="14"/>
      <c r="CN373" s="14"/>
      <c r="CO373" s="95"/>
      <c r="CP373" s="95"/>
      <c r="CQ373" s="14"/>
      <c r="CR373" s="14"/>
      <c r="CS373" s="95"/>
      <c r="CT373" s="95"/>
      <c r="CU373" s="14"/>
      <c r="CV373" s="14"/>
      <c r="CW373" s="95"/>
      <c r="CX373" s="95"/>
      <c r="CY373" s="14"/>
      <c r="CZ373" s="14"/>
      <c r="DA373" s="95"/>
      <c r="DB373" s="14"/>
      <c r="DC373" s="14"/>
      <c r="DD373" s="14"/>
      <c r="DE373" s="95"/>
      <c r="DF373" s="95"/>
      <c r="DG373" s="14"/>
      <c r="DH373" s="14"/>
      <c r="DI373" s="95"/>
      <c r="DJ373" s="95"/>
      <c r="DK373" s="14"/>
      <c r="DL373" s="14"/>
      <c r="DM373" s="48"/>
      <c r="DN373" s="14"/>
      <c r="DO373" s="14"/>
      <c r="DP373" s="14"/>
      <c r="DQ373" s="48"/>
      <c r="DR373" s="14"/>
      <c r="DS373" s="14"/>
      <c r="DT373" s="14"/>
      <c r="DU373" s="95"/>
      <c r="DV373" s="95"/>
      <c r="DW373" s="15"/>
      <c r="DX373" s="14"/>
      <c r="DY373" s="207"/>
      <c r="DZ373" s="15"/>
      <c r="EA373" s="15"/>
      <c r="EB373" s="14"/>
      <c r="EC373" s="14"/>
      <c r="ED373" s="225"/>
      <c r="EE373" s="221"/>
      <c r="EF373" s="14"/>
      <c r="EG373" s="95"/>
      <c r="EH373" s="95"/>
      <c r="EI373" s="15"/>
      <c r="EJ373" s="14"/>
      <c r="EK373" s="95"/>
      <c r="EL373" s="95"/>
      <c r="EM373" s="15"/>
      <c r="EN373" s="14"/>
      <c r="EO373" s="95"/>
      <c r="EP373" s="95"/>
      <c r="EQ373" s="15"/>
      <c r="ER373" s="14"/>
      <c r="ES373" s="95"/>
      <c r="ET373" s="15"/>
      <c r="EU373" s="15"/>
      <c r="EV373" s="14"/>
      <c r="EW373" s="15"/>
      <c r="EX373" s="15"/>
      <c r="EY373" s="15"/>
      <c r="EZ373" s="14"/>
      <c r="FA373" s="15"/>
      <c r="FB373" s="15"/>
      <c r="FC373" s="15"/>
      <c r="FD373" s="14"/>
      <c r="FE373" s="15"/>
      <c r="FF373" s="15"/>
      <c r="FG373" s="15"/>
      <c r="FH373" s="14"/>
      <c r="FI373" s="15"/>
      <c r="FJ373" s="15"/>
      <c r="FK373" s="15"/>
      <c r="FL373" s="14"/>
      <c r="FM373" s="15"/>
      <c r="FN373" s="15"/>
      <c r="FO373" s="15"/>
      <c r="FP373" s="14"/>
      <c r="FQ373" s="14"/>
      <c r="FR373" s="14"/>
      <c r="FS373" s="15"/>
      <c r="FT373" s="14"/>
      <c r="FU373" s="14"/>
      <c r="FV373" s="14"/>
      <c r="FW373" s="15"/>
      <c r="FX373" s="14"/>
      <c r="FY373" s="14"/>
      <c r="FZ373" s="14"/>
      <c r="GA373" s="15"/>
      <c r="GB373" s="14"/>
      <c r="GC373" s="14"/>
      <c r="GD373" s="14"/>
      <c r="GE373" s="15"/>
      <c r="GF373" s="14"/>
      <c r="GG373" s="14"/>
      <c r="GH373" s="14"/>
      <c r="GI373" s="15"/>
      <c r="GJ373" s="15"/>
      <c r="GK373" s="15"/>
    </row>
    <row r="374" spans="1:193" s="33" customFormat="1" ht="16.5" customHeight="1" x14ac:dyDescent="0.25">
      <c r="A374" s="56" t="s">
        <v>634</v>
      </c>
      <c r="B374" s="145">
        <f t="shared" si="1297"/>
        <v>0</v>
      </c>
      <c r="C374" s="145">
        <f t="shared" si="1297"/>
        <v>0</v>
      </c>
      <c r="D374" s="145">
        <f t="shared" si="1298"/>
        <v>0</v>
      </c>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W374" s="14"/>
      <c r="AX374" s="14"/>
      <c r="AY374" s="14"/>
      <c r="AZ374" s="14"/>
      <c r="BA374" s="14"/>
      <c r="BB374" s="155"/>
      <c r="BC374" s="14"/>
      <c r="BD374" s="14"/>
      <c r="BE374" s="14"/>
      <c r="BF374" s="14"/>
      <c r="BG374" s="14"/>
      <c r="BH374" s="14"/>
      <c r="BI374" s="95"/>
      <c r="BJ374" s="95"/>
      <c r="BK374" s="95"/>
      <c r="BL374" s="95"/>
      <c r="BM374" s="95"/>
      <c r="BN374" s="95"/>
      <c r="BO374" s="14"/>
      <c r="BP374" s="14"/>
      <c r="BQ374" s="95"/>
      <c r="BR374" s="14"/>
      <c r="BS374" s="14"/>
      <c r="BT374" s="14"/>
      <c r="BU374" s="95"/>
      <c r="BV374" s="95"/>
      <c r="BW374" s="14"/>
      <c r="BX374" s="14"/>
      <c r="BY374" s="95"/>
      <c r="BZ374" s="14"/>
      <c r="CA374" s="14"/>
      <c r="CB374" s="14"/>
      <c r="CC374" s="15"/>
      <c r="CD374" s="15"/>
      <c r="CE374" s="14"/>
      <c r="CF374" s="14"/>
      <c r="CG374" s="95"/>
      <c r="CH374" s="95"/>
      <c r="CI374" s="14"/>
      <c r="CJ374" s="14"/>
      <c r="CK374" s="95"/>
      <c r="CL374" s="95"/>
      <c r="CM374" s="14"/>
      <c r="CN374" s="14"/>
      <c r="CO374" s="95"/>
      <c r="CP374" s="95"/>
      <c r="CQ374" s="14"/>
      <c r="CR374" s="14"/>
      <c r="CS374" s="95"/>
      <c r="CT374" s="95"/>
      <c r="CU374" s="14"/>
      <c r="CV374" s="14"/>
      <c r="CW374" s="95"/>
      <c r="CX374" s="95"/>
      <c r="CY374" s="14"/>
      <c r="CZ374" s="14"/>
      <c r="DA374" s="95"/>
      <c r="DB374" s="14"/>
      <c r="DC374" s="14"/>
      <c r="DD374" s="14"/>
      <c r="DE374" s="95"/>
      <c r="DF374" s="95"/>
      <c r="DG374" s="14"/>
      <c r="DH374" s="14"/>
      <c r="DI374" s="95"/>
      <c r="DJ374" s="95"/>
      <c r="DK374" s="14"/>
      <c r="DL374" s="14"/>
      <c r="DM374" s="48"/>
      <c r="DN374" s="14"/>
      <c r="DO374" s="14"/>
      <c r="DP374" s="14"/>
      <c r="DQ374" s="48"/>
      <c r="DR374" s="14"/>
      <c r="DS374" s="14"/>
      <c r="DT374" s="14"/>
      <c r="DU374" s="95"/>
      <c r="DV374" s="95"/>
      <c r="DW374" s="15"/>
      <c r="DX374" s="14"/>
      <c r="DY374" s="207"/>
      <c r="DZ374" s="15"/>
      <c r="EA374" s="15"/>
      <c r="EB374" s="14"/>
      <c r="EC374" s="14"/>
      <c r="ED374" s="225"/>
      <c r="EE374" s="221"/>
      <c r="EF374" s="14"/>
      <c r="EG374" s="95"/>
      <c r="EH374" s="95"/>
      <c r="EI374" s="15"/>
      <c r="EJ374" s="14"/>
      <c r="EK374" s="95"/>
      <c r="EL374" s="95"/>
      <c r="EM374" s="15"/>
      <c r="EN374" s="14"/>
      <c r="EO374" s="95"/>
      <c r="EP374" s="95"/>
      <c r="EQ374" s="15"/>
      <c r="ER374" s="14"/>
      <c r="ES374" s="95"/>
      <c r="ET374" s="15"/>
      <c r="EU374" s="15"/>
      <c r="EV374" s="14"/>
      <c r="EW374" s="15"/>
      <c r="EX374" s="15"/>
      <c r="EY374" s="15"/>
      <c r="EZ374" s="14"/>
      <c r="FA374" s="15"/>
      <c r="FB374" s="15"/>
      <c r="FC374" s="15"/>
      <c r="FD374" s="14"/>
      <c r="FE374" s="15"/>
      <c r="FF374" s="15"/>
      <c r="FG374" s="15"/>
      <c r="FH374" s="14"/>
      <c r="FI374" s="15"/>
      <c r="FJ374" s="15"/>
      <c r="FK374" s="15"/>
      <c r="FL374" s="14"/>
      <c r="FM374" s="15"/>
      <c r="FN374" s="15"/>
      <c r="FO374" s="15"/>
      <c r="FP374" s="14"/>
      <c r="FQ374" s="14"/>
      <c r="FR374" s="14"/>
      <c r="FS374" s="15"/>
      <c r="FT374" s="14"/>
      <c r="FU374" s="14"/>
      <c r="FV374" s="14"/>
      <c r="FW374" s="15"/>
      <c r="FX374" s="14"/>
      <c r="FY374" s="14"/>
      <c r="FZ374" s="14"/>
      <c r="GA374" s="15"/>
      <c r="GB374" s="14"/>
      <c r="GC374" s="14"/>
      <c r="GD374" s="14"/>
      <c r="GE374" s="15"/>
      <c r="GF374" s="14"/>
      <c r="GG374" s="14"/>
      <c r="GH374" s="14"/>
      <c r="GI374" s="15"/>
      <c r="GJ374" s="15"/>
      <c r="GK374" s="15"/>
    </row>
    <row r="375" spans="1:193" s="33" customFormat="1" ht="16.5" customHeight="1" x14ac:dyDescent="0.25">
      <c r="A375" s="56" t="s">
        <v>387</v>
      </c>
      <c r="B375" s="145">
        <f t="shared" si="1297"/>
        <v>0</v>
      </c>
      <c r="C375" s="145">
        <f t="shared" si="1297"/>
        <v>0</v>
      </c>
      <c r="D375" s="145">
        <f t="shared" si="1298"/>
        <v>0</v>
      </c>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4"/>
      <c r="AU375" s="14"/>
      <c r="AV375" s="14"/>
      <c r="AW375" s="14"/>
      <c r="AX375" s="14"/>
      <c r="AY375" s="14"/>
      <c r="AZ375" s="14"/>
      <c r="BA375" s="14"/>
      <c r="BB375" s="155"/>
      <c r="BC375" s="14"/>
      <c r="BD375" s="14"/>
      <c r="BE375" s="14"/>
      <c r="BF375" s="14"/>
      <c r="BG375" s="14"/>
      <c r="BH375" s="14"/>
      <c r="BI375" s="95"/>
      <c r="BJ375" s="95"/>
      <c r="BK375" s="95"/>
      <c r="BL375" s="95"/>
      <c r="BM375" s="95"/>
      <c r="BN375" s="95"/>
      <c r="BO375" s="14"/>
      <c r="BP375" s="14"/>
      <c r="BQ375" s="95"/>
      <c r="BR375" s="14"/>
      <c r="BS375" s="14"/>
      <c r="BT375" s="14"/>
      <c r="BU375" s="95"/>
      <c r="BV375" s="95"/>
      <c r="BW375" s="14"/>
      <c r="BX375" s="14"/>
      <c r="BY375" s="95"/>
      <c r="BZ375" s="14"/>
      <c r="CA375" s="14"/>
      <c r="CB375" s="14"/>
      <c r="CC375" s="15"/>
      <c r="CD375" s="15"/>
      <c r="CE375" s="14"/>
      <c r="CF375" s="14"/>
      <c r="CG375" s="95"/>
      <c r="CH375" s="95"/>
      <c r="CI375" s="14"/>
      <c r="CJ375" s="14"/>
      <c r="CK375" s="95"/>
      <c r="CL375" s="95"/>
      <c r="CM375" s="14"/>
      <c r="CN375" s="14"/>
      <c r="CO375" s="95"/>
      <c r="CP375" s="95"/>
      <c r="CQ375" s="14"/>
      <c r="CR375" s="14"/>
      <c r="CS375" s="95"/>
      <c r="CT375" s="95"/>
      <c r="CU375" s="14"/>
      <c r="CV375" s="14"/>
      <c r="CW375" s="95"/>
      <c r="CX375" s="95"/>
      <c r="CY375" s="14"/>
      <c r="CZ375" s="14"/>
      <c r="DA375" s="95"/>
      <c r="DB375" s="14"/>
      <c r="DC375" s="14"/>
      <c r="DD375" s="14"/>
      <c r="DE375" s="95"/>
      <c r="DF375" s="95"/>
      <c r="DG375" s="14"/>
      <c r="DH375" s="14"/>
      <c r="DI375" s="95"/>
      <c r="DJ375" s="95"/>
      <c r="DK375" s="14"/>
      <c r="DL375" s="14"/>
      <c r="DM375" s="48"/>
      <c r="DN375" s="14"/>
      <c r="DO375" s="14"/>
      <c r="DP375" s="14"/>
      <c r="DQ375" s="48"/>
      <c r="DR375" s="14"/>
      <c r="DS375" s="14"/>
      <c r="DT375" s="14"/>
      <c r="DU375" s="95"/>
      <c r="DV375" s="95"/>
      <c r="DW375" s="15"/>
      <c r="DX375" s="14"/>
      <c r="DY375" s="207"/>
      <c r="DZ375" s="15"/>
      <c r="EA375" s="15"/>
      <c r="EB375" s="14"/>
      <c r="EC375" s="14"/>
      <c r="ED375" s="225"/>
      <c r="EE375" s="221"/>
      <c r="EF375" s="14"/>
      <c r="EG375" s="95"/>
      <c r="EH375" s="95"/>
      <c r="EI375" s="15"/>
      <c r="EJ375" s="14"/>
      <c r="EK375" s="95"/>
      <c r="EL375" s="95"/>
      <c r="EM375" s="15"/>
      <c r="EN375" s="14"/>
      <c r="EO375" s="95"/>
      <c r="EP375" s="95"/>
      <c r="EQ375" s="15"/>
      <c r="ER375" s="14"/>
      <c r="ES375" s="95"/>
      <c r="ET375" s="15"/>
      <c r="EU375" s="15"/>
      <c r="EV375" s="14"/>
      <c r="EW375" s="15"/>
      <c r="EX375" s="15"/>
      <c r="EY375" s="15"/>
      <c r="EZ375" s="14"/>
      <c r="FA375" s="15"/>
      <c r="FB375" s="15"/>
      <c r="FC375" s="15"/>
      <c r="FD375" s="14"/>
      <c r="FE375" s="15"/>
      <c r="FF375" s="15"/>
      <c r="FG375" s="15"/>
      <c r="FH375" s="14"/>
      <c r="FI375" s="15"/>
      <c r="FJ375" s="15"/>
      <c r="FK375" s="15"/>
      <c r="FL375" s="14"/>
      <c r="FM375" s="15"/>
      <c r="FN375" s="15"/>
      <c r="FO375" s="15"/>
      <c r="FP375" s="14"/>
      <c r="FQ375" s="14"/>
      <c r="FR375" s="14"/>
      <c r="FS375" s="15"/>
      <c r="FT375" s="14"/>
      <c r="FU375" s="14"/>
      <c r="FV375" s="14"/>
      <c r="FW375" s="15"/>
      <c r="FX375" s="14"/>
      <c r="FY375" s="14"/>
      <c r="FZ375" s="14"/>
      <c r="GA375" s="15"/>
      <c r="GB375" s="14"/>
      <c r="GC375" s="14"/>
      <c r="GD375" s="14"/>
      <c r="GE375" s="15"/>
      <c r="GF375" s="14"/>
      <c r="GG375" s="14"/>
      <c r="GH375" s="14"/>
      <c r="GI375" s="15"/>
      <c r="GJ375" s="15"/>
      <c r="GK375" s="15"/>
    </row>
    <row r="376" spans="1:193" s="33" customFormat="1" ht="16.5" customHeight="1" x14ac:dyDescent="0.25">
      <c r="A376" s="56" t="s">
        <v>439</v>
      </c>
      <c r="B376" s="145">
        <f t="shared" si="1297"/>
        <v>0</v>
      </c>
      <c r="C376" s="145">
        <f t="shared" si="1297"/>
        <v>0</v>
      </c>
      <c r="D376" s="145">
        <f t="shared" si="1298"/>
        <v>0</v>
      </c>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4"/>
      <c r="AU376" s="14"/>
      <c r="AV376" s="14"/>
      <c r="AW376" s="14"/>
      <c r="AX376" s="14"/>
      <c r="AY376" s="14"/>
      <c r="AZ376" s="14"/>
      <c r="BA376" s="14"/>
      <c r="BB376" s="155"/>
      <c r="BC376" s="14"/>
      <c r="BD376" s="14"/>
      <c r="BE376" s="14"/>
      <c r="BF376" s="14"/>
      <c r="BG376" s="14"/>
      <c r="BH376" s="14"/>
      <c r="BI376" s="95"/>
      <c r="BJ376" s="95"/>
      <c r="BK376" s="95"/>
      <c r="BL376" s="95"/>
      <c r="BM376" s="95"/>
      <c r="BN376" s="95"/>
      <c r="BO376" s="14"/>
      <c r="BP376" s="14"/>
      <c r="BQ376" s="95"/>
      <c r="BR376" s="14"/>
      <c r="BS376" s="14"/>
      <c r="BT376" s="14"/>
      <c r="BU376" s="95"/>
      <c r="BV376" s="95"/>
      <c r="BW376" s="14"/>
      <c r="BX376" s="14"/>
      <c r="BY376" s="95"/>
      <c r="BZ376" s="14"/>
      <c r="CA376" s="14"/>
      <c r="CB376" s="14"/>
      <c r="CC376" s="15"/>
      <c r="CD376" s="15"/>
      <c r="CE376" s="14"/>
      <c r="CF376" s="14"/>
      <c r="CG376" s="95"/>
      <c r="CH376" s="95"/>
      <c r="CI376" s="14"/>
      <c r="CJ376" s="14"/>
      <c r="CK376" s="95"/>
      <c r="CL376" s="95"/>
      <c r="CM376" s="14"/>
      <c r="CN376" s="14"/>
      <c r="CO376" s="95"/>
      <c r="CP376" s="95"/>
      <c r="CQ376" s="14"/>
      <c r="CR376" s="14"/>
      <c r="CS376" s="95"/>
      <c r="CT376" s="95"/>
      <c r="CU376" s="14"/>
      <c r="CV376" s="14"/>
      <c r="CW376" s="95"/>
      <c r="CX376" s="95"/>
      <c r="CY376" s="14"/>
      <c r="CZ376" s="14"/>
      <c r="DA376" s="95"/>
      <c r="DB376" s="14"/>
      <c r="DC376" s="14"/>
      <c r="DD376" s="14"/>
      <c r="DE376" s="95"/>
      <c r="DF376" s="95"/>
      <c r="DG376" s="14"/>
      <c r="DH376" s="14"/>
      <c r="DI376" s="95"/>
      <c r="DJ376" s="95"/>
      <c r="DK376" s="14"/>
      <c r="DL376" s="14"/>
      <c r="DM376" s="48"/>
      <c r="DN376" s="14"/>
      <c r="DO376" s="14"/>
      <c r="DP376" s="14"/>
      <c r="DQ376" s="48"/>
      <c r="DR376" s="14"/>
      <c r="DS376" s="14"/>
      <c r="DT376" s="14"/>
      <c r="DU376" s="95"/>
      <c r="DV376" s="95"/>
      <c r="DW376" s="15"/>
      <c r="DX376" s="14"/>
      <c r="DY376" s="207"/>
      <c r="DZ376" s="15"/>
      <c r="EA376" s="15"/>
      <c r="EB376" s="14"/>
      <c r="EC376" s="14"/>
      <c r="ED376" s="225"/>
      <c r="EE376" s="221"/>
      <c r="EF376" s="14"/>
      <c r="EG376" s="95"/>
      <c r="EH376" s="95"/>
      <c r="EI376" s="15"/>
      <c r="EJ376" s="14"/>
      <c r="EK376" s="95"/>
      <c r="EL376" s="95"/>
      <c r="EM376" s="15"/>
      <c r="EN376" s="14"/>
      <c r="EO376" s="95"/>
      <c r="EP376" s="95"/>
      <c r="EQ376" s="15"/>
      <c r="ER376" s="14"/>
      <c r="ES376" s="95"/>
      <c r="ET376" s="15"/>
      <c r="EU376" s="15"/>
      <c r="EV376" s="14"/>
      <c r="EW376" s="15"/>
      <c r="EX376" s="15"/>
      <c r="EY376" s="15"/>
      <c r="EZ376" s="14"/>
      <c r="FA376" s="15"/>
      <c r="FB376" s="15"/>
      <c r="FC376" s="15"/>
      <c r="FD376" s="14"/>
      <c r="FE376" s="15"/>
      <c r="FF376" s="15"/>
      <c r="FG376" s="15"/>
      <c r="FH376" s="14"/>
      <c r="FI376" s="15"/>
      <c r="FJ376" s="15"/>
      <c r="FK376" s="15"/>
      <c r="FL376" s="14"/>
      <c r="FM376" s="15"/>
      <c r="FN376" s="15"/>
      <c r="FO376" s="15"/>
      <c r="FP376" s="14"/>
      <c r="FQ376" s="14"/>
      <c r="FR376" s="14"/>
      <c r="FS376" s="15"/>
      <c r="FT376" s="14"/>
      <c r="FU376" s="14"/>
      <c r="FV376" s="14"/>
      <c r="FW376" s="15"/>
      <c r="FX376" s="14"/>
      <c r="FY376" s="14"/>
      <c r="FZ376" s="14"/>
      <c r="GA376" s="15"/>
      <c r="GB376" s="14"/>
      <c r="GC376" s="14"/>
      <c r="GD376" s="14"/>
      <c r="GE376" s="15"/>
      <c r="GF376" s="14"/>
      <c r="GG376" s="14"/>
      <c r="GH376" s="14"/>
      <c r="GI376" s="15"/>
      <c r="GJ376" s="15"/>
      <c r="GK376" s="15"/>
    </row>
    <row r="377" spans="1:193" s="33" customFormat="1" ht="16.5" customHeight="1" x14ac:dyDescent="0.25">
      <c r="A377" s="56" t="s">
        <v>633</v>
      </c>
      <c r="B377" s="145">
        <f t="shared" si="1297"/>
        <v>0</v>
      </c>
      <c r="C377" s="145">
        <f t="shared" si="1297"/>
        <v>476.09890000000001</v>
      </c>
      <c r="D377" s="145">
        <f t="shared" si="1298"/>
        <v>476.09890000000001</v>
      </c>
      <c r="E377" s="14">
        <f t="shared" si="1335"/>
        <v>100</v>
      </c>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v>476.09890000000001</v>
      </c>
      <c r="AR377" s="133">
        <v>476.09890000000001</v>
      </c>
      <c r="AS377" s="14">
        <f t="shared" si="1307"/>
        <v>100</v>
      </c>
      <c r="AT377" s="14"/>
      <c r="AU377" s="14"/>
      <c r="AV377" s="14"/>
      <c r="AW377" s="14"/>
      <c r="AX377" s="14"/>
      <c r="AY377" s="14"/>
      <c r="AZ377" s="14"/>
      <c r="BA377" s="14"/>
      <c r="BB377" s="155"/>
      <c r="BC377" s="14"/>
      <c r="BD377" s="14"/>
      <c r="BE377" s="14"/>
      <c r="BF377" s="14"/>
      <c r="BG377" s="14"/>
      <c r="BH377" s="14"/>
      <c r="BI377" s="95"/>
      <c r="BJ377" s="95"/>
      <c r="BK377" s="95"/>
      <c r="BL377" s="95"/>
      <c r="BM377" s="95"/>
      <c r="BN377" s="95"/>
      <c r="BO377" s="14"/>
      <c r="BP377" s="14"/>
      <c r="BQ377" s="95"/>
      <c r="BR377" s="14"/>
      <c r="BS377" s="14"/>
      <c r="BT377" s="14"/>
      <c r="BU377" s="95"/>
      <c r="BV377" s="95"/>
      <c r="BW377" s="14"/>
      <c r="BX377" s="14"/>
      <c r="BY377" s="95"/>
      <c r="BZ377" s="14"/>
      <c r="CA377" s="14"/>
      <c r="CB377" s="14"/>
      <c r="CC377" s="15"/>
      <c r="CD377" s="15"/>
      <c r="CE377" s="14"/>
      <c r="CF377" s="14"/>
      <c r="CG377" s="95"/>
      <c r="CH377" s="95"/>
      <c r="CI377" s="14"/>
      <c r="CJ377" s="14"/>
      <c r="CK377" s="95"/>
      <c r="CL377" s="95"/>
      <c r="CM377" s="14"/>
      <c r="CN377" s="14"/>
      <c r="CO377" s="95"/>
      <c r="CP377" s="95"/>
      <c r="CQ377" s="14"/>
      <c r="CR377" s="14"/>
      <c r="CS377" s="95"/>
      <c r="CT377" s="95"/>
      <c r="CU377" s="14"/>
      <c r="CV377" s="14"/>
      <c r="CW377" s="95"/>
      <c r="CX377" s="95"/>
      <c r="CY377" s="14"/>
      <c r="CZ377" s="14"/>
      <c r="DA377" s="95"/>
      <c r="DB377" s="14"/>
      <c r="DC377" s="14"/>
      <c r="DD377" s="14"/>
      <c r="DE377" s="95"/>
      <c r="DF377" s="95"/>
      <c r="DG377" s="14"/>
      <c r="DH377" s="14"/>
      <c r="DI377" s="95"/>
      <c r="DJ377" s="95"/>
      <c r="DK377" s="14"/>
      <c r="DL377" s="14"/>
      <c r="DM377" s="48"/>
      <c r="DN377" s="14"/>
      <c r="DO377" s="14"/>
      <c r="DP377" s="14"/>
      <c r="DQ377" s="48"/>
      <c r="DR377" s="14"/>
      <c r="DS377" s="14"/>
      <c r="DT377" s="14"/>
      <c r="DU377" s="95"/>
      <c r="DV377" s="95"/>
      <c r="DW377" s="15"/>
      <c r="DX377" s="14"/>
      <c r="DY377" s="207"/>
      <c r="DZ377" s="15"/>
      <c r="EA377" s="15"/>
      <c r="EB377" s="14"/>
      <c r="EC377" s="14"/>
      <c r="ED377" s="225"/>
      <c r="EE377" s="221"/>
      <c r="EF377" s="14"/>
      <c r="EG377" s="95"/>
      <c r="EH377" s="95"/>
      <c r="EI377" s="15"/>
      <c r="EJ377" s="14"/>
      <c r="EK377" s="95"/>
      <c r="EL377" s="95"/>
      <c r="EM377" s="15"/>
      <c r="EN377" s="14"/>
      <c r="EO377" s="95"/>
      <c r="EP377" s="95"/>
      <c r="EQ377" s="15"/>
      <c r="ER377" s="14"/>
      <c r="ES377" s="95"/>
      <c r="ET377" s="15"/>
      <c r="EU377" s="15"/>
      <c r="EV377" s="14"/>
      <c r="EW377" s="15"/>
      <c r="EX377" s="15"/>
      <c r="EY377" s="15"/>
      <c r="EZ377" s="14"/>
      <c r="FA377" s="15"/>
      <c r="FB377" s="15"/>
      <c r="FC377" s="15"/>
      <c r="FD377" s="14"/>
      <c r="FE377" s="15"/>
      <c r="FF377" s="15"/>
      <c r="FG377" s="15"/>
      <c r="FH377" s="14"/>
      <c r="FI377" s="15"/>
      <c r="FJ377" s="15"/>
      <c r="FK377" s="15"/>
      <c r="FL377" s="14"/>
      <c r="FM377" s="15"/>
      <c r="FN377" s="15"/>
      <c r="FO377" s="15"/>
      <c r="FP377" s="14"/>
      <c r="FQ377" s="14"/>
      <c r="FR377" s="14"/>
      <c r="FS377" s="15"/>
      <c r="FT377" s="14"/>
      <c r="FU377" s="14"/>
      <c r="FV377" s="14"/>
      <c r="FW377" s="15"/>
      <c r="FX377" s="14"/>
      <c r="FY377" s="14"/>
      <c r="FZ377" s="14"/>
      <c r="GA377" s="15"/>
      <c r="GB377" s="14"/>
      <c r="GC377" s="14"/>
      <c r="GD377" s="14"/>
      <c r="GE377" s="15"/>
      <c r="GF377" s="14"/>
      <c r="GG377" s="14"/>
      <c r="GH377" s="14"/>
      <c r="GI377" s="15"/>
      <c r="GJ377" s="15"/>
      <c r="GK377" s="15"/>
    </row>
    <row r="378" spans="1:193" s="74" customFormat="1" ht="31.5" customHeight="1" x14ac:dyDescent="0.25">
      <c r="A378" s="75" t="s">
        <v>395</v>
      </c>
      <c r="B378" s="144">
        <f t="shared" si="1297"/>
        <v>75848.23</v>
      </c>
      <c r="C378" s="144">
        <f t="shared" si="1297"/>
        <v>73671.384850000002</v>
      </c>
      <c r="D378" s="144">
        <f t="shared" si="1298"/>
        <v>72036.410229999994</v>
      </c>
      <c r="E378" s="79">
        <f t="shared" si="1335"/>
        <v>97.780719578803996</v>
      </c>
      <c r="F378" s="81">
        <f t="shared" ref="F378" si="1432">F379+F380+F381+F382+F383+F384+F385+F386</f>
        <v>0</v>
      </c>
      <c r="G378" s="81">
        <f t="shared" ref="G378:BH378" si="1433">G379+G380+G381+G382+G383+G384+G385+G386</f>
        <v>0</v>
      </c>
      <c r="H378" s="81">
        <f t="shared" si="1433"/>
        <v>0</v>
      </c>
      <c r="I378" s="81">
        <f t="shared" si="1433"/>
        <v>0</v>
      </c>
      <c r="J378" s="81">
        <f t="shared" ref="J378" si="1434">J379+J380+J381+J382+J383+J384+J385+J386</f>
        <v>0</v>
      </c>
      <c r="K378" s="81">
        <f t="shared" si="1433"/>
        <v>0</v>
      </c>
      <c r="L378" s="81">
        <f t="shared" si="1433"/>
        <v>0</v>
      </c>
      <c r="M378" s="81">
        <f t="shared" si="1433"/>
        <v>0</v>
      </c>
      <c r="N378" s="81">
        <f t="shared" ref="N378" si="1435">N379+N380+N381+N382+N383+N384+N385+N386</f>
        <v>394.8</v>
      </c>
      <c r="O378" s="81">
        <f t="shared" si="1433"/>
        <v>275.5</v>
      </c>
      <c r="P378" s="81">
        <f t="shared" si="1433"/>
        <v>275.4633</v>
      </c>
      <c r="Q378" s="81">
        <f t="shared" ref="Q378:Q387" si="1436">P378/O378*100</f>
        <v>99.986678765880228</v>
      </c>
      <c r="R378" s="81">
        <f t="shared" ref="R378" si="1437">R379+R380+R381+R382+R383+R384+R385+R386</f>
        <v>0</v>
      </c>
      <c r="S378" s="81">
        <f t="shared" si="1433"/>
        <v>0</v>
      </c>
      <c r="T378" s="81">
        <f t="shared" si="1433"/>
        <v>0</v>
      </c>
      <c r="U378" s="81">
        <f t="shared" si="1433"/>
        <v>0</v>
      </c>
      <c r="V378" s="81"/>
      <c r="W378" s="81">
        <f t="shared" si="1433"/>
        <v>0</v>
      </c>
      <c r="X378" s="81">
        <f t="shared" si="1433"/>
        <v>0</v>
      </c>
      <c r="Y378" s="81">
        <f t="shared" si="1433"/>
        <v>0</v>
      </c>
      <c r="Z378" s="81">
        <f t="shared" ref="Z378" si="1438">Z379+Z380+Z381+Z382+Z383+Z384+Z385+Z386</f>
        <v>0</v>
      </c>
      <c r="AA378" s="81">
        <f t="shared" si="1433"/>
        <v>0</v>
      </c>
      <c r="AB378" s="81">
        <f t="shared" si="1433"/>
        <v>0</v>
      </c>
      <c r="AC378" s="81">
        <f t="shared" si="1433"/>
        <v>0</v>
      </c>
      <c r="AD378" s="81">
        <f t="shared" ref="AD378" si="1439">AD379+AD380+AD381+AD382+AD383+AD384+AD385+AD386</f>
        <v>116.93</v>
      </c>
      <c r="AE378" s="81">
        <f t="shared" si="1433"/>
        <v>102.04082</v>
      </c>
      <c r="AF378" s="81">
        <f t="shared" si="1433"/>
        <v>102.04083</v>
      </c>
      <c r="AG378" s="79">
        <f t="shared" si="1344"/>
        <v>100.00000979999966</v>
      </c>
      <c r="AH378" s="81">
        <f t="shared" ref="AH378" si="1440">AH379+AH380+AH381+AH382+AH383+AH384+AH385+AH386</f>
        <v>0</v>
      </c>
      <c r="AI378" s="81">
        <f t="shared" si="1433"/>
        <v>0</v>
      </c>
      <c r="AJ378" s="81">
        <f t="shared" si="1433"/>
        <v>0</v>
      </c>
      <c r="AK378" s="81">
        <f t="shared" si="1433"/>
        <v>0</v>
      </c>
      <c r="AL378" s="81"/>
      <c r="AM378" s="81">
        <f t="shared" si="1433"/>
        <v>0</v>
      </c>
      <c r="AN378" s="81">
        <f t="shared" si="1433"/>
        <v>0</v>
      </c>
      <c r="AO378" s="81">
        <f t="shared" si="1433"/>
        <v>0</v>
      </c>
      <c r="AP378" s="81"/>
      <c r="AQ378" s="81">
        <f>SUM(AQ379:AQ386)</f>
        <v>2551.3710299999998</v>
      </c>
      <c r="AR378" s="81">
        <f t="shared" si="1433"/>
        <v>2551.3710299999998</v>
      </c>
      <c r="AS378" s="79">
        <f t="shared" si="1307"/>
        <v>100</v>
      </c>
      <c r="AT378" s="81">
        <f t="shared" ref="AT378" si="1441">AT379+AT380+AT381+AT382+AT383+AT384+AT385+AT386</f>
        <v>5000</v>
      </c>
      <c r="AU378" s="81">
        <f t="shared" si="1433"/>
        <v>5000</v>
      </c>
      <c r="AV378" s="81">
        <f t="shared" si="1433"/>
        <v>5000</v>
      </c>
      <c r="AW378" s="79">
        <f t="shared" ref="AW378:AW387" si="1442">AV378/AU378*100</f>
        <v>100</v>
      </c>
      <c r="AX378" s="81">
        <f t="shared" ref="AX378" si="1443">AX379+AX380+AX381+AX382+AX383+AX384+AX385+AX386</f>
        <v>17014.7</v>
      </c>
      <c r="AY378" s="81">
        <f t="shared" si="1433"/>
        <v>17014.7</v>
      </c>
      <c r="AZ378" s="81">
        <f t="shared" si="1433"/>
        <v>15995.73372</v>
      </c>
      <c r="BA378" s="81">
        <f t="shared" si="190"/>
        <v>94.011259205275437</v>
      </c>
      <c r="BB378" s="154"/>
      <c r="BC378" s="81">
        <f t="shared" ref="BC378:BD378" si="1444">BC379+BC380+BC381+BC382+BC383+BC384+BC385+BC386</f>
        <v>2106.3000000000002</v>
      </c>
      <c r="BD378" s="81">
        <f t="shared" si="1444"/>
        <v>1755.25</v>
      </c>
      <c r="BE378" s="81">
        <f t="shared" ref="BE378:BE379" si="1445">BD378/BC378*100</f>
        <v>83.333333333333329</v>
      </c>
      <c r="BF378" s="81">
        <f t="shared" ref="BF378" si="1446">BF379+BF380+BF381+BF382+BF383+BF384+BF385+BF386</f>
        <v>0</v>
      </c>
      <c r="BG378" s="81">
        <f t="shared" si="1433"/>
        <v>0</v>
      </c>
      <c r="BH378" s="81">
        <f t="shared" si="1433"/>
        <v>0</v>
      </c>
      <c r="BI378" s="81">
        <f t="shared" ref="BI378:DP378" si="1447">BI379+BI380+BI381+BI382+BI383+BI384+BI385+BI386</f>
        <v>0</v>
      </c>
      <c r="BJ378" s="81"/>
      <c r="BK378" s="81"/>
      <c r="BL378" s="81"/>
      <c r="BM378" s="81"/>
      <c r="BN378" s="81"/>
      <c r="BO378" s="81">
        <f t="shared" si="1447"/>
        <v>0</v>
      </c>
      <c r="BP378" s="81">
        <f t="shared" si="1447"/>
        <v>0</v>
      </c>
      <c r="BQ378" s="81">
        <f t="shared" si="1447"/>
        <v>0</v>
      </c>
      <c r="BR378" s="81">
        <f t="shared" ref="BR378" si="1448">BR379+BR380+BR381+BR382+BR383+BR384+BR385+BR386</f>
        <v>0</v>
      </c>
      <c r="BS378" s="81">
        <f t="shared" si="1447"/>
        <v>0</v>
      </c>
      <c r="BT378" s="81">
        <f t="shared" si="1447"/>
        <v>0</v>
      </c>
      <c r="BU378" s="81">
        <f t="shared" si="1447"/>
        <v>0</v>
      </c>
      <c r="BV378" s="81"/>
      <c r="BW378" s="81">
        <f t="shared" si="1447"/>
        <v>0</v>
      </c>
      <c r="BX378" s="81">
        <f t="shared" si="1447"/>
        <v>0</v>
      </c>
      <c r="BY378" s="81">
        <f t="shared" si="1447"/>
        <v>0</v>
      </c>
      <c r="BZ378" s="81">
        <f t="shared" ref="BZ378" si="1449">BZ379+BZ380+BZ381+BZ382+BZ383+BZ384+BZ385+BZ386</f>
        <v>5071.3</v>
      </c>
      <c r="CA378" s="81">
        <f t="shared" si="1447"/>
        <v>3829.3</v>
      </c>
      <c r="CB378" s="81">
        <f t="shared" si="1447"/>
        <v>3647.33068</v>
      </c>
      <c r="CC378" s="81">
        <f t="shared" si="257"/>
        <v>95.247974303397484</v>
      </c>
      <c r="CD378" s="81"/>
      <c r="CE378" s="81">
        <f t="shared" si="1447"/>
        <v>0</v>
      </c>
      <c r="CF378" s="81">
        <f t="shared" si="1447"/>
        <v>0</v>
      </c>
      <c r="CG378" s="79"/>
      <c r="CH378" s="81">
        <f t="shared" si="1447"/>
        <v>34078.699999999997</v>
      </c>
      <c r="CI378" s="81">
        <f t="shared" si="1447"/>
        <v>34078.699999999997</v>
      </c>
      <c r="CJ378" s="81">
        <f t="shared" si="1447"/>
        <v>34078.699999999997</v>
      </c>
      <c r="CK378" s="79">
        <f t="shared" ref="CK378" si="1450">CJ378/CI378*100</f>
        <v>100</v>
      </c>
      <c r="CL378" s="79"/>
      <c r="CM378" s="81">
        <f t="shared" si="1447"/>
        <v>0</v>
      </c>
      <c r="CN378" s="81">
        <f t="shared" si="1447"/>
        <v>0</v>
      </c>
      <c r="CO378" s="81">
        <f t="shared" si="1447"/>
        <v>0</v>
      </c>
      <c r="CP378" s="81"/>
      <c r="CQ378" s="81">
        <f t="shared" si="1447"/>
        <v>0</v>
      </c>
      <c r="CR378" s="81">
        <f t="shared" si="1447"/>
        <v>0</v>
      </c>
      <c r="CS378" s="81">
        <f t="shared" si="1447"/>
        <v>0</v>
      </c>
      <c r="CT378" s="81"/>
      <c r="CU378" s="81">
        <f t="shared" si="1447"/>
        <v>0</v>
      </c>
      <c r="CV378" s="81">
        <f t="shared" si="1447"/>
        <v>0</v>
      </c>
      <c r="CW378" s="81">
        <f t="shared" si="1447"/>
        <v>0</v>
      </c>
      <c r="CX378" s="81"/>
      <c r="CY378" s="81">
        <f t="shared" si="1447"/>
        <v>0</v>
      </c>
      <c r="CZ378" s="81">
        <f t="shared" si="1447"/>
        <v>0</v>
      </c>
      <c r="DA378" s="81">
        <f t="shared" si="1447"/>
        <v>0</v>
      </c>
      <c r="DB378" s="81">
        <f t="shared" ref="DB378" si="1451">DB379+DB380+DB381+DB382+DB383+DB384+DB385+DB386</f>
        <v>0</v>
      </c>
      <c r="DC378" s="81">
        <f t="shared" si="1447"/>
        <v>0</v>
      </c>
      <c r="DD378" s="81">
        <f t="shared" si="1447"/>
        <v>0</v>
      </c>
      <c r="DE378" s="79"/>
      <c r="DF378" s="79"/>
      <c r="DG378" s="81">
        <f t="shared" si="1447"/>
        <v>0</v>
      </c>
      <c r="DH378" s="81">
        <f t="shared" si="1447"/>
        <v>0</v>
      </c>
      <c r="DI378" s="81">
        <f t="shared" si="1447"/>
        <v>0</v>
      </c>
      <c r="DJ378" s="81"/>
      <c r="DK378" s="81">
        <f t="shared" si="1447"/>
        <v>0</v>
      </c>
      <c r="DL378" s="81">
        <f t="shared" si="1447"/>
        <v>0</v>
      </c>
      <c r="DM378" s="78"/>
      <c r="DN378" s="81">
        <f t="shared" ref="DN378" si="1452">DN379+DN380+DN381+DN382+DN383+DN384+DN385+DN386</f>
        <v>0</v>
      </c>
      <c r="DO378" s="81">
        <f t="shared" si="1447"/>
        <v>0</v>
      </c>
      <c r="DP378" s="81">
        <f t="shared" si="1447"/>
        <v>0</v>
      </c>
      <c r="DQ378" s="78"/>
      <c r="DR378" s="81">
        <f t="shared" ref="DR378" si="1453">DR379+DR380+DR381+DR382+DR383+DR384+DR385+DR386</f>
        <v>0</v>
      </c>
      <c r="DS378" s="81">
        <f t="shared" ref="DS378:EK378" si="1454">DS379+DS380+DS381+DS382+DS383+DS384+DS385+DS386</f>
        <v>0</v>
      </c>
      <c r="DT378" s="81">
        <f t="shared" si="1454"/>
        <v>0</v>
      </c>
      <c r="DU378" s="81">
        <f t="shared" si="1454"/>
        <v>0</v>
      </c>
      <c r="DV378" s="81"/>
      <c r="DW378" s="81">
        <f t="shared" si="1454"/>
        <v>0</v>
      </c>
      <c r="DX378" s="81">
        <f t="shared" si="1454"/>
        <v>0</v>
      </c>
      <c r="DY378" s="209">
        <f t="shared" si="1454"/>
        <v>0</v>
      </c>
      <c r="DZ378" s="81">
        <f t="shared" ref="DZ378" si="1455">DZ379+DZ380+DZ381+DZ382+DZ383+DZ384+DZ385+DZ386</f>
        <v>6600.5</v>
      </c>
      <c r="EA378" s="81">
        <f t="shared" si="1454"/>
        <v>6600.5</v>
      </c>
      <c r="EB378" s="81">
        <f t="shared" si="1454"/>
        <v>6600.5</v>
      </c>
      <c r="EC378" s="81">
        <f t="shared" si="202"/>
        <v>100</v>
      </c>
      <c r="ED378" s="220"/>
      <c r="EE378" s="220">
        <f t="shared" si="1454"/>
        <v>0</v>
      </c>
      <c r="EF378" s="81">
        <f t="shared" si="1454"/>
        <v>0</v>
      </c>
      <c r="EG378" s="81">
        <f t="shared" si="1454"/>
        <v>0</v>
      </c>
      <c r="EH378" s="81"/>
      <c r="EI378" s="81">
        <f t="shared" si="1454"/>
        <v>0</v>
      </c>
      <c r="EJ378" s="81">
        <f t="shared" si="1454"/>
        <v>0</v>
      </c>
      <c r="EK378" s="81">
        <f t="shared" si="1454"/>
        <v>0</v>
      </c>
      <c r="EL378" s="81"/>
      <c r="EM378" s="81"/>
      <c r="EN378" s="81">
        <f t="shared" ref="EN378:EO378" si="1456">EN379+EN380+EN381+EN382+EN383+EN384+EN385+EN386</f>
        <v>0</v>
      </c>
      <c r="EO378" s="81">
        <f t="shared" si="1456"/>
        <v>0</v>
      </c>
      <c r="EP378" s="81"/>
      <c r="EQ378" s="81">
        <f t="shared" ref="EQ378:ET378" si="1457">EQ379+EQ380+EQ381+EQ382+EQ383+EQ384+EQ385+EQ386</f>
        <v>0</v>
      </c>
      <c r="ER378" s="81">
        <f t="shared" si="1457"/>
        <v>0</v>
      </c>
      <c r="ES378" s="81">
        <f t="shared" si="1457"/>
        <v>0</v>
      </c>
      <c r="ET378" s="81">
        <f t="shared" si="1457"/>
        <v>630.1</v>
      </c>
      <c r="EU378" s="81">
        <f t="shared" ref="EU378:EV378" si="1458">EU379+EU380+EU381+EU382+EU383+EU384+EU385+EU386</f>
        <v>443.9</v>
      </c>
      <c r="EV378" s="81">
        <f t="shared" si="1458"/>
        <v>360.91267999999997</v>
      </c>
      <c r="EW378" s="81">
        <f t="shared" si="1288"/>
        <v>81.304951565667935</v>
      </c>
      <c r="EX378" s="81">
        <f t="shared" ref="EX378" si="1459">EX379+EX380+EX381+EX382+EX383+EX384+EX385+EX386</f>
        <v>1568.7</v>
      </c>
      <c r="EY378" s="81">
        <f t="shared" ref="EY378:EZ378" si="1460">EY379+EY380+EY381+EY382+EY383+EY384+EY385+EY386</f>
        <v>1568.7</v>
      </c>
      <c r="EZ378" s="81">
        <f t="shared" si="1460"/>
        <v>1568.7349899999999</v>
      </c>
      <c r="FA378" s="81">
        <f t="shared" si="1291"/>
        <v>100.00223050933894</v>
      </c>
      <c r="FB378" s="81"/>
      <c r="FC378" s="81">
        <f t="shared" ref="FC378:FD378" si="1461">FC379+FC380+FC381+FC382+FC383+FC384+FC385+FC386</f>
        <v>0</v>
      </c>
      <c r="FD378" s="81">
        <f t="shared" si="1461"/>
        <v>0</v>
      </c>
      <c r="FE378" s="81"/>
      <c r="FF378" s="81"/>
      <c r="FG378" s="81">
        <f t="shared" ref="FG378:FH378" si="1462">FG379+FG380+FG381+FG382+FG383+FG384+FG385+FG386</f>
        <v>0</v>
      </c>
      <c r="FH378" s="81">
        <f t="shared" si="1462"/>
        <v>0</v>
      </c>
      <c r="FI378" s="81"/>
      <c r="FJ378" s="81"/>
      <c r="FK378" s="81">
        <f t="shared" ref="FK378:FL378" si="1463">FK379+FK380+FK381+FK382+FK383+FK384+FK385+FK386</f>
        <v>0</v>
      </c>
      <c r="FL378" s="81">
        <f t="shared" si="1463"/>
        <v>0</v>
      </c>
      <c r="FM378" s="81"/>
      <c r="FN378" s="81"/>
      <c r="FO378" s="81">
        <f t="shared" ref="FO378:FP378" si="1464">FO379+FO380+FO381+FO382+FO383+FO384+FO385+FO386</f>
        <v>0</v>
      </c>
      <c r="FP378" s="81">
        <f t="shared" si="1464"/>
        <v>0</v>
      </c>
      <c r="FQ378" s="81"/>
      <c r="FR378" s="81"/>
      <c r="FS378" s="81"/>
      <c r="FT378" s="81"/>
      <c r="FU378" s="81"/>
      <c r="FV378" s="81">
        <f>FV379</f>
        <v>5372.5</v>
      </c>
      <c r="FW378" s="81"/>
      <c r="FX378" s="81"/>
      <c r="FY378" s="81"/>
      <c r="FZ378" s="81"/>
      <c r="GA378" s="81"/>
      <c r="GB378" s="81"/>
      <c r="GC378" s="81"/>
      <c r="GD378" s="81"/>
      <c r="GE378" s="81"/>
      <c r="GF378" s="81"/>
      <c r="GG378" s="81"/>
      <c r="GH378" s="81"/>
      <c r="GI378" s="81">
        <f>SUM(GI379:GI386)</f>
        <v>100.373</v>
      </c>
      <c r="GJ378" s="81">
        <f>SUM(GJ379:GJ386)</f>
        <v>100.373</v>
      </c>
      <c r="GK378" s="81">
        <f t="shared" si="1334"/>
        <v>100</v>
      </c>
    </row>
    <row r="379" spans="1:193" s="33" customFormat="1" ht="16.5" customHeight="1" x14ac:dyDescent="0.25">
      <c r="A379" s="56" t="s">
        <v>340</v>
      </c>
      <c r="B379" s="145">
        <f t="shared" si="1297"/>
        <v>36769.53</v>
      </c>
      <c r="C379" s="145">
        <f t="shared" si="1297"/>
        <v>32041.313819999999</v>
      </c>
      <c r="D379" s="145">
        <f t="shared" si="1298"/>
        <v>30406.339199999999</v>
      </c>
      <c r="E379" s="14">
        <f t="shared" si="1335"/>
        <v>94.897292198488259</v>
      </c>
      <c r="F379" s="14"/>
      <c r="G379" s="14"/>
      <c r="H379" s="14"/>
      <c r="I379" s="14"/>
      <c r="J379" s="15"/>
      <c r="K379" s="15"/>
      <c r="L379" s="15"/>
      <c r="M379" s="14"/>
      <c r="N379" s="14">
        <v>394.8</v>
      </c>
      <c r="O379" s="14">
        <v>275.5</v>
      </c>
      <c r="P379" s="14">
        <v>275.4633</v>
      </c>
      <c r="Q379" s="15">
        <f t="shared" si="1436"/>
        <v>99.986678765880228</v>
      </c>
      <c r="R379" s="14"/>
      <c r="S379" s="14"/>
      <c r="T379" s="14"/>
      <c r="U379" s="15"/>
      <c r="V379" s="15"/>
      <c r="W379" s="15">
        <v>0</v>
      </c>
      <c r="X379" s="15">
        <v>0</v>
      </c>
      <c r="Y379" s="14"/>
      <c r="Z379" s="15"/>
      <c r="AA379" s="15"/>
      <c r="AB379" s="15"/>
      <c r="AC379" s="15"/>
      <c r="AD379" s="15">
        <v>116.93</v>
      </c>
      <c r="AE379" s="15">
        <v>102.04082</v>
      </c>
      <c r="AF379" s="15">
        <v>102.04083</v>
      </c>
      <c r="AG379" s="14">
        <f t="shared" si="1344"/>
        <v>100.00000979999966</v>
      </c>
      <c r="AH379" s="15"/>
      <c r="AI379" s="15"/>
      <c r="AJ379" s="15"/>
      <c r="AK379" s="14"/>
      <c r="AL379" s="14"/>
      <c r="AM379" s="15"/>
      <c r="AN379" s="15"/>
      <c r="AO379" s="14"/>
      <c r="AP379" s="14"/>
      <c r="AQ379" s="14"/>
      <c r="AR379" s="14"/>
      <c r="AS379" s="14"/>
      <c r="AT379" s="15">
        <v>0</v>
      </c>
      <c r="AU379" s="15">
        <v>0</v>
      </c>
      <c r="AV379" s="15"/>
      <c r="AW379" s="14"/>
      <c r="AX379" s="133">
        <v>17014.7</v>
      </c>
      <c r="AY379" s="133">
        <v>17014.7</v>
      </c>
      <c r="AZ379" s="136">
        <v>15995.73372</v>
      </c>
      <c r="BA379" s="15">
        <f t="shared" si="190"/>
        <v>94.011259205275437</v>
      </c>
      <c r="BB379" s="156"/>
      <c r="BC379" s="133">
        <v>2106.3000000000002</v>
      </c>
      <c r="BD379" s="136">
        <v>1755.25</v>
      </c>
      <c r="BE379" s="15">
        <f t="shared" si="1445"/>
        <v>83.333333333333329</v>
      </c>
      <c r="BF379" s="15"/>
      <c r="BG379" s="15"/>
      <c r="BH379" s="15"/>
      <c r="BI379" s="15"/>
      <c r="BJ379" s="15"/>
      <c r="BK379" s="15"/>
      <c r="BL379" s="15"/>
      <c r="BM379" s="15"/>
      <c r="BN379" s="15"/>
      <c r="BO379" s="15"/>
      <c r="BP379" s="94"/>
      <c r="BQ379" s="94"/>
      <c r="BR379" s="15"/>
      <c r="BS379" s="15"/>
      <c r="BT379" s="94"/>
      <c r="BU379" s="15"/>
      <c r="BV379" s="15"/>
      <c r="BW379" s="15"/>
      <c r="BX379" s="94"/>
      <c r="BY379" s="15"/>
      <c r="BZ379" s="15">
        <v>5071.3</v>
      </c>
      <c r="CA379" s="15">
        <v>3829.3</v>
      </c>
      <c r="CB379" s="199">
        <v>3647.33068</v>
      </c>
      <c r="CC379" s="15">
        <f t="shared" si="257"/>
        <v>95.247974303397484</v>
      </c>
      <c r="CD379" s="15"/>
      <c r="CE379" s="15"/>
      <c r="CF379" s="94"/>
      <c r="CG379" s="14"/>
      <c r="CH379" s="14"/>
      <c r="CI379" s="15"/>
      <c r="CJ379" s="94"/>
      <c r="CK379" s="14"/>
      <c r="CL379" s="14"/>
      <c r="CM379" s="15"/>
      <c r="CN379" s="94"/>
      <c r="CO379" s="94"/>
      <c r="CP379" s="94"/>
      <c r="CQ379" s="15"/>
      <c r="CR379" s="94"/>
      <c r="CS379" s="94"/>
      <c r="CT379" s="94"/>
      <c r="CU379" s="15"/>
      <c r="CV379" s="94"/>
      <c r="CW379" s="94"/>
      <c r="CX379" s="94"/>
      <c r="CY379" s="15"/>
      <c r="CZ379" s="94"/>
      <c r="DA379" s="94"/>
      <c r="DB379" s="15"/>
      <c r="DC379" s="15"/>
      <c r="DD379" s="94"/>
      <c r="DE379" s="14"/>
      <c r="DF379" s="14"/>
      <c r="DG379" s="15"/>
      <c r="DH379" s="94"/>
      <c r="DI379" s="94"/>
      <c r="DJ379" s="94"/>
      <c r="DK379" s="15"/>
      <c r="DL379" s="94"/>
      <c r="DM379" s="48"/>
      <c r="DN379" s="15"/>
      <c r="DO379" s="15"/>
      <c r="DP379" s="15"/>
      <c r="DQ379" s="48"/>
      <c r="DR379" s="15"/>
      <c r="DS379" s="15"/>
      <c r="DT379" s="94"/>
      <c r="DU379" s="94"/>
      <c r="DV379" s="94"/>
      <c r="DW379" s="15"/>
      <c r="DX379" s="94"/>
      <c r="DY379" s="211"/>
      <c r="DZ379" s="15">
        <v>6600.5</v>
      </c>
      <c r="EA379" s="15">
        <v>6600.5</v>
      </c>
      <c r="EB379" s="197">
        <v>6600.5</v>
      </c>
      <c r="EC379" s="15">
        <f t="shared" si="202"/>
        <v>100</v>
      </c>
      <c r="ED379" s="221"/>
      <c r="EE379" s="221"/>
      <c r="EF379" s="94"/>
      <c r="EG379" s="94"/>
      <c r="EH379" s="94"/>
      <c r="EI379" s="15"/>
      <c r="EJ379" s="94"/>
      <c r="EK379" s="94"/>
      <c r="EL379" s="94"/>
      <c r="EM379" s="15"/>
      <c r="EN379" s="94"/>
      <c r="EO379" s="94"/>
      <c r="EP379" s="94"/>
      <c r="EQ379" s="15"/>
      <c r="ER379" s="94"/>
      <c r="ES379" s="94"/>
      <c r="ET379" s="15">
        <v>630.1</v>
      </c>
      <c r="EU379" s="15">
        <v>443.9</v>
      </c>
      <c r="EV379" s="199">
        <v>360.91267999999997</v>
      </c>
      <c r="EW379" s="15">
        <f t="shared" si="1288"/>
        <v>81.304951565667935</v>
      </c>
      <c r="EX379" s="15">
        <v>1568.7</v>
      </c>
      <c r="EY379" s="15">
        <v>1568.7</v>
      </c>
      <c r="EZ379" s="199">
        <v>1568.7349899999999</v>
      </c>
      <c r="FA379" s="15">
        <f t="shared" si="1291"/>
        <v>100.00223050933894</v>
      </c>
      <c r="FB379" s="15"/>
      <c r="FC379" s="15"/>
      <c r="FD379" s="199"/>
      <c r="FE379" s="15"/>
      <c r="FF379" s="15"/>
      <c r="FG379" s="15"/>
      <c r="FH379" s="199"/>
      <c r="FI379" s="15"/>
      <c r="FJ379" s="15"/>
      <c r="FK379" s="15"/>
      <c r="FL379" s="199"/>
      <c r="FM379" s="15"/>
      <c r="FN379" s="15"/>
      <c r="FO379" s="15"/>
      <c r="FP379" s="133"/>
      <c r="FQ379" s="15"/>
      <c r="FR379" s="15"/>
      <c r="FS379" s="15"/>
      <c r="FT379" s="133"/>
      <c r="FU379" s="15"/>
      <c r="FV379" s="15">
        <v>5372.5</v>
      </c>
      <c r="FW379" s="15"/>
      <c r="FX379" s="133"/>
      <c r="FY379" s="15"/>
      <c r="FZ379" s="15"/>
      <c r="GA379" s="15"/>
      <c r="GB379" s="133"/>
      <c r="GC379" s="15"/>
      <c r="GD379" s="15"/>
      <c r="GE379" s="15"/>
      <c r="GF379" s="133"/>
      <c r="GG379" s="15"/>
      <c r="GH379" s="15"/>
      <c r="GI379" s="15">
        <v>100.373</v>
      </c>
      <c r="GJ379" s="15">
        <v>100.373</v>
      </c>
      <c r="GK379" s="15">
        <f t="shared" si="1334"/>
        <v>100</v>
      </c>
    </row>
    <row r="380" spans="1:193" s="33" customFormat="1" x14ac:dyDescent="0.25">
      <c r="A380" s="56" t="s">
        <v>393</v>
      </c>
      <c r="B380" s="145">
        <f t="shared" si="1297"/>
        <v>39078.699999999997</v>
      </c>
      <c r="C380" s="145">
        <f t="shared" si="1297"/>
        <v>39078.699999999997</v>
      </c>
      <c r="D380" s="145">
        <f t="shared" si="1298"/>
        <v>39078.699999999997</v>
      </c>
      <c r="E380" s="14">
        <f t="shared" si="1335"/>
        <v>100</v>
      </c>
      <c r="F380" s="14"/>
      <c r="G380" s="14"/>
      <c r="H380" s="14"/>
      <c r="I380" s="14"/>
      <c r="J380" s="14"/>
      <c r="K380" s="14"/>
      <c r="L380" s="14"/>
      <c r="M380" s="14"/>
      <c r="N380" s="14"/>
      <c r="O380" s="14"/>
      <c r="P380" s="14"/>
      <c r="Q380" s="15"/>
      <c r="R380" s="14"/>
      <c r="S380" s="14"/>
      <c r="T380" s="14"/>
      <c r="U380" s="14"/>
      <c r="V380" s="14"/>
      <c r="W380" s="14"/>
      <c r="X380" s="14"/>
      <c r="Y380" s="14"/>
      <c r="Z380" s="14"/>
      <c r="AA380" s="14"/>
      <c r="AB380" s="14">
        <v>0</v>
      </c>
      <c r="AC380" s="14"/>
      <c r="AD380" s="14"/>
      <c r="AE380" s="14"/>
      <c r="AF380" s="14"/>
      <c r="AG380" s="14"/>
      <c r="AH380" s="14"/>
      <c r="AI380" s="14"/>
      <c r="AJ380" s="14"/>
      <c r="AK380" s="14"/>
      <c r="AL380" s="14"/>
      <c r="AM380" s="14"/>
      <c r="AN380" s="14"/>
      <c r="AO380" s="14"/>
      <c r="AP380" s="14"/>
      <c r="AQ380" s="14"/>
      <c r="AR380" s="14"/>
      <c r="AS380" s="14"/>
      <c r="AT380" s="14">
        <v>5000</v>
      </c>
      <c r="AU380" s="14">
        <v>5000</v>
      </c>
      <c r="AV380" s="14">
        <v>5000</v>
      </c>
      <c r="AW380" s="14">
        <f t="shared" si="1442"/>
        <v>100</v>
      </c>
      <c r="AX380" s="14"/>
      <c r="AY380" s="14"/>
      <c r="AZ380" s="14"/>
      <c r="BA380" s="14"/>
      <c r="BB380" s="155"/>
      <c r="BC380" s="14"/>
      <c r="BD380" s="14"/>
      <c r="BE380" s="14"/>
      <c r="BF380" s="14"/>
      <c r="BG380" s="14"/>
      <c r="BH380" s="14"/>
      <c r="BI380" s="95"/>
      <c r="BJ380" s="95"/>
      <c r="BK380" s="95"/>
      <c r="BL380" s="95"/>
      <c r="BM380" s="95"/>
      <c r="BN380" s="95"/>
      <c r="BO380" s="14"/>
      <c r="BP380" s="14"/>
      <c r="BQ380" s="95"/>
      <c r="BR380" s="14"/>
      <c r="BS380" s="14"/>
      <c r="BT380" s="14"/>
      <c r="BU380" s="95"/>
      <c r="BV380" s="95"/>
      <c r="BW380" s="14"/>
      <c r="BX380" s="14"/>
      <c r="BY380" s="95"/>
      <c r="BZ380" s="14"/>
      <c r="CA380" s="14"/>
      <c r="CB380" s="14"/>
      <c r="CC380" s="14"/>
      <c r="CD380" s="14"/>
      <c r="CE380" s="14"/>
      <c r="CF380" s="14"/>
      <c r="CG380" s="14"/>
      <c r="CH380" s="15">
        <v>34078.699999999997</v>
      </c>
      <c r="CI380" s="15">
        <v>34078.699999999997</v>
      </c>
      <c r="CJ380" s="15">
        <v>34078.699999999997</v>
      </c>
      <c r="CK380" s="14">
        <f>CJ380/CI380*100</f>
        <v>100</v>
      </c>
      <c r="CL380" s="14"/>
      <c r="CM380" s="14"/>
      <c r="CN380" s="14"/>
      <c r="CO380" s="14"/>
      <c r="CP380" s="14"/>
      <c r="CQ380" s="14"/>
      <c r="CR380" s="14"/>
      <c r="CS380" s="95"/>
      <c r="CT380" s="95"/>
      <c r="CU380" s="14"/>
      <c r="CV380" s="14"/>
      <c r="CW380" s="95"/>
      <c r="CX380" s="95"/>
      <c r="CY380" s="14"/>
      <c r="CZ380" s="14"/>
      <c r="DA380" s="95"/>
      <c r="DB380" s="14"/>
      <c r="DC380" s="14"/>
      <c r="DD380" s="14"/>
      <c r="DE380" s="14"/>
      <c r="DF380" s="14"/>
      <c r="DG380" s="14"/>
      <c r="DH380" s="14"/>
      <c r="DI380" s="95"/>
      <c r="DJ380" s="95"/>
      <c r="DK380" s="14"/>
      <c r="DL380" s="14"/>
      <c r="DM380" s="48"/>
      <c r="DN380" s="14"/>
      <c r="DO380" s="14"/>
      <c r="DP380" s="14"/>
      <c r="DQ380" s="48"/>
      <c r="DR380" s="14"/>
      <c r="DS380" s="14"/>
      <c r="DT380" s="14"/>
      <c r="DU380" s="95"/>
      <c r="DV380" s="95"/>
      <c r="DW380" s="15"/>
      <c r="DX380" s="14"/>
      <c r="DY380" s="207"/>
      <c r="DZ380" s="15"/>
      <c r="EA380" s="15"/>
      <c r="EB380" s="14"/>
      <c r="EC380" s="14"/>
      <c r="ED380" s="225"/>
      <c r="EE380" s="221"/>
      <c r="EF380" s="14"/>
      <c r="EG380" s="95"/>
      <c r="EH380" s="95"/>
      <c r="EI380" s="15"/>
      <c r="EJ380" s="14"/>
      <c r="EK380" s="95"/>
      <c r="EL380" s="95"/>
      <c r="EM380" s="15"/>
      <c r="EN380" s="14"/>
      <c r="EO380" s="95"/>
      <c r="EP380" s="95"/>
      <c r="EQ380" s="15"/>
      <c r="ER380" s="14"/>
      <c r="ES380" s="95"/>
      <c r="ET380" s="15"/>
      <c r="EU380" s="15"/>
      <c r="EV380" s="14"/>
      <c r="EW380" s="15"/>
      <c r="EX380" s="15"/>
      <c r="EY380" s="15"/>
      <c r="EZ380" s="14"/>
      <c r="FA380" s="15"/>
      <c r="FB380" s="15"/>
      <c r="FC380" s="15"/>
      <c r="FD380" s="14"/>
      <c r="FE380" s="15"/>
      <c r="FF380" s="15"/>
      <c r="FG380" s="15"/>
      <c r="FH380" s="14"/>
      <c r="FI380" s="15"/>
      <c r="FJ380" s="15"/>
      <c r="FK380" s="15"/>
      <c r="FL380" s="14"/>
      <c r="FM380" s="15"/>
      <c r="FN380" s="15"/>
      <c r="FO380" s="15"/>
      <c r="FP380" s="14"/>
      <c r="FQ380" s="14"/>
      <c r="FR380" s="14"/>
      <c r="FS380" s="15"/>
      <c r="FT380" s="14"/>
      <c r="FU380" s="14"/>
      <c r="FV380" s="14"/>
      <c r="FW380" s="15"/>
      <c r="FX380" s="14"/>
      <c r="FY380" s="14"/>
      <c r="FZ380" s="14"/>
      <c r="GA380" s="15"/>
      <c r="GB380" s="14"/>
      <c r="GC380" s="14"/>
      <c r="GD380" s="14"/>
      <c r="GE380" s="15"/>
      <c r="GF380" s="14"/>
      <c r="GG380" s="14"/>
      <c r="GH380" s="14"/>
      <c r="GI380" s="15"/>
      <c r="GJ380" s="15"/>
      <c r="GK380" s="15"/>
    </row>
    <row r="381" spans="1:193" s="33" customFormat="1" x14ac:dyDescent="0.25">
      <c r="A381" s="56" t="s">
        <v>451</v>
      </c>
      <c r="B381" s="145">
        <f t="shared" si="1297"/>
        <v>0</v>
      </c>
      <c r="C381" s="145">
        <f t="shared" si="1297"/>
        <v>914.67845999999997</v>
      </c>
      <c r="D381" s="145">
        <f t="shared" si="1298"/>
        <v>914.67845999999997</v>
      </c>
      <c r="E381" s="14">
        <f t="shared" si="1335"/>
        <v>100</v>
      </c>
      <c r="F381" s="14"/>
      <c r="G381" s="14"/>
      <c r="H381" s="14"/>
      <c r="I381" s="14"/>
      <c r="J381" s="14"/>
      <c r="K381" s="14"/>
      <c r="L381" s="14"/>
      <c r="M381" s="14"/>
      <c r="N381" s="14"/>
      <c r="O381" s="14"/>
      <c r="P381" s="14"/>
      <c r="Q381" s="15"/>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v>914.67845999999997</v>
      </c>
      <c r="AR381" s="133">
        <v>914.67845999999997</v>
      </c>
      <c r="AS381" s="14">
        <f t="shared" si="1307"/>
        <v>100</v>
      </c>
      <c r="AT381" s="14"/>
      <c r="AU381" s="14"/>
      <c r="AV381" s="14"/>
      <c r="AW381" s="14"/>
      <c r="AX381" s="14"/>
      <c r="AY381" s="14"/>
      <c r="AZ381" s="14"/>
      <c r="BA381" s="14"/>
      <c r="BB381" s="155"/>
      <c r="BC381" s="14"/>
      <c r="BD381" s="14"/>
      <c r="BE381" s="14"/>
      <c r="BF381" s="14"/>
      <c r="BG381" s="14"/>
      <c r="BH381" s="14"/>
      <c r="BI381" s="95"/>
      <c r="BJ381" s="95"/>
      <c r="BK381" s="95"/>
      <c r="BL381" s="95"/>
      <c r="BM381" s="95"/>
      <c r="BN381" s="95"/>
      <c r="BO381" s="14"/>
      <c r="BP381" s="14"/>
      <c r="BQ381" s="95"/>
      <c r="BR381" s="14"/>
      <c r="BS381" s="14"/>
      <c r="BT381" s="14"/>
      <c r="BU381" s="95"/>
      <c r="BV381" s="95"/>
      <c r="BW381" s="14"/>
      <c r="BX381" s="14"/>
      <c r="BY381" s="95"/>
      <c r="BZ381" s="14"/>
      <c r="CA381" s="14"/>
      <c r="CB381" s="14"/>
      <c r="CC381" s="14"/>
      <c r="CD381" s="14"/>
      <c r="CE381" s="14"/>
      <c r="CF381" s="14"/>
      <c r="CG381" s="14"/>
      <c r="CH381" s="14"/>
      <c r="CI381" s="14"/>
      <c r="CJ381" s="14"/>
      <c r="CK381" s="95"/>
      <c r="CL381" s="95"/>
      <c r="CM381" s="14"/>
      <c r="CN381" s="14"/>
      <c r="CO381" s="95"/>
      <c r="CP381" s="95"/>
      <c r="CQ381" s="14"/>
      <c r="CR381" s="14"/>
      <c r="CS381" s="95"/>
      <c r="CT381" s="95"/>
      <c r="CU381" s="14"/>
      <c r="CV381" s="14"/>
      <c r="CW381" s="95"/>
      <c r="CX381" s="95"/>
      <c r="CY381" s="14"/>
      <c r="CZ381" s="14"/>
      <c r="DA381" s="95"/>
      <c r="DB381" s="14"/>
      <c r="DC381" s="14"/>
      <c r="DD381" s="14"/>
      <c r="DE381" s="14"/>
      <c r="DF381" s="14"/>
      <c r="DG381" s="14"/>
      <c r="DH381" s="14"/>
      <c r="DI381" s="95"/>
      <c r="DJ381" s="95"/>
      <c r="DK381" s="14"/>
      <c r="DL381" s="14"/>
      <c r="DM381" s="48"/>
      <c r="DN381" s="14"/>
      <c r="DO381" s="14"/>
      <c r="DP381" s="14"/>
      <c r="DQ381" s="48"/>
      <c r="DR381" s="14"/>
      <c r="DS381" s="14"/>
      <c r="DT381" s="14"/>
      <c r="DU381" s="95"/>
      <c r="DV381" s="95"/>
      <c r="DW381" s="15"/>
      <c r="DX381" s="14"/>
      <c r="DY381" s="207"/>
      <c r="DZ381" s="15"/>
      <c r="EA381" s="15"/>
      <c r="EB381" s="14"/>
      <c r="EC381" s="14"/>
      <c r="ED381" s="225"/>
      <c r="EE381" s="221"/>
      <c r="EF381" s="14"/>
      <c r="EG381" s="95"/>
      <c r="EH381" s="95"/>
      <c r="EI381" s="15"/>
      <c r="EJ381" s="14"/>
      <c r="EK381" s="95"/>
      <c r="EL381" s="95"/>
      <c r="EM381" s="15"/>
      <c r="EN381" s="14"/>
      <c r="EO381" s="95"/>
      <c r="EP381" s="95"/>
      <c r="EQ381" s="15"/>
      <c r="ER381" s="14"/>
      <c r="ES381" s="95"/>
      <c r="ET381" s="15"/>
      <c r="EU381" s="15"/>
      <c r="EV381" s="14"/>
      <c r="EW381" s="15"/>
      <c r="EX381" s="15"/>
      <c r="EY381" s="15"/>
      <c r="EZ381" s="14"/>
      <c r="FA381" s="15"/>
      <c r="FB381" s="15"/>
      <c r="FC381" s="15"/>
      <c r="FD381" s="14"/>
      <c r="FE381" s="15"/>
      <c r="FF381" s="15"/>
      <c r="FG381" s="15"/>
      <c r="FH381" s="14"/>
      <c r="FI381" s="15"/>
      <c r="FJ381" s="15"/>
      <c r="FK381" s="15"/>
      <c r="FL381" s="14"/>
      <c r="FM381" s="15"/>
      <c r="FN381" s="15"/>
      <c r="FO381" s="15"/>
      <c r="FP381" s="14"/>
      <c r="FQ381" s="14"/>
      <c r="FR381" s="14"/>
      <c r="FS381" s="15"/>
      <c r="FT381" s="14"/>
      <c r="FU381" s="14"/>
      <c r="FV381" s="14"/>
      <c r="FW381" s="15"/>
      <c r="FX381" s="14"/>
      <c r="FY381" s="14"/>
      <c r="FZ381" s="14"/>
      <c r="GA381" s="15"/>
      <c r="GB381" s="14"/>
      <c r="GC381" s="14"/>
      <c r="GD381" s="14"/>
      <c r="GE381" s="15"/>
      <c r="GF381" s="14"/>
      <c r="GG381" s="14"/>
      <c r="GH381" s="14"/>
      <c r="GI381" s="15"/>
      <c r="GJ381" s="15"/>
      <c r="GK381" s="15"/>
    </row>
    <row r="382" spans="1:193" s="33" customFormat="1" x14ac:dyDescent="0.25">
      <c r="A382" s="56" t="s">
        <v>636</v>
      </c>
      <c r="B382" s="145">
        <f t="shared" si="1297"/>
        <v>0</v>
      </c>
      <c r="C382" s="145">
        <f t="shared" si="1297"/>
        <v>636.69256999999993</v>
      </c>
      <c r="D382" s="145">
        <f t="shared" si="1298"/>
        <v>636.69256999999993</v>
      </c>
      <c r="E382" s="14">
        <f t="shared" si="1335"/>
        <v>100</v>
      </c>
      <c r="F382" s="14"/>
      <c r="G382" s="14"/>
      <c r="H382" s="14"/>
      <c r="I382" s="14"/>
      <c r="J382" s="14"/>
      <c r="K382" s="14"/>
      <c r="L382" s="14"/>
      <c r="M382" s="14"/>
      <c r="N382" s="14"/>
      <c r="O382" s="14"/>
      <c r="P382" s="14"/>
      <c r="Q382" s="15"/>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v>636.69256999999993</v>
      </c>
      <c r="AR382" s="133">
        <v>636.69256999999993</v>
      </c>
      <c r="AS382" s="14">
        <f t="shared" si="1307"/>
        <v>100</v>
      </c>
      <c r="AT382" s="14"/>
      <c r="AU382" s="14"/>
      <c r="AV382" s="14"/>
      <c r="AW382" s="14"/>
      <c r="AX382" s="14"/>
      <c r="AY382" s="14"/>
      <c r="AZ382" s="14"/>
      <c r="BA382" s="14"/>
      <c r="BB382" s="155"/>
      <c r="BC382" s="14"/>
      <c r="BD382" s="14"/>
      <c r="BE382" s="14"/>
      <c r="BF382" s="14"/>
      <c r="BG382" s="14"/>
      <c r="BH382" s="14"/>
      <c r="BI382" s="95"/>
      <c r="BJ382" s="95"/>
      <c r="BK382" s="95"/>
      <c r="BL382" s="95"/>
      <c r="BM382" s="95"/>
      <c r="BN382" s="95"/>
      <c r="BO382" s="14"/>
      <c r="BP382" s="14"/>
      <c r="BQ382" s="95"/>
      <c r="BR382" s="14"/>
      <c r="BS382" s="14"/>
      <c r="BT382" s="14"/>
      <c r="BU382" s="95"/>
      <c r="BV382" s="95"/>
      <c r="BW382" s="14"/>
      <c r="BX382" s="14"/>
      <c r="BY382" s="95"/>
      <c r="BZ382" s="14"/>
      <c r="CA382" s="14"/>
      <c r="CB382" s="14"/>
      <c r="CC382" s="14"/>
      <c r="CD382" s="14"/>
      <c r="CE382" s="14"/>
      <c r="CF382" s="14"/>
      <c r="CG382" s="14"/>
      <c r="CH382" s="14"/>
      <c r="CI382" s="14"/>
      <c r="CJ382" s="14"/>
      <c r="CK382" s="95"/>
      <c r="CL382" s="95"/>
      <c r="CM382" s="14"/>
      <c r="CN382" s="14"/>
      <c r="CO382" s="95"/>
      <c r="CP382" s="95"/>
      <c r="CQ382" s="14"/>
      <c r="CR382" s="14"/>
      <c r="CS382" s="95"/>
      <c r="CT382" s="95"/>
      <c r="CU382" s="14"/>
      <c r="CV382" s="14"/>
      <c r="CW382" s="95"/>
      <c r="CX382" s="95"/>
      <c r="CY382" s="14"/>
      <c r="CZ382" s="14"/>
      <c r="DA382" s="95"/>
      <c r="DB382" s="14"/>
      <c r="DC382" s="14"/>
      <c r="DD382" s="14"/>
      <c r="DE382" s="95"/>
      <c r="DF382" s="95"/>
      <c r="DG382" s="14"/>
      <c r="DH382" s="14"/>
      <c r="DI382" s="95"/>
      <c r="DJ382" s="95"/>
      <c r="DK382" s="14"/>
      <c r="DL382" s="14"/>
      <c r="DM382" s="48"/>
      <c r="DN382" s="14"/>
      <c r="DO382" s="14"/>
      <c r="DP382" s="14"/>
      <c r="DQ382" s="48"/>
      <c r="DR382" s="14"/>
      <c r="DS382" s="14"/>
      <c r="DT382" s="14"/>
      <c r="DU382" s="95"/>
      <c r="DV382" s="95"/>
      <c r="DW382" s="15"/>
      <c r="DX382" s="14"/>
      <c r="DY382" s="207"/>
      <c r="DZ382" s="15"/>
      <c r="EA382" s="15"/>
      <c r="EB382" s="14"/>
      <c r="EC382" s="14"/>
      <c r="ED382" s="225"/>
      <c r="EE382" s="221"/>
      <c r="EF382" s="14"/>
      <c r="EG382" s="95"/>
      <c r="EH382" s="95"/>
      <c r="EI382" s="15"/>
      <c r="EJ382" s="14"/>
      <c r="EK382" s="95"/>
      <c r="EL382" s="95"/>
      <c r="EM382" s="15"/>
      <c r="EN382" s="14"/>
      <c r="EO382" s="95"/>
      <c r="EP382" s="95"/>
      <c r="EQ382" s="15"/>
      <c r="ER382" s="14"/>
      <c r="ES382" s="95"/>
      <c r="ET382" s="15"/>
      <c r="EU382" s="15"/>
      <c r="EV382" s="14"/>
      <c r="EW382" s="15"/>
      <c r="EX382" s="15"/>
      <c r="EY382" s="15"/>
      <c r="EZ382" s="14"/>
      <c r="FA382" s="15"/>
      <c r="FB382" s="15"/>
      <c r="FC382" s="15"/>
      <c r="FD382" s="14"/>
      <c r="FE382" s="15"/>
      <c r="FF382" s="15"/>
      <c r="FG382" s="15"/>
      <c r="FH382" s="14"/>
      <c r="FI382" s="15"/>
      <c r="FJ382" s="15"/>
      <c r="FK382" s="15"/>
      <c r="FL382" s="14"/>
      <c r="FM382" s="15"/>
      <c r="FN382" s="15"/>
      <c r="FO382" s="15"/>
      <c r="FP382" s="14"/>
      <c r="FQ382" s="14"/>
      <c r="FR382" s="14"/>
      <c r="FS382" s="15"/>
      <c r="FT382" s="14"/>
      <c r="FU382" s="14"/>
      <c r="FV382" s="14"/>
      <c r="FW382" s="15"/>
      <c r="FX382" s="14"/>
      <c r="FY382" s="14"/>
      <c r="FZ382" s="14"/>
      <c r="GA382" s="15"/>
      <c r="GB382" s="14"/>
      <c r="GC382" s="14"/>
      <c r="GD382" s="14"/>
      <c r="GE382" s="15"/>
      <c r="GF382" s="14"/>
      <c r="GG382" s="14"/>
      <c r="GH382" s="14"/>
      <c r="GI382" s="15"/>
      <c r="GJ382" s="15"/>
      <c r="GK382" s="15"/>
    </row>
    <row r="383" spans="1:193" s="33" customFormat="1" x14ac:dyDescent="0.25">
      <c r="A383" s="56" t="s">
        <v>394</v>
      </c>
      <c r="B383" s="145">
        <f t="shared" si="1297"/>
        <v>0</v>
      </c>
      <c r="C383" s="145">
        <f t="shared" si="1297"/>
        <v>0</v>
      </c>
      <c r="D383" s="145">
        <f t="shared" si="1298"/>
        <v>0</v>
      </c>
      <c r="E383" s="14"/>
      <c r="F383" s="14"/>
      <c r="G383" s="14"/>
      <c r="H383" s="14"/>
      <c r="I383" s="14"/>
      <c r="J383" s="14"/>
      <c r="K383" s="14"/>
      <c r="L383" s="14"/>
      <c r="M383" s="14"/>
      <c r="N383" s="14"/>
      <c r="O383" s="14"/>
      <c r="P383" s="14"/>
      <c r="Q383" s="15"/>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c r="AT383" s="14"/>
      <c r="AU383" s="14"/>
      <c r="AV383" s="14"/>
      <c r="AW383" s="14"/>
      <c r="AX383" s="14"/>
      <c r="AY383" s="14"/>
      <c r="AZ383" s="14"/>
      <c r="BA383" s="14"/>
      <c r="BB383" s="155"/>
      <c r="BC383" s="14"/>
      <c r="BD383" s="14"/>
      <c r="BE383" s="14"/>
      <c r="BF383" s="14"/>
      <c r="BG383" s="14"/>
      <c r="BH383" s="14"/>
      <c r="BI383" s="95"/>
      <c r="BJ383" s="95"/>
      <c r="BK383" s="95"/>
      <c r="BL383" s="95"/>
      <c r="BM383" s="95"/>
      <c r="BN383" s="95"/>
      <c r="BO383" s="14"/>
      <c r="BP383" s="14"/>
      <c r="BQ383" s="95"/>
      <c r="BR383" s="14"/>
      <c r="BS383" s="14"/>
      <c r="BT383" s="14"/>
      <c r="BU383" s="95"/>
      <c r="BV383" s="95"/>
      <c r="BW383" s="14"/>
      <c r="BX383" s="14"/>
      <c r="BY383" s="95"/>
      <c r="BZ383" s="14"/>
      <c r="CA383" s="14"/>
      <c r="CB383" s="14"/>
      <c r="CC383" s="14"/>
      <c r="CD383" s="14"/>
      <c r="CE383" s="14"/>
      <c r="CF383" s="14"/>
      <c r="CG383" s="14"/>
      <c r="CH383" s="14"/>
      <c r="CI383" s="14"/>
      <c r="CJ383" s="14"/>
      <c r="CK383" s="95"/>
      <c r="CL383" s="95"/>
      <c r="CM383" s="14"/>
      <c r="CN383" s="14"/>
      <c r="CO383" s="95"/>
      <c r="CP383" s="95"/>
      <c r="CQ383" s="14"/>
      <c r="CR383" s="14"/>
      <c r="CS383" s="95"/>
      <c r="CT383" s="95"/>
      <c r="CU383" s="14"/>
      <c r="CV383" s="14"/>
      <c r="CW383" s="95"/>
      <c r="CX383" s="95"/>
      <c r="CY383" s="14"/>
      <c r="CZ383" s="14"/>
      <c r="DA383" s="95"/>
      <c r="DB383" s="14"/>
      <c r="DC383" s="14"/>
      <c r="DD383" s="14"/>
      <c r="DE383" s="95"/>
      <c r="DF383" s="95"/>
      <c r="DG383" s="14"/>
      <c r="DH383" s="14"/>
      <c r="DI383" s="95"/>
      <c r="DJ383" s="95"/>
      <c r="DK383" s="14"/>
      <c r="DL383" s="14"/>
      <c r="DM383" s="48"/>
      <c r="DN383" s="14"/>
      <c r="DO383" s="14"/>
      <c r="DP383" s="14"/>
      <c r="DQ383" s="48"/>
      <c r="DR383" s="14"/>
      <c r="DS383" s="14"/>
      <c r="DT383" s="14"/>
      <c r="DU383" s="95"/>
      <c r="DV383" s="95"/>
      <c r="DW383" s="15"/>
      <c r="DX383" s="14"/>
      <c r="DY383" s="207"/>
      <c r="DZ383" s="15"/>
      <c r="EA383" s="15"/>
      <c r="EB383" s="14"/>
      <c r="EC383" s="14"/>
      <c r="ED383" s="225"/>
      <c r="EE383" s="221"/>
      <c r="EF383" s="14"/>
      <c r="EG383" s="95"/>
      <c r="EH383" s="95"/>
      <c r="EI383" s="15"/>
      <c r="EJ383" s="14"/>
      <c r="EK383" s="95"/>
      <c r="EL383" s="95"/>
      <c r="EM383" s="15"/>
      <c r="EN383" s="14"/>
      <c r="EO383" s="95"/>
      <c r="EP383" s="95"/>
      <c r="EQ383" s="15"/>
      <c r="ER383" s="14"/>
      <c r="ES383" s="95"/>
      <c r="ET383" s="15"/>
      <c r="EU383" s="15"/>
      <c r="EV383" s="14"/>
      <c r="EW383" s="15"/>
      <c r="EX383" s="15"/>
      <c r="EY383" s="15"/>
      <c r="EZ383" s="14"/>
      <c r="FA383" s="15"/>
      <c r="FB383" s="15"/>
      <c r="FC383" s="15"/>
      <c r="FD383" s="14"/>
      <c r="FE383" s="15"/>
      <c r="FF383" s="15"/>
      <c r="FG383" s="15"/>
      <c r="FH383" s="14"/>
      <c r="FI383" s="15"/>
      <c r="FJ383" s="15"/>
      <c r="FK383" s="15"/>
      <c r="FL383" s="14"/>
      <c r="FM383" s="15"/>
      <c r="FN383" s="15"/>
      <c r="FO383" s="15"/>
      <c r="FP383" s="14"/>
      <c r="FQ383" s="14"/>
      <c r="FR383" s="14"/>
      <c r="FS383" s="15"/>
      <c r="FT383" s="14"/>
      <c r="FU383" s="14"/>
      <c r="FV383" s="14"/>
      <c r="FW383" s="15"/>
      <c r="FX383" s="14"/>
      <c r="FY383" s="14"/>
      <c r="FZ383" s="14"/>
      <c r="GA383" s="15"/>
      <c r="GB383" s="14"/>
      <c r="GC383" s="14"/>
      <c r="GD383" s="14"/>
      <c r="GE383" s="15"/>
      <c r="GF383" s="14"/>
      <c r="GG383" s="14"/>
      <c r="GH383" s="14"/>
      <c r="GI383" s="15"/>
      <c r="GJ383" s="15"/>
      <c r="GK383" s="15"/>
    </row>
    <row r="384" spans="1:193" s="33" customFormat="1" x14ac:dyDescent="0.25">
      <c r="A384" s="56" t="s">
        <v>483</v>
      </c>
      <c r="B384" s="145">
        <f t="shared" si="1297"/>
        <v>0</v>
      </c>
      <c r="C384" s="145">
        <f t="shared" si="1297"/>
        <v>0</v>
      </c>
      <c r="D384" s="145">
        <f t="shared" si="1298"/>
        <v>0</v>
      </c>
      <c r="E384" s="14"/>
      <c r="F384" s="14"/>
      <c r="G384" s="14"/>
      <c r="H384" s="14"/>
      <c r="I384" s="14"/>
      <c r="J384" s="14"/>
      <c r="K384" s="14"/>
      <c r="L384" s="14"/>
      <c r="M384" s="14"/>
      <c r="N384" s="14"/>
      <c r="O384" s="14"/>
      <c r="P384" s="14"/>
      <c r="Q384" s="15"/>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4"/>
      <c r="AU384" s="14"/>
      <c r="AV384" s="14"/>
      <c r="AW384" s="14"/>
      <c r="AX384" s="14"/>
      <c r="AY384" s="14"/>
      <c r="AZ384" s="14"/>
      <c r="BA384" s="14"/>
      <c r="BB384" s="155"/>
      <c r="BC384" s="14"/>
      <c r="BD384" s="14"/>
      <c r="BE384" s="14"/>
      <c r="BF384" s="14"/>
      <c r="BG384" s="14"/>
      <c r="BH384" s="14"/>
      <c r="BI384" s="95"/>
      <c r="BJ384" s="95"/>
      <c r="BK384" s="95"/>
      <c r="BL384" s="95"/>
      <c r="BM384" s="95"/>
      <c r="BN384" s="95"/>
      <c r="BO384" s="14"/>
      <c r="BP384" s="14"/>
      <c r="BQ384" s="95"/>
      <c r="BR384" s="14"/>
      <c r="BS384" s="14"/>
      <c r="BT384" s="14"/>
      <c r="BU384" s="95"/>
      <c r="BV384" s="95"/>
      <c r="BW384" s="14"/>
      <c r="BX384" s="14"/>
      <c r="BY384" s="95"/>
      <c r="BZ384" s="14"/>
      <c r="CA384" s="14"/>
      <c r="CB384" s="14"/>
      <c r="CC384" s="14"/>
      <c r="CD384" s="14"/>
      <c r="CE384" s="14"/>
      <c r="CF384" s="14"/>
      <c r="CG384" s="95"/>
      <c r="CH384" s="95"/>
      <c r="CI384" s="14"/>
      <c r="CJ384" s="14"/>
      <c r="CK384" s="95"/>
      <c r="CL384" s="95"/>
      <c r="CM384" s="14"/>
      <c r="CN384" s="14"/>
      <c r="CO384" s="95"/>
      <c r="CP384" s="95"/>
      <c r="CQ384" s="14"/>
      <c r="CR384" s="14"/>
      <c r="CS384" s="95"/>
      <c r="CT384" s="95"/>
      <c r="CU384" s="14"/>
      <c r="CV384" s="14"/>
      <c r="CW384" s="95"/>
      <c r="CX384" s="95"/>
      <c r="CY384" s="14"/>
      <c r="CZ384" s="14"/>
      <c r="DA384" s="95"/>
      <c r="DB384" s="14"/>
      <c r="DC384" s="14"/>
      <c r="DD384" s="14"/>
      <c r="DE384" s="95"/>
      <c r="DF384" s="95"/>
      <c r="DG384" s="14"/>
      <c r="DH384" s="14"/>
      <c r="DI384" s="95"/>
      <c r="DJ384" s="95"/>
      <c r="DK384" s="14"/>
      <c r="DL384" s="14"/>
      <c r="DM384" s="48"/>
      <c r="DN384" s="14"/>
      <c r="DO384" s="14"/>
      <c r="DP384" s="14"/>
      <c r="DQ384" s="48"/>
      <c r="DR384" s="14"/>
      <c r="DS384" s="14"/>
      <c r="DT384" s="14"/>
      <c r="DU384" s="95"/>
      <c r="DV384" s="95"/>
      <c r="DW384" s="15"/>
      <c r="DX384" s="14"/>
      <c r="DY384" s="207"/>
      <c r="DZ384" s="15"/>
      <c r="EA384" s="15"/>
      <c r="EB384" s="14"/>
      <c r="EC384" s="14"/>
      <c r="ED384" s="225"/>
      <c r="EE384" s="221"/>
      <c r="EF384" s="14"/>
      <c r="EG384" s="95"/>
      <c r="EH384" s="95"/>
      <c r="EI384" s="15"/>
      <c r="EJ384" s="14"/>
      <c r="EK384" s="95"/>
      <c r="EL384" s="95"/>
      <c r="EM384" s="15"/>
      <c r="EN384" s="14"/>
      <c r="EO384" s="95"/>
      <c r="EP384" s="95"/>
      <c r="EQ384" s="15"/>
      <c r="ER384" s="14"/>
      <c r="ES384" s="95"/>
      <c r="ET384" s="15"/>
      <c r="EU384" s="15"/>
      <c r="EV384" s="14"/>
      <c r="EW384" s="15"/>
      <c r="EX384" s="15"/>
      <c r="EY384" s="15"/>
      <c r="EZ384" s="14"/>
      <c r="FA384" s="15"/>
      <c r="FB384" s="15"/>
      <c r="FC384" s="15"/>
      <c r="FD384" s="14"/>
      <c r="FE384" s="15"/>
      <c r="FF384" s="15"/>
      <c r="FG384" s="15"/>
      <c r="FH384" s="14"/>
      <c r="FI384" s="15"/>
      <c r="FJ384" s="15"/>
      <c r="FK384" s="15"/>
      <c r="FL384" s="14"/>
      <c r="FM384" s="15"/>
      <c r="FN384" s="15"/>
      <c r="FO384" s="15"/>
      <c r="FP384" s="14"/>
      <c r="FQ384" s="14"/>
      <c r="FR384" s="14"/>
      <c r="FS384" s="15"/>
      <c r="FT384" s="14"/>
      <c r="FU384" s="14"/>
      <c r="FV384" s="14"/>
      <c r="FW384" s="15"/>
      <c r="FX384" s="14"/>
      <c r="FY384" s="14"/>
      <c r="FZ384" s="14"/>
      <c r="GA384" s="15"/>
      <c r="GB384" s="14"/>
      <c r="GC384" s="14"/>
      <c r="GD384" s="14"/>
      <c r="GE384" s="15"/>
      <c r="GF384" s="14"/>
      <c r="GG384" s="14"/>
      <c r="GH384" s="14"/>
      <c r="GI384" s="15"/>
      <c r="GJ384" s="15"/>
      <c r="GK384" s="15"/>
    </row>
    <row r="385" spans="1:193" s="33" customFormat="1" x14ac:dyDescent="0.25">
      <c r="A385" s="56" t="s">
        <v>637</v>
      </c>
      <c r="B385" s="145">
        <f t="shared" si="1297"/>
        <v>0</v>
      </c>
      <c r="C385" s="145">
        <f t="shared" si="1297"/>
        <v>0</v>
      </c>
      <c r="D385" s="145">
        <f t="shared" si="1298"/>
        <v>0</v>
      </c>
      <c r="E385" s="14"/>
      <c r="F385" s="14"/>
      <c r="G385" s="14"/>
      <c r="H385" s="14"/>
      <c r="I385" s="14"/>
      <c r="J385" s="14"/>
      <c r="K385" s="14"/>
      <c r="L385" s="14"/>
      <c r="M385" s="14"/>
      <c r="N385" s="14"/>
      <c r="O385" s="14"/>
      <c r="P385" s="14"/>
      <c r="Q385" s="15"/>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c r="AS385" s="14"/>
      <c r="AT385" s="14"/>
      <c r="AU385" s="14"/>
      <c r="AV385" s="14"/>
      <c r="AW385" s="14"/>
      <c r="AX385" s="14"/>
      <c r="AY385" s="14"/>
      <c r="AZ385" s="14"/>
      <c r="BA385" s="14"/>
      <c r="BB385" s="155"/>
      <c r="BC385" s="14"/>
      <c r="BD385" s="14"/>
      <c r="BE385" s="14"/>
      <c r="BF385" s="14"/>
      <c r="BG385" s="14"/>
      <c r="BH385" s="14"/>
      <c r="BI385" s="95"/>
      <c r="BJ385" s="95"/>
      <c r="BK385" s="95"/>
      <c r="BL385" s="95"/>
      <c r="BM385" s="95"/>
      <c r="BN385" s="95"/>
      <c r="BO385" s="14"/>
      <c r="BP385" s="14"/>
      <c r="BQ385" s="95"/>
      <c r="BR385" s="14"/>
      <c r="BS385" s="14"/>
      <c r="BT385" s="14"/>
      <c r="BU385" s="95"/>
      <c r="BV385" s="95"/>
      <c r="BW385" s="14"/>
      <c r="BX385" s="14"/>
      <c r="BY385" s="95"/>
      <c r="BZ385" s="14"/>
      <c r="CA385" s="14"/>
      <c r="CB385" s="14"/>
      <c r="CC385" s="14"/>
      <c r="CD385" s="14"/>
      <c r="CE385" s="14"/>
      <c r="CF385" s="14"/>
      <c r="CG385" s="95"/>
      <c r="CH385" s="95"/>
      <c r="CI385" s="14"/>
      <c r="CJ385" s="14"/>
      <c r="CK385" s="95"/>
      <c r="CL385" s="95"/>
      <c r="CM385" s="14"/>
      <c r="CN385" s="14"/>
      <c r="CO385" s="95"/>
      <c r="CP385" s="95"/>
      <c r="CQ385" s="14"/>
      <c r="CR385" s="14"/>
      <c r="CS385" s="95"/>
      <c r="CT385" s="95"/>
      <c r="CU385" s="14"/>
      <c r="CV385" s="14"/>
      <c r="CW385" s="95"/>
      <c r="CX385" s="95"/>
      <c r="CY385" s="14"/>
      <c r="CZ385" s="14"/>
      <c r="DA385" s="95"/>
      <c r="DB385" s="14"/>
      <c r="DC385" s="14"/>
      <c r="DD385" s="14"/>
      <c r="DE385" s="95"/>
      <c r="DF385" s="95"/>
      <c r="DG385" s="14"/>
      <c r="DH385" s="14"/>
      <c r="DI385" s="95"/>
      <c r="DJ385" s="95"/>
      <c r="DK385" s="14"/>
      <c r="DL385" s="14"/>
      <c r="DM385" s="48"/>
      <c r="DN385" s="14"/>
      <c r="DO385" s="14"/>
      <c r="DP385" s="14"/>
      <c r="DQ385" s="48"/>
      <c r="DR385" s="14"/>
      <c r="DS385" s="14"/>
      <c r="DT385" s="14"/>
      <c r="DU385" s="95"/>
      <c r="DV385" s="95"/>
      <c r="DW385" s="15"/>
      <c r="DX385" s="14"/>
      <c r="DY385" s="207"/>
      <c r="DZ385" s="15"/>
      <c r="EA385" s="15"/>
      <c r="EB385" s="14"/>
      <c r="EC385" s="14"/>
      <c r="ED385" s="225"/>
      <c r="EE385" s="221"/>
      <c r="EF385" s="14"/>
      <c r="EG385" s="95"/>
      <c r="EH385" s="95"/>
      <c r="EI385" s="15"/>
      <c r="EJ385" s="14"/>
      <c r="EK385" s="95"/>
      <c r="EL385" s="95"/>
      <c r="EM385" s="15"/>
      <c r="EN385" s="14"/>
      <c r="EO385" s="95"/>
      <c r="EP385" s="95"/>
      <c r="EQ385" s="15"/>
      <c r="ER385" s="14"/>
      <c r="ES385" s="95"/>
      <c r="ET385" s="15"/>
      <c r="EU385" s="15"/>
      <c r="EV385" s="14"/>
      <c r="EW385" s="15"/>
      <c r="EX385" s="15"/>
      <c r="EY385" s="15"/>
      <c r="EZ385" s="14"/>
      <c r="FA385" s="15"/>
      <c r="FB385" s="15"/>
      <c r="FC385" s="15"/>
      <c r="FD385" s="14"/>
      <c r="FE385" s="15"/>
      <c r="FF385" s="15"/>
      <c r="FG385" s="15"/>
      <c r="FH385" s="14"/>
      <c r="FI385" s="15"/>
      <c r="FJ385" s="15"/>
      <c r="FK385" s="15"/>
      <c r="FL385" s="14"/>
      <c r="FM385" s="15"/>
      <c r="FN385" s="15"/>
      <c r="FO385" s="15"/>
      <c r="FP385" s="14"/>
      <c r="FQ385" s="14"/>
      <c r="FR385" s="14"/>
      <c r="FS385" s="15"/>
      <c r="FT385" s="14"/>
      <c r="FU385" s="14"/>
      <c r="FV385" s="14"/>
      <c r="FW385" s="15"/>
      <c r="FX385" s="14"/>
      <c r="FY385" s="14"/>
      <c r="FZ385" s="14"/>
      <c r="GA385" s="15"/>
      <c r="GB385" s="14"/>
      <c r="GC385" s="14"/>
      <c r="GD385" s="14"/>
      <c r="GE385" s="15"/>
      <c r="GF385" s="14"/>
      <c r="GG385" s="14"/>
      <c r="GH385" s="14"/>
      <c r="GI385" s="15"/>
      <c r="GJ385" s="15"/>
      <c r="GK385" s="15"/>
    </row>
    <row r="386" spans="1:193" s="33" customFormat="1" x14ac:dyDescent="0.25">
      <c r="A386" s="56" t="s">
        <v>638</v>
      </c>
      <c r="B386" s="145">
        <f t="shared" si="1297"/>
        <v>0</v>
      </c>
      <c r="C386" s="145">
        <f t="shared" si="1297"/>
        <v>1000</v>
      </c>
      <c r="D386" s="145">
        <f t="shared" si="1298"/>
        <v>1000</v>
      </c>
      <c r="E386" s="14">
        <f t="shared" si="1335"/>
        <v>100</v>
      </c>
      <c r="F386" s="14"/>
      <c r="G386" s="14"/>
      <c r="H386" s="14"/>
      <c r="I386" s="14"/>
      <c r="J386" s="14"/>
      <c r="K386" s="14"/>
      <c r="L386" s="14"/>
      <c r="M386" s="14"/>
      <c r="N386" s="14"/>
      <c r="O386" s="14"/>
      <c r="P386" s="14"/>
      <c r="Q386" s="15"/>
      <c r="R386" s="14"/>
      <c r="S386" s="14"/>
      <c r="T386" s="14"/>
      <c r="U386" s="14"/>
      <c r="V386" s="14"/>
      <c r="W386" s="14"/>
      <c r="X386" s="14"/>
      <c r="Y386" s="14"/>
      <c r="Z386" s="14"/>
      <c r="AA386" s="14"/>
      <c r="AB386" s="14">
        <v>0</v>
      </c>
      <c r="AC386" s="14"/>
      <c r="AD386" s="14"/>
      <c r="AE386" s="14"/>
      <c r="AF386" s="14"/>
      <c r="AG386" s="14"/>
      <c r="AH386" s="14"/>
      <c r="AI386" s="14"/>
      <c r="AJ386" s="14"/>
      <c r="AK386" s="14"/>
      <c r="AL386" s="14"/>
      <c r="AM386" s="14"/>
      <c r="AN386" s="14"/>
      <c r="AO386" s="14"/>
      <c r="AP386" s="14"/>
      <c r="AQ386" s="14">
        <v>1000</v>
      </c>
      <c r="AR386" s="133">
        <v>1000</v>
      </c>
      <c r="AS386" s="14">
        <f t="shared" si="1307"/>
        <v>100</v>
      </c>
      <c r="AT386" s="14"/>
      <c r="AU386" s="14"/>
      <c r="AV386" s="14"/>
      <c r="AW386" s="14"/>
      <c r="AX386" s="14"/>
      <c r="AY386" s="14"/>
      <c r="AZ386" s="14"/>
      <c r="BA386" s="14"/>
      <c r="BB386" s="155"/>
      <c r="BC386" s="14"/>
      <c r="BD386" s="14"/>
      <c r="BE386" s="14"/>
      <c r="BF386" s="14"/>
      <c r="BG386" s="14"/>
      <c r="BH386" s="14"/>
      <c r="BI386" s="95"/>
      <c r="BJ386" s="95"/>
      <c r="BK386" s="95"/>
      <c r="BL386" s="95"/>
      <c r="BM386" s="95"/>
      <c r="BN386" s="95"/>
      <c r="BO386" s="14"/>
      <c r="BP386" s="14"/>
      <c r="BQ386" s="95"/>
      <c r="BR386" s="14"/>
      <c r="BS386" s="14"/>
      <c r="BT386" s="14"/>
      <c r="BU386" s="95"/>
      <c r="BV386" s="95"/>
      <c r="BW386" s="14"/>
      <c r="BX386" s="14"/>
      <c r="BY386" s="95"/>
      <c r="BZ386" s="14"/>
      <c r="CA386" s="14"/>
      <c r="CB386" s="14"/>
      <c r="CC386" s="14"/>
      <c r="CD386" s="14"/>
      <c r="CE386" s="14"/>
      <c r="CF386" s="14"/>
      <c r="CG386" s="95"/>
      <c r="CH386" s="95"/>
      <c r="CI386" s="14"/>
      <c r="CJ386" s="14"/>
      <c r="CK386" s="95"/>
      <c r="CL386" s="95"/>
      <c r="CM386" s="14"/>
      <c r="CN386" s="14"/>
      <c r="CO386" s="95"/>
      <c r="CP386" s="95"/>
      <c r="CQ386" s="14"/>
      <c r="CR386" s="14"/>
      <c r="CS386" s="95"/>
      <c r="CT386" s="95"/>
      <c r="CU386" s="14"/>
      <c r="CV386" s="14"/>
      <c r="CW386" s="95"/>
      <c r="CX386" s="95"/>
      <c r="CY386" s="14"/>
      <c r="CZ386" s="14"/>
      <c r="DA386" s="95"/>
      <c r="DB386" s="14"/>
      <c r="DC386" s="14"/>
      <c r="DD386" s="14"/>
      <c r="DE386" s="95"/>
      <c r="DF386" s="95"/>
      <c r="DG386" s="14"/>
      <c r="DH386" s="14"/>
      <c r="DI386" s="95"/>
      <c r="DJ386" s="95"/>
      <c r="DK386" s="14"/>
      <c r="DL386" s="14"/>
      <c r="DM386" s="48"/>
      <c r="DN386" s="14"/>
      <c r="DO386" s="14"/>
      <c r="DP386" s="14"/>
      <c r="DQ386" s="48"/>
      <c r="DR386" s="14"/>
      <c r="DS386" s="14"/>
      <c r="DT386" s="14"/>
      <c r="DU386" s="95"/>
      <c r="DV386" s="95"/>
      <c r="DW386" s="15"/>
      <c r="DX386" s="14"/>
      <c r="DY386" s="207"/>
      <c r="DZ386" s="15"/>
      <c r="EA386" s="15"/>
      <c r="EB386" s="14"/>
      <c r="EC386" s="14"/>
      <c r="ED386" s="225"/>
      <c r="EE386" s="221"/>
      <c r="EF386" s="14"/>
      <c r="EG386" s="95"/>
      <c r="EH386" s="95"/>
      <c r="EI386" s="15"/>
      <c r="EJ386" s="14"/>
      <c r="EK386" s="95"/>
      <c r="EL386" s="95"/>
      <c r="EM386" s="15"/>
      <c r="EN386" s="14"/>
      <c r="EO386" s="95"/>
      <c r="EP386" s="95"/>
      <c r="EQ386" s="15"/>
      <c r="ER386" s="14"/>
      <c r="ES386" s="95"/>
      <c r="ET386" s="15"/>
      <c r="EU386" s="15"/>
      <c r="EV386" s="14"/>
      <c r="EW386" s="15"/>
      <c r="EX386" s="15"/>
      <c r="EY386" s="15"/>
      <c r="EZ386" s="14"/>
      <c r="FA386" s="15"/>
      <c r="FB386" s="15"/>
      <c r="FC386" s="15"/>
      <c r="FD386" s="14"/>
      <c r="FE386" s="15"/>
      <c r="FF386" s="15"/>
      <c r="FG386" s="15"/>
      <c r="FH386" s="14"/>
      <c r="FI386" s="15"/>
      <c r="FJ386" s="15"/>
      <c r="FK386" s="15"/>
      <c r="FL386" s="14"/>
      <c r="FM386" s="15"/>
      <c r="FN386" s="15"/>
      <c r="FO386" s="15"/>
      <c r="FP386" s="14"/>
      <c r="FQ386" s="14"/>
      <c r="FR386" s="14"/>
      <c r="FS386" s="15"/>
      <c r="FT386" s="14"/>
      <c r="FU386" s="14"/>
      <c r="FV386" s="14"/>
      <c r="FW386" s="15"/>
      <c r="FX386" s="14"/>
      <c r="FY386" s="14"/>
      <c r="FZ386" s="14"/>
      <c r="GA386" s="15"/>
      <c r="GB386" s="14"/>
      <c r="GC386" s="14"/>
      <c r="GD386" s="14"/>
      <c r="GE386" s="15"/>
      <c r="GF386" s="14"/>
      <c r="GG386" s="14"/>
      <c r="GH386" s="14"/>
      <c r="GI386" s="15"/>
      <c r="GJ386" s="15"/>
      <c r="GK386" s="15"/>
    </row>
    <row r="387" spans="1:193" s="74" customFormat="1" ht="31.5" x14ac:dyDescent="0.25">
      <c r="A387" s="76" t="s">
        <v>334</v>
      </c>
      <c r="B387" s="144">
        <f t="shared" si="1297"/>
        <v>616265.10000000009</v>
      </c>
      <c r="C387" s="144">
        <f t="shared" si="1297"/>
        <v>1211712.615</v>
      </c>
      <c r="D387" s="144">
        <f t="shared" si="1298"/>
        <v>1195754.5830900001</v>
      </c>
      <c r="E387" s="79">
        <f t="shared" si="1335"/>
        <v>98.683018422648018</v>
      </c>
      <c r="F387" s="81">
        <f t="shared" ref="F387" si="1465">F388+F389+F390+F391+F392+F393</f>
        <v>0</v>
      </c>
      <c r="G387" s="81">
        <f t="shared" ref="G387:BH387" si="1466">G388+G389+G390+G391+G392+G393</f>
        <v>0</v>
      </c>
      <c r="H387" s="81">
        <f t="shared" si="1466"/>
        <v>0</v>
      </c>
      <c r="I387" s="79"/>
      <c r="J387" s="81">
        <f t="shared" ref="J387" si="1467">J388+J389+J390+J391+J392+J393</f>
        <v>0</v>
      </c>
      <c r="K387" s="81">
        <f t="shared" si="1466"/>
        <v>0</v>
      </c>
      <c r="L387" s="81">
        <f t="shared" si="1466"/>
        <v>0</v>
      </c>
      <c r="M387" s="81">
        <f t="shared" si="1466"/>
        <v>0</v>
      </c>
      <c r="N387" s="81">
        <f t="shared" ref="N387" si="1468">N388+N389+N390+N391+N392+N393</f>
        <v>14391.4</v>
      </c>
      <c r="O387" s="81">
        <f t="shared" si="1466"/>
        <v>12203.3</v>
      </c>
      <c r="P387" s="81">
        <f t="shared" si="1466"/>
        <v>11854.575550000001</v>
      </c>
      <c r="Q387" s="81">
        <f t="shared" si="1436"/>
        <v>97.142375832766561</v>
      </c>
      <c r="R387" s="81">
        <f t="shared" ref="R387" si="1469">R388+R389+R390+R391+R392+R393</f>
        <v>0</v>
      </c>
      <c r="S387" s="81">
        <f t="shared" si="1466"/>
        <v>0</v>
      </c>
      <c r="T387" s="81">
        <f t="shared" si="1466"/>
        <v>0</v>
      </c>
      <c r="U387" s="81"/>
      <c r="V387" s="81"/>
      <c r="W387" s="81">
        <f t="shared" si="1466"/>
        <v>0</v>
      </c>
      <c r="X387" s="81">
        <f t="shared" si="1466"/>
        <v>0</v>
      </c>
      <c r="Y387" s="81">
        <f t="shared" si="1466"/>
        <v>0</v>
      </c>
      <c r="Z387" s="81">
        <f t="shared" ref="Z387" si="1470">Z388+Z389+Z390+Z391+Z392+Z393</f>
        <v>2858.6</v>
      </c>
      <c r="AA387" s="81">
        <f t="shared" si="1466"/>
        <v>2858.6</v>
      </c>
      <c r="AB387" s="81">
        <f t="shared" si="1466"/>
        <v>2858.6</v>
      </c>
      <c r="AC387" s="81">
        <f>AB387/AA387*100</f>
        <v>100</v>
      </c>
      <c r="AD387" s="81">
        <f t="shared" ref="AD387" si="1471">AD388+AD389+AD390+AD391+AD392+AD393</f>
        <v>0</v>
      </c>
      <c r="AE387" s="81">
        <f t="shared" si="1466"/>
        <v>102.04082</v>
      </c>
      <c r="AF387" s="81">
        <f t="shared" si="1466"/>
        <v>102.04083</v>
      </c>
      <c r="AG387" s="79">
        <f t="shared" si="1344"/>
        <v>100.00000979999966</v>
      </c>
      <c r="AH387" s="81">
        <f t="shared" ref="AH387" si="1472">AH388+AH389+AH390+AH391+AH392+AH393</f>
        <v>0</v>
      </c>
      <c r="AI387" s="81">
        <f t="shared" si="1466"/>
        <v>0</v>
      </c>
      <c r="AJ387" s="81">
        <f t="shared" si="1466"/>
        <v>0</v>
      </c>
      <c r="AK387" s="79"/>
      <c r="AL387" s="79"/>
      <c r="AM387" s="81">
        <f t="shared" si="1466"/>
        <v>0</v>
      </c>
      <c r="AN387" s="81">
        <f t="shared" si="1466"/>
        <v>0</v>
      </c>
      <c r="AO387" s="81">
        <f t="shared" si="1466"/>
        <v>0</v>
      </c>
      <c r="AP387" s="81"/>
      <c r="AQ387" s="81">
        <f>SUM(AQ388:AQ393)</f>
        <v>2702.3041800000001</v>
      </c>
      <c r="AR387" s="81">
        <f t="shared" si="1466"/>
        <v>2702.3041800000001</v>
      </c>
      <c r="AS387" s="79">
        <f t="shared" si="1307"/>
        <v>100</v>
      </c>
      <c r="AT387" s="81">
        <f t="shared" ref="AT387" si="1473">AT388+AT389+AT390+AT391+AT392+AT393</f>
        <v>32377.4</v>
      </c>
      <c r="AU387" s="81">
        <f t="shared" si="1466"/>
        <v>32377.4</v>
      </c>
      <c r="AV387" s="81">
        <f t="shared" si="1466"/>
        <v>32377.44052</v>
      </c>
      <c r="AW387" s="79">
        <f t="shared" si="1442"/>
        <v>100.0001251490237</v>
      </c>
      <c r="AX387" s="81">
        <f t="shared" ref="AX387" si="1474">AX388+AX389+AX390+AX391+AX392+AX393</f>
        <v>127182.9</v>
      </c>
      <c r="AY387" s="81">
        <f t="shared" si="1466"/>
        <v>127182.9</v>
      </c>
      <c r="AZ387" s="81">
        <f t="shared" si="1466"/>
        <v>127182.9</v>
      </c>
      <c r="BA387" s="81">
        <f t="shared" si="190"/>
        <v>100</v>
      </c>
      <c r="BB387" s="154"/>
      <c r="BC387" s="81">
        <f t="shared" ref="BC387:BD387" si="1475">BC388+BC389+BC390+BC391+BC392+BC393</f>
        <v>18908.099999999999</v>
      </c>
      <c r="BD387" s="81">
        <f t="shared" si="1475"/>
        <v>15756.75</v>
      </c>
      <c r="BE387" s="81">
        <f t="shared" ref="BE387:BE388" si="1476">BD387/BC387*100</f>
        <v>83.333333333333343</v>
      </c>
      <c r="BF387" s="81">
        <f t="shared" ref="BF387" si="1477">BF388+BF389+BF390+BF391+BF392+BF393</f>
        <v>217146.7</v>
      </c>
      <c r="BG387" s="81">
        <f t="shared" si="1466"/>
        <v>180171.7</v>
      </c>
      <c r="BH387" s="81">
        <f t="shared" si="1466"/>
        <v>180171.68100000001</v>
      </c>
      <c r="BI387" s="81">
        <f t="shared" ref="BI387:BI388" si="1478">BH387/BG387*100</f>
        <v>99.999989454503677</v>
      </c>
      <c r="BJ387" s="81"/>
      <c r="BK387" s="81"/>
      <c r="BL387" s="81"/>
      <c r="BM387" s="81"/>
      <c r="BN387" s="81">
        <f t="shared" ref="BN387" si="1479">BN388+BN389+BN390+BN391+BN392+BN393</f>
        <v>7281</v>
      </c>
      <c r="BO387" s="81">
        <f t="shared" ref="BO387:DP387" si="1480">BO388+BO389+BO390+BO391+BO392+BO393</f>
        <v>7281</v>
      </c>
      <c r="BP387" s="81">
        <f t="shared" si="1480"/>
        <v>7281</v>
      </c>
      <c r="BQ387" s="81">
        <f>BP387/BO387*100</f>
        <v>100</v>
      </c>
      <c r="BR387" s="81"/>
      <c r="BS387" s="81">
        <f t="shared" si="1480"/>
        <v>61305.599999999999</v>
      </c>
      <c r="BT387" s="81">
        <f t="shared" si="1480"/>
        <v>51910.915850000005</v>
      </c>
      <c r="BU387" s="81">
        <f t="shared" si="1480"/>
        <v>84.675650919328746</v>
      </c>
      <c r="BV387" s="81"/>
      <c r="BW387" s="81">
        <f t="shared" si="1480"/>
        <v>1251.0999999999999</v>
      </c>
      <c r="BX387" s="81">
        <f t="shared" si="1480"/>
        <v>1059.4064499999999</v>
      </c>
      <c r="BY387" s="81">
        <f>BX387/BW387*100</f>
        <v>84.677999360562708</v>
      </c>
      <c r="BZ387" s="81">
        <f t="shared" ref="BZ387" si="1481">BZ388+BZ389+BZ390+BZ391+BZ392+BZ393</f>
        <v>8452.2000000000007</v>
      </c>
      <c r="CA387" s="81">
        <f t="shared" si="1480"/>
        <v>6830.9</v>
      </c>
      <c r="CB387" s="81">
        <f t="shared" si="1480"/>
        <v>6614.1952499999998</v>
      </c>
      <c r="CC387" s="81">
        <f t="shared" si="257"/>
        <v>96.827581285042967</v>
      </c>
      <c r="CD387" s="81"/>
      <c r="CE387" s="81">
        <f t="shared" si="1480"/>
        <v>0</v>
      </c>
      <c r="CF387" s="81">
        <f t="shared" si="1480"/>
        <v>0</v>
      </c>
      <c r="CG387" s="81">
        <f t="shared" si="1480"/>
        <v>0</v>
      </c>
      <c r="CH387" s="81"/>
      <c r="CI387" s="81">
        <f t="shared" si="1480"/>
        <v>0</v>
      </c>
      <c r="CJ387" s="81">
        <f t="shared" si="1480"/>
        <v>0</v>
      </c>
      <c r="CK387" s="81">
        <f t="shared" si="1480"/>
        <v>0</v>
      </c>
      <c r="CL387" s="81"/>
      <c r="CM387" s="81">
        <f t="shared" si="1480"/>
        <v>0</v>
      </c>
      <c r="CN387" s="81">
        <f t="shared" si="1480"/>
        <v>0</v>
      </c>
      <c r="CO387" s="81">
        <f t="shared" si="1480"/>
        <v>0</v>
      </c>
      <c r="CP387" s="81"/>
      <c r="CQ387" s="81">
        <f t="shared" si="1480"/>
        <v>0</v>
      </c>
      <c r="CR387" s="81">
        <f t="shared" si="1480"/>
        <v>0</v>
      </c>
      <c r="CS387" s="81">
        <f t="shared" si="1480"/>
        <v>0</v>
      </c>
      <c r="CT387" s="81">
        <f t="shared" si="1480"/>
        <v>34322.199999999997</v>
      </c>
      <c r="CU387" s="81">
        <f t="shared" si="1480"/>
        <v>34322.199999999997</v>
      </c>
      <c r="CV387" s="81">
        <f t="shared" si="1480"/>
        <v>34322.2045</v>
      </c>
      <c r="CW387" s="81">
        <f>CV387/CU387*100</f>
        <v>100.00001311104766</v>
      </c>
      <c r="CX387" s="81"/>
      <c r="CY387" s="81">
        <f t="shared" si="1480"/>
        <v>0</v>
      </c>
      <c r="CZ387" s="81">
        <f t="shared" si="1480"/>
        <v>0</v>
      </c>
      <c r="DA387" s="81">
        <f t="shared" si="1480"/>
        <v>0</v>
      </c>
      <c r="DB387" s="81">
        <f t="shared" ref="DB387" si="1482">DB388+DB389+DB390+DB391+DB392+DB393</f>
        <v>1208.4000000000001</v>
      </c>
      <c r="DC387" s="81">
        <f t="shared" si="1480"/>
        <v>1130.5999999999999</v>
      </c>
      <c r="DD387" s="81">
        <f t="shared" si="1480"/>
        <v>1130.548</v>
      </c>
      <c r="DE387" s="79">
        <f>DD387/DC387*100</f>
        <v>99.995400672209456</v>
      </c>
      <c r="DF387" s="79"/>
      <c r="DG387" s="81">
        <f t="shared" si="1480"/>
        <v>52534.5</v>
      </c>
      <c r="DH387" s="81">
        <f t="shared" si="1480"/>
        <v>52534.5</v>
      </c>
      <c r="DI387" s="81">
        <f>DH387/DG387*100</f>
        <v>100</v>
      </c>
      <c r="DJ387" s="81">
        <f t="shared" si="1480"/>
        <v>1535.5</v>
      </c>
      <c r="DK387" s="81">
        <f t="shared" si="1480"/>
        <v>1535.5</v>
      </c>
      <c r="DL387" s="81">
        <f t="shared" si="1480"/>
        <v>1535.5</v>
      </c>
      <c r="DM387" s="78">
        <f t="shared" si="1319"/>
        <v>100</v>
      </c>
      <c r="DN387" s="81">
        <f t="shared" ref="DN387" si="1483">DN388+DN389+DN390+DN391+DN392+DN393</f>
        <v>37596.5</v>
      </c>
      <c r="DO387" s="81">
        <f t="shared" si="1480"/>
        <v>37596.5</v>
      </c>
      <c r="DP387" s="81">
        <f t="shared" si="1480"/>
        <v>37596.541400000002</v>
      </c>
      <c r="DQ387" s="78">
        <f t="shared" si="1321"/>
        <v>100.00011011663321</v>
      </c>
      <c r="DR387" s="81">
        <f t="shared" ref="DR387" si="1484">DR388+DR389+DR390+DR391+DR392+DR393</f>
        <v>0</v>
      </c>
      <c r="DS387" s="81">
        <f t="shared" ref="DS387:EK387" si="1485">DS388+DS389+DS390+DS391+DS392+DS393</f>
        <v>0</v>
      </c>
      <c r="DT387" s="81">
        <f t="shared" si="1485"/>
        <v>0</v>
      </c>
      <c r="DU387" s="81">
        <f t="shared" si="1485"/>
        <v>0</v>
      </c>
      <c r="DV387" s="81"/>
      <c r="DW387" s="81">
        <f t="shared" si="1485"/>
        <v>0</v>
      </c>
      <c r="DX387" s="81">
        <f t="shared" si="1485"/>
        <v>0</v>
      </c>
      <c r="DY387" s="209">
        <f t="shared" si="1485"/>
        <v>0</v>
      </c>
      <c r="DZ387" s="81">
        <f t="shared" ref="DZ387" si="1486">DZ388+DZ389+DZ390+DZ391+DZ392+DZ393</f>
        <v>127514.6</v>
      </c>
      <c r="EA387" s="81">
        <f t="shared" si="1485"/>
        <v>127514.6</v>
      </c>
      <c r="EB387" s="81">
        <f t="shared" si="1485"/>
        <v>127514.6</v>
      </c>
      <c r="EC387" s="81">
        <f t="shared" si="202"/>
        <v>100</v>
      </c>
      <c r="ED387" s="220"/>
      <c r="EE387" s="220">
        <f t="shared" si="1485"/>
        <v>0</v>
      </c>
      <c r="EF387" s="81">
        <f t="shared" si="1485"/>
        <v>0</v>
      </c>
      <c r="EG387" s="81"/>
      <c r="EH387" s="81"/>
      <c r="EI387" s="81">
        <f t="shared" si="1485"/>
        <v>0</v>
      </c>
      <c r="EJ387" s="81">
        <f t="shared" si="1485"/>
        <v>0</v>
      </c>
      <c r="EK387" s="81">
        <f t="shared" si="1485"/>
        <v>0</v>
      </c>
      <c r="EL387" s="81"/>
      <c r="EM387" s="81">
        <f t="shared" ref="EM387:EO387" si="1487">EM388+EM389+EM390+EM391+EM392+EM393</f>
        <v>0</v>
      </c>
      <c r="EN387" s="81">
        <f t="shared" si="1487"/>
        <v>0</v>
      </c>
      <c r="EO387" s="81">
        <f t="shared" si="1487"/>
        <v>0</v>
      </c>
      <c r="EP387" s="81"/>
      <c r="EQ387" s="81">
        <f t="shared" ref="EQ387:ET387" si="1488">EQ388+EQ389+EQ390+EQ391+EQ392+EQ393</f>
        <v>0</v>
      </c>
      <c r="ER387" s="81">
        <f t="shared" si="1488"/>
        <v>0</v>
      </c>
      <c r="ES387" s="81">
        <f t="shared" si="1488"/>
        <v>0</v>
      </c>
      <c r="ET387" s="81">
        <f t="shared" si="1488"/>
        <v>1260.3</v>
      </c>
      <c r="EU387" s="81">
        <f t="shared" ref="EU387:EV387" si="1489">EU388+EU389+EU390+EU391+EU392+EU393</f>
        <v>1122.8</v>
      </c>
      <c r="EV387" s="81">
        <f t="shared" si="1489"/>
        <v>981.41426000000001</v>
      </c>
      <c r="EW387" s="81">
        <f t="shared" ref="EW387:EW388" si="1490">EV387/EU387*100</f>
        <v>87.407753829711439</v>
      </c>
      <c r="EX387" s="81">
        <f t="shared" ref="EX387" si="1491">EX388+EX389+EX390+EX391+EX392+EX393</f>
        <v>3137.4</v>
      </c>
      <c r="EY387" s="81">
        <f t="shared" ref="EY387:EZ387" si="1492">EY388+EY389+EY390+EY391+EY392+EY393</f>
        <v>3137.4</v>
      </c>
      <c r="EZ387" s="81">
        <f t="shared" si="1492"/>
        <v>3137.444</v>
      </c>
      <c r="FA387" s="81">
        <f t="shared" ref="FA387:FA388" si="1493">EZ387/EY387*100</f>
        <v>100.00140243513738</v>
      </c>
      <c r="FB387" s="81"/>
      <c r="FC387" s="81">
        <f t="shared" ref="FC387:FD387" si="1494">FC388+FC389+FC390+FC391+FC392+FC393</f>
        <v>381434.7</v>
      </c>
      <c r="FD387" s="81">
        <f t="shared" si="1494"/>
        <v>381434.7</v>
      </c>
      <c r="FE387" s="81">
        <f t="shared" ref="FE387:FE388" si="1495">FD387/FC387*100</f>
        <v>100</v>
      </c>
      <c r="FF387" s="81"/>
      <c r="FG387" s="81">
        <f t="shared" ref="FG387:FH387" si="1496">FG388+FG389+FG390+FG391+FG392+FG393</f>
        <v>108988.2</v>
      </c>
      <c r="FH387" s="81">
        <f t="shared" si="1496"/>
        <v>106474.64766</v>
      </c>
      <c r="FI387" s="81">
        <f t="shared" ref="FI387:FI388" si="1497">FH387/FG387*100</f>
        <v>97.693739010278179</v>
      </c>
      <c r="FJ387" s="81"/>
      <c r="FK387" s="81">
        <f t="shared" ref="FK387:FL387" si="1498">FK388+FK389+FK390+FK391+FK392+FK393</f>
        <v>0</v>
      </c>
      <c r="FL387" s="81">
        <f t="shared" si="1498"/>
        <v>0</v>
      </c>
      <c r="FM387" s="81"/>
      <c r="FN387" s="81"/>
      <c r="FO387" s="81">
        <f t="shared" ref="FO387:FP387" si="1499">FO388+FO389+FO390+FO391+FO392+FO393</f>
        <v>1642.8</v>
      </c>
      <c r="FP387" s="81">
        <f t="shared" si="1499"/>
        <v>1642.8</v>
      </c>
      <c r="FQ387" s="81">
        <f t="shared" ref="FQ387" si="1500">FP387/FO387*100</f>
        <v>100</v>
      </c>
      <c r="FR387" s="81"/>
      <c r="FS387" s="81"/>
      <c r="FT387" s="81"/>
      <c r="FU387" s="81"/>
      <c r="FV387" s="81"/>
      <c r="FW387" s="81"/>
      <c r="FX387" s="81"/>
      <c r="FY387" s="81"/>
      <c r="FZ387" s="81"/>
      <c r="GA387" s="81">
        <f>GA388+GA389+GA390+GA391+GA392+GA393</f>
        <v>6155</v>
      </c>
      <c r="GB387" s="81">
        <f>GB388+GB389+GB390+GB391+GB392+GB393</f>
        <v>6155.0036399999999</v>
      </c>
      <c r="GC387" s="79">
        <f t="shared" ref="GC387" si="1501">GB387/GA387*100</f>
        <v>100.00005913891145</v>
      </c>
      <c r="GD387" s="81"/>
      <c r="GE387" s="81">
        <f>GE388+GE389+GE390+GE391+GE392+GE393</f>
        <v>0</v>
      </c>
      <c r="GF387" s="81">
        <f>GF388+GF389+GF390+GF391+GF392+GF393</f>
        <v>0</v>
      </c>
      <c r="GG387" s="79"/>
      <c r="GH387" s="81"/>
      <c r="GI387" s="81">
        <f>GI388+GI389+GI390+GI391+GI392+GI393</f>
        <v>1422.87</v>
      </c>
      <c r="GJ387" s="81">
        <f>GJ388+GJ389+GJ390+GJ391+GJ392+GJ393</f>
        <v>1422.87</v>
      </c>
      <c r="GK387" s="81">
        <f t="shared" si="1334"/>
        <v>100</v>
      </c>
    </row>
    <row r="388" spans="1:193" s="33" customFormat="1" ht="18.75" customHeight="1" x14ac:dyDescent="0.25">
      <c r="A388" s="83" t="s">
        <v>333</v>
      </c>
      <c r="B388" s="145">
        <f t="shared" si="1297"/>
        <v>583887.70000000007</v>
      </c>
      <c r="C388" s="145">
        <f t="shared" si="1297"/>
        <v>1167704.51082</v>
      </c>
      <c r="D388" s="145">
        <f t="shared" si="1298"/>
        <v>1151746.4867500002</v>
      </c>
      <c r="E388" s="14">
        <f t="shared" si="1335"/>
        <v>98.63338507968993</v>
      </c>
      <c r="F388" s="14"/>
      <c r="G388" s="14"/>
      <c r="H388" s="14"/>
      <c r="I388" s="14"/>
      <c r="J388" s="15"/>
      <c r="K388" s="15"/>
      <c r="L388" s="15"/>
      <c r="M388" s="15"/>
      <c r="N388" s="14">
        <v>14391.4</v>
      </c>
      <c r="O388" s="14">
        <v>12203.3</v>
      </c>
      <c r="P388" s="14">
        <v>11854.575550000001</v>
      </c>
      <c r="Q388" s="15">
        <f>P388/O388*100</f>
        <v>97.142375832766561</v>
      </c>
      <c r="R388" s="14"/>
      <c r="S388" s="14"/>
      <c r="T388" s="14"/>
      <c r="U388" s="15"/>
      <c r="V388" s="15"/>
      <c r="W388" s="15">
        <v>0</v>
      </c>
      <c r="X388" s="15">
        <v>0</v>
      </c>
      <c r="Y388" s="14"/>
      <c r="Z388" s="15">
        <v>2858.6</v>
      </c>
      <c r="AA388" s="15">
        <v>2858.6</v>
      </c>
      <c r="AB388" s="15">
        <v>2858.6</v>
      </c>
      <c r="AC388" s="15">
        <f>AB388/AA388*100</f>
        <v>100</v>
      </c>
      <c r="AD388" s="15"/>
      <c r="AE388" s="15">
        <v>102.04082</v>
      </c>
      <c r="AF388" s="15">
        <v>102.04083</v>
      </c>
      <c r="AG388" s="14">
        <f t="shared" si="1344"/>
        <v>100.00000979999966</v>
      </c>
      <c r="AH388" s="15"/>
      <c r="AI388" s="15"/>
      <c r="AJ388" s="15"/>
      <c r="AK388" s="14"/>
      <c r="AL388" s="14"/>
      <c r="AM388" s="15"/>
      <c r="AN388" s="15"/>
      <c r="AO388" s="14"/>
      <c r="AP388" s="14"/>
      <c r="AQ388" s="14"/>
      <c r="AR388" s="14"/>
      <c r="AS388" s="14"/>
      <c r="AT388" s="15">
        <v>0</v>
      </c>
      <c r="AU388" s="15">
        <v>0</v>
      </c>
      <c r="AV388" s="15"/>
      <c r="AW388" s="14"/>
      <c r="AX388" s="133">
        <v>127182.9</v>
      </c>
      <c r="AY388" s="133">
        <v>127182.9</v>
      </c>
      <c r="AZ388" s="136">
        <v>127182.9</v>
      </c>
      <c r="BA388" s="15">
        <f t="shared" si="190"/>
        <v>100</v>
      </c>
      <c r="BB388" s="156"/>
      <c r="BC388" s="133">
        <v>18908.099999999999</v>
      </c>
      <c r="BD388" s="136">
        <v>15756.75</v>
      </c>
      <c r="BE388" s="15">
        <f t="shared" si="1476"/>
        <v>83.333333333333343</v>
      </c>
      <c r="BF388" s="15">
        <v>217146.7</v>
      </c>
      <c r="BG388" s="15">
        <v>180171.7</v>
      </c>
      <c r="BH388" s="198">
        <v>180171.68100000001</v>
      </c>
      <c r="BI388" s="15">
        <f t="shared" si="1478"/>
        <v>99.999989454503677</v>
      </c>
      <c r="BJ388" s="15"/>
      <c r="BK388" s="15"/>
      <c r="BL388" s="15"/>
      <c r="BM388" s="15"/>
      <c r="BN388" s="15">
        <v>7281</v>
      </c>
      <c r="BO388" s="15">
        <v>7281</v>
      </c>
      <c r="BP388" s="15">
        <v>7281</v>
      </c>
      <c r="BQ388" s="15">
        <f>BP388/BO388*100</f>
        <v>100</v>
      </c>
      <c r="BR388" s="15"/>
      <c r="BS388" s="15">
        <v>61305.599999999999</v>
      </c>
      <c r="BT388" s="187">
        <v>51910.915850000005</v>
      </c>
      <c r="BU388" s="15">
        <f>BT388/BS388*100</f>
        <v>84.675650919328746</v>
      </c>
      <c r="BV388" s="15"/>
      <c r="BW388" s="15">
        <v>1251.0999999999999</v>
      </c>
      <c r="BX388" s="188">
        <v>1059.4064499999999</v>
      </c>
      <c r="BY388" s="15">
        <f>BX388/BW388*100</f>
        <v>84.677999360562708</v>
      </c>
      <c r="BZ388" s="15">
        <v>8452.2000000000007</v>
      </c>
      <c r="CA388" s="15">
        <v>6830.9</v>
      </c>
      <c r="CB388" s="199">
        <v>6614.1952499999998</v>
      </c>
      <c r="CC388" s="15">
        <f t="shared" si="257"/>
        <v>96.827581285042967</v>
      </c>
      <c r="CD388" s="15"/>
      <c r="CE388" s="15"/>
      <c r="CF388" s="15"/>
      <c r="CG388" s="15"/>
      <c r="CH388" s="15"/>
      <c r="CI388" s="15"/>
      <c r="CJ388" s="15"/>
      <c r="CK388" s="15"/>
      <c r="CL388" s="15"/>
      <c r="CM388" s="15"/>
      <c r="CN388" s="15"/>
      <c r="CO388" s="15"/>
      <c r="CP388" s="15"/>
      <c r="CQ388" s="15"/>
      <c r="CR388" s="15"/>
      <c r="CS388" s="15"/>
      <c r="CT388" s="15">
        <v>34322.199999999997</v>
      </c>
      <c r="CU388" s="15">
        <v>34322.199999999997</v>
      </c>
      <c r="CV388" s="15">
        <v>34322.2045</v>
      </c>
      <c r="CW388" s="15">
        <f>CV388/CU388*100</f>
        <v>100.00001311104766</v>
      </c>
      <c r="CX388" s="15"/>
      <c r="CY388" s="15"/>
      <c r="CZ388" s="15"/>
      <c r="DA388" s="15"/>
      <c r="DB388" s="15">
        <v>1208.4000000000001</v>
      </c>
      <c r="DC388" s="15"/>
      <c r="DD388" s="181"/>
      <c r="DE388" s="14"/>
      <c r="DF388" s="14"/>
      <c r="DG388" s="15">
        <v>52534.5</v>
      </c>
      <c r="DH388" s="15">
        <v>52534.5</v>
      </c>
      <c r="DI388" s="15">
        <f>DH388/DG388*100</f>
        <v>100</v>
      </c>
      <c r="DJ388" s="15">
        <v>1535.5</v>
      </c>
      <c r="DK388" s="15">
        <v>1535.5</v>
      </c>
      <c r="DL388" s="15">
        <v>1535.5</v>
      </c>
      <c r="DM388" s="48">
        <f t="shared" si="1319"/>
        <v>100</v>
      </c>
      <c r="DN388" s="15">
        <v>37596.5</v>
      </c>
      <c r="DO388" s="15">
        <v>37596.5</v>
      </c>
      <c r="DP388" s="199">
        <v>37596.541400000002</v>
      </c>
      <c r="DQ388" s="48">
        <f t="shared" si="1321"/>
        <v>100.00011011663321</v>
      </c>
      <c r="DR388" s="15"/>
      <c r="DS388" s="15"/>
      <c r="DT388" s="15"/>
      <c r="DU388" s="15"/>
      <c r="DV388" s="15"/>
      <c r="DW388" s="15"/>
      <c r="DX388" s="15"/>
      <c r="DY388" s="206"/>
      <c r="DZ388" s="15">
        <v>127514.6</v>
      </c>
      <c r="EA388" s="15">
        <v>127514.6</v>
      </c>
      <c r="EB388" s="197">
        <v>127514.6</v>
      </c>
      <c r="EC388" s="15">
        <f t="shared" si="202"/>
        <v>100</v>
      </c>
      <c r="ED388" s="221"/>
      <c r="EE388" s="221"/>
      <c r="EF388" s="15"/>
      <c r="EG388" s="15"/>
      <c r="EH388" s="15"/>
      <c r="EI388" s="15"/>
      <c r="EJ388" s="15"/>
      <c r="EK388" s="15"/>
      <c r="EL388" s="15"/>
      <c r="EM388" s="15"/>
      <c r="EN388" s="15"/>
      <c r="EO388" s="15"/>
      <c r="EP388" s="15"/>
      <c r="EQ388" s="15"/>
      <c r="ER388" s="15"/>
      <c r="ES388" s="15"/>
      <c r="ET388" s="15">
        <v>1260.3</v>
      </c>
      <c r="EU388" s="15">
        <v>1122.8</v>
      </c>
      <c r="EV388" s="199">
        <v>981.41426000000001</v>
      </c>
      <c r="EW388" s="15">
        <f t="shared" si="1490"/>
        <v>87.407753829711439</v>
      </c>
      <c r="EX388" s="15">
        <v>3137.4</v>
      </c>
      <c r="EY388" s="15">
        <v>3137.4</v>
      </c>
      <c r="EZ388" s="199">
        <v>3137.444</v>
      </c>
      <c r="FA388" s="15">
        <f t="shared" si="1493"/>
        <v>100.00140243513738</v>
      </c>
      <c r="FB388" s="15"/>
      <c r="FC388" s="15">
        <v>381434.7</v>
      </c>
      <c r="FD388" s="15">
        <v>381434.7</v>
      </c>
      <c r="FE388" s="15">
        <f t="shared" si="1495"/>
        <v>100</v>
      </c>
      <c r="FF388" s="15"/>
      <c r="FG388" s="15">
        <v>108988.2</v>
      </c>
      <c r="FH388" s="15">
        <v>106474.64766</v>
      </c>
      <c r="FI388" s="15">
        <f t="shared" si="1497"/>
        <v>97.693739010278179</v>
      </c>
      <c r="FJ388" s="15"/>
      <c r="FK388" s="15"/>
      <c r="FL388" s="199"/>
      <c r="FM388" s="15"/>
      <c r="FN388" s="15"/>
      <c r="FO388" s="15"/>
      <c r="FP388" s="133"/>
      <c r="FQ388" s="15"/>
      <c r="FR388" s="15"/>
      <c r="FS388" s="15"/>
      <c r="FT388" s="133"/>
      <c r="FU388" s="15"/>
      <c r="FV388" s="15"/>
      <c r="FW388" s="15"/>
      <c r="FX388" s="133"/>
      <c r="FY388" s="15"/>
      <c r="FZ388" s="15"/>
      <c r="GA388" s="15"/>
      <c r="GB388" s="133"/>
      <c r="GC388" s="14"/>
      <c r="GD388" s="15"/>
      <c r="GE388" s="15"/>
      <c r="GF388" s="133"/>
      <c r="GG388" s="14"/>
      <c r="GH388" s="15"/>
      <c r="GI388" s="15">
        <v>1422.87</v>
      </c>
      <c r="GJ388" s="15">
        <v>1422.87</v>
      </c>
      <c r="GK388" s="15">
        <f t="shared" si="1334"/>
        <v>100</v>
      </c>
    </row>
    <row r="389" spans="1:193" s="33" customFormat="1" ht="15.75" customHeight="1" x14ac:dyDescent="0.25">
      <c r="A389" s="83" t="s">
        <v>640</v>
      </c>
      <c r="B389" s="145">
        <f t="shared" si="1297"/>
        <v>32377.4</v>
      </c>
      <c r="C389" s="145">
        <f t="shared" si="1297"/>
        <v>38532.400000000001</v>
      </c>
      <c r="D389" s="145">
        <f t="shared" si="1298"/>
        <v>38532.444159999999</v>
      </c>
      <c r="E389" s="14">
        <f t="shared" si="1335"/>
        <v>100.000114604852</v>
      </c>
      <c r="F389" s="14"/>
      <c r="G389" s="14"/>
      <c r="H389" s="14"/>
      <c r="I389" s="14"/>
      <c r="J389" s="14"/>
      <c r="K389" s="14"/>
      <c r="L389" s="14"/>
      <c r="M389" s="14"/>
      <c r="N389" s="14"/>
      <c r="O389" s="14"/>
      <c r="P389" s="14"/>
      <c r="Q389" s="14"/>
      <c r="R389" s="14"/>
      <c r="S389" s="14"/>
      <c r="T389" s="14"/>
      <c r="U389" s="14"/>
      <c r="V389" s="14"/>
      <c r="W389" s="14"/>
      <c r="X389" s="14"/>
      <c r="Y389" s="14"/>
      <c r="Z389" s="14"/>
      <c r="AA389" s="14"/>
      <c r="AB389" s="14">
        <v>0</v>
      </c>
      <c r="AC389" s="14"/>
      <c r="AD389" s="14"/>
      <c r="AE389" s="14"/>
      <c r="AF389" s="14"/>
      <c r="AG389" s="14"/>
      <c r="AH389" s="14"/>
      <c r="AI389" s="14"/>
      <c r="AJ389" s="14"/>
      <c r="AK389" s="14"/>
      <c r="AL389" s="14"/>
      <c r="AM389" s="14"/>
      <c r="AN389" s="14"/>
      <c r="AO389" s="14"/>
      <c r="AP389" s="14"/>
      <c r="AQ389" s="14"/>
      <c r="AR389" s="14"/>
      <c r="AS389" s="14"/>
      <c r="AT389" s="14">
        <v>32377.4</v>
      </c>
      <c r="AU389" s="14">
        <v>32377.4</v>
      </c>
      <c r="AV389" s="14">
        <v>32377.44052</v>
      </c>
      <c r="AW389" s="14">
        <f>AV389/AU389*100</f>
        <v>100.0001251490237</v>
      </c>
      <c r="AX389" s="14"/>
      <c r="AY389" s="14"/>
      <c r="AZ389" s="14"/>
      <c r="BA389" s="14"/>
      <c r="BB389" s="155"/>
      <c r="BC389" s="14"/>
      <c r="BD389" s="14"/>
      <c r="BE389" s="14"/>
      <c r="BF389" s="14"/>
      <c r="BG389" s="14"/>
      <c r="BH389" s="14"/>
      <c r="BI389" s="95"/>
      <c r="BJ389" s="95"/>
      <c r="BK389" s="95"/>
      <c r="BL389" s="95"/>
      <c r="BM389" s="95"/>
      <c r="BN389" s="95"/>
      <c r="BO389" s="14"/>
      <c r="BP389" s="14"/>
      <c r="BQ389" s="95"/>
      <c r="BR389" s="14"/>
      <c r="BS389" s="14"/>
      <c r="BT389" s="14"/>
      <c r="BU389" s="95"/>
      <c r="BV389" s="95"/>
      <c r="BW389" s="14"/>
      <c r="BX389" s="14"/>
      <c r="BY389" s="95"/>
      <c r="BZ389" s="95"/>
      <c r="CA389" s="14"/>
      <c r="CB389" s="14"/>
      <c r="CC389" s="14"/>
      <c r="CD389" s="14"/>
      <c r="CE389" s="14"/>
      <c r="CF389" s="14"/>
      <c r="CG389" s="95"/>
      <c r="CH389" s="95"/>
      <c r="CI389" s="14"/>
      <c r="CJ389" s="14"/>
      <c r="CK389" s="95"/>
      <c r="CL389" s="95"/>
      <c r="CM389" s="14"/>
      <c r="CN389" s="14"/>
      <c r="CO389" s="95"/>
      <c r="CP389" s="95"/>
      <c r="CQ389" s="14"/>
      <c r="CR389" s="14"/>
      <c r="CS389" s="95"/>
      <c r="CT389" s="95"/>
      <c r="CU389" s="14"/>
      <c r="CV389" s="14"/>
      <c r="CW389" s="95"/>
      <c r="CX389" s="95"/>
      <c r="CY389" s="14"/>
      <c r="CZ389" s="14"/>
      <c r="DA389" s="95"/>
      <c r="DB389" s="14"/>
      <c r="DC389" s="14"/>
      <c r="DD389" s="14"/>
      <c r="DE389" s="14"/>
      <c r="DF389" s="14"/>
      <c r="DG389" s="14"/>
      <c r="DH389" s="14"/>
      <c r="DI389" s="95"/>
      <c r="DJ389" s="95"/>
      <c r="DK389" s="14"/>
      <c r="DL389" s="14"/>
      <c r="DM389" s="48"/>
      <c r="DN389" s="95"/>
      <c r="DO389" s="14"/>
      <c r="DP389" s="14"/>
      <c r="DQ389" s="48"/>
      <c r="DR389" s="14"/>
      <c r="DS389" s="14"/>
      <c r="DT389" s="14"/>
      <c r="DU389" s="95"/>
      <c r="DV389" s="95"/>
      <c r="DW389" s="15"/>
      <c r="DX389" s="14"/>
      <c r="DY389" s="207"/>
      <c r="DZ389" s="15"/>
      <c r="EA389" s="15"/>
      <c r="EB389" s="14"/>
      <c r="EC389" s="14"/>
      <c r="ED389" s="225"/>
      <c r="EE389" s="221"/>
      <c r="EF389" s="15"/>
      <c r="EG389" s="15"/>
      <c r="EH389" s="15"/>
      <c r="EI389" s="15"/>
      <c r="EJ389" s="14"/>
      <c r="EK389" s="95"/>
      <c r="EL389" s="95"/>
      <c r="EM389" s="15"/>
      <c r="EN389" s="14"/>
      <c r="EO389" s="95"/>
      <c r="EP389" s="95"/>
      <c r="EQ389" s="15"/>
      <c r="ER389" s="14"/>
      <c r="ES389" s="95"/>
      <c r="ET389" s="15"/>
      <c r="EU389" s="15"/>
      <c r="EV389" s="14"/>
      <c r="EW389" s="95"/>
      <c r="EX389" s="15"/>
      <c r="EY389" s="15"/>
      <c r="EZ389" s="14"/>
      <c r="FA389" s="95"/>
      <c r="FB389" s="95"/>
      <c r="FC389" s="15"/>
      <c r="FD389" s="14"/>
      <c r="FE389" s="95"/>
      <c r="FF389" s="95"/>
      <c r="FG389" s="15"/>
      <c r="FH389" s="14"/>
      <c r="FI389" s="95"/>
      <c r="FJ389" s="95"/>
      <c r="FK389" s="15"/>
      <c r="FL389" s="14"/>
      <c r="FM389" s="95"/>
      <c r="FN389" s="95"/>
      <c r="FO389" s="15"/>
      <c r="FP389" s="14"/>
      <c r="FQ389" s="14"/>
      <c r="FR389" s="14"/>
      <c r="FS389" s="15"/>
      <c r="FT389" s="14"/>
      <c r="FU389" s="14"/>
      <c r="FV389" s="14"/>
      <c r="FW389" s="15"/>
      <c r="FX389" s="14"/>
      <c r="FY389" s="14"/>
      <c r="FZ389" s="14"/>
      <c r="GA389" s="15">
        <v>6155</v>
      </c>
      <c r="GB389" s="15">
        <v>6155.0036399999999</v>
      </c>
      <c r="GC389" s="14">
        <f>GB389/GA389*100</f>
        <v>100.00005913891145</v>
      </c>
      <c r="GD389" s="14"/>
      <c r="GE389" s="15"/>
      <c r="GF389" s="15"/>
      <c r="GG389" s="14"/>
      <c r="GH389" s="14"/>
      <c r="GI389" s="15"/>
      <c r="GJ389" s="15"/>
      <c r="GK389" s="15"/>
    </row>
    <row r="390" spans="1:193" s="33" customFormat="1" x14ac:dyDescent="0.25">
      <c r="A390" s="56" t="s">
        <v>330</v>
      </c>
      <c r="B390" s="145">
        <f t="shared" si="1297"/>
        <v>0</v>
      </c>
      <c r="C390" s="145">
        <f t="shared" si="1297"/>
        <v>1382.68</v>
      </c>
      <c r="D390" s="145">
        <f t="shared" si="1298"/>
        <v>1382.635</v>
      </c>
      <c r="E390" s="14">
        <f t="shared" si="1335"/>
        <v>99.996745450863529</v>
      </c>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v>998.48</v>
      </c>
      <c r="AR390" s="14">
        <v>998.48</v>
      </c>
      <c r="AS390" s="14">
        <f t="shared" si="1307"/>
        <v>100</v>
      </c>
      <c r="AT390" s="14"/>
      <c r="AU390" s="14"/>
      <c r="AV390" s="14"/>
      <c r="AW390" s="14"/>
      <c r="AX390" s="14"/>
      <c r="AY390" s="14"/>
      <c r="AZ390" s="14"/>
      <c r="BA390" s="14"/>
      <c r="BB390" s="155"/>
      <c r="BC390" s="14"/>
      <c r="BD390" s="14"/>
      <c r="BE390" s="14"/>
      <c r="BF390" s="14"/>
      <c r="BG390" s="14"/>
      <c r="BH390" s="14"/>
      <c r="BI390" s="95"/>
      <c r="BJ390" s="95"/>
      <c r="BK390" s="95"/>
      <c r="BL390" s="95"/>
      <c r="BM390" s="95"/>
      <c r="BN390" s="95"/>
      <c r="BO390" s="14"/>
      <c r="BP390" s="14"/>
      <c r="BQ390" s="95"/>
      <c r="BR390" s="14"/>
      <c r="BS390" s="14"/>
      <c r="BT390" s="14"/>
      <c r="BU390" s="95"/>
      <c r="BV390" s="95"/>
      <c r="BW390" s="14"/>
      <c r="BX390" s="14"/>
      <c r="BY390" s="95"/>
      <c r="BZ390" s="95"/>
      <c r="CA390" s="14"/>
      <c r="CB390" s="14"/>
      <c r="CC390" s="14"/>
      <c r="CD390" s="14"/>
      <c r="CE390" s="14"/>
      <c r="CF390" s="14"/>
      <c r="CG390" s="95"/>
      <c r="CH390" s="95"/>
      <c r="CI390" s="14"/>
      <c r="CJ390" s="14"/>
      <c r="CK390" s="95"/>
      <c r="CL390" s="95"/>
      <c r="CM390" s="14"/>
      <c r="CN390" s="14"/>
      <c r="CO390" s="95"/>
      <c r="CP390" s="95"/>
      <c r="CQ390" s="14"/>
      <c r="CR390" s="14"/>
      <c r="CS390" s="95"/>
      <c r="CT390" s="95"/>
      <c r="CU390" s="14"/>
      <c r="CV390" s="14"/>
      <c r="CW390" s="95"/>
      <c r="CX390" s="95"/>
      <c r="CY390" s="14"/>
      <c r="CZ390" s="14"/>
      <c r="DA390" s="95"/>
      <c r="DB390" s="14"/>
      <c r="DC390" s="14">
        <v>384.2</v>
      </c>
      <c r="DD390" s="14">
        <v>384.15499999999997</v>
      </c>
      <c r="DE390" s="14">
        <f t="shared" ref="DE390:DE392" si="1502">DD390/DC390*100</f>
        <v>99.988287350338354</v>
      </c>
      <c r="DF390" s="14"/>
      <c r="DG390" s="14"/>
      <c r="DH390" s="14"/>
      <c r="DI390" s="95"/>
      <c r="DJ390" s="95"/>
      <c r="DK390" s="14"/>
      <c r="DL390" s="14"/>
      <c r="DM390" s="48"/>
      <c r="DN390" s="95"/>
      <c r="DO390" s="14"/>
      <c r="DP390" s="14"/>
      <c r="DQ390" s="48"/>
      <c r="DR390" s="14"/>
      <c r="DS390" s="14"/>
      <c r="DT390" s="14"/>
      <c r="DU390" s="95"/>
      <c r="DV390" s="95"/>
      <c r="DW390" s="15"/>
      <c r="DX390" s="14"/>
      <c r="DY390" s="207"/>
      <c r="DZ390" s="15"/>
      <c r="EA390" s="15"/>
      <c r="EB390" s="14"/>
      <c r="EC390" s="14"/>
      <c r="ED390" s="225"/>
      <c r="EE390" s="221"/>
      <c r="EF390" s="14"/>
      <c r="EG390" s="95"/>
      <c r="EH390" s="95"/>
      <c r="EI390" s="15"/>
      <c r="EJ390" s="14"/>
      <c r="EK390" s="95"/>
      <c r="EL390" s="95"/>
      <c r="EM390" s="15"/>
      <c r="EN390" s="14"/>
      <c r="EO390" s="95"/>
      <c r="EP390" s="95"/>
      <c r="EQ390" s="15"/>
      <c r="ER390" s="14"/>
      <c r="ES390" s="95"/>
      <c r="ET390" s="15"/>
      <c r="EU390" s="15"/>
      <c r="EV390" s="14"/>
      <c r="EW390" s="95"/>
      <c r="EX390" s="15"/>
      <c r="EY390" s="15"/>
      <c r="EZ390" s="14"/>
      <c r="FA390" s="95"/>
      <c r="FB390" s="95"/>
      <c r="FC390" s="15"/>
      <c r="FD390" s="14"/>
      <c r="FE390" s="95"/>
      <c r="FF390" s="95"/>
      <c r="FG390" s="15"/>
      <c r="FH390" s="14"/>
      <c r="FI390" s="95"/>
      <c r="FJ390" s="95"/>
      <c r="FK390" s="15"/>
      <c r="FL390" s="14"/>
      <c r="FM390" s="95"/>
      <c r="FN390" s="95"/>
      <c r="FO390" s="15"/>
      <c r="FP390" s="14"/>
      <c r="FQ390" s="14"/>
      <c r="FR390" s="14"/>
      <c r="FS390" s="15"/>
      <c r="FT390" s="14"/>
      <c r="FU390" s="14"/>
      <c r="FV390" s="14"/>
      <c r="FW390" s="15"/>
      <c r="FX390" s="14"/>
      <c r="FY390" s="14"/>
      <c r="FZ390" s="14"/>
      <c r="GA390" s="15"/>
      <c r="GB390" s="14"/>
      <c r="GC390" s="14"/>
      <c r="GD390" s="14"/>
      <c r="GE390" s="15"/>
      <c r="GF390" s="14"/>
      <c r="GG390" s="14"/>
      <c r="GH390" s="14"/>
      <c r="GI390" s="15"/>
      <c r="GJ390" s="15"/>
      <c r="GK390" s="15"/>
    </row>
    <row r="391" spans="1:193" s="33" customFormat="1" x14ac:dyDescent="0.25">
      <c r="A391" s="56" t="s">
        <v>639</v>
      </c>
      <c r="B391" s="145">
        <f t="shared" si="1297"/>
        <v>0</v>
      </c>
      <c r="C391" s="145">
        <f t="shared" si="1297"/>
        <v>445.9</v>
      </c>
      <c r="D391" s="145">
        <f t="shared" si="1298"/>
        <v>445.9</v>
      </c>
      <c r="E391" s="14">
        <f t="shared" si="1335"/>
        <v>100</v>
      </c>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c r="AS391" s="14"/>
      <c r="AT391" s="14"/>
      <c r="AU391" s="14"/>
      <c r="AV391" s="14"/>
      <c r="AW391" s="14"/>
      <c r="AX391" s="14"/>
      <c r="AY391" s="14"/>
      <c r="AZ391" s="14"/>
      <c r="BA391" s="14"/>
      <c r="BB391" s="155"/>
      <c r="BC391" s="14"/>
      <c r="BD391" s="14"/>
      <c r="BE391" s="14"/>
      <c r="BF391" s="14"/>
      <c r="BG391" s="14"/>
      <c r="BH391" s="14"/>
      <c r="BI391" s="95"/>
      <c r="BJ391" s="95"/>
      <c r="BK391" s="95"/>
      <c r="BL391" s="95"/>
      <c r="BM391" s="95"/>
      <c r="BN391" s="95"/>
      <c r="BO391" s="14"/>
      <c r="BP391" s="14"/>
      <c r="BQ391" s="95"/>
      <c r="BR391" s="14"/>
      <c r="BS391" s="14"/>
      <c r="BT391" s="14"/>
      <c r="BU391" s="95"/>
      <c r="BV391" s="95"/>
      <c r="BW391" s="14"/>
      <c r="BX391" s="14"/>
      <c r="BY391" s="95"/>
      <c r="BZ391" s="95"/>
      <c r="CA391" s="14"/>
      <c r="CB391" s="14"/>
      <c r="CC391" s="14"/>
      <c r="CD391" s="14"/>
      <c r="CE391" s="14"/>
      <c r="CF391" s="14"/>
      <c r="CG391" s="95"/>
      <c r="CH391" s="95"/>
      <c r="CI391" s="14"/>
      <c r="CJ391" s="14"/>
      <c r="CK391" s="95"/>
      <c r="CL391" s="95"/>
      <c r="CM391" s="14"/>
      <c r="CN391" s="14"/>
      <c r="CO391" s="95"/>
      <c r="CP391" s="95"/>
      <c r="CQ391" s="14"/>
      <c r="CR391" s="14"/>
      <c r="CS391" s="95"/>
      <c r="CT391" s="95"/>
      <c r="CU391" s="14"/>
      <c r="CV391" s="14"/>
      <c r="CW391" s="95"/>
      <c r="CX391" s="95"/>
      <c r="CY391" s="14"/>
      <c r="CZ391" s="14"/>
      <c r="DA391" s="95"/>
      <c r="DB391" s="14"/>
      <c r="DC391" s="14">
        <v>445.9</v>
      </c>
      <c r="DD391" s="14">
        <v>445.9</v>
      </c>
      <c r="DE391" s="14">
        <f t="shared" si="1502"/>
        <v>100</v>
      </c>
      <c r="DF391" s="14"/>
      <c r="DG391" s="14"/>
      <c r="DH391" s="14"/>
      <c r="DI391" s="95"/>
      <c r="DJ391" s="95"/>
      <c r="DK391" s="14"/>
      <c r="DL391" s="14"/>
      <c r="DM391" s="48"/>
      <c r="DN391" s="95"/>
      <c r="DO391" s="14"/>
      <c r="DP391" s="14"/>
      <c r="DQ391" s="48"/>
      <c r="DR391" s="14"/>
      <c r="DS391" s="14"/>
      <c r="DT391" s="14"/>
      <c r="DU391" s="95"/>
      <c r="DV391" s="95"/>
      <c r="DW391" s="15"/>
      <c r="DX391" s="14"/>
      <c r="DY391" s="207"/>
      <c r="DZ391" s="15"/>
      <c r="EA391" s="15"/>
      <c r="EB391" s="14"/>
      <c r="EC391" s="14"/>
      <c r="ED391" s="225"/>
      <c r="EE391" s="221"/>
      <c r="EF391" s="14"/>
      <c r="EG391" s="95"/>
      <c r="EH391" s="95"/>
      <c r="EI391" s="15"/>
      <c r="EJ391" s="14"/>
      <c r="EK391" s="95"/>
      <c r="EL391" s="95"/>
      <c r="EM391" s="15"/>
      <c r="EN391" s="14"/>
      <c r="EO391" s="95"/>
      <c r="EP391" s="95"/>
      <c r="EQ391" s="15"/>
      <c r="ER391" s="14"/>
      <c r="ES391" s="95"/>
      <c r="ET391" s="15"/>
      <c r="EU391" s="15"/>
      <c r="EV391" s="14"/>
      <c r="EW391" s="95"/>
      <c r="EX391" s="15"/>
      <c r="EY391" s="15"/>
      <c r="EZ391" s="14"/>
      <c r="FA391" s="95"/>
      <c r="FB391" s="95"/>
      <c r="FC391" s="15"/>
      <c r="FD391" s="14"/>
      <c r="FE391" s="95"/>
      <c r="FF391" s="95"/>
      <c r="FG391" s="15"/>
      <c r="FH391" s="14"/>
      <c r="FI391" s="95"/>
      <c r="FJ391" s="95"/>
      <c r="FK391" s="15"/>
      <c r="FL391" s="14"/>
      <c r="FM391" s="95"/>
      <c r="FN391" s="95"/>
      <c r="FO391" s="15"/>
      <c r="FP391" s="14"/>
      <c r="FQ391" s="14"/>
      <c r="FR391" s="14"/>
      <c r="FS391" s="15"/>
      <c r="FT391" s="14"/>
      <c r="FU391" s="14"/>
      <c r="FV391" s="14"/>
      <c r="FW391" s="15"/>
      <c r="FX391" s="14"/>
      <c r="FY391" s="14"/>
      <c r="FZ391" s="14"/>
      <c r="GA391" s="15"/>
      <c r="GB391" s="14"/>
      <c r="GC391" s="14"/>
      <c r="GD391" s="14"/>
      <c r="GE391" s="15"/>
      <c r="GF391" s="14"/>
      <c r="GG391" s="14"/>
      <c r="GH391" s="14"/>
      <c r="GI391" s="15"/>
      <c r="GJ391" s="15"/>
      <c r="GK391" s="15"/>
    </row>
    <row r="392" spans="1:193" s="33" customFormat="1" x14ac:dyDescent="0.25">
      <c r="A392" s="56" t="s">
        <v>331</v>
      </c>
      <c r="B392" s="145">
        <f t="shared" si="1297"/>
        <v>0</v>
      </c>
      <c r="C392" s="145">
        <f t="shared" si="1297"/>
        <v>1005.5</v>
      </c>
      <c r="D392" s="145">
        <f t="shared" si="1298"/>
        <v>1005.4929999999999</v>
      </c>
      <c r="E392" s="14">
        <f t="shared" si="1335"/>
        <v>99.999303828940825</v>
      </c>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v>705</v>
      </c>
      <c r="AR392" s="14">
        <v>705</v>
      </c>
      <c r="AS392" s="14">
        <f t="shared" si="1307"/>
        <v>100</v>
      </c>
      <c r="AT392" s="14"/>
      <c r="AU392" s="14"/>
      <c r="AV392" s="14"/>
      <c r="AW392" s="14"/>
      <c r="AX392" s="14"/>
      <c r="AY392" s="14"/>
      <c r="AZ392" s="14"/>
      <c r="BA392" s="14"/>
      <c r="BB392" s="155"/>
      <c r="BC392" s="14"/>
      <c r="BD392" s="14"/>
      <c r="BE392" s="14"/>
      <c r="BF392" s="14"/>
      <c r="BG392" s="14"/>
      <c r="BH392" s="14"/>
      <c r="BI392" s="95"/>
      <c r="BJ392" s="95"/>
      <c r="BK392" s="95"/>
      <c r="BL392" s="95"/>
      <c r="BM392" s="95"/>
      <c r="BN392" s="95"/>
      <c r="BO392" s="14"/>
      <c r="BP392" s="14"/>
      <c r="BQ392" s="95"/>
      <c r="BR392" s="14"/>
      <c r="BS392" s="14"/>
      <c r="BT392" s="14"/>
      <c r="BU392" s="95"/>
      <c r="BV392" s="95"/>
      <c r="BW392" s="14"/>
      <c r="BX392" s="14"/>
      <c r="BY392" s="95"/>
      <c r="BZ392" s="95"/>
      <c r="CA392" s="14"/>
      <c r="CB392" s="14"/>
      <c r="CC392" s="14"/>
      <c r="CD392" s="14"/>
      <c r="CE392" s="14"/>
      <c r="CF392" s="14"/>
      <c r="CG392" s="95"/>
      <c r="CH392" s="95"/>
      <c r="CI392" s="14"/>
      <c r="CJ392" s="14"/>
      <c r="CK392" s="95"/>
      <c r="CL392" s="95"/>
      <c r="CM392" s="14"/>
      <c r="CN392" s="14"/>
      <c r="CO392" s="95"/>
      <c r="CP392" s="95"/>
      <c r="CQ392" s="14"/>
      <c r="CR392" s="14"/>
      <c r="CS392" s="95"/>
      <c r="CT392" s="95"/>
      <c r="CU392" s="14"/>
      <c r="CV392" s="14"/>
      <c r="CW392" s="95"/>
      <c r="CX392" s="95"/>
      <c r="CY392" s="14"/>
      <c r="CZ392" s="14"/>
      <c r="DA392" s="95"/>
      <c r="DB392" s="14"/>
      <c r="DC392" s="14">
        <v>300.5</v>
      </c>
      <c r="DD392" s="14">
        <v>300.49299999999999</v>
      </c>
      <c r="DE392" s="14">
        <f t="shared" si="1502"/>
        <v>99.997670549084859</v>
      </c>
      <c r="DF392" s="14"/>
      <c r="DG392" s="14"/>
      <c r="DH392" s="14"/>
      <c r="DI392" s="95"/>
      <c r="DJ392" s="95"/>
      <c r="DK392" s="14"/>
      <c r="DL392" s="14"/>
      <c r="DM392" s="48"/>
      <c r="DN392" s="95"/>
      <c r="DO392" s="14"/>
      <c r="DP392" s="14"/>
      <c r="DQ392" s="48"/>
      <c r="DR392" s="14"/>
      <c r="DS392" s="14"/>
      <c r="DT392" s="14"/>
      <c r="DU392" s="95"/>
      <c r="DV392" s="95"/>
      <c r="DW392" s="15"/>
      <c r="DX392" s="14"/>
      <c r="DY392" s="207"/>
      <c r="DZ392" s="15"/>
      <c r="EA392" s="15"/>
      <c r="EB392" s="14"/>
      <c r="EC392" s="14"/>
      <c r="ED392" s="225"/>
      <c r="EE392" s="221"/>
      <c r="EF392" s="14"/>
      <c r="EG392" s="95"/>
      <c r="EH392" s="95"/>
      <c r="EI392" s="15"/>
      <c r="EJ392" s="14"/>
      <c r="EK392" s="95"/>
      <c r="EL392" s="95"/>
      <c r="EM392" s="15"/>
      <c r="EN392" s="14"/>
      <c r="EO392" s="95"/>
      <c r="EP392" s="95"/>
      <c r="EQ392" s="15"/>
      <c r="ER392" s="14"/>
      <c r="ES392" s="95"/>
      <c r="ET392" s="15"/>
      <c r="EU392" s="15"/>
      <c r="EV392" s="14"/>
      <c r="EW392" s="95"/>
      <c r="EX392" s="15"/>
      <c r="EY392" s="15"/>
      <c r="EZ392" s="14"/>
      <c r="FA392" s="95"/>
      <c r="FB392" s="95"/>
      <c r="FC392" s="15"/>
      <c r="FD392" s="14"/>
      <c r="FE392" s="95"/>
      <c r="FF392" s="95"/>
      <c r="FG392" s="15"/>
      <c r="FH392" s="14"/>
      <c r="FI392" s="95"/>
      <c r="FJ392" s="95"/>
      <c r="FK392" s="15"/>
      <c r="FL392" s="14"/>
      <c r="FM392" s="95"/>
      <c r="FN392" s="95"/>
      <c r="FO392" s="15"/>
      <c r="FP392" s="14"/>
      <c r="FQ392" s="14"/>
      <c r="FR392" s="14"/>
      <c r="FS392" s="15"/>
      <c r="FT392" s="14"/>
      <c r="FU392" s="14"/>
      <c r="FV392" s="14"/>
      <c r="FW392" s="15"/>
      <c r="FX392" s="14"/>
      <c r="FY392" s="14"/>
      <c r="FZ392" s="14"/>
      <c r="GA392" s="15"/>
      <c r="GB392" s="14"/>
      <c r="GC392" s="14"/>
      <c r="GD392" s="14"/>
      <c r="GE392" s="15"/>
      <c r="GF392" s="14"/>
      <c r="GG392" s="14"/>
      <c r="GH392" s="14"/>
      <c r="GI392" s="15"/>
      <c r="GJ392" s="15"/>
      <c r="GK392" s="15"/>
    </row>
    <row r="393" spans="1:193" s="33" customFormat="1" x14ac:dyDescent="0.25">
      <c r="A393" s="56" t="s">
        <v>288</v>
      </c>
      <c r="B393" s="145">
        <f t="shared" si="1297"/>
        <v>0</v>
      </c>
      <c r="C393" s="145">
        <f t="shared" si="1297"/>
        <v>2641.6241799999998</v>
      </c>
      <c r="D393" s="145">
        <f t="shared" si="1298"/>
        <v>2641.6241799999998</v>
      </c>
      <c r="E393" s="14">
        <f t="shared" si="1335"/>
        <v>100</v>
      </c>
      <c r="F393" s="15"/>
      <c r="G393" s="15"/>
      <c r="H393" s="15"/>
      <c r="I393" s="14"/>
      <c r="J393" s="15"/>
      <c r="K393" s="15"/>
      <c r="L393" s="15"/>
      <c r="M393" s="14"/>
      <c r="N393" s="15"/>
      <c r="O393" s="15"/>
      <c r="P393" s="15"/>
      <c r="Q393" s="14"/>
      <c r="R393" s="15"/>
      <c r="S393" s="15"/>
      <c r="T393" s="15"/>
      <c r="U393" s="14"/>
      <c r="V393" s="14"/>
      <c r="W393" s="15"/>
      <c r="X393" s="15"/>
      <c r="Y393" s="14"/>
      <c r="Z393" s="14"/>
      <c r="AA393" s="15"/>
      <c r="AB393" s="15"/>
      <c r="AC393" s="14"/>
      <c r="AD393" s="15"/>
      <c r="AE393" s="15"/>
      <c r="AF393" s="15"/>
      <c r="AG393" s="14"/>
      <c r="AH393" s="15"/>
      <c r="AI393" s="15"/>
      <c r="AJ393" s="15"/>
      <c r="AK393" s="14"/>
      <c r="AL393" s="14"/>
      <c r="AM393" s="15"/>
      <c r="AN393" s="15"/>
      <c r="AO393" s="14"/>
      <c r="AP393" s="14"/>
      <c r="AQ393" s="14">
        <v>998.82418000000007</v>
      </c>
      <c r="AR393" s="14">
        <v>998.82418000000007</v>
      </c>
      <c r="AS393" s="14">
        <f t="shared" si="1307"/>
        <v>100</v>
      </c>
      <c r="AT393" s="14"/>
      <c r="AU393" s="14"/>
      <c r="AV393" s="14"/>
      <c r="AW393" s="14"/>
      <c r="AX393" s="15"/>
      <c r="AY393" s="15"/>
      <c r="AZ393" s="15"/>
      <c r="BA393" s="15"/>
      <c r="BB393" s="156"/>
      <c r="BC393" s="15"/>
      <c r="BD393" s="15"/>
      <c r="BE393" s="15"/>
      <c r="BF393" s="15"/>
      <c r="BG393" s="15"/>
      <c r="BH393" s="15"/>
      <c r="BI393" s="94"/>
      <c r="BJ393" s="94"/>
      <c r="BK393" s="94"/>
      <c r="BL393" s="94"/>
      <c r="BM393" s="94"/>
      <c r="BN393" s="94"/>
      <c r="BO393" s="15"/>
      <c r="BP393" s="15"/>
      <c r="BQ393" s="94"/>
      <c r="BR393" s="15"/>
      <c r="BS393" s="15"/>
      <c r="BT393" s="15"/>
      <c r="BU393" s="94"/>
      <c r="BV393" s="94"/>
      <c r="BW393" s="15"/>
      <c r="BX393" s="15"/>
      <c r="BY393" s="94"/>
      <c r="BZ393" s="94"/>
      <c r="CA393" s="15"/>
      <c r="CB393" s="15"/>
      <c r="CC393" s="15"/>
      <c r="CD393" s="15"/>
      <c r="CE393" s="15"/>
      <c r="CF393" s="15"/>
      <c r="CG393" s="94"/>
      <c r="CH393" s="94"/>
      <c r="CI393" s="15"/>
      <c r="CJ393" s="15"/>
      <c r="CK393" s="94"/>
      <c r="CL393" s="94"/>
      <c r="CM393" s="15"/>
      <c r="CN393" s="15"/>
      <c r="CO393" s="94"/>
      <c r="CP393" s="94"/>
      <c r="CQ393" s="15"/>
      <c r="CR393" s="15"/>
      <c r="CS393" s="94"/>
      <c r="CT393" s="94"/>
      <c r="CU393" s="15"/>
      <c r="CV393" s="15"/>
      <c r="CW393" s="94"/>
      <c r="CX393" s="94"/>
      <c r="CY393" s="15"/>
      <c r="CZ393" s="15"/>
      <c r="DA393" s="94"/>
      <c r="DB393" s="15"/>
      <c r="DC393" s="15"/>
      <c r="DD393" s="14"/>
      <c r="DE393" s="14"/>
      <c r="DF393" s="14"/>
      <c r="DG393" s="15"/>
      <c r="DH393" s="15"/>
      <c r="DI393" s="94"/>
      <c r="DJ393" s="94"/>
      <c r="DK393" s="15"/>
      <c r="DL393" s="15"/>
      <c r="DM393" s="48"/>
      <c r="DN393" s="94"/>
      <c r="DO393" s="15"/>
      <c r="DP393" s="15"/>
      <c r="DQ393" s="48"/>
      <c r="DR393" s="15"/>
      <c r="DS393" s="15"/>
      <c r="DT393" s="15"/>
      <c r="DU393" s="94"/>
      <c r="DV393" s="94"/>
      <c r="DW393" s="15"/>
      <c r="DX393" s="15"/>
      <c r="DY393" s="211"/>
      <c r="DZ393" s="15"/>
      <c r="EA393" s="15"/>
      <c r="EB393" s="15"/>
      <c r="EC393" s="15"/>
      <c r="ED393" s="221"/>
      <c r="EE393" s="221"/>
      <c r="EF393" s="15"/>
      <c r="EG393" s="94"/>
      <c r="EH393" s="94"/>
      <c r="EI393" s="15"/>
      <c r="EJ393" s="15"/>
      <c r="EK393" s="94"/>
      <c r="EL393" s="94"/>
      <c r="EM393" s="15"/>
      <c r="EN393" s="15"/>
      <c r="EO393" s="94"/>
      <c r="EP393" s="94"/>
      <c r="EQ393" s="15"/>
      <c r="ER393" s="15"/>
      <c r="ES393" s="94"/>
      <c r="ET393" s="15"/>
      <c r="EU393" s="15"/>
      <c r="EV393" s="15"/>
      <c r="EW393" s="94"/>
      <c r="EX393" s="15"/>
      <c r="EY393" s="15"/>
      <c r="EZ393" s="15"/>
      <c r="FA393" s="94"/>
      <c r="FB393" s="94"/>
      <c r="FC393" s="15"/>
      <c r="FD393" s="15"/>
      <c r="FE393" s="94"/>
      <c r="FF393" s="94"/>
      <c r="FG393" s="15"/>
      <c r="FH393" s="15"/>
      <c r="FI393" s="94"/>
      <c r="FJ393" s="94"/>
      <c r="FK393" s="15"/>
      <c r="FL393" s="15"/>
      <c r="FM393" s="94"/>
      <c r="FN393" s="94"/>
      <c r="FO393" s="15">
        <v>1642.8</v>
      </c>
      <c r="FP393" s="15">
        <v>1642.8</v>
      </c>
      <c r="FQ393" s="15">
        <f>FP393/FO393*100</f>
        <v>100</v>
      </c>
      <c r="FR393" s="15"/>
      <c r="FS393" s="15"/>
      <c r="FT393" s="15"/>
      <c r="FU393" s="15"/>
      <c r="FV393" s="15"/>
      <c r="FW393" s="15"/>
      <c r="FX393" s="15"/>
      <c r="FY393" s="15"/>
      <c r="FZ393" s="15"/>
      <c r="GA393" s="15"/>
      <c r="GB393" s="15"/>
      <c r="GC393" s="14"/>
      <c r="GD393" s="15"/>
      <c r="GE393" s="15"/>
      <c r="GF393" s="15"/>
      <c r="GG393" s="14"/>
      <c r="GH393" s="15"/>
      <c r="GI393" s="15"/>
      <c r="GJ393" s="15"/>
      <c r="GK393" s="15"/>
    </row>
    <row r="394" spans="1:193" s="33" customFormat="1" x14ac:dyDescent="0.25">
      <c r="A394" s="99" t="s">
        <v>112</v>
      </c>
      <c r="B394" s="93">
        <f t="shared" si="1297"/>
        <v>3048889.56</v>
      </c>
      <c r="C394" s="93">
        <f t="shared" si="1297"/>
        <v>6375564.2977000009</v>
      </c>
      <c r="D394" s="93">
        <f t="shared" si="1298"/>
        <v>5848724.4535100004</v>
      </c>
      <c r="E394" s="91">
        <f t="shared" si="170"/>
        <v>91.736577037109328</v>
      </c>
      <c r="F394" s="91">
        <v>0</v>
      </c>
      <c r="G394" s="91">
        <v>0</v>
      </c>
      <c r="H394" s="91">
        <v>0</v>
      </c>
      <c r="I394" s="91"/>
      <c r="J394" s="91">
        <f t="shared" ref="J394" si="1503">SUM(J395:J398)</f>
        <v>337009.8</v>
      </c>
      <c r="K394" s="91">
        <f t="shared" ref="K394:P394" si="1504">SUM(K395:K398)</f>
        <v>266513.7</v>
      </c>
      <c r="L394" s="91">
        <f t="shared" si="1504"/>
        <v>169209.35099000001</v>
      </c>
      <c r="M394" s="91">
        <f>L394/K394*100</f>
        <v>63.489926030069</v>
      </c>
      <c r="N394" s="91">
        <f t="shared" ref="N394" si="1505">SUM(N395:N398)</f>
        <v>9372.9</v>
      </c>
      <c r="O394" s="91">
        <f t="shared" si="1504"/>
        <v>8368.4</v>
      </c>
      <c r="P394" s="91">
        <f t="shared" si="1504"/>
        <v>8201.5300800000005</v>
      </c>
      <c r="Q394" s="91">
        <f>P394/O394*100</f>
        <v>98.00595191434445</v>
      </c>
      <c r="R394" s="91">
        <f t="shared" ref="R394" si="1506">SUM(R395:R398)</f>
        <v>86883.7</v>
      </c>
      <c r="S394" s="91">
        <f t="shared" ref="S394:T394" si="1507">SUM(S395:S398)</f>
        <v>86883.7</v>
      </c>
      <c r="T394" s="91">
        <f t="shared" si="1507"/>
        <v>86883.663260000001</v>
      </c>
      <c r="U394" s="91">
        <f>T394/S394*100</f>
        <v>99.99995771358725</v>
      </c>
      <c r="V394" s="91"/>
      <c r="W394" s="91"/>
      <c r="X394" s="91"/>
      <c r="Y394" s="91"/>
      <c r="Z394" s="91"/>
      <c r="AA394" s="91"/>
      <c r="AB394" s="91"/>
      <c r="AC394" s="91"/>
      <c r="AD394" s="91"/>
      <c r="AE394" s="91"/>
      <c r="AF394" s="91"/>
      <c r="AG394" s="91"/>
      <c r="AH394" s="91"/>
      <c r="AI394" s="91"/>
      <c r="AJ394" s="91"/>
      <c r="AK394" s="91"/>
      <c r="AL394" s="91"/>
      <c r="AM394" s="91"/>
      <c r="AN394" s="91"/>
      <c r="AO394" s="91"/>
      <c r="AP394" s="91"/>
      <c r="AQ394" s="91">
        <f>SUM(AQ395:AQ398)</f>
        <v>2998.3217800000002</v>
      </c>
      <c r="AR394" s="91">
        <f t="shared" ref="AR394:AV394" si="1508">SUM(AR395:AR398)</f>
        <v>2998.3217800000002</v>
      </c>
      <c r="AS394" s="91">
        <f t="shared" si="1307"/>
        <v>100</v>
      </c>
      <c r="AT394" s="91">
        <f t="shared" ref="AT394" si="1509">SUM(AT395:AT398)</f>
        <v>502826.60000000003</v>
      </c>
      <c r="AU394" s="91">
        <f t="shared" si="1508"/>
        <v>541429.9</v>
      </c>
      <c r="AV394" s="91">
        <f t="shared" si="1508"/>
        <v>541429.86297999998</v>
      </c>
      <c r="AW394" s="91">
        <f>AV394/AU394*100</f>
        <v>99.999993162549742</v>
      </c>
      <c r="AX394" s="91">
        <f>SUM(AX395:AX398)</f>
        <v>233480.9</v>
      </c>
      <c r="AY394" s="91">
        <f>SUM(AY395:AY398)</f>
        <v>233480.9</v>
      </c>
      <c r="AZ394" s="91">
        <f>SUM(AZ395:AZ398)</f>
        <v>227765.49347999995</v>
      </c>
      <c r="BA394" s="91">
        <f>AZ394/AY394*100</f>
        <v>97.552088192224701</v>
      </c>
      <c r="BB394" s="173"/>
      <c r="BC394" s="91">
        <f>SUM(BC395:BC398)</f>
        <v>42364.400000000009</v>
      </c>
      <c r="BD394" s="91">
        <f>SUM(BD395:BD398)</f>
        <v>34991.726620000001</v>
      </c>
      <c r="BE394" s="91">
        <f>BD394/BC394*100</f>
        <v>82.597007440209211</v>
      </c>
      <c r="BF394" s="91">
        <f>SUM(BF395:BF398)</f>
        <v>478828.1</v>
      </c>
      <c r="BG394" s="91">
        <f>SUM(BG395:BG398)</f>
        <v>528503.9</v>
      </c>
      <c r="BH394" s="91">
        <f>SUM(BH395:BH398)</f>
        <v>472252.63406999997</v>
      </c>
      <c r="BI394" s="91">
        <f>BH394/BG394*100</f>
        <v>89.356508829925374</v>
      </c>
      <c r="BJ394" s="91">
        <f>SUM(BJ395:BJ398)</f>
        <v>0</v>
      </c>
      <c r="BK394" s="91"/>
      <c r="BL394" s="91"/>
      <c r="BM394" s="91"/>
      <c r="BN394" s="91"/>
      <c r="BO394" s="91">
        <f>SUM(BO395:BO398)</f>
        <v>0</v>
      </c>
      <c r="BP394" s="91">
        <f>SUM(BP395:BP398)</f>
        <v>0</v>
      </c>
      <c r="BQ394" s="91"/>
      <c r="BR394" s="91">
        <f>SUM(BR395:BR398)</f>
        <v>314991.90000000002</v>
      </c>
      <c r="BS394" s="91">
        <f>SUM(BS395:BS398)</f>
        <v>2662571</v>
      </c>
      <c r="BT394" s="91">
        <f>SUM(BT395:BT398)</f>
        <v>2482009.1428</v>
      </c>
      <c r="BU394" s="91">
        <f t="shared" ref="BU394" si="1510">BT394/BS394*100</f>
        <v>93.218514841482161</v>
      </c>
      <c r="BV394" s="91">
        <f>SUM(BV395:BV398)</f>
        <v>6419.4</v>
      </c>
      <c r="BW394" s="91">
        <f>SUM(BW395:BW398)</f>
        <v>56027.9</v>
      </c>
      <c r="BX394" s="91">
        <f>SUM(BX395:BX398)</f>
        <v>51962.724299999994</v>
      </c>
      <c r="BY394" s="91">
        <f t="shared" ref="BY394" si="1511">BX394/BW394*100</f>
        <v>92.744372535825889</v>
      </c>
      <c r="BZ394" s="91">
        <f>SUM(BZ395:BZ398)</f>
        <v>1690.4</v>
      </c>
      <c r="CA394" s="91">
        <f>SUM(CA395:CA398)</f>
        <v>1518.4</v>
      </c>
      <c r="CB394" s="91">
        <f>SUM(CB395:CB398)</f>
        <v>1490.4</v>
      </c>
      <c r="CC394" s="91">
        <f t="shared" si="257"/>
        <v>98.155953635405695</v>
      </c>
      <c r="CD394" s="91">
        <f>CD395+CD396+CD397+CD398</f>
        <v>41855.760000000002</v>
      </c>
      <c r="CE394" s="91">
        <f>CE395+CE396+CE397+CE398</f>
        <v>35989.800000000003</v>
      </c>
      <c r="CF394" s="91">
        <f>SUM(CF395:CF398)</f>
        <v>31673.524399999998</v>
      </c>
      <c r="CG394" s="91">
        <f t="shared" ref="CG394" si="1512">CF394/CE394*100</f>
        <v>88.006947524020688</v>
      </c>
      <c r="CH394" s="91"/>
      <c r="CI394" s="91">
        <f>CI395+CI396+CI397+CI398</f>
        <v>0</v>
      </c>
      <c r="CJ394" s="91">
        <f>SUM(CJ395:CJ398)</f>
        <v>0</v>
      </c>
      <c r="CK394" s="91"/>
      <c r="CL394" s="91"/>
      <c r="CM394" s="91">
        <f>CM395+CM396+CM397+CM398</f>
        <v>0</v>
      </c>
      <c r="CN394" s="91">
        <f>SUM(CN395:CN398)</f>
        <v>0</v>
      </c>
      <c r="CO394" s="91"/>
      <c r="CP394" s="91">
        <f>SUM(CP395:CP398)</f>
        <v>592800</v>
      </c>
      <c r="CQ394" s="91">
        <f>SUM(CQ395:CQ398)</f>
        <v>592800</v>
      </c>
      <c r="CR394" s="91">
        <f>SUM(CR395:CR398)</f>
        <v>471596.84839</v>
      </c>
      <c r="CS394" s="91">
        <f>CR394/CQ394*100</f>
        <v>79.554124222334693</v>
      </c>
      <c r="CT394" s="91"/>
      <c r="CU394" s="91">
        <f>SUM(CU395:CU398)</f>
        <v>0</v>
      </c>
      <c r="CV394" s="91">
        <f>SUM(CV395:CV398)</f>
        <v>0</v>
      </c>
      <c r="CW394" s="91"/>
      <c r="CX394" s="91"/>
      <c r="CY394" s="91">
        <f>SUM(CY395:CY398)</f>
        <v>0</v>
      </c>
      <c r="CZ394" s="91">
        <f>SUM(CZ395:CZ398)</f>
        <v>0</v>
      </c>
      <c r="DA394" s="91"/>
      <c r="DB394" s="91"/>
      <c r="DC394" s="91">
        <f>SUM(DC395:DC398)</f>
        <v>0</v>
      </c>
      <c r="DD394" s="91">
        <f>SUM(DD395:DD398)</f>
        <v>0</v>
      </c>
      <c r="DE394" s="91"/>
      <c r="DF394" s="91"/>
      <c r="DG394" s="91">
        <f>SUM(DG395:DG398)</f>
        <v>0</v>
      </c>
      <c r="DH394" s="91">
        <f>SUM(DH395:DH398)</f>
        <v>0</v>
      </c>
      <c r="DI394" s="91"/>
      <c r="DJ394" s="91">
        <f>SUM(DJ395:DJ398)</f>
        <v>8215.7000000000007</v>
      </c>
      <c r="DK394" s="91">
        <f>SUM(DK395:DK398)</f>
        <v>8215.7000000000007</v>
      </c>
      <c r="DL394" s="91">
        <f>SUM(DL395:DL398)</f>
        <v>8176.8429999999998</v>
      </c>
      <c r="DM394" s="93">
        <f t="shared" si="1319"/>
        <v>99.527039692296455</v>
      </c>
      <c r="DN394" s="91">
        <f>SUM(DN395:DN398)</f>
        <v>45115.899999999994</v>
      </c>
      <c r="DO394" s="91">
        <f>SUM(DO395:DO398)</f>
        <v>45115.899999999994</v>
      </c>
      <c r="DP394" s="91">
        <f>SUM(DP395:DP398)</f>
        <v>42829.758609999997</v>
      </c>
      <c r="DQ394" s="91">
        <f t="shared" si="1321"/>
        <v>94.932736817840279</v>
      </c>
      <c r="DR394" s="91">
        <f>SUM(DR395:DR398)</f>
        <v>33384.400000000001</v>
      </c>
      <c r="DS394" s="91">
        <f>SUM(DS395:DS398)</f>
        <v>33384.400000000001</v>
      </c>
      <c r="DT394" s="91">
        <f>SUM(DT395:DT398)</f>
        <v>33384.400000000001</v>
      </c>
      <c r="DU394" s="91">
        <f>DT394/DS394*100</f>
        <v>100</v>
      </c>
      <c r="DV394" s="91"/>
      <c r="DW394" s="91">
        <f>SUM(DW395:DW398)</f>
        <v>0</v>
      </c>
      <c r="DX394" s="91">
        <f>SUM(DX395:DX398)</f>
        <v>0</v>
      </c>
      <c r="DY394" s="213"/>
      <c r="DZ394" s="91">
        <f>SUM(DZ395:DZ398)</f>
        <v>355465.60000000003</v>
      </c>
      <c r="EA394" s="91">
        <f>SUM(EA395:EA398)</f>
        <v>358560.10000000003</v>
      </c>
      <c r="EB394" s="91">
        <f>SUM(EB395:EB398)</f>
        <v>358261.72063000005</v>
      </c>
      <c r="EC394" s="91">
        <f t="shared" si="202"/>
        <v>99.91678400078537</v>
      </c>
      <c r="ED394" s="228"/>
      <c r="EE394" s="228">
        <f>SUM(EE395:EE398)</f>
        <v>0</v>
      </c>
      <c r="EF394" s="91">
        <f>SUM(EF395:EF398)</f>
        <v>0</v>
      </c>
      <c r="EG394" s="91"/>
      <c r="EH394" s="91"/>
      <c r="EI394" s="91">
        <f>SUM(EI395:EI398)</f>
        <v>500000</v>
      </c>
      <c r="EJ394" s="91">
        <f>SUM(EJ395:EJ398)</f>
        <v>481602.3</v>
      </c>
      <c r="EK394" s="91">
        <f>EJ394/EI394*100</f>
        <v>96.320459999999997</v>
      </c>
      <c r="EL394" s="91"/>
      <c r="EM394" s="91">
        <f>SUM(EM395:EM398)</f>
        <v>0</v>
      </c>
      <c r="EN394" s="91">
        <f>SUM(EN395:EN398)</f>
        <v>0</v>
      </c>
      <c r="EO394" s="91"/>
      <c r="EP394" s="91"/>
      <c r="EQ394" s="91">
        <f>SUM(EQ395:EQ398)</f>
        <v>0</v>
      </c>
      <c r="ER394" s="91">
        <f>SUM(ER395:ER398)</f>
        <v>0</v>
      </c>
      <c r="ES394" s="91"/>
      <c r="ET394" s="91">
        <f>SUM(ET395:ET398)</f>
        <v>0</v>
      </c>
      <c r="EU394" s="91">
        <f>SUM(EU395:EU398)</f>
        <v>0</v>
      </c>
      <c r="EV394" s="91">
        <f>SUM(EV395:EV398)</f>
        <v>0</v>
      </c>
      <c r="EW394" s="91"/>
      <c r="EX394" s="91"/>
      <c r="EY394" s="91">
        <f>SUM(EY395:EY398)</f>
        <v>0</v>
      </c>
      <c r="EZ394" s="91">
        <f>SUM(EZ395:EZ398)</f>
        <v>0</v>
      </c>
      <c r="FA394" s="91"/>
      <c r="FB394" s="91"/>
      <c r="FC394" s="91">
        <f>SUM(FC395:FC398)</f>
        <v>0</v>
      </c>
      <c r="FD394" s="91">
        <f>SUM(FD395:FD398)</f>
        <v>0</v>
      </c>
      <c r="FE394" s="91"/>
      <c r="FF394" s="91"/>
      <c r="FG394" s="91">
        <f>SUM(FG395:FG398)</f>
        <v>0</v>
      </c>
      <c r="FH394" s="91">
        <f>SUM(FH395:FH398)</f>
        <v>0</v>
      </c>
      <c r="FI394" s="91"/>
      <c r="FJ394" s="91"/>
      <c r="FK394" s="91">
        <f>SUM(FK395:FK398)</f>
        <v>341517.14299999998</v>
      </c>
      <c r="FL394" s="91">
        <f>SUM(FL395:FL398)</f>
        <v>312683.49511999998</v>
      </c>
      <c r="FM394" s="91">
        <f>FL394/FK394*100</f>
        <v>91.557188717756404</v>
      </c>
      <c r="FN394" s="91"/>
      <c r="FO394" s="91">
        <f>SUM(FO395:FO398)</f>
        <v>0</v>
      </c>
      <c r="FP394" s="91">
        <f>SUM(FP395:FP398)</f>
        <v>0</v>
      </c>
      <c r="FQ394" s="91"/>
      <c r="FR394" s="91"/>
      <c r="FS394" s="91">
        <f>SUM(FS395:FS398)</f>
        <v>0</v>
      </c>
      <c r="FT394" s="91">
        <f>SUM(FT395:FT398)</f>
        <v>0</v>
      </c>
      <c r="FU394" s="91"/>
      <c r="FV394" s="91">
        <f>SUM(FV395:FV398)</f>
        <v>548.5</v>
      </c>
      <c r="FW394" s="91">
        <f>SUM(FW395:FW398)</f>
        <v>0</v>
      </c>
      <c r="FX394" s="91">
        <f>SUM(FX395:FX398)</f>
        <v>0</v>
      </c>
      <c r="FY394" s="91"/>
      <c r="FZ394" s="91">
        <f>SUM(FZ395:FZ398)</f>
        <v>0</v>
      </c>
      <c r="GA394" s="91">
        <f>SUM(GA395:GA398)</f>
        <v>25151.599999999999</v>
      </c>
      <c r="GB394" s="91">
        <f>SUM(GB395:GB398)</f>
        <v>25151.58008</v>
      </c>
      <c r="GC394" s="91">
        <f t="shared" ref="GC394:GC400" si="1513">GB394/GA394*100</f>
        <v>99.999920800267176</v>
      </c>
      <c r="GD394" s="91">
        <f>SUM(GD395:GD398)</f>
        <v>0</v>
      </c>
      <c r="GE394" s="91">
        <f>SUM(GE395:GE398)</f>
        <v>319.66291999999999</v>
      </c>
      <c r="GF394" s="91">
        <f>SUM(GF395:GF398)</f>
        <v>319.66291999999999</v>
      </c>
      <c r="GG394" s="91">
        <f>GF394/GE394*100</f>
        <v>100</v>
      </c>
      <c r="GH394" s="91">
        <f>SUM(GH395:GH398)</f>
        <v>0</v>
      </c>
      <c r="GI394" s="91">
        <f>SUM(GI395:GI398)</f>
        <v>3849.47</v>
      </c>
      <c r="GJ394" s="91">
        <f>SUM(GJ395:GJ398)</f>
        <v>3849.47</v>
      </c>
      <c r="GK394" s="91">
        <f>GJ394/GI394*100</f>
        <v>100</v>
      </c>
    </row>
    <row r="395" spans="1:193" s="33" customFormat="1" ht="17.25" customHeight="1" x14ac:dyDescent="0.25">
      <c r="A395" s="80" t="s">
        <v>113</v>
      </c>
      <c r="B395" s="145">
        <f t="shared" ref="B395:B396" si="1514">F395+J395+N395+R395+V395+Z395+AD395+AH395+AL395+AP395+AT395+AX395+BB395+BF395+BJ395+BN395+BR395+BV395+BZ395+CD395+CH395+CL395+CP395+CT395+CX395+DB395+DF395+DJ395+DN395+DR395+DV395+DZ395+ED395+EH395+EL395+EP395+ET395+EX395+FB395+FF395+FJ395+FN395+FR395+FV395+FZ395+GD395+GH395</f>
        <v>2973493.9</v>
      </c>
      <c r="C395" s="145">
        <f t="shared" si="1297"/>
        <v>6301670.6759200003</v>
      </c>
      <c r="D395" s="145">
        <f t="shared" si="1298"/>
        <v>5784974.3779999996</v>
      </c>
      <c r="E395" s="14">
        <f t="shared" si="170"/>
        <v>91.800645820886757</v>
      </c>
      <c r="F395" s="15"/>
      <c r="G395" s="15"/>
      <c r="H395" s="15"/>
      <c r="I395" s="14"/>
      <c r="J395" s="15">
        <v>337009.8</v>
      </c>
      <c r="K395" s="15">
        <v>266513.7</v>
      </c>
      <c r="L395" s="15">
        <v>169209.35099000001</v>
      </c>
      <c r="M395" s="14">
        <f>L395/K395*100</f>
        <v>63.489926030069</v>
      </c>
      <c r="N395" s="14">
        <v>9372.9</v>
      </c>
      <c r="O395" s="14">
        <v>8368.4</v>
      </c>
      <c r="P395" s="14">
        <v>8201.5300800000005</v>
      </c>
      <c r="Q395" s="14">
        <f>P395/O395*100</f>
        <v>98.00595191434445</v>
      </c>
      <c r="R395" s="14">
        <v>86883.7</v>
      </c>
      <c r="S395" s="14">
        <v>86883.7</v>
      </c>
      <c r="T395" s="14">
        <v>86883.663260000001</v>
      </c>
      <c r="U395" s="15">
        <f>T395/S395*100</f>
        <v>99.99995771358725</v>
      </c>
      <c r="V395" s="15"/>
      <c r="W395" s="15"/>
      <c r="X395" s="15"/>
      <c r="Y395" s="14"/>
      <c r="Z395" s="14"/>
      <c r="AA395" s="15"/>
      <c r="AB395" s="15"/>
      <c r="AC395" s="14"/>
      <c r="AD395" s="14"/>
      <c r="AE395" s="15"/>
      <c r="AF395" s="15"/>
      <c r="AG395" s="14"/>
      <c r="AH395" s="15"/>
      <c r="AI395" s="15"/>
      <c r="AJ395" s="15"/>
      <c r="AK395" s="14"/>
      <c r="AL395" s="14"/>
      <c r="AM395" s="15"/>
      <c r="AN395" s="15"/>
      <c r="AO395" s="14"/>
      <c r="AP395" s="14"/>
      <c r="AQ395" s="14"/>
      <c r="AR395" s="14"/>
      <c r="AS395" s="14"/>
      <c r="AT395" s="14">
        <v>500000</v>
      </c>
      <c r="AU395" s="14">
        <v>538603.30000000005</v>
      </c>
      <c r="AV395" s="14">
        <v>538603.26529999997</v>
      </c>
      <c r="AW395" s="14">
        <f t="shared" ref="AW395:AW397" si="1515">AV395/AU395*100</f>
        <v>99.99999355741042</v>
      </c>
      <c r="AX395" s="133">
        <v>216938.1</v>
      </c>
      <c r="AY395" s="133">
        <v>216938.1</v>
      </c>
      <c r="AZ395" s="133">
        <v>216650.57466999997</v>
      </c>
      <c r="BA395" s="15">
        <f>AZ395/AY395*100</f>
        <v>99.867462041015372</v>
      </c>
      <c r="BB395" s="156"/>
      <c r="BC395" s="133">
        <v>40278.300000000003</v>
      </c>
      <c r="BD395" s="133">
        <v>33243.35701</v>
      </c>
      <c r="BE395" s="15">
        <f>BD395/BC395*100</f>
        <v>82.534161099152641</v>
      </c>
      <c r="BF395" s="15">
        <v>478828.1</v>
      </c>
      <c r="BG395" s="15">
        <v>528503.9</v>
      </c>
      <c r="BH395" s="198">
        <v>472252.63406999997</v>
      </c>
      <c r="BI395" s="15">
        <f>BH395/BG395*100</f>
        <v>89.356508829925374</v>
      </c>
      <c r="BJ395" s="15"/>
      <c r="BK395" s="15"/>
      <c r="BL395" s="15"/>
      <c r="BM395" s="15"/>
      <c r="BN395" s="15"/>
      <c r="BO395" s="15"/>
      <c r="BP395" s="94"/>
      <c r="BQ395" s="15"/>
      <c r="BR395" s="15">
        <v>314991.90000000002</v>
      </c>
      <c r="BS395" s="15">
        <v>2662571</v>
      </c>
      <c r="BT395" s="187">
        <v>2482009.1428</v>
      </c>
      <c r="BU395" s="15">
        <f>BT395/BS395*100</f>
        <v>93.218514841482161</v>
      </c>
      <c r="BV395" s="15">
        <v>6419.4</v>
      </c>
      <c r="BW395" s="15">
        <v>56027.9</v>
      </c>
      <c r="BX395" s="188">
        <v>51962.724299999994</v>
      </c>
      <c r="BY395" s="15">
        <f>BX395/BW395*100</f>
        <v>92.744372535825889</v>
      </c>
      <c r="BZ395" s="15"/>
      <c r="CA395" s="15"/>
      <c r="CB395" s="15"/>
      <c r="CC395" s="15"/>
      <c r="CD395" s="15"/>
      <c r="CE395" s="15"/>
      <c r="CF395" s="94"/>
      <c r="CG395" s="15"/>
      <c r="CH395" s="15"/>
      <c r="CI395" s="15"/>
      <c r="CJ395" s="94"/>
      <c r="CK395" s="15"/>
      <c r="CL395" s="15"/>
      <c r="CM395" s="15"/>
      <c r="CN395" s="15"/>
      <c r="CO395" s="15"/>
      <c r="CP395" s="15">
        <v>592800</v>
      </c>
      <c r="CQ395" s="15">
        <v>592800</v>
      </c>
      <c r="CR395" s="15">
        <v>471596.84839</v>
      </c>
      <c r="CS395" s="15">
        <f>CR395/CQ395*100</f>
        <v>79.554124222334693</v>
      </c>
      <c r="CT395" s="15"/>
      <c r="CU395" s="15"/>
      <c r="CV395" s="15"/>
      <c r="CW395" s="15"/>
      <c r="CX395" s="15"/>
      <c r="CY395" s="15"/>
      <c r="CZ395" s="15"/>
      <c r="DA395" s="15"/>
      <c r="DB395" s="15"/>
      <c r="DC395" s="15"/>
      <c r="DD395" s="15"/>
      <c r="DE395" s="15"/>
      <c r="DF395" s="15"/>
      <c r="DG395" s="15"/>
      <c r="DH395" s="15"/>
      <c r="DI395" s="15"/>
      <c r="DJ395" s="15">
        <v>8062.1</v>
      </c>
      <c r="DK395" s="15">
        <v>8062.1</v>
      </c>
      <c r="DL395" s="15">
        <v>8056.8429999999998</v>
      </c>
      <c r="DM395" s="48">
        <f t="shared" si="1319"/>
        <v>99.934793664181782</v>
      </c>
      <c r="DN395" s="15">
        <v>41356.199999999997</v>
      </c>
      <c r="DO395" s="15">
        <v>41356.199999999997</v>
      </c>
      <c r="DP395" s="133">
        <v>39070.104469999998</v>
      </c>
      <c r="DQ395" s="48">
        <f t="shared" si="1321"/>
        <v>94.472181849396222</v>
      </c>
      <c r="DR395" s="15">
        <v>33384.400000000001</v>
      </c>
      <c r="DS395" s="15">
        <v>33384.400000000001</v>
      </c>
      <c r="DT395" s="15">
        <v>33384.400000000001</v>
      </c>
      <c r="DU395" s="15">
        <f>DT395/DS395*100</f>
        <v>100</v>
      </c>
      <c r="DV395" s="15"/>
      <c r="DW395" s="15"/>
      <c r="DX395" s="15"/>
      <c r="DY395" s="206"/>
      <c r="DZ395" s="15">
        <v>347447.3</v>
      </c>
      <c r="EA395" s="15">
        <v>350541.8</v>
      </c>
      <c r="EB395" s="15">
        <v>350243.43154000002</v>
      </c>
      <c r="EC395" s="15">
        <f t="shared" si="202"/>
        <v>99.914883628714193</v>
      </c>
      <c r="ED395" s="221"/>
      <c r="EE395" s="221"/>
      <c r="EF395" s="15"/>
      <c r="EG395" s="15"/>
      <c r="EH395" s="15"/>
      <c r="EI395" s="15">
        <v>500000</v>
      </c>
      <c r="EJ395" s="15">
        <v>481602.3</v>
      </c>
      <c r="EK395" s="15">
        <f>EJ395/EI395*100</f>
        <v>96.320459999999997</v>
      </c>
      <c r="EL395" s="15"/>
      <c r="EM395" s="15"/>
      <c r="EN395" s="15"/>
      <c r="EO395" s="15"/>
      <c r="EP395" s="15"/>
      <c r="EQ395" s="15"/>
      <c r="ER395" s="15"/>
      <c r="ES395" s="15"/>
      <c r="ET395" s="15"/>
      <c r="EU395" s="15"/>
      <c r="EV395" s="15"/>
      <c r="EW395" s="15"/>
      <c r="EX395" s="15"/>
      <c r="EY395" s="15"/>
      <c r="EZ395" s="15"/>
      <c r="FA395" s="15"/>
      <c r="FB395" s="15"/>
      <c r="FC395" s="15"/>
      <c r="FD395" s="15"/>
      <c r="FE395" s="15"/>
      <c r="FF395" s="15"/>
      <c r="FG395" s="15"/>
      <c r="FH395" s="15"/>
      <c r="FI395" s="15"/>
      <c r="FJ395" s="15"/>
      <c r="FK395" s="15">
        <v>341517.14299999998</v>
      </c>
      <c r="FL395" s="15">
        <v>312683.49511999998</v>
      </c>
      <c r="FM395" s="15">
        <f>FL395/FK395*100</f>
        <v>91.557188717756404</v>
      </c>
      <c r="FN395" s="15"/>
      <c r="FO395" s="15"/>
      <c r="FP395" s="133"/>
      <c r="FQ395" s="15"/>
      <c r="FR395" s="15"/>
      <c r="FS395" s="15"/>
      <c r="FT395" s="133"/>
      <c r="FU395" s="15"/>
      <c r="FV395" s="15"/>
      <c r="FW395" s="15"/>
      <c r="FX395" s="133"/>
      <c r="FY395" s="15"/>
      <c r="FZ395" s="15"/>
      <c r="GA395" s="15">
        <v>25151.599999999999</v>
      </c>
      <c r="GB395" s="15">
        <v>25151.58008</v>
      </c>
      <c r="GC395" s="14">
        <f t="shared" si="1513"/>
        <v>99.999920800267176</v>
      </c>
      <c r="GD395" s="15"/>
      <c r="GE395" s="15">
        <v>319.66291999999999</v>
      </c>
      <c r="GF395" s="15">
        <v>319.66291999999999</v>
      </c>
      <c r="GG395" s="14">
        <f>GF395/GE395*100</f>
        <v>100</v>
      </c>
      <c r="GH395" s="15"/>
      <c r="GI395" s="15">
        <v>3849.47</v>
      </c>
      <c r="GJ395" s="15">
        <v>3849.47</v>
      </c>
      <c r="GK395" s="14">
        <f>GJ395/GI395*100</f>
        <v>100</v>
      </c>
    </row>
    <row r="396" spans="1:193" s="33" customFormat="1" ht="15" customHeight="1" x14ac:dyDescent="0.25">
      <c r="A396" s="80" t="s">
        <v>114</v>
      </c>
      <c r="B396" s="145">
        <f t="shared" si="1514"/>
        <v>4917.2000000000007</v>
      </c>
      <c r="C396" s="145">
        <f t="shared" si="1297"/>
        <v>5371.5442800000001</v>
      </c>
      <c r="D396" s="145">
        <f t="shared" si="1298"/>
        <v>5314.3799799999997</v>
      </c>
      <c r="E396" s="14">
        <f>D396/C396*100</f>
        <v>98.935793935221909</v>
      </c>
      <c r="F396" s="15"/>
      <c r="G396" s="15"/>
      <c r="H396" s="15"/>
      <c r="I396" s="14"/>
      <c r="J396" s="15"/>
      <c r="K396" s="15"/>
      <c r="L396" s="15"/>
      <c r="M396" s="14"/>
      <c r="N396" s="15"/>
      <c r="O396" s="15"/>
      <c r="P396" s="15"/>
      <c r="Q396" s="15"/>
      <c r="R396" s="15"/>
      <c r="S396" s="15"/>
      <c r="T396" s="15"/>
      <c r="U396" s="15"/>
      <c r="V396" s="15"/>
      <c r="W396" s="15"/>
      <c r="X396" s="15"/>
      <c r="Y396" s="14"/>
      <c r="Z396" s="14"/>
      <c r="AA396" s="15"/>
      <c r="AB396" s="15"/>
      <c r="AC396" s="14"/>
      <c r="AD396" s="14"/>
      <c r="AE396" s="15"/>
      <c r="AF396" s="15"/>
      <c r="AG396" s="14"/>
      <c r="AH396" s="15"/>
      <c r="AI396" s="15"/>
      <c r="AJ396" s="15"/>
      <c r="AK396" s="14"/>
      <c r="AL396" s="14"/>
      <c r="AM396" s="15"/>
      <c r="AN396" s="15"/>
      <c r="AO396" s="14"/>
      <c r="AP396" s="14"/>
      <c r="AQ396" s="14">
        <v>999.94428000000005</v>
      </c>
      <c r="AR396" s="14">
        <v>999.94428000000005</v>
      </c>
      <c r="AS396" s="14">
        <f t="shared" si="1307"/>
        <v>100</v>
      </c>
      <c r="AT396" s="14">
        <v>580.9</v>
      </c>
      <c r="AU396" s="14">
        <v>580.9</v>
      </c>
      <c r="AV396" s="14">
        <v>580.88569999999993</v>
      </c>
      <c r="AW396" s="14">
        <f t="shared" si="1515"/>
        <v>99.997538302633842</v>
      </c>
      <c r="AX396" s="133">
        <v>1223.9000000000001</v>
      </c>
      <c r="AY396" s="133">
        <v>1223.9000000000001</v>
      </c>
      <c r="AZ396" s="133">
        <v>1223.9000000000001</v>
      </c>
      <c r="BA396" s="15">
        <f t="shared" ref="BA396:BA400" si="1516">AZ396/AY396*100</f>
        <v>100</v>
      </c>
      <c r="BB396" s="156"/>
      <c r="BC396" s="133">
        <v>174.9</v>
      </c>
      <c r="BD396" s="133">
        <v>145.75</v>
      </c>
      <c r="BE396" s="15">
        <f t="shared" ref="BE396:BE400" si="1517">BD396/BC396*100</f>
        <v>83.333333333333329</v>
      </c>
      <c r="BF396" s="15"/>
      <c r="BG396" s="15"/>
      <c r="BH396" s="94"/>
      <c r="BI396" s="15"/>
      <c r="BJ396" s="15"/>
      <c r="BK396" s="15"/>
      <c r="BL396" s="15"/>
      <c r="BM396" s="15"/>
      <c r="BN396" s="15"/>
      <c r="BO396" s="15"/>
      <c r="BP396" s="94"/>
      <c r="BQ396" s="15"/>
      <c r="BR396" s="15"/>
      <c r="BS396" s="15"/>
      <c r="BT396" s="94"/>
      <c r="BU396" s="15"/>
      <c r="BV396" s="15"/>
      <c r="BW396" s="15"/>
      <c r="BX396" s="94"/>
      <c r="BY396" s="15"/>
      <c r="BZ396" s="15">
        <v>1690.4</v>
      </c>
      <c r="CA396" s="15">
        <v>1518.4</v>
      </c>
      <c r="CB396" s="199">
        <v>1490.4</v>
      </c>
      <c r="CC396" s="15">
        <f t="shared" si="257"/>
        <v>98.155953635405695</v>
      </c>
      <c r="CD396" s="15"/>
      <c r="CE396" s="15"/>
      <c r="CF396" s="94"/>
      <c r="CG396" s="15"/>
      <c r="CH396" s="15"/>
      <c r="CI396" s="15"/>
      <c r="CJ396" s="94"/>
      <c r="CK396" s="15"/>
      <c r="CL396" s="15"/>
      <c r="CM396" s="15"/>
      <c r="CN396" s="94"/>
      <c r="CO396" s="15"/>
      <c r="CP396" s="15"/>
      <c r="CQ396" s="15"/>
      <c r="CR396" s="94"/>
      <c r="CS396" s="15"/>
      <c r="CT396" s="15"/>
      <c r="CU396" s="15"/>
      <c r="CV396" s="94"/>
      <c r="CW396" s="15"/>
      <c r="CX396" s="15"/>
      <c r="CY396" s="15"/>
      <c r="CZ396" s="94"/>
      <c r="DA396" s="15"/>
      <c r="DB396" s="15"/>
      <c r="DC396" s="15"/>
      <c r="DD396" s="94"/>
      <c r="DE396" s="15"/>
      <c r="DF396" s="15"/>
      <c r="DG396" s="15"/>
      <c r="DH396" s="94"/>
      <c r="DI396" s="15"/>
      <c r="DJ396" s="15"/>
      <c r="DK396" s="15"/>
      <c r="DL396" s="15"/>
      <c r="DM396" s="48"/>
      <c r="DN396" s="15"/>
      <c r="DO396" s="15"/>
      <c r="DP396" s="133">
        <v>0</v>
      </c>
      <c r="DQ396" s="48"/>
      <c r="DR396" s="15"/>
      <c r="DS396" s="15"/>
      <c r="DT396" s="94"/>
      <c r="DU396" s="15"/>
      <c r="DV396" s="15"/>
      <c r="DW396" s="15"/>
      <c r="DX396" s="94"/>
      <c r="DY396" s="206"/>
      <c r="DZ396" s="15">
        <v>873.5</v>
      </c>
      <c r="EA396" s="15">
        <v>873.5</v>
      </c>
      <c r="EB396" s="15">
        <v>873.5</v>
      </c>
      <c r="EC396" s="15">
        <f t="shared" si="202"/>
        <v>100</v>
      </c>
      <c r="ED396" s="221"/>
      <c r="EE396" s="221"/>
      <c r="EF396" s="94"/>
      <c r="EG396" s="15"/>
      <c r="EH396" s="15"/>
      <c r="EI396" s="15"/>
      <c r="EJ396" s="94"/>
      <c r="EK396" s="15"/>
      <c r="EL396" s="15"/>
      <c r="EM396" s="15"/>
      <c r="EN396" s="94"/>
      <c r="EO396" s="15"/>
      <c r="EP396" s="15"/>
      <c r="EQ396" s="15"/>
      <c r="ER396" s="94"/>
      <c r="ES396" s="15"/>
      <c r="ET396" s="15"/>
      <c r="EU396" s="15"/>
      <c r="EV396" s="94"/>
      <c r="EW396" s="15"/>
      <c r="EX396" s="15"/>
      <c r="EY396" s="15"/>
      <c r="EZ396" s="94"/>
      <c r="FA396" s="15"/>
      <c r="FB396" s="15"/>
      <c r="FC396" s="15"/>
      <c r="FD396" s="94"/>
      <c r="FE396" s="15"/>
      <c r="FF396" s="15"/>
      <c r="FG396" s="15"/>
      <c r="FH396" s="94"/>
      <c r="FI396" s="15"/>
      <c r="FJ396" s="15"/>
      <c r="FK396" s="15"/>
      <c r="FL396" s="94"/>
      <c r="FM396" s="15"/>
      <c r="FN396" s="15"/>
      <c r="FO396" s="15"/>
      <c r="FP396" s="133"/>
      <c r="FQ396" s="15"/>
      <c r="FR396" s="15"/>
      <c r="FS396" s="15"/>
      <c r="FT396" s="133"/>
      <c r="FU396" s="15"/>
      <c r="FV396" s="15">
        <v>548.5</v>
      </c>
      <c r="FW396" s="15"/>
      <c r="FX396" s="133"/>
      <c r="FY396" s="15"/>
      <c r="FZ396" s="15"/>
      <c r="GA396" s="15"/>
      <c r="GB396" s="133"/>
      <c r="GC396" s="14"/>
      <c r="GD396" s="15"/>
      <c r="GE396" s="15"/>
      <c r="GF396" s="133"/>
      <c r="GG396" s="14"/>
      <c r="GH396" s="15"/>
      <c r="GI396" s="15"/>
      <c r="GJ396" s="133"/>
      <c r="GK396" s="14"/>
    </row>
    <row r="397" spans="1:193" s="33" customFormat="1" x14ac:dyDescent="0.25">
      <c r="A397" s="80" t="s">
        <v>115</v>
      </c>
      <c r="B397" s="145">
        <f t="shared" ref="B397:B398" si="1518">F397+J397+N397+R397+V397+Z397+AD397+AH397+AL397+AP397+AT397+AX397+BB397+BF397+BJ397+BN397+BR397+BV397+BZ397+CD397+CH397+CL397+CP397+CT397+CX397+DB397+DF397+DJ397+DN397+DR397+DV397+DZ397+ED397+EH397+EL397+EP397+ET397+EX397+FB397+FF397+FJ397+FN397+FR397+FV397+FZ397+GD397+GH397</f>
        <v>62800.26</v>
      </c>
      <c r="C397" s="145">
        <f t="shared" ref="C397:C398" si="1519">G397+K397+O397+S397+W397+AA397+AE397+AI397+AM397+AQ397+AU397+AY397+BC397+BG397+BK397+BO397+BS397+BW397+CA397+CE397+CI397+CM397+CQ397+CU397+CY397+DC397+DG397+DK397+DO397+DS397+DW397+EA397+EE397+EI397+EM397+EQ397+EU397+EY397+FC397+FG397+FK397+FO397+FS397+FW397+GA397+GE397+GI397</f>
        <v>59318.477500000001</v>
      </c>
      <c r="D397" s="145">
        <f t="shared" ref="D397:D398" si="1520">H397+L397+P397+T397+X397+AB397+AF397+AJ397+AN397+AR397+AV397+AZ397+BD397+BH397+BL397+BP397+BT397+BX397+CB397+CF397+CJ397+CN397+CR397+CV397+CZ397+DD397+DH397+DL397+DP397+DT397+DX397+EB397+EF397+EJ397+EN397+ER397+EV397+EZ397+FD397+FH397+FL397+FP397+FT397+FX397+GB397+GF397+GJ397</f>
        <v>49254.963609999999</v>
      </c>
      <c r="E397" s="14">
        <f t="shared" si="170"/>
        <v>83.034773793713768</v>
      </c>
      <c r="F397" s="15"/>
      <c r="G397" s="15"/>
      <c r="H397" s="15"/>
      <c r="I397" s="14"/>
      <c r="J397" s="15"/>
      <c r="K397" s="15"/>
      <c r="L397" s="15"/>
      <c r="M397" s="14"/>
      <c r="N397" s="15"/>
      <c r="O397" s="15"/>
      <c r="P397" s="15"/>
      <c r="Q397" s="15"/>
      <c r="R397" s="15"/>
      <c r="S397" s="15"/>
      <c r="T397" s="15"/>
      <c r="U397" s="15"/>
      <c r="V397" s="15"/>
      <c r="W397" s="15"/>
      <c r="X397" s="15"/>
      <c r="Y397" s="14"/>
      <c r="Z397" s="14"/>
      <c r="AA397" s="15"/>
      <c r="AB397" s="15"/>
      <c r="AC397" s="14"/>
      <c r="AD397" s="14"/>
      <c r="AE397" s="15"/>
      <c r="AF397" s="15"/>
      <c r="AG397" s="14"/>
      <c r="AH397" s="15"/>
      <c r="AI397" s="15"/>
      <c r="AJ397" s="15"/>
      <c r="AK397" s="14"/>
      <c r="AL397" s="14"/>
      <c r="AM397" s="15"/>
      <c r="AN397" s="15"/>
      <c r="AO397" s="14"/>
      <c r="AP397" s="14"/>
      <c r="AQ397" s="14">
        <v>998.37750000000005</v>
      </c>
      <c r="AR397" s="14">
        <v>998.37750000000005</v>
      </c>
      <c r="AS397" s="14">
        <f t="shared" ref="AS397:AS400" si="1521">AR397/AQ397*100</f>
        <v>100</v>
      </c>
      <c r="AT397" s="14">
        <v>1031.2</v>
      </c>
      <c r="AU397" s="14">
        <v>1031.2</v>
      </c>
      <c r="AV397" s="14">
        <v>1031.1942799999999</v>
      </c>
      <c r="AW397" s="14">
        <f t="shared" si="1515"/>
        <v>99.9994453064391</v>
      </c>
      <c r="AX397" s="133">
        <v>11011.6</v>
      </c>
      <c r="AY397" s="133">
        <v>11011.6</v>
      </c>
      <c r="AZ397" s="133">
        <v>5583.7188099999994</v>
      </c>
      <c r="BA397" s="15">
        <f t="shared" si="1516"/>
        <v>50.707606614842526</v>
      </c>
      <c r="BB397" s="156"/>
      <c r="BC397" s="133">
        <v>1385.8</v>
      </c>
      <c r="BD397" s="133">
        <v>1100.09448</v>
      </c>
      <c r="BE397" s="15">
        <f t="shared" si="1517"/>
        <v>79.383351132919614</v>
      </c>
      <c r="BF397" s="15"/>
      <c r="BG397" s="15"/>
      <c r="BH397" s="94"/>
      <c r="BI397" s="15"/>
      <c r="BJ397" s="15"/>
      <c r="BK397" s="15"/>
      <c r="BL397" s="15"/>
      <c r="BM397" s="15"/>
      <c r="BN397" s="15"/>
      <c r="BO397" s="15"/>
      <c r="BP397" s="94"/>
      <c r="BQ397" s="15"/>
      <c r="BR397" s="15"/>
      <c r="BS397" s="15"/>
      <c r="BT397" s="94"/>
      <c r="BU397" s="15"/>
      <c r="BV397" s="15"/>
      <c r="BW397" s="15"/>
      <c r="BX397" s="94"/>
      <c r="BY397" s="15"/>
      <c r="BZ397" s="15"/>
      <c r="CA397" s="15"/>
      <c r="CB397" s="15"/>
      <c r="CC397" s="15"/>
      <c r="CD397" s="15">
        <v>41855.760000000002</v>
      </c>
      <c r="CE397" s="15">
        <v>35989.800000000003</v>
      </c>
      <c r="CF397" s="185">
        <v>31673.524399999998</v>
      </c>
      <c r="CG397" s="15">
        <f>CF397/CE397*100</f>
        <v>88.006947524020688</v>
      </c>
      <c r="CH397" s="15"/>
      <c r="CI397" s="15"/>
      <c r="CJ397" s="94"/>
      <c r="CK397" s="15"/>
      <c r="CL397" s="15"/>
      <c r="CM397" s="15"/>
      <c r="CN397" s="94"/>
      <c r="CO397" s="15"/>
      <c r="CP397" s="15"/>
      <c r="CQ397" s="15"/>
      <c r="CR397" s="94"/>
      <c r="CS397" s="15"/>
      <c r="CT397" s="15"/>
      <c r="CU397" s="15"/>
      <c r="CV397" s="94"/>
      <c r="CW397" s="15"/>
      <c r="CX397" s="15"/>
      <c r="CY397" s="15"/>
      <c r="CZ397" s="94"/>
      <c r="DA397" s="15"/>
      <c r="DB397" s="15"/>
      <c r="DC397" s="15"/>
      <c r="DD397" s="94"/>
      <c r="DE397" s="15"/>
      <c r="DF397" s="15"/>
      <c r="DG397" s="15"/>
      <c r="DH397" s="94"/>
      <c r="DI397" s="15"/>
      <c r="DJ397" s="15">
        <v>153.6</v>
      </c>
      <c r="DK397" s="15">
        <v>153.6</v>
      </c>
      <c r="DL397" s="15">
        <v>120</v>
      </c>
      <c r="DM397" s="48">
        <f t="shared" ref="DM397:DM400" si="1522">DL397/DK397*100</f>
        <v>78.125</v>
      </c>
      <c r="DN397" s="15">
        <v>3759.7</v>
      </c>
      <c r="DO397" s="15">
        <v>3759.7</v>
      </c>
      <c r="DP397" s="133">
        <v>3759.6541400000001</v>
      </c>
      <c r="DQ397" s="48">
        <f t="shared" ref="DQ397" si="1523">DP397/DO397*100</f>
        <v>99.998780221826223</v>
      </c>
      <c r="DR397" s="15"/>
      <c r="DS397" s="15"/>
      <c r="DT397" s="94"/>
      <c r="DU397" s="15"/>
      <c r="DV397" s="15"/>
      <c r="DW397" s="15"/>
      <c r="DX397" s="94"/>
      <c r="DY397" s="206"/>
      <c r="DZ397" s="15">
        <v>4988.3999999999996</v>
      </c>
      <c r="EA397" s="15">
        <v>4988.3999999999996</v>
      </c>
      <c r="EB397" s="15">
        <v>4988.3999999999996</v>
      </c>
      <c r="EC397" s="15">
        <f t="shared" si="202"/>
        <v>100</v>
      </c>
      <c r="ED397" s="221"/>
      <c r="EE397" s="221"/>
      <c r="EF397" s="94"/>
      <c r="EG397" s="15"/>
      <c r="EH397" s="15"/>
      <c r="EI397" s="15"/>
      <c r="EJ397" s="94"/>
      <c r="EK397" s="15"/>
      <c r="EL397" s="15"/>
      <c r="EM397" s="15"/>
      <c r="EN397" s="94"/>
      <c r="EO397" s="15"/>
      <c r="EP397" s="15"/>
      <c r="EQ397" s="15"/>
      <c r="ER397" s="94"/>
      <c r="ES397" s="15"/>
      <c r="ET397" s="15"/>
      <c r="EU397" s="15"/>
      <c r="EV397" s="94"/>
      <c r="EW397" s="15"/>
      <c r="EX397" s="15"/>
      <c r="EY397" s="15"/>
      <c r="EZ397" s="94"/>
      <c r="FA397" s="15"/>
      <c r="FB397" s="15"/>
      <c r="FC397" s="15"/>
      <c r="FD397" s="94"/>
      <c r="FE397" s="15"/>
      <c r="FF397" s="15"/>
      <c r="FG397" s="15"/>
      <c r="FH397" s="94"/>
      <c r="FI397" s="15"/>
      <c r="FJ397" s="15"/>
      <c r="FK397" s="15"/>
      <c r="FL397" s="94"/>
      <c r="FM397" s="15"/>
      <c r="FN397" s="15"/>
      <c r="FO397" s="15"/>
      <c r="FP397" s="133"/>
      <c r="FQ397" s="15"/>
      <c r="FR397" s="15"/>
      <c r="FS397" s="15"/>
      <c r="FT397" s="133"/>
      <c r="FU397" s="15"/>
      <c r="FV397" s="15"/>
      <c r="FW397" s="15"/>
      <c r="FX397" s="133"/>
      <c r="FY397" s="15"/>
      <c r="FZ397" s="15"/>
      <c r="GA397" s="15"/>
      <c r="GB397" s="133"/>
      <c r="GC397" s="14"/>
      <c r="GD397" s="15"/>
      <c r="GE397" s="15"/>
      <c r="GF397" s="133"/>
      <c r="GG397" s="14"/>
      <c r="GH397" s="15"/>
      <c r="GI397" s="15"/>
      <c r="GJ397" s="133"/>
      <c r="GK397" s="14"/>
    </row>
    <row r="398" spans="1:193" s="33" customFormat="1" x14ac:dyDescent="0.25">
      <c r="A398" s="80" t="s">
        <v>116</v>
      </c>
      <c r="B398" s="145">
        <f t="shared" si="1518"/>
        <v>7678.2000000000007</v>
      </c>
      <c r="C398" s="145">
        <f t="shared" si="1519"/>
        <v>9203.6</v>
      </c>
      <c r="D398" s="145">
        <f t="shared" si="1520"/>
        <v>9180.7319199999984</v>
      </c>
      <c r="E398" s="14">
        <f t="shared" si="170"/>
        <v>99.751531139988685</v>
      </c>
      <c r="F398" s="15"/>
      <c r="G398" s="15"/>
      <c r="H398" s="15"/>
      <c r="I398" s="14"/>
      <c r="J398" s="15"/>
      <c r="K398" s="15"/>
      <c r="L398" s="15"/>
      <c r="M398" s="14"/>
      <c r="N398" s="15">
        <v>0</v>
      </c>
      <c r="O398" s="15">
        <v>0</v>
      </c>
      <c r="P398" s="15">
        <v>0</v>
      </c>
      <c r="Q398" s="14"/>
      <c r="R398" s="15">
        <v>0</v>
      </c>
      <c r="S398" s="15">
        <v>0</v>
      </c>
      <c r="T398" s="15">
        <v>0</v>
      </c>
      <c r="U398" s="15"/>
      <c r="V398" s="15"/>
      <c r="W398" s="15"/>
      <c r="X398" s="15"/>
      <c r="Y398" s="14"/>
      <c r="Z398" s="14"/>
      <c r="AA398" s="15"/>
      <c r="AB398" s="15"/>
      <c r="AC398" s="14"/>
      <c r="AD398" s="14"/>
      <c r="AE398" s="15"/>
      <c r="AF398" s="15"/>
      <c r="AG398" s="14"/>
      <c r="AH398" s="15"/>
      <c r="AI398" s="15"/>
      <c r="AJ398" s="15"/>
      <c r="AK398" s="14"/>
      <c r="AL398" s="14"/>
      <c r="AM398" s="15"/>
      <c r="AN398" s="15"/>
      <c r="AO398" s="14"/>
      <c r="AP398" s="14"/>
      <c r="AQ398" s="14">
        <v>1000</v>
      </c>
      <c r="AR398" s="14">
        <v>1000</v>
      </c>
      <c r="AS398" s="14">
        <f t="shared" si="1521"/>
        <v>100</v>
      </c>
      <c r="AT398" s="14">
        <v>1214.5</v>
      </c>
      <c r="AU398" s="14">
        <v>1214.5</v>
      </c>
      <c r="AV398" s="14">
        <v>1214.5176999999999</v>
      </c>
      <c r="AW398" s="14">
        <f>AV398/AU398*100</f>
        <v>100.00145738987236</v>
      </c>
      <c r="AX398" s="133">
        <v>4307.3</v>
      </c>
      <c r="AY398" s="133">
        <v>4307.3</v>
      </c>
      <c r="AZ398" s="133">
        <v>4307.3</v>
      </c>
      <c r="BA398" s="15">
        <f t="shared" si="1516"/>
        <v>100</v>
      </c>
      <c r="BB398" s="156"/>
      <c r="BC398" s="133">
        <v>525.4</v>
      </c>
      <c r="BD398" s="133">
        <v>502.52512999999999</v>
      </c>
      <c r="BE398" s="15">
        <f t="shared" si="1517"/>
        <v>95.646199086410348</v>
      </c>
      <c r="BF398" s="15"/>
      <c r="BG398" s="15"/>
      <c r="BH398" s="94"/>
      <c r="BI398" s="15"/>
      <c r="BJ398" s="15"/>
      <c r="BK398" s="15"/>
      <c r="BL398" s="15"/>
      <c r="BM398" s="15"/>
      <c r="BN398" s="15"/>
      <c r="BO398" s="15"/>
      <c r="BP398" s="94"/>
      <c r="BQ398" s="15"/>
      <c r="BR398" s="15"/>
      <c r="BS398" s="15"/>
      <c r="BT398" s="94"/>
      <c r="BU398" s="15"/>
      <c r="BV398" s="15"/>
      <c r="BW398" s="15"/>
      <c r="BX398" s="94"/>
      <c r="BY398" s="15"/>
      <c r="BZ398" s="15"/>
      <c r="CA398" s="15"/>
      <c r="CB398" s="15"/>
      <c r="CC398" s="15"/>
      <c r="CD398" s="15"/>
      <c r="CE398" s="15"/>
      <c r="CF398" s="94"/>
      <c r="CG398" s="15"/>
      <c r="CH398" s="15"/>
      <c r="CI398" s="15"/>
      <c r="CJ398" s="94"/>
      <c r="CK398" s="15"/>
      <c r="CL398" s="15"/>
      <c r="CM398" s="15"/>
      <c r="CN398" s="94"/>
      <c r="CO398" s="15"/>
      <c r="CP398" s="15"/>
      <c r="CQ398" s="15"/>
      <c r="CR398" s="94"/>
      <c r="CS398" s="15"/>
      <c r="CT398" s="15"/>
      <c r="CU398" s="15"/>
      <c r="CV398" s="94"/>
      <c r="CW398" s="15"/>
      <c r="CX398" s="15"/>
      <c r="CY398" s="15"/>
      <c r="CZ398" s="94"/>
      <c r="DA398" s="15"/>
      <c r="DB398" s="15"/>
      <c r="DC398" s="15"/>
      <c r="DD398" s="94"/>
      <c r="DE398" s="15"/>
      <c r="DF398" s="15"/>
      <c r="DG398" s="15"/>
      <c r="DH398" s="94"/>
      <c r="DI398" s="15"/>
      <c r="DJ398" s="15"/>
      <c r="DK398" s="15"/>
      <c r="DL398" s="94"/>
      <c r="DM398" s="48"/>
      <c r="DN398" s="15"/>
      <c r="DO398" s="15"/>
      <c r="DP398" s="94"/>
      <c r="DQ398" s="15"/>
      <c r="DR398" s="15"/>
      <c r="DS398" s="15"/>
      <c r="DT398" s="94"/>
      <c r="DU398" s="15"/>
      <c r="DV398" s="15"/>
      <c r="DW398" s="15"/>
      <c r="DX398" s="94"/>
      <c r="DY398" s="206"/>
      <c r="DZ398" s="15">
        <v>2156.4</v>
      </c>
      <c r="EA398" s="15">
        <v>2156.4</v>
      </c>
      <c r="EB398" s="15">
        <v>2156.3890899999997</v>
      </c>
      <c r="EC398" s="15">
        <f t="shared" si="202"/>
        <v>99.999494064181022</v>
      </c>
      <c r="ED398" s="221"/>
      <c r="EE398" s="221"/>
      <c r="EF398" s="94"/>
      <c r="EG398" s="15"/>
      <c r="EH398" s="15"/>
      <c r="EI398" s="15"/>
      <c r="EJ398" s="94"/>
      <c r="EK398" s="15"/>
      <c r="EL398" s="15"/>
      <c r="EM398" s="15"/>
      <c r="EN398" s="94"/>
      <c r="EO398" s="15"/>
      <c r="EP398" s="15"/>
      <c r="EQ398" s="15"/>
      <c r="ER398" s="94"/>
      <c r="ES398" s="15"/>
      <c r="ET398" s="15"/>
      <c r="EU398" s="15"/>
      <c r="EV398" s="94"/>
      <c r="EW398" s="15"/>
      <c r="EX398" s="15"/>
      <c r="EY398" s="15"/>
      <c r="EZ398" s="94"/>
      <c r="FA398" s="15"/>
      <c r="FB398" s="15"/>
      <c r="FC398" s="15"/>
      <c r="FD398" s="94"/>
      <c r="FE398" s="15"/>
      <c r="FF398" s="15"/>
      <c r="FG398" s="15"/>
      <c r="FH398" s="94"/>
      <c r="FI398" s="15"/>
      <c r="FJ398" s="15"/>
      <c r="FK398" s="15"/>
      <c r="FL398" s="94"/>
      <c r="FM398" s="15"/>
      <c r="FN398" s="15"/>
      <c r="FO398" s="15"/>
      <c r="FP398" s="133"/>
      <c r="FQ398" s="15"/>
      <c r="FR398" s="15"/>
      <c r="FS398" s="15"/>
      <c r="FT398" s="133"/>
      <c r="FU398" s="15"/>
      <c r="FV398" s="15"/>
      <c r="FW398" s="15"/>
      <c r="FX398" s="133"/>
      <c r="FY398" s="15"/>
      <c r="FZ398" s="15"/>
      <c r="GA398" s="15"/>
      <c r="GB398" s="133"/>
      <c r="GC398" s="14"/>
      <c r="GD398" s="15"/>
      <c r="GE398" s="15"/>
      <c r="GF398" s="133"/>
      <c r="GG398" s="14"/>
      <c r="GH398" s="15"/>
      <c r="GI398" s="15"/>
      <c r="GJ398" s="133"/>
      <c r="GK398" s="14"/>
    </row>
    <row r="399" spans="1:193" s="33" customFormat="1" ht="31.5" x14ac:dyDescent="0.25">
      <c r="A399" s="99" t="s">
        <v>1134</v>
      </c>
      <c r="B399" s="93">
        <f t="shared" ref="B399:B400" si="1524">F399+J399+N399+R399+V399+Z399+AD399+AH399+AL399+AP399+AT399+AX399+BB399+BF399+BJ399+BN399+BR399+BV399+BZ399+CD399+CH399+CL399+CP399+CT399+CX399+DB399+DF399+DJ399+DN399+DR399+DV399+DZ399+ED399+EH399+EL399+EP399+ET399+EX399+FB399+FF399+FJ399+FN399+FR399+FV399+FZ399+GD399+GH399</f>
        <v>200000</v>
      </c>
      <c r="C399" s="93">
        <f t="shared" ref="C399:C400" si="1525">G399+K399+O399+S399+W399+AA399+AE399+AI399+AM399+AQ399+AU399+AY399+BC399+BG399+BK399+BO399+BS399+BW399+CA399+CE399+CI399+CM399+CQ399+CU399+CY399+DC399+DG399+DK399+DO399+DS399+DW399+EA399+EE399+EI399+EM399+EQ399+EU399+EY399+FC399+FG399+FK399+FO399+FS399+FW399+GA399+GE399+GI399</f>
        <v>200.44717</v>
      </c>
      <c r="D399" s="93">
        <f t="shared" ref="D399:D400" si="1526">H399+L399+P399+T399+X399+AB399+AF399+AJ399+AN399+AR399+AV399+AZ399+BD399+BH399+BL399+BP399+BT399+BX399+CB399+CF399+CJ399+CN399+CR399+CV399+CZ399+DD399+DH399+DL399+DP399+DT399+DX399+EB399+EF399+EJ399+EN399+ER399+EV399+EZ399+FD399+FH399+FL399+FP399+FT399+FX399+GB399+GF399+GJ399</f>
        <v>0</v>
      </c>
      <c r="E399" s="93">
        <f t="shared" ref="E399:E400" si="1527">D399/C399*100</f>
        <v>0</v>
      </c>
      <c r="F399" s="92"/>
      <c r="G399" s="92"/>
      <c r="H399" s="92"/>
      <c r="I399" s="92"/>
      <c r="J399" s="92"/>
      <c r="K399" s="92"/>
      <c r="L399" s="92"/>
      <c r="M399" s="92"/>
      <c r="N399" s="92"/>
      <c r="O399" s="92"/>
      <c r="P399" s="92"/>
      <c r="Q399" s="92"/>
      <c r="R399" s="92"/>
      <c r="S399" s="92"/>
      <c r="T399" s="92"/>
      <c r="U399" s="93"/>
      <c r="V399" s="93"/>
      <c r="W399" s="92"/>
      <c r="X399" s="92"/>
      <c r="Y399" s="92"/>
      <c r="Z399" s="92"/>
      <c r="AA399" s="92"/>
      <c r="AB399" s="92"/>
      <c r="AC399" s="92"/>
      <c r="AD399" s="92"/>
      <c r="AE399" s="92"/>
      <c r="AF399" s="92"/>
      <c r="AG399" s="92"/>
      <c r="AH399" s="92"/>
      <c r="AI399" s="92"/>
      <c r="AJ399" s="92"/>
      <c r="AK399" s="92"/>
      <c r="AL399" s="92"/>
      <c r="AM399" s="92"/>
      <c r="AN399" s="92"/>
      <c r="AO399" s="92"/>
      <c r="AP399" s="92">
        <v>120000</v>
      </c>
      <c r="AQ399" s="92">
        <v>200.44717</v>
      </c>
      <c r="AR399" s="92"/>
      <c r="AS399" s="92">
        <f t="shared" si="1521"/>
        <v>0</v>
      </c>
      <c r="AT399" s="92"/>
      <c r="AU399" s="92"/>
      <c r="AV399" s="92"/>
      <c r="AW399" s="93"/>
      <c r="AX399" s="92"/>
      <c r="AY399" s="92"/>
      <c r="AZ399" s="92"/>
      <c r="BA399" s="93"/>
      <c r="BB399" s="175"/>
      <c r="BC399" s="92"/>
      <c r="BD399" s="92"/>
      <c r="BE399" s="93"/>
      <c r="BF399" s="92"/>
      <c r="BG399" s="92"/>
      <c r="BH399" s="92"/>
      <c r="BI399" s="92"/>
      <c r="BJ399" s="92">
        <v>80000</v>
      </c>
      <c r="BK399" s="92"/>
      <c r="BL399" s="92"/>
      <c r="BM399" s="92"/>
      <c r="BN399" s="92"/>
      <c r="BO399" s="92"/>
      <c r="BP399" s="92"/>
      <c r="BQ399" s="92"/>
      <c r="BR399" s="92"/>
      <c r="BS399" s="92"/>
      <c r="BT399" s="92"/>
      <c r="BU399" s="93"/>
      <c r="BV399" s="92"/>
      <c r="BW399" s="92"/>
      <c r="BX399" s="92"/>
      <c r="BY399" s="93"/>
      <c r="BZ399" s="92"/>
      <c r="CA399" s="92"/>
      <c r="CB399" s="92"/>
      <c r="CC399" s="93"/>
      <c r="CD399" s="92"/>
      <c r="CE399" s="92"/>
      <c r="CF399" s="92"/>
      <c r="CG399" s="93"/>
      <c r="CH399" s="92"/>
      <c r="CI399" s="92"/>
      <c r="CJ399" s="92"/>
      <c r="CK399" s="92"/>
      <c r="CL399" s="92"/>
      <c r="CM399" s="92"/>
      <c r="CN399" s="92"/>
      <c r="CO399" s="92"/>
      <c r="CP399" s="92"/>
      <c r="CQ399" s="92"/>
      <c r="CR399" s="92"/>
      <c r="CS399" s="92"/>
      <c r="CT399" s="92"/>
      <c r="CU399" s="92"/>
      <c r="CV399" s="92"/>
      <c r="CW399" s="92"/>
      <c r="CX399" s="92"/>
      <c r="CY399" s="92"/>
      <c r="CZ399" s="92"/>
      <c r="DA399" s="92"/>
      <c r="DB399" s="92"/>
      <c r="DC399" s="92"/>
      <c r="DD399" s="92"/>
      <c r="DE399" s="92"/>
      <c r="DF399" s="92"/>
      <c r="DG399" s="92"/>
      <c r="DH399" s="92"/>
      <c r="DI399" s="92"/>
      <c r="DJ399" s="92"/>
      <c r="DK399" s="92"/>
      <c r="DL399" s="92"/>
      <c r="DM399" s="93"/>
      <c r="DN399" s="92"/>
      <c r="DO399" s="92"/>
      <c r="DP399" s="92"/>
      <c r="DQ399" s="92"/>
      <c r="DR399" s="92"/>
      <c r="DS399" s="92"/>
      <c r="DT399" s="92"/>
      <c r="DU399" s="92"/>
      <c r="DV399" s="92"/>
      <c r="DW399" s="92"/>
      <c r="DX399" s="92"/>
      <c r="DY399" s="214"/>
      <c r="DZ399" s="92"/>
      <c r="EA399" s="92"/>
      <c r="EB399" s="92"/>
      <c r="EC399" s="92"/>
      <c r="ED399" s="229"/>
      <c r="EE399" s="229"/>
      <c r="EF399" s="92"/>
      <c r="EG399" s="92"/>
      <c r="EH399" s="92"/>
      <c r="EI399" s="92"/>
      <c r="EJ399" s="92"/>
      <c r="EK399" s="92"/>
      <c r="EL399" s="92"/>
      <c r="EM399" s="92"/>
      <c r="EN399" s="92"/>
      <c r="EO399" s="92"/>
      <c r="EP399" s="92"/>
      <c r="EQ399" s="92"/>
      <c r="ER399" s="92"/>
      <c r="ES399" s="92"/>
      <c r="ET399" s="92"/>
      <c r="EU399" s="92"/>
      <c r="EV399" s="92"/>
      <c r="EW399" s="92"/>
      <c r="EX399" s="92"/>
      <c r="EY399" s="92"/>
      <c r="EZ399" s="92"/>
      <c r="FA399" s="92"/>
      <c r="FB399" s="92"/>
      <c r="FC399" s="92"/>
      <c r="FD399" s="92"/>
      <c r="FE399" s="92"/>
      <c r="FF399" s="92"/>
      <c r="FG399" s="92"/>
      <c r="FH399" s="92"/>
      <c r="FI399" s="92"/>
      <c r="FJ399" s="92"/>
      <c r="FK399" s="92"/>
      <c r="FL399" s="92"/>
      <c r="FM399" s="92"/>
      <c r="FN399" s="92"/>
      <c r="FO399" s="92"/>
      <c r="FP399" s="92"/>
      <c r="FQ399" s="92"/>
      <c r="FR399" s="92"/>
      <c r="FS399" s="92"/>
      <c r="FT399" s="92"/>
      <c r="FU399" s="92"/>
      <c r="FV399" s="92"/>
      <c r="FW399" s="92"/>
      <c r="FX399" s="92"/>
      <c r="FY399" s="92"/>
      <c r="FZ399" s="92"/>
      <c r="GA399" s="92"/>
      <c r="GB399" s="92"/>
      <c r="GC399" s="92"/>
      <c r="GD399" s="92"/>
      <c r="GE399" s="92"/>
      <c r="GF399" s="92"/>
      <c r="GG399" s="92"/>
      <c r="GH399" s="92"/>
      <c r="GI399" s="92"/>
      <c r="GJ399" s="92"/>
      <c r="GK399" s="92"/>
    </row>
    <row r="400" spans="1:193" s="33" customFormat="1" x14ac:dyDescent="0.25">
      <c r="A400" s="99" t="s">
        <v>118</v>
      </c>
      <c r="B400" s="93">
        <f t="shared" si="1524"/>
        <v>7174871.4419999989</v>
      </c>
      <c r="C400" s="93">
        <f t="shared" si="1525"/>
        <v>11121007.364779999</v>
      </c>
      <c r="D400" s="93">
        <f t="shared" si="1526"/>
        <v>10503428.315650001</v>
      </c>
      <c r="E400" s="93">
        <f t="shared" si="1527"/>
        <v>94.446734644868073</v>
      </c>
      <c r="F400" s="93">
        <f t="shared" ref="F400" si="1528">F8+F394+F399</f>
        <v>14916.7</v>
      </c>
      <c r="G400" s="93">
        <f t="shared" ref="G400:BH400" si="1529">G8+G394+G399</f>
        <v>16624.900000000001</v>
      </c>
      <c r="H400" s="93">
        <f t="shared" si="1529"/>
        <v>16624.860399999998</v>
      </c>
      <c r="I400" s="93">
        <f t="shared" si="1529"/>
        <v>99.999761803078485</v>
      </c>
      <c r="J400" s="93">
        <f t="shared" ref="J400" si="1530">J8+J394+J399</f>
        <v>366279.5</v>
      </c>
      <c r="K400" s="93">
        <f t="shared" si="1529"/>
        <v>340474.30000000005</v>
      </c>
      <c r="L400" s="93">
        <f t="shared" si="1529"/>
        <v>243059.81614000001</v>
      </c>
      <c r="M400" s="93">
        <f>L400/K400*100</f>
        <v>71.388594128837326</v>
      </c>
      <c r="N400" s="93">
        <f t="shared" ref="N400" si="1531">N8+N394+N399</f>
        <v>62391.500000000007</v>
      </c>
      <c r="O400" s="93">
        <f t="shared" si="1529"/>
        <v>62391.499999999993</v>
      </c>
      <c r="P400" s="93">
        <f t="shared" si="1529"/>
        <v>61247.930960000012</v>
      </c>
      <c r="Q400" s="93">
        <f>P400/O400*100</f>
        <v>98.167107634854133</v>
      </c>
      <c r="R400" s="93">
        <f t="shared" ref="R400" si="1532">R8+R394+R399</f>
        <v>86883.7</v>
      </c>
      <c r="S400" s="93">
        <f t="shared" si="1529"/>
        <v>86883.7</v>
      </c>
      <c r="T400" s="93">
        <f t="shared" si="1529"/>
        <v>86883.663260000001</v>
      </c>
      <c r="U400" s="93">
        <f t="shared" ref="U400" si="1533">T400/S400*100</f>
        <v>99.99995771358725</v>
      </c>
      <c r="V400" s="93">
        <f t="shared" si="1529"/>
        <v>10058.4</v>
      </c>
      <c r="W400" s="93">
        <f t="shared" si="1529"/>
        <v>10058.4</v>
      </c>
      <c r="X400" s="93">
        <f t="shared" si="1529"/>
        <v>10058.4</v>
      </c>
      <c r="Y400" s="93">
        <f t="shared" si="1529"/>
        <v>100</v>
      </c>
      <c r="Z400" s="93">
        <f t="shared" si="1529"/>
        <v>40836.1</v>
      </c>
      <c r="AA400" s="93">
        <f t="shared" si="1529"/>
        <v>40836.1</v>
      </c>
      <c r="AB400" s="93">
        <f t="shared" si="1529"/>
        <v>40836.1</v>
      </c>
      <c r="AC400" s="93">
        <f t="shared" si="1529"/>
        <v>100</v>
      </c>
      <c r="AD400" s="93">
        <f t="shared" si="1529"/>
        <v>2689.39</v>
      </c>
      <c r="AE400" s="93">
        <f t="shared" si="1529"/>
        <v>2346.9388599999997</v>
      </c>
      <c r="AF400" s="93">
        <f t="shared" si="1529"/>
        <v>2346.9389999999994</v>
      </c>
      <c r="AG400" s="93">
        <f t="shared" si="1529"/>
        <v>100.00000596521717</v>
      </c>
      <c r="AH400" s="93">
        <f t="shared" si="1529"/>
        <v>850</v>
      </c>
      <c r="AI400" s="93">
        <v>867.4</v>
      </c>
      <c r="AJ400" s="93">
        <v>867.4</v>
      </c>
      <c r="AK400" s="93">
        <f t="shared" si="1529"/>
        <v>99.999998847058919</v>
      </c>
      <c r="AL400" s="93">
        <f t="shared" si="1529"/>
        <v>5300</v>
      </c>
      <c r="AM400" s="93">
        <f t="shared" si="1529"/>
        <v>5300</v>
      </c>
      <c r="AN400" s="93">
        <f t="shared" si="1529"/>
        <v>5300</v>
      </c>
      <c r="AO400" s="93">
        <f t="shared" si="1529"/>
        <v>100</v>
      </c>
      <c r="AP400" s="93">
        <f t="shared" si="1529"/>
        <v>120000</v>
      </c>
      <c r="AQ400" s="93">
        <f t="shared" si="1529"/>
        <v>119999.99999999999</v>
      </c>
      <c r="AR400" s="93">
        <f t="shared" si="1529"/>
        <v>118799.56382999998</v>
      </c>
      <c r="AS400" s="93">
        <f t="shared" si="1521"/>
        <v>98.999636525</v>
      </c>
      <c r="AT400" s="93">
        <f t="shared" ref="AT400" si="1534">AT8+AT394+AT399</f>
        <v>668801.69999999995</v>
      </c>
      <c r="AU400" s="93">
        <f t="shared" si="1529"/>
        <v>707405</v>
      </c>
      <c r="AV400" s="93">
        <f t="shared" si="1529"/>
        <v>707405.03824999998</v>
      </c>
      <c r="AW400" s="93">
        <f t="shared" ref="AW400" si="1535">AV400/AU400*100</f>
        <v>100.00000540708646</v>
      </c>
      <c r="AX400" s="93">
        <f t="shared" si="1529"/>
        <v>1052020.6000000001</v>
      </c>
      <c r="AY400" s="93">
        <f t="shared" si="1529"/>
        <v>1052020.6000000001</v>
      </c>
      <c r="AZ400" s="93">
        <f t="shared" si="1529"/>
        <v>1013317.2033700001</v>
      </c>
      <c r="BA400" s="93">
        <f t="shared" si="1516"/>
        <v>96.321041942524701</v>
      </c>
      <c r="BB400" s="174"/>
      <c r="BC400" s="93">
        <f t="shared" ref="BC400:BD400" si="1536">BC8+BC394+BC399</f>
        <v>157762.50000000006</v>
      </c>
      <c r="BD400" s="93">
        <f t="shared" si="1536"/>
        <v>130511.24871000001</v>
      </c>
      <c r="BE400" s="93">
        <f t="shared" si="1517"/>
        <v>82.726407549322531</v>
      </c>
      <c r="BF400" s="93">
        <f t="shared" ref="BF400" si="1537">BF8+BF394+BF399</f>
        <v>1014150.5</v>
      </c>
      <c r="BG400" s="93">
        <f t="shared" si="1529"/>
        <v>1014156.1000000001</v>
      </c>
      <c r="BH400" s="93">
        <f t="shared" si="1529"/>
        <v>957879.62140999991</v>
      </c>
      <c r="BI400" s="93">
        <f>BH400/BG400*100</f>
        <v>94.450905675171683</v>
      </c>
      <c r="BJ400" s="93">
        <f>BJ8+BJ394+BJ399</f>
        <v>80000</v>
      </c>
      <c r="BK400" s="93"/>
      <c r="BL400" s="93"/>
      <c r="BM400" s="93"/>
      <c r="BN400" s="93">
        <f t="shared" ref="BN400:DP400" si="1538">BN8+BN394+BN399</f>
        <v>30468</v>
      </c>
      <c r="BO400" s="93">
        <f t="shared" si="1538"/>
        <v>30468</v>
      </c>
      <c r="BP400" s="93">
        <f t="shared" si="1538"/>
        <v>30468</v>
      </c>
      <c r="BQ400" s="93">
        <f t="shared" si="1538"/>
        <v>100</v>
      </c>
      <c r="BR400" s="93">
        <f t="shared" si="1538"/>
        <v>391347.60000000003</v>
      </c>
      <c r="BS400" s="93">
        <f t="shared" si="1538"/>
        <v>2808406</v>
      </c>
      <c r="BT400" s="93">
        <f t="shared" si="1538"/>
        <v>2610707.7011199999</v>
      </c>
      <c r="BU400" s="93">
        <f t="shared" ref="BU400" si="1539">BT400/BS400*100</f>
        <v>92.960480112918148</v>
      </c>
      <c r="BV400" s="93">
        <f t="shared" si="1538"/>
        <v>7973.2999999999993</v>
      </c>
      <c r="BW400" s="93">
        <f t="shared" si="1538"/>
        <v>59092.6</v>
      </c>
      <c r="BX400" s="93">
        <f t="shared" si="1538"/>
        <v>54674.006549999991</v>
      </c>
      <c r="BY400" s="93">
        <f t="shared" ref="BY400" si="1540">BX400/BW400*100</f>
        <v>92.522594284225079</v>
      </c>
      <c r="BZ400" s="93">
        <f t="shared" si="1538"/>
        <v>181511.59999999992</v>
      </c>
      <c r="CA400" s="93">
        <f t="shared" si="1538"/>
        <v>149771.89999999997</v>
      </c>
      <c r="CB400" s="93">
        <f t="shared" si="1538"/>
        <v>143214.73399999997</v>
      </c>
      <c r="CC400" s="93">
        <f t="shared" ref="CC400" si="1541">CB400/CA400*100</f>
        <v>95.621898366783086</v>
      </c>
      <c r="CD400" s="93">
        <f t="shared" si="1538"/>
        <v>427354.35199999996</v>
      </c>
      <c r="CE400" s="93">
        <f t="shared" si="1538"/>
        <v>378150.5</v>
      </c>
      <c r="CF400" s="93">
        <f t="shared" si="1538"/>
        <v>373834.20863999997</v>
      </c>
      <c r="CG400" s="93">
        <f t="shared" ref="CG400" si="1542">CF400/CE400*100</f>
        <v>98.858578433718847</v>
      </c>
      <c r="CH400" s="93">
        <f t="shared" si="1538"/>
        <v>34078.699999999997</v>
      </c>
      <c r="CI400" s="93">
        <f t="shared" si="1538"/>
        <v>34078.699999999997</v>
      </c>
      <c r="CJ400" s="93">
        <f t="shared" si="1538"/>
        <v>34078.699999999997</v>
      </c>
      <c r="CK400" s="93">
        <f t="shared" si="1538"/>
        <v>100</v>
      </c>
      <c r="CL400" s="93">
        <f t="shared" si="1538"/>
        <v>16769.400000000001</v>
      </c>
      <c r="CM400" s="93">
        <f t="shared" si="1538"/>
        <v>16769.400000000001</v>
      </c>
      <c r="CN400" s="93">
        <f t="shared" si="1538"/>
        <v>16769.399169999997</v>
      </c>
      <c r="CO400" s="93">
        <f t="shared" si="1538"/>
        <v>99.999995050508645</v>
      </c>
      <c r="CP400" s="93">
        <f t="shared" si="1538"/>
        <v>592800</v>
      </c>
      <c r="CQ400" s="93">
        <f t="shared" si="1538"/>
        <v>592800</v>
      </c>
      <c r="CR400" s="93">
        <f t="shared" si="1538"/>
        <v>471596.84839</v>
      </c>
      <c r="CS400" s="93">
        <f>CR400/CQ400*100</f>
        <v>79.554124222334693</v>
      </c>
      <c r="CT400" s="93">
        <f t="shared" si="1538"/>
        <v>82719.799999999988</v>
      </c>
      <c r="CU400" s="93">
        <f t="shared" si="1538"/>
        <v>73743.199999999997</v>
      </c>
      <c r="CV400" s="93">
        <f t="shared" si="1538"/>
        <v>73743.115610000008</v>
      </c>
      <c r="CW400" s="93">
        <f>CV400/CU400*100</f>
        <v>99.999885562329823</v>
      </c>
      <c r="CX400" s="93">
        <f t="shared" si="1538"/>
        <v>65541.5</v>
      </c>
      <c r="CY400" s="93">
        <f t="shared" si="1538"/>
        <v>65541.5</v>
      </c>
      <c r="CZ400" s="93">
        <f t="shared" si="1538"/>
        <v>65541.53061999999</v>
      </c>
      <c r="DA400" s="93">
        <f>CZ400/CY400*100</f>
        <v>100.00004671849132</v>
      </c>
      <c r="DB400" s="93">
        <f t="shared" si="1538"/>
        <v>24694.100000000002</v>
      </c>
      <c r="DC400" s="93">
        <f t="shared" si="1538"/>
        <v>24694.1</v>
      </c>
      <c r="DD400" s="93">
        <f t="shared" si="1538"/>
        <v>24651.263199999998</v>
      </c>
      <c r="DE400" s="93">
        <f>DD400/DC400*100</f>
        <v>99.826530223818651</v>
      </c>
      <c r="DF400" s="93">
        <f t="shared" si="1538"/>
        <v>85505.600000000006</v>
      </c>
      <c r="DG400" s="93">
        <f t="shared" si="1538"/>
        <v>85511.9</v>
      </c>
      <c r="DH400" s="93">
        <f t="shared" si="1538"/>
        <v>85511.9</v>
      </c>
      <c r="DI400" s="93">
        <f>DH400/DG400*100</f>
        <v>100</v>
      </c>
      <c r="DJ400" s="93">
        <f t="shared" si="1538"/>
        <v>16585</v>
      </c>
      <c r="DK400" s="93">
        <f t="shared" si="1538"/>
        <v>15370.2</v>
      </c>
      <c r="DL400" s="93">
        <f t="shared" si="1538"/>
        <v>14633.043000000001</v>
      </c>
      <c r="DM400" s="93">
        <f t="shared" si="1522"/>
        <v>95.203985634539563</v>
      </c>
      <c r="DN400" s="93">
        <f>DN8+DN394+DN399</f>
        <v>250017</v>
      </c>
      <c r="DO400" s="93">
        <f>DO8+DO394+DO399</f>
        <v>250017</v>
      </c>
      <c r="DP400" s="93">
        <f t="shared" si="1538"/>
        <v>247730.85826999994</v>
      </c>
      <c r="DQ400" s="93">
        <f>DP400/DO400*100</f>
        <v>99.085605486826864</v>
      </c>
      <c r="DR400" s="93">
        <f t="shared" ref="DR400" si="1543">DR8+DR394+DR399</f>
        <v>39582</v>
      </c>
      <c r="DS400" s="93">
        <f t="shared" ref="DS400:EJ400" si="1544">DS8+DS394+DS399</f>
        <v>39582</v>
      </c>
      <c r="DT400" s="93">
        <f t="shared" si="1544"/>
        <v>39582</v>
      </c>
      <c r="DU400" s="93">
        <f>DT400/DS400*100</f>
        <v>100</v>
      </c>
      <c r="DV400" s="93">
        <f t="shared" si="1544"/>
        <v>16618.3</v>
      </c>
      <c r="DW400" s="93">
        <f t="shared" si="1544"/>
        <v>11343.7</v>
      </c>
      <c r="DX400" s="93">
        <f t="shared" si="1544"/>
        <v>11082.95</v>
      </c>
      <c r="DY400" s="215">
        <f>DX400/DW400*100</f>
        <v>97.70136727875385</v>
      </c>
      <c r="DZ400" s="93">
        <f t="shared" ref="DZ400" si="1545">DZ8+DZ394+DZ399</f>
        <v>941870.2</v>
      </c>
      <c r="EA400" s="93">
        <f t="shared" si="1544"/>
        <v>940806</v>
      </c>
      <c r="EB400" s="93">
        <f t="shared" si="1544"/>
        <v>936270.3547100001</v>
      </c>
      <c r="EC400" s="93">
        <f>EB400/EA400*100</f>
        <v>99.517897920506471</v>
      </c>
      <c r="ED400" s="230">
        <f t="shared" si="1544"/>
        <v>0</v>
      </c>
      <c r="EE400" s="230">
        <f t="shared" si="1544"/>
        <v>200000</v>
      </c>
      <c r="EF400" s="93">
        <f t="shared" si="1544"/>
        <v>199009.59980000003</v>
      </c>
      <c r="EG400" s="93">
        <f>EF400/EE400*100</f>
        <v>99.504799900000009</v>
      </c>
      <c r="EH400" s="93"/>
      <c r="EI400" s="93">
        <f t="shared" si="1544"/>
        <v>500000</v>
      </c>
      <c r="EJ400" s="93">
        <f t="shared" si="1544"/>
        <v>481602.3</v>
      </c>
      <c r="EK400" s="93">
        <f>EJ400/EI400*100</f>
        <v>96.320459999999997</v>
      </c>
      <c r="EL400" s="93"/>
      <c r="EM400" s="93">
        <f t="shared" ref="EM400:EN400" si="1546">EM8+EM394+EM399</f>
        <v>36685.4</v>
      </c>
      <c r="EN400" s="93">
        <f t="shared" si="1546"/>
        <v>36619.400999999998</v>
      </c>
      <c r="EO400" s="93">
        <f>EN400/EM400*100</f>
        <v>99.820094642555333</v>
      </c>
      <c r="EP400" s="93">
        <f t="shared" ref="EP400:ER400" si="1547">EP8+EP394+EP399</f>
        <v>48844.4</v>
      </c>
      <c r="EQ400" s="93">
        <f t="shared" si="1547"/>
        <v>48007.1</v>
      </c>
      <c r="ER400" s="93">
        <f t="shared" si="1547"/>
        <v>48007.14286</v>
      </c>
      <c r="ES400" s="93">
        <f>ER400/EQ400*100</f>
        <v>100.00008927846089</v>
      </c>
      <c r="ET400" s="93">
        <f t="shared" ref="ET400" si="1548">ET8+ET394+ET399</f>
        <v>42920.100000000006</v>
      </c>
      <c r="EU400" s="93">
        <f t="shared" ref="EU400:EV400" si="1549">EU8+EU394+EU399</f>
        <v>31908.2</v>
      </c>
      <c r="EV400" s="93">
        <f t="shared" si="1549"/>
        <v>30422.452050000007</v>
      </c>
      <c r="EW400" s="93">
        <f>EV400/EU400*100</f>
        <v>95.343679837784663</v>
      </c>
      <c r="EX400" s="93">
        <f t="shared" ref="EX400:EZ400" si="1550">EX8+EX394+EX399</f>
        <v>106673.29999999993</v>
      </c>
      <c r="EY400" s="93">
        <f t="shared" si="1550"/>
        <v>106673.99999999996</v>
      </c>
      <c r="EZ400" s="93">
        <f t="shared" si="1550"/>
        <v>106673.97996000001</v>
      </c>
      <c r="FA400" s="93">
        <f>EZ400/EY400*100</f>
        <v>99.9999812137916</v>
      </c>
      <c r="FB400" s="93"/>
      <c r="FC400" s="93">
        <f t="shared" ref="FC400:FD400" si="1551">FC8+FC394+FC399</f>
        <v>381434.7</v>
      </c>
      <c r="FD400" s="93">
        <f t="shared" si="1551"/>
        <v>381434.7</v>
      </c>
      <c r="FE400" s="93">
        <f>FD400/FC400*100</f>
        <v>100</v>
      </c>
      <c r="FF400" s="93"/>
      <c r="FG400" s="93">
        <f t="shared" ref="FG400:FH400" si="1552">FG8+FG394+FG399</f>
        <v>108988.2</v>
      </c>
      <c r="FH400" s="93">
        <f t="shared" si="1552"/>
        <v>106474.64766</v>
      </c>
      <c r="FI400" s="93">
        <f>FH400/FG400*100</f>
        <v>97.693739010278179</v>
      </c>
      <c r="FJ400" s="93"/>
      <c r="FK400" s="93">
        <f t="shared" ref="FK400:FL400" si="1553">FK8+FK394+FK399</f>
        <v>341517.14299999998</v>
      </c>
      <c r="FL400" s="93">
        <f t="shared" si="1553"/>
        <v>312683.49511999998</v>
      </c>
      <c r="FM400" s="93">
        <f>FL400/FK400*100</f>
        <v>91.557188717756404</v>
      </c>
      <c r="FN400" s="93"/>
      <c r="FO400" s="93">
        <f t="shared" ref="FO400:FP400" si="1554">FO8+FO394+FO399</f>
        <v>21096.3</v>
      </c>
      <c r="FP400" s="93">
        <f t="shared" si="1554"/>
        <v>21028.440119999999</v>
      </c>
      <c r="FQ400" s="93">
        <f>FP400/FO400*100</f>
        <v>99.67833278821405</v>
      </c>
      <c r="FR400" s="93"/>
      <c r="FS400" s="93">
        <f t="shared" ref="FS400:FT400" si="1555">FS8+FS394+FS399</f>
        <v>108765.92000000001</v>
      </c>
      <c r="FT400" s="93">
        <f t="shared" si="1555"/>
        <v>107587.51183</v>
      </c>
      <c r="FU400" s="93">
        <f>FT400/FS400*100</f>
        <v>98.916564885397918</v>
      </c>
      <c r="FV400" s="93">
        <f>FV8+FV394+FV399</f>
        <v>245819.09999999998</v>
      </c>
      <c r="FW400" s="93">
        <f t="shared" ref="FW400:FX400" si="1556">FW8+FW394+FW399</f>
        <v>0</v>
      </c>
      <c r="FX400" s="93">
        <f t="shared" si="1556"/>
        <v>0</v>
      </c>
      <c r="FY400" s="93"/>
      <c r="FZ400" s="93">
        <f>FZ8+FZ394+FZ399</f>
        <v>0</v>
      </c>
      <c r="GA400" s="93">
        <f t="shared" ref="GA400:GB400" si="1557">GA8+GA394+GA399</f>
        <v>31306.6</v>
      </c>
      <c r="GB400" s="93">
        <f t="shared" si="1557"/>
        <v>31306.583719999999</v>
      </c>
      <c r="GC400" s="93">
        <f t="shared" si="1513"/>
        <v>99.999947998185689</v>
      </c>
      <c r="GD400" s="93">
        <f>GD8+GD394+GD399</f>
        <v>0</v>
      </c>
      <c r="GE400" s="93">
        <f t="shared" ref="GE400:GF400" si="1558">GE8+GE394+GE399</f>
        <v>319.66291999999999</v>
      </c>
      <c r="GF400" s="93">
        <f t="shared" si="1558"/>
        <v>319.66291999999999</v>
      </c>
      <c r="GG400" s="93">
        <f t="shared" ref="GG400" si="1559">GF400/GE400*100</f>
        <v>100</v>
      </c>
      <c r="GH400" s="93">
        <f>GH8+GH394+GH399</f>
        <v>0</v>
      </c>
      <c r="GI400" s="93">
        <f t="shared" ref="GI400:GJ400" si="1560">GI8+GI394+GI399</f>
        <v>11029.999999999998</v>
      </c>
      <c r="GJ400" s="93">
        <f t="shared" si="1560"/>
        <v>11029.999999999998</v>
      </c>
      <c r="GK400" s="93">
        <f t="shared" ref="GK400" si="1561">GJ400/GI400*100</f>
        <v>100</v>
      </c>
    </row>
    <row r="401" spans="1:181" s="33" customFormat="1" ht="10.5" customHeight="1" x14ac:dyDescent="0.25">
      <c r="A401" s="96"/>
      <c r="B401" s="96"/>
      <c r="C401" s="32"/>
      <c r="D401" s="32"/>
      <c r="E401" s="32"/>
      <c r="F401" s="32"/>
      <c r="G401" s="32"/>
      <c r="H401" s="32"/>
      <c r="I401" s="32"/>
      <c r="J401" s="32"/>
      <c r="K401" s="32"/>
      <c r="L401" s="32"/>
      <c r="M401" s="32"/>
      <c r="N401" s="32"/>
      <c r="O401" s="32"/>
      <c r="P401" s="32"/>
      <c r="Q401" s="32"/>
      <c r="R401" s="32"/>
      <c r="S401" s="102"/>
      <c r="T401" s="32"/>
      <c r="U401" s="32"/>
      <c r="V401" s="32"/>
      <c r="W401" s="32"/>
      <c r="X401" s="32"/>
      <c r="Y401" s="32"/>
      <c r="Z401" s="32"/>
      <c r="AA401" s="32"/>
      <c r="AB401" s="32"/>
      <c r="AC401" s="32"/>
      <c r="AD401" s="32"/>
      <c r="AE401" s="32"/>
      <c r="AF401" s="32"/>
      <c r="AG401" s="32"/>
      <c r="AH401" s="32"/>
      <c r="AI401" s="32"/>
      <c r="AJ401" s="32"/>
      <c r="AK401" s="32"/>
      <c r="AL401" s="32"/>
      <c r="AM401" s="32"/>
      <c r="AN401" s="32"/>
      <c r="AO401" s="32"/>
      <c r="AP401" s="32"/>
      <c r="AQ401" s="32"/>
      <c r="AR401" s="88"/>
      <c r="AS401" s="32"/>
      <c r="AT401" s="32"/>
      <c r="AU401" s="32"/>
      <c r="AV401" s="32"/>
      <c r="AW401" s="32"/>
      <c r="AX401" s="32"/>
      <c r="AY401" s="32"/>
      <c r="AZ401" s="32"/>
      <c r="BA401" s="32"/>
      <c r="BB401" s="32"/>
      <c r="BC401" s="32"/>
      <c r="BD401" s="32"/>
      <c r="BE401" s="32"/>
      <c r="BF401" s="32"/>
      <c r="BG401" s="32"/>
      <c r="BH401" s="32"/>
      <c r="BI401" s="32"/>
      <c r="BJ401" s="32"/>
      <c r="BK401" s="32"/>
      <c r="BL401" s="32"/>
      <c r="BM401" s="32"/>
      <c r="BN401" s="32"/>
      <c r="BO401" s="32"/>
      <c r="BP401" s="32"/>
      <c r="BQ401" s="32"/>
      <c r="BR401" s="32"/>
      <c r="BS401" s="32"/>
      <c r="BT401" s="32"/>
      <c r="BU401" s="32"/>
      <c r="BV401" s="32"/>
      <c r="BW401" s="32"/>
      <c r="BX401" s="32"/>
      <c r="BY401" s="32"/>
      <c r="BZ401" s="32"/>
      <c r="CA401" s="32"/>
      <c r="CB401" s="88"/>
      <c r="CC401" s="32"/>
      <c r="CD401" s="32"/>
      <c r="CE401" s="32"/>
      <c r="CF401" s="32"/>
      <c r="CG401" s="32"/>
      <c r="CH401" s="32"/>
      <c r="CI401" s="32"/>
      <c r="CJ401" s="32"/>
      <c r="CK401" s="32"/>
      <c r="CL401" s="32"/>
      <c r="CM401" s="32"/>
      <c r="CN401" s="32"/>
      <c r="CO401" s="32"/>
      <c r="CP401" s="32"/>
      <c r="CQ401" s="32"/>
      <c r="CR401" s="32"/>
      <c r="CS401" s="32"/>
      <c r="CT401" s="32"/>
      <c r="CU401" s="32"/>
      <c r="CV401" s="32"/>
      <c r="CW401" s="32"/>
      <c r="CX401" s="32"/>
      <c r="CY401" s="32"/>
      <c r="CZ401" s="32"/>
      <c r="DA401" s="32"/>
      <c r="DB401" s="32"/>
      <c r="DC401" s="32"/>
      <c r="DD401" s="32"/>
      <c r="DE401" s="32"/>
      <c r="DF401" s="32"/>
      <c r="DG401" s="32"/>
      <c r="DH401" s="32"/>
      <c r="DI401" s="32"/>
      <c r="DJ401" s="32"/>
      <c r="DK401" s="32"/>
      <c r="DL401" s="32"/>
      <c r="DM401" s="32"/>
      <c r="DN401" s="32"/>
      <c r="DO401" s="32"/>
      <c r="DP401" s="88"/>
      <c r="DQ401" s="32"/>
      <c r="DR401" s="32"/>
      <c r="DS401" s="32"/>
      <c r="DT401" s="32"/>
      <c r="DU401" s="32"/>
      <c r="DV401" s="32"/>
      <c r="DW401" s="32"/>
      <c r="DX401" s="32"/>
      <c r="DY401" s="32"/>
      <c r="DZ401" s="32"/>
      <c r="EA401" s="134"/>
      <c r="EB401" s="134"/>
      <c r="EC401" s="134"/>
      <c r="ED401" s="134"/>
      <c r="EE401" s="32"/>
      <c r="EF401" s="32"/>
      <c r="EG401" s="32"/>
      <c r="EH401" s="32"/>
      <c r="EI401" s="32"/>
      <c r="EJ401" s="32"/>
      <c r="EK401" s="32"/>
      <c r="EL401" s="32"/>
      <c r="EM401" s="32"/>
      <c r="EN401" s="32"/>
      <c r="EO401" s="32"/>
      <c r="EP401" s="32"/>
      <c r="EQ401" s="32"/>
      <c r="ER401" s="32"/>
      <c r="ES401" s="32"/>
      <c r="ET401" s="32"/>
      <c r="EU401" s="32"/>
      <c r="EV401" s="32"/>
      <c r="EW401" s="32"/>
      <c r="EX401" s="32"/>
      <c r="EY401" s="32"/>
      <c r="EZ401" s="88"/>
      <c r="FA401" s="32"/>
      <c r="FB401" s="32"/>
      <c r="FC401" s="32"/>
      <c r="FD401" s="32"/>
      <c r="FE401" s="32"/>
      <c r="FF401" s="32"/>
      <c r="FG401" s="32"/>
      <c r="FH401" s="32"/>
      <c r="FI401" s="32"/>
      <c r="FJ401" s="32"/>
      <c r="FK401" s="32"/>
      <c r="FL401" s="32"/>
      <c r="FM401" s="32"/>
      <c r="FN401" s="32"/>
      <c r="FO401" s="32"/>
      <c r="FP401" s="88"/>
      <c r="FQ401" s="32"/>
      <c r="FR401" s="32"/>
      <c r="FS401" s="32"/>
      <c r="FT401" s="32"/>
      <c r="FU401" s="32"/>
      <c r="FV401" s="32"/>
      <c r="FW401" s="32"/>
      <c r="FX401" s="32"/>
      <c r="FY401" s="32"/>
    </row>
    <row r="402" spans="1:181" s="33" customFormat="1" ht="15.75" customHeight="1" x14ac:dyDescent="0.25">
      <c r="A402" s="375" t="s">
        <v>1011</v>
      </c>
      <c r="B402" s="375"/>
      <c r="C402" s="375"/>
      <c r="D402" s="375"/>
      <c r="E402" s="375"/>
      <c r="F402" s="375"/>
      <c r="G402" s="375"/>
      <c r="H402" s="375"/>
      <c r="I402" s="375"/>
      <c r="J402" s="375"/>
      <c r="K402" s="375"/>
      <c r="L402" s="375"/>
      <c r="M402" s="375"/>
      <c r="N402" s="375"/>
      <c r="O402" s="375"/>
      <c r="P402" s="375"/>
      <c r="Q402" s="375"/>
      <c r="R402" s="375"/>
      <c r="S402" s="375"/>
      <c r="T402" s="375"/>
      <c r="U402" s="375"/>
      <c r="V402" s="375"/>
      <c r="W402" s="375"/>
      <c r="X402" s="375"/>
      <c r="Y402" s="375"/>
      <c r="Z402" s="235"/>
      <c r="AA402" s="235"/>
      <c r="AB402" s="235"/>
      <c r="AC402" s="235"/>
      <c r="AD402" s="143"/>
      <c r="AE402" s="143"/>
      <c r="AF402" s="143"/>
      <c r="AG402" s="143"/>
      <c r="AH402" s="143"/>
      <c r="AI402" s="143"/>
      <c r="AJ402" s="143"/>
      <c r="AK402" s="143"/>
      <c r="AL402" s="32"/>
      <c r="AM402" s="32"/>
      <c r="AN402" s="32"/>
      <c r="AO402" s="32"/>
      <c r="AP402" s="32"/>
      <c r="AQ402" s="102"/>
      <c r="AR402" s="88"/>
      <c r="AS402" s="32"/>
      <c r="AT402" s="32"/>
      <c r="AU402" s="32"/>
      <c r="AV402" s="32"/>
      <c r="AW402" s="32"/>
      <c r="AX402" s="32"/>
      <c r="AY402" s="32"/>
      <c r="AZ402" s="32"/>
      <c r="BA402" s="32"/>
      <c r="BB402" s="32"/>
      <c r="BC402" s="32"/>
      <c r="BD402" s="32"/>
      <c r="BE402" s="32"/>
      <c r="BF402" s="32"/>
      <c r="BG402" s="32"/>
      <c r="BH402" s="32"/>
      <c r="BI402" s="32"/>
      <c r="BJ402" s="32"/>
      <c r="BK402" s="32"/>
      <c r="BL402" s="32"/>
      <c r="BM402" s="32"/>
      <c r="BN402" s="32"/>
      <c r="BO402" s="32"/>
      <c r="BP402" s="32"/>
      <c r="BQ402" s="32"/>
      <c r="BR402" s="32"/>
      <c r="BS402" s="32"/>
      <c r="BT402" s="32"/>
      <c r="BU402" s="32"/>
      <c r="BV402" s="32"/>
      <c r="BW402" s="32"/>
      <c r="BX402" s="32"/>
      <c r="BY402" s="32"/>
      <c r="BZ402" s="32"/>
      <c r="CA402" s="32"/>
      <c r="CB402" s="88"/>
      <c r="CC402" s="32"/>
      <c r="CD402" s="32"/>
      <c r="CE402" s="32"/>
      <c r="CF402" s="32"/>
      <c r="CG402" s="32"/>
      <c r="CH402" s="32"/>
      <c r="CI402" s="32"/>
      <c r="CJ402" s="32"/>
      <c r="CK402" s="32"/>
      <c r="CL402" s="32"/>
      <c r="CM402" s="32"/>
      <c r="CN402" s="32"/>
      <c r="CO402" s="32"/>
      <c r="CP402" s="32"/>
      <c r="CQ402" s="32"/>
      <c r="CR402" s="32"/>
      <c r="CS402" s="32"/>
      <c r="CT402" s="32"/>
      <c r="CU402" s="32"/>
      <c r="CV402" s="32"/>
      <c r="CW402" s="32"/>
      <c r="CX402" s="32"/>
      <c r="CY402" s="32"/>
      <c r="CZ402" s="32"/>
      <c r="DA402" s="32"/>
      <c r="DB402" s="32"/>
      <c r="DC402" s="32"/>
      <c r="DD402" s="32"/>
      <c r="DE402" s="32"/>
      <c r="DF402" s="32"/>
      <c r="DG402" s="32"/>
      <c r="DH402" s="32"/>
      <c r="DI402" s="32"/>
      <c r="DJ402" s="32"/>
      <c r="DK402" s="32"/>
      <c r="DL402" s="32"/>
      <c r="DM402" s="32"/>
      <c r="DN402" s="32"/>
      <c r="DO402" s="32"/>
      <c r="DP402" s="88"/>
      <c r="DQ402" s="32"/>
      <c r="DR402" s="32"/>
      <c r="DS402" s="32"/>
      <c r="DT402" s="32"/>
      <c r="DU402" s="32"/>
      <c r="DV402" s="32"/>
      <c r="DW402" s="32"/>
      <c r="DX402" s="32"/>
      <c r="DY402" s="32"/>
      <c r="DZ402" s="32"/>
      <c r="EA402" s="134"/>
      <c r="EB402" s="134"/>
      <c r="EC402" s="134"/>
      <c r="ED402" s="134"/>
      <c r="EE402" s="32"/>
      <c r="EF402" s="32"/>
      <c r="EG402" s="32"/>
      <c r="EH402" s="32"/>
      <c r="EI402" s="32"/>
      <c r="EJ402" s="32"/>
      <c r="EK402" s="32"/>
      <c r="EL402" s="32"/>
      <c r="EM402" s="32"/>
      <c r="EN402" s="32"/>
      <c r="EO402" s="32"/>
      <c r="EP402" s="32"/>
      <c r="EQ402" s="32"/>
      <c r="ER402" s="32"/>
      <c r="ES402" s="32"/>
      <c r="ET402" s="32"/>
      <c r="EU402" s="32"/>
      <c r="EV402" s="32"/>
      <c r="EW402" s="32"/>
      <c r="EX402" s="32"/>
      <c r="EY402" s="32"/>
      <c r="EZ402" s="88"/>
      <c r="FA402" s="32"/>
      <c r="FB402" s="32"/>
      <c r="FC402" s="32"/>
      <c r="FD402" s="32"/>
      <c r="FE402" s="32"/>
      <c r="FF402" s="32"/>
      <c r="FG402" s="32"/>
      <c r="FH402" s="32"/>
      <c r="FI402" s="32"/>
      <c r="FJ402" s="32"/>
      <c r="FK402" s="32"/>
      <c r="FL402" s="32"/>
      <c r="FM402" s="32"/>
      <c r="FN402" s="32"/>
      <c r="FO402" s="32"/>
      <c r="FP402" s="88"/>
      <c r="FQ402" s="32"/>
      <c r="FR402" s="32"/>
      <c r="FS402" s="32"/>
      <c r="FT402" s="32"/>
      <c r="FU402" s="32"/>
      <c r="FV402" s="32"/>
      <c r="FW402" s="32"/>
      <c r="FX402" s="32"/>
      <c r="FY402" s="32"/>
    </row>
    <row r="403" spans="1:181" s="33" customFormat="1" ht="15.75" customHeight="1" x14ac:dyDescent="0.25">
      <c r="A403" s="374" t="s">
        <v>1018</v>
      </c>
      <c r="B403" s="374"/>
      <c r="C403" s="374"/>
      <c r="D403" s="374"/>
      <c r="E403" s="374"/>
      <c r="F403" s="374"/>
      <c r="G403" s="374"/>
      <c r="H403" s="374"/>
      <c r="I403" s="374"/>
      <c r="J403" s="374"/>
      <c r="K403" s="374"/>
      <c r="L403" s="374"/>
      <c r="M403" s="374"/>
      <c r="N403" s="374"/>
      <c r="O403" s="374"/>
      <c r="P403" s="374"/>
      <c r="Q403" s="374"/>
      <c r="R403" s="374"/>
      <c r="S403" s="374"/>
      <c r="T403" s="374"/>
      <c r="U403" s="374"/>
      <c r="V403" s="374"/>
      <c r="W403" s="374"/>
      <c r="X403" s="374"/>
      <c r="Y403" s="374"/>
      <c r="Z403" s="235"/>
      <c r="AA403" s="235"/>
      <c r="AB403" s="235"/>
      <c r="AC403" s="235"/>
      <c r="AD403" s="143"/>
      <c r="AE403" s="143"/>
      <c r="AF403" s="143"/>
      <c r="AG403" s="143"/>
      <c r="AH403" s="143"/>
      <c r="AI403" s="143"/>
      <c r="AJ403" s="143"/>
      <c r="AK403" s="143"/>
      <c r="AL403" s="150"/>
      <c r="AM403" s="32"/>
      <c r="AN403" s="32"/>
      <c r="AO403" s="32"/>
      <c r="AP403" s="32"/>
      <c r="AQ403" s="32"/>
      <c r="AR403" s="88"/>
      <c r="AS403" s="32"/>
      <c r="AT403" s="32"/>
      <c r="AU403" s="32"/>
      <c r="AV403" s="32"/>
      <c r="AW403" s="32"/>
      <c r="AX403" s="32"/>
      <c r="AY403" s="32"/>
      <c r="AZ403" s="32"/>
      <c r="BA403" s="32"/>
      <c r="BC403" s="32"/>
      <c r="BD403" s="32"/>
      <c r="BE403" s="32"/>
      <c r="BF403" s="32"/>
      <c r="BG403" s="32"/>
      <c r="BH403" s="32"/>
      <c r="BI403" s="32"/>
      <c r="BJ403" s="32"/>
      <c r="BK403" s="32"/>
      <c r="BL403" s="32"/>
      <c r="BM403" s="32"/>
      <c r="BN403" s="32"/>
      <c r="BO403" s="32"/>
      <c r="BP403" s="32"/>
      <c r="BQ403" s="32"/>
      <c r="BR403" s="32"/>
      <c r="BS403" s="32"/>
      <c r="BT403" s="32"/>
      <c r="BU403" s="32"/>
      <c r="BV403" s="32"/>
      <c r="BW403" s="32"/>
      <c r="BX403" s="32"/>
      <c r="BY403" s="32"/>
      <c r="BZ403" s="32"/>
      <c r="CA403" s="32"/>
      <c r="CB403" s="88"/>
      <c r="CC403" s="32"/>
      <c r="CD403" s="32"/>
      <c r="CE403" s="32"/>
      <c r="CF403" s="32"/>
      <c r="CG403" s="32"/>
      <c r="CH403" s="32"/>
      <c r="CI403" s="32"/>
      <c r="CJ403" s="32"/>
      <c r="CK403" s="32"/>
      <c r="CL403" s="32"/>
      <c r="CM403" s="32"/>
      <c r="CN403" s="32"/>
      <c r="CO403" s="32"/>
      <c r="CP403" s="32"/>
      <c r="CQ403" s="32"/>
      <c r="CR403" s="32"/>
      <c r="CS403" s="32"/>
      <c r="CT403" s="32"/>
      <c r="CU403" s="32"/>
      <c r="CV403" s="32"/>
      <c r="CW403" s="32"/>
      <c r="CX403" s="32"/>
      <c r="CY403" s="32"/>
      <c r="CZ403" s="32"/>
      <c r="DA403" s="32"/>
      <c r="DB403" s="32"/>
      <c r="DC403" s="32"/>
      <c r="DD403" s="32"/>
      <c r="DE403" s="32"/>
      <c r="DF403" s="32"/>
      <c r="DG403" s="32"/>
      <c r="DH403" s="32"/>
      <c r="DI403" s="32"/>
      <c r="DJ403" s="32"/>
      <c r="DK403" s="32"/>
      <c r="DL403" s="32"/>
      <c r="DM403" s="32"/>
      <c r="DN403" s="32"/>
      <c r="DO403" s="32"/>
      <c r="DP403" s="88"/>
      <c r="DQ403" s="32"/>
      <c r="DR403" s="32"/>
      <c r="DS403" s="32"/>
      <c r="DT403" s="32"/>
      <c r="DU403" s="32"/>
      <c r="DV403" s="32"/>
      <c r="DW403" s="32"/>
      <c r="DX403" s="32"/>
      <c r="DY403" s="32"/>
      <c r="DZ403" s="32"/>
      <c r="EA403" s="32"/>
      <c r="EB403" s="32"/>
      <c r="EC403" s="32"/>
      <c r="ED403" s="32"/>
      <c r="EE403" s="32"/>
      <c r="EF403" s="32"/>
      <c r="EG403" s="32"/>
      <c r="EH403" s="32"/>
      <c r="EI403" s="32"/>
      <c r="EJ403" s="32"/>
      <c r="EK403" s="32"/>
      <c r="EL403" s="32"/>
      <c r="EM403" s="32"/>
      <c r="EN403" s="32"/>
      <c r="EO403" s="32"/>
      <c r="EP403" s="32"/>
      <c r="EQ403" s="32"/>
      <c r="ER403" s="32"/>
      <c r="ES403" s="32"/>
      <c r="ET403" s="32"/>
      <c r="EU403" s="32"/>
      <c r="EV403" s="32"/>
      <c r="EW403" s="32"/>
      <c r="EX403" s="32"/>
      <c r="EY403" s="32"/>
      <c r="EZ403" s="88"/>
      <c r="FA403" s="32"/>
      <c r="FB403" s="32"/>
      <c r="FC403" s="32"/>
      <c r="FD403" s="32"/>
      <c r="FE403" s="32"/>
      <c r="FF403" s="32"/>
      <c r="FG403" s="32"/>
      <c r="FH403" s="32"/>
      <c r="FI403" s="32"/>
      <c r="FJ403" s="32"/>
      <c r="FK403" s="32"/>
      <c r="FL403" s="32"/>
      <c r="FM403" s="32"/>
      <c r="FN403" s="32"/>
      <c r="FO403" s="32"/>
      <c r="FP403" s="88"/>
      <c r="FQ403" s="32"/>
      <c r="FR403" s="32"/>
      <c r="FS403" s="32"/>
      <c r="FT403" s="32"/>
      <c r="FU403" s="32"/>
      <c r="FV403" s="32"/>
      <c r="FW403" s="32"/>
      <c r="FX403" s="32"/>
      <c r="FY403" s="32"/>
    </row>
    <row r="404" spans="1:181" s="33" customFormat="1" ht="15.75" customHeight="1" x14ac:dyDescent="0.25">
      <c r="A404" s="375" t="s">
        <v>1014</v>
      </c>
      <c r="B404" s="375"/>
      <c r="C404" s="375"/>
      <c r="D404" s="375"/>
      <c r="E404" s="375"/>
      <c r="F404" s="375"/>
      <c r="G404" s="375"/>
      <c r="H404" s="375"/>
      <c r="I404" s="375"/>
      <c r="J404" s="375"/>
      <c r="K404" s="375"/>
      <c r="L404" s="375"/>
      <c r="M404" s="375"/>
      <c r="N404" s="375"/>
      <c r="O404" s="375"/>
      <c r="P404" s="375"/>
      <c r="Q404" s="375"/>
      <c r="R404" s="375"/>
      <c r="S404" s="375"/>
      <c r="T404" s="375"/>
      <c r="U404" s="375"/>
      <c r="V404" s="375"/>
      <c r="W404" s="375"/>
      <c r="X404" s="375"/>
      <c r="Y404" s="375"/>
      <c r="Z404" s="235"/>
      <c r="AA404" s="235"/>
      <c r="AB404" s="235"/>
      <c r="AC404" s="235"/>
      <c r="AD404" s="143"/>
      <c r="AE404" s="143"/>
      <c r="AF404" s="143"/>
      <c r="AG404" s="143"/>
      <c r="AH404" s="143"/>
      <c r="AI404" s="143"/>
      <c r="AJ404" s="143"/>
      <c r="AK404" s="143"/>
      <c r="AL404" s="189"/>
      <c r="AM404" s="32"/>
      <c r="AN404" s="32"/>
      <c r="AO404" s="32"/>
      <c r="AP404" s="32"/>
      <c r="AQ404" s="32"/>
      <c r="AR404" s="88"/>
      <c r="AS404" s="32"/>
      <c r="AT404" s="32"/>
      <c r="AU404" s="32"/>
      <c r="AV404" s="32"/>
      <c r="AW404" s="32"/>
      <c r="AX404" s="32"/>
      <c r="AY404" s="32"/>
      <c r="AZ404" s="32"/>
      <c r="BA404" s="32"/>
      <c r="BC404" s="32"/>
      <c r="BD404" s="32"/>
      <c r="BE404" s="32"/>
      <c r="BF404" s="32"/>
      <c r="BG404" s="32"/>
      <c r="BH404" s="32"/>
      <c r="BI404" s="32"/>
      <c r="BJ404" s="32"/>
      <c r="BK404" s="32"/>
      <c r="BL404" s="32"/>
      <c r="BM404" s="32"/>
      <c r="BN404" s="32"/>
      <c r="BO404" s="32"/>
      <c r="BP404" s="32"/>
      <c r="BQ404" s="32"/>
      <c r="BR404" s="32"/>
      <c r="BS404" s="32"/>
      <c r="BT404" s="32"/>
      <c r="BU404" s="32"/>
      <c r="BV404" s="32"/>
      <c r="BW404" s="32"/>
      <c r="BX404" s="32"/>
      <c r="BY404" s="32"/>
      <c r="BZ404" s="32"/>
      <c r="CA404" s="32"/>
      <c r="CB404" s="88"/>
      <c r="CC404" s="32"/>
      <c r="CD404" s="32"/>
      <c r="CE404" s="32"/>
      <c r="CF404" s="32"/>
      <c r="CG404" s="32"/>
      <c r="CH404" s="32"/>
      <c r="CI404" s="32"/>
      <c r="CJ404" s="32"/>
      <c r="CK404" s="32"/>
      <c r="CL404" s="32"/>
      <c r="CM404" s="32"/>
      <c r="CN404" s="32"/>
      <c r="CO404" s="32"/>
      <c r="CP404" s="32"/>
      <c r="CQ404" s="32"/>
      <c r="CR404" s="32"/>
      <c r="CS404" s="32"/>
      <c r="CT404" s="32"/>
      <c r="CU404" s="32"/>
      <c r="CV404" s="32"/>
      <c r="CW404" s="32"/>
      <c r="CX404" s="32"/>
      <c r="CY404" s="32"/>
      <c r="CZ404" s="32"/>
      <c r="DA404" s="32"/>
      <c r="DB404" s="32"/>
      <c r="DC404" s="32"/>
      <c r="DD404" s="32"/>
      <c r="DE404" s="32"/>
      <c r="DF404" s="32"/>
      <c r="DG404" s="32"/>
      <c r="DH404" s="32"/>
      <c r="DI404" s="32"/>
      <c r="DJ404" s="32"/>
      <c r="DK404" s="32"/>
      <c r="DL404" s="32"/>
      <c r="DM404" s="32"/>
      <c r="DN404" s="32"/>
      <c r="DO404" s="32"/>
      <c r="DP404" s="88"/>
      <c r="DQ404" s="32"/>
      <c r="DR404" s="32"/>
      <c r="DS404" s="32"/>
      <c r="DT404" s="32"/>
      <c r="DU404" s="32"/>
      <c r="DV404" s="32"/>
      <c r="DW404" s="32"/>
      <c r="DX404" s="32"/>
      <c r="DY404" s="32"/>
      <c r="DZ404" s="32"/>
      <c r="EA404" s="32"/>
      <c r="EB404" s="32"/>
      <c r="EC404" s="32"/>
      <c r="ED404" s="32"/>
      <c r="EE404" s="32"/>
      <c r="EF404" s="32"/>
      <c r="EG404" s="32"/>
      <c r="EH404" s="32"/>
      <c r="EI404" s="32"/>
      <c r="EJ404" s="32"/>
      <c r="EK404" s="32"/>
      <c r="EL404" s="32"/>
      <c r="EM404" s="32"/>
      <c r="EN404" s="32"/>
      <c r="EO404" s="32"/>
      <c r="EP404" s="32"/>
      <c r="EQ404" s="32"/>
      <c r="ER404" s="32"/>
      <c r="ES404" s="32"/>
      <c r="ET404" s="32"/>
      <c r="EU404" s="32"/>
      <c r="EV404" s="32"/>
      <c r="EW404" s="32"/>
      <c r="EX404" s="32"/>
      <c r="EY404" s="32"/>
      <c r="EZ404" s="88"/>
      <c r="FA404" s="32"/>
      <c r="FB404" s="32"/>
      <c r="FC404" s="32"/>
      <c r="FD404" s="32"/>
      <c r="FE404" s="32"/>
      <c r="FF404" s="32"/>
      <c r="FG404" s="32"/>
      <c r="FH404" s="32"/>
      <c r="FI404" s="32"/>
      <c r="FJ404" s="32"/>
      <c r="FK404" s="32"/>
      <c r="FL404" s="32"/>
      <c r="FM404" s="32"/>
      <c r="FN404" s="32"/>
      <c r="FO404" s="32"/>
      <c r="FP404" s="88"/>
      <c r="FQ404" s="32"/>
      <c r="FR404" s="32"/>
      <c r="FS404" s="32"/>
      <c r="FT404" s="32"/>
      <c r="FU404" s="32"/>
      <c r="FV404" s="32"/>
      <c r="FW404" s="32"/>
      <c r="FX404" s="32"/>
      <c r="FY404" s="32"/>
    </row>
    <row r="405" spans="1:181" s="33" customFormat="1" ht="17.25" customHeight="1" x14ac:dyDescent="0.25">
      <c r="A405" s="300" t="s">
        <v>1140</v>
      </c>
      <c r="B405" s="300"/>
      <c r="C405" s="300"/>
      <c r="D405" s="300"/>
      <c r="E405" s="300"/>
      <c r="F405" s="300"/>
      <c r="G405" s="300"/>
      <c r="H405" s="300"/>
      <c r="I405" s="300"/>
      <c r="J405" s="300"/>
      <c r="K405" s="300"/>
      <c r="L405" s="300"/>
      <c r="M405" s="300"/>
      <c r="N405" s="300"/>
      <c r="O405" s="300"/>
      <c r="P405" s="300"/>
      <c r="Q405" s="300"/>
      <c r="R405" s="300"/>
      <c r="S405" s="300"/>
      <c r="T405" s="300"/>
      <c r="U405" s="300"/>
      <c r="V405" s="300"/>
      <c r="W405" s="300"/>
      <c r="X405" s="300"/>
      <c r="Y405" s="300"/>
      <c r="Z405" s="194"/>
      <c r="AA405" s="194"/>
      <c r="AB405" s="194"/>
      <c r="AC405" s="194"/>
      <c r="AD405" s="143"/>
      <c r="AE405" s="143"/>
      <c r="AF405" s="143"/>
      <c r="AG405" s="143"/>
      <c r="AH405" s="143"/>
      <c r="AI405" s="143"/>
      <c r="AJ405" s="143"/>
      <c r="AK405" s="143"/>
      <c r="AL405" s="150"/>
      <c r="AM405" s="32"/>
      <c r="AN405" s="32"/>
      <c r="AO405" s="32"/>
      <c r="AP405" s="32"/>
      <c r="AQ405" s="102"/>
      <c r="AR405" s="88"/>
      <c r="AS405" s="32"/>
      <c r="AT405" s="32"/>
      <c r="AU405" s="32"/>
      <c r="AV405" s="32"/>
      <c r="AW405" s="32"/>
      <c r="AX405" s="32"/>
      <c r="AY405" s="32"/>
      <c r="AZ405" s="32"/>
      <c r="BA405" s="32"/>
      <c r="BC405" s="32"/>
      <c r="BD405" s="32"/>
      <c r="BE405" s="32"/>
      <c r="BF405" s="32"/>
      <c r="BG405" s="32"/>
      <c r="BH405" s="32"/>
      <c r="BI405" s="32"/>
      <c r="BJ405" s="32"/>
      <c r="BK405" s="32"/>
      <c r="BL405" s="32"/>
      <c r="BM405" s="32"/>
      <c r="BN405" s="32"/>
      <c r="BO405" s="32"/>
      <c r="BP405" s="32"/>
      <c r="BQ405" s="32"/>
      <c r="BR405" s="32"/>
      <c r="BS405" s="32"/>
      <c r="BT405" s="32"/>
      <c r="BU405" s="32"/>
      <c r="BV405" s="32"/>
      <c r="BW405" s="32"/>
      <c r="BX405" s="32"/>
      <c r="BY405" s="32"/>
      <c r="BZ405" s="32"/>
      <c r="CA405" s="32"/>
      <c r="CB405" s="88"/>
      <c r="CC405" s="32"/>
      <c r="CD405" s="32"/>
      <c r="CE405" s="32"/>
      <c r="CF405" s="32"/>
      <c r="CG405" s="32"/>
      <c r="CH405" s="32"/>
      <c r="CI405" s="32"/>
      <c r="CJ405" s="32"/>
      <c r="CK405" s="32"/>
      <c r="CL405" s="32"/>
      <c r="CM405" s="32"/>
      <c r="CN405" s="32"/>
      <c r="CO405" s="32"/>
      <c r="CP405" s="32"/>
      <c r="CQ405" s="32"/>
      <c r="CR405" s="32"/>
      <c r="CS405" s="32"/>
      <c r="CT405" s="32"/>
      <c r="CU405" s="32"/>
      <c r="CV405" s="32"/>
      <c r="CW405" s="32"/>
      <c r="CX405" s="32"/>
      <c r="CY405" s="32"/>
      <c r="CZ405" s="32"/>
      <c r="DA405" s="32"/>
      <c r="DB405" s="32"/>
      <c r="DC405" s="32"/>
      <c r="DD405" s="32"/>
      <c r="DE405" s="32"/>
      <c r="DF405" s="32"/>
      <c r="DG405" s="32"/>
      <c r="DH405" s="32"/>
      <c r="DI405" s="32"/>
      <c r="DJ405" s="32"/>
      <c r="DK405" s="32"/>
      <c r="DL405" s="32"/>
      <c r="DM405" s="32"/>
      <c r="DN405" s="32"/>
      <c r="DO405" s="32"/>
      <c r="DP405" s="88"/>
      <c r="DQ405" s="32"/>
      <c r="DR405" s="32"/>
      <c r="DS405" s="32"/>
      <c r="DT405" s="32"/>
      <c r="DU405" s="32"/>
      <c r="DV405" s="32"/>
      <c r="DW405" s="32"/>
      <c r="DX405" s="32"/>
      <c r="DY405" s="32"/>
      <c r="DZ405" s="32"/>
      <c r="EA405" s="32"/>
      <c r="EB405" s="32"/>
      <c r="EC405" s="32"/>
      <c r="ED405" s="32"/>
      <c r="EE405" s="32"/>
      <c r="EF405" s="32"/>
      <c r="EG405" s="32"/>
      <c r="EH405" s="32"/>
      <c r="EI405" s="32"/>
      <c r="EJ405" s="32"/>
      <c r="EK405" s="32"/>
      <c r="EL405" s="32"/>
      <c r="EM405" s="32"/>
      <c r="EN405" s="32"/>
      <c r="EO405" s="32"/>
      <c r="EP405" s="32"/>
      <c r="EQ405" s="32"/>
      <c r="ER405" s="32"/>
      <c r="ES405" s="32"/>
      <c r="ET405" s="32"/>
      <c r="EU405" s="32"/>
      <c r="EV405" s="32"/>
      <c r="EW405" s="32"/>
      <c r="EX405" s="32"/>
      <c r="EY405" s="32"/>
      <c r="EZ405" s="88"/>
      <c r="FA405" s="32"/>
      <c r="FB405" s="32"/>
      <c r="FC405" s="32"/>
      <c r="FD405" s="32"/>
      <c r="FE405" s="32"/>
      <c r="FF405" s="32"/>
      <c r="FG405" s="32"/>
      <c r="FH405" s="32"/>
      <c r="FI405" s="32"/>
      <c r="FJ405" s="32"/>
      <c r="FK405" s="32"/>
      <c r="FL405" s="32"/>
      <c r="FM405" s="32"/>
      <c r="FN405" s="32"/>
      <c r="FO405" s="32"/>
      <c r="FP405" s="88"/>
      <c r="FQ405" s="32"/>
      <c r="FR405" s="32"/>
      <c r="FS405" s="32"/>
      <c r="FT405" s="32"/>
      <c r="FU405" s="32"/>
      <c r="FV405" s="32"/>
      <c r="FW405" s="32"/>
      <c r="FX405" s="32"/>
      <c r="FY405" s="32"/>
    </row>
    <row r="406" spans="1:181" s="33" customFormat="1" ht="32.25" customHeight="1" x14ac:dyDescent="0.25">
      <c r="A406" s="300" t="s">
        <v>1139</v>
      </c>
      <c r="B406" s="300"/>
      <c r="C406" s="300"/>
      <c r="D406" s="300"/>
      <c r="E406" s="300"/>
      <c r="F406" s="300"/>
      <c r="G406" s="300"/>
      <c r="H406" s="300"/>
      <c r="I406" s="300"/>
      <c r="J406" s="300"/>
      <c r="K406" s="300"/>
      <c r="L406" s="300"/>
      <c r="M406" s="300"/>
      <c r="N406" s="300"/>
      <c r="O406" s="300"/>
      <c r="P406" s="300"/>
      <c r="Q406" s="300"/>
      <c r="R406" s="300"/>
      <c r="S406" s="300"/>
      <c r="T406" s="300"/>
      <c r="U406" s="300"/>
      <c r="V406" s="300"/>
      <c r="W406" s="300"/>
      <c r="X406" s="300"/>
      <c r="Y406" s="300"/>
      <c r="Z406" s="143"/>
      <c r="AA406" s="143"/>
      <c r="AB406" s="143"/>
      <c r="AC406" s="143"/>
      <c r="AD406" s="143"/>
      <c r="AE406" s="143"/>
      <c r="AF406" s="143"/>
      <c r="AG406" s="143"/>
      <c r="AH406" s="143"/>
      <c r="AI406" s="143"/>
      <c r="AJ406" s="143"/>
      <c r="AK406" s="143"/>
      <c r="AL406" s="150"/>
      <c r="AM406" s="32"/>
      <c r="AN406" s="32"/>
      <c r="AO406" s="32"/>
      <c r="AP406" s="32"/>
      <c r="AQ406" s="102"/>
      <c r="AR406" s="88"/>
      <c r="AS406" s="32"/>
      <c r="AT406" s="32"/>
      <c r="AU406" s="32"/>
      <c r="AV406" s="32"/>
      <c r="AW406" s="32"/>
      <c r="AX406" s="32"/>
      <c r="AY406" s="32"/>
      <c r="AZ406" s="32"/>
      <c r="BA406" s="32"/>
      <c r="BC406" s="32"/>
      <c r="BD406" s="32"/>
      <c r="BE406" s="32"/>
      <c r="BF406" s="32"/>
      <c r="BG406" s="32"/>
      <c r="BH406" s="32"/>
      <c r="BI406" s="32"/>
      <c r="BJ406" s="32"/>
      <c r="BK406" s="32"/>
      <c r="BL406" s="32"/>
      <c r="BM406" s="32"/>
      <c r="BN406" s="32"/>
      <c r="BO406" s="32"/>
      <c r="BP406" s="32"/>
      <c r="BQ406" s="32"/>
      <c r="BR406" s="32"/>
      <c r="BS406" s="32"/>
      <c r="BT406" s="32"/>
      <c r="BU406" s="32"/>
      <c r="BV406" s="32"/>
      <c r="BW406" s="32"/>
      <c r="BX406" s="32"/>
      <c r="BY406" s="32"/>
      <c r="BZ406" s="32"/>
      <c r="CA406" s="32"/>
      <c r="CB406" s="88"/>
      <c r="CC406" s="32"/>
      <c r="CD406" s="32"/>
      <c r="CE406" s="32"/>
      <c r="CF406" s="32"/>
      <c r="CG406" s="32"/>
      <c r="CH406" s="32"/>
      <c r="CI406" s="32"/>
      <c r="CJ406" s="32"/>
      <c r="CK406" s="32"/>
      <c r="CL406" s="32"/>
      <c r="CM406" s="32"/>
      <c r="CN406" s="32"/>
      <c r="CO406" s="32"/>
      <c r="CP406" s="32"/>
      <c r="CQ406" s="32"/>
      <c r="CR406" s="32"/>
      <c r="CS406" s="32"/>
      <c r="CT406" s="32"/>
      <c r="CU406" s="32"/>
      <c r="CV406" s="32"/>
      <c r="CW406" s="32"/>
      <c r="CX406" s="32"/>
      <c r="CY406" s="32"/>
      <c r="CZ406" s="32"/>
      <c r="DA406" s="32"/>
      <c r="DB406" s="32"/>
      <c r="DC406" s="32"/>
      <c r="DD406" s="32"/>
      <c r="DE406" s="32"/>
      <c r="DF406" s="32"/>
      <c r="DG406" s="32"/>
      <c r="DH406" s="32"/>
      <c r="DI406" s="32"/>
      <c r="DJ406" s="32"/>
      <c r="DK406" s="32"/>
      <c r="DL406" s="32"/>
      <c r="DM406" s="32"/>
      <c r="DN406" s="32"/>
      <c r="DO406" s="32"/>
      <c r="DP406" s="88"/>
      <c r="DQ406" s="32"/>
      <c r="DR406" s="32"/>
      <c r="DS406" s="32"/>
      <c r="DT406" s="32"/>
      <c r="DU406" s="32"/>
      <c r="DV406" s="32"/>
      <c r="DW406" s="32"/>
      <c r="DX406" s="32"/>
      <c r="DY406" s="32"/>
      <c r="DZ406" s="32"/>
      <c r="EA406" s="32"/>
      <c r="EB406" s="32"/>
      <c r="EC406" s="32"/>
      <c r="ED406" s="32"/>
      <c r="EE406" s="32"/>
      <c r="EF406" s="32"/>
      <c r="EG406" s="32"/>
      <c r="EH406" s="32"/>
      <c r="EI406" s="32"/>
      <c r="EJ406" s="32"/>
      <c r="EK406" s="32"/>
      <c r="EL406" s="32"/>
      <c r="EM406" s="32"/>
      <c r="EN406" s="32"/>
      <c r="EO406" s="32"/>
      <c r="EP406" s="32"/>
      <c r="EQ406" s="32"/>
      <c r="ER406" s="32"/>
      <c r="ES406" s="32"/>
      <c r="ET406" s="32"/>
      <c r="EU406" s="32"/>
      <c r="EV406" s="32"/>
      <c r="EW406" s="32"/>
      <c r="EX406" s="32"/>
      <c r="EY406" s="32"/>
      <c r="EZ406" s="88"/>
      <c r="FA406" s="32"/>
      <c r="FB406" s="32"/>
      <c r="FC406" s="32"/>
      <c r="FD406" s="32"/>
      <c r="FE406" s="32"/>
      <c r="FF406" s="32"/>
      <c r="FG406" s="32"/>
      <c r="FH406" s="32"/>
      <c r="FI406" s="32"/>
      <c r="FJ406" s="32"/>
      <c r="FK406" s="32"/>
      <c r="FL406" s="32"/>
      <c r="FM406" s="32"/>
      <c r="FN406" s="32"/>
      <c r="FO406" s="32"/>
      <c r="FP406" s="88"/>
      <c r="FQ406" s="32"/>
      <c r="FR406" s="32"/>
      <c r="FS406" s="32"/>
      <c r="FT406" s="32"/>
      <c r="FU406" s="32"/>
      <c r="FV406" s="32"/>
      <c r="FW406" s="32"/>
      <c r="FX406" s="32"/>
      <c r="FY406" s="32"/>
    </row>
    <row r="407" spans="1:181" s="33" customFormat="1" ht="17.25" customHeight="1" x14ac:dyDescent="0.25">
      <c r="A407" s="300" t="s">
        <v>1138</v>
      </c>
      <c r="B407" s="300"/>
      <c r="C407" s="300"/>
      <c r="D407" s="300"/>
      <c r="E407" s="300"/>
      <c r="F407" s="300"/>
      <c r="G407" s="300"/>
      <c r="H407" s="300"/>
      <c r="I407" s="300"/>
      <c r="J407" s="300"/>
      <c r="K407" s="300"/>
      <c r="L407" s="300"/>
      <c r="M407" s="300"/>
      <c r="N407" s="300"/>
      <c r="O407" s="300"/>
      <c r="P407" s="300"/>
      <c r="Q407" s="300"/>
      <c r="R407" s="300"/>
      <c r="S407" s="300"/>
      <c r="T407" s="300"/>
      <c r="U407" s="300"/>
      <c r="V407" s="300"/>
      <c r="W407" s="300"/>
      <c r="X407" s="300"/>
      <c r="Y407" s="300"/>
      <c r="Z407" s="143"/>
      <c r="AA407" s="143"/>
      <c r="AB407" s="143"/>
      <c r="AC407" s="143"/>
      <c r="AD407" s="143"/>
      <c r="AE407" s="143"/>
      <c r="AF407" s="143"/>
      <c r="AG407" s="143"/>
      <c r="AH407" s="143"/>
      <c r="AI407" s="143"/>
      <c r="AJ407" s="143"/>
      <c r="AK407" s="143"/>
      <c r="AL407" s="150"/>
      <c r="AM407" s="32"/>
      <c r="AN407" s="32"/>
      <c r="AO407" s="32"/>
      <c r="AP407" s="32"/>
      <c r="AQ407" s="102"/>
      <c r="AR407" s="88"/>
      <c r="AS407" s="32"/>
      <c r="AT407" s="32"/>
      <c r="AU407" s="32"/>
      <c r="AV407" s="32"/>
      <c r="AW407" s="32"/>
      <c r="AX407" s="32"/>
      <c r="AY407" s="32"/>
      <c r="AZ407" s="32"/>
      <c r="BA407" s="32"/>
      <c r="BC407" s="32"/>
      <c r="BD407" s="32"/>
      <c r="BE407" s="32"/>
      <c r="BF407" s="32"/>
      <c r="BG407" s="32"/>
      <c r="BH407" s="32"/>
      <c r="BI407" s="32"/>
      <c r="BJ407" s="32"/>
      <c r="BK407" s="32"/>
      <c r="BL407" s="32"/>
      <c r="BM407" s="32"/>
      <c r="BN407" s="32"/>
      <c r="BO407" s="32"/>
      <c r="BP407" s="32"/>
      <c r="BQ407" s="32"/>
      <c r="BR407" s="32"/>
      <c r="BS407" s="32"/>
      <c r="BT407" s="32"/>
      <c r="BU407" s="32"/>
      <c r="BV407" s="32"/>
      <c r="BW407" s="32"/>
      <c r="BX407" s="32"/>
      <c r="BY407" s="32"/>
      <c r="BZ407" s="32"/>
      <c r="CA407" s="32"/>
      <c r="CB407" s="88"/>
      <c r="CC407" s="32"/>
      <c r="CD407" s="32"/>
      <c r="CE407" s="32"/>
      <c r="CF407" s="32"/>
      <c r="CG407" s="32"/>
      <c r="CH407" s="32"/>
      <c r="CI407" s="32"/>
      <c r="CJ407" s="32"/>
      <c r="CK407" s="32"/>
      <c r="CL407" s="32"/>
      <c r="CM407" s="32"/>
      <c r="CN407" s="32"/>
      <c r="CO407" s="32"/>
      <c r="CP407" s="32"/>
      <c r="CQ407" s="32"/>
      <c r="CR407" s="32"/>
      <c r="CS407" s="32"/>
      <c r="CT407" s="32"/>
      <c r="CU407" s="32"/>
      <c r="CV407" s="32"/>
      <c r="CW407" s="32"/>
      <c r="CX407" s="32"/>
      <c r="CY407" s="32"/>
      <c r="CZ407" s="32"/>
      <c r="DA407" s="32"/>
      <c r="DB407" s="32"/>
      <c r="DC407" s="32"/>
      <c r="DD407" s="32"/>
      <c r="DE407" s="32"/>
      <c r="DF407" s="32"/>
      <c r="DG407" s="32"/>
      <c r="DH407" s="32"/>
      <c r="DI407" s="32"/>
      <c r="DJ407" s="32"/>
      <c r="DK407" s="32"/>
      <c r="DL407" s="32"/>
      <c r="DM407" s="32"/>
      <c r="DN407" s="32"/>
      <c r="DO407" s="32"/>
      <c r="DP407" s="88"/>
      <c r="DQ407" s="32"/>
      <c r="DR407" s="32"/>
      <c r="DS407" s="32"/>
      <c r="DT407" s="32"/>
      <c r="DU407" s="32"/>
      <c r="DV407" s="32"/>
      <c r="DW407" s="32"/>
      <c r="DX407" s="32"/>
      <c r="DY407" s="32"/>
      <c r="DZ407" s="32"/>
      <c r="EA407" s="32"/>
      <c r="EB407" s="32"/>
      <c r="EC407" s="32"/>
      <c r="ED407" s="32"/>
      <c r="EE407" s="32"/>
      <c r="EF407" s="32"/>
      <c r="EG407" s="32"/>
      <c r="EH407" s="32"/>
      <c r="EI407" s="32"/>
      <c r="EJ407" s="32"/>
      <c r="EK407" s="32"/>
      <c r="EL407" s="32"/>
      <c r="EM407" s="32"/>
      <c r="EN407" s="32"/>
      <c r="EO407" s="32"/>
      <c r="EP407" s="32"/>
      <c r="EQ407" s="32"/>
      <c r="ER407" s="32"/>
      <c r="ES407" s="32"/>
      <c r="ET407" s="32"/>
      <c r="EU407" s="32"/>
      <c r="EV407" s="32"/>
      <c r="EW407" s="32"/>
      <c r="EX407" s="32"/>
      <c r="EY407" s="32"/>
      <c r="EZ407" s="88"/>
      <c r="FA407" s="32"/>
      <c r="FB407" s="32"/>
      <c r="FC407" s="32"/>
      <c r="FD407" s="32"/>
      <c r="FE407" s="32"/>
      <c r="FF407" s="32"/>
      <c r="FG407" s="32"/>
      <c r="FH407" s="32"/>
      <c r="FI407" s="32"/>
      <c r="FJ407" s="32"/>
      <c r="FK407" s="32"/>
      <c r="FL407" s="32"/>
      <c r="FM407" s="32"/>
      <c r="FN407" s="32"/>
      <c r="FO407" s="32"/>
      <c r="FP407" s="88"/>
      <c r="FQ407" s="32"/>
      <c r="FR407" s="32"/>
      <c r="FS407" s="32"/>
      <c r="FT407" s="32"/>
      <c r="FU407" s="32"/>
      <c r="FV407" s="32"/>
      <c r="FW407" s="32"/>
      <c r="FX407" s="32"/>
      <c r="FY407" s="32"/>
    </row>
    <row r="408" spans="1:181" s="33" customFormat="1" ht="36.75" customHeight="1" x14ac:dyDescent="0.25">
      <c r="A408" s="300" t="s">
        <v>1137</v>
      </c>
      <c r="B408" s="300"/>
      <c r="C408" s="300"/>
      <c r="D408" s="300"/>
      <c r="E408" s="300"/>
      <c r="F408" s="300"/>
      <c r="G408" s="300"/>
      <c r="H408" s="300"/>
      <c r="I408" s="300"/>
      <c r="J408" s="300"/>
      <c r="K408" s="300"/>
      <c r="L408" s="300"/>
      <c r="M408" s="300"/>
      <c r="N408" s="300"/>
      <c r="O408" s="300"/>
      <c r="P408" s="300"/>
      <c r="Q408" s="300"/>
      <c r="R408" s="300"/>
      <c r="S408" s="300"/>
      <c r="T408" s="300"/>
      <c r="U408" s="300"/>
      <c r="V408" s="300"/>
      <c r="W408" s="300"/>
      <c r="X408" s="300"/>
      <c r="Y408" s="300"/>
      <c r="Z408" s="143"/>
      <c r="AA408" s="143"/>
      <c r="AB408" s="143"/>
      <c r="AC408" s="143"/>
      <c r="AD408" s="143"/>
      <c r="AE408" s="143"/>
      <c r="AF408" s="143"/>
      <c r="AG408" s="143"/>
      <c r="AH408" s="143"/>
      <c r="AI408" s="143"/>
      <c r="AJ408" s="143"/>
      <c r="AK408" s="143"/>
      <c r="AL408" s="150"/>
      <c r="AM408" s="32"/>
      <c r="AN408" s="32"/>
      <c r="AO408" s="32"/>
      <c r="AP408" s="32"/>
      <c r="AQ408" s="102"/>
      <c r="AR408" s="88"/>
      <c r="AS408" s="32"/>
      <c r="AT408" s="32"/>
      <c r="AU408" s="32"/>
      <c r="AV408" s="32"/>
      <c r="AW408" s="32"/>
      <c r="AX408" s="32"/>
      <c r="AY408" s="32"/>
      <c r="AZ408" s="32"/>
      <c r="BA408" s="32"/>
      <c r="BC408" s="32"/>
      <c r="BD408" s="32"/>
      <c r="BE408" s="32"/>
      <c r="BF408" s="32"/>
      <c r="BG408" s="32"/>
      <c r="BH408" s="32"/>
      <c r="BI408" s="32"/>
      <c r="BJ408" s="32"/>
      <c r="BK408" s="32"/>
      <c r="BL408" s="32"/>
      <c r="BM408" s="32"/>
      <c r="BN408" s="32"/>
      <c r="BO408" s="32"/>
      <c r="BP408" s="32"/>
      <c r="BQ408" s="32"/>
      <c r="BR408" s="32"/>
      <c r="BS408" s="32"/>
      <c r="BT408" s="32"/>
      <c r="BU408" s="32"/>
      <c r="BV408" s="32"/>
      <c r="BW408" s="32"/>
      <c r="BX408" s="32"/>
      <c r="BY408" s="32"/>
      <c r="BZ408" s="32"/>
      <c r="CA408" s="32"/>
      <c r="CB408" s="88"/>
      <c r="CC408" s="32"/>
      <c r="CD408" s="32"/>
      <c r="CE408" s="32"/>
      <c r="CF408" s="32"/>
      <c r="CG408" s="32"/>
      <c r="CH408" s="32"/>
      <c r="CI408" s="32"/>
      <c r="CJ408" s="32"/>
      <c r="CK408" s="32"/>
      <c r="CL408" s="32"/>
      <c r="CM408" s="32"/>
      <c r="CN408" s="32"/>
      <c r="CO408" s="32"/>
      <c r="CP408" s="32"/>
      <c r="CQ408" s="32"/>
      <c r="CR408" s="32"/>
      <c r="CS408" s="32"/>
      <c r="CT408" s="32"/>
      <c r="CU408" s="32"/>
      <c r="CV408" s="32"/>
      <c r="CW408" s="32"/>
      <c r="CX408" s="32"/>
      <c r="CY408" s="32"/>
      <c r="CZ408" s="32"/>
      <c r="DA408" s="32"/>
      <c r="DB408" s="32"/>
      <c r="DC408" s="32"/>
      <c r="DD408" s="32"/>
      <c r="DE408" s="32"/>
      <c r="DF408" s="32"/>
      <c r="DG408" s="32"/>
      <c r="DH408" s="32"/>
      <c r="DI408" s="32"/>
      <c r="DJ408" s="32"/>
      <c r="DK408" s="32"/>
      <c r="DL408" s="32"/>
      <c r="DM408" s="32"/>
      <c r="DN408" s="32"/>
      <c r="DO408" s="32"/>
      <c r="DP408" s="88"/>
      <c r="DQ408" s="32"/>
      <c r="DR408" s="32"/>
      <c r="DS408" s="32"/>
      <c r="DT408" s="32"/>
      <c r="DU408" s="32"/>
      <c r="DV408" s="32"/>
      <c r="DW408" s="32"/>
      <c r="DX408" s="32"/>
      <c r="DY408" s="32"/>
      <c r="DZ408" s="32"/>
      <c r="EA408" s="32"/>
      <c r="EB408" s="32"/>
      <c r="EC408" s="32"/>
      <c r="ED408" s="32"/>
      <c r="EE408" s="32"/>
      <c r="EF408" s="32"/>
      <c r="EG408" s="32"/>
      <c r="EH408" s="32"/>
      <c r="EI408" s="32"/>
      <c r="EJ408" s="32"/>
      <c r="EK408" s="32"/>
      <c r="EL408" s="32"/>
      <c r="EM408" s="32"/>
      <c r="EN408" s="32"/>
      <c r="EO408" s="32"/>
      <c r="EP408" s="32"/>
      <c r="EQ408" s="32"/>
      <c r="ER408" s="32"/>
      <c r="ES408" s="32"/>
      <c r="ET408" s="32"/>
      <c r="EU408" s="32"/>
      <c r="EV408" s="32"/>
      <c r="EW408" s="32"/>
      <c r="EX408" s="32"/>
      <c r="EY408" s="32"/>
      <c r="EZ408" s="88"/>
      <c r="FA408" s="32"/>
      <c r="FB408" s="32"/>
      <c r="FC408" s="32"/>
      <c r="FD408" s="32"/>
      <c r="FE408" s="32"/>
      <c r="FF408" s="32"/>
      <c r="FG408" s="32"/>
      <c r="FH408" s="32"/>
      <c r="FI408" s="32"/>
      <c r="FJ408" s="32"/>
      <c r="FK408" s="32"/>
      <c r="FL408" s="32"/>
      <c r="FM408" s="32"/>
      <c r="FN408" s="32"/>
      <c r="FO408" s="32"/>
      <c r="FP408" s="88"/>
      <c r="FQ408" s="32"/>
      <c r="FR408" s="32"/>
      <c r="FS408" s="32"/>
      <c r="FT408" s="32"/>
      <c r="FU408" s="32"/>
      <c r="FV408" s="32"/>
      <c r="FW408" s="32"/>
      <c r="FX408" s="32"/>
      <c r="FY408" s="32"/>
    </row>
    <row r="409" spans="1:181" s="32" customFormat="1" ht="32.25" customHeight="1" x14ac:dyDescent="0.25">
      <c r="A409" s="300" t="s">
        <v>1136</v>
      </c>
      <c r="B409" s="300"/>
      <c r="C409" s="300"/>
      <c r="D409" s="300"/>
      <c r="E409" s="300"/>
      <c r="F409" s="300"/>
      <c r="G409" s="300"/>
      <c r="H409" s="300"/>
      <c r="I409" s="300"/>
      <c r="J409" s="300"/>
      <c r="K409" s="300"/>
      <c r="L409" s="300"/>
      <c r="M409" s="300"/>
      <c r="N409" s="300"/>
      <c r="O409" s="300"/>
      <c r="P409" s="300"/>
      <c r="Q409" s="300"/>
      <c r="R409" s="300"/>
      <c r="S409" s="300"/>
      <c r="T409" s="300"/>
      <c r="U409" s="300"/>
      <c r="V409" s="300"/>
      <c r="W409" s="300"/>
      <c r="X409" s="300"/>
      <c r="Y409" s="300"/>
      <c r="Z409" s="143"/>
      <c r="AA409" s="143"/>
      <c r="AB409" s="143"/>
      <c r="AC409" s="143"/>
      <c r="AD409" s="143"/>
      <c r="AE409" s="143"/>
      <c r="AF409" s="143"/>
      <c r="AG409" s="143"/>
      <c r="AH409" s="143"/>
      <c r="AI409" s="143"/>
      <c r="AJ409" s="143"/>
      <c r="AK409" s="143"/>
      <c r="AL409" s="189"/>
      <c r="AQ409" s="102"/>
      <c r="AR409" s="88"/>
      <c r="CB409" s="88"/>
      <c r="DP409" s="88"/>
      <c r="EZ409" s="88"/>
      <c r="FP409" s="88"/>
    </row>
    <row r="410" spans="1:181" s="32" customFormat="1" ht="19.5" customHeight="1" x14ac:dyDescent="0.25">
      <c r="A410" s="300" t="s">
        <v>1233</v>
      </c>
      <c r="B410" s="300"/>
      <c r="C410" s="300"/>
      <c r="D410" s="300"/>
      <c r="E410" s="300"/>
      <c r="F410" s="300"/>
      <c r="G410" s="300"/>
      <c r="H410" s="300"/>
      <c r="I410" s="300"/>
      <c r="J410" s="300"/>
      <c r="K410" s="300"/>
      <c r="L410" s="300"/>
      <c r="M410" s="300"/>
      <c r="N410" s="300"/>
      <c r="O410" s="300"/>
      <c r="P410" s="300"/>
      <c r="Q410" s="300"/>
      <c r="R410" s="300"/>
      <c r="S410" s="300"/>
      <c r="T410" s="300"/>
      <c r="U410" s="300"/>
      <c r="V410" s="300"/>
      <c r="W410" s="300"/>
      <c r="X410" s="300"/>
      <c r="Y410" s="300"/>
      <c r="Z410" s="143"/>
      <c r="AA410" s="143"/>
      <c r="AB410" s="143"/>
      <c r="AC410" s="143"/>
      <c r="AD410" s="143"/>
      <c r="AE410" s="143"/>
      <c r="AF410" s="143"/>
      <c r="AG410" s="143"/>
      <c r="AH410" s="143"/>
      <c r="AI410" s="143"/>
      <c r="AJ410" s="143"/>
      <c r="AK410" s="143"/>
      <c r="AL410" s="189"/>
      <c r="AQ410" s="102"/>
      <c r="AR410" s="88"/>
      <c r="CB410" s="88"/>
      <c r="DP410" s="88"/>
      <c r="EZ410" s="88"/>
      <c r="FP410" s="88"/>
    </row>
    <row r="411" spans="1:181" s="12" customFormat="1" ht="15.75" customHeight="1" x14ac:dyDescent="0.25">
      <c r="A411" s="300" t="s">
        <v>1135</v>
      </c>
      <c r="B411" s="300"/>
      <c r="C411" s="300"/>
      <c r="D411" s="300"/>
      <c r="E411" s="300"/>
      <c r="F411" s="300"/>
      <c r="G411" s="300"/>
      <c r="H411" s="300"/>
      <c r="I411" s="300"/>
      <c r="J411" s="300"/>
      <c r="K411" s="300"/>
      <c r="L411" s="300"/>
      <c r="M411" s="300"/>
      <c r="N411" s="300"/>
      <c r="O411" s="300"/>
      <c r="P411" s="300"/>
      <c r="Q411" s="300"/>
      <c r="R411" s="300"/>
      <c r="S411" s="300"/>
      <c r="T411" s="300"/>
      <c r="U411" s="300"/>
      <c r="V411" s="300"/>
      <c r="W411" s="300"/>
      <c r="X411" s="300"/>
      <c r="Y411" s="300"/>
      <c r="Z411" s="143"/>
      <c r="AA411" s="143"/>
      <c r="AB411" s="143"/>
      <c r="AC411" s="143"/>
      <c r="AD411" s="143"/>
      <c r="AE411" s="143"/>
      <c r="AF411" s="143"/>
      <c r="AG411" s="143"/>
      <c r="AH411" s="143"/>
      <c r="AI411" s="143"/>
      <c r="AJ411" s="143"/>
      <c r="AK411" s="143"/>
      <c r="AL411" s="150"/>
      <c r="AM411" s="10"/>
      <c r="AN411" s="10"/>
      <c r="AO411" s="10"/>
      <c r="AP411" s="10"/>
      <c r="AQ411" s="10"/>
      <c r="AR411" s="88"/>
      <c r="AS411" s="10"/>
      <c r="AT411" s="10"/>
      <c r="AU411" s="10"/>
      <c r="AV411" s="10"/>
      <c r="AW411" s="10"/>
      <c r="AX411" s="10"/>
      <c r="AY411" s="10"/>
      <c r="AZ411" s="10"/>
      <c r="BA411" s="10"/>
      <c r="BC411" s="10"/>
      <c r="BD411" s="10"/>
      <c r="BE411" s="10"/>
      <c r="BF411" s="10"/>
      <c r="BG411" s="10"/>
      <c r="BH411" s="10"/>
      <c r="BI411" s="10"/>
      <c r="BJ411" s="10"/>
      <c r="BK411" s="10"/>
      <c r="BL411" s="10"/>
      <c r="BM411" s="10"/>
      <c r="BN411" s="10"/>
      <c r="BO411" s="10"/>
      <c r="BP411" s="10"/>
      <c r="BQ411" s="10"/>
      <c r="BR411" s="10"/>
      <c r="BS411" s="10"/>
      <c r="BT411" s="10"/>
      <c r="BU411" s="10"/>
      <c r="BV411" s="10"/>
      <c r="BW411" s="10"/>
      <c r="BX411" s="10"/>
      <c r="BY411" s="10"/>
      <c r="BZ411" s="10"/>
      <c r="CA411" s="10"/>
      <c r="CB411" s="88"/>
      <c r="CC411" s="10"/>
      <c r="CD411" s="10"/>
      <c r="CE411" s="10"/>
      <c r="CF411" s="10"/>
      <c r="CG411" s="10"/>
      <c r="CH411" s="10"/>
      <c r="CI411" s="10"/>
      <c r="CJ411" s="10"/>
      <c r="CK411" s="10"/>
      <c r="CL411" s="10"/>
      <c r="CM411" s="10"/>
      <c r="CN411" s="10"/>
      <c r="CO411" s="10"/>
      <c r="CP411" s="10"/>
      <c r="CQ411" s="10"/>
      <c r="CR411" s="10"/>
      <c r="CS411" s="10"/>
      <c r="CT411" s="10"/>
      <c r="CU411" s="10"/>
      <c r="CV411" s="10"/>
      <c r="CW411" s="10"/>
      <c r="CX411" s="10"/>
      <c r="CY411" s="10"/>
      <c r="CZ411" s="10"/>
      <c r="DA411" s="10"/>
      <c r="DB411" s="10"/>
      <c r="DC411" s="10"/>
      <c r="DD411" s="10"/>
      <c r="DE411" s="10"/>
      <c r="DF411" s="10"/>
      <c r="DG411" s="10"/>
      <c r="DH411" s="10"/>
      <c r="DI411" s="10"/>
      <c r="DJ411" s="10"/>
      <c r="DK411" s="10"/>
      <c r="DL411" s="10"/>
      <c r="DM411" s="10"/>
      <c r="DN411" s="10"/>
      <c r="DO411" s="10"/>
      <c r="DP411" s="88"/>
      <c r="DQ411" s="10"/>
      <c r="DR411" s="10"/>
      <c r="DS411" s="10"/>
      <c r="DT411" s="10"/>
      <c r="DU411" s="10"/>
      <c r="DV411" s="10"/>
      <c r="DW411" s="10"/>
      <c r="DX411" s="10"/>
      <c r="DY411" s="10"/>
      <c r="DZ411" s="10"/>
      <c r="EA411" s="10"/>
      <c r="EB411" s="10"/>
      <c r="EC411" s="10"/>
      <c r="ED411" s="10"/>
      <c r="EE411" s="10"/>
      <c r="EF411" s="10"/>
      <c r="EG411" s="10"/>
      <c r="EH411" s="10"/>
      <c r="EI411" s="10"/>
      <c r="EJ411" s="10"/>
      <c r="EK411" s="10"/>
      <c r="EL411" s="10"/>
      <c r="EM411" s="10"/>
      <c r="EN411" s="10"/>
      <c r="EO411" s="10"/>
      <c r="EP411" s="10"/>
      <c r="EQ411" s="10"/>
      <c r="ER411" s="10"/>
      <c r="ES411" s="10"/>
      <c r="ET411" s="10"/>
      <c r="EU411" s="10"/>
      <c r="EV411" s="10"/>
      <c r="EW411" s="10"/>
      <c r="EX411" s="10"/>
      <c r="EY411" s="10"/>
      <c r="EZ411" s="88"/>
      <c r="FA411" s="10"/>
      <c r="FB411" s="10"/>
      <c r="FC411" s="10"/>
      <c r="FD411" s="10"/>
      <c r="FE411" s="10"/>
      <c r="FF411" s="10"/>
      <c r="FG411" s="10"/>
      <c r="FH411" s="10"/>
      <c r="FI411" s="10"/>
      <c r="FJ411" s="10"/>
      <c r="FK411" s="10"/>
      <c r="FL411" s="10"/>
      <c r="FM411" s="10"/>
      <c r="FN411" s="10"/>
      <c r="FO411" s="10"/>
      <c r="FP411" s="88"/>
      <c r="FQ411" s="10"/>
      <c r="FR411" s="10"/>
      <c r="FS411" s="10"/>
      <c r="FT411" s="10"/>
      <c r="FU411" s="10"/>
      <c r="FV411" s="10"/>
      <c r="FW411" s="10"/>
      <c r="FX411" s="10"/>
      <c r="FY411" s="10"/>
    </row>
    <row r="412" spans="1:181" x14ac:dyDescent="0.25">
      <c r="C412" s="105"/>
      <c r="D412" s="105"/>
    </row>
    <row r="414" spans="1:181" x14ac:dyDescent="0.25">
      <c r="C414" s="16"/>
      <c r="D414" s="16"/>
      <c r="E414" s="16"/>
      <c r="F414" s="16"/>
    </row>
    <row r="415" spans="1:181" x14ac:dyDescent="0.25">
      <c r="C415" s="16"/>
      <c r="AQ415" s="16"/>
    </row>
    <row r="416" spans="1:181" x14ac:dyDescent="0.25">
      <c r="C416" s="106"/>
      <c r="D416" s="106"/>
    </row>
  </sheetData>
  <mergeCells count="93">
    <mergeCell ref="A403:Y403"/>
    <mergeCell ref="A402:Y402"/>
    <mergeCell ref="A404:Y404"/>
    <mergeCell ref="BJ6:BM6"/>
    <mergeCell ref="FZ6:GC6"/>
    <mergeCell ref="A5:A7"/>
    <mergeCell ref="AL6:AO6"/>
    <mergeCell ref="AP6:AS6"/>
    <mergeCell ref="AT6:AW6"/>
    <mergeCell ref="CH6:CK6"/>
    <mergeCell ref="BF6:BI6"/>
    <mergeCell ref="BN6:BQ6"/>
    <mergeCell ref="DV6:DY6"/>
    <mergeCell ref="BR6:BU6"/>
    <mergeCell ref="BV6:BY6"/>
    <mergeCell ref="BZ6:CC6"/>
    <mergeCell ref="GD6:GG6"/>
    <mergeCell ref="GH6:GK6"/>
    <mergeCell ref="AX5:BU5"/>
    <mergeCell ref="BV5:CS5"/>
    <mergeCell ref="CT5:DQ5"/>
    <mergeCell ref="DR5:EO5"/>
    <mergeCell ref="EP5:FM5"/>
    <mergeCell ref="FN5:GK5"/>
    <mergeCell ref="FV6:FY6"/>
    <mergeCell ref="DF6:DI6"/>
    <mergeCell ref="DB6:DE6"/>
    <mergeCell ref="AX6:BA6"/>
    <mergeCell ref="BB6:BE6"/>
    <mergeCell ref="CT6:CW6"/>
    <mergeCell ref="CP6:CS6"/>
    <mergeCell ref="CL6:CO6"/>
    <mergeCell ref="AB1:AC1"/>
    <mergeCell ref="CR1:CS1"/>
    <mergeCell ref="X4:Y4"/>
    <mergeCell ref="CR4:CS4"/>
    <mergeCell ref="AI1:AJ1"/>
    <mergeCell ref="C2:Y2"/>
    <mergeCell ref="Z2:AW2"/>
    <mergeCell ref="AX2:BU2"/>
    <mergeCell ref="BT1:BU1"/>
    <mergeCell ref="BT4:BU4"/>
    <mergeCell ref="BV2:CS2"/>
    <mergeCell ref="GJ1:GK1"/>
    <mergeCell ref="GI4:GK4"/>
    <mergeCell ref="FD1:FE1"/>
    <mergeCell ref="AV1:AW1"/>
    <mergeCell ref="AV4:AW4"/>
    <mergeCell ref="DP1:DQ1"/>
    <mergeCell ref="FL1:FM1"/>
    <mergeCell ref="FC4:FE4"/>
    <mergeCell ref="FK4:FM4"/>
    <mergeCell ref="CT2:DQ2"/>
    <mergeCell ref="EN1:EO1"/>
    <mergeCell ref="EN4:EO4"/>
    <mergeCell ref="EP2:FM2"/>
    <mergeCell ref="FN2:GK2"/>
    <mergeCell ref="DP4:DQ4"/>
    <mergeCell ref="FF6:FI6"/>
    <mergeCell ref="ED6:EG6"/>
    <mergeCell ref="DZ6:EC6"/>
    <mergeCell ref="CX6:DA6"/>
    <mergeCell ref="DJ6:DM6"/>
    <mergeCell ref="DN6:DQ6"/>
    <mergeCell ref="DR6:DU6"/>
    <mergeCell ref="F5:Y5"/>
    <mergeCell ref="Z5:AW5"/>
    <mergeCell ref="FB6:FE6"/>
    <mergeCell ref="EX6:FA6"/>
    <mergeCell ref="ET6:EW6"/>
    <mergeCell ref="CD6:CG6"/>
    <mergeCell ref="A405:Y405"/>
    <mergeCell ref="FN6:FQ6"/>
    <mergeCell ref="FR6:FU6"/>
    <mergeCell ref="EP6:ES6"/>
    <mergeCell ref="EL6:EO6"/>
    <mergeCell ref="EH6:EK6"/>
    <mergeCell ref="FJ6:FM6"/>
    <mergeCell ref="V6:Y6"/>
    <mergeCell ref="Z6:AC6"/>
    <mergeCell ref="AD6:AG6"/>
    <mergeCell ref="AH6:AK6"/>
    <mergeCell ref="B5:E6"/>
    <mergeCell ref="F6:I6"/>
    <mergeCell ref="J6:M6"/>
    <mergeCell ref="N6:Q6"/>
    <mergeCell ref="R6:U6"/>
    <mergeCell ref="A406:Y406"/>
    <mergeCell ref="A411:Y411"/>
    <mergeCell ref="A410:Y410"/>
    <mergeCell ref="A409:Y409"/>
    <mergeCell ref="A408:Y408"/>
    <mergeCell ref="A407:Y407"/>
  </mergeCells>
  <pageMargins left="0.31496062992125984" right="0.31496062992125984" top="0.35433070866141736" bottom="0.35433070866141736" header="0" footer="0"/>
  <pageSetup paperSize="9" scale="25" fitToWidth="0" orientation="portrait" r:id="rId1"/>
  <colBreaks count="7" manualBreakCount="7">
    <brk id="25" max="409" man="1"/>
    <brk id="49" max="409" man="1"/>
    <brk id="73" max="409" man="1"/>
    <brk id="97" max="409" man="1"/>
    <brk id="121" max="409" man="1"/>
    <brk id="145" max="409" man="1"/>
    <brk id="169" max="40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419"/>
  <sheetViews>
    <sheetView showZeros="0" view="pageBreakPreview" zoomScale="70" zoomScaleNormal="40" zoomScaleSheetLayoutView="70" workbookViewId="0">
      <pane xSplit="1" ySplit="9" topLeftCell="B10" activePane="bottomRight" state="frozen"/>
      <selection activeCell="M133" sqref="M133"/>
      <selection pane="topRight" activeCell="M133" sqref="M133"/>
      <selection pane="bottomLeft" activeCell="M133" sqref="M133"/>
      <selection pane="bottomRight" activeCell="BV3" sqref="BV3:CS3"/>
    </sheetView>
  </sheetViews>
  <sheetFormatPr defaultRowHeight="15.75" x14ac:dyDescent="0.25"/>
  <cols>
    <col min="1" max="1" width="32.75" style="87" customWidth="1"/>
    <col min="2" max="2" width="15" style="87" customWidth="1"/>
    <col min="3" max="3" width="16.25" style="10" customWidth="1"/>
    <col min="4" max="4" width="13.25" style="10" customWidth="1"/>
    <col min="5" max="5" width="11.125" style="10" customWidth="1"/>
    <col min="6" max="6" width="13" style="10" customWidth="1"/>
    <col min="7" max="7" width="14.75" style="10" customWidth="1"/>
    <col min="8" max="8" width="12.25" style="10" customWidth="1"/>
    <col min="9" max="9" width="11" style="10" customWidth="1"/>
    <col min="10" max="10" width="12.875" style="10" customWidth="1"/>
    <col min="11" max="11" width="16" style="12" customWidth="1"/>
    <col min="12" max="12" width="12.375" style="12" customWidth="1"/>
    <col min="13" max="13" width="11.125" style="12" customWidth="1"/>
    <col min="14" max="14" width="13" style="10" customWidth="1"/>
    <col min="15" max="15" width="14.75" style="10" customWidth="1"/>
    <col min="16" max="16" width="11" style="10" customWidth="1"/>
    <col min="17" max="18" width="12.25" style="10" customWidth="1"/>
    <col min="19" max="19" width="14.25" style="10" customWidth="1"/>
    <col min="20" max="20" width="11.625" style="10" customWidth="1"/>
    <col min="21" max="21" width="12.25" style="10" customWidth="1"/>
    <col min="22" max="22" width="12.25" style="12" customWidth="1"/>
    <col min="23" max="23" width="14.625" style="12" customWidth="1"/>
    <col min="24" max="24" width="11.25" style="12" customWidth="1"/>
    <col min="25" max="25" width="12.25" style="12" customWidth="1"/>
    <col min="26" max="26" width="12.25" style="10" customWidth="1"/>
    <col min="27" max="27" width="16.5" style="10" customWidth="1"/>
    <col min="28" max="28" width="14" style="10" customWidth="1"/>
    <col min="29" max="30" width="13.25" style="10" customWidth="1"/>
    <col min="31" max="31" width="16.375" style="10" customWidth="1"/>
    <col min="32" max="32" width="15.5" style="10" customWidth="1"/>
    <col min="33" max="34" width="13.875" style="10" customWidth="1"/>
    <col min="35" max="35" width="14.625" style="10" customWidth="1"/>
    <col min="36" max="36" width="12.875" style="10" customWidth="1"/>
    <col min="37" max="37" width="11.75" style="10" customWidth="1"/>
    <col min="38" max="38" width="12.875" style="10" customWidth="1"/>
    <col min="39" max="39" width="14.5" style="10" customWidth="1"/>
    <col min="40" max="40" width="13.75" style="10" customWidth="1"/>
    <col min="41" max="42" width="12.25" style="10" customWidth="1"/>
    <col min="43" max="43" width="14.75" style="10" customWidth="1"/>
    <col min="44" max="44" width="13.375" style="10" customWidth="1"/>
    <col min="45" max="45" width="12" style="10" customWidth="1"/>
    <col min="46" max="46" width="13.125" style="10" customWidth="1"/>
    <col min="47" max="47" width="14.375" style="10" customWidth="1"/>
    <col min="48" max="48" width="12.375" style="10" customWidth="1"/>
    <col min="49" max="49" width="11.75" style="10" customWidth="1"/>
    <col min="50" max="50" width="12.625" style="10" customWidth="1"/>
    <col min="51" max="51" width="14.375" style="10" customWidth="1"/>
    <col min="52" max="52" width="12.875" style="10" customWidth="1"/>
    <col min="53" max="53" width="11.75" style="10" customWidth="1"/>
    <col min="54" max="54" width="13.375" style="10" customWidth="1"/>
    <col min="55" max="55" width="15" style="10" customWidth="1"/>
    <col min="56" max="56" width="12.125" style="10" customWidth="1"/>
    <col min="57" max="57" width="11.25" style="10" customWidth="1"/>
    <col min="58" max="58" width="12.5" style="10" customWidth="1"/>
    <col min="59" max="59" width="14.75" style="10" customWidth="1"/>
    <col min="60" max="60" width="13" style="10" customWidth="1"/>
    <col min="61" max="62" width="12.25" style="10" customWidth="1"/>
    <col min="63" max="63" width="15.875" style="12" customWidth="1"/>
    <col min="64" max="64" width="12.375" style="12" customWidth="1"/>
    <col min="65" max="65" width="11.75" style="10" customWidth="1"/>
    <col min="66" max="66" width="12.375" style="10" customWidth="1"/>
    <col min="67" max="67" width="16.625" style="10" customWidth="1"/>
    <col min="68" max="68" width="14.375" style="10" customWidth="1"/>
    <col min="69" max="70" width="13.5" style="10" customWidth="1"/>
    <col min="71" max="71" width="15.125" style="10" customWidth="1"/>
    <col min="72" max="72" width="13" style="10" customWidth="1"/>
    <col min="73" max="74" width="13.125" style="10" customWidth="1"/>
    <col min="75" max="75" width="15" style="10" customWidth="1"/>
    <col min="76" max="76" width="11.25" style="10" customWidth="1"/>
    <col min="77" max="78" width="12.75" style="10" customWidth="1"/>
    <col min="79" max="79" width="14.875" style="10" customWidth="1"/>
    <col min="80" max="80" width="12.375" style="10" customWidth="1"/>
    <col min="81" max="85" width="13" style="10" customWidth="1"/>
    <col min="86" max="86" width="14.375" style="10" customWidth="1"/>
    <col min="87" max="87" width="16" style="88" customWidth="1"/>
    <col min="88" max="90" width="13.25" style="10" customWidth="1"/>
    <col min="91" max="91" width="14.875" style="10" customWidth="1"/>
    <col min="92" max="92" width="11.25" style="10" customWidth="1"/>
    <col min="93" max="94" width="12.625" style="10" customWidth="1"/>
    <col min="95" max="95" width="13.75" style="10" customWidth="1"/>
    <col min="96" max="96" width="10.375" style="10" customWidth="1"/>
    <col min="97" max="97" width="11.5" style="10" customWidth="1"/>
    <col min="98" max="16384" width="9" style="10"/>
  </cols>
  <sheetData>
    <row r="1" spans="1:98" ht="18.75" x14ac:dyDescent="0.3">
      <c r="K1" s="10"/>
      <c r="L1" s="10"/>
      <c r="M1" s="10"/>
      <c r="V1" s="10"/>
      <c r="W1" s="10"/>
      <c r="X1" s="10"/>
      <c r="Y1" s="10"/>
      <c r="AT1" s="202"/>
      <c r="AV1" s="379" t="s">
        <v>123</v>
      </c>
      <c r="AW1" s="379"/>
      <c r="BG1" s="114"/>
      <c r="BK1" s="10"/>
      <c r="BN1" s="243"/>
      <c r="BT1" s="379" t="s">
        <v>123</v>
      </c>
      <c r="BU1" s="379"/>
      <c r="BX1" s="379"/>
      <c r="BY1" s="379"/>
      <c r="BZ1" s="243"/>
      <c r="CB1" s="379"/>
      <c r="CC1" s="379"/>
      <c r="CD1" s="252"/>
      <c r="CR1" s="383" t="s">
        <v>123</v>
      </c>
      <c r="CS1" s="383"/>
    </row>
    <row r="2" spans="1:98" x14ac:dyDescent="0.25">
      <c r="K2" s="10"/>
      <c r="L2" s="10"/>
      <c r="M2" s="10"/>
      <c r="V2" s="10"/>
      <c r="W2" s="10"/>
      <c r="X2" s="10"/>
      <c r="Y2" s="10"/>
      <c r="BG2" s="115"/>
      <c r="BH2" s="115"/>
      <c r="BI2" s="115"/>
      <c r="BJ2" s="115"/>
      <c r="BK2" s="10"/>
      <c r="BL2" s="10"/>
      <c r="CJ2" s="196"/>
      <c r="CK2" s="196"/>
      <c r="CL2" s="252"/>
    </row>
    <row r="3" spans="1:98" ht="52.5" customHeight="1" x14ac:dyDescent="0.2">
      <c r="B3" s="323" t="s">
        <v>1016</v>
      </c>
      <c r="C3" s="323"/>
      <c r="D3" s="323"/>
      <c r="E3" s="323"/>
      <c r="F3" s="323"/>
      <c r="G3" s="323"/>
      <c r="H3" s="323"/>
      <c r="I3" s="323"/>
      <c r="J3" s="323"/>
      <c r="K3" s="323"/>
      <c r="L3" s="323"/>
      <c r="M3" s="323"/>
      <c r="N3" s="323"/>
      <c r="O3" s="323"/>
      <c r="P3" s="323"/>
      <c r="Q3" s="323"/>
      <c r="R3" s="323"/>
      <c r="S3" s="323"/>
      <c r="T3" s="323"/>
      <c r="U3" s="323"/>
      <c r="V3" s="323"/>
      <c r="W3" s="323"/>
      <c r="X3" s="323"/>
      <c r="Y3" s="323"/>
      <c r="Z3" s="323" t="s">
        <v>1016</v>
      </c>
      <c r="AA3" s="323"/>
      <c r="AB3" s="323"/>
      <c r="AC3" s="323"/>
      <c r="AD3" s="323"/>
      <c r="AE3" s="323"/>
      <c r="AF3" s="323"/>
      <c r="AG3" s="323"/>
      <c r="AH3" s="323"/>
      <c r="AI3" s="323"/>
      <c r="AJ3" s="323"/>
      <c r="AK3" s="323"/>
      <c r="AL3" s="323"/>
      <c r="AM3" s="323"/>
      <c r="AN3" s="323"/>
      <c r="AO3" s="323"/>
      <c r="AP3" s="323"/>
      <c r="AQ3" s="323"/>
      <c r="AR3" s="323"/>
      <c r="AS3" s="323"/>
      <c r="AT3" s="323"/>
      <c r="AU3" s="323"/>
      <c r="AV3" s="323"/>
      <c r="AW3" s="323"/>
      <c r="AX3" s="323" t="s">
        <v>1016</v>
      </c>
      <c r="AY3" s="323"/>
      <c r="AZ3" s="323"/>
      <c r="BA3" s="323"/>
      <c r="BB3" s="323"/>
      <c r="BC3" s="323"/>
      <c r="BD3" s="323"/>
      <c r="BE3" s="323"/>
      <c r="BF3" s="323"/>
      <c r="BG3" s="323"/>
      <c r="BH3" s="323"/>
      <c r="BI3" s="323"/>
      <c r="BJ3" s="323"/>
      <c r="BK3" s="323"/>
      <c r="BL3" s="323"/>
      <c r="BM3" s="323"/>
      <c r="BN3" s="323"/>
      <c r="BO3" s="323"/>
      <c r="BP3" s="323"/>
      <c r="BQ3" s="323"/>
      <c r="BR3" s="323"/>
      <c r="BS3" s="323"/>
      <c r="BT3" s="323"/>
      <c r="BU3" s="323"/>
      <c r="BV3" s="323" t="s">
        <v>1016</v>
      </c>
      <c r="BW3" s="323"/>
      <c r="BX3" s="323"/>
      <c r="BY3" s="323"/>
      <c r="BZ3" s="323"/>
      <c r="CA3" s="323"/>
      <c r="CB3" s="323"/>
      <c r="CC3" s="323"/>
      <c r="CD3" s="323"/>
      <c r="CE3" s="323"/>
      <c r="CF3" s="323"/>
      <c r="CG3" s="323"/>
      <c r="CH3" s="323"/>
      <c r="CI3" s="323"/>
      <c r="CJ3" s="323"/>
      <c r="CK3" s="323"/>
      <c r="CL3" s="323"/>
      <c r="CM3" s="323"/>
      <c r="CN3" s="323"/>
      <c r="CO3" s="323"/>
      <c r="CP3" s="323"/>
      <c r="CQ3" s="323"/>
      <c r="CR3" s="323"/>
      <c r="CS3" s="323"/>
    </row>
    <row r="4" spans="1:98" ht="20.25" x14ac:dyDescent="0.2">
      <c r="C4" s="251"/>
      <c r="D4" s="251"/>
      <c r="E4" s="251"/>
      <c r="F4" s="245"/>
      <c r="G4" s="245"/>
      <c r="H4" s="245"/>
      <c r="I4" s="245"/>
      <c r="J4" s="245"/>
      <c r="K4" s="193"/>
      <c r="L4" s="193"/>
      <c r="M4" s="193"/>
      <c r="N4" s="245"/>
      <c r="O4" s="245"/>
      <c r="P4" s="245"/>
      <c r="Q4" s="245"/>
      <c r="R4" s="245"/>
      <c r="S4" s="245"/>
      <c r="T4" s="245"/>
      <c r="U4" s="245"/>
      <c r="V4" s="193"/>
      <c r="W4" s="193"/>
      <c r="X4" s="193"/>
      <c r="Y4" s="193"/>
      <c r="Z4" s="245"/>
      <c r="AA4" s="245"/>
      <c r="AB4" s="245"/>
      <c r="AC4" s="245"/>
      <c r="AD4" s="245"/>
      <c r="AE4" s="245"/>
      <c r="AF4" s="245"/>
      <c r="AG4" s="245"/>
      <c r="AH4" s="245"/>
      <c r="AI4" s="245"/>
      <c r="AJ4" s="245"/>
      <c r="AK4" s="245"/>
      <c r="AL4" s="200"/>
      <c r="AM4" s="200"/>
      <c r="AN4" s="200"/>
      <c r="AO4" s="200"/>
      <c r="AP4" s="245"/>
      <c r="AQ4" s="245"/>
      <c r="AR4" s="245"/>
      <c r="AS4" s="245"/>
      <c r="AT4" s="200"/>
      <c r="AU4" s="200"/>
      <c r="AV4" s="200"/>
      <c r="AW4" s="200"/>
      <c r="AX4" s="200"/>
      <c r="AY4" s="200"/>
      <c r="AZ4" s="200"/>
      <c r="BA4" s="200"/>
      <c r="BB4" s="200"/>
      <c r="BC4" s="200"/>
      <c r="BD4" s="200"/>
      <c r="BE4" s="200"/>
      <c r="BF4" s="200"/>
      <c r="BG4" s="200"/>
      <c r="BH4" s="200"/>
      <c r="BI4" s="113"/>
      <c r="BJ4" s="113"/>
      <c r="BK4" s="193"/>
      <c r="BL4" s="193"/>
      <c r="BM4" s="251"/>
      <c r="BN4" s="245"/>
      <c r="BO4" s="245"/>
      <c r="BP4" s="245"/>
      <c r="BQ4" s="245"/>
      <c r="BR4" s="251"/>
      <c r="BS4" s="251"/>
      <c r="BT4" s="251"/>
      <c r="BU4" s="251"/>
      <c r="BV4" s="200"/>
      <c r="BW4" s="200"/>
      <c r="BX4" s="200"/>
      <c r="BY4" s="200"/>
      <c r="BZ4" s="245"/>
      <c r="CA4" s="245"/>
      <c r="CB4" s="245"/>
      <c r="CC4" s="113"/>
      <c r="CD4" s="113"/>
      <c r="CE4" s="113"/>
      <c r="CF4" s="113"/>
      <c r="CG4" s="113"/>
      <c r="CH4" s="113"/>
      <c r="CI4" s="124"/>
      <c r="CJ4" s="113"/>
      <c r="CK4" s="113"/>
      <c r="CL4" s="113"/>
    </row>
    <row r="5" spans="1:98" ht="14.25" customHeight="1" x14ac:dyDescent="0.3">
      <c r="A5" s="265"/>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4"/>
      <c r="AT5" s="264"/>
      <c r="AU5" s="264"/>
      <c r="AV5" s="264"/>
      <c r="AW5" s="264"/>
      <c r="AX5" s="264"/>
      <c r="AY5" s="264"/>
      <c r="AZ5" s="264"/>
      <c r="BA5" s="264"/>
      <c r="BB5" s="264"/>
      <c r="BC5" s="264"/>
      <c r="BD5" s="264"/>
      <c r="BE5" s="264"/>
      <c r="BF5" s="264"/>
      <c r="BG5" s="264"/>
      <c r="BH5" s="264"/>
      <c r="BI5" s="264"/>
      <c r="BJ5" s="264"/>
      <c r="BK5" s="264"/>
      <c r="BL5" s="264"/>
      <c r="BM5" s="264"/>
      <c r="BN5" s="264"/>
      <c r="BO5" s="264"/>
      <c r="BP5" s="264"/>
      <c r="BQ5" s="264"/>
      <c r="BR5" s="264"/>
      <c r="BS5" s="264"/>
      <c r="BT5" s="264"/>
      <c r="BU5" s="264"/>
      <c r="BV5" s="264"/>
      <c r="BW5" s="264"/>
      <c r="BX5" s="264"/>
      <c r="BY5" s="264"/>
      <c r="BZ5" s="264"/>
      <c r="CA5" s="264"/>
      <c r="CB5" s="264"/>
      <c r="CC5" s="264"/>
      <c r="CD5" s="264"/>
      <c r="CE5" s="264"/>
      <c r="CF5" s="264"/>
      <c r="CG5" s="264"/>
      <c r="CH5" s="264"/>
      <c r="CI5" s="264"/>
      <c r="CJ5" s="264"/>
      <c r="CK5" s="264"/>
      <c r="CL5" s="264"/>
      <c r="CM5" s="264"/>
      <c r="CN5" s="264"/>
      <c r="CO5" s="264"/>
      <c r="CP5" s="264"/>
      <c r="CQ5" s="264"/>
      <c r="CR5" s="264"/>
      <c r="CS5" s="264"/>
    </row>
    <row r="6" spans="1:98" x14ac:dyDescent="0.25">
      <c r="C6" s="264"/>
      <c r="D6" s="264"/>
      <c r="E6" s="264"/>
      <c r="F6" s="264"/>
      <c r="G6" s="264"/>
      <c r="H6" s="264"/>
      <c r="I6" s="264"/>
      <c r="J6" s="264"/>
      <c r="K6" s="264"/>
      <c r="L6" s="264"/>
      <c r="M6" s="264"/>
      <c r="N6" s="264"/>
      <c r="O6" s="264"/>
      <c r="P6" s="264"/>
      <c r="Q6" s="264"/>
      <c r="R6" s="264"/>
      <c r="S6" s="264"/>
      <c r="T6" s="264"/>
      <c r="U6" s="264"/>
      <c r="V6" s="10"/>
      <c r="W6" s="10"/>
      <c r="X6" s="376" t="s">
        <v>105</v>
      </c>
      <c r="Y6" s="376"/>
      <c r="AH6" s="244"/>
      <c r="AT6" s="201"/>
      <c r="AV6" s="376" t="s">
        <v>105</v>
      </c>
      <c r="AW6" s="376"/>
      <c r="BH6" s="376"/>
      <c r="BI6" s="376"/>
      <c r="BJ6" s="249"/>
      <c r="BK6" s="125"/>
      <c r="BN6" s="244"/>
      <c r="BT6" s="376" t="s">
        <v>105</v>
      </c>
      <c r="BU6" s="376"/>
      <c r="BX6" s="376"/>
      <c r="BY6" s="376"/>
      <c r="BZ6" s="244"/>
      <c r="CB6" s="376"/>
      <c r="CC6" s="376"/>
      <c r="CD6" s="249"/>
      <c r="CN6" s="376"/>
      <c r="CO6" s="376"/>
      <c r="CP6" s="249"/>
      <c r="CS6" s="125" t="s">
        <v>105</v>
      </c>
      <c r="CT6" s="125"/>
    </row>
    <row r="7" spans="1:98" ht="17.25" customHeight="1" x14ac:dyDescent="0.2">
      <c r="A7" s="377" t="s">
        <v>106</v>
      </c>
      <c r="B7" s="331" t="s">
        <v>129</v>
      </c>
      <c r="C7" s="332"/>
      <c r="D7" s="332"/>
      <c r="E7" s="333"/>
      <c r="F7" s="377" t="s">
        <v>125</v>
      </c>
      <c r="G7" s="377"/>
      <c r="H7" s="377"/>
      <c r="I7" s="377"/>
      <c r="J7" s="377"/>
      <c r="K7" s="377"/>
      <c r="L7" s="377"/>
      <c r="M7" s="377"/>
      <c r="N7" s="377"/>
      <c r="O7" s="377"/>
      <c r="P7" s="377"/>
      <c r="Q7" s="377"/>
      <c r="R7" s="377"/>
      <c r="S7" s="377"/>
      <c r="T7" s="377"/>
      <c r="U7" s="377"/>
      <c r="V7" s="377"/>
      <c r="W7" s="377"/>
      <c r="X7" s="377"/>
      <c r="Y7" s="377"/>
      <c r="Z7" s="377" t="s">
        <v>125</v>
      </c>
      <c r="AA7" s="377"/>
      <c r="AB7" s="377"/>
      <c r="AC7" s="377"/>
      <c r="AD7" s="377"/>
      <c r="AE7" s="377"/>
      <c r="AF7" s="377"/>
      <c r="AG7" s="377"/>
      <c r="AH7" s="377"/>
      <c r="AI7" s="377"/>
      <c r="AJ7" s="377"/>
      <c r="AK7" s="377"/>
      <c r="AL7" s="377"/>
      <c r="AM7" s="377"/>
      <c r="AN7" s="377"/>
      <c r="AO7" s="377"/>
      <c r="AP7" s="377"/>
      <c r="AQ7" s="377"/>
      <c r="AR7" s="377"/>
      <c r="AS7" s="377"/>
      <c r="AT7" s="377"/>
      <c r="AU7" s="377"/>
      <c r="AV7" s="377"/>
      <c r="AW7" s="377"/>
      <c r="AX7" s="377" t="s">
        <v>125</v>
      </c>
      <c r="AY7" s="377"/>
      <c r="AZ7" s="377"/>
      <c r="BA7" s="377"/>
      <c r="BB7" s="377"/>
      <c r="BC7" s="377"/>
      <c r="BD7" s="377"/>
      <c r="BE7" s="377"/>
      <c r="BF7" s="377"/>
      <c r="BG7" s="377"/>
      <c r="BH7" s="377"/>
      <c r="BI7" s="377"/>
      <c r="BJ7" s="377"/>
      <c r="BK7" s="377"/>
      <c r="BL7" s="377"/>
      <c r="BM7" s="377"/>
      <c r="BN7" s="377"/>
      <c r="BO7" s="377"/>
      <c r="BP7" s="377"/>
      <c r="BQ7" s="377"/>
      <c r="BR7" s="377"/>
      <c r="BS7" s="377"/>
      <c r="BT7" s="377"/>
      <c r="BU7" s="377"/>
      <c r="BV7" s="266" t="s">
        <v>125</v>
      </c>
      <c r="BW7" s="267"/>
      <c r="BX7" s="267"/>
      <c r="BY7" s="267"/>
      <c r="BZ7" s="267"/>
      <c r="CA7" s="267"/>
      <c r="CB7" s="267"/>
      <c r="CC7" s="267"/>
      <c r="CD7" s="267"/>
      <c r="CE7" s="267"/>
      <c r="CF7" s="267"/>
      <c r="CG7" s="267"/>
      <c r="CH7" s="267"/>
      <c r="CI7" s="267"/>
      <c r="CJ7" s="267"/>
      <c r="CK7" s="267"/>
      <c r="CL7" s="267"/>
      <c r="CM7" s="267"/>
      <c r="CN7" s="267"/>
      <c r="CO7" s="267"/>
      <c r="CP7" s="267"/>
      <c r="CQ7" s="267"/>
      <c r="CR7" s="267"/>
      <c r="CS7" s="268"/>
    </row>
    <row r="8" spans="1:98" s="12" customFormat="1" ht="178.5" customHeight="1" x14ac:dyDescent="0.2">
      <c r="A8" s="377"/>
      <c r="B8" s="334"/>
      <c r="C8" s="335"/>
      <c r="D8" s="335"/>
      <c r="E8" s="336"/>
      <c r="F8" s="378" t="s">
        <v>172</v>
      </c>
      <c r="G8" s="378"/>
      <c r="H8" s="378"/>
      <c r="I8" s="378"/>
      <c r="J8" s="380" t="s">
        <v>167</v>
      </c>
      <c r="K8" s="381"/>
      <c r="L8" s="381"/>
      <c r="M8" s="382"/>
      <c r="N8" s="380" t="s">
        <v>220</v>
      </c>
      <c r="O8" s="381"/>
      <c r="P8" s="381"/>
      <c r="Q8" s="382"/>
      <c r="R8" s="380" t="s">
        <v>198</v>
      </c>
      <c r="S8" s="381"/>
      <c r="T8" s="381"/>
      <c r="U8" s="382"/>
      <c r="V8" s="380" t="s">
        <v>724</v>
      </c>
      <c r="W8" s="381"/>
      <c r="X8" s="381"/>
      <c r="Y8" s="382"/>
      <c r="Z8" s="380" t="s">
        <v>170</v>
      </c>
      <c r="AA8" s="381"/>
      <c r="AB8" s="381"/>
      <c r="AC8" s="382"/>
      <c r="AD8" s="380" t="s">
        <v>720</v>
      </c>
      <c r="AE8" s="381"/>
      <c r="AF8" s="381"/>
      <c r="AG8" s="382"/>
      <c r="AH8" s="380" t="s">
        <v>200</v>
      </c>
      <c r="AI8" s="381"/>
      <c r="AJ8" s="381"/>
      <c r="AK8" s="382"/>
      <c r="AL8" s="380" t="s">
        <v>174</v>
      </c>
      <c r="AM8" s="381"/>
      <c r="AN8" s="381"/>
      <c r="AO8" s="382"/>
      <c r="AP8" s="380" t="s">
        <v>177</v>
      </c>
      <c r="AQ8" s="381"/>
      <c r="AR8" s="381"/>
      <c r="AS8" s="382"/>
      <c r="AT8" s="380" t="s">
        <v>163</v>
      </c>
      <c r="AU8" s="381"/>
      <c r="AV8" s="381"/>
      <c r="AW8" s="382"/>
      <c r="AX8" s="380" t="s">
        <v>165</v>
      </c>
      <c r="AY8" s="381"/>
      <c r="AZ8" s="381"/>
      <c r="BA8" s="382"/>
      <c r="BB8" s="380" t="s">
        <v>189</v>
      </c>
      <c r="BC8" s="381"/>
      <c r="BD8" s="381"/>
      <c r="BE8" s="382"/>
      <c r="BF8" s="380" t="s">
        <v>191</v>
      </c>
      <c r="BG8" s="381"/>
      <c r="BH8" s="381"/>
      <c r="BI8" s="382"/>
      <c r="BJ8" s="380" t="s">
        <v>722</v>
      </c>
      <c r="BK8" s="381"/>
      <c r="BL8" s="381"/>
      <c r="BM8" s="382"/>
      <c r="BN8" s="380" t="s">
        <v>752</v>
      </c>
      <c r="BO8" s="381"/>
      <c r="BP8" s="381"/>
      <c r="BQ8" s="382"/>
      <c r="BR8" s="380" t="s">
        <v>202</v>
      </c>
      <c r="BS8" s="381"/>
      <c r="BT8" s="381"/>
      <c r="BU8" s="382"/>
      <c r="BV8" s="380" t="s">
        <v>194</v>
      </c>
      <c r="BW8" s="381"/>
      <c r="BX8" s="381"/>
      <c r="BY8" s="382"/>
      <c r="BZ8" s="380" t="s">
        <v>196</v>
      </c>
      <c r="CA8" s="381"/>
      <c r="CB8" s="381"/>
      <c r="CC8" s="382"/>
      <c r="CD8" s="380" t="s">
        <v>224</v>
      </c>
      <c r="CE8" s="381"/>
      <c r="CF8" s="381"/>
      <c r="CG8" s="382"/>
      <c r="CH8" s="380" t="s">
        <v>1141</v>
      </c>
      <c r="CI8" s="381"/>
      <c r="CJ8" s="381"/>
      <c r="CK8" s="382"/>
      <c r="CL8" s="380" t="s">
        <v>1143</v>
      </c>
      <c r="CM8" s="381"/>
      <c r="CN8" s="381"/>
      <c r="CO8" s="382"/>
      <c r="CP8" s="380" t="s">
        <v>757</v>
      </c>
      <c r="CQ8" s="381"/>
      <c r="CR8" s="381"/>
      <c r="CS8" s="382"/>
    </row>
    <row r="9" spans="1:98" s="12" customFormat="1" ht="57" customHeight="1" x14ac:dyDescent="0.2">
      <c r="A9" s="377"/>
      <c r="B9" s="250" t="s">
        <v>1009</v>
      </c>
      <c r="C9" s="250" t="s">
        <v>128</v>
      </c>
      <c r="D9" s="250" t="s">
        <v>111</v>
      </c>
      <c r="E9" s="250" t="s">
        <v>6</v>
      </c>
      <c r="F9" s="139" t="s">
        <v>1009</v>
      </c>
      <c r="G9" s="139" t="s">
        <v>128</v>
      </c>
      <c r="H9" s="139" t="s">
        <v>111</v>
      </c>
      <c r="I9" s="139" t="s">
        <v>6</v>
      </c>
      <c r="J9" s="139" t="s">
        <v>1009</v>
      </c>
      <c r="K9" s="139" t="s">
        <v>128</v>
      </c>
      <c r="L9" s="139" t="s">
        <v>111</v>
      </c>
      <c r="M9" s="139" t="s">
        <v>6</v>
      </c>
      <c r="N9" s="139" t="s">
        <v>1009</v>
      </c>
      <c r="O9" s="139" t="s">
        <v>128</v>
      </c>
      <c r="P9" s="139" t="s">
        <v>111</v>
      </c>
      <c r="Q9" s="139" t="s">
        <v>6</v>
      </c>
      <c r="R9" s="139" t="s">
        <v>1009</v>
      </c>
      <c r="S9" s="139" t="s">
        <v>128</v>
      </c>
      <c r="T9" s="139" t="s">
        <v>111</v>
      </c>
      <c r="U9" s="139" t="s">
        <v>6</v>
      </c>
      <c r="V9" s="255" t="s">
        <v>1009</v>
      </c>
      <c r="W9" s="255" t="s">
        <v>128</v>
      </c>
      <c r="X9" s="255" t="s">
        <v>111</v>
      </c>
      <c r="Y9" s="255" t="s">
        <v>6</v>
      </c>
      <c r="Z9" s="139" t="s">
        <v>1009</v>
      </c>
      <c r="AA9" s="139" t="s">
        <v>128</v>
      </c>
      <c r="AB9" s="139" t="s">
        <v>111</v>
      </c>
      <c r="AC9" s="139" t="s">
        <v>6</v>
      </c>
      <c r="AD9" s="139" t="s">
        <v>1009</v>
      </c>
      <c r="AE9" s="139" t="s">
        <v>128</v>
      </c>
      <c r="AF9" s="139" t="s">
        <v>111</v>
      </c>
      <c r="AG9" s="139" t="s">
        <v>6</v>
      </c>
      <c r="AH9" s="139" t="s">
        <v>1009</v>
      </c>
      <c r="AI9" s="139" t="s">
        <v>128</v>
      </c>
      <c r="AJ9" s="139" t="s">
        <v>111</v>
      </c>
      <c r="AK9" s="139" t="s">
        <v>6</v>
      </c>
      <c r="AL9" s="139" t="s">
        <v>1009</v>
      </c>
      <c r="AM9" s="139" t="s">
        <v>128</v>
      </c>
      <c r="AN9" s="139" t="s">
        <v>111</v>
      </c>
      <c r="AO9" s="139" t="s">
        <v>6</v>
      </c>
      <c r="AP9" s="139" t="s">
        <v>1009</v>
      </c>
      <c r="AQ9" s="139" t="s">
        <v>128</v>
      </c>
      <c r="AR9" s="139" t="s">
        <v>111</v>
      </c>
      <c r="AS9" s="139" t="s">
        <v>6</v>
      </c>
      <c r="AT9" s="139" t="s">
        <v>1009</v>
      </c>
      <c r="AU9" s="139" t="s">
        <v>128</v>
      </c>
      <c r="AV9" s="139" t="s">
        <v>111</v>
      </c>
      <c r="AW9" s="139" t="s">
        <v>6</v>
      </c>
      <c r="AX9" s="139" t="s">
        <v>1009</v>
      </c>
      <c r="AY9" s="139" t="s">
        <v>128</v>
      </c>
      <c r="AZ9" s="139" t="s">
        <v>111</v>
      </c>
      <c r="BA9" s="139" t="s">
        <v>6</v>
      </c>
      <c r="BB9" s="139" t="s">
        <v>1009</v>
      </c>
      <c r="BC9" s="139" t="s">
        <v>128</v>
      </c>
      <c r="BD9" s="139" t="s">
        <v>111</v>
      </c>
      <c r="BE9" s="139" t="s">
        <v>6</v>
      </c>
      <c r="BF9" s="139" t="s">
        <v>1009</v>
      </c>
      <c r="BG9" s="139" t="s">
        <v>128</v>
      </c>
      <c r="BH9" s="139" t="s">
        <v>111</v>
      </c>
      <c r="BI9" s="139" t="s">
        <v>6</v>
      </c>
      <c r="BJ9" s="255" t="s">
        <v>1009</v>
      </c>
      <c r="BK9" s="255" t="s">
        <v>128</v>
      </c>
      <c r="BL9" s="255" t="s">
        <v>111</v>
      </c>
      <c r="BM9" s="255" t="s">
        <v>6</v>
      </c>
      <c r="BN9" s="139" t="s">
        <v>1009</v>
      </c>
      <c r="BO9" s="139" t="s">
        <v>128</v>
      </c>
      <c r="BP9" s="139" t="s">
        <v>111</v>
      </c>
      <c r="BQ9" s="139" t="s">
        <v>6</v>
      </c>
      <c r="BR9" s="255" t="s">
        <v>1009</v>
      </c>
      <c r="BS9" s="255" t="s">
        <v>128</v>
      </c>
      <c r="BT9" s="255" t="s">
        <v>111</v>
      </c>
      <c r="BU9" s="255" t="s">
        <v>6</v>
      </c>
      <c r="BV9" s="139" t="s">
        <v>1009</v>
      </c>
      <c r="BW9" s="139" t="s">
        <v>128</v>
      </c>
      <c r="BX9" s="139" t="s">
        <v>111</v>
      </c>
      <c r="BY9" s="139" t="s">
        <v>6</v>
      </c>
      <c r="BZ9" s="139" t="s">
        <v>1009</v>
      </c>
      <c r="CA9" s="139" t="s">
        <v>128</v>
      </c>
      <c r="CB9" s="139" t="s">
        <v>111</v>
      </c>
      <c r="CC9" s="139" t="s">
        <v>6</v>
      </c>
      <c r="CD9" s="255" t="s">
        <v>1009</v>
      </c>
      <c r="CE9" s="255" t="s">
        <v>128</v>
      </c>
      <c r="CF9" s="255" t="s">
        <v>111</v>
      </c>
      <c r="CG9" s="255" t="s">
        <v>6</v>
      </c>
      <c r="CH9" s="139" t="s">
        <v>1009</v>
      </c>
      <c r="CI9" s="139" t="s">
        <v>128</v>
      </c>
      <c r="CJ9" s="139" t="s">
        <v>111</v>
      </c>
      <c r="CK9" s="139" t="s">
        <v>6</v>
      </c>
      <c r="CL9" s="255" t="s">
        <v>1009</v>
      </c>
      <c r="CM9" s="255" t="s">
        <v>128</v>
      </c>
      <c r="CN9" s="255" t="s">
        <v>111</v>
      </c>
      <c r="CO9" s="255" t="s">
        <v>6</v>
      </c>
      <c r="CP9" s="255" t="s">
        <v>1009</v>
      </c>
      <c r="CQ9" s="255" t="s">
        <v>128</v>
      </c>
      <c r="CR9" s="255" t="s">
        <v>111</v>
      </c>
      <c r="CS9" s="255" t="s">
        <v>6</v>
      </c>
    </row>
    <row r="10" spans="1:98" s="12" customFormat="1" ht="34.5" customHeight="1" x14ac:dyDescent="0.25">
      <c r="A10" s="117" t="s">
        <v>275</v>
      </c>
      <c r="B10" s="140">
        <f>F10+J10+N10+R10+V10+Z10+AD10+AH10+AL10+AP10+AT10+AX10+BB10+BF10+BJ10+BN10+BR10+BV10+BZ10+CD10+CH10+CL10+CP10</f>
        <v>14610586.399999999</v>
      </c>
      <c r="C10" s="140">
        <f t="shared" ref="C10:D10" si="0">G10+K10+O10+S10+W10+AA10+AE10+AI10+AM10+AQ10+AU10+AY10+BC10+BG10+BK10+BO10+BS10+BW10+CA10+CE10+CI10+CM10+CQ10</f>
        <v>15947566.58</v>
      </c>
      <c r="D10" s="140">
        <f t="shared" si="0"/>
        <v>15818412.823090004</v>
      </c>
      <c r="E10" s="140">
        <f t="shared" ref="E10:E406" si="1">D10/C10*100</f>
        <v>99.190135019897212</v>
      </c>
      <c r="F10" s="140">
        <f>F13+F17+F26+F40+F54+F58+F75+F81+F97+F102+F114+F123+F137+F149+F160+F172+F184+F197+F201+F213+F221+F228+F240+F253+F267+F274+F284+F294+F304+F313+F321+F331+F345+F356+F364+F373+F386+F395</f>
        <v>59731.399999999994</v>
      </c>
      <c r="G10" s="140">
        <f>G13+G17+G26+G40+G54+G58+G75+G81+G97+G102+G114+G123+G137+G149+G160+G172+G184+G197+G201+G213+G221+G228+G240+G253+G267+G274+G284+G294+G304+G313+G321+G331+G345+G356+G364+G373+G386+G395</f>
        <v>50136.899999999994</v>
      </c>
      <c r="H10" s="140">
        <f t="shared" ref="H10:CJ10" si="2">H13+H17+H26+H40+H54+H58+H75+H81+H97+H102+H114+H123+H137+H149+H160+H172+H184+H197+H201+H213+H221+H228+H240+H253+H267+H274+H284+H294+H304+H313+H321+H331+H345+H356+H364+H373+H386+H395</f>
        <v>49143.748799999987</v>
      </c>
      <c r="I10" s="140">
        <f>H10/G10*100</f>
        <v>98.019121246028362</v>
      </c>
      <c r="J10" s="140">
        <f t="shared" ref="J10" si="3">J13+J17+J26+J40+J54+J58+J75+J81+J97+J102+J114+J123+J137+J149+J160+J172+J184+J197+J201+J213+J221+J228+J240+J253+J267+J274+J284+J294+J304+J313+J321+J331+J345+J356+J364+J373+J386+J395</f>
        <v>13125.600000000002</v>
      </c>
      <c r="K10" s="140">
        <f t="shared" si="2"/>
        <v>14209.500000000004</v>
      </c>
      <c r="L10" s="140">
        <f t="shared" si="2"/>
        <v>14099.217930000003</v>
      </c>
      <c r="M10" s="140">
        <f>L10/K10*100</f>
        <v>99.223884936134269</v>
      </c>
      <c r="N10" s="140">
        <f t="shared" ref="N10" si="4">N13+N17+N26+N40+N54+N58+N75+N81+N97+N102+N114+N123+N137+N149+N160+N172+N184+N197+N201+N213+N221+N228+N240+N253+N267+N274+N284+N294+N304+N313+N321+N331+N345+N356+N364+N373+N386+N395</f>
        <v>288013.90000000002</v>
      </c>
      <c r="O10" s="140">
        <f t="shared" si="2"/>
        <v>275851.59999999998</v>
      </c>
      <c r="P10" s="140">
        <f t="shared" si="2"/>
        <v>275706.44998999994</v>
      </c>
      <c r="Q10" s="140">
        <f>P10/O10*100</f>
        <v>99.947381124488658</v>
      </c>
      <c r="R10" s="140">
        <f t="shared" ref="R10" si="5">R13+R17+R26+R40+R54+R58+R75+R81+R97+R102+R114+R123+R137+R149+R160+R172+R184+R197+R201+R213+R221+R228+R240+R253+R267+R274+R284+R294+R304+R313+R321+R331+R345+R356+R364+R373+R386+R395</f>
        <v>3557752</v>
      </c>
      <c r="S10" s="140">
        <f t="shared" si="2"/>
        <v>3481755.8000000003</v>
      </c>
      <c r="T10" s="140">
        <f t="shared" si="2"/>
        <v>3474208.1850000005</v>
      </c>
      <c r="U10" s="140">
        <f>T10/S10*100</f>
        <v>99.783223883765785</v>
      </c>
      <c r="V10" s="239">
        <f t="shared" ref="V10" si="6">V13+V17+V26+V40+V54+V58+V75+V81+V97+V102+V114+V123+V137+V149+V160+V172+V184+V197+V201+V213+V221+V228+V240+V253+V267+V274+V284+V294+V304+V313+V321+V331+V345+V356+V364+V373+V386+V395</f>
        <v>0</v>
      </c>
      <c r="W10" s="140">
        <f t="shared" si="2"/>
        <v>15760.3</v>
      </c>
      <c r="X10" s="140">
        <f t="shared" si="2"/>
        <v>13110.752239999998</v>
      </c>
      <c r="Y10" s="140">
        <f>X10/W10*100</f>
        <v>83.18846874742232</v>
      </c>
      <c r="Z10" s="140">
        <f t="shared" ref="Z10" si="7">Z13+Z17+Z26+Z40+Z54+Z58+Z75+Z81+Z97+Z102+Z114+Z123+Z137+Z149+Z160+Z172+Z184+Z197+Z201+Z213+Z221+Z228+Z240+Z253+Z267+Z274+Z284+Z294+Z304+Z313+Z321+Z331+Z345+Z356+Z364+Z373+Z386+Z395</f>
        <v>227785.9</v>
      </c>
      <c r="AA10" s="140">
        <f t="shared" si="2"/>
        <v>186864.00000000003</v>
      </c>
      <c r="AB10" s="140">
        <f t="shared" si="2"/>
        <v>178830.859</v>
      </c>
      <c r="AC10" s="140">
        <f>AB10/AA10*100</f>
        <v>95.701076183748597</v>
      </c>
      <c r="AD10" s="140">
        <f t="shared" ref="AD10" si="8">AD13+AD17+AD26+AD40+AD54+AD58+AD75+AD81+AD97+AD102+AD114+AD123+AD137+AD149+AD160+AD172+AD184+AD197+AD201+AD213+AD221+AD228+AD240+AD253+AD267+AD274+AD284+AD294+AD304+AD313+AD321+AD331+AD345+AD356+AD364+AD373+AD386+AD395</f>
        <v>10017.399999999998</v>
      </c>
      <c r="AE10" s="140">
        <f t="shared" si="2"/>
        <v>10328.899999999998</v>
      </c>
      <c r="AF10" s="140">
        <f t="shared" si="2"/>
        <v>10230.682199999999</v>
      </c>
      <c r="AG10" s="140">
        <f>AF10/AE10*100</f>
        <v>99.049097193311979</v>
      </c>
      <c r="AH10" s="140">
        <f t="shared" ref="AH10" si="9">AH13+AH17+AH26+AH40+AH54+AH58+AH75+AH81+AH97+AH102+AH114+AH123+AH137+AH149+AH160+AH172+AH184+AH197+AH201+AH213+AH221+AH228+AH240+AH253+AH267+AH274+AH284+AH294+AH304+AH313+AH321+AH331+AH345+AH356+AH364+AH373+AH386+AH395</f>
        <v>8953533.6000000015</v>
      </c>
      <c r="AI10" s="140">
        <f t="shared" si="2"/>
        <v>10475755.199999999</v>
      </c>
      <c r="AJ10" s="140">
        <f t="shared" si="2"/>
        <v>10464488.10358</v>
      </c>
      <c r="AK10" s="140">
        <f>AJ10/AI10*100</f>
        <v>99.892445974491665</v>
      </c>
      <c r="AL10" s="140">
        <f t="shared" ref="AL10" si="10">AL13+AL17+AL26+AL40+AL54+AL58+AL75+AL81+AL97+AL102+AL114+AL123+AL137+AL149+AL160+AL172+AL184+AL197+AL201+AL213+AL221+AL228+AL240+AL253+AL267+AL274+AL284+AL294+AL304+AL313+AL321+AL331+AL345+AL356+AL364+AL373+AL386+AL395</f>
        <v>43558.299999999988</v>
      </c>
      <c r="AM10" s="140">
        <f t="shared" si="2"/>
        <v>44604.2</v>
      </c>
      <c r="AN10" s="140">
        <f t="shared" si="2"/>
        <v>44196.068459999995</v>
      </c>
      <c r="AO10" s="140">
        <f>AN10/AM10*100</f>
        <v>99.084993027562419</v>
      </c>
      <c r="AP10" s="140">
        <f t="shared" ref="AP10" si="11">AP13+AP17+AP26+AP40+AP54+AP58+AP75+AP81+AP97+AP102+AP114+AP123+AP137+AP149+AP160+AP172+AP184+AP197+AP201+AP213+AP221+AP228+AP240+AP253+AP267+AP274+AP284+AP294+AP304+AP313+AP321+AP331+AP345+AP356+AP364+AP373+AP386+AP395</f>
        <v>952.2</v>
      </c>
      <c r="AQ10" s="140">
        <f t="shared" si="2"/>
        <v>1086.8</v>
      </c>
      <c r="AR10" s="140">
        <f t="shared" si="2"/>
        <v>994.0575799999998</v>
      </c>
      <c r="AS10" s="140">
        <f>AR10/AQ10*100</f>
        <v>91.466468531468507</v>
      </c>
      <c r="AT10" s="140">
        <f t="shared" ref="AT10" si="12">AT13+AT17+AT26+AT40+AT54+AT58+AT75+AT81+AT97+AT102+AT114+AT123+AT137+AT149+AT160+AT172+AT184+AT197+AT201+AT213+AT221+AT228+AT240+AT253+AT267+AT274+AT284+AT294+AT304+AT313+AT321+AT331+AT345+AT356+AT364+AT373+AT386+AT395</f>
        <v>30996.699999999983</v>
      </c>
      <c r="AU10" s="140">
        <f t="shared" si="2"/>
        <v>31997.299999999985</v>
      </c>
      <c r="AV10" s="140">
        <f t="shared" si="2"/>
        <v>31844.323059999988</v>
      </c>
      <c r="AW10" s="140">
        <f>AV10/AU10*100</f>
        <v>99.5219067233798</v>
      </c>
      <c r="AX10" s="140">
        <f t="shared" ref="AX10" si="13">AX13+AX17+AX26+AX40+AX54+AX58+AX75+AX81+AX97+AX102+AX114+AX123+AX137+AX149+AX160+AX172+AX184+AX197+AX201+AX213+AX221+AX228+AX240+AX253+AX267+AX274+AX284+AX294+AX304+AX313+AX321+AX331+AX345+AX356+AX364+AX373+AX386+AX395</f>
        <v>389091.20000000013</v>
      </c>
      <c r="AY10" s="140">
        <f t="shared" si="2"/>
        <v>325859.30000000005</v>
      </c>
      <c r="AZ10" s="140">
        <f t="shared" si="2"/>
        <v>316222.26934</v>
      </c>
      <c r="BA10" s="140">
        <f>AZ10/AY10*100</f>
        <v>97.042579217472067</v>
      </c>
      <c r="BB10" s="140">
        <f t="shared" ref="BB10" si="14">BB13+BB17+BB26+BB40+BB54+BB58+BB75+BB81+BB97+BB102+BB114+BB123+BB137+BB149+BB160+BB172+BB184+BB197+BB201+BB213+BB221+BB228+BB240+BB253+BB267+BB274+BB284+BB294+BB304+BB313+BB321+BB331+BB345+BB356+BB364+BB373+BB386+BB395</f>
        <v>21209.000000000004</v>
      </c>
      <c r="BC10" s="140">
        <f t="shared" si="2"/>
        <v>21892.599999999991</v>
      </c>
      <c r="BD10" s="140">
        <f t="shared" si="2"/>
        <v>21498.22102999999</v>
      </c>
      <c r="BE10" s="140">
        <f>BD10/BC10*100</f>
        <v>98.198574084393812</v>
      </c>
      <c r="BF10" s="140">
        <f t="shared" ref="BF10" si="15">BF13+BF17+BF26+BF40+BF54+BF58+BF75+BF81+BF97+BF102+BF114+BF123+BF137+BF149+BF160+BF172+BF184+BF197+BF201+BF213+BF221+BF228+BF240+BF253+BF267+BF274+BF284+BF294+BF304+BF313+BF321+BF331+BF345+BF356+BF364+BF373+BF386+BF395</f>
        <v>13823.500000000007</v>
      </c>
      <c r="BG10" s="140">
        <f t="shared" si="2"/>
        <v>14269.499999999995</v>
      </c>
      <c r="BH10" s="140">
        <f t="shared" si="2"/>
        <v>13020.619369999997</v>
      </c>
      <c r="BI10" s="140">
        <f>BH10/BG10*100</f>
        <v>91.247901958723162</v>
      </c>
      <c r="BJ10" s="140">
        <f t="shared" ref="BJ10:BL10" si="16">BJ13+BJ17+BJ26+BJ40+BJ54+BJ58+BJ75+BJ81+BJ97+BJ102+BJ114+BJ123+BJ137+BJ149+BJ160+BJ172+BJ184+BJ197+BJ201+BJ213+BJ221+BJ228+BJ240+BJ253+BJ267+BJ274+BJ284+BJ294+BJ304+BJ313+BJ321+BJ331+BJ345+BJ356+BJ364+BJ373+BJ386+BJ395</f>
        <v>81572.099999999991</v>
      </c>
      <c r="BK10" s="140">
        <f t="shared" si="16"/>
        <v>79820.680000000008</v>
      </c>
      <c r="BL10" s="140">
        <f t="shared" si="16"/>
        <v>79323.570000000007</v>
      </c>
      <c r="BM10" s="140">
        <f>BL10/BK10*100</f>
        <v>99.3772165308539</v>
      </c>
      <c r="BN10" s="140">
        <f t="shared" ref="BN10" si="17">BN13+BN17+BN26+BN40+BN54+BN58+BN75+BN81+BN97+BN102+BN114+BN123+BN137+BN149+BN160+BN172+BN184+BN197+BN201+BN213+BN221+BN228+BN240+BN253+BN267+BN274+BN284+BN294+BN304+BN313+BN321+BN331+BN345+BN356+BN364+BN373+BN386+BN395</f>
        <v>11969.7</v>
      </c>
      <c r="BO10" s="140">
        <f t="shared" si="2"/>
        <v>12356.400000000001</v>
      </c>
      <c r="BP10" s="140">
        <f t="shared" si="2"/>
        <v>12286.98746</v>
      </c>
      <c r="BQ10" s="140">
        <f>BP10/BO10*100</f>
        <v>99.438246252953917</v>
      </c>
      <c r="BR10" s="140">
        <f t="shared" ref="BR10" si="18">BR13+BR17+BR26+BR40+BR54+BR58+BR75+BR81+BR97+BR102+BR114+BR123+BR137+BR149+BR160+BR172+BR184+BR197+BR201+BR213+BR221+BR228+BR240+BR253+BR267+BR274+BR284+BR294+BR304+BR313+BR321+BR331+BR345+BR356+BR364+BR373+BR386+BR395</f>
        <v>51064.9</v>
      </c>
      <c r="BS10" s="140">
        <f t="shared" si="2"/>
        <v>51064.9</v>
      </c>
      <c r="BT10" s="140">
        <f>BT13+BT17+BT26+BT40+BT54+BT58+BT75+BT81+BT97+BT102+BT114+BT123+BT137+BT149+BT160+BT172+BT184+BT197+BT201+BT213+BT221+BT228+BT240+BT253+BT267+BT274+BT284+BT294+BT304+BT313+BT321+BT331+BT345+BT356+BT364+BT373+BT386+BT395</f>
        <v>50930.461360000001</v>
      </c>
      <c r="BU10" s="140">
        <f>BT10/BS10*100</f>
        <v>99.736729847703614</v>
      </c>
      <c r="BV10" s="140">
        <f t="shared" ref="BV10" si="19">BV13+BV17+BV26+BV40+BV54+BV58+BV75+BV81+BV97+BV102+BV114+BV123+BV137+BV149+BV160+BV172+BV184+BV197+BV201+BV213+BV221+BV228+BV240+BV253+BV267+BV274+BV284+BV294+BV304+BV313+BV321+BV331+BV345+BV356+BV364+BV373+BV386+BV395</f>
        <v>12429.500000000005</v>
      </c>
      <c r="BW10" s="140">
        <f t="shared" si="2"/>
        <v>12830.899999999998</v>
      </c>
      <c r="BX10" s="140">
        <f t="shared" si="2"/>
        <v>12740.514089999995</v>
      </c>
      <c r="BY10" s="140">
        <f>BX10/BW10*100</f>
        <v>99.295560638770453</v>
      </c>
      <c r="BZ10" s="140">
        <f t="shared" ref="BZ10" si="20">BZ13+BZ17+BZ26+BZ40+BZ54+BZ58+BZ75+BZ81+BZ97+BZ102+BZ114+BZ123+BZ137+BZ149+BZ160+BZ172+BZ184+BZ197+BZ201+BZ213+BZ221+BZ228+BZ240+BZ253+BZ267+BZ274+BZ284+BZ294+BZ304+BZ313+BZ321+BZ331+BZ345+BZ356+BZ364+BZ373+BZ386+BZ395</f>
        <v>16758.100000000009</v>
      </c>
      <c r="CA10" s="140">
        <f t="shared" si="2"/>
        <v>17298.599999999988</v>
      </c>
      <c r="CB10" s="140">
        <f t="shared" si="2"/>
        <v>16401.551889999992</v>
      </c>
      <c r="CC10" s="140">
        <f>CB10/CA10*100</f>
        <v>94.814331159747042</v>
      </c>
      <c r="CD10" s="140">
        <f t="shared" ref="CD10" si="21">CD13+CD17+CD26+CD40+CD54+CD58+CD75+CD81+CD97+CD102+CD114+CD123+CD137+CD149+CD160+CD172+CD184+CD197+CD201+CD213+CD221+CD228+CD240+CD253+CD267+CD274+CD284+CD294+CD304+CD313+CD321+CD331+CD345+CD356+CD364+CD373+CD386+CD395</f>
        <v>821905.60000000009</v>
      </c>
      <c r="CE10" s="140">
        <f t="shared" si="2"/>
        <v>816468.10000000009</v>
      </c>
      <c r="CF10" s="140">
        <f t="shared" si="2"/>
        <v>733624.65185999998</v>
      </c>
      <c r="CG10" s="140">
        <f>CF10/CE10*100</f>
        <v>89.853437245129342</v>
      </c>
      <c r="CH10" s="140">
        <f t="shared" ref="CH10" si="22">CH13+CH17+CH26+CH40+CH54+CH58+CH75+CH81+CH97+CH102+CH114+CH123+CH137+CH149+CH160+CH172+CH184+CH197+CH201+CH213+CH221+CH228+CH240+CH253+CH267+CH274+CH284+CH294+CH304+CH313+CH321+CH331+CH345+CH356+CH364+CH373+CH386+CH395</f>
        <v>5295.8</v>
      </c>
      <c r="CI10" s="140">
        <f t="shared" si="2"/>
        <v>7066.6999999999989</v>
      </c>
      <c r="CJ10" s="140">
        <f t="shared" si="2"/>
        <v>5241.9960599999995</v>
      </c>
      <c r="CK10" s="140">
        <f>CJ10/CI10*100</f>
        <v>74.178839628114972</v>
      </c>
      <c r="CL10" s="140"/>
      <c r="CM10" s="140">
        <f>CM13+CM17+CM26+CM40+CM54+CM58+CM75+CM81+CM97+CM102+CM114+CM123+CM137+CM149+CM160+CM172+CM184+CM197+CM201+CM213+CM221+CM228+CM240+CM253+CM267+CM274+CM284+CM294+CM304+CM313+CM321+CM331+CM345+CM356+CM364+CM373+CM386+CM395</f>
        <v>288.39999999999998</v>
      </c>
      <c r="CN10" s="140">
        <f t="shared" ref="CN10" si="23">CN13+CN17+CN26+CN40+CN54+CN58+CN75+CN81+CN97+CN102+CN114+CN123+CN137+CN149+CN160+CN172+CN184+CN197+CN201+CN213+CN221+CN228+CN240+CN253+CN267+CN274+CN284+CN294+CN304+CN313+CN321+CN331+CN345+CN356+CN364+CN373+CN386+CN395</f>
        <v>269.53279000000003</v>
      </c>
      <c r="CO10" s="140">
        <f>CN10/CM10*100</f>
        <v>93.457971567267705</v>
      </c>
      <c r="CP10" s="140"/>
      <c r="CQ10" s="140">
        <f t="shared" ref="CQ10:CR10" si="24">CQ13+CQ17+CQ26+CQ40+CQ54+CQ58+CQ75+CQ81+CQ97+CQ102+CQ114+CQ123+CQ137+CQ149+CQ160+CQ172+CQ184+CQ197+CQ201+CQ213+CQ221+CQ228+CQ240+CQ253+CQ267+CQ274+CQ284+CQ294+CQ304+CQ313+CQ321+CQ331+CQ345+CQ356+CQ364+CQ373+CQ386+CQ395</f>
        <v>0</v>
      </c>
      <c r="CR10" s="140">
        <f t="shared" si="24"/>
        <v>0</v>
      </c>
      <c r="CS10" s="140"/>
    </row>
    <row r="11" spans="1:98" s="12" customFormat="1" ht="30.75" customHeight="1" x14ac:dyDescent="0.25">
      <c r="A11" s="117" t="s">
        <v>274</v>
      </c>
      <c r="B11" s="140">
        <f t="shared" ref="B11:C13" si="25">F11+J11+N11+R11+V11+Z11+AD11+AH11+AL11+AP11+AT11+AX11+BB11+BF11+BJ11+BN11+BR11+BV11+BZ11+CD11+CH11+CL11+CP11</f>
        <v>14559521.499999998</v>
      </c>
      <c r="C11" s="140">
        <f t="shared" si="25"/>
        <v>15896501.68</v>
      </c>
      <c r="D11" s="140">
        <f t="shared" ref="D11:D12" si="26">H11+L11+P11+T11+X11+AB11+AF11+AJ11+AN11+AR11+AV11+AZ11+BD11+BH11+BL11+BP11+BT11+BX11+CB11+CF11+CJ11+CN11+CR11</f>
        <v>15767482.361730004</v>
      </c>
      <c r="E11" s="140">
        <f t="shared" si="1"/>
        <v>99.188379173813317</v>
      </c>
      <c r="F11" s="140">
        <f>F14+F18+F27+F41+F55+F59+F76+F82+F98+F103+F115+F124+F138+F150+F161+F173+F185+F198+F202+F214+F222+F229+F241+F254+F268+F275+F285+F295+F305+F314+F322+F332+F346+F357+F365+F374+F387+F396</f>
        <v>59731.399999999994</v>
      </c>
      <c r="G11" s="140">
        <f>G14+G18+G27+G41+G55+G59+G76+G82+G98+G103+G115+G124+G138+G150+G161+G173+G185+G198+G202+G214+G222+G229+G241+G254+G268+G275+G285+G295+G305+G314+G322+G332+G346+G357+G365+G374+G387+G396</f>
        <v>50136.899999999994</v>
      </c>
      <c r="H11" s="140">
        <f t="shared" ref="H11:CJ11" si="27">H14+H18+H27+H41+H55+H59+H76+H82+H98+H103+H115+H124+H138+H150+H161+H173+H185+H198+H202+H214+H222+H229+H241+H254+H268+H275+H285+H295+H305+H314+H322+H332+H346+H357+H365+H374+H387+H396</f>
        <v>49143.748799999987</v>
      </c>
      <c r="I11" s="140">
        <f t="shared" ref="I11" si="28">H11/G11*100</f>
        <v>98.019121246028362</v>
      </c>
      <c r="J11" s="140">
        <f t="shared" ref="J11" si="29">J14+J18+J27+J41+J55+J59+J76+J82+J98+J103+J115+J124+J138+J150+J161+J173+J185+J198+J202+J214+J222+J229+J241+J254+J268+J275+J285+J295+J305+J314+J322+J332+J346+J357+J365+J374+J387+J396</f>
        <v>13125.600000000002</v>
      </c>
      <c r="K11" s="140">
        <f t="shared" si="27"/>
        <v>14209.500000000004</v>
      </c>
      <c r="L11" s="140">
        <f t="shared" si="27"/>
        <v>14099.217930000003</v>
      </c>
      <c r="M11" s="140">
        <f>L11/K11*100</f>
        <v>99.223884936134269</v>
      </c>
      <c r="N11" s="140">
        <f t="shared" ref="N11" si="30">N14+N18+N27+N41+N55+N59+N76+N82+N98+N103+N115+N124+N138+N150+N161+N173+N185+N198+N202+N214+N222+N229+N241+N254+N268+N275+N285+N295+N305+N314+N322+N332+N346+N357+N365+N374+N387+N396</f>
        <v>288013.90000000002</v>
      </c>
      <c r="O11" s="140">
        <f t="shared" si="27"/>
        <v>275851.59999999998</v>
      </c>
      <c r="P11" s="140">
        <f t="shared" si="27"/>
        <v>275706.44998999994</v>
      </c>
      <c r="Q11" s="140">
        <f>P11/O11*100</f>
        <v>99.947381124488658</v>
      </c>
      <c r="R11" s="140">
        <f t="shared" ref="R11" si="31">R14+R18+R27+R41+R55+R59+R76+R82+R98+R103+R115+R124+R138+R150+R161+R173+R185+R198+R202+R214+R222+R229+R241+R254+R268+R275+R285+R295+R305+R314+R322+R332+R346+R357+R365+R374+R387+R396</f>
        <v>3557752</v>
      </c>
      <c r="S11" s="140">
        <f t="shared" si="27"/>
        <v>3481755.8000000003</v>
      </c>
      <c r="T11" s="140">
        <f t="shared" si="27"/>
        <v>3474208.1850000005</v>
      </c>
      <c r="U11" s="140">
        <f>T11/S11*100</f>
        <v>99.783223883765785</v>
      </c>
      <c r="V11" s="239">
        <f t="shared" ref="V11" si="32">V14+V18+V27+V41+V55+V59+V76+V82+V98+V103+V115+V124+V138+V150+V161+V173+V185+V198+V202+V214+V222+V229+V241+V254+V268+V275+V285+V295+V305+V314+V322+V332+V346+V357+V365+V374+V387+V396</f>
        <v>0</v>
      </c>
      <c r="W11" s="140">
        <f t="shared" si="27"/>
        <v>15760.3</v>
      </c>
      <c r="X11" s="140">
        <f t="shared" si="27"/>
        <v>13110.752239999998</v>
      </c>
      <c r="Y11" s="140">
        <f>X11/W11*100</f>
        <v>83.18846874742232</v>
      </c>
      <c r="Z11" s="140">
        <f t="shared" ref="Z11" si="33">Z14+Z18+Z27+Z41+Z55+Z59+Z76+Z82+Z98+Z103+Z115+Z124+Z138+Z150+Z161+Z173+Z185+Z198+Z202+Z214+Z222+Z229+Z241+Z254+Z268+Z275+Z285+Z295+Z305+Z314+Z322+Z332+Z346+Z357+Z365+Z374+Z387+Z396</f>
        <v>227785.9</v>
      </c>
      <c r="AA11" s="140">
        <f t="shared" si="27"/>
        <v>186864.00000000003</v>
      </c>
      <c r="AB11" s="140">
        <f t="shared" si="27"/>
        <v>178830.859</v>
      </c>
      <c r="AC11" s="140">
        <f>AB11/AA11*100</f>
        <v>95.701076183748597</v>
      </c>
      <c r="AD11" s="140">
        <f t="shared" ref="AD11" si="34">AD14+AD18+AD27+AD41+AD55+AD59+AD76+AD82+AD98+AD103+AD115+AD124+AD138+AD150+AD161+AD173+AD185+AD198+AD202+AD214+AD222+AD229+AD241+AD254+AD268+AD275+AD285+AD295+AD305+AD314+AD322+AD332+AD346+AD357+AD365+AD374+AD387+AD396</f>
        <v>10017.399999999998</v>
      </c>
      <c r="AE11" s="140">
        <f t="shared" si="27"/>
        <v>10328.899999999998</v>
      </c>
      <c r="AF11" s="140">
        <f t="shared" si="27"/>
        <v>10230.682199999999</v>
      </c>
      <c r="AG11" s="140">
        <f>AF11/AE11*100</f>
        <v>99.049097193311979</v>
      </c>
      <c r="AH11" s="140">
        <f t="shared" ref="AH11" si="35">AH14+AH18+AH27+AH41+AH55+AH59+AH76+AH82+AH98+AH103+AH115+AH124+AH138+AH150+AH161+AH173+AH185+AH198+AH202+AH214+AH222+AH229+AH241+AH254+AH268+AH275+AH285+AH295+AH305+AH314+AH322+AH332+AH346+AH357+AH365+AH374+AH387+AH396</f>
        <v>8953533.6000000015</v>
      </c>
      <c r="AI11" s="140">
        <f t="shared" si="27"/>
        <v>10475755.199999999</v>
      </c>
      <c r="AJ11" s="140">
        <f t="shared" si="27"/>
        <v>10464488.10358</v>
      </c>
      <c r="AK11" s="140">
        <f>AJ11/AI11*100</f>
        <v>99.892445974491665</v>
      </c>
      <c r="AL11" s="140">
        <f t="shared" ref="AL11" si="36">AL14+AL18+AL27+AL41+AL55+AL59+AL76+AL82+AL98+AL103+AL115+AL124+AL138+AL150+AL161+AL173+AL185+AL198+AL202+AL214+AL222+AL229+AL241+AL254+AL268+AL275+AL285+AL295+AL305+AL314+AL322+AL332+AL346+AL357+AL365+AL374+AL387+AL396</f>
        <v>43558.299999999988</v>
      </c>
      <c r="AM11" s="140">
        <f t="shared" si="27"/>
        <v>44604.2</v>
      </c>
      <c r="AN11" s="140">
        <f t="shared" si="27"/>
        <v>44196.068459999995</v>
      </c>
      <c r="AO11" s="140">
        <f>AN11/AM11*100</f>
        <v>99.084993027562419</v>
      </c>
      <c r="AP11" s="140">
        <f t="shared" ref="AP11" si="37">AP14+AP18+AP27+AP41+AP55+AP59+AP76+AP82+AP98+AP103+AP115+AP124+AP138+AP150+AP161+AP173+AP185+AP198+AP202+AP214+AP222+AP229+AP241+AP254+AP268+AP275+AP285+AP295+AP305+AP314+AP322+AP332+AP346+AP357+AP365+AP374+AP387+AP396</f>
        <v>952.2</v>
      </c>
      <c r="AQ11" s="140">
        <f t="shared" si="27"/>
        <v>1086.8</v>
      </c>
      <c r="AR11" s="140">
        <f t="shared" si="27"/>
        <v>994.0575799999998</v>
      </c>
      <c r="AS11" s="140">
        <f>AR11/AQ11*100</f>
        <v>91.466468531468507</v>
      </c>
      <c r="AT11" s="140">
        <f t="shared" ref="AT11" si="38">AT14+AT18+AT27+AT41+AT55+AT59+AT76+AT82+AT98+AT103+AT115+AT124+AT138+AT150+AT161+AT173+AT185+AT198+AT202+AT214+AT222+AT229+AT241+AT254+AT268+AT275+AT285+AT295+AT305+AT314+AT322+AT332+AT346+AT357+AT365+AT374+AT387+AT396</f>
        <v>30996.699999999983</v>
      </c>
      <c r="AU11" s="140">
        <f t="shared" si="27"/>
        <v>31997.299999999985</v>
      </c>
      <c r="AV11" s="140">
        <f t="shared" si="27"/>
        <v>31844.323059999988</v>
      </c>
      <c r="AW11" s="140">
        <f>AV11/AU11*100</f>
        <v>99.5219067233798</v>
      </c>
      <c r="AX11" s="140">
        <f>AX14+AX18+AX27+AX41+AX55+AX59+AX76+AX82+AX98+AX103+AX115+AX124+AX138+AX150+AX161+AX173+AX185+AX198+AX202+AX214+AX222+AX229+AX241+AX254+AX268+AX275+AX285+AX295+AX305+AX314+AX322+AX332+AX346+AX357+AX365+AX374+AX387+AX396</f>
        <v>389091.20000000013</v>
      </c>
      <c r="AY11" s="140">
        <f t="shared" si="27"/>
        <v>325859.30000000005</v>
      </c>
      <c r="AZ11" s="140">
        <f t="shared" si="27"/>
        <v>316222.26934</v>
      </c>
      <c r="BA11" s="140">
        <f>AZ11/AY11*100</f>
        <v>97.042579217472067</v>
      </c>
      <c r="BB11" s="140">
        <f t="shared" ref="BB11" si="39">BB14+BB18+BB27+BB41+BB55+BB59+BB76+BB82+BB98+BB103+BB115+BB124+BB138+BB150+BB161+BB173+BB185+BB198+BB202+BB214+BB222+BB229+BB241+BB254+BB268+BB275+BB285+BB295+BB305+BB314+BB322+BB332+BB346+BB357+BB365+BB374+BB387+BB396</f>
        <v>21209.000000000004</v>
      </c>
      <c r="BC11" s="140">
        <f t="shared" si="27"/>
        <v>21892.599999999991</v>
      </c>
      <c r="BD11" s="140">
        <f t="shared" si="27"/>
        <v>21498.22102999999</v>
      </c>
      <c r="BE11" s="140">
        <f>BD11/BC11*100</f>
        <v>98.198574084393812</v>
      </c>
      <c r="BF11" s="140">
        <f t="shared" ref="BF11" si="40">BF14+BF18+BF27+BF41+BF55+BF59+BF76+BF82+BF98+BF103+BF115+BF124+BF138+BF150+BF161+BF173+BF185+BF198+BF202+BF214+BF222+BF229+BF241+BF254+BF268+BF275+BF285+BF295+BF305+BF314+BF322+BF332+BF346+BF357+BF365+BF374+BF387+BF396</f>
        <v>13823.500000000007</v>
      </c>
      <c r="BG11" s="140">
        <f t="shared" si="27"/>
        <v>14269.499999999995</v>
      </c>
      <c r="BH11" s="140">
        <f t="shared" si="27"/>
        <v>13020.619369999997</v>
      </c>
      <c r="BI11" s="140">
        <f>BH11/BG11*100</f>
        <v>91.247901958723162</v>
      </c>
      <c r="BJ11" s="140">
        <f t="shared" ref="BJ11:BL11" si="41">BJ14+BJ18+BJ27+BJ41+BJ55+BJ59+BJ76+BJ82+BJ98+BJ103+BJ115+BJ124+BJ138+BJ150+BJ161+BJ173+BJ185+BJ198+BJ202+BJ214+BJ222+BJ229+BJ241+BJ254+BJ268+BJ275+BJ285+BJ295+BJ305+BJ314+BJ322+BJ332+BJ346+BJ357+BJ365+BJ374+BJ387+BJ396</f>
        <v>81572.099999999991</v>
      </c>
      <c r="BK11" s="140">
        <f t="shared" si="41"/>
        <v>79820.680000000008</v>
      </c>
      <c r="BL11" s="140">
        <f t="shared" si="41"/>
        <v>79323.570000000007</v>
      </c>
      <c r="BM11" s="140">
        <f>BL11/BK11*100</f>
        <v>99.3772165308539</v>
      </c>
      <c r="BN11" s="140">
        <f t="shared" ref="BN11" si="42">BN14+BN18+BN27+BN41+BN55+BN59+BN76+BN82+BN98+BN103+BN115+BN124+BN138+BN150+BN161+BN173+BN185+BN198+BN202+BN214+BN222+BN229+BN241+BN254+BN268+BN275+BN285+BN295+BN305+BN314+BN322+BN332+BN346+BN357+BN365+BN374+BN387+BN396</f>
        <v>11969.7</v>
      </c>
      <c r="BO11" s="140">
        <f t="shared" si="27"/>
        <v>12356.400000000001</v>
      </c>
      <c r="BP11" s="140">
        <f t="shared" si="27"/>
        <v>12286.98746</v>
      </c>
      <c r="BQ11" s="140">
        <f>BP11/BO11*100</f>
        <v>99.438246252953917</v>
      </c>
      <c r="BR11" s="140">
        <f t="shared" ref="BR11" si="43">BR14+BR18+BR27+BR41+BR55+BR59+BR76+BR82+BR98+BR103+BR115+BR124+BR138+BR150+BR161+BR173+BR185+BR198+BR202+BR214+BR222+BR229+BR241+BR254+BR268+BR275+BR285+BR295+BR305+BR314+BR322+BR332+BR346+BR357+BR365+BR374+BR387+BR396</f>
        <v>0</v>
      </c>
      <c r="BS11" s="140">
        <f t="shared" si="27"/>
        <v>0</v>
      </c>
      <c r="BT11" s="140">
        <f t="shared" si="27"/>
        <v>0</v>
      </c>
      <c r="BU11" s="140"/>
      <c r="BV11" s="140">
        <f t="shared" ref="BV11" si="44">BV14+BV18+BV27+BV41+BV55+BV59+BV76+BV82+BV98+BV103+BV115+BV124+BV138+BV150+BV161+BV173+BV185+BV198+BV202+BV214+BV222+BV229+BV241+BV254+BV268+BV275+BV285+BV295+BV305+BV314+BV322+BV332+BV346+BV357+BV365+BV374+BV387+BV396</f>
        <v>12429.500000000005</v>
      </c>
      <c r="BW11" s="140">
        <f t="shared" si="27"/>
        <v>12830.899999999998</v>
      </c>
      <c r="BX11" s="140">
        <f t="shared" si="27"/>
        <v>12740.514089999995</v>
      </c>
      <c r="BY11" s="140">
        <f>BX11/BW11*100</f>
        <v>99.295560638770453</v>
      </c>
      <c r="BZ11" s="140">
        <f t="shared" ref="BZ11" si="45">BZ14+BZ18+BZ27+BZ41+BZ55+BZ59+BZ76+BZ82+BZ98+BZ103+BZ115+BZ124+BZ138+BZ150+BZ161+BZ173+BZ185+BZ198+BZ202+BZ214+BZ222+BZ229+BZ241+BZ254+BZ268+BZ275+BZ285+BZ295+BZ305+BZ314+BZ322+BZ332+BZ346+BZ357+BZ365+BZ374+BZ387+BZ396</f>
        <v>16758.100000000009</v>
      </c>
      <c r="CA11" s="140">
        <f t="shared" si="27"/>
        <v>17298.599999999988</v>
      </c>
      <c r="CB11" s="140">
        <f t="shared" si="27"/>
        <v>16401.551889999992</v>
      </c>
      <c r="CC11" s="140">
        <f>CB11/CA11*100</f>
        <v>94.814331159747042</v>
      </c>
      <c r="CD11" s="140">
        <f t="shared" ref="CD11" si="46">CD14+CD18+CD27+CD41+CD55+CD59+CD76+CD82+CD98+CD103+CD115+CD124+CD138+CD150+CD161+CD173+CD185+CD198+CD202+CD214+CD222+CD229+CD241+CD254+CD268+CD275+CD285+CD295+CD305+CD314+CD322+CD332+CD346+CD357+CD365+CD374+CD387+CD396</f>
        <v>821905.60000000009</v>
      </c>
      <c r="CE11" s="140">
        <f t="shared" si="27"/>
        <v>816468.10000000009</v>
      </c>
      <c r="CF11" s="140">
        <f t="shared" si="27"/>
        <v>733624.65185999998</v>
      </c>
      <c r="CG11" s="140">
        <f>CF11/CE11*100</f>
        <v>89.853437245129342</v>
      </c>
      <c r="CH11" s="140">
        <f t="shared" ref="CH11" si="47">CH14+CH18+CH27+CH41+CH55+CH59+CH76+CH82+CH98+CH103+CH115+CH124+CH138+CH150+CH161+CH173+CH185+CH198+CH202+CH214+CH222+CH229+CH241+CH254+CH268+CH275+CH285+CH295+CH305+CH314+CH322+CH332+CH346+CH357+CH365+CH374+CH387+CH396</f>
        <v>5295.8</v>
      </c>
      <c r="CI11" s="140">
        <f t="shared" si="27"/>
        <v>7066.6999999999989</v>
      </c>
      <c r="CJ11" s="140">
        <f t="shared" si="27"/>
        <v>5241.9960599999995</v>
      </c>
      <c r="CK11" s="140">
        <f t="shared" ref="CK11" si="48">CJ11/CI11*100</f>
        <v>74.178839628114972</v>
      </c>
      <c r="CL11" s="140"/>
      <c r="CM11" s="140">
        <f t="shared" ref="CM11:CN11" si="49">CM14+CM18+CM27+CM41+CM55+CM59+CM76+CM82+CM98+CM103+CM115+CM124+CM138+CM150+CM161+CM173+CM185+CM198+CM202+CM214+CM222+CM229+CM241+CM254+CM268+CM275+CM285+CM295+CM305+CM314+CM322+CM332+CM346+CM357+CM365+CM374+CM387+CM396</f>
        <v>288.39999999999998</v>
      </c>
      <c r="CN11" s="140">
        <f t="shared" si="49"/>
        <v>269.53279000000003</v>
      </c>
      <c r="CO11" s="140">
        <f>CN11/CM11*100</f>
        <v>93.457971567267705</v>
      </c>
      <c r="CP11" s="140"/>
      <c r="CQ11" s="140">
        <f t="shared" ref="CQ11:CR11" si="50">CQ14+CQ18+CQ27+CQ41+CQ55+CQ59+CQ76+CQ82+CQ98+CQ103+CQ115+CQ124+CQ138+CQ150+CQ161+CQ173+CQ185+CQ198+CQ202+CQ214+CQ222+CQ229+CQ241+CQ254+CQ268+CQ275+CQ285+CQ295+CQ305+CQ314+CQ322+CQ332+CQ346+CQ357+CQ365+CQ374+CQ387+CQ396</f>
        <v>0</v>
      </c>
      <c r="CR11" s="140">
        <f t="shared" si="50"/>
        <v>0</v>
      </c>
      <c r="CS11" s="140"/>
    </row>
    <row r="12" spans="1:98" s="12" customFormat="1" ht="24" customHeight="1" x14ac:dyDescent="0.25">
      <c r="A12" s="117" t="s">
        <v>117</v>
      </c>
      <c r="B12" s="140">
        <f t="shared" si="25"/>
        <v>51064.9</v>
      </c>
      <c r="C12" s="140">
        <f t="shared" si="25"/>
        <v>51064.9</v>
      </c>
      <c r="D12" s="140">
        <f t="shared" si="26"/>
        <v>50930.461360000001</v>
      </c>
      <c r="E12" s="140">
        <f t="shared" si="1"/>
        <v>99.736729847703614</v>
      </c>
      <c r="F12" s="140"/>
      <c r="G12" s="140">
        <f>SUM(G15:G16)+SUM(G19:G25)+SUM(G28:G39)+SUM(G42:G53)+SUM(G56:G57)+SUM(G60:G74)+SUM(G77:G80)+SUM(G83:G96)+SUM(G99:G101)+SUM(G104:G113)+SUM(G116:G122)+SUM(G125:G136)+SUM(G139:G148)+SUM(G151:G159)+SUM(G162:G171)+SUM(G174:G183)+SUM(G186:G196)+SUM(G199:G200)+SUM(G203:G212)+SUM(G215:G220)+SUM(G223:G227)+SUM(G230:G239)+SUM(G242:G252)+SUM(G255:G266)+SUM(G269:G273)+SUM(G276:G283)+SUM(G286:G293)+SUM(G296:G303)+SUM(G306:G312)+SUM(G315:G320)+SUM(G323:G330)+SUM(G333:G344)+SUM(G347:G355)+SUM(G358:G363)+SUM(G366:G372)+SUM(G375:G385)+SUM(G388:G394)+SUM(G397:G401)</f>
        <v>0</v>
      </c>
      <c r="H12" s="140">
        <f t="shared" ref="H12:CJ12" si="51">SUM(H15:H16)+SUM(H19:H25)+SUM(H28:H39)+SUM(H42:H53)+SUM(H56:H57)+SUM(H60:H74)+SUM(H77:H80)+SUM(H83:H96)+SUM(H99:H101)+SUM(H104:H113)+SUM(H116:H122)+SUM(H125:H136)+SUM(H139:H148)+SUM(H151:H159)+SUM(H162:H171)+SUM(H174:H183)+SUM(H186:H196)+SUM(H199:H200)+SUM(H203:H212)+SUM(H215:H220)+SUM(H223:H227)+SUM(H230:H239)+SUM(H242:H252)+SUM(H255:H266)+SUM(H269:H273)+SUM(H276:H283)+SUM(H286:H293)+SUM(H296:H303)+SUM(H306:H312)+SUM(H315:H320)+SUM(H323:H330)+SUM(H333:H344)+SUM(H347:H355)+SUM(H358:H363)+SUM(H366:H372)+SUM(H375:H385)+SUM(H388:H394)+SUM(H397:H401)</f>
        <v>0</v>
      </c>
      <c r="I12" s="140"/>
      <c r="J12" s="140"/>
      <c r="K12" s="140">
        <f t="shared" si="51"/>
        <v>0</v>
      </c>
      <c r="L12" s="140">
        <f t="shared" si="51"/>
        <v>0</v>
      </c>
      <c r="M12" s="140"/>
      <c r="N12" s="140"/>
      <c r="O12" s="140">
        <f t="shared" si="51"/>
        <v>0</v>
      </c>
      <c r="P12" s="140">
        <f t="shared" si="51"/>
        <v>0</v>
      </c>
      <c r="Q12" s="140"/>
      <c r="R12" s="140"/>
      <c r="S12" s="140">
        <f t="shared" si="51"/>
        <v>0</v>
      </c>
      <c r="T12" s="140">
        <f t="shared" si="51"/>
        <v>0</v>
      </c>
      <c r="U12" s="140"/>
      <c r="V12" s="239"/>
      <c r="W12" s="140">
        <f t="shared" si="51"/>
        <v>0</v>
      </c>
      <c r="X12" s="140">
        <f t="shared" si="51"/>
        <v>0</v>
      </c>
      <c r="Y12" s="140">
        <f t="shared" si="51"/>
        <v>0</v>
      </c>
      <c r="Z12" s="140"/>
      <c r="AA12" s="140">
        <f t="shared" si="51"/>
        <v>0</v>
      </c>
      <c r="AB12" s="140">
        <f t="shared" si="51"/>
        <v>0</v>
      </c>
      <c r="AC12" s="140">
        <f t="shared" si="51"/>
        <v>0</v>
      </c>
      <c r="AD12" s="140"/>
      <c r="AE12" s="140">
        <f t="shared" si="51"/>
        <v>0</v>
      </c>
      <c r="AF12" s="140">
        <f t="shared" si="51"/>
        <v>0</v>
      </c>
      <c r="AG12" s="140">
        <f t="shared" si="51"/>
        <v>0</v>
      </c>
      <c r="AH12" s="140"/>
      <c r="AI12" s="140">
        <f t="shared" si="51"/>
        <v>0</v>
      </c>
      <c r="AJ12" s="140">
        <f t="shared" si="51"/>
        <v>0</v>
      </c>
      <c r="AK12" s="140"/>
      <c r="AL12" s="140"/>
      <c r="AM12" s="140">
        <f t="shared" si="51"/>
        <v>0</v>
      </c>
      <c r="AN12" s="140">
        <f t="shared" si="51"/>
        <v>0</v>
      </c>
      <c r="AO12" s="140"/>
      <c r="AP12" s="253"/>
      <c r="AQ12" s="140">
        <f t="shared" si="51"/>
        <v>0</v>
      </c>
      <c r="AR12" s="140">
        <f t="shared" si="51"/>
        <v>0</v>
      </c>
      <c r="AS12" s="140">
        <f t="shared" si="51"/>
        <v>0</v>
      </c>
      <c r="AT12" s="140"/>
      <c r="AU12" s="140">
        <f t="shared" si="51"/>
        <v>0</v>
      </c>
      <c r="AV12" s="140">
        <f t="shared" si="51"/>
        <v>0</v>
      </c>
      <c r="AW12" s="140">
        <f t="shared" si="51"/>
        <v>0</v>
      </c>
      <c r="AX12" s="140"/>
      <c r="AY12" s="140">
        <f t="shared" si="51"/>
        <v>0</v>
      </c>
      <c r="AZ12" s="140">
        <f t="shared" si="51"/>
        <v>0</v>
      </c>
      <c r="BA12" s="140">
        <f t="shared" si="51"/>
        <v>0</v>
      </c>
      <c r="BB12" s="140"/>
      <c r="BC12" s="140">
        <f t="shared" si="51"/>
        <v>0</v>
      </c>
      <c r="BD12" s="140">
        <f t="shared" si="51"/>
        <v>0</v>
      </c>
      <c r="BE12" s="140">
        <f t="shared" si="51"/>
        <v>0</v>
      </c>
      <c r="BF12" s="140"/>
      <c r="BG12" s="140">
        <f t="shared" si="51"/>
        <v>0</v>
      </c>
      <c r="BH12" s="140">
        <f t="shared" si="51"/>
        <v>0</v>
      </c>
      <c r="BI12" s="140">
        <f t="shared" si="51"/>
        <v>0</v>
      </c>
      <c r="BJ12" s="140"/>
      <c r="BK12" s="239">
        <f t="shared" si="51"/>
        <v>0</v>
      </c>
      <c r="BL12" s="239">
        <f t="shared" si="51"/>
        <v>0</v>
      </c>
      <c r="BM12" s="140"/>
      <c r="BN12" s="140"/>
      <c r="BO12" s="140">
        <f t="shared" si="51"/>
        <v>0</v>
      </c>
      <c r="BP12" s="140">
        <f t="shared" si="51"/>
        <v>0</v>
      </c>
      <c r="BQ12" s="140">
        <f t="shared" si="51"/>
        <v>0</v>
      </c>
      <c r="BR12" s="140">
        <f t="shared" ref="BR12" si="52">SUM(BR15:BR16)+SUM(BR19:BR25)+SUM(BR28:BR39)+SUM(BR42:BR53)+SUM(BR56:BR57)+SUM(BR60:BR74)+SUM(BR77:BR80)+SUM(BR83:BR96)+SUM(BR99:BR101)+SUM(BR104:BR113)+SUM(BR116:BR122)+SUM(BR125:BR136)+SUM(BR139:BR148)+SUM(BR151:BR159)+SUM(BR162:BR171)+SUM(BR174:BR183)+SUM(BR186:BR196)+SUM(BR199:BR200)+SUM(BR203:BR212)+SUM(BR215:BR220)+SUM(BR223:BR227)+SUM(BR230:BR239)+SUM(BR242:BR252)+SUM(BR255:BR266)+SUM(BR269:BR273)+SUM(BR276:BR283)+SUM(BR286:BR293)+SUM(BR296:BR303)+SUM(BR306:BR312)+SUM(BR315:BR320)+SUM(BR323:BR330)+SUM(BR333:BR344)+SUM(BR347:BR355)+SUM(BR358:BR363)+SUM(BR366:BR372)+SUM(BR375:BR385)+SUM(BR388:BR394)+SUM(BR397:BR401)</f>
        <v>51064.9</v>
      </c>
      <c r="BS12" s="140">
        <f t="shared" si="51"/>
        <v>51064.9</v>
      </c>
      <c r="BT12" s="140">
        <f t="shared" si="51"/>
        <v>50930.461360000001</v>
      </c>
      <c r="BU12" s="140">
        <f t="shared" ref="BU12:BU13" si="53">BT12/BS12*100</f>
        <v>99.736729847703614</v>
      </c>
      <c r="BV12" s="140"/>
      <c r="BW12" s="140">
        <f t="shared" si="51"/>
        <v>0</v>
      </c>
      <c r="BX12" s="140">
        <f t="shared" si="51"/>
        <v>0</v>
      </c>
      <c r="BY12" s="140">
        <f t="shared" si="51"/>
        <v>0</v>
      </c>
      <c r="BZ12" s="140"/>
      <c r="CA12" s="140">
        <f t="shared" si="51"/>
        <v>0</v>
      </c>
      <c r="CB12" s="140">
        <f t="shared" si="51"/>
        <v>0</v>
      </c>
      <c r="CC12" s="140"/>
      <c r="CD12" s="140"/>
      <c r="CE12" s="140">
        <f t="shared" si="51"/>
        <v>0</v>
      </c>
      <c r="CF12" s="140">
        <f t="shared" si="51"/>
        <v>0</v>
      </c>
      <c r="CG12" s="140"/>
      <c r="CH12" s="140"/>
      <c r="CI12" s="140">
        <f t="shared" si="51"/>
        <v>0</v>
      </c>
      <c r="CJ12" s="140">
        <f t="shared" si="51"/>
        <v>0</v>
      </c>
      <c r="CK12" s="140"/>
      <c r="CL12" s="140"/>
      <c r="CM12" s="140">
        <f t="shared" ref="CM12:CN12" si="54">SUM(CM15:CM16)+SUM(CM19:CM25)+SUM(CM28:CM39)+SUM(CM42:CM53)+SUM(CM56:CM57)+SUM(CM60:CM74)+SUM(CM77:CM80)+SUM(CM83:CM96)+SUM(CM99:CM101)+SUM(CM104:CM113)+SUM(CM116:CM122)+SUM(CM125:CM136)+SUM(CM139:CM148)+SUM(CM151:CM159)+SUM(CM162:CM171)+SUM(CM174:CM183)+SUM(CM186:CM196)+SUM(CM199:CM200)+SUM(CM203:CM212)+SUM(CM215:CM220)+SUM(CM223:CM227)+SUM(CM230:CM239)+SUM(CM242:CM252)+SUM(CM255:CM266)+SUM(CM269:CM273)+SUM(CM276:CM283)+SUM(CM286:CM293)+SUM(CM296:CM303)+SUM(CM306:CM312)+SUM(CM315:CM320)+SUM(CM323:CM330)+SUM(CM333:CM344)+SUM(CM347:CM355)+SUM(CM358:CM363)+SUM(CM366:CM372)+SUM(CM375:CM385)+SUM(CM388:CM394)+SUM(CM397:CM401)</f>
        <v>0</v>
      </c>
      <c r="CN12" s="140">
        <f t="shared" si="54"/>
        <v>0</v>
      </c>
      <c r="CO12" s="140"/>
      <c r="CP12" s="140"/>
      <c r="CQ12" s="140">
        <f t="shared" ref="CQ12:CR12" si="55">SUM(CQ15:CQ16)+SUM(CQ19:CQ25)+SUM(CQ28:CQ39)+SUM(CQ42:CQ53)+SUM(CQ56:CQ57)+SUM(CQ60:CQ74)+SUM(CQ77:CQ80)+SUM(CQ83:CQ96)+SUM(CQ99:CQ101)+SUM(CQ104:CQ113)+SUM(CQ116:CQ122)+SUM(CQ125:CQ136)+SUM(CQ139:CQ148)+SUM(CQ151:CQ159)+SUM(CQ162:CQ171)+SUM(CQ174:CQ183)+SUM(CQ186:CQ196)+SUM(CQ199:CQ200)+SUM(CQ203:CQ212)+SUM(CQ215:CQ220)+SUM(CQ223:CQ227)+SUM(CQ230:CQ239)+SUM(CQ242:CQ252)+SUM(CQ255:CQ266)+SUM(CQ269:CQ273)+SUM(CQ276:CQ283)+SUM(CQ286:CQ293)+SUM(CQ296:CQ303)+SUM(CQ306:CQ312)+SUM(CQ315:CQ320)+SUM(CQ323:CQ330)+SUM(CQ333:CQ344)+SUM(CQ347:CQ355)+SUM(CQ358:CQ363)+SUM(CQ366:CQ372)+SUM(CQ375:CQ385)+SUM(CQ388:CQ394)+SUM(CQ397:CQ401)</f>
        <v>0</v>
      </c>
      <c r="CR12" s="140">
        <f t="shared" si="55"/>
        <v>0</v>
      </c>
      <c r="CS12" s="140"/>
    </row>
    <row r="13" spans="1:98" s="112" customFormat="1" ht="30.75" customHeight="1" x14ac:dyDescent="0.25">
      <c r="A13" s="118" t="s">
        <v>264</v>
      </c>
      <c r="B13" s="78">
        <f>F13+J13+N13+R13+V13+Z13+AD13+AH13+AL13+AP13+AT13+AX13+BB13+BF13+BJ13+BN13+BR13+BV13+BZ13+CD13+CH13+CL13+CP13</f>
        <v>165713.8000000001</v>
      </c>
      <c r="C13" s="78">
        <f t="shared" si="25"/>
        <v>214245.39999999997</v>
      </c>
      <c r="D13" s="78">
        <f>H13+L13+P13+T13+X13+AB13+AF13+AJ13+AN13+AR13+AV13+AZ13+BD13+BH13+BL13+BP13+BT13+BX13+CB13+CF13+CJ13+CN13+CR13</f>
        <v>211358.05398999999</v>
      </c>
      <c r="E13" s="81">
        <f t="shared" si="1"/>
        <v>98.652318318152936</v>
      </c>
      <c r="F13" s="78">
        <f>SUM(F14:F16)</f>
        <v>926.9</v>
      </c>
      <c r="G13" s="78">
        <f>SUM(G14:G16)</f>
        <v>783.1</v>
      </c>
      <c r="H13" s="78">
        <f t="shared" ref="H13:CN13" si="56">SUM(H14:H16)</f>
        <v>783.1</v>
      </c>
      <c r="I13" s="81">
        <f t="shared" ref="I13:I76" si="57">H13/G13*100</f>
        <v>100</v>
      </c>
      <c r="J13" s="78">
        <f t="shared" ref="J13" si="58">SUM(J14:J16)</f>
        <v>144.9</v>
      </c>
      <c r="K13" s="78">
        <f t="shared" si="56"/>
        <v>126.2</v>
      </c>
      <c r="L13" s="78">
        <f t="shared" si="56"/>
        <v>126.2</v>
      </c>
      <c r="M13" s="81">
        <f t="shared" ref="M13:M76" si="59">L13/K13*100</f>
        <v>100</v>
      </c>
      <c r="N13" s="78">
        <f t="shared" ref="N13" si="60">SUM(N14:N16)</f>
        <v>2421.4</v>
      </c>
      <c r="O13" s="78">
        <f t="shared" si="56"/>
        <v>550.5</v>
      </c>
      <c r="P13" s="78">
        <f t="shared" si="56"/>
        <v>550.5</v>
      </c>
      <c r="Q13" s="81">
        <f t="shared" ref="Q13:Q76" si="61">P13/O13*100</f>
        <v>100</v>
      </c>
      <c r="R13" s="78">
        <f t="shared" ref="R13" si="62">SUM(R14:R16)</f>
        <v>22283</v>
      </c>
      <c r="S13" s="78">
        <f t="shared" si="56"/>
        <v>22554.7</v>
      </c>
      <c r="T13" s="78">
        <f t="shared" si="56"/>
        <v>22019.679</v>
      </c>
      <c r="U13" s="81">
        <f t="shared" ref="U13:U406" si="63">T13/S13*100</f>
        <v>97.627895737917143</v>
      </c>
      <c r="V13" s="154"/>
      <c r="W13" s="78">
        <f t="shared" si="56"/>
        <v>263.60000000000002</v>
      </c>
      <c r="X13" s="78">
        <f t="shared" si="56"/>
        <v>263.60000000000002</v>
      </c>
      <c r="Y13" s="81">
        <f>X13/W13*100</f>
        <v>100</v>
      </c>
      <c r="Z13" s="78">
        <f t="shared" ref="Z13" si="64">SUM(Z14:Z16)</f>
        <v>3963.9</v>
      </c>
      <c r="AA13" s="78">
        <f t="shared" si="56"/>
        <v>3141.1</v>
      </c>
      <c r="AB13" s="78">
        <f t="shared" si="56"/>
        <v>3141.1</v>
      </c>
      <c r="AC13" s="81">
        <f t="shared" ref="AC13:AC76" si="65">AB13/AA13*100</f>
        <v>100</v>
      </c>
      <c r="AD13" s="78">
        <f t="shared" ref="AD13" si="66">SUM(AD14:AD16)</f>
        <v>122.4</v>
      </c>
      <c r="AE13" s="78">
        <f t="shared" si="56"/>
        <v>122.4</v>
      </c>
      <c r="AF13" s="78">
        <f t="shared" si="56"/>
        <v>122.4</v>
      </c>
      <c r="AG13" s="81">
        <f t="shared" ref="AG13:AG76" si="67">AF13/AE13*100</f>
        <v>100</v>
      </c>
      <c r="AH13" s="78">
        <f t="shared" ref="AH13" si="68">SUM(AH14:AH16)</f>
        <v>118570.2</v>
      </c>
      <c r="AI13" s="78">
        <f t="shared" si="56"/>
        <v>169595.9</v>
      </c>
      <c r="AJ13" s="78">
        <f t="shared" si="56"/>
        <v>169127.48915000001</v>
      </c>
      <c r="AK13" s="81">
        <f t="shared" ref="AK13:AK76" si="69">AJ13/AI13*100</f>
        <v>99.723807680492285</v>
      </c>
      <c r="AL13" s="78">
        <f t="shared" ref="AL13" si="70">SUM(AL14:AL16)</f>
        <v>345.7</v>
      </c>
      <c r="AM13" s="78">
        <f t="shared" si="56"/>
        <v>356.8</v>
      </c>
      <c r="AN13" s="78">
        <f t="shared" si="56"/>
        <v>356.8</v>
      </c>
      <c r="AO13" s="79">
        <f t="shared" ref="AO13:AO76" si="71">AN13/AM13*100</f>
        <v>100</v>
      </c>
      <c r="AP13" s="78">
        <f t="shared" ref="AP13" si="72">SUM(AP14:AP16)</f>
        <v>0</v>
      </c>
      <c r="AQ13" s="78">
        <f t="shared" si="56"/>
        <v>0</v>
      </c>
      <c r="AR13" s="78">
        <f t="shared" si="56"/>
        <v>0</v>
      </c>
      <c r="AS13" s="81"/>
      <c r="AT13" s="78">
        <f t="shared" ref="AT13" si="73">SUM(AT14:AT16)</f>
        <v>345.7</v>
      </c>
      <c r="AU13" s="78">
        <f t="shared" si="56"/>
        <v>356.8</v>
      </c>
      <c r="AV13" s="78">
        <f t="shared" si="56"/>
        <v>356.8</v>
      </c>
      <c r="AW13" s="81">
        <f t="shared" ref="AW13:AW76" si="74">AV13/AU13*100</f>
        <v>100</v>
      </c>
      <c r="AX13" s="78">
        <f t="shared" ref="AX13" si="75">SUM(AX14:AX16)</f>
        <v>939.1</v>
      </c>
      <c r="AY13" s="78">
        <f t="shared" si="56"/>
        <v>691.6</v>
      </c>
      <c r="AZ13" s="78">
        <f t="shared" si="56"/>
        <v>584.58583999999996</v>
      </c>
      <c r="BA13" s="81">
        <f t="shared" ref="BA13:BA76" si="76">AZ13/AY13*100</f>
        <v>84.526581839213407</v>
      </c>
      <c r="BB13" s="78">
        <f t="shared" ref="BB13" si="77">SUM(BB14:BB16)</f>
        <v>345.7</v>
      </c>
      <c r="BC13" s="78">
        <f t="shared" si="56"/>
        <v>356.8</v>
      </c>
      <c r="BD13" s="78">
        <f t="shared" si="56"/>
        <v>356.8</v>
      </c>
      <c r="BE13" s="81">
        <f t="shared" ref="BE13:BE76" si="78">BD13/BC13*100</f>
        <v>100</v>
      </c>
      <c r="BF13" s="78">
        <f t="shared" ref="BF13" si="79">SUM(BF14:BF16)</f>
        <v>345.7</v>
      </c>
      <c r="BG13" s="78">
        <f t="shared" si="56"/>
        <v>356.8</v>
      </c>
      <c r="BH13" s="78">
        <f t="shared" si="56"/>
        <v>356.8</v>
      </c>
      <c r="BI13" s="81">
        <f t="shared" ref="BI13:BI76" si="80">BH13/BG13*100</f>
        <v>100</v>
      </c>
      <c r="BJ13" s="78">
        <f t="shared" ref="BJ13" si="81">SUM(BJ14:BJ16)</f>
        <v>787.1</v>
      </c>
      <c r="BK13" s="78">
        <f t="shared" si="56"/>
        <v>787.1</v>
      </c>
      <c r="BL13" s="78">
        <f t="shared" ref="BL13" si="82">SUM(BL14:BL16)</f>
        <v>787.1</v>
      </c>
      <c r="BM13" s="81">
        <f t="shared" ref="BM13:BM76" si="83">BL13/BK13*100</f>
        <v>100</v>
      </c>
      <c r="BN13" s="78">
        <f t="shared" ref="BN13" si="84">SUM(BN14:BN16)</f>
        <v>0</v>
      </c>
      <c r="BO13" s="78">
        <f t="shared" si="56"/>
        <v>0</v>
      </c>
      <c r="BP13" s="78">
        <f t="shared" ref="BP13" si="85">SUM(BP14:BP16)</f>
        <v>0</v>
      </c>
      <c r="BQ13" s="78">
        <f t="shared" si="56"/>
        <v>0</v>
      </c>
      <c r="BR13" s="78">
        <f t="shared" ref="BR13" si="86">SUM(BR14:BR16)</f>
        <v>895.69999999999993</v>
      </c>
      <c r="BS13" s="78">
        <f t="shared" si="56"/>
        <v>895.69999999999993</v>
      </c>
      <c r="BT13" s="78">
        <f t="shared" ref="BT13" si="87">SUM(BT14:BT16)</f>
        <v>895.69999999999993</v>
      </c>
      <c r="BU13" s="79">
        <f t="shared" si="53"/>
        <v>100</v>
      </c>
      <c r="BV13" s="78">
        <f t="shared" ref="BV13" si="88">SUM(BV14:BV16)</f>
        <v>345.7</v>
      </c>
      <c r="BW13" s="78">
        <f t="shared" si="56"/>
        <v>356.8</v>
      </c>
      <c r="BX13" s="78">
        <f t="shared" si="56"/>
        <v>356.8</v>
      </c>
      <c r="BY13" s="81">
        <f t="shared" ref="BY13:BY76" si="89">BX13/BW13*100</f>
        <v>100</v>
      </c>
      <c r="BZ13" s="78">
        <f t="shared" ref="BZ13" si="90">SUM(BZ14:BZ16)</f>
        <v>345.7</v>
      </c>
      <c r="CA13" s="78">
        <f t="shared" si="56"/>
        <v>356.8</v>
      </c>
      <c r="CB13" s="78">
        <f t="shared" ref="CB13" si="91">SUM(CB14:CB16)</f>
        <v>356.8</v>
      </c>
      <c r="CC13" s="81">
        <f t="shared" ref="CC13:CC76" si="92">CB13/CA13*100</f>
        <v>100</v>
      </c>
      <c r="CD13" s="78">
        <f t="shared" ref="CD13" si="93">SUM(CD14:CD16)</f>
        <v>12551.1</v>
      </c>
      <c r="CE13" s="78">
        <f t="shared" si="56"/>
        <v>12551.1</v>
      </c>
      <c r="CF13" s="78">
        <f t="shared" si="56"/>
        <v>10812.7</v>
      </c>
      <c r="CG13" s="81">
        <f t="shared" ref="CG13:CG374" si="94">CF13/CE13*100</f>
        <v>86.149421166272276</v>
      </c>
      <c r="CH13" s="78">
        <f t="shared" ref="CH13" si="95">SUM(CH14:CH16)</f>
        <v>33.9</v>
      </c>
      <c r="CI13" s="78">
        <f t="shared" si="56"/>
        <v>38.5</v>
      </c>
      <c r="CJ13" s="78">
        <f t="shared" si="56"/>
        <v>0</v>
      </c>
      <c r="CK13" s="78"/>
      <c r="CL13" s="78"/>
      <c r="CM13" s="78">
        <f t="shared" si="56"/>
        <v>3.1</v>
      </c>
      <c r="CN13" s="78">
        <f t="shared" si="56"/>
        <v>3.1</v>
      </c>
      <c r="CO13" s="81">
        <f>CN13/CM13*100</f>
        <v>100</v>
      </c>
      <c r="CP13" s="81"/>
      <c r="CQ13" s="78"/>
      <c r="CR13" s="78"/>
      <c r="CS13" s="81"/>
    </row>
    <row r="14" spans="1:98" s="12" customFormat="1" ht="30" customHeight="1" x14ac:dyDescent="0.25">
      <c r="A14" s="119" t="s">
        <v>263</v>
      </c>
      <c r="B14" s="48">
        <f t="shared" ref="B14:C14" si="96">F14+J14+N14+R14+V14+Z14+AD14+AH14+AL14+AP14+AT14+AX14+BB14+BF14+BJ14+BN14+BR14+BV14+BZ14+CD14+CH14+CL14+CP14</f>
        <v>164818.10000000009</v>
      </c>
      <c r="C14" s="48">
        <f t="shared" si="96"/>
        <v>213349.69999999995</v>
      </c>
      <c r="D14" s="48">
        <f t="shared" ref="D14" si="97">H14+L14+P14+T14+X14+AB14+AF14+AJ14+AN14+AR14+AV14+AZ14+BD14+BH14+BL14+BP14+BT14+BX14+CB14+CF14+CJ14+CN14+CR14</f>
        <v>210462.35398999997</v>
      </c>
      <c r="E14" s="15">
        <f t="shared" si="1"/>
        <v>98.646660384336144</v>
      </c>
      <c r="F14" s="15">
        <v>926.9</v>
      </c>
      <c r="G14" s="15">
        <v>783.1</v>
      </c>
      <c r="H14" s="133">
        <v>783.1</v>
      </c>
      <c r="I14" s="15">
        <f t="shared" si="57"/>
        <v>100</v>
      </c>
      <c r="J14" s="15">
        <v>144.9</v>
      </c>
      <c r="K14" s="133">
        <v>126.2</v>
      </c>
      <c r="L14" s="133">
        <v>126.2</v>
      </c>
      <c r="M14" s="15">
        <f t="shared" si="59"/>
        <v>100</v>
      </c>
      <c r="N14" s="15">
        <v>2421.4</v>
      </c>
      <c r="O14" s="133">
        <v>550.5</v>
      </c>
      <c r="P14" s="133">
        <v>550.5</v>
      </c>
      <c r="Q14" s="15">
        <f t="shared" si="61"/>
        <v>100</v>
      </c>
      <c r="R14" s="15">
        <v>22283</v>
      </c>
      <c r="S14" s="15">
        <v>22554.7</v>
      </c>
      <c r="T14" s="133">
        <v>22019.679</v>
      </c>
      <c r="U14" s="15">
        <f t="shared" si="63"/>
        <v>97.627895737917143</v>
      </c>
      <c r="V14" s="156"/>
      <c r="W14" s="133">
        <v>263.60000000000002</v>
      </c>
      <c r="X14" s="133">
        <v>263.60000000000002</v>
      </c>
      <c r="Y14" s="15">
        <f>X14/W14*100</f>
        <v>100</v>
      </c>
      <c r="Z14" s="15">
        <v>3963.9</v>
      </c>
      <c r="AA14" s="15">
        <v>3141.1</v>
      </c>
      <c r="AB14" s="133">
        <v>3141.1</v>
      </c>
      <c r="AC14" s="15">
        <f t="shared" si="65"/>
        <v>100</v>
      </c>
      <c r="AD14" s="15">
        <v>122.4</v>
      </c>
      <c r="AE14" s="15">
        <v>122.4</v>
      </c>
      <c r="AF14" s="133">
        <v>122.4</v>
      </c>
      <c r="AG14" s="15">
        <f t="shared" si="67"/>
        <v>100</v>
      </c>
      <c r="AH14" s="247">
        <v>118570.2</v>
      </c>
      <c r="AI14" s="133">
        <v>169595.9</v>
      </c>
      <c r="AJ14" s="133">
        <v>169127.48915000001</v>
      </c>
      <c r="AK14" s="15">
        <f t="shared" si="69"/>
        <v>99.723807680492285</v>
      </c>
      <c r="AL14" s="15">
        <v>345.7</v>
      </c>
      <c r="AM14" s="133">
        <v>356.8</v>
      </c>
      <c r="AN14" s="133">
        <v>356.8</v>
      </c>
      <c r="AO14" s="14">
        <f t="shared" si="71"/>
        <v>100</v>
      </c>
      <c r="AP14" s="15"/>
      <c r="AQ14" s="15"/>
      <c r="AR14" s="15"/>
      <c r="AS14" s="15"/>
      <c r="AT14" s="15">
        <v>345.7</v>
      </c>
      <c r="AU14" s="15">
        <v>356.8</v>
      </c>
      <c r="AV14" s="15">
        <v>356.8</v>
      </c>
      <c r="AW14" s="15">
        <f t="shared" si="74"/>
        <v>100</v>
      </c>
      <c r="AX14" s="15">
        <v>939.1</v>
      </c>
      <c r="AY14" s="133">
        <v>691.6</v>
      </c>
      <c r="AZ14" s="133">
        <v>584.58583999999996</v>
      </c>
      <c r="BA14" s="15">
        <f t="shared" si="76"/>
        <v>84.526581839213407</v>
      </c>
      <c r="BB14" s="15">
        <v>345.7</v>
      </c>
      <c r="BC14" s="133">
        <v>356.8</v>
      </c>
      <c r="BD14" s="133">
        <v>356.8</v>
      </c>
      <c r="BE14" s="15">
        <f t="shared" si="78"/>
        <v>100</v>
      </c>
      <c r="BF14" s="15">
        <v>345.7</v>
      </c>
      <c r="BG14" s="247">
        <v>356.8</v>
      </c>
      <c r="BH14" s="133">
        <v>356.8</v>
      </c>
      <c r="BI14" s="15">
        <f t="shared" si="80"/>
        <v>100</v>
      </c>
      <c r="BJ14" s="15">
        <v>787.1</v>
      </c>
      <c r="BK14" s="231">
        <v>787.1</v>
      </c>
      <c r="BL14" s="231">
        <v>787.1</v>
      </c>
      <c r="BM14" s="15">
        <f t="shared" si="83"/>
        <v>100</v>
      </c>
      <c r="BN14" s="15">
        <v>0</v>
      </c>
      <c r="BO14" s="15">
        <v>0</v>
      </c>
      <c r="BP14" s="15">
        <v>0</v>
      </c>
      <c r="BQ14" s="15"/>
      <c r="BR14" s="15"/>
      <c r="BS14" s="15"/>
      <c r="BT14" s="15"/>
      <c r="BU14" s="14"/>
      <c r="BV14" s="15">
        <v>345.7</v>
      </c>
      <c r="BW14" s="133">
        <v>356.8</v>
      </c>
      <c r="BX14" s="133">
        <v>356.8</v>
      </c>
      <c r="BY14" s="15">
        <f t="shared" si="89"/>
        <v>100</v>
      </c>
      <c r="BZ14" s="15">
        <v>345.7</v>
      </c>
      <c r="CA14" s="15">
        <v>356.8</v>
      </c>
      <c r="CB14" s="15">
        <v>356.8</v>
      </c>
      <c r="CC14" s="15">
        <f t="shared" si="92"/>
        <v>100</v>
      </c>
      <c r="CD14" s="15">
        <v>12551.1</v>
      </c>
      <c r="CE14" s="15">
        <v>12551.1</v>
      </c>
      <c r="CF14" s="133">
        <v>10812.7</v>
      </c>
      <c r="CG14" s="15">
        <f t="shared" si="94"/>
        <v>86.149421166272276</v>
      </c>
      <c r="CH14" s="15">
        <v>33.9</v>
      </c>
      <c r="CI14" s="15">
        <v>38.5</v>
      </c>
      <c r="CJ14" s="15"/>
      <c r="CK14" s="15">
        <f t="shared" ref="CK14:CK76" si="98">CJ14/CI14*100</f>
        <v>0</v>
      </c>
      <c r="CL14" s="15"/>
      <c r="CM14" s="133">
        <v>3.1</v>
      </c>
      <c r="CN14" s="133">
        <v>3.1</v>
      </c>
      <c r="CO14" s="15">
        <f>CN14/CM14*100</f>
        <v>100</v>
      </c>
      <c r="CP14" s="15"/>
      <c r="CQ14" s="15"/>
      <c r="CR14" s="15"/>
      <c r="CS14" s="15"/>
    </row>
    <row r="15" spans="1:98" s="12" customFormat="1" x14ac:dyDescent="0.25">
      <c r="A15" s="120" t="s">
        <v>265</v>
      </c>
      <c r="B15" s="48">
        <f t="shared" ref="B15:C78" si="99">F15+J15+N15+R15+V15+Z15+AD15+AH15+AL15+AP15+AT15+AX15+BB15+BF15+BJ15+BN15+BR15+BV15+BZ15+CD15+CH15+CL15+CP15</f>
        <v>790.3</v>
      </c>
      <c r="C15" s="48">
        <f t="shared" si="99"/>
        <v>790.3</v>
      </c>
      <c r="D15" s="48">
        <f t="shared" ref="D15:D78" si="100">H15+L15+P15+T15+X15+AB15+AF15+AJ15+AN15+AR15+AV15+AZ15+BD15+BH15+BL15+BP15+BT15+BX15+CB15+CF15+CJ15+CN15+CR15</f>
        <v>790.3</v>
      </c>
      <c r="E15" s="14">
        <f>D15/C15*100</f>
        <v>100</v>
      </c>
      <c r="F15" s="14"/>
      <c r="G15" s="14"/>
      <c r="H15" s="14"/>
      <c r="I15" s="15"/>
      <c r="J15" s="14"/>
      <c r="K15" s="14"/>
      <c r="L15" s="15"/>
      <c r="M15" s="15"/>
      <c r="N15" s="14"/>
      <c r="O15" s="14"/>
      <c r="P15" s="15"/>
      <c r="Q15" s="15"/>
      <c r="R15" s="15"/>
      <c r="S15" s="15"/>
      <c r="T15" s="15"/>
      <c r="U15" s="15"/>
      <c r="V15" s="156"/>
      <c r="W15" s="14"/>
      <c r="X15" s="14"/>
      <c r="Y15" s="14"/>
      <c r="Z15" s="14"/>
      <c r="AA15" s="14"/>
      <c r="AB15" s="14"/>
      <c r="AC15" s="15"/>
      <c r="AD15" s="14"/>
      <c r="AE15" s="14"/>
      <c r="AF15" s="14"/>
      <c r="AG15" s="15"/>
      <c r="AH15" s="15"/>
      <c r="AI15" s="15"/>
      <c r="AJ15" s="15"/>
      <c r="AK15" s="15"/>
      <c r="AL15" s="14"/>
      <c r="AM15" s="14"/>
      <c r="AN15" s="14"/>
      <c r="AO15" s="14"/>
      <c r="AP15" s="14"/>
      <c r="AQ15" s="14"/>
      <c r="AR15" s="14"/>
      <c r="AS15" s="15"/>
      <c r="AT15" s="14"/>
      <c r="AU15" s="14"/>
      <c r="AV15" s="14"/>
      <c r="AW15" s="15"/>
      <c r="AX15" s="14"/>
      <c r="AY15" s="14"/>
      <c r="AZ15" s="14"/>
      <c r="BA15" s="15"/>
      <c r="BB15" s="14"/>
      <c r="BC15" s="14"/>
      <c r="BD15" s="14"/>
      <c r="BE15" s="15"/>
      <c r="BF15" s="14"/>
      <c r="BG15" s="14"/>
      <c r="BH15" s="14"/>
      <c r="BI15" s="15"/>
      <c r="BJ15" s="14"/>
      <c r="BK15" s="14"/>
      <c r="BL15" s="14"/>
      <c r="BM15" s="15"/>
      <c r="BN15" s="14"/>
      <c r="BO15" s="14"/>
      <c r="BP15" s="14"/>
      <c r="BQ15" s="14"/>
      <c r="BR15" s="14">
        <v>790.3</v>
      </c>
      <c r="BS15" s="14">
        <v>790.3</v>
      </c>
      <c r="BT15" s="14">
        <v>790.3</v>
      </c>
      <c r="BU15" s="14">
        <f>BT15/BS15*100</f>
        <v>100</v>
      </c>
      <c r="BV15" s="14"/>
      <c r="BW15" s="14"/>
      <c r="BX15" s="14"/>
      <c r="BY15" s="15"/>
      <c r="BZ15" s="14"/>
      <c r="CA15" s="14"/>
      <c r="CB15" s="14"/>
      <c r="CC15" s="15"/>
      <c r="CD15" s="14"/>
      <c r="CE15" s="14"/>
      <c r="CF15" s="15"/>
      <c r="CG15" s="15"/>
      <c r="CH15" s="14"/>
      <c r="CI15" s="14"/>
      <c r="CJ15" s="14"/>
      <c r="CK15" s="15"/>
      <c r="CL15" s="15"/>
      <c r="CM15" s="14"/>
      <c r="CN15" s="14"/>
      <c r="CO15" s="15"/>
      <c r="CP15" s="15"/>
      <c r="CQ15" s="14"/>
      <c r="CR15" s="14"/>
      <c r="CS15" s="15"/>
    </row>
    <row r="16" spans="1:98" s="12" customFormat="1" x14ac:dyDescent="0.25">
      <c r="A16" s="120" t="s">
        <v>433</v>
      </c>
      <c r="B16" s="48">
        <f t="shared" si="99"/>
        <v>105.4</v>
      </c>
      <c r="C16" s="48">
        <f t="shared" si="99"/>
        <v>105.4</v>
      </c>
      <c r="D16" s="48">
        <f t="shared" si="100"/>
        <v>105.4</v>
      </c>
      <c r="E16" s="14">
        <f>D16/C16*100</f>
        <v>100</v>
      </c>
      <c r="F16" s="14"/>
      <c r="G16" s="14"/>
      <c r="H16" s="14"/>
      <c r="I16" s="15"/>
      <c r="J16" s="14"/>
      <c r="K16" s="14"/>
      <c r="L16" s="15"/>
      <c r="M16" s="15"/>
      <c r="N16" s="14"/>
      <c r="O16" s="14"/>
      <c r="P16" s="15"/>
      <c r="Q16" s="15"/>
      <c r="R16" s="15"/>
      <c r="S16" s="15"/>
      <c r="T16" s="15"/>
      <c r="U16" s="15"/>
      <c r="V16" s="156"/>
      <c r="W16" s="14"/>
      <c r="X16" s="14"/>
      <c r="Y16" s="14"/>
      <c r="Z16" s="14"/>
      <c r="AA16" s="14"/>
      <c r="AB16" s="14"/>
      <c r="AC16" s="15"/>
      <c r="AD16" s="14"/>
      <c r="AE16" s="14"/>
      <c r="AF16" s="14"/>
      <c r="AG16" s="15"/>
      <c r="AH16" s="15"/>
      <c r="AI16" s="15"/>
      <c r="AJ16" s="15"/>
      <c r="AK16" s="15"/>
      <c r="AL16" s="14"/>
      <c r="AM16" s="14"/>
      <c r="AN16" s="14"/>
      <c r="AO16" s="14"/>
      <c r="AP16" s="14"/>
      <c r="AQ16" s="14"/>
      <c r="AR16" s="14"/>
      <c r="AS16" s="15"/>
      <c r="AT16" s="14"/>
      <c r="AU16" s="14"/>
      <c r="AV16" s="14"/>
      <c r="AW16" s="15"/>
      <c r="AX16" s="14"/>
      <c r="AY16" s="14"/>
      <c r="AZ16" s="14"/>
      <c r="BA16" s="15"/>
      <c r="BB16" s="14"/>
      <c r="BC16" s="14"/>
      <c r="BD16" s="14"/>
      <c r="BE16" s="15"/>
      <c r="BF16" s="14"/>
      <c r="BG16" s="14"/>
      <c r="BH16" s="14"/>
      <c r="BI16" s="15"/>
      <c r="BJ16" s="14"/>
      <c r="BK16" s="14"/>
      <c r="BL16" s="14"/>
      <c r="BM16" s="15"/>
      <c r="BN16" s="14"/>
      <c r="BO16" s="14"/>
      <c r="BP16" s="14"/>
      <c r="BQ16" s="14"/>
      <c r="BR16" s="14">
        <v>105.4</v>
      </c>
      <c r="BS16" s="14">
        <v>105.4</v>
      </c>
      <c r="BT16" s="14">
        <v>105.4</v>
      </c>
      <c r="BU16" s="14">
        <f>BT16/BS16*100</f>
        <v>100</v>
      </c>
      <c r="BV16" s="14"/>
      <c r="BW16" s="14"/>
      <c r="BX16" s="14"/>
      <c r="BY16" s="15"/>
      <c r="BZ16" s="14"/>
      <c r="CA16" s="14"/>
      <c r="CB16" s="14"/>
      <c r="CC16" s="15"/>
      <c r="CD16" s="14"/>
      <c r="CE16" s="14"/>
      <c r="CF16" s="15"/>
      <c r="CG16" s="15"/>
      <c r="CH16" s="14"/>
      <c r="CI16" s="14"/>
      <c r="CJ16" s="14"/>
      <c r="CK16" s="15"/>
      <c r="CL16" s="15"/>
      <c r="CM16" s="14"/>
      <c r="CN16" s="14"/>
      <c r="CO16" s="15"/>
      <c r="CP16" s="15"/>
      <c r="CQ16" s="14"/>
      <c r="CR16" s="14"/>
      <c r="CS16" s="15"/>
    </row>
    <row r="17" spans="1:97" s="26" customFormat="1" ht="30" customHeight="1" x14ac:dyDescent="0.25">
      <c r="A17" s="76" t="s">
        <v>267</v>
      </c>
      <c r="B17" s="78">
        <f t="shared" si="99"/>
        <v>213808.30000000002</v>
      </c>
      <c r="C17" s="78">
        <f t="shared" si="99"/>
        <v>287009.99999999988</v>
      </c>
      <c r="D17" s="78">
        <f t="shared" si="100"/>
        <v>283824.01324</v>
      </c>
      <c r="E17" s="81">
        <f t="shared" ref="E17" si="101">D17/C17*100</f>
        <v>98.889938761715655</v>
      </c>
      <c r="F17" s="81">
        <f>SUM(F18:F25)</f>
        <v>1076.3</v>
      </c>
      <c r="G17" s="81">
        <f>SUM(G18:G25)</f>
        <v>1076.3</v>
      </c>
      <c r="H17" s="81">
        <f t="shared" ref="H17:CN17" si="102">SUM(H18:H25)</f>
        <v>1076.3</v>
      </c>
      <c r="I17" s="81">
        <f t="shared" si="57"/>
        <v>100</v>
      </c>
      <c r="J17" s="81">
        <f t="shared" ref="J17" si="103">SUM(J18:J25)</f>
        <v>156.69999999999999</v>
      </c>
      <c r="K17" s="81">
        <f t="shared" si="102"/>
        <v>156.69999999999999</v>
      </c>
      <c r="L17" s="81">
        <f t="shared" si="102"/>
        <v>156.69999999999999</v>
      </c>
      <c r="M17" s="81">
        <f t="shared" si="59"/>
        <v>100</v>
      </c>
      <c r="N17" s="81">
        <f t="shared" ref="N17" si="104">SUM(N18:N25)</f>
        <v>2225.5</v>
      </c>
      <c r="O17" s="81">
        <f t="shared" si="102"/>
        <v>1423.9</v>
      </c>
      <c r="P17" s="81">
        <f t="shared" si="102"/>
        <v>1423.9</v>
      </c>
      <c r="Q17" s="81">
        <f t="shared" si="61"/>
        <v>100</v>
      </c>
      <c r="R17" s="81">
        <f t="shared" ref="R17" si="105">SUM(R18:R25)</f>
        <v>33644.5</v>
      </c>
      <c r="S17" s="81">
        <f t="shared" si="102"/>
        <v>38811.5</v>
      </c>
      <c r="T17" s="81">
        <f t="shared" si="102"/>
        <v>38811.5</v>
      </c>
      <c r="U17" s="81">
        <f t="shared" si="63"/>
        <v>100</v>
      </c>
      <c r="V17" s="154"/>
      <c r="W17" s="81">
        <f t="shared" si="102"/>
        <v>165.9</v>
      </c>
      <c r="X17" s="81">
        <f t="shared" si="102"/>
        <v>165.86507999999998</v>
      </c>
      <c r="Y17" s="81">
        <f t="shared" ref="Y17:Y406" si="106">X17/W17*100</f>
        <v>99.978951175406849</v>
      </c>
      <c r="Z17" s="81">
        <f t="shared" ref="Z17" si="107">SUM(Z18:Z25)</f>
        <v>3756.3</v>
      </c>
      <c r="AA17" s="81">
        <f t="shared" si="102"/>
        <v>3376</v>
      </c>
      <c r="AB17" s="81">
        <f t="shared" si="102"/>
        <v>3376</v>
      </c>
      <c r="AC17" s="81">
        <f t="shared" si="65"/>
        <v>100</v>
      </c>
      <c r="AD17" s="81">
        <f t="shared" ref="AD17" si="108">SUM(AD18:AD25)</f>
        <v>107.7</v>
      </c>
      <c r="AE17" s="81">
        <f t="shared" si="102"/>
        <v>107.7</v>
      </c>
      <c r="AF17" s="81">
        <f t="shared" si="102"/>
        <v>107.7</v>
      </c>
      <c r="AG17" s="81">
        <f t="shared" si="67"/>
        <v>100</v>
      </c>
      <c r="AH17" s="81">
        <f t="shared" ref="AH17" si="109">SUM(AH18:AH25)</f>
        <v>147467.1</v>
      </c>
      <c r="AI17" s="81">
        <f t="shared" si="102"/>
        <v>217886.1</v>
      </c>
      <c r="AJ17" s="81">
        <f t="shared" si="102"/>
        <v>217886.1</v>
      </c>
      <c r="AK17" s="81">
        <f t="shared" si="69"/>
        <v>100</v>
      </c>
      <c r="AL17" s="81">
        <f t="shared" ref="AL17" si="110">SUM(AL18:AL25)</f>
        <v>300.60000000000002</v>
      </c>
      <c r="AM17" s="81">
        <f t="shared" si="102"/>
        <v>310.3</v>
      </c>
      <c r="AN17" s="81">
        <f t="shared" si="102"/>
        <v>310.3</v>
      </c>
      <c r="AO17" s="79">
        <f t="shared" si="71"/>
        <v>100</v>
      </c>
      <c r="AP17" s="81">
        <f t="shared" ref="AP17" si="111">SUM(AP18:AP25)</f>
        <v>13.3</v>
      </c>
      <c r="AQ17" s="81">
        <f t="shared" si="102"/>
        <v>4.9000000000000004</v>
      </c>
      <c r="AR17" s="81">
        <f t="shared" si="102"/>
        <v>4.9000000000000004</v>
      </c>
      <c r="AS17" s="81">
        <f t="shared" ref="AS17:AS59" si="112">AR17/AQ17*100</f>
        <v>100</v>
      </c>
      <c r="AT17" s="81">
        <f t="shared" ref="AT17" si="113">SUM(AT18:AT25)</f>
        <v>300.60000000000002</v>
      </c>
      <c r="AU17" s="81">
        <f t="shared" si="102"/>
        <v>310.3</v>
      </c>
      <c r="AV17" s="81">
        <f t="shared" si="102"/>
        <v>310.3</v>
      </c>
      <c r="AW17" s="81">
        <f t="shared" si="74"/>
        <v>100</v>
      </c>
      <c r="AX17" s="81">
        <f t="shared" ref="AX17" si="114">SUM(AX18:AX25)</f>
        <v>4841.3</v>
      </c>
      <c r="AY17" s="81">
        <f t="shared" si="102"/>
        <v>3430.1</v>
      </c>
      <c r="AZ17" s="81">
        <f t="shared" si="102"/>
        <v>3158.2281600000001</v>
      </c>
      <c r="BA17" s="81">
        <f t="shared" si="76"/>
        <v>92.073938369143761</v>
      </c>
      <c r="BB17" s="81">
        <f t="shared" ref="BB17" si="115">SUM(BB18:BB25)</f>
        <v>300.60000000000002</v>
      </c>
      <c r="BC17" s="81">
        <f t="shared" si="102"/>
        <v>310.3</v>
      </c>
      <c r="BD17" s="81">
        <f t="shared" si="102"/>
        <v>310.3</v>
      </c>
      <c r="BE17" s="81">
        <f t="shared" si="78"/>
        <v>100</v>
      </c>
      <c r="BF17" s="81">
        <f t="shared" ref="BF17" si="116">SUM(BF18:BF25)</f>
        <v>300.60000000000002</v>
      </c>
      <c r="BG17" s="81">
        <f t="shared" si="102"/>
        <v>310.3</v>
      </c>
      <c r="BH17" s="81">
        <f t="shared" si="102"/>
        <v>310.3</v>
      </c>
      <c r="BI17" s="81">
        <f t="shared" si="80"/>
        <v>100</v>
      </c>
      <c r="BJ17" s="81">
        <f t="shared" ref="BJ17" si="117">SUM(BJ18:BJ25)</f>
        <v>1124.2</v>
      </c>
      <c r="BK17" s="81">
        <f t="shared" si="102"/>
        <v>1107.9000000000001</v>
      </c>
      <c r="BL17" s="81">
        <f t="shared" ref="BL17" si="118">SUM(BL18:BL25)</f>
        <v>1107.9000000000001</v>
      </c>
      <c r="BM17" s="81">
        <f t="shared" si="83"/>
        <v>100</v>
      </c>
      <c r="BN17" s="81">
        <f t="shared" ref="BN17" si="119">SUM(BN18:BN25)</f>
        <v>0</v>
      </c>
      <c r="BO17" s="81">
        <f t="shared" si="102"/>
        <v>0</v>
      </c>
      <c r="BP17" s="81">
        <f t="shared" ref="BP17" si="120">SUM(BP18:BP25)</f>
        <v>0</v>
      </c>
      <c r="BQ17" s="81">
        <f t="shared" si="102"/>
        <v>0</v>
      </c>
      <c r="BR17" s="81">
        <f>SUM(BR18:BR25)</f>
        <v>1264.8000000000002</v>
      </c>
      <c r="BS17" s="81">
        <f>SUM(BS18:BS25)</f>
        <v>1264.8000000000002</v>
      </c>
      <c r="BT17" s="81">
        <f>SUM(BT18:BT25)</f>
        <v>1264.8000000000002</v>
      </c>
      <c r="BU17" s="79">
        <f t="shared" ref="BU17:BU26" si="121">BT17/BS17*100</f>
        <v>100</v>
      </c>
      <c r="BV17" s="81">
        <f t="shared" ref="BV17" si="122">SUM(BV18:BV25)</f>
        <v>300.60000000000002</v>
      </c>
      <c r="BW17" s="81">
        <f t="shared" si="102"/>
        <v>310.3</v>
      </c>
      <c r="BX17" s="81">
        <f t="shared" si="102"/>
        <v>310.3</v>
      </c>
      <c r="BY17" s="81">
        <f t="shared" si="89"/>
        <v>100</v>
      </c>
      <c r="BZ17" s="81">
        <f t="shared" ref="BZ17" si="123">SUM(BZ18:BZ25)</f>
        <v>300.60000000000002</v>
      </c>
      <c r="CA17" s="81">
        <f t="shared" si="102"/>
        <v>310.3</v>
      </c>
      <c r="CB17" s="81">
        <f t="shared" ref="CB17" si="124">SUM(CB18:CB25)</f>
        <v>310.3</v>
      </c>
      <c r="CC17" s="81">
        <f t="shared" si="92"/>
        <v>100</v>
      </c>
      <c r="CD17" s="81">
        <f t="shared" ref="CD17" si="125">SUM(CD18:CD25)</f>
        <v>16293.1</v>
      </c>
      <c r="CE17" s="81">
        <f t="shared" si="102"/>
        <v>16293.1</v>
      </c>
      <c r="CF17" s="81">
        <f t="shared" si="102"/>
        <v>13417.52</v>
      </c>
      <c r="CG17" s="81">
        <f t="shared" si="94"/>
        <v>82.350933830885467</v>
      </c>
      <c r="CH17" s="81">
        <f t="shared" ref="CH17" si="126">SUM(CH18:CH25)</f>
        <v>33.9</v>
      </c>
      <c r="CI17" s="81">
        <f t="shared" si="102"/>
        <v>38.5</v>
      </c>
      <c r="CJ17" s="81">
        <f t="shared" si="102"/>
        <v>0</v>
      </c>
      <c r="CK17" s="81"/>
      <c r="CL17" s="81"/>
      <c r="CM17" s="81">
        <f t="shared" si="102"/>
        <v>4.8</v>
      </c>
      <c r="CN17" s="81">
        <f t="shared" si="102"/>
        <v>4.8</v>
      </c>
      <c r="CO17" s="81">
        <f t="shared" ref="CO17:CO76" si="127">CN17/CM17*100</f>
        <v>100</v>
      </c>
      <c r="CP17" s="81"/>
      <c r="CQ17" s="81"/>
      <c r="CR17" s="81"/>
      <c r="CS17" s="81"/>
    </row>
    <row r="18" spans="1:97" s="12" customFormat="1" x14ac:dyDescent="0.25">
      <c r="A18" s="119" t="s">
        <v>266</v>
      </c>
      <c r="B18" s="48">
        <f t="shared" si="99"/>
        <v>212543.50000000003</v>
      </c>
      <c r="C18" s="48">
        <f t="shared" si="99"/>
        <v>285745.1999999999</v>
      </c>
      <c r="D18" s="48">
        <f t="shared" si="100"/>
        <v>282559.21324000001</v>
      </c>
      <c r="E18" s="15">
        <f t="shared" si="1"/>
        <v>98.885025274265374</v>
      </c>
      <c r="F18" s="15">
        <v>1076.3</v>
      </c>
      <c r="G18" s="15">
        <v>1076.3</v>
      </c>
      <c r="H18" s="133">
        <v>1076.3</v>
      </c>
      <c r="I18" s="15">
        <f t="shared" si="57"/>
        <v>100</v>
      </c>
      <c r="J18" s="15">
        <v>156.69999999999999</v>
      </c>
      <c r="K18" s="133">
        <v>156.69999999999999</v>
      </c>
      <c r="L18" s="133">
        <v>156.69999999999999</v>
      </c>
      <c r="M18" s="15">
        <f t="shared" si="59"/>
        <v>100</v>
      </c>
      <c r="N18" s="15">
        <v>2225.5</v>
      </c>
      <c r="O18" s="133">
        <v>1423.9</v>
      </c>
      <c r="P18" s="133">
        <v>1423.9</v>
      </c>
      <c r="Q18" s="15">
        <f t="shared" si="61"/>
        <v>100</v>
      </c>
      <c r="R18" s="15">
        <v>33644.5</v>
      </c>
      <c r="S18" s="15">
        <v>38811.5</v>
      </c>
      <c r="T18" s="133">
        <v>38811.5</v>
      </c>
      <c r="U18" s="15">
        <f t="shared" si="63"/>
        <v>100</v>
      </c>
      <c r="V18" s="156"/>
      <c r="W18" s="133">
        <v>165.9</v>
      </c>
      <c r="X18" s="133">
        <v>165.86507999999998</v>
      </c>
      <c r="Y18" s="15">
        <f t="shared" si="106"/>
        <v>99.978951175406849</v>
      </c>
      <c r="Z18" s="15">
        <v>3756.3</v>
      </c>
      <c r="AA18" s="15">
        <v>3376</v>
      </c>
      <c r="AB18" s="133">
        <v>3376</v>
      </c>
      <c r="AC18" s="15">
        <f t="shared" si="65"/>
        <v>100</v>
      </c>
      <c r="AD18" s="15">
        <v>107.7</v>
      </c>
      <c r="AE18" s="15">
        <v>107.7</v>
      </c>
      <c r="AF18" s="133">
        <v>107.7</v>
      </c>
      <c r="AG18" s="15">
        <f t="shared" si="67"/>
        <v>100</v>
      </c>
      <c r="AH18" s="247">
        <v>147467.1</v>
      </c>
      <c r="AI18" s="133">
        <v>217886.1</v>
      </c>
      <c r="AJ18" s="133">
        <v>217886.1</v>
      </c>
      <c r="AK18" s="15">
        <f t="shared" si="69"/>
        <v>100</v>
      </c>
      <c r="AL18" s="15">
        <v>300.60000000000002</v>
      </c>
      <c r="AM18" s="133">
        <v>310.3</v>
      </c>
      <c r="AN18" s="133">
        <v>310.3</v>
      </c>
      <c r="AO18" s="14">
        <f t="shared" si="71"/>
        <v>100</v>
      </c>
      <c r="AP18" s="14">
        <v>13.3</v>
      </c>
      <c r="AQ18" s="14">
        <v>4.9000000000000004</v>
      </c>
      <c r="AR18" s="133">
        <v>4.9000000000000004</v>
      </c>
      <c r="AS18" s="15">
        <f t="shared" si="112"/>
        <v>100</v>
      </c>
      <c r="AT18" s="15">
        <v>300.60000000000002</v>
      </c>
      <c r="AU18" s="15">
        <v>310.3</v>
      </c>
      <c r="AV18" s="15">
        <v>310.3</v>
      </c>
      <c r="AW18" s="15">
        <f t="shared" si="74"/>
        <v>100</v>
      </c>
      <c r="AX18" s="15">
        <v>4841.3</v>
      </c>
      <c r="AY18" s="133">
        <v>3430.1</v>
      </c>
      <c r="AZ18" s="133">
        <v>3158.2281600000001</v>
      </c>
      <c r="BA18" s="15">
        <f t="shared" si="76"/>
        <v>92.073938369143761</v>
      </c>
      <c r="BB18" s="15">
        <v>300.60000000000002</v>
      </c>
      <c r="BC18" s="133">
        <v>310.3</v>
      </c>
      <c r="BD18" s="133">
        <v>310.3</v>
      </c>
      <c r="BE18" s="15">
        <f t="shared" si="78"/>
        <v>100</v>
      </c>
      <c r="BF18" s="15">
        <v>300.60000000000002</v>
      </c>
      <c r="BG18" s="247">
        <v>310.3</v>
      </c>
      <c r="BH18" s="133">
        <v>310.3</v>
      </c>
      <c r="BI18" s="15">
        <f t="shared" si="80"/>
        <v>100</v>
      </c>
      <c r="BJ18" s="15">
        <v>1124.2</v>
      </c>
      <c r="BK18" s="231">
        <v>1107.9000000000001</v>
      </c>
      <c r="BL18" s="231">
        <v>1107.9000000000001</v>
      </c>
      <c r="BM18" s="15">
        <f t="shared" si="83"/>
        <v>100</v>
      </c>
      <c r="BN18" s="15">
        <v>0</v>
      </c>
      <c r="BO18" s="15">
        <v>0</v>
      </c>
      <c r="BP18" s="15">
        <v>0</v>
      </c>
      <c r="BQ18" s="15"/>
      <c r="BR18" s="15"/>
      <c r="BS18" s="15"/>
      <c r="BT18" s="15"/>
      <c r="BU18" s="14"/>
      <c r="BV18" s="15">
        <v>300.60000000000002</v>
      </c>
      <c r="BW18" s="133">
        <v>310.3</v>
      </c>
      <c r="BX18" s="133">
        <v>310.3</v>
      </c>
      <c r="BY18" s="15">
        <f t="shared" si="89"/>
        <v>100</v>
      </c>
      <c r="BZ18" s="15">
        <v>300.60000000000002</v>
      </c>
      <c r="CA18" s="15">
        <v>310.3</v>
      </c>
      <c r="CB18" s="15">
        <v>310.3</v>
      </c>
      <c r="CC18" s="15">
        <f t="shared" si="92"/>
        <v>100</v>
      </c>
      <c r="CD18" s="15">
        <v>16293.1</v>
      </c>
      <c r="CE18" s="15">
        <v>16293.1</v>
      </c>
      <c r="CF18" s="133">
        <v>13417.52</v>
      </c>
      <c r="CG18" s="15">
        <f t="shared" si="94"/>
        <v>82.350933830885467</v>
      </c>
      <c r="CH18" s="15">
        <v>33.9</v>
      </c>
      <c r="CI18" s="15">
        <v>38.5</v>
      </c>
      <c r="CJ18" s="15"/>
      <c r="CK18" s="15">
        <f t="shared" si="98"/>
        <v>0</v>
      </c>
      <c r="CL18" s="15"/>
      <c r="CM18" s="133">
        <v>4.8</v>
      </c>
      <c r="CN18" s="133">
        <v>4.8</v>
      </c>
      <c r="CO18" s="15">
        <f t="shared" si="127"/>
        <v>100</v>
      </c>
      <c r="CP18" s="15"/>
      <c r="CQ18" s="15"/>
      <c r="CR18" s="15"/>
      <c r="CS18" s="15"/>
    </row>
    <row r="19" spans="1:97" s="12" customFormat="1" x14ac:dyDescent="0.25">
      <c r="A19" s="120" t="s">
        <v>434</v>
      </c>
      <c r="B19" s="48">
        <f t="shared" si="99"/>
        <v>702.6</v>
      </c>
      <c r="C19" s="48">
        <f t="shared" si="99"/>
        <v>702.6</v>
      </c>
      <c r="D19" s="48">
        <f t="shared" si="100"/>
        <v>702.6</v>
      </c>
      <c r="E19" s="14">
        <f t="shared" ref="E19:E25" si="128">D19/C19*100</f>
        <v>100</v>
      </c>
      <c r="F19" s="14"/>
      <c r="G19" s="14"/>
      <c r="H19" s="14"/>
      <c r="I19" s="15"/>
      <c r="J19" s="14"/>
      <c r="K19" s="14"/>
      <c r="L19" s="15"/>
      <c r="M19" s="15"/>
      <c r="N19" s="14"/>
      <c r="O19" s="14"/>
      <c r="P19" s="14"/>
      <c r="Q19" s="15"/>
      <c r="R19" s="14"/>
      <c r="S19" s="14"/>
      <c r="T19" s="14"/>
      <c r="U19" s="15"/>
      <c r="V19" s="156"/>
      <c r="W19" s="14"/>
      <c r="X19" s="14"/>
      <c r="Y19" s="14"/>
      <c r="Z19" s="14"/>
      <c r="AA19" s="14"/>
      <c r="AB19" s="14"/>
      <c r="AC19" s="15"/>
      <c r="AD19" s="14"/>
      <c r="AE19" s="14"/>
      <c r="AF19" s="14"/>
      <c r="AG19" s="15"/>
      <c r="AH19" s="14"/>
      <c r="AI19" s="14"/>
      <c r="AJ19" s="14"/>
      <c r="AK19" s="15"/>
      <c r="AL19" s="14"/>
      <c r="AM19" s="14"/>
      <c r="AN19" s="14"/>
      <c r="AO19" s="14"/>
      <c r="AP19" s="14"/>
      <c r="AQ19" s="14"/>
      <c r="AR19" s="14"/>
      <c r="AS19" s="15"/>
      <c r="AT19" s="14"/>
      <c r="AU19" s="14"/>
      <c r="AV19" s="14"/>
      <c r="AW19" s="15"/>
      <c r="AX19" s="14"/>
      <c r="AY19" s="14"/>
      <c r="AZ19" s="14"/>
      <c r="BA19" s="15"/>
      <c r="BB19" s="14"/>
      <c r="BC19" s="14"/>
      <c r="BD19" s="14"/>
      <c r="BE19" s="15"/>
      <c r="BF19" s="14"/>
      <c r="BG19" s="14"/>
      <c r="BH19" s="14"/>
      <c r="BI19" s="15"/>
      <c r="BJ19" s="14"/>
      <c r="BK19" s="14"/>
      <c r="BL19" s="14"/>
      <c r="BM19" s="15"/>
      <c r="BN19" s="14"/>
      <c r="BO19" s="14"/>
      <c r="BP19" s="14"/>
      <c r="BQ19" s="14"/>
      <c r="BR19" s="14">
        <v>702.6</v>
      </c>
      <c r="BS19" s="14">
        <v>702.6</v>
      </c>
      <c r="BT19" s="14">
        <v>702.6</v>
      </c>
      <c r="BU19" s="14">
        <f t="shared" si="121"/>
        <v>100</v>
      </c>
      <c r="BV19" s="14"/>
      <c r="BW19" s="14"/>
      <c r="BX19" s="14"/>
      <c r="BY19" s="15"/>
      <c r="BZ19" s="14"/>
      <c r="CA19" s="14"/>
      <c r="CB19" s="14"/>
      <c r="CC19" s="15"/>
      <c r="CD19" s="14"/>
      <c r="CE19" s="14"/>
      <c r="CF19" s="15"/>
      <c r="CG19" s="14"/>
      <c r="CH19" s="14"/>
      <c r="CI19" s="14"/>
      <c r="CJ19" s="14"/>
      <c r="CK19" s="15"/>
      <c r="CL19" s="15"/>
      <c r="CM19" s="14"/>
      <c r="CN19" s="14"/>
      <c r="CO19" s="15"/>
      <c r="CP19" s="15"/>
      <c r="CQ19" s="14"/>
      <c r="CR19" s="14"/>
      <c r="CS19" s="15"/>
    </row>
    <row r="20" spans="1:97" s="12" customFormat="1" x14ac:dyDescent="0.25">
      <c r="A20" s="120" t="s">
        <v>435</v>
      </c>
      <c r="B20" s="48">
        <f t="shared" si="99"/>
        <v>93.7</v>
      </c>
      <c r="C20" s="48">
        <f t="shared" si="99"/>
        <v>93.7</v>
      </c>
      <c r="D20" s="48">
        <f t="shared" si="100"/>
        <v>93.7</v>
      </c>
      <c r="E20" s="14">
        <f t="shared" si="128"/>
        <v>100</v>
      </c>
      <c r="F20" s="14"/>
      <c r="G20" s="14"/>
      <c r="H20" s="14"/>
      <c r="I20" s="15"/>
      <c r="J20" s="14"/>
      <c r="K20" s="14"/>
      <c r="L20" s="14"/>
      <c r="M20" s="15"/>
      <c r="N20" s="14"/>
      <c r="O20" s="14"/>
      <c r="P20" s="14"/>
      <c r="Q20" s="15"/>
      <c r="R20" s="14"/>
      <c r="S20" s="14"/>
      <c r="T20" s="14"/>
      <c r="U20" s="15"/>
      <c r="V20" s="156"/>
      <c r="W20" s="14"/>
      <c r="X20" s="14"/>
      <c r="Y20" s="14"/>
      <c r="Z20" s="14"/>
      <c r="AA20" s="14"/>
      <c r="AB20" s="14"/>
      <c r="AC20" s="15"/>
      <c r="AD20" s="14"/>
      <c r="AE20" s="14"/>
      <c r="AF20" s="14"/>
      <c r="AG20" s="15"/>
      <c r="AH20" s="14"/>
      <c r="AI20" s="14"/>
      <c r="AJ20" s="14"/>
      <c r="AK20" s="15"/>
      <c r="AL20" s="14"/>
      <c r="AM20" s="14"/>
      <c r="AN20" s="14"/>
      <c r="AO20" s="14"/>
      <c r="AP20" s="14"/>
      <c r="AQ20" s="14"/>
      <c r="AR20" s="14"/>
      <c r="AS20" s="15"/>
      <c r="AT20" s="14"/>
      <c r="AU20" s="14"/>
      <c r="AV20" s="14"/>
      <c r="AW20" s="15"/>
      <c r="AX20" s="14"/>
      <c r="AY20" s="14"/>
      <c r="AZ20" s="14"/>
      <c r="BA20" s="15"/>
      <c r="BB20" s="14"/>
      <c r="BC20" s="14"/>
      <c r="BD20" s="14"/>
      <c r="BE20" s="15"/>
      <c r="BF20" s="14"/>
      <c r="BG20" s="14"/>
      <c r="BH20" s="14"/>
      <c r="BI20" s="15"/>
      <c r="BJ20" s="14"/>
      <c r="BK20" s="14"/>
      <c r="BL20" s="14"/>
      <c r="BM20" s="15"/>
      <c r="BN20" s="14"/>
      <c r="BO20" s="14"/>
      <c r="BP20" s="14"/>
      <c r="BQ20" s="14"/>
      <c r="BR20" s="14">
        <v>93.7</v>
      </c>
      <c r="BS20" s="14">
        <v>93.7</v>
      </c>
      <c r="BT20" s="14">
        <v>93.7</v>
      </c>
      <c r="BU20" s="14">
        <f t="shared" si="121"/>
        <v>100</v>
      </c>
      <c r="BV20" s="14"/>
      <c r="BW20" s="14"/>
      <c r="BX20" s="14"/>
      <c r="BY20" s="15"/>
      <c r="BZ20" s="14"/>
      <c r="CA20" s="14"/>
      <c r="CB20" s="14"/>
      <c r="CC20" s="15"/>
      <c r="CD20" s="14"/>
      <c r="CE20" s="14"/>
      <c r="CF20" s="15"/>
      <c r="CG20" s="14"/>
      <c r="CH20" s="14"/>
      <c r="CI20" s="14"/>
      <c r="CJ20" s="14"/>
      <c r="CK20" s="15"/>
      <c r="CL20" s="15"/>
      <c r="CM20" s="14"/>
      <c r="CN20" s="14"/>
      <c r="CO20" s="15"/>
      <c r="CP20" s="15"/>
      <c r="CQ20" s="14"/>
      <c r="CR20" s="14"/>
      <c r="CS20" s="15"/>
    </row>
    <row r="21" spans="1:97" s="12" customFormat="1" x14ac:dyDescent="0.25">
      <c r="A21" s="120" t="s">
        <v>436</v>
      </c>
      <c r="B21" s="48">
        <f t="shared" si="99"/>
        <v>93.7</v>
      </c>
      <c r="C21" s="48">
        <f t="shared" si="99"/>
        <v>93.7</v>
      </c>
      <c r="D21" s="48">
        <f t="shared" si="100"/>
        <v>93.7</v>
      </c>
      <c r="E21" s="14">
        <f t="shared" si="128"/>
        <v>100</v>
      </c>
      <c r="F21" s="14"/>
      <c r="G21" s="14"/>
      <c r="H21" s="14"/>
      <c r="I21" s="15"/>
      <c r="J21" s="14"/>
      <c r="K21" s="14"/>
      <c r="L21" s="14"/>
      <c r="M21" s="15"/>
      <c r="N21" s="14"/>
      <c r="O21" s="14"/>
      <c r="P21" s="14"/>
      <c r="Q21" s="15"/>
      <c r="R21" s="14"/>
      <c r="S21" s="14"/>
      <c r="T21" s="14"/>
      <c r="U21" s="15"/>
      <c r="V21" s="156"/>
      <c r="W21" s="14"/>
      <c r="X21" s="14"/>
      <c r="Y21" s="14"/>
      <c r="Z21" s="14"/>
      <c r="AA21" s="14"/>
      <c r="AB21" s="14"/>
      <c r="AC21" s="15"/>
      <c r="AD21" s="14"/>
      <c r="AE21" s="14"/>
      <c r="AF21" s="14"/>
      <c r="AG21" s="15"/>
      <c r="AH21" s="14"/>
      <c r="AI21" s="14"/>
      <c r="AJ21" s="14"/>
      <c r="AK21" s="15"/>
      <c r="AL21" s="14"/>
      <c r="AM21" s="14"/>
      <c r="AN21" s="14"/>
      <c r="AO21" s="14"/>
      <c r="AP21" s="14"/>
      <c r="AQ21" s="14"/>
      <c r="AR21" s="14"/>
      <c r="AS21" s="15"/>
      <c r="AT21" s="14"/>
      <c r="AU21" s="14"/>
      <c r="AV21" s="14"/>
      <c r="AW21" s="15"/>
      <c r="AX21" s="14"/>
      <c r="AY21" s="14"/>
      <c r="AZ21" s="14"/>
      <c r="BA21" s="15"/>
      <c r="BB21" s="14"/>
      <c r="BC21" s="14"/>
      <c r="BD21" s="14"/>
      <c r="BE21" s="15"/>
      <c r="BF21" s="14"/>
      <c r="BG21" s="14"/>
      <c r="BH21" s="14"/>
      <c r="BI21" s="15"/>
      <c r="BJ21" s="14"/>
      <c r="BK21" s="14"/>
      <c r="BL21" s="14"/>
      <c r="BM21" s="15"/>
      <c r="BN21" s="14"/>
      <c r="BO21" s="14"/>
      <c r="BP21" s="14"/>
      <c r="BQ21" s="14"/>
      <c r="BR21" s="14">
        <v>93.7</v>
      </c>
      <c r="BS21" s="14">
        <v>93.7</v>
      </c>
      <c r="BT21" s="14">
        <v>93.7</v>
      </c>
      <c r="BU21" s="14">
        <f t="shared" si="121"/>
        <v>100</v>
      </c>
      <c r="BV21" s="14"/>
      <c r="BW21" s="14"/>
      <c r="BX21" s="14"/>
      <c r="BY21" s="15"/>
      <c r="BZ21" s="14"/>
      <c r="CA21" s="14"/>
      <c r="CB21" s="14"/>
      <c r="CC21" s="15"/>
      <c r="CD21" s="14"/>
      <c r="CE21" s="14"/>
      <c r="CF21" s="15"/>
      <c r="CG21" s="14"/>
      <c r="CH21" s="14"/>
      <c r="CI21" s="14"/>
      <c r="CJ21" s="14"/>
      <c r="CK21" s="15"/>
      <c r="CL21" s="15"/>
      <c r="CM21" s="14"/>
      <c r="CN21" s="14"/>
      <c r="CO21" s="15"/>
      <c r="CP21" s="15"/>
      <c r="CQ21" s="14"/>
      <c r="CR21" s="14"/>
      <c r="CS21" s="15"/>
    </row>
    <row r="22" spans="1:97" s="12" customFormat="1" x14ac:dyDescent="0.25">
      <c r="A22" s="120" t="s">
        <v>437</v>
      </c>
      <c r="B22" s="48">
        <f t="shared" si="99"/>
        <v>93.7</v>
      </c>
      <c r="C22" s="48">
        <f t="shared" si="99"/>
        <v>93.7</v>
      </c>
      <c r="D22" s="48">
        <f t="shared" si="100"/>
        <v>93.7</v>
      </c>
      <c r="E22" s="14">
        <f t="shared" si="128"/>
        <v>100</v>
      </c>
      <c r="F22" s="14"/>
      <c r="G22" s="14"/>
      <c r="H22" s="14"/>
      <c r="I22" s="15"/>
      <c r="J22" s="14"/>
      <c r="K22" s="14"/>
      <c r="L22" s="14"/>
      <c r="M22" s="15"/>
      <c r="N22" s="14"/>
      <c r="O22" s="14"/>
      <c r="P22" s="14"/>
      <c r="Q22" s="15"/>
      <c r="R22" s="14"/>
      <c r="S22" s="14"/>
      <c r="T22" s="14"/>
      <c r="U22" s="15"/>
      <c r="V22" s="156"/>
      <c r="W22" s="14"/>
      <c r="X22" s="14"/>
      <c r="Y22" s="14"/>
      <c r="Z22" s="14"/>
      <c r="AA22" s="14"/>
      <c r="AB22" s="14"/>
      <c r="AC22" s="15"/>
      <c r="AD22" s="14"/>
      <c r="AE22" s="14"/>
      <c r="AF22" s="14"/>
      <c r="AG22" s="15"/>
      <c r="AH22" s="14"/>
      <c r="AI22" s="14"/>
      <c r="AJ22" s="14"/>
      <c r="AK22" s="15"/>
      <c r="AL22" s="14"/>
      <c r="AM22" s="14"/>
      <c r="AN22" s="14"/>
      <c r="AO22" s="14"/>
      <c r="AP22" s="14"/>
      <c r="AQ22" s="14"/>
      <c r="AR22" s="14"/>
      <c r="AS22" s="15"/>
      <c r="AT22" s="14"/>
      <c r="AU22" s="14"/>
      <c r="AV22" s="14"/>
      <c r="AW22" s="15"/>
      <c r="AX22" s="14"/>
      <c r="AY22" s="14"/>
      <c r="AZ22" s="14"/>
      <c r="BA22" s="15"/>
      <c r="BB22" s="14"/>
      <c r="BC22" s="14"/>
      <c r="BD22" s="14"/>
      <c r="BE22" s="15"/>
      <c r="BF22" s="14"/>
      <c r="BG22" s="14"/>
      <c r="BH22" s="14"/>
      <c r="BI22" s="15"/>
      <c r="BJ22" s="14"/>
      <c r="BK22" s="14"/>
      <c r="BL22" s="14"/>
      <c r="BM22" s="15"/>
      <c r="BN22" s="14"/>
      <c r="BO22" s="14"/>
      <c r="BP22" s="14"/>
      <c r="BQ22" s="14"/>
      <c r="BR22" s="14">
        <v>93.7</v>
      </c>
      <c r="BS22" s="14">
        <v>93.7</v>
      </c>
      <c r="BT22" s="14">
        <v>93.7</v>
      </c>
      <c r="BU22" s="14">
        <f t="shared" si="121"/>
        <v>100</v>
      </c>
      <c r="BV22" s="14"/>
      <c r="BW22" s="14"/>
      <c r="BX22" s="14"/>
      <c r="BY22" s="15"/>
      <c r="BZ22" s="14"/>
      <c r="CA22" s="14"/>
      <c r="CB22" s="14"/>
      <c r="CC22" s="15"/>
      <c r="CD22" s="14"/>
      <c r="CE22" s="14"/>
      <c r="CF22" s="15"/>
      <c r="CG22" s="14"/>
      <c r="CH22" s="14"/>
      <c r="CI22" s="14"/>
      <c r="CJ22" s="14"/>
      <c r="CK22" s="15"/>
      <c r="CL22" s="15"/>
      <c r="CM22" s="14"/>
      <c r="CN22" s="14"/>
      <c r="CO22" s="15"/>
      <c r="CP22" s="15"/>
      <c r="CQ22" s="14"/>
      <c r="CR22" s="14"/>
      <c r="CS22" s="15"/>
    </row>
    <row r="23" spans="1:97" s="12" customFormat="1" x14ac:dyDescent="0.25">
      <c r="A23" s="120" t="s">
        <v>438</v>
      </c>
      <c r="B23" s="48">
        <f t="shared" si="99"/>
        <v>93.7</v>
      </c>
      <c r="C23" s="48">
        <f t="shared" si="99"/>
        <v>93.7</v>
      </c>
      <c r="D23" s="48">
        <f t="shared" si="100"/>
        <v>93.7</v>
      </c>
      <c r="E23" s="14">
        <f t="shared" si="128"/>
        <v>100</v>
      </c>
      <c r="F23" s="14"/>
      <c r="G23" s="14"/>
      <c r="H23" s="14"/>
      <c r="I23" s="15"/>
      <c r="J23" s="14"/>
      <c r="K23" s="14"/>
      <c r="L23" s="14"/>
      <c r="M23" s="15"/>
      <c r="N23" s="14"/>
      <c r="O23" s="14"/>
      <c r="P23" s="14"/>
      <c r="Q23" s="15"/>
      <c r="R23" s="14"/>
      <c r="S23" s="14"/>
      <c r="T23" s="14"/>
      <c r="U23" s="15"/>
      <c r="V23" s="156"/>
      <c r="W23" s="14"/>
      <c r="X23" s="14"/>
      <c r="Y23" s="14"/>
      <c r="Z23" s="14"/>
      <c r="AA23" s="14"/>
      <c r="AB23" s="14"/>
      <c r="AC23" s="15"/>
      <c r="AD23" s="14"/>
      <c r="AE23" s="14"/>
      <c r="AF23" s="14"/>
      <c r="AG23" s="15"/>
      <c r="AH23" s="14"/>
      <c r="AI23" s="14"/>
      <c r="AJ23" s="14"/>
      <c r="AK23" s="15"/>
      <c r="AL23" s="14"/>
      <c r="AM23" s="14"/>
      <c r="AN23" s="14"/>
      <c r="AO23" s="14"/>
      <c r="AP23" s="14"/>
      <c r="AQ23" s="14"/>
      <c r="AR23" s="14"/>
      <c r="AS23" s="15"/>
      <c r="AT23" s="14"/>
      <c r="AU23" s="14"/>
      <c r="AV23" s="14"/>
      <c r="AW23" s="15"/>
      <c r="AX23" s="14"/>
      <c r="AY23" s="14"/>
      <c r="AZ23" s="14"/>
      <c r="BA23" s="15"/>
      <c r="BB23" s="14"/>
      <c r="BC23" s="14"/>
      <c r="BD23" s="14"/>
      <c r="BE23" s="15"/>
      <c r="BF23" s="14"/>
      <c r="BG23" s="14"/>
      <c r="BH23" s="14"/>
      <c r="BI23" s="15"/>
      <c r="BJ23" s="14"/>
      <c r="BK23" s="14"/>
      <c r="BL23" s="14"/>
      <c r="BM23" s="15"/>
      <c r="BN23" s="14"/>
      <c r="BO23" s="14"/>
      <c r="BP23" s="14"/>
      <c r="BQ23" s="14"/>
      <c r="BR23" s="14">
        <v>93.7</v>
      </c>
      <c r="BS23" s="14">
        <v>93.7</v>
      </c>
      <c r="BT23" s="14">
        <v>93.7</v>
      </c>
      <c r="BU23" s="14">
        <f t="shared" si="121"/>
        <v>100</v>
      </c>
      <c r="BV23" s="14"/>
      <c r="BW23" s="14"/>
      <c r="BX23" s="14"/>
      <c r="BY23" s="15"/>
      <c r="BZ23" s="14"/>
      <c r="CA23" s="14"/>
      <c r="CB23" s="14"/>
      <c r="CC23" s="15"/>
      <c r="CD23" s="14"/>
      <c r="CE23" s="14"/>
      <c r="CF23" s="15"/>
      <c r="CG23" s="14"/>
      <c r="CH23" s="14"/>
      <c r="CI23" s="14"/>
      <c r="CJ23" s="14"/>
      <c r="CK23" s="15"/>
      <c r="CL23" s="15"/>
      <c r="CM23" s="14"/>
      <c r="CN23" s="14"/>
      <c r="CO23" s="15"/>
      <c r="CP23" s="15"/>
      <c r="CQ23" s="14"/>
      <c r="CR23" s="14"/>
      <c r="CS23" s="15"/>
    </row>
    <row r="24" spans="1:97" s="12" customFormat="1" x14ac:dyDescent="0.25">
      <c r="A24" s="120" t="s">
        <v>440</v>
      </c>
      <c r="B24" s="48">
        <f t="shared" si="99"/>
        <v>93.7</v>
      </c>
      <c r="C24" s="48">
        <f t="shared" si="99"/>
        <v>93.7</v>
      </c>
      <c r="D24" s="48">
        <f t="shared" si="100"/>
        <v>93.7</v>
      </c>
      <c r="E24" s="14">
        <f t="shared" si="128"/>
        <v>100</v>
      </c>
      <c r="F24" s="14"/>
      <c r="G24" s="14"/>
      <c r="H24" s="14"/>
      <c r="I24" s="15"/>
      <c r="J24" s="14"/>
      <c r="K24" s="14"/>
      <c r="L24" s="14"/>
      <c r="M24" s="15"/>
      <c r="N24" s="14"/>
      <c r="O24" s="14"/>
      <c r="P24" s="14"/>
      <c r="Q24" s="15"/>
      <c r="R24" s="14"/>
      <c r="S24" s="14"/>
      <c r="T24" s="14"/>
      <c r="U24" s="15"/>
      <c r="V24" s="156"/>
      <c r="W24" s="14"/>
      <c r="X24" s="14"/>
      <c r="Y24" s="14"/>
      <c r="Z24" s="14"/>
      <c r="AA24" s="14"/>
      <c r="AB24" s="14"/>
      <c r="AC24" s="15"/>
      <c r="AD24" s="14"/>
      <c r="AE24" s="14"/>
      <c r="AF24" s="14"/>
      <c r="AG24" s="15"/>
      <c r="AH24" s="14"/>
      <c r="AI24" s="14"/>
      <c r="AJ24" s="14"/>
      <c r="AK24" s="15"/>
      <c r="AL24" s="14"/>
      <c r="AM24" s="14"/>
      <c r="AN24" s="14"/>
      <c r="AO24" s="14"/>
      <c r="AP24" s="14"/>
      <c r="AQ24" s="14"/>
      <c r="AR24" s="14"/>
      <c r="AS24" s="15"/>
      <c r="AT24" s="14"/>
      <c r="AU24" s="14"/>
      <c r="AV24" s="14"/>
      <c r="AW24" s="15"/>
      <c r="AX24" s="14"/>
      <c r="AY24" s="14"/>
      <c r="AZ24" s="14"/>
      <c r="BA24" s="15"/>
      <c r="BB24" s="14"/>
      <c r="BC24" s="14"/>
      <c r="BD24" s="14"/>
      <c r="BE24" s="15"/>
      <c r="BF24" s="14"/>
      <c r="BG24" s="14"/>
      <c r="BH24" s="14"/>
      <c r="BI24" s="15"/>
      <c r="BJ24" s="14"/>
      <c r="BK24" s="14"/>
      <c r="BL24" s="14"/>
      <c r="BM24" s="15"/>
      <c r="BN24" s="14"/>
      <c r="BO24" s="14"/>
      <c r="BP24" s="14"/>
      <c r="BQ24" s="14"/>
      <c r="BR24" s="14">
        <v>93.7</v>
      </c>
      <c r="BS24" s="14">
        <v>93.7</v>
      </c>
      <c r="BT24" s="14">
        <v>93.7</v>
      </c>
      <c r="BU24" s="14">
        <f t="shared" si="121"/>
        <v>100</v>
      </c>
      <c r="BV24" s="14"/>
      <c r="BW24" s="14"/>
      <c r="BX24" s="14"/>
      <c r="BY24" s="15"/>
      <c r="BZ24" s="14"/>
      <c r="CA24" s="14"/>
      <c r="CB24" s="14"/>
      <c r="CC24" s="15"/>
      <c r="CD24" s="14"/>
      <c r="CE24" s="14"/>
      <c r="CF24" s="15"/>
      <c r="CG24" s="14"/>
      <c r="CH24" s="14"/>
      <c r="CI24" s="14"/>
      <c r="CJ24" s="14"/>
      <c r="CK24" s="15"/>
      <c r="CL24" s="15"/>
      <c r="CM24" s="14"/>
      <c r="CN24" s="14"/>
      <c r="CO24" s="15"/>
      <c r="CP24" s="15"/>
      <c r="CQ24" s="14"/>
      <c r="CR24" s="14"/>
      <c r="CS24" s="15"/>
    </row>
    <row r="25" spans="1:97" s="12" customFormat="1" x14ac:dyDescent="0.25">
      <c r="A25" s="120" t="s">
        <v>439</v>
      </c>
      <c r="B25" s="48">
        <f t="shared" si="99"/>
        <v>93.7</v>
      </c>
      <c r="C25" s="48">
        <f t="shared" si="99"/>
        <v>93.7</v>
      </c>
      <c r="D25" s="48">
        <f t="shared" si="100"/>
        <v>93.7</v>
      </c>
      <c r="E25" s="14">
        <f t="shared" si="128"/>
        <v>100</v>
      </c>
      <c r="F25" s="14"/>
      <c r="G25" s="14"/>
      <c r="H25" s="14"/>
      <c r="I25" s="15"/>
      <c r="J25" s="14"/>
      <c r="K25" s="14"/>
      <c r="L25" s="14"/>
      <c r="M25" s="15"/>
      <c r="N25" s="14"/>
      <c r="O25" s="14"/>
      <c r="P25" s="14"/>
      <c r="Q25" s="15"/>
      <c r="R25" s="14"/>
      <c r="S25" s="14"/>
      <c r="T25" s="14"/>
      <c r="U25" s="15"/>
      <c r="V25" s="156"/>
      <c r="W25" s="14"/>
      <c r="X25" s="14"/>
      <c r="Y25" s="14"/>
      <c r="Z25" s="14"/>
      <c r="AA25" s="14"/>
      <c r="AB25" s="14"/>
      <c r="AC25" s="15"/>
      <c r="AD25" s="14"/>
      <c r="AE25" s="14"/>
      <c r="AF25" s="14"/>
      <c r="AG25" s="15"/>
      <c r="AH25" s="14"/>
      <c r="AI25" s="14"/>
      <c r="AJ25" s="14"/>
      <c r="AK25" s="15"/>
      <c r="AL25" s="14"/>
      <c r="AM25" s="14"/>
      <c r="AN25" s="14"/>
      <c r="AO25" s="14"/>
      <c r="AP25" s="14"/>
      <c r="AQ25" s="14"/>
      <c r="AR25" s="14"/>
      <c r="AS25" s="15"/>
      <c r="AT25" s="14"/>
      <c r="AU25" s="14"/>
      <c r="AV25" s="14"/>
      <c r="AW25" s="15"/>
      <c r="AX25" s="14"/>
      <c r="AY25" s="14"/>
      <c r="AZ25" s="14"/>
      <c r="BA25" s="15"/>
      <c r="BB25" s="14"/>
      <c r="BC25" s="14"/>
      <c r="BD25" s="14"/>
      <c r="BE25" s="15"/>
      <c r="BF25" s="14"/>
      <c r="BG25" s="14"/>
      <c r="BH25" s="14"/>
      <c r="BI25" s="15"/>
      <c r="BJ25" s="14"/>
      <c r="BK25" s="14"/>
      <c r="BL25" s="14"/>
      <c r="BM25" s="15"/>
      <c r="BN25" s="14"/>
      <c r="BO25" s="14"/>
      <c r="BP25" s="14"/>
      <c r="BQ25" s="14"/>
      <c r="BR25" s="14">
        <v>93.7</v>
      </c>
      <c r="BS25" s="14">
        <v>93.7</v>
      </c>
      <c r="BT25" s="14">
        <v>93.7</v>
      </c>
      <c r="BU25" s="14">
        <f t="shared" si="121"/>
        <v>100</v>
      </c>
      <c r="BV25" s="14"/>
      <c r="BW25" s="14"/>
      <c r="BX25" s="14"/>
      <c r="BY25" s="15"/>
      <c r="BZ25" s="14"/>
      <c r="CA25" s="14"/>
      <c r="CB25" s="14"/>
      <c r="CC25" s="15"/>
      <c r="CD25" s="14"/>
      <c r="CE25" s="14"/>
      <c r="CF25" s="15"/>
      <c r="CG25" s="14"/>
      <c r="CH25" s="14"/>
      <c r="CI25" s="14"/>
      <c r="CJ25" s="14"/>
      <c r="CK25" s="15"/>
      <c r="CL25" s="15"/>
      <c r="CM25" s="14"/>
      <c r="CN25" s="14"/>
      <c r="CO25" s="15"/>
      <c r="CP25" s="15"/>
      <c r="CQ25" s="14"/>
      <c r="CR25" s="14"/>
      <c r="CS25" s="15"/>
    </row>
    <row r="26" spans="1:97" s="26" customFormat="1" ht="31.5" x14ac:dyDescent="0.25">
      <c r="A26" s="75" t="s">
        <v>270</v>
      </c>
      <c r="B26" s="78">
        <f t="shared" si="99"/>
        <v>393898.39999999997</v>
      </c>
      <c r="C26" s="78">
        <f t="shared" si="99"/>
        <v>421165.89999999991</v>
      </c>
      <c r="D26" s="78">
        <f t="shared" si="100"/>
        <v>418128.47770999995</v>
      </c>
      <c r="E26" s="81">
        <f t="shared" ref="E26" si="129">D26/C26*100</f>
        <v>99.278806216267753</v>
      </c>
      <c r="F26" s="81">
        <f>SUM(F27:F39)</f>
        <v>1073.2</v>
      </c>
      <c r="G26" s="81">
        <f>SUM(G27:G39)</f>
        <v>872.4</v>
      </c>
      <c r="H26" s="81">
        <f t="shared" ref="H26:CN26" si="130">SUM(H27:H39)</f>
        <v>872.4</v>
      </c>
      <c r="I26" s="81">
        <f t="shared" si="57"/>
        <v>100</v>
      </c>
      <c r="J26" s="81">
        <f t="shared" ref="J26" si="131">SUM(J27:J39)</f>
        <v>319.39999999999998</v>
      </c>
      <c r="K26" s="81">
        <f t="shared" si="130"/>
        <v>319.39999999999998</v>
      </c>
      <c r="L26" s="81">
        <f t="shared" si="130"/>
        <v>319.39999999999998</v>
      </c>
      <c r="M26" s="81">
        <f t="shared" si="59"/>
        <v>100</v>
      </c>
      <c r="N26" s="81">
        <f t="shared" ref="N26" si="132">SUM(N27:N39)</f>
        <v>5227.5</v>
      </c>
      <c r="O26" s="81">
        <f t="shared" si="130"/>
        <v>3506.5</v>
      </c>
      <c r="P26" s="81">
        <f t="shared" si="130"/>
        <v>3506.5</v>
      </c>
      <c r="Q26" s="81">
        <f t="shared" si="61"/>
        <v>100</v>
      </c>
      <c r="R26" s="81">
        <f t="shared" ref="R26" si="133">SUM(R27:R39)</f>
        <v>0</v>
      </c>
      <c r="S26" s="81">
        <f t="shared" si="130"/>
        <v>0</v>
      </c>
      <c r="T26" s="81">
        <f t="shared" si="130"/>
        <v>0</v>
      </c>
      <c r="U26" s="81"/>
      <c r="V26" s="154"/>
      <c r="W26" s="81">
        <f t="shared" si="130"/>
        <v>421</v>
      </c>
      <c r="X26" s="81">
        <f t="shared" si="130"/>
        <v>420.91659999999996</v>
      </c>
      <c r="Y26" s="81">
        <f>X26/W26*100</f>
        <v>99.980190023752954</v>
      </c>
      <c r="Z26" s="81">
        <f t="shared" ref="Z26" si="134">SUM(Z27:Z39)</f>
        <v>5778</v>
      </c>
      <c r="AA26" s="81">
        <f t="shared" si="130"/>
        <v>5028.6000000000004</v>
      </c>
      <c r="AB26" s="81">
        <f t="shared" si="130"/>
        <v>4979.6660000000002</v>
      </c>
      <c r="AC26" s="81">
        <f t="shared" si="65"/>
        <v>99.026886210873798</v>
      </c>
      <c r="AD26" s="81">
        <f t="shared" ref="AD26" si="135">SUM(AD27:AD39)</f>
        <v>269.3</v>
      </c>
      <c r="AE26" s="81">
        <f t="shared" si="130"/>
        <v>269.3</v>
      </c>
      <c r="AF26" s="81">
        <f t="shared" si="130"/>
        <v>269.3</v>
      </c>
      <c r="AG26" s="81">
        <f t="shared" si="67"/>
        <v>100</v>
      </c>
      <c r="AH26" s="81">
        <f t="shared" ref="AH26" si="136">SUM(AH27:AH39)</f>
        <v>344560</v>
      </c>
      <c r="AI26" s="81">
        <f t="shared" si="130"/>
        <v>372735.8</v>
      </c>
      <c r="AJ26" s="81">
        <f t="shared" si="130"/>
        <v>372735.8</v>
      </c>
      <c r="AK26" s="81">
        <f t="shared" si="69"/>
        <v>100</v>
      </c>
      <c r="AL26" s="81">
        <f t="shared" ref="AL26" si="137">SUM(AL27:AL39)</f>
        <v>901.7</v>
      </c>
      <c r="AM26" s="81">
        <f t="shared" si="130"/>
        <v>930.8</v>
      </c>
      <c r="AN26" s="81">
        <f t="shared" si="130"/>
        <v>930.8</v>
      </c>
      <c r="AO26" s="79">
        <f t="shared" si="71"/>
        <v>100</v>
      </c>
      <c r="AP26" s="81">
        <f t="shared" ref="AP26" si="138">SUM(AP27:AP39)</f>
        <v>0</v>
      </c>
      <c r="AQ26" s="81">
        <f t="shared" si="130"/>
        <v>0</v>
      </c>
      <c r="AR26" s="81">
        <f t="shared" si="130"/>
        <v>0</v>
      </c>
      <c r="AS26" s="81"/>
      <c r="AT26" s="81">
        <f t="shared" ref="AT26" si="139">SUM(AT27:AT39)</f>
        <v>300.60000000000002</v>
      </c>
      <c r="AU26" s="81">
        <f t="shared" si="130"/>
        <v>310.3</v>
      </c>
      <c r="AV26" s="81">
        <f t="shared" si="130"/>
        <v>310.3</v>
      </c>
      <c r="AW26" s="81">
        <f t="shared" si="74"/>
        <v>100</v>
      </c>
      <c r="AX26" s="81">
        <f t="shared" ref="AX26" si="140">SUM(AX27:AX39)</f>
        <v>4492.2</v>
      </c>
      <c r="AY26" s="81">
        <f t="shared" si="130"/>
        <v>5728.1</v>
      </c>
      <c r="AZ26" s="81">
        <f t="shared" si="130"/>
        <v>5154.9951100000008</v>
      </c>
      <c r="BA26" s="81">
        <f t="shared" si="76"/>
        <v>89.994851870602815</v>
      </c>
      <c r="BB26" s="81">
        <f t="shared" ref="BB26" si="141">SUM(BB27:BB39)</f>
        <v>601.20000000000005</v>
      </c>
      <c r="BC26" s="81">
        <f t="shared" si="130"/>
        <v>620.5</v>
      </c>
      <c r="BD26" s="81">
        <f t="shared" si="130"/>
        <v>620.5</v>
      </c>
      <c r="BE26" s="81">
        <f t="shared" si="78"/>
        <v>100</v>
      </c>
      <c r="BF26" s="81">
        <f t="shared" ref="BF26" si="142">SUM(BF27:BF39)</f>
        <v>300.60000000000002</v>
      </c>
      <c r="BG26" s="81">
        <f t="shared" si="130"/>
        <v>310.3</v>
      </c>
      <c r="BH26" s="81">
        <f t="shared" si="130"/>
        <v>310.3</v>
      </c>
      <c r="BI26" s="81">
        <f t="shared" si="80"/>
        <v>100</v>
      </c>
      <c r="BJ26" s="81">
        <f t="shared" ref="BJ26" si="143">SUM(BJ27:BJ39)</f>
        <v>2028.1</v>
      </c>
      <c r="BK26" s="81">
        <f t="shared" si="130"/>
        <v>2028.1</v>
      </c>
      <c r="BL26" s="81">
        <f t="shared" ref="BL26" si="144">SUM(BL27:BL39)</f>
        <v>2028.1</v>
      </c>
      <c r="BM26" s="81">
        <f t="shared" si="83"/>
        <v>100</v>
      </c>
      <c r="BN26" s="81">
        <f t="shared" ref="BN26" si="145">SUM(BN27:BN39)</f>
        <v>0</v>
      </c>
      <c r="BO26" s="81">
        <f t="shared" si="130"/>
        <v>0</v>
      </c>
      <c r="BP26" s="81">
        <f t="shared" ref="BP26" si="146">SUM(BP27:BP39)</f>
        <v>0</v>
      </c>
      <c r="BQ26" s="81">
        <f t="shared" si="130"/>
        <v>0</v>
      </c>
      <c r="BR26" s="81">
        <f t="shared" ref="BR26" si="147">SUM(BR27:BR39)</f>
        <v>2014.3000000000002</v>
      </c>
      <c r="BS26" s="81">
        <f t="shared" si="130"/>
        <v>2014.3000000000002</v>
      </c>
      <c r="BT26" s="81">
        <f t="shared" ref="BT26" si="148">SUM(BT27:BT39)</f>
        <v>2014.3000000000002</v>
      </c>
      <c r="BU26" s="79">
        <f t="shared" si="121"/>
        <v>100</v>
      </c>
      <c r="BV26" s="81">
        <f t="shared" ref="BV26" si="149">SUM(BV27:BV39)</f>
        <v>300.60000000000002</v>
      </c>
      <c r="BW26" s="81">
        <f t="shared" si="130"/>
        <v>310.3</v>
      </c>
      <c r="BX26" s="81">
        <f t="shared" si="130"/>
        <v>310.3</v>
      </c>
      <c r="BY26" s="81">
        <f t="shared" si="89"/>
        <v>100</v>
      </c>
      <c r="BZ26" s="81">
        <f t="shared" ref="BZ26" si="150">SUM(BZ27:BZ39)</f>
        <v>601.20000000000005</v>
      </c>
      <c r="CA26" s="81">
        <f t="shared" si="130"/>
        <v>620.5</v>
      </c>
      <c r="CB26" s="81">
        <f t="shared" ref="CB26" si="151">SUM(CB27:CB39)</f>
        <v>620.5</v>
      </c>
      <c r="CC26" s="81">
        <f t="shared" si="92"/>
        <v>100</v>
      </c>
      <c r="CD26" s="81">
        <f t="shared" ref="CD26" si="152">SUM(CD27:CD39)</f>
        <v>25102.3</v>
      </c>
      <c r="CE26" s="81">
        <f t="shared" si="130"/>
        <v>25102.3</v>
      </c>
      <c r="CF26" s="81">
        <f t="shared" si="130"/>
        <v>22719</v>
      </c>
      <c r="CG26" s="81">
        <f t="shared" si="94"/>
        <v>90.505650876612904</v>
      </c>
      <c r="CH26" s="81">
        <f t="shared" ref="CH26" si="153">SUM(CH27:CH39)</f>
        <v>28.2</v>
      </c>
      <c r="CI26" s="81">
        <f t="shared" si="130"/>
        <v>32</v>
      </c>
      <c r="CJ26" s="81">
        <f t="shared" si="130"/>
        <v>0</v>
      </c>
      <c r="CK26" s="81"/>
      <c r="CL26" s="81"/>
      <c r="CM26" s="81">
        <f t="shared" si="130"/>
        <v>5.4</v>
      </c>
      <c r="CN26" s="81">
        <f t="shared" si="130"/>
        <v>5.4</v>
      </c>
      <c r="CO26" s="81">
        <f t="shared" si="127"/>
        <v>100</v>
      </c>
      <c r="CP26" s="81"/>
      <c r="CQ26" s="81"/>
      <c r="CR26" s="81"/>
      <c r="CS26" s="81"/>
    </row>
    <row r="27" spans="1:97" s="12" customFormat="1" x14ac:dyDescent="0.25">
      <c r="A27" s="119" t="s">
        <v>269</v>
      </c>
      <c r="B27" s="48">
        <f t="shared" si="99"/>
        <v>391884.1</v>
      </c>
      <c r="C27" s="48">
        <f t="shared" si="99"/>
        <v>419151.59999999992</v>
      </c>
      <c r="D27" s="48">
        <f t="shared" si="100"/>
        <v>416114.17770999996</v>
      </c>
      <c r="E27" s="15">
        <f t="shared" si="1"/>
        <v>99.275340404283327</v>
      </c>
      <c r="F27" s="15">
        <v>1073.2</v>
      </c>
      <c r="G27" s="15">
        <v>872.4</v>
      </c>
      <c r="H27" s="133">
        <v>872.4</v>
      </c>
      <c r="I27" s="15">
        <f t="shared" si="57"/>
        <v>100</v>
      </c>
      <c r="J27" s="15">
        <v>319.39999999999998</v>
      </c>
      <c r="K27" s="133">
        <v>319.39999999999998</v>
      </c>
      <c r="L27" s="133">
        <v>319.39999999999998</v>
      </c>
      <c r="M27" s="15">
        <f t="shared" si="59"/>
        <v>100</v>
      </c>
      <c r="N27" s="15">
        <v>5227.5</v>
      </c>
      <c r="O27" s="133">
        <v>3506.5</v>
      </c>
      <c r="P27" s="133">
        <v>3506.5</v>
      </c>
      <c r="Q27" s="15">
        <f t="shared" si="61"/>
        <v>100</v>
      </c>
      <c r="R27" s="15"/>
      <c r="S27" s="15"/>
      <c r="T27" s="15">
        <v>0</v>
      </c>
      <c r="U27" s="15"/>
      <c r="V27" s="156"/>
      <c r="W27" s="133">
        <v>421</v>
      </c>
      <c r="X27" s="133">
        <v>420.91659999999996</v>
      </c>
      <c r="Y27" s="15">
        <f>X27/W27*100</f>
        <v>99.980190023752954</v>
      </c>
      <c r="Z27" s="15">
        <v>5778</v>
      </c>
      <c r="AA27" s="15">
        <v>5028.6000000000004</v>
      </c>
      <c r="AB27" s="133">
        <v>4979.6660000000002</v>
      </c>
      <c r="AC27" s="15">
        <f t="shared" si="65"/>
        <v>99.026886210873798</v>
      </c>
      <c r="AD27" s="15">
        <v>269.3</v>
      </c>
      <c r="AE27" s="15">
        <v>269.3</v>
      </c>
      <c r="AF27" s="133">
        <v>269.3</v>
      </c>
      <c r="AG27" s="15">
        <f t="shared" si="67"/>
        <v>100</v>
      </c>
      <c r="AH27" s="247">
        <v>344560</v>
      </c>
      <c r="AI27" s="133">
        <v>372735.8</v>
      </c>
      <c r="AJ27" s="133">
        <v>372735.8</v>
      </c>
      <c r="AK27" s="15">
        <f t="shared" si="69"/>
        <v>100</v>
      </c>
      <c r="AL27" s="15">
        <v>901.7</v>
      </c>
      <c r="AM27" s="133">
        <v>930.8</v>
      </c>
      <c r="AN27" s="133">
        <v>930.8</v>
      </c>
      <c r="AO27" s="14">
        <f t="shared" si="71"/>
        <v>100</v>
      </c>
      <c r="AP27" s="14"/>
      <c r="AQ27" s="14"/>
      <c r="AR27" s="15"/>
      <c r="AS27" s="15"/>
      <c r="AT27" s="15">
        <v>300.60000000000002</v>
      </c>
      <c r="AU27" s="15">
        <v>310.3</v>
      </c>
      <c r="AV27" s="15">
        <v>310.3</v>
      </c>
      <c r="AW27" s="15">
        <f t="shared" si="74"/>
        <v>100</v>
      </c>
      <c r="AX27" s="15">
        <v>4492.2</v>
      </c>
      <c r="AY27" s="133">
        <v>5728.1</v>
      </c>
      <c r="AZ27" s="133">
        <v>5154.9951100000008</v>
      </c>
      <c r="BA27" s="15">
        <f t="shared" si="76"/>
        <v>89.994851870602815</v>
      </c>
      <c r="BB27" s="15">
        <v>601.20000000000005</v>
      </c>
      <c r="BC27" s="133">
        <v>620.5</v>
      </c>
      <c r="BD27" s="133">
        <v>620.5</v>
      </c>
      <c r="BE27" s="15">
        <f t="shared" si="78"/>
        <v>100</v>
      </c>
      <c r="BF27" s="15">
        <v>300.60000000000002</v>
      </c>
      <c r="BG27" s="247">
        <v>310.3</v>
      </c>
      <c r="BH27" s="133">
        <v>310.3</v>
      </c>
      <c r="BI27" s="15">
        <f t="shared" si="80"/>
        <v>100</v>
      </c>
      <c r="BJ27" s="15">
        <v>2028.1</v>
      </c>
      <c r="BK27" s="231">
        <v>2028.1</v>
      </c>
      <c r="BL27" s="231">
        <v>2028.1</v>
      </c>
      <c r="BM27" s="15">
        <f t="shared" si="83"/>
        <v>100</v>
      </c>
      <c r="BN27" s="15"/>
      <c r="BO27" s="15"/>
      <c r="BP27" s="15"/>
      <c r="BQ27" s="15"/>
      <c r="BR27" s="15"/>
      <c r="BS27" s="15"/>
      <c r="BT27" s="15"/>
      <c r="BU27" s="14"/>
      <c r="BV27" s="15">
        <v>300.60000000000002</v>
      </c>
      <c r="BW27" s="133">
        <v>310.3</v>
      </c>
      <c r="BX27" s="133">
        <v>310.3</v>
      </c>
      <c r="BY27" s="15">
        <f t="shared" si="89"/>
        <v>100</v>
      </c>
      <c r="BZ27" s="15">
        <v>601.20000000000005</v>
      </c>
      <c r="CA27" s="15">
        <v>620.5</v>
      </c>
      <c r="CB27" s="15">
        <v>620.5</v>
      </c>
      <c r="CC27" s="15">
        <f t="shared" si="92"/>
        <v>100</v>
      </c>
      <c r="CD27" s="15">
        <v>25102.3</v>
      </c>
      <c r="CE27" s="15">
        <v>25102.3</v>
      </c>
      <c r="CF27" s="133">
        <v>22719</v>
      </c>
      <c r="CG27" s="15">
        <f t="shared" si="94"/>
        <v>90.505650876612904</v>
      </c>
      <c r="CH27" s="15">
        <v>28.2</v>
      </c>
      <c r="CI27" s="15">
        <v>32</v>
      </c>
      <c r="CJ27" s="15"/>
      <c r="CK27" s="15">
        <f t="shared" si="98"/>
        <v>0</v>
      </c>
      <c r="CL27" s="15"/>
      <c r="CM27" s="133">
        <v>5.4</v>
      </c>
      <c r="CN27" s="133">
        <v>5.4</v>
      </c>
      <c r="CO27" s="15">
        <f t="shared" si="127"/>
        <v>100</v>
      </c>
      <c r="CP27" s="15"/>
      <c r="CQ27" s="15"/>
      <c r="CR27" s="15"/>
      <c r="CS27" s="15"/>
    </row>
    <row r="28" spans="1:97" s="12" customFormat="1" x14ac:dyDescent="0.25">
      <c r="A28" s="120" t="s">
        <v>450</v>
      </c>
      <c r="B28" s="48">
        <f t="shared" si="99"/>
        <v>1171.0999999999999</v>
      </c>
      <c r="C28" s="48">
        <f t="shared" si="99"/>
        <v>1171.0999999999999</v>
      </c>
      <c r="D28" s="48">
        <f t="shared" si="100"/>
        <v>1171.0999999999999</v>
      </c>
      <c r="E28" s="14">
        <f>D28/C28*100</f>
        <v>100</v>
      </c>
      <c r="F28" s="14"/>
      <c r="G28" s="14"/>
      <c r="H28" s="14"/>
      <c r="I28" s="15"/>
      <c r="J28" s="14"/>
      <c r="K28" s="14"/>
      <c r="L28" s="15"/>
      <c r="M28" s="15"/>
      <c r="N28" s="14"/>
      <c r="O28" s="14"/>
      <c r="P28" s="15"/>
      <c r="Q28" s="15"/>
      <c r="R28" s="14"/>
      <c r="S28" s="14"/>
      <c r="T28" s="14"/>
      <c r="U28" s="15"/>
      <c r="V28" s="156"/>
      <c r="W28" s="14"/>
      <c r="X28" s="14"/>
      <c r="Y28" s="14"/>
      <c r="Z28" s="14"/>
      <c r="AA28" s="14"/>
      <c r="AB28" s="14"/>
      <c r="AC28" s="15"/>
      <c r="AD28" s="14"/>
      <c r="AE28" s="14"/>
      <c r="AF28" s="14"/>
      <c r="AG28" s="15"/>
      <c r="AH28" s="15"/>
      <c r="AI28" s="15"/>
      <c r="AJ28" s="15"/>
      <c r="AK28" s="15"/>
      <c r="AL28" s="14"/>
      <c r="AM28" s="14"/>
      <c r="AN28" s="14"/>
      <c r="AO28" s="14"/>
      <c r="AP28" s="14"/>
      <c r="AQ28" s="14"/>
      <c r="AR28" s="14"/>
      <c r="AS28" s="15"/>
      <c r="AT28" s="14"/>
      <c r="AU28" s="14"/>
      <c r="AV28" s="14"/>
      <c r="AW28" s="15"/>
      <c r="AX28" s="14"/>
      <c r="AY28" s="14"/>
      <c r="AZ28" s="14"/>
      <c r="BA28" s="15"/>
      <c r="BB28" s="14"/>
      <c r="BC28" s="14"/>
      <c r="BD28" s="14"/>
      <c r="BE28" s="15"/>
      <c r="BF28" s="14"/>
      <c r="BG28" s="14"/>
      <c r="BH28" s="14"/>
      <c r="BI28" s="15"/>
      <c r="BJ28" s="14"/>
      <c r="BK28" s="14"/>
      <c r="BL28" s="14"/>
      <c r="BM28" s="15"/>
      <c r="BN28" s="14"/>
      <c r="BO28" s="14"/>
      <c r="BP28" s="14"/>
      <c r="BQ28" s="14"/>
      <c r="BR28" s="14">
        <v>1171.0999999999999</v>
      </c>
      <c r="BS28" s="14">
        <v>1171.0999999999999</v>
      </c>
      <c r="BT28" s="14">
        <v>1171.0999999999999</v>
      </c>
      <c r="BU28" s="14">
        <f>BT28/BS28*100</f>
        <v>100</v>
      </c>
      <c r="BV28" s="14"/>
      <c r="BW28" s="14"/>
      <c r="BX28" s="14"/>
      <c r="BY28" s="15"/>
      <c r="BZ28" s="14"/>
      <c r="CA28" s="14"/>
      <c r="CB28" s="14"/>
      <c r="CC28" s="15"/>
      <c r="CD28" s="14"/>
      <c r="CE28" s="14"/>
      <c r="CF28" s="14"/>
      <c r="CG28" s="15"/>
      <c r="CH28" s="14"/>
      <c r="CI28" s="14"/>
      <c r="CJ28" s="14"/>
      <c r="CK28" s="15"/>
      <c r="CL28" s="15"/>
      <c r="CM28" s="14"/>
      <c r="CN28" s="14"/>
      <c r="CO28" s="15"/>
      <c r="CP28" s="15"/>
      <c r="CQ28" s="14"/>
      <c r="CR28" s="14"/>
      <c r="CS28" s="15"/>
    </row>
    <row r="29" spans="1:97" s="12" customFormat="1" x14ac:dyDescent="0.25">
      <c r="A29" s="120" t="s">
        <v>272</v>
      </c>
      <c r="B29" s="48">
        <f t="shared" si="99"/>
        <v>93.7</v>
      </c>
      <c r="C29" s="48">
        <f t="shared" si="99"/>
        <v>93.7</v>
      </c>
      <c r="D29" s="48">
        <f t="shared" si="100"/>
        <v>93.7</v>
      </c>
      <c r="E29" s="14">
        <f>D29/C29*100</f>
        <v>100</v>
      </c>
      <c r="F29" s="14"/>
      <c r="G29" s="14"/>
      <c r="H29" s="14"/>
      <c r="I29" s="15"/>
      <c r="J29" s="14"/>
      <c r="K29" s="14"/>
      <c r="L29" s="15"/>
      <c r="M29" s="15"/>
      <c r="N29" s="14"/>
      <c r="O29" s="14"/>
      <c r="P29" s="15"/>
      <c r="Q29" s="15"/>
      <c r="R29" s="14"/>
      <c r="S29" s="14"/>
      <c r="T29" s="14"/>
      <c r="U29" s="15"/>
      <c r="V29" s="156"/>
      <c r="W29" s="14"/>
      <c r="X29" s="14"/>
      <c r="Y29" s="14"/>
      <c r="Z29" s="14"/>
      <c r="AA29" s="14"/>
      <c r="AB29" s="14"/>
      <c r="AC29" s="15"/>
      <c r="AD29" s="14"/>
      <c r="AE29" s="14"/>
      <c r="AF29" s="14"/>
      <c r="AG29" s="15"/>
      <c r="AH29" s="15"/>
      <c r="AI29" s="15"/>
      <c r="AJ29" s="15"/>
      <c r="AK29" s="15"/>
      <c r="AL29" s="14"/>
      <c r="AM29" s="14"/>
      <c r="AN29" s="14"/>
      <c r="AO29" s="14"/>
      <c r="AP29" s="14"/>
      <c r="AQ29" s="14"/>
      <c r="AR29" s="14"/>
      <c r="AS29" s="15"/>
      <c r="AT29" s="14"/>
      <c r="AU29" s="14"/>
      <c r="AV29" s="14"/>
      <c r="AW29" s="15"/>
      <c r="AX29" s="14"/>
      <c r="AY29" s="14"/>
      <c r="AZ29" s="14"/>
      <c r="BA29" s="15"/>
      <c r="BB29" s="14"/>
      <c r="BC29" s="14"/>
      <c r="BD29" s="14"/>
      <c r="BE29" s="15"/>
      <c r="BF29" s="14"/>
      <c r="BG29" s="14"/>
      <c r="BH29" s="14"/>
      <c r="BI29" s="15"/>
      <c r="BJ29" s="14"/>
      <c r="BK29" s="14"/>
      <c r="BL29" s="14"/>
      <c r="BM29" s="15"/>
      <c r="BN29" s="14"/>
      <c r="BO29" s="14"/>
      <c r="BP29" s="14"/>
      <c r="BQ29" s="14"/>
      <c r="BR29" s="14">
        <v>93.7</v>
      </c>
      <c r="BS29" s="14">
        <v>93.7</v>
      </c>
      <c r="BT29" s="14">
        <v>93.7</v>
      </c>
      <c r="BU29" s="14">
        <f>BT29/BS29*100</f>
        <v>100</v>
      </c>
      <c r="BV29" s="14"/>
      <c r="BW29" s="14"/>
      <c r="BX29" s="14"/>
      <c r="BY29" s="15"/>
      <c r="BZ29" s="14"/>
      <c r="CA29" s="14"/>
      <c r="CB29" s="14"/>
      <c r="CC29" s="15"/>
      <c r="CD29" s="14"/>
      <c r="CE29" s="14"/>
      <c r="CF29" s="14"/>
      <c r="CG29" s="15"/>
      <c r="CH29" s="14"/>
      <c r="CI29" s="14"/>
      <c r="CJ29" s="14"/>
      <c r="CK29" s="15"/>
      <c r="CL29" s="15"/>
      <c r="CM29" s="14"/>
      <c r="CN29" s="14"/>
      <c r="CO29" s="15"/>
      <c r="CP29" s="15"/>
      <c r="CQ29" s="14"/>
      <c r="CR29" s="14"/>
      <c r="CS29" s="15"/>
    </row>
    <row r="30" spans="1:97" s="12" customFormat="1" x14ac:dyDescent="0.25">
      <c r="A30" s="120" t="s">
        <v>448</v>
      </c>
      <c r="B30" s="48">
        <f t="shared" ref="B30:B39" si="154">F30+J30+N30+R30+V30+Z30+AD30+AH30+AL30+AP30+AT30+AX30+BB30+BF30+BJ30+BN30+BR30+BV30+BZ30+CD30+CH30+CL30+CP30</f>
        <v>0</v>
      </c>
      <c r="C30" s="48">
        <f t="shared" ref="C30:C39" si="155">G30+K30+O30+S30+W30+AA30+AE30+AI30+AM30+AQ30+AU30+AY30+BC30+BG30+BK30+BO30+BS30+BW30+CA30+CE30+CI30+CM30+CQ30</f>
        <v>0</v>
      </c>
      <c r="D30" s="48">
        <f t="shared" ref="D30:D39" si="156">H30+L30+P30+T30+X30+AB30+AF30+AJ30+AN30+AR30+AV30+AZ30+BD30+BH30+BL30+BP30+BT30+BX30+CB30+CF30+CJ30+CN30+CR30</f>
        <v>0</v>
      </c>
      <c r="E30" s="14"/>
      <c r="F30" s="14"/>
      <c r="G30" s="14"/>
      <c r="H30" s="14"/>
      <c r="I30" s="15"/>
      <c r="J30" s="14"/>
      <c r="K30" s="14"/>
      <c r="L30" s="15"/>
      <c r="M30" s="15"/>
      <c r="N30" s="14"/>
      <c r="O30" s="14"/>
      <c r="P30" s="15"/>
      <c r="Q30" s="15"/>
      <c r="R30" s="14"/>
      <c r="S30" s="14"/>
      <c r="T30" s="14"/>
      <c r="U30" s="15"/>
      <c r="V30" s="156"/>
      <c r="W30" s="14"/>
      <c r="X30" s="14"/>
      <c r="Y30" s="14"/>
      <c r="Z30" s="14"/>
      <c r="AA30" s="14"/>
      <c r="AB30" s="14"/>
      <c r="AC30" s="15"/>
      <c r="AD30" s="14"/>
      <c r="AE30" s="14"/>
      <c r="AF30" s="14"/>
      <c r="AG30" s="15"/>
      <c r="AH30" s="15"/>
      <c r="AI30" s="15"/>
      <c r="AJ30" s="15"/>
      <c r="AK30" s="15"/>
      <c r="AL30" s="14"/>
      <c r="AM30" s="14"/>
      <c r="AN30" s="14"/>
      <c r="AO30" s="14"/>
      <c r="AP30" s="14"/>
      <c r="AQ30" s="14"/>
      <c r="AR30" s="14"/>
      <c r="AS30" s="15"/>
      <c r="AT30" s="14"/>
      <c r="AU30" s="14"/>
      <c r="AV30" s="14"/>
      <c r="AW30" s="15"/>
      <c r="AX30" s="14"/>
      <c r="AY30" s="14"/>
      <c r="AZ30" s="14"/>
      <c r="BA30" s="15"/>
      <c r="BB30" s="14"/>
      <c r="BC30" s="14"/>
      <c r="BD30" s="14"/>
      <c r="BE30" s="15"/>
      <c r="BF30" s="14"/>
      <c r="BG30" s="14"/>
      <c r="BH30" s="14"/>
      <c r="BI30" s="15"/>
      <c r="BJ30" s="14"/>
      <c r="BK30" s="14"/>
      <c r="BL30" s="14"/>
      <c r="BM30" s="15"/>
      <c r="BN30" s="14"/>
      <c r="BO30" s="14"/>
      <c r="BP30" s="14"/>
      <c r="BQ30" s="14"/>
      <c r="BR30" s="14"/>
      <c r="BS30" s="14"/>
      <c r="BT30" s="14"/>
      <c r="BU30" s="14"/>
      <c r="BV30" s="14"/>
      <c r="BW30" s="14"/>
      <c r="BX30" s="14"/>
      <c r="BY30" s="15"/>
      <c r="BZ30" s="14"/>
      <c r="CA30" s="14"/>
      <c r="CB30" s="14"/>
      <c r="CC30" s="15"/>
      <c r="CD30" s="14"/>
      <c r="CE30" s="14"/>
      <c r="CF30" s="14"/>
      <c r="CG30" s="15"/>
      <c r="CH30" s="14"/>
      <c r="CI30" s="14"/>
      <c r="CJ30" s="14"/>
      <c r="CK30" s="15"/>
      <c r="CL30" s="15"/>
      <c r="CM30" s="14"/>
      <c r="CN30" s="14"/>
      <c r="CO30" s="15"/>
      <c r="CP30" s="15"/>
      <c r="CQ30" s="14"/>
      <c r="CR30" s="14"/>
      <c r="CS30" s="15"/>
    </row>
    <row r="31" spans="1:97" s="12" customFormat="1" x14ac:dyDescent="0.25">
      <c r="A31" s="120" t="s">
        <v>273</v>
      </c>
      <c r="B31" s="48">
        <f t="shared" si="154"/>
        <v>234.2</v>
      </c>
      <c r="C31" s="48">
        <f t="shared" si="155"/>
        <v>234.2</v>
      </c>
      <c r="D31" s="48">
        <f t="shared" si="156"/>
        <v>234.2</v>
      </c>
      <c r="E31" s="14">
        <f>D31/C31*100</f>
        <v>100</v>
      </c>
      <c r="F31" s="14"/>
      <c r="G31" s="14"/>
      <c r="H31" s="14"/>
      <c r="I31" s="15"/>
      <c r="J31" s="14"/>
      <c r="K31" s="14"/>
      <c r="L31" s="15"/>
      <c r="M31" s="15"/>
      <c r="N31" s="14"/>
      <c r="O31" s="14"/>
      <c r="P31" s="15"/>
      <c r="Q31" s="15"/>
      <c r="R31" s="14"/>
      <c r="S31" s="14"/>
      <c r="T31" s="14"/>
      <c r="U31" s="15"/>
      <c r="V31" s="156"/>
      <c r="W31" s="14"/>
      <c r="X31" s="14"/>
      <c r="Y31" s="14"/>
      <c r="Z31" s="14"/>
      <c r="AA31" s="14"/>
      <c r="AB31" s="14"/>
      <c r="AC31" s="15"/>
      <c r="AD31" s="14"/>
      <c r="AE31" s="14"/>
      <c r="AF31" s="14"/>
      <c r="AG31" s="15"/>
      <c r="AH31" s="15"/>
      <c r="AI31" s="15"/>
      <c r="AJ31" s="15"/>
      <c r="AK31" s="15"/>
      <c r="AL31" s="14"/>
      <c r="AM31" s="14"/>
      <c r="AN31" s="14"/>
      <c r="AO31" s="14"/>
      <c r="AP31" s="14"/>
      <c r="AQ31" s="14"/>
      <c r="AR31" s="14"/>
      <c r="AS31" s="15"/>
      <c r="AT31" s="14"/>
      <c r="AU31" s="14"/>
      <c r="AV31" s="14"/>
      <c r="AW31" s="15"/>
      <c r="AX31" s="14"/>
      <c r="AY31" s="14"/>
      <c r="AZ31" s="14"/>
      <c r="BA31" s="15"/>
      <c r="BB31" s="14"/>
      <c r="BC31" s="14"/>
      <c r="BD31" s="14"/>
      <c r="BE31" s="15"/>
      <c r="BF31" s="14"/>
      <c r="BG31" s="14"/>
      <c r="BH31" s="14"/>
      <c r="BI31" s="15"/>
      <c r="BJ31" s="14"/>
      <c r="BK31" s="14"/>
      <c r="BL31" s="14"/>
      <c r="BM31" s="15"/>
      <c r="BN31" s="14"/>
      <c r="BO31" s="14"/>
      <c r="BP31" s="14"/>
      <c r="BQ31" s="14"/>
      <c r="BR31" s="14">
        <v>234.2</v>
      </c>
      <c r="BS31" s="14">
        <v>234.2</v>
      </c>
      <c r="BT31" s="14">
        <v>234.2</v>
      </c>
      <c r="BU31" s="14">
        <f>BT31/BS31*100</f>
        <v>100</v>
      </c>
      <c r="BV31" s="14"/>
      <c r="BW31" s="14"/>
      <c r="BX31" s="14"/>
      <c r="BY31" s="15"/>
      <c r="BZ31" s="14"/>
      <c r="CA31" s="14"/>
      <c r="CB31" s="14"/>
      <c r="CC31" s="15"/>
      <c r="CD31" s="14"/>
      <c r="CE31" s="14"/>
      <c r="CF31" s="14"/>
      <c r="CG31" s="15"/>
      <c r="CH31" s="14"/>
      <c r="CI31" s="14"/>
      <c r="CJ31" s="14"/>
      <c r="CK31" s="15"/>
      <c r="CL31" s="15"/>
      <c r="CM31" s="14"/>
      <c r="CN31" s="14"/>
      <c r="CO31" s="15"/>
      <c r="CP31" s="15"/>
      <c r="CQ31" s="14"/>
      <c r="CR31" s="14"/>
      <c r="CS31" s="15"/>
    </row>
    <row r="32" spans="1:97" s="12" customFormat="1" x14ac:dyDescent="0.25">
      <c r="A32" s="120" t="s">
        <v>447</v>
      </c>
      <c r="B32" s="48">
        <f t="shared" si="154"/>
        <v>93.7</v>
      </c>
      <c r="C32" s="48">
        <f t="shared" si="155"/>
        <v>93.7</v>
      </c>
      <c r="D32" s="48">
        <f t="shared" si="156"/>
        <v>93.7</v>
      </c>
      <c r="E32" s="14">
        <f>D32/C32*100</f>
        <v>100</v>
      </c>
      <c r="F32" s="14"/>
      <c r="G32" s="14"/>
      <c r="H32" s="14"/>
      <c r="I32" s="15"/>
      <c r="J32" s="14"/>
      <c r="K32" s="14"/>
      <c r="L32" s="15"/>
      <c r="M32" s="15"/>
      <c r="N32" s="14"/>
      <c r="O32" s="14"/>
      <c r="P32" s="15"/>
      <c r="Q32" s="15"/>
      <c r="R32" s="14"/>
      <c r="S32" s="14"/>
      <c r="T32" s="14"/>
      <c r="U32" s="15"/>
      <c r="V32" s="156"/>
      <c r="W32" s="14"/>
      <c r="X32" s="14"/>
      <c r="Y32" s="14"/>
      <c r="Z32" s="14"/>
      <c r="AA32" s="14"/>
      <c r="AB32" s="14"/>
      <c r="AC32" s="15"/>
      <c r="AD32" s="14"/>
      <c r="AE32" s="14"/>
      <c r="AF32" s="14"/>
      <c r="AG32" s="15"/>
      <c r="AH32" s="15"/>
      <c r="AI32" s="15"/>
      <c r="AJ32" s="15"/>
      <c r="AK32" s="15"/>
      <c r="AL32" s="14"/>
      <c r="AM32" s="14"/>
      <c r="AN32" s="14"/>
      <c r="AO32" s="14"/>
      <c r="AP32" s="14"/>
      <c r="AQ32" s="14"/>
      <c r="AR32" s="14"/>
      <c r="AS32" s="15"/>
      <c r="AT32" s="14"/>
      <c r="AU32" s="14"/>
      <c r="AV32" s="14"/>
      <c r="AW32" s="15"/>
      <c r="AX32" s="14"/>
      <c r="AY32" s="14"/>
      <c r="AZ32" s="14"/>
      <c r="BA32" s="15"/>
      <c r="BB32" s="14"/>
      <c r="BC32" s="14"/>
      <c r="BD32" s="14"/>
      <c r="BE32" s="15"/>
      <c r="BF32" s="14"/>
      <c r="BG32" s="14"/>
      <c r="BH32" s="14"/>
      <c r="BI32" s="15"/>
      <c r="BJ32" s="14"/>
      <c r="BK32" s="14"/>
      <c r="BL32" s="14"/>
      <c r="BM32" s="15"/>
      <c r="BN32" s="14"/>
      <c r="BO32" s="14"/>
      <c r="BP32" s="14"/>
      <c r="BQ32" s="14"/>
      <c r="BR32" s="14">
        <v>93.7</v>
      </c>
      <c r="BS32" s="14">
        <v>93.7</v>
      </c>
      <c r="BT32" s="14">
        <v>93.7</v>
      </c>
      <c r="BU32" s="14">
        <f>BT32/BS32*100</f>
        <v>100</v>
      </c>
      <c r="BV32" s="14"/>
      <c r="BW32" s="14"/>
      <c r="BX32" s="14"/>
      <c r="BY32" s="15"/>
      <c r="BZ32" s="14"/>
      <c r="CA32" s="14"/>
      <c r="CB32" s="14"/>
      <c r="CC32" s="15"/>
      <c r="CD32" s="14"/>
      <c r="CE32" s="14"/>
      <c r="CF32" s="14"/>
      <c r="CG32" s="15"/>
      <c r="CH32" s="14"/>
      <c r="CI32" s="14"/>
      <c r="CJ32" s="14"/>
      <c r="CK32" s="15"/>
      <c r="CL32" s="15"/>
      <c r="CM32" s="14"/>
      <c r="CN32" s="14"/>
      <c r="CO32" s="15"/>
      <c r="CP32" s="15"/>
      <c r="CQ32" s="14"/>
      <c r="CR32" s="14"/>
      <c r="CS32" s="15"/>
    </row>
    <row r="33" spans="1:97" s="12" customFormat="1" x14ac:dyDescent="0.25">
      <c r="A33" s="120" t="s">
        <v>446</v>
      </c>
      <c r="B33" s="48">
        <f t="shared" si="154"/>
        <v>234.2</v>
      </c>
      <c r="C33" s="48">
        <f t="shared" si="155"/>
        <v>234.2</v>
      </c>
      <c r="D33" s="48">
        <f t="shared" si="156"/>
        <v>234.2</v>
      </c>
      <c r="E33" s="14">
        <f>D33/C33*100</f>
        <v>100</v>
      </c>
      <c r="F33" s="14"/>
      <c r="G33" s="14"/>
      <c r="H33" s="14"/>
      <c r="I33" s="15"/>
      <c r="J33" s="14"/>
      <c r="K33" s="14"/>
      <c r="L33" s="15"/>
      <c r="M33" s="15"/>
      <c r="N33" s="14"/>
      <c r="O33" s="14"/>
      <c r="P33" s="15"/>
      <c r="Q33" s="15"/>
      <c r="R33" s="14"/>
      <c r="S33" s="14"/>
      <c r="T33" s="14"/>
      <c r="U33" s="15"/>
      <c r="V33" s="156"/>
      <c r="W33" s="14"/>
      <c r="X33" s="14"/>
      <c r="Y33" s="14"/>
      <c r="Z33" s="14"/>
      <c r="AA33" s="14"/>
      <c r="AB33" s="14"/>
      <c r="AC33" s="15"/>
      <c r="AD33" s="14"/>
      <c r="AE33" s="14"/>
      <c r="AF33" s="14"/>
      <c r="AG33" s="15"/>
      <c r="AH33" s="15"/>
      <c r="AI33" s="15"/>
      <c r="AJ33" s="15"/>
      <c r="AK33" s="15"/>
      <c r="AL33" s="14"/>
      <c r="AM33" s="14"/>
      <c r="AN33" s="14"/>
      <c r="AO33" s="14"/>
      <c r="AP33" s="14"/>
      <c r="AQ33" s="14"/>
      <c r="AR33" s="14"/>
      <c r="AS33" s="15"/>
      <c r="AT33" s="14"/>
      <c r="AU33" s="14"/>
      <c r="AV33" s="14"/>
      <c r="AW33" s="15"/>
      <c r="AX33" s="14"/>
      <c r="AY33" s="14"/>
      <c r="AZ33" s="14"/>
      <c r="BA33" s="15"/>
      <c r="BB33" s="14"/>
      <c r="BC33" s="14"/>
      <c r="BD33" s="14"/>
      <c r="BE33" s="15"/>
      <c r="BF33" s="14"/>
      <c r="BG33" s="14"/>
      <c r="BH33" s="14"/>
      <c r="BI33" s="15"/>
      <c r="BJ33" s="14"/>
      <c r="BK33" s="14"/>
      <c r="BL33" s="14"/>
      <c r="BM33" s="15"/>
      <c r="BN33" s="14"/>
      <c r="BO33" s="14"/>
      <c r="BP33" s="14"/>
      <c r="BQ33" s="14"/>
      <c r="BR33" s="14">
        <v>234.2</v>
      </c>
      <c r="BS33" s="14">
        <v>234.2</v>
      </c>
      <c r="BT33" s="14">
        <v>234.2</v>
      </c>
      <c r="BU33" s="14">
        <f>BT33/BS33*100</f>
        <v>100</v>
      </c>
      <c r="BV33" s="14"/>
      <c r="BW33" s="14"/>
      <c r="BX33" s="14"/>
      <c r="BY33" s="15"/>
      <c r="BZ33" s="14"/>
      <c r="CA33" s="14"/>
      <c r="CB33" s="14"/>
      <c r="CC33" s="15"/>
      <c r="CD33" s="14"/>
      <c r="CE33" s="14"/>
      <c r="CF33" s="14"/>
      <c r="CG33" s="15"/>
      <c r="CH33" s="14"/>
      <c r="CI33" s="14"/>
      <c r="CJ33" s="14"/>
      <c r="CK33" s="15"/>
      <c r="CL33" s="15"/>
      <c r="CM33" s="14"/>
      <c r="CN33" s="14"/>
      <c r="CO33" s="15"/>
      <c r="CP33" s="15"/>
      <c r="CQ33" s="14"/>
      <c r="CR33" s="14"/>
      <c r="CS33" s="15"/>
    </row>
    <row r="34" spans="1:97" s="12" customFormat="1" x14ac:dyDescent="0.25">
      <c r="A34" s="120" t="s">
        <v>449</v>
      </c>
      <c r="B34" s="48">
        <f t="shared" si="154"/>
        <v>93.7</v>
      </c>
      <c r="C34" s="48">
        <f t="shared" si="155"/>
        <v>93.7</v>
      </c>
      <c r="D34" s="48">
        <f t="shared" si="156"/>
        <v>93.7</v>
      </c>
      <c r="E34" s="14">
        <f>D34/C34*100</f>
        <v>100</v>
      </c>
      <c r="F34" s="14"/>
      <c r="G34" s="14"/>
      <c r="H34" s="14"/>
      <c r="I34" s="15"/>
      <c r="J34" s="14"/>
      <c r="K34" s="14"/>
      <c r="L34" s="15"/>
      <c r="M34" s="15"/>
      <c r="N34" s="14"/>
      <c r="O34" s="14"/>
      <c r="P34" s="15"/>
      <c r="Q34" s="15"/>
      <c r="R34" s="14"/>
      <c r="S34" s="14"/>
      <c r="T34" s="14"/>
      <c r="U34" s="15"/>
      <c r="V34" s="156"/>
      <c r="W34" s="14"/>
      <c r="X34" s="14"/>
      <c r="Y34" s="14"/>
      <c r="Z34" s="14"/>
      <c r="AA34" s="14"/>
      <c r="AB34" s="14"/>
      <c r="AC34" s="15"/>
      <c r="AD34" s="14"/>
      <c r="AE34" s="14"/>
      <c r="AF34" s="14"/>
      <c r="AG34" s="15"/>
      <c r="AH34" s="15"/>
      <c r="AI34" s="15"/>
      <c r="AJ34" s="15"/>
      <c r="AK34" s="15"/>
      <c r="AL34" s="14"/>
      <c r="AM34" s="14"/>
      <c r="AN34" s="14"/>
      <c r="AO34" s="14"/>
      <c r="AP34" s="14"/>
      <c r="AQ34" s="14"/>
      <c r="AR34" s="14"/>
      <c r="AS34" s="15"/>
      <c r="AT34" s="14"/>
      <c r="AU34" s="14"/>
      <c r="AV34" s="14"/>
      <c r="AW34" s="15"/>
      <c r="AX34" s="14"/>
      <c r="AY34" s="14"/>
      <c r="AZ34" s="14"/>
      <c r="BA34" s="15"/>
      <c r="BB34" s="14"/>
      <c r="BC34" s="14"/>
      <c r="BD34" s="14"/>
      <c r="BE34" s="15"/>
      <c r="BF34" s="14"/>
      <c r="BG34" s="14"/>
      <c r="BH34" s="14"/>
      <c r="BI34" s="15"/>
      <c r="BJ34" s="14"/>
      <c r="BK34" s="14"/>
      <c r="BL34" s="14"/>
      <c r="BM34" s="15"/>
      <c r="BN34" s="14"/>
      <c r="BO34" s="14"/>
      <c r="BP34" s="14"/>
      <c r="BQ34" s="14"/>
      <c r="BR34" s="14">
        <v>93.7</v>
      </c>
      <c r="BS34" s="14">
        <v>93.7</v>
      </c>
      <c r="BT34" s="14">
        <v>93.7</v>
      </c>
      <c r="BU34" s="14">
        <f>BT34/BS34*100</f>
        <v>100</v>
      </c>
      <c r="BV34" s="14"/>
      <c r="BW34" s="14"/>
      <c r="BX34" s="14"/>
      <c r="BY34" s="15"/>
      <c r="BZ34" s="14"/>
      <c r="CA34" s="14"/>
      <c r="CB34" s="14"/>
      <c r="CC34" s="15"/>
      <c r="CD34" s="14"/>
      <c r="CE34" s="14"/>
      <c r="CF34" s="14"/>
      <c r="CG34" s="15"/>
      <c r="CH34" s="14"/>
      <c r="CI34" s="14"/>
      <c r="CJ34" s="14"/>
      <c r="CK34" s="15"/>
      <c r="CL34" s="15"/>
      <c r="CM34" s="14"/>
      <c r="CN34" s="14"/>
      <c r="CO34" s="15"/>
      <c r="CP34" s="15"/>
      <c r="CQ34" s="14"/>
      <c r="CR34" s="14"/>
      <c r="CS34" s="15"/>
    </row>
    <row r="35" spans="1:97" s="12" customFormat="1" x14ac:dyDescent="0.25">
      <c r="A35" s="120" t="s">
        <v>445</v>
      </c>
      <c r="B35" s="48">
        <f t="shared" si="154"/>
        <v>93.7</v>
      </c>
      <c r="C35" s="48">
        <f t="shared" si="155"/>
        <v>93.7</v>
      </c>
      <c r="D35" s="48">
        <f t="shared" si="156"/>
        <v>93.7</v>
      </c>
      <c r="E35" s="14">
        <f>D35/C35*100</f>
        <v>100</v>
      </c>
      <c r="F35" s="14"/>
      <c r="G35" s="14"/>
      <c r="H35" s="14"/>
      <c r="I35" s="15"/>
      <c r="J35" s="14"/>
      <c r="K35" s="14"/>
      <c r="L35" s="15"/>
      <c r="M35" s="15"/>
      <c r="N35" s="14"/>
      <c r="O35" s="14"/>
      <c r="P35" s="15"/>
      <c r="Q35" s="15"/>
      <c r="R35" s="14"/>
      <c r="S35" s="14"/>
      <c r="T35" s="14"/>
      <c r="U35" s="15"/>
      <c r="V35" s="156"/>
      <c r="W35" s="14"/>
      <c r="X35" s="14"/>
      <c r="Y35" s="14"/>
      <c r="Z35" s="14"/>
      <c r="AA35" s="14"/>
      <c r="AB35" s="14"/>
      <c r="AC35" s="15"/>
      <c r="AD35" s="14"/>
      <c r="AE35" s="14"/>
      <c r="AF35" s="14"/>
      <c r="AG35" s="15"/>
      <c r="AH35" s="15"/>
      <c r="AI35" s="15"/>
      <c r="AJ35" s="15"/>
      <c r="AK35" s="15"/>
      <c r="AL35" s="14"/>
      <c r="AM35" s="14"/>
      <c r="AN35" s="14"/>
      <c r="AO35" s="14"/>
      <c r="AP35" s="14"/>
      <c r="AQ35" s="14"/>
      <c r="AR35" s="14"/>
      <c r="AS35" s="15"/>
      <c r="AT35" s="14"/>
      <c r="AU35" s="14"/>
      <c r="AV35" s="14"/>
      <c r="AW35" s="15"/>
      <c r="AX35" s="14"/>
      <c r="AY35" s="14"/>
      <c r="AZ35" s="14"/>
      <c r="BA35" s="15"/>
      <c r="BB35" s="14"/>
      <c r="BC35" s="14"/>
      <c r="BD35" s="14"/>
      <c r="BE35" s="15"/>
      <c r="BF35" s="14"/>
      <c r="BG35" s="14"/>
      <c r="BH35" s="14"/>
      <c r="BI35" s="15"/>
      <c r="BJ35" s="14"/>
      <c r="BK35" s="14"/>
      <c r="BL35" s="14"/>
      <c r="BM35" s="15"/>
      <c r="BN35" s="14"/>
      <c r="BO35" s="14"/>
      <c r="BP35" s="14"/>
      <c r="BQ35" s="14"/>
      <c r="BR35" s="14">
        <v>93.7</v>
      </c>
      <c r="BS35" s="14">
        <v>93.7</v>
      </c>
      <c r="BT35" s="14">
        <v>93.7</v>
      </c>
      <c r="BU35" s="14">
        <f>BT35/BS35*100</f>
        <v>100</v>
      </c>
      <c r="BV35" s="14"/>
      <c r="BW35" s="14"/>
      <c r="BX35" s="14"/>
      <c r="BY35" s="15"/>
      <c r="BZ35" s="14"/>
      <c r="CA35" s="14"/>
      <c r="CB35" s="14"/>
      <c r="CC35" s="15"/>
      <c r="CD35" s="14"/>
      <c r="CE35" s="14"/>
      <c r="CF35" s="14"/>
      <c r="CG35" s="15"/>
      <c r="CH35" s="14"/>
      <c r="CI35" s="14"/>
      <c r="CJ35" s="14"/>
      <c r="CK35" s="15"/>
      <c r="CL35" s="15"/>
      <c r="CM35" s="14"/>
      <c r="CN35" s="14"/>
      <c r="CO35" s="15"/>
      <c r="CP35" s="15"/>
      <c r="CQ35" s="14"/>
      <c r="CR35" s="14"/>
      <c r="CS35" s="15"/>
    </row>
    <row r="36" spans="1:97" s="12" customFormat="1" x14ac:dyDescent="0.25">
      <c r="A36" s="120" t="s">
        <v>444</v>
      </c>
      <c r="B36" s="48">
        <f t="shared" si="154"/>
        <v>0</v>
      </c>
      <c r="C36" s="48">
        <f t="shared" si="155"/>
        <v>0</v>
      </c>
      <c r="D36" s="48">
        <f t="shared" si="156"/>
        <v>0</v>
      </c>
      <c r="E36" s="14"/>
      <c r="F36" s="14"/>
      <c r="G36" s="14"/>
      <c r="H36" s="14"/>
      <c r="I36" s="15"/>
      <c r="J36" s="14"/>
      <c r="K36" s="14"/>
      <c r="L36" s="15"/>
      <c r="M36" s="15"/>
      <c r="N36" s="14"/>
      <c r="O36" s="14"/>
      <c r="P36" s="15"/>
      <c r="Q36" s="15"/>
      <c r="R36" s="14"/>
      <c r="S36" s="14"/>
      <c r="T36" s="14"/>
      <c r="U36" s="15"/>
      <c r="V36" s="156"/>
      <c r="W36" s="14"/>
      <c r="X36" s="14"/>
      <c r="Y36" s="14"/>
      <c r="Z36" s="14"/>
      <c r="AA36" s="14"/>
      <c r="AB36" s="14"/>
      <c r="AC36" s="15"/>
      <c r="AD36" s="14"/>
      <c r="AE36" s="14"/>
      <c r="AF36" s="14"/>
      <c r="AG36" s="15"/>
      <c r="AH36" s="15"/>
      <c r="AI36" s="15"/>
      <c r="AJ36" s="15"/>
      <c r="AK36" s="15"/>
      <c r="AL36" s="14"/>
      <c r="AM36" s="14"/>
      <c r="AN36" s="14"/>
      <c r="AO36" s="14"/>
      <c r="AP36" s="14"/>
      <c r="AQ36" s="14"/>
      <c r="AR36" s="14"/>
      <c r="AS36" s="15"/>
      <c r="AT36" s="14"/>
      <c r="AU36" s="14"/>
      <c r="AV36" s="14"/>
      <c r="AW36" s="15"/>
      <c r="AX36" s="14"/>
      <c r="AY36" s="14"/>
      <c r="AZ36" s="14"/>
      <c r="BA36" s="15"/>
      <c r="BB36" s="14"/>
      <c r="BC36" s="14"/>
      <c r="BD36" s="14"/>
      <c r="BE36" s="15"/>
      <c r="BF36" s="14"/>
      <c r="BG36" s="14"/>
      <c r="BH36" s="14"/>
      <c r="BI36" s="15"/>
      <c r="BJ36" s="14"/>
      <c r="BK36" s="14"/>
      <c r="BL36" s="14"/>
      <c r="BM36" s="15"/>
      <c r="BN36" s="14"/>
      <c r="BO36" s="14"/>
      <c r="BP36" s="14"/>
      <c r="BQ36" s="14"/>
      <c r="BR36" s="14"/>
      <c r="BS36" s="14"/>
      <c r="BT36" s="14"/>
      <c r="BU36" s="14"/>
      <c r="BV36" s="14"/>
      <c r="BW36" s="14"/>
      <c r="BX36" s="14"/>
      <c r="BY36" s="15"/>
      <c r="BZ36" s="14"/>
      <c r="CA36" s="14"/>
      <c r="CB36" s="14"/>
      <c r="CC36" s="15"/>
      <c r="CD36" s="14"/>
      <c r="CE36" s="14"/>
      <c r="CF36" s="14"/>
      <c r="CG36" s="15"/>
      <c r="CH36" s="14"/>
      <c r="CI36" s="14"/>
      <c r="CJ36" s="14"/>
      <c r="CK36" s="15"/>
      <c r="CL36" s="15"/>
      <c r="CM36" s="14"/>
      <c r="CN36" s="14"/>
      <c r="CO36" s="15"/>
      <c r="CP36" s="15"/>
      <c r="CQ36" s="14"/>
      <c r="CR36" s="14"/>
      <c r="CS36" s="15"/>
    </row>
    <row r="37" spans="1:97" s="12" customFormat="1" x14ac:dyDescent="0.25">
      <c r="A37" s="120" t="s">
        <v>443</v>
      </c>
      <c r="B37" s="48">
        <f t="shared" si="154"/>
        <v>0</v>
      </c>
      <c r="C37" s="48">
        <f t="shared" si="155"/>
        <v>0</v>
      </c>
      <c r="D37" s="48">
        <f t="shared" si="156"/>
        <v>0</v>
      </c>
      <c r="E37" s="14"/>
      <c r="F37" s="14"/>
      <c r="G37" s="14"/>
      <c r="H37" s="14"/>
      <c r="I37" s="15"/>
      <c r="J37" s="14"/>
      <c r="K37" s="14"/>
      <c r="L37" s="15"/>
      <c r="M37" s="15"/>
      <c r="N37" s="14"/>
      <c r="O37" s="14"/>
      <c r="P37" s="15"/>
      <c r="Q37" s="15"/>
      <c r="R37" s="14"/>
      <c r="S37" s="14"/>
      <c r="T37" s="14"/>
      <c r="U37" s="15"/>
      <c r="V37" s="156"/>
      <c r="W37" s="14"/>
      <c r="X37" s="14"/>
      <c r="Y37" s="14"/>
      <c r="Z37" s="14"/>
      <c r="AA37" s="14"/>
      <c r="AB37" s="14"/>
      <c r="AC37" s="15"/>
      <c r="AD37" s="14"/>
      <c r="AE37" s="14"/>
      <c r="AF37" s="14"/>
      <c r="AG37" s="15"/>
      <c r="AH37" s="15"/>
      <c r="AI37" s="15"/>
      <c r="AJ37" s="15"/>
      <c r="AK37" s="15"/>
      <c r="AL37" s="14"/>
      <c r="AM37" s="14"/>
      <c r="AN37" s="14"/>
      <c r="AO37" s="14"/>
      <c r="AP37" s="14"/>
      <c r="AQ37" s="14"/>
      <c r="AR37" s="14"/>
      <c r="AS37" s="15"/>
      <c r="AT37" s="14"/>
      <c r="AU37" s="14"/>
      <c r="AV37" s="14"/>
      <c r="AW37" s="15"/>
      <c r="AX37" s="14"/>
      <c r="AY37" s="14"/>
      <c r="AZ37" s="14"/>
      <c r="BA37" s="15"/>
      <c r="BB37" s="14"/>
      <c r="BC37" s="14"/>
      <c r="BD37" s="14"/>
      <c r="BE37" s="15"/>
      <c r="BF37" s="14"/>
      <c r="BG37" s="14"/>
      <c r="BH37" s="14"/>
      <c r="BI37" s="15"/>
      <c r="BJ37" s="14"/>
      <c r="BK37" s="14"/>
      <c r="BL37" s="14"/>
      <c r="BM37" s="15"/>
      <c r="BN37" s="14"/>
      <c r="BO37" s="14"/>
      <c r="BP37" s="14"/>
      <c r="BQ37" s="14"/>
      <c r="BR37" s="14"/>
      <c r="BS37" s="14"/>
      <c r="BT37" s="14"/>
      <c r="BU37" s="14"/>
      <c r="BV37" s="14"/>
      <c r="BW37" s="14"/>
      <c r="BX37" s="14"/>
      <c r="BY37" s="15"/>
      <c r="BZ37" s="14"/>
      <c r="CA37" s="14"/>
      <c r="CB37" s="14"/>
      <c r="CC37" s="15"/>
      <c r="CD37" s="14"/>
      <c r="CE37" s="14"/>
      <c r="CF37" s="14"/>
      <c r="CG37" s="15"/>
      <c r="CH37" s="14"/>
      <c r="CI37" s="14"/>
      <c r="CJ37" s="14"/>
      <c r="CK37" s="15"/>
      <c r="CL37" s="15"/>
      <c r="CM37" s="14"/>
      <c r="CN37" s="14"/>
      <c r="CO37" s="15"/>
      <c r="CP37" s="15"/>
      <c r="CQ37" s="14"/>
      <c r="CR37" s="14"/>
      <c r="CS37" s="15"/>
    </row>
    <row r="38" spans="1:97" s="12" customFormat="1" x14ac:dyDescent="0.25">
      <c r="A38" s="120" t="s">
        <v>442</v>
      </c>
      <c r="B38" s="48">
        <f t="shared" si="154"/>
        <v>0</v>
      </c>
      <c r="C38" s="48">
        <f t="shared" si="155"/>
        <v>0</v>
      </c>
      <c r="D38" s="48">
        <f t="shared" si="156"/>
        <v>0</v>
      </c>
      <c r="E38" s="14"/>
      <c r="F38" s="14"/>
      <c r="G38" s="14"/>
      <c r="H38" s="14"/>
      <c r="I38" s="15"/>
      <c r="J38" s="14"/>
      <c r="K38" s="14"/>
      <c r="L38" s="15"/>
      <c r="M38" s="15"/>
      <c r="N38" s="14"/>
      <c r="O38" s="14"/>
      <c r="P38" s="15"/>
      <c r="Q38" s="15"/>
      <c r="R38" s="14"/>
      <c r="S38" s="14"/>
      <c r="T38" s="14"/>
      <c r="U38" s="15"/>
      <c r="V38" s="156"/>
      <c r="W38" s="14"/>
      <c r="X38" s="14"/>
      <c r="Y38" s="14"/>
      <c r="Z38" s="14"/>
      <c r="AA38" s="14"/>
      <c r="AB38" s="14"/>
      <c r="AC38" s="15"/>
      <c r="AD38" s="14"/>
      <c r="AE38" s="14"/>
      <c r="AF38" s="14"/>
      <c r="AG38" s="15"/>
      <c r="AH38" s="15"/>
      <c r="AI38" s="15"/>
      <c r="AJ38" s="15"/>
      <c r="AK38" s="15"/>
      <c r="AL38" s="14"/>
      <c r="AM38" s="14"/>
      <c r="AN38" s="14"/>
      <c r="AO38" s="14"/>
      <c r="AP38" s="14"/>
      <c r="AQ38" s="14"/>
      <c r="AR38" s="14"/>
      <c r="AS38" s="15"/>
      <c r="AT38" s="14"/>
      <c r="AU38" s="14"/>
      <c r="AV38" s="14"/>
      <c r="AW38" s="15"/>
      <c r="AX38" s="14"/>
      <c r="AY38" s="14"/>
      <c r="AZ38" s="14"/>
      <c r="BA38" s="15"/>
      <c r="BB38" s="14"/>
      <c r="BC38" s="14"/>
      <c r="BD38" s="14"/>
      <c r="BE38" s="15"/>
      <c r="BF38" s="14"/>
      <c r="BG38" s="14"/>
      <c r="BH38" s="14"/>
      <c r="BI38" s="15"/>
      <c r="BJ38" s="14"/>
      <c r="BK38" s="14"/>
      <c r="BL38" s="14"/>
      <c r="BM38" s="15"/>
      <c r="BN38" s="14"/>
      <c r="BO38" s="14"/>
      <c r="BP38" s="14"/>
      <c r="BQ38" s="14"/>
      <c r="BR38" s="14"/>
      <c r="BS38" s="14"/>
      <c r="BT38" s="14"/>
      <c r="BU38" s="14"/>
      <c r="BV38" s="14"/>
      <c r="BW38" s="14"/>
      <c r="BX38" s="14"/>
      <c r="BY38" s="15"/>
      <c r="BZ38" s="14"/>
      <c r="CA38" s="14"/>
      <c r="CB38" s="14"/>
      <c r="CC38" s="15"/>
      <c r="CD38" s="14"/>
      <c r="CE38" s="14"/>
      <c r="CF38" s="14"/>
      <c r="CG38" s="15"/>
      <c r="CH38" s="14"/>
      <c r="CI38" s="14"/>
      <c r="CJ38" s="14"/>
      <c r="CK38" s="15"/>
      <c r="CL38" s="15"/>
      <c r="CM38" s="14"/>
      <c r="CN38" s="14"/>
      <c r="CO38" s="15"/>
      <c r="CP38" s="15"/>
      <c r="CQ38" s="14"/>
      <c r="CR38" s="14"/>
      <c r="CS38" s="15"/>
    </row>
    <row r="39" spans="1:97" s="12" customFormat="1" x14ac:dyDescent="0.25">
      <c r="A39" s="120" t="s">
        <v>441</v>
      </c>
      <c r="B39" s="48">
        <f t="shared" si="154"/>
        <v>0</v>
      </c>
      <c r="C39" s="48">
        <f t="shared" si="155"/>
        <v>0</v>
      </c>
      <c r="D39" s="48">
        <f t="shared" si="156"/>
        <v>0</v>
      </c>
      <c r="E39" s="14"/>
      <c r="F39" s="14"/>
      <c r="G39" s="14"/>
      <c r="H39" s="14"/>
      <c r="I39" s="15"/>
      <c r="J39" s="14"/>
      <c r="K39" s="14"/>
      <c r="L39" s="15"/>
      <c r="M39" s="15"/>
      <c r="N39" s="14"/>
      <c r="O39" s="14"/>
      <c r="P39" s="15"/>
      <c r="Q39" s="15"/>
      <c r="R39" s="14"/>
      <c r="S39" s="14"/>
      <c r="T39" s="14"/>
      <c r="U39" s="15"/>
      <c r="V39" s="156"/>
      <c r="W39" s="14"/>
      <c r="X39" s="14"/>
      <c r="Y39" s="14"/>
      <c r="Z39" s="14"/>
      <c r="AA39" s="14"/>
      <c r="AB39" s="14"/>
      <c r="AC39" s="15"/>
      <c r="AD39" s="14"/>
      <c r="AE39" s="14"/>
      <c r="AF39" s="14"/>
      <c r="AG39" s="15"/>
      <c r="AH39" s="15"/>
      <c r="AI39" s="15"/>
      <c r="AJ39" s="15"/>
      <c r="AK39" s="15"/>
      <c r="AL39" s="14"/>
      <c r="AM39" s="14"/>
      <c r="AN39" s="14"/>
      <c r="AO39" s="14"/>
      <c r="AP39" s="14"/>
      <c r="AQ39" s="14"/>
      <c r="AR39" s="14"/>
      <c r="AS39" s="15"/>
      <c r="AT39" s="14"/>
      <c r="AU39" s="14"/>
      <c r="AV39" s="14"/>
      <c r="AW39" s="15"/>
      <c r="AX39" s="14"/>
      <c r="AY39" s="14"/>
      <c r="AZ39" s="14"/>
      <c r="BA39" s="15"/>
      <c r="BB39" s="14"/>
      <c r="BC39" s="14"/>
      <c r="BD39" s="14"/>
      <c r="BE39" s="15"/>
      <c r="BF39" s="14"/>
      <c r="BG39" s="14"/>
      <c r="BH39" s="14"/>
      <c r="BI39" s="15"/>
      <c r="BJ39" s="14"/>
      <c r="BK39" s="14"/>
      <c r="BL39" s="14"/>
      <c r="BM39" s="15"/>
      <c r="BN39" s="14"/>
      <c r="BO39" s="14"/>
      <c r="BP39" s="14"/>
      <c r="BQ39" s="14"/>
      <c r="BR39" s="14"/>
      <c r="BS39" s="14"/>
      <c r="BT39" s="14"/>
      <c r="BU39" s="14"/>
      <c r="BV39" s="14"/>
      <c r="BW39" s="14"/>
      <c r="BX39" s="14"/>
      <c r="BY39" s="15"/>
      <c r="BZ39" s="14"/>
      <c r="CA39" s="14"/>
      <c r="CB39" s="14"/>
      <c r="CC39" s="15"/>
      <c r="CD39" s="14"/>
      <c r="CE39" s="14"/>
      <c r="CF39" s="14"/>
      <c r="CG39" s="15"/>
      <c r="CH39" s="14"/>
      <c r="CI39" s="14"/>
      <c r="CJ39" s="14"/>
      <c r="CK39" s="15"/>
      <c r="CL39" s="15"/>
      <c r="CM39" s="14"/>
      <c r="CN39" s="14"/>
      <c r="CO39" s="15"/>
      <c r="CP39" s="15"/>
      <c r="CQ39" s="14"/>
      <c r="CR39" s="14"/>
      <c r="CS39" s="15"/>
    </row>
    <row r="40" spans="1:97" s="26" customFormat="1" ht="31.5" x14ac:dyDescent="0.25">
      <c r="A40" s="121" t="s">
        <v>278</v>
      </c>
      <c r="B40" s="78">
        <f t="shared" si="99"/>
        <v>291204</v>
      </c>
      <c r="C40" s="78">
        <f t="shared" si="99"/>
        <v>314950.79999999987</v>
      </c>
      <c r="D40" s="78">
        <f t="shared" si="100"/>
        <v>313138.9147599999</v>
      </c>
      <c r="E40" s="81">
        <f t="shared" ref="E40" si="157">D40/C40*100</f>
        <v>99.424708481451717</v>
      </c>
      <c r="F40" s="81">
        <f>SUM(F41:F53)</f>
        <v>1363</v>
      </c>
      <c r="G40" s="81">
        <f>SUM(G41:G53)</f>
        <v>1008.7</v>
      </c>
      <c r="H40" s="81">
        <f t="shared" ref="H40:CN40" si="158">SUM(H41:H53)</f>
        <v>961.57</v>
      </c>
      <c r="I40" s="81">
        <f t="shared" si="57"/>
        <v>95.327649449786861</v>
      </c>
      <c r="J40" s="81">
        <f t="shared" ref="J40" si="159">SUM(J41:J53)</f>
        <v>283.8</v>
      </c>
      <c r="K40" s="81">
        <f t="shared" si="158"/>
        <v>257.89999999999998</v>
      </c>
      <c r="L40" s="81">
        <f t="shared" si="158"/>
        <v>257.89999999999998</v>
      </c>
      <c r="M40" s="81">
        <f t="shared" si="59"/>
        <v>100</v>
      </c>
      <c r="N40" s="81">
        <f t="shared" ref="N40" si="160">SUM(N41:N53)</f>
        <v>4532.8</v>
      </c>
      <c r="O40" s="81">
        <f t="shared" si="158"/>
        <v>4271.3</v>
      </c>
      <c r="P40" s="81">
        <f t="shared" si="158"/>
        <v>4271.3</v>
      </c>
      <c r="Q40" s="81">
        <f t="shared" si="61"/>
        <v>100</v>
      </c>
      <c r="R40" s="81">
        <f t="shared" ref="R40" si="161">SUM(R41:R53)</f>
        <v>49330.7</v>
      </c>
      <c r="S40" s="81">
        <f t="shared" si="158"/>
        <v>61128.7</v>
      </c>
      <c r="T40" s="81">
        <f t="shared" si="158"/>
        <v>61128.7</v>
      </c>
      <c r="U40" s="81">
        <f t="shared" si="63"/>
        <v>100</v>
      </c>
      <c r="V40" s="154"/>
      <c r="W40" s="81">
        <f t="shared" si="158"/>
        <v>253.6</v>
      </c>
      <c r="X40" s="81">
        <f t="shared" si="158"/>
        <v>239.80566000000002</v>
      </c>
      <c r="Y40" s="81">
        <f t="shared" si="106"/>
        <v>94.560591482649841</v>
      </c>
      <c r="Z40" s="81">
        <f t="shared" ref="Z40" si="162">SUM(Z41:Z53)</f>
        <v>5600</v>
      </c>
      <c r="AA40" s="81">
        <f t="shared" si="158"/>
        <v>3916.4</v>
      </c>
      <c r="AB40" s="81">
        <f t="shared" si="158"/>
        <v>3853.1880000000001</v>
      </c>
      <c r="AC40" s="81">
        <f t="shared" si="65"/>
        <v>98.385966704116029</v>
      </c>
      <c r="AD40" s="81">
        <f t="shared" ref="AD40" si="163">SUM(AD41:AD53)</f>
        <v>107.7</v>
      </c>
      <c r="AE40" s="81">
        <f t="shared" si="158"/>
        <v>107.7</v>
      </c>
      <c r="AF40" s="81">
        <f t="shared" si="158"/>
        <v>107.7</v>
      </c>
      <c r="AG40" s="81">
        <f t="shared" si="67"/>
        <v>100</v>
      </c>
      <c r="AH40" s="81">
        <f t="shared" ref="AH40" si="164">SUM(AH41:AH53)</f>
        <v>198216.6</v>
      </c>
      <c r="AI40" s="81">
        <f t="shared" si="158"/>
        <v>214032.3</v>
      </c>
      <c r="AJ40" s="81">
        <f t="shared" si="158"/>
        <v>214032.3</v>
      </c>
      <c r="AK40" s="81">
        <f t="shared" si="69"/>
        <v>100</v>
      </c>
      <c r="AL40" s="81">
        <f t="shared" ref="AL40" si="165">SUM(AL41:AL53)</f>
        <v>601.20000000000005</v>
      </c>
      <c r="AM40" s="81">
        <f t="shared" si="158"/>
        <v>620.5</v>
      </c>
      <c r="AN40" s="81">
        <f t="shared" si="158"/>
        <v>620.5</v>
      </c>
      <c r="AO40" s="79">
        <f t="shared" si="71"/>
        <v>100</v>
      </c>
      <c r="AP40" s="81">
        <f t="shared" ref="AP40" si="166">SUM(AP41:AP53)</f>
        <v>0</v>
      </c>
      <c r="AQ40" s="81">
        <f t="shared" si="158"/>
        <v>0</v>
      </c>
      <c r="AR40" s="81">
        <f t="shared" si="158"/>
        <v>0</v>
      </c>
      <c r="AS40" s="81"/>
      <c r="AT40" s="81">
        <f t="shared" ref="AT40" si="167">SUM(AT41:AT53)</f>
        <v>300.60000000000002</v>
      </c>
      <c r="AU40" s="81">
        <f t="shared" si="158"/>
        <v>310.3</v>
      </c>
      <c r="AV40" s="81">
        <f t="shared" si="158"/>
        <v>310.3</v>
      </c>
      <c r="AW40" s="81">
        <f t="shared" si="74"/>
        <v>100</v>
      </c>
      <c r="AX40" s="81">
        <f t="shared" ref="AX40" si="168">SUM(AX41:AX53)</f>
        <v>6110.7</v>
      </c>
      <c r="AY40" s="81">
        <f t="shared" si="158"/>
        <v>4402.3</v>
      </c>
      <c r="AZ40" s="81">
        <f t="shared" si="158"/>
        <v>4188.5281000000004</v>
      </c>
      <c r="BA40" s="81">
        <f t="shared" si="76"/>
        <v>95.14408604593055</v>
      </c>
      <c r="BB40" s="81">
        <f t="shared" ref="BB40" si="169">SUM(BB41:BB53)</f>
        <v>300.60000000000002</v>
      </c>
      <c r="BC40" s="81">
        <f t="shared" si="158"/>
        <v>310.3</v>
      </c>
      <c r="BD40" s="81">
        <f t="shared" si="158"/>
        <v>310.3</v>
      </c>
      <c r="BE40" s="81">
        <f t="shared" si="78"/>
        <v>100</v>
      </c>
      <c r="BF40" s="81">
        <f t="shared" ref="BF40" si="170">SUM(BF41:BF53)</f>
        <v>300.60000000000002</v>
      </c>
      <c r="BG40" s="81">
        <f t="shared" si="158"/>
        <v>310.3</v>
      </c>
      <c r="BH40" s="81">
        <f t="shared" si="158"/>
        <v>310.3</v>
      </c>
      <c r="BI40" s="81">
        <f t="shared" si="80"/>
        <v>100</v>
      </c>
      <c r="BJ40" s="81">
        <f t="shared" ref="BJ40" si="171">SUM(BJ41:BJ53)</f>
        <v>1437.7</v>
      </c>
      <c r="BK40" s="81">
        <f t="shared" si="158"/>
        <v>1194.8</v>
      </c>
      <c r="BL40" s="81">
        <f t="shared" ref="BL40" si="172">SUM(BL41:BL53)</f>
        <v>1194.8</v>
      </c>
      <c r="BM40" s="81">
        <f t="shared" si="83"/>
        <v>100</v>
      </c>
      <c r="BN40" s="81">
        <f t="shared" ref="BN40" si="173">SUM(BN41:BN53)</f>
        <v>0</v>
      </c>
      <c r="BO40" s="81">
        <f t="shared" si="158"/>
        <v>0</v>
      </c>
      <c r="BP40" s="81">
        <f t="shared" ref="BP40" si="174">SUM(BP41:BP53)</f>
        <v>0</v>
      </c>
      <c r="BQ40" s="81">
        <f t="shared" si="158"/>
        <v>0</v>
      </c>
      <c r="BR40" s="81">
        <f t="shared" ref="BR40" si="175">SUM(BR41:BR53)</f>
        <v>1686.3000000000002</v>
      </c>
      <c r="BS40" s="81">
        <f t="shared" si="158"/>
        <v>1686.3000000000002</v>
      </c>
      <c r="BT40" s="81">
        <f t="shared" ref="BT40" si="176">SUM(BT41:BT53)</f>
        <v>1686.3000000000002</v>
      </c>
      <c r="BU40" s="79">
        <f t="shared" ref="BU40" si="177">BT40/BS40*100</f>
        <v>100</v>
      </c>
      <c r="BV40" s="81">
        <f t="shared" ref="BV40" si="178">SUM(BV41:BV53)</f>
        <v>300.60000000000002</v>
      </c>
      <c r="BW40" s="81">
        <f t="shared" si="158"/>
        <v>310.3</v>
      </c>
      <c r="BX40" s="81">
        <f t="shared" si="158"/>
        <v>310.3</v>
      </c>
      <c r="BY40" s="81">
        <f t="shared" si="89"/>
        <v>100</v>
      </c>
      <c r="BZ40" s="81">
        <f t="shared" ref="BZ40" si="179">SUM(BZ41:BZ53)</f>
        <v>901.7</v>
      </c>
      <c r="CA40" s="81">
        <f t="shared" si="158"/>
        <v>930.8</v>
      </c>
      <c r="CB40" s="81">
        <f t="shared" ref="CB40" si="180">SUM(CB41:CB53)</f>
        <v>930.8</v>
      </c>
      <c r="CC40" s="81">
        <f t="shared" si="92"/>
        <v>100</v>
      </c>
      <c r="CD40" s="81">
        <f t="shared" ref="CD40" si="181">SUM(CD41:CD53)</f>
        <v>19801.2</v>
      </c>
      <c r="CE40" s="81">
        <f t="shared" si="158"/>
        <v>19801.2</v>
      </c>
      <c r="CF40" s="81">
        <f t="shared" si="158"/>
        <v>18328.348000000002</v>
      </c>
      <c r="CG40" s="81">
        <f t="shared" si="94"/>
        <v>92.561804335090798</v>
      </c>
      <c r="CH40" s="81">
        <f t="shared" ref="CH40" si="182">SUM(CH41:CH53)</f>
        <v>28.2</v>
      </c>
      <c r="CI40" s="81">
        <f t="shared" si="158"/>
        <v>92.3</v>
      </c>
      <c r="CJ40" s="81">
        <f t="shared" si="158"/>
        <v>91.174999999999997</v>
      </c>
      <c r="CK40" s="81">
        <f t="shared" si="98"/>
        <v>98.781148429035753</v>
      </c>
      <c r="CL40" s="81"/>
      <c r="CM40" s="81">
        <f t="shared" si="158"/>
        <v>4.8</v>
      </c>
      <c r="CN40" s="81">
        <f t="shared" si="158"/>
        <v>4.8</v>
      </c>
      <c r="CO40" s="81">
        <f t="shared" si="127"/>
        <v>100</v>
      </c>
      <c r="CP40" s="81"/>
      <c r="CQ40" s="81"/>
      <c r="CR40" s="81"/>
      <c r="CS40" s="81"/>
    </row>
    <row r="41" spans="1:97" s="12" customFormat="1" ht="31.5" x14ac:dyDescent="0.25">
      <c r="A41" s="119" t="s">
        <v>277</v>
      </c>
      <c r="B41" s="48">
        <f t="shared" si="99"/>
        <v>289517.7</v>
      </c>
      <c r="C41" s="48">
        <f t="shared" si="99"/>
        <v>313264.49999999988</v>
      </c>
      <c r="D41" s="48">
        <f t="shared" si="100"/>
        <v>311452.61475999991</v>
      </c>
      <c r="E41" s="15">
        <f t="shared" si="1"/>
        <v>99.421611692355825</v>
      </c>
      <c r="F41" s="15">
        <v>1363</v>
      </c>
      <c r="G41" s="15">
        <v>1008.7</v>
      </c>
      <c r="H41" s="133">
        <v>961.57</v>
      </c>
      <c r="I41" s="15">
        <f t="shared" si="57"/>
        <v>95.327649449786861</v>
      </c>
      <c r="J41" s="15">
        <v>283.8</v>
      </c>
      <c r="K41" s="133">
        <v>257.89999999999998</v>
      </c>
      <c r="L41" s="133">
        <v>257.89999999999998</v>
      </c>
      <c r="M41" s="15">
        <f t="shared" si="59"/>
        <v>100</v>
      </c>
      <c r="N41" s="15">
        <v>4532.8</v>
      </c>
      <c r="O41" s="133">
        <v>4271.3</v>
      </c>
      <c r="P41" s="133">
        <v>4271.3</v>
      </c>
      <c r="Q41" s="15">
        <f t="shared" si="61"/>
        <v>100</v>
      </c>
      <c r="R41" s="15">
        <v>49330.7</v>
      </c>
      <c r="S41" s="15">
        <v>61128.7</v>
      </c>
      <c r="T41" s="133">
        <v>61128.7</v>
      </c>
      <c r="U41" s="15">
        <f t="shared" si="63"/>
        <v>100</v>
      </c>
      <c r="V41" s="156"/>
      <c r="W41" s="133">
        <v>253.6</v>
      </c>
      <c r="X41" s="133">
        <v>239.80566000000002</v>
      </c>
      <c r="Y41" s="15">
        <f t="shared" si="106"/>
        <v>94.560591482649841</v>
      </c>
      <c r="Z41" s="15">
        <v>5600</v>
      </c>
      <c r="AA41" s="15">
        <v>3916.4</v>
      </c>
      <c r="AB41" s="133">
        <v>3853.1880000000001</v>
      </c>
      <c r="AC41" s="15">
        <f t="shared" si="65"/>
        <v>98.385966704116029</v>
      </c>
      <c r="AD41" s="15">
        <v>107.7</v>
      </c>
      <c r="AE41" s="15">
        <v>107.7</v>
      </c>
      <c r="AF41" s="133">
        <v>107.7</v>
      </c>
      <c r="AG41" s="15">
        <f t="shared" si="67"/>
        <v>100</v>
      </c>
      <c r="AH41" s="247">
        <v>198216.6</v>
      </c>
      <c r="AI41" s="133">
        <v>214032.3</v>
      </c>
      <c r="AJ41" s="133">
        <v>214032.3</v>
      </c>
      <c r="AK41" s="15">
        <f t="shared" si="69"/>
        <v>100</v>
      </c>
      <c r="AL41" s="15">
        <v>601.20000000000005</v>
      </c>
      <c r="AM41" s="133">
        <v>620.5</v>
      </c>
      <c r="AN41" s="133">
        <v>620.5</v>
      </c>
      <c r="AO41" s="14">
        <f t="shared" si="71"/>
        <v>100</v>
      </c>
      <c r="AP41" s="14"/>
      <c r="AQ41" s="14"/>
      <c r="AR41" s="15"/>
      <c r="AS41" s="15"/>
      <c r="AT41" s="15">
        <v>300.60000000000002</v>
      </c>
      <c r="AU41" s="15">
        <v>310.3</v>
      </c>
      <c r="AV41" s="15">
        <v>310.3</v>
      </c>
      <c r="AW41" s="15">
        <f t="shared" si="74"/>
        <v>100</v>
      </c>
      <c r="AX41" s="15">
        <v>6110.7</v>
      </c>
      <c r="AY41" s="133">
        <v>4402.3</v>
      </c>
      <c r="AZ41" s="133">
        <v>4188.5281000000004</v>
      </c>
      <c r="BA41" s="15">
        <f t="shared" si="76"/>
        <v>95.14408604593055</v>
      </c>
      <c r="BB41" s="15">
        <v>300.60000000000002</v>
      </c>
      <c r="BC41" s="133">
        <v>310.3</v>
      </c>
      <c r="BD41" s="133">
        <v>310.3</v>
      </c>
      <c r="BE41" s="15">
        <f t="shared" si="78"/>
        <v>100</v>
      </c>
      <c r="BF41" s="15">
        <v>300.60000000000002</v>
      </c>
      <c r="BG41" s="247">
        <v>310.3</v>
      </c>
      <c r="BH41" s="133">
        <v>310.3</v>
      </c>
      <c r="BI41" s="15">
        <f t="shared" si="80"/>
        <v>100</v>
      </c>
      <c r="BJ41" s="15">
        <v>1437.7</v>
      </c>
      <c r="BK41" s="231">
        <v>1194.8</v>
      </c>
      <c r="BL41" s="231">
        <v>1194.8</v>
      </c>
      <c r="BM41" s="15">
        <f t="shared" si="83"/>
        <v>100</v>
      </c>
      <c r="BN41" s="15"/>
      <c r="BO41" s="15"/>
      <c r="BP41" s="15"/>
      <c r="BQ41" s="15"/>
      <c r="BR41" s="15"/>
      <c r="BS41" s="15"/>
      <c r="BT41" s="15"/>
      <c r="BU41" s="14"/>
      <c r="BV41" s="15">
        <v>300.60000000000002</v>
      </c>
      <c r="BW41" s="133">
        <v>310.3</v>
      </c>
      <c r="BX41" s="133">
        <v>310.3</v>
      </c>
      <c r="BY41" s="15">
        <f t="shared" si="89"/>
        <v>100</v>
      </c>
      <c r="BZ41" s="15">
        <v>901.7</v>
      </c>
      <c r="CA41" s="15">
        <v>930.8</v>
      </c>
      <c r="CB41" s="15">
        <v>930.8</v>
      </c>
      <c r="CC41" s="15">
        <f t="shared" si="92"/>
        <v>100</v>
      </c>
      <c r="CD41" s="15">
        <v>19801.2</v>
      </c>
      <c r="CE41" s="15">
        <v>19801.2</v>
      </c>
      <c r="CF41" s="133">
        <v>18328.348000000002</v>
      </c>
      <c r="CG41" s="15">
        <f t="shared" si="94"/>
        <v>92.561804335090798</v>
      </c>
      <c r="CH41" s="15">
        <v>28.2</v>
      </c>
      <c r="CI41" s="15">
        <v>92.3</v>
      </c>
      <c r="CJ41" s="15">
        <v>91.174999999999997</v>
      </c>
      <c r="CK41" s="15">
        <f t="shared" si="98"/>
        <v>98.781148429035753</v>
      </c>
      <c r="CL41" s="15"/>
      <c r="CM41" s="133">
        <v>4.8</v>
      </c>
      <c r="CN41" s="133">
        <v>4.8</v>
      </c>
      <c r="CO41" s="15">
        <f t="shared" si="127"/>
        <v>100</v>
      </c>
      <c r="CP41" s="15"/>
      <c r="CQ41" s="15"/>
      <c r="CR41" s="15"/>
      <c r="CS41" s="15"/>
    </row>
    <row r="42" spans="1:97" s="12" customFormat="1" x14ac:dyDescent="0.25">
      <c r="A42" s="120" t="s">
        <v>451</v>
      </c>
      <c r="B42" s="48">
        <f t="shared" ref="B42:B53" si="183">F42+J42+N42+R42+V42+Z42+AD42+AH42+AL42+AP42+AT42+AX42+BB42+BF42+BJ42+BN42+BR42+BV42+BZ42+CD42+CH42+CL42+CP42</f>
        <v>234.2</v>
      </c>
      <c r="C42" s="48">
        <f t="shared" ref="C42:C53" si="184">G42+K42+O42+S42+W42+AA42+AE42+AI42+AM42+AQ42+AU42+AY42+BC42+BG42+BK42+BO42+BS42+BW42+CA42+CE42+CI42+CM42+CQ42</f>
        <v>234.2</v>
      </c>
      <c r="D42" s="48">
        <f t="shared" ref="D42:D53" si="185">H42+L42+P42+T42+X42+AB42+AF42+AJ42+AN42+AR42+AV42+AZ42+BD42+BH42+BL42+BP42+BT42+BX42+CB42+CF42+CJ42+CN42+CR42</f>
        <v>234.2</v>
      </c>
      <c r="E42" s="14">
        <f>D42/C42*100</f>
        <v>100</v>
      </c>
      <c r="F42" s="14"/>
      <c r="G42" s="14"/>
      <c r="H42" s="14"/>
      <c r="I42" s="15"/>
      <c r="J42" s="14"/>
      <c r="K42" s="14"/>
      <c r="L42" s="14"/>
      <c r="M42" s="15"/>
      <c r="N42" s="14"/>
      <c r="O42" s="14"/>
      <c r="P42" s="14"/>
      <c r="Q42" s="15"/>
      <c r="R42" s="15"/>
      <c r="S42" s="15"/>
      <c r="T42" s="15"/>
      <c r="U42" s="15"/>
      <c r="V42" s="156"/>
      <c r="W42" s="14"/>
      <c r="X42" s="14"/>
      <c r="Y42" s="14"/>
      <c r="Z42" s="14"/>
      <c r="AA42" s="14"/>
      <c r="AB42" s="14"/>
      <c r="AC42" s="15"/>
      <c r="AD42" s="14"/>
      <c r="AE42" s="14"/>
      <c r="AF42" s="14"/>
      <c r="AG42" s="15"/>
      <c r="AH42" s="14"/>
      <c r="AI42" s="14"/>
      <c r="AJ42" s="14"/>
      <c r="AK42" s="15"/>
      <c r="AL42" s="14"/>
      <c r="AM42" s="14"/>
      <c r="AN42" s="14"/>
      <c r="AO42" s="14"/>
      <c r="AP42" s="14"/>
      <c r="AQ42" s="14"/>
      <c r="AR42" s="14"/>
      <c r="AS42" s="15"/>
      <c r="AT42" s="14"/>
      <c r="AU42" s="14"/>
      <c r="AV42" s="14"/>
      <c r="AW42" s="15"/>
      <c r="AX42" s="14"/>
      <c r="AY42" s="14"/>
      <c r="AZ42" s="14"/>
      <c r="BA42" s="15"/>
      <c r="BB42" s="14"/>
      <c r="BC42" s="14"/>
      <c r="BD42" s="14"/>
      <c r="BE42" s="15"/>
      <c r="BF42" s="14"/>
      <c r="BG42" s="14"/>
      <c r="BH42" s="14"/>
      <c r="BI42" s="15"/>
      <c r="BJ42" s="14"/>
      <c r="BK42" s="14"/>
      <c r="BL42" s="14"/>
      <c r="BM42" s="15"/>
      <c r="BN42" s="14"/>
      <c r="BO42" s="14"/>
      <c r="BP42" s="14"/>
      <c r="BQ42" s="14"/>
      <c r="BR42" s="14">
        <v>234.2</v>
      </c>
      <c r="BS42" s="14">
        <v>234.2</v>
      </c>
      <c r="BT42" s="14">
        <v>234.2</v>
      </c>
      <c r="BU42" s="14">
        <f>BT42/BS42*100</f>
        <v>100</v>
      </c>
      <c r="BV42" s="14"/>
      <c r="BW42" s="14"/>
      <c r="BX42" s="14"/>
      <c r="BY42" s="15"/>
      <c r="BZ42" s="14"/>
      <c r="CA42" s="14"/>
      <c r="CB42" s="14"/>
      <c r="CC42" s="15"/>
      <c r="CD42" s="14"/>
      <c r="CE42" s="14"/>
      <c r="CF42" s="14"/>
      <c r="CG42" s="14"/>
      <c r="CH42" s="14"/>
      <c r="CI42" s="14"/>
      <c r="CJ42" s="14"/>
      <c r="CK42" s="15"/>
      <c r="CL42" s="15"/>
      <c r="CM42" s="14"/>
      <c r="CN42" s="14"/>
      <c r="CO42" s="15"/>
      <c r="CP42" s="15"/>
      <c r="CQ42" s="14"/>
      <c r="CR42" s="14"/>
      <c r="CS42" s="15"/>
    </row>
    <row r="43" spans="1:97" s="12" customFormat="1" x14ac:dyDescent="0.25">
      <c r="A43" s="120" t="s">
        <v>452</v>
      </c>
      <c r="B43" s="48">
        <f t="shared" si="183"/>
        <v>93.7</v>
      </c>
      <c r="C43" s="48">
        <f t="shared" si="184"/>
        <v>93.7</v>
      </c>
      <c r="D43" s="48">
        <f t="shared" si="185"/>
        <v>93.7</v>
      </c>
      <c r="E43" s="14">
        <f>D43/C43*100</f>
        <v>100</v>
      </c>
      <c r="F43" s="14"/>
      <c r="G43" s="14"/>
      <c r="H43" s="14"/>
      <c r="I43" s="15"/>
      <c r="J43" s="14"/>
      <c r="K43" s="14"/>
      <c r="L43" s="14"/>
      <c r="M43" s="15"/>
      <c r="N43" s="14"/>
      <c r="O43" s="14"/>
      <c r="P43" s="14"/>
      <c r="Q43" s="15"/>
      <c r="R43" s="15"/>
      <c r="S43" s="15"/>
      <c r="T43" s="15"/>
      <c r="U43" s="15"/>
      <c r="V43" s="156"/>
      <c r="W43" s="14"/>
      <c r="X43" s="14"/>
      <c r="Y43" s="14"/>
      <c r="Z43" s="14"/>
      <c r="AA43" s="14"/>
      <c r="AB43" s="14"/>
      <c r="AC43" s="15"/>
      <c r="AD43" s="14"/>
      <c r="AE43" s="14"/>
      <c r="AF43" s="14"/>
      <c r="AG43" s="15"/>
      <c r="AH43" s="14"/>
      <c r="AI43" s="14"/>
      <c r="AJ43" s="14"/>
      <c r="AK43" s="15"/>
      <c r="AL43" s="14"/>
      <c r="AM43" s="14"/>
      <c r="AN43" s="14"/>
      <c r="AO43" s="14"/>
      <c r="AP43" s="14"/>
      <c r="AQ43" s="14"/>
      <c r="AR43" s="14"/>
      <c r="AS43" s="15"/>
      <c r="AT43" s="14"/>
      <c r="AU43" s="14"/>
      <c r="AV43" s="14"/>
      <c r="AW43" s="15"/>
      <c r="AX43" s="14"/>
      <c r="AY43" s="14"/>
      <c r="AZ43" s="14"/>
      <c r="BA43" s="15"/>
      <c r="BB43" s="14"/>
      <c r="BC43" s="14"/>
      <c r="BD43" s="14"/>
      <c r="BE43" s="15"/>
      <c r="BF43" s="14"/>
      <c r="BG43" s="14"/>
      <c r="BH43" s="14"/>
      <c r="BI43" s="15"/>
      <c r="BJ43" s="14"/>
      <c r="BK43" s="14"/>
      <c r="BL43" s="14"/>
      <c r="BM43" s="15"/>
      <c r="BN43" s="14"/>
      <c r="BO43" s="14"/>
      <c r="BP43" s="14"/>
      <c r="BQ43" s="14"/>
      <c r="BR43" s="14">
        <v>93.7</v>
      </c>
      <c r="BS43" s="14">
        <v>93.7</v>
      </c>
      <c r="BT43" s="14">
        <v>93.7</v>
      </c>
      <c r="BU43" s="14">
        <f>BT43/BS43*100</f>
        <v>100</v>
      </c>
      <c r="BV43" s="14"/>
      <c r="BW43" s="14"/>
      <c r="BX43" s="14"/>
      <c r="BY43" s="15"/>
      <c r="BZ43" s="14"/>
      <c r="CA43" s="14"/>
      <c r="CB43" s="14"/>
      <c r="CC43" s="15"/>
      <c r="CD43" s="14"/>
      <c r="CE43" s="14"/>
      <c r="CF43" s="14"/>
      <c r="CG43" s="14"/>
      <c r="CH43" s="14"/>
      <c r="CI43" s="14"/>
      <c r="CJ43" s="14"/>
      <c r="CK43" s="15"/>
      <c r="CL43" s="15"/>
      <c r="CM43" s="14"/>
      <c r="CN43" s="14"/>
      <c r="CO43" s="15"/>
      <c r="CP43" s="15"/>
      <c r="CQ43" s="14"/>
      <c r="CR43" s="14"/>
      <c r="CS43" s="15"/>
    </row>
    <row r="44" spans="1:97" s="12" customFormat="1" x14ac:dyDescent="0.25">
      <c r="A44" s="120" t="s">
        <v>623</v>
      </c>
      <c r="B44" s="48">
        <f t="shared" si="183"/>
        <v>0</v>
      </c>
      <c r="C44" s="48">
        <f t="shared" si="184"/>
        <v>0</v>
      </c>
      <c r="D44" s="48">
        <f t="shared" si="185"/>
        <v>0</v>
      </c>
      <c r="E44" s="14"/>
      <c r="F44" s="14"/>
      <c r="G44" s="14"/>
      <c r="H44" s="14"/>
      <c r="I44" s="15"/>
      <c r="J44" s="14"/>
      <c r="K44" s="14"/>
      <c r="L44" s="14"/>
      <c r="M44" s="15"/>
      <c r="N44" s="14"/>
      <c r="O44" s="14"/>
      <c r="P44" s="14"/>
      <c r="Q44" s="15"/>
      <c r="R44" s="15"/>
      <c r="S44" s="15"/>
      <c r="T44" s="15"/>
      <c r="U44" s="15"/>
      <c r="V44" s="156"/>
      <c r="W44" s="14"/>
      <c r="X44" s="14"/>
      <c r="Y44" s="14"/>
      <c r="Z44" s="14"/>
      <c r="AA44" s="14"/>
      <c r="AB44" s="14"/>
      <c r="AC44" s="15"/>
      <c r="AD44" s="14"/>
      <c r="AE44" s="14"/>
      <c r="AF44" s="14"/>
      <c r="AG44" s="15"/>
      <c r="AH44" s="14"/>
      <c r="AI44" s="14"/>
      <c r="AJ44" s="14"/>
      <c r="AK44" s="15"/>
      <c r="AL44" s="14"/>
      <c r="AM44" s="14"/>
      <c r="AN44" s="14"/>
      <c r="AO44" s="14"/>
      <c r="AP44" s="14"/>
      <c r="AQ44" s="14"/>
      <c r="AR44" s="14"/>
      <c r="AS44" s="15"/>
      <c r="AT44" s="14"/>
      <c r="AU44" s="14"/>
      <c r="AV44" s="14"/>
      <c r="AW44" s="15"/>
      <c r="AX44" s="14"/>
      <c r="AY44" s="14"/>
      <c r="AZ44" s="14"/>
      <c r="BA44" s="15"/>
      <c r="BB44" s="14"/>
      <c r="BC44" s="14"/>
      <c r="BD44" s="14"/>
      <c r="BE44" s="15"/>
      <c r="BF44" s="14"/>
      <c r="BG44" s="14"/>
      <c r="BH44" s="14"/>
      <c r="BI44" s="15"/>
      <c r="BJ44" s="14"/>
      <c r="BK44" s="14"/>
      <c r="BL44" s="14"/>
      <c r="BM44" s="15"/>
      <c r="BN44" s="14"/>
      <c r="BO44" s="14"/>
      <c r="BP44" s="14"/>
      <c r="BQ44" s="14"/>
      <c r="BR44" s="14"/>
      <c r="BS44" s="14"/>
      <c r="BT44" s="14"/>
      <c r="BU44" s="14"/>
      <c r="BV44" s="14"/>
      <c r="BW44" s="14"/>
      <c r="BX44" s="14"/>
      <c r="BY44" s="15"/>
      <c r="BZ44" s="14"/>
      <c r="CA44" s="14"/>
      <c r="CB44" s="14"/>
      <c r="CC44" s="15"/>
      <c r="CD44" s="14"/>
      <c r="CE44" s="14"/>
      <c r="CF44" s="14"/>
      <c r="CG44" s="14"/>
      <c r="CH44" s="14"/>
      <c r="CI44" s="14"/>
      <c r="CJ44" s="14"/>
      <c r="CK44" s="15"/>
      <c r="CL44" s="15"/>
      <c r="CM44" s="14"/>
      <c r="CN44" s="14"/>
      <c r="CO44" s="15"/>
      <c r="CP44" s="15"/>
      <c r="CQ44" s="14"/>
      <c r="CR44" s="14"/>
      <c r="CS44" s="15"/>
    </row>
    <row r="45" spans="1:97" s="12" customFormat="1" x14ac:dyDescent="0.25">
      <c r="A45" s="120" t="s">
        <v>369</v>
      </c>
      <c r="B45" s="48">
        <f t="shared" si="183"/>
        <v>234.2</v>
      </c>
      <c r="C45" s="48">
        <f t="shared" si="184"/>
        <v>234.2</v>
      </c>
      <c r="D45" s="48">
        <f t="shared" si="185"/>
        <v>234.2</v>
      </c>
      <c r="E45" s="14">
        <f>D45/C45*100</f>
        <v>100</v>
      </c>
      <c r="F45" s="14"/>
      <c r="G45" s="14"/>
      <c r="H45" s="14"/>
      <c r="I45" s="15"/>
      <c r="J45" s="14"/>
      <c r="K45" s="14"/>
      <c r="L45" s="14"/>
      <c r="M45" s="15"/>
      <c r="N45" s="14"/>
      <c r="O45" s="14"/>
      <c r="P45" s="14"/>
      <c r="Q45" s="15"/>
      <c r="R45" s="15"/>
      <c r="S45" s="15"/>
      <c r="T45" s="15"/>
      <c r="U45" s="15"/>
      <c r="V45" s="156"/>
      <c r="W45" s="14"/>
      <c r="X45" s="14"/>
      <c r="Y45" s="14"/>
      <c r="Z45" s="14"/>
      <c r="AA45" s="14"/>
      <c r="AB45" s="14"/>
      <c r="AC45" s="15"/>
      <c r="AD45" s="14"/>
      <c r="AE45" s="14"/>
      <c r="AF45" s="14"/>
      <c r="AG45" s="15"/>
      <c r="AH45" s="14"/>
      <c r="AI45" s="14"/>
      <c r="AJ45" s="14"/>
      <c r="AK45" s="15"/>
      <c r="AL45" s="14"/>
      <c r="AM45" s="14"/>
      <c r="AN45" s="14"/>
      <c r="AO45" s="14"/>
      <c r="AP45" s="14"/>
      <c r="AQ45" s="14"/>
      <c r="AR45" s="14"/>
      <c r="AS45" s="15"/>
      <c r="AT45" s="14"/>
      <c r="AU45" s="14"/>
      <c r="AV45" s="14"/>
      <c r="AW45" s="15"/>
      <c r="AX45" s="14"/>
      <c r="AY45" s="14"/>
      <c r="AZ45" s="14"/>
      <c r="BA45" s="15"/>
      <c r="BB45" s="14"/>
      <c r="BC45" s="14"/>
      <c r="BD45" s="14"/>
      <c r="BE45" s="15"/>
      <c r="BF45" s="14"/>
      <c r="BG45" s="14"/>
      <c r="BH45" s="14"/>
      <c r="BI45" s="15"/>
      <c r="BJ45" s="14"/>
      <c r="BK45" s="14"/>
      <c r="BL45" s="14"/>
      <c r="BM45" s="15"/>
      <c r="BN45" s="14"/>
      <c r="BO45" s="14"/>
      <c r="BP45" s="14"/>
      <c r="BQ45" s="14"/>
      <c r="BR45" s="14">
        <v>234.2</v>
      </c>
      <c r="BS45" s="14">
        <v>234.2</v>
      </c>
      <c r="BT45" s="14">
        <v>234.2</v>
      </c>
      <c r="BU45" s="14">
        <f>BT45/BS45*100</f>
        <v>100</v>
      </c>
      <c r="BV45" s="14"/>
      <c r="BW45" s="14"/>
      <c r="BX45" s="14"/>
      <c r="BY45" s="15"/>
      <c r="BZ45" s="14"/>
      <c r="CA45" s="14"/>
      <c r="CB45" s="14"/>
      <c r="CC45" s="15"/>
      <c r="CD45" s="14"/>
      <c r="CE45" s="14"/>
      <c r="CF45" s="14"/>
      <c r="CG45" s="14"/>
      <c r="CH45" s="14"/>
      <c r="CI45" s="14"/>
      <c r="CJ45" s="14"/>
      <c r="CK45" s="15"/>
      <c r="CL45" s="15"/>
      <c r="CM45" s="14"/>
      <c r="CN45" s="14"/>
      <c r="CO45" s="15"/>
      <c r="CP45" s="15"/>
      <c r="CQ45" s="14"/>
      <c r="CR45" s="14"/>
      <c r="CS45" s="15"/>
    </row>
    <row r="46" spans="1:97" s="12" customFormat="1" x14ac:dyDescent="0.25">
      <c r="A46" s="120" t="s">
        <v>453</v>
      </c>
      <c r="B46" s="48">
        <f t="shared" si="183"/>
        <v>234.2</v>
      </c>
      <c r="C46" s="48">
        <f t="shared" si="184"/>
        <v>234.2</v>
      </c>
      <c r="D46" s="48">
        <f t="shared" si="185"/>
        <v>234.2</v>
      </c>
      <c r="E46" s="14">
        <f>D46/C46*100</f>
        <v>100</v>
      </c>
      <c r="F46" s="14"/>
      <c r="G46" s="14"/>
      <c r="H46" s="14"/>
      <c r="I46" s="15"/>
      <c r="J46" s="14"/>
      <c r="K46" s="14"/>
      <c r="L46" s="14"/>
      <c r="M46" s="15"/>
      <c r="N46" s="14"/>
      <c r="O46" s="14"/>
      <c r="P46" s="14"/>
      <c r="Q46" s="15"/>
      <c r="R46" s="15"/>
      <c r="S46" s="15"/>
      <c r="T46" s="15"/>
      <c r="U46" s="15"/>
      <c r="V46" s="156"/>
      <c r="W46" s="14"/>
      <c r="X46" s="14"/>
      <c r="Y46" s="14"/>
      <c r="Z46" s="14"/>
      <c r="AA46" s="14"/>
      <c r="AB46" s="14"/>
      <c r="AC46" s="15"/>
      <c r="AD46" s="14"/>
      <c r="AE46" s="14"/>
      <c r="AF46" s="14"/>
      <c r="AG46" s="15"/>
      <c r="AH46" s="14"/>
      <c r="AI46" s="14"/>
      <c r="AJ46" s="14"/>
      <c r="AK46" s="15"/>
      <c r="AL46" s="14"/>
      <c r="AM46" s="14"/>
      <c r="AN46" s="14"/>
      <c r="AO46" s="14"/>
      <c r="AP46" s="14"/>
      <c r="AQ46" s="14"/>
      <c r="AR46" s="14"/>
      <c r="AS46" s="15"/>
      <c r="AT46" s="14"/>
      <c r="AU46" s="14"/>
      <c r="AV46" s="14"/>
      <c r="AW46" s="15"/>
      <c r="AX46" s="14"/>
      <c r="AY46" s="14"/>
      <c r="AZ46" s="14"/>
      <c r="BA46" s="15"/>
      <c r="BB46" s="14"/>
      <c r="BC46" s="14"/>
      <c r="BD46" s="14"/>
      <c r="BE46" s="15"/>
      <c r="BF46" s="14"/>
      <c r="BG46" s="14"/>
      <c r="BH46" s="14"/>
      <c r="BI46" s="15"/>
      <c r="BJ46" s="14"/>
      <c r="BK46" s="14"/>
      <c r="BL46" s="14"/>
      <c r="BM46" s="15"/>
      <c r="BN46" s="14"/>
      <c r="BO46" s="14"/>
      <c r="BP46" s="14"/>
      <c r="BQ46" s="14"/>
      <c r="BR46" s="14">
        <v>234.2</v>
      </c>
      <c r="BS46" s="14">
        <v>234.2</v>
      </c>
      <c r="BT46" s="14">
        <v>234.2</v>
      </c>
      <c r="BU46" s="14">
        <f>BT46/BS46*100</f>
        <v>100</v>
      </c>
      <c r="BV46" s="14"/>
      <c r="BW46" s="14"/>
      <c r="BX46" s="14"/>
      <c r="BY46" s="15"/>
      <c r="BZ46" s="14"/>
      <c r="CA46" s="14"/>
      <c r="CB46" s="14"/>
      <c r="CC46" s="15"/>
      <c r="CD46" s="14"/>
      <c r="CE46" s="14"/>
      <c r="CF46" s="14"/>
      <c r="CG46" s="14"/>
      <c r="CH46" s="14"/>
      <c r="CI46" s="14"/>
      <c r="CJ46" s="14"/>
      <c r="CK46" s="15"/>
      <c r="CL46" s="15"/>
      <c r="CM46" s="14"/>
      <c r="CN46" s="14"/>
      <c r="CO46" s="15"/>
      <c r="CP46" s="15"/>
      <c r="CQ46" s="14"/>
      <c r="CR46" s="14"/>
      <c r="CS46" s="15"/>
    </row>
    <row r="47" spans="1:97" s="12" customFormat="1" x14ac:dyDescent="0.25">
      <c r="A47" s="120" t="s">
        <v>283</v>
      </c>
      <c r="B47" s="48">
        <f t="shared" si="183"/>
        <v>234.2</v>
      </c>
      <c r="C47" s="48">
        <f t="shared" si="184"/>
        <v>234.2</v>
      </c>
      <c r="D47" s="48">
        <f t="shared" si="185"/>
        <v>234.2</v>
      </c>
      <c r="E47" s="14">
        <f>D47/C47*100</f>
        <v>100</v>
      </c>
      <c r="F47" s="14"/>
      <c r="G47" s="14"/>
      <c r="H47" s="14"/>
      <c r="I47" s="15"/>
      <c r="J47" s="14"/>
      <c r="K47" s="14"/>
      <c r="L47" s="14"/>
      <c r="M47" s="15"/>
      <c r="N47" s="14"/>
      <c r="O47" s="14"/>
      <c r="P47" s="14"/>
      <c r="Q47" s="15"/>
      <c r="R47" s="15"/>
      <c r="S47" s="15"/>
      <c r="T47" s="15"/>
      <c r="U47" s="15"/>
      <c r="V47" s="156"/>
      <c r="W47" s="14"/>
      <c r="X47" s="14"/>
      <c r="Y47" s="14"/>
      <c r="Z47" s="14"/>
      <c r="AA47" s="14"/>
      <c r="AB47" s="14"/>
      <c r="AC47" s="15"/>
      <c r="AD47" s="14"/>
      <c r="AE47" s="14"/>
      <c r="AF47" s="14"/>
      <c r="AG47" s="15"/>
      <c r="AH47" s="14"/>
      <c r="AI47" s="14"/>
      <c r="AJ47" s="14"/>
      <c r="AK47" s="15"/>
      <c r="AL47" s="14"/>
      <c r="AM47" s="14"/>
      <c r="AN47" s="14"/>
      <c r="AO47" s="14"/>
      <c r="AP47" s="14"/>
      <c r="AQ47" s="14"/>
      <c r="AR47" s="14"/>
      <c r="AS47" s="15"/>
      <c r="AT47" s="14"/>
      <c r="AU47" s="14"/>
      <c r="AV47" s="14"/>
      <c r="AW47" s="15"/>
      <c r="AX47" s="14"/>
      <c r="AY47" s="14"/>
      <c r="AZ47" s="14"/>
      <c r="BA47" s="15"/>
      <c r="BB47" s="14"/>
      <c r="BC47" s="14"/>
      <c r="BD47" s="14"/>
      <c r="BE47" s="15"/>
      <c r="BF47" s="14"/>
      <c r="BG47" s="14"/>
      <c r="BH47" s="14"/>
      <c r="BI47" s="15"/>
      <c r="BJ47" s="14"/>
      <c r="BK47" s="14"/>
      <c r="BL47" s="14"/>
      <c r="BM47" s="15"/>
      <c r="BN47" s="14"/>
      <c r="BO47" s="14"/>
      <c r="BP47" s="14"/>
      <c r="BQ47" s="14"/>
      <c r="BR47" s="14">
        <v>234.2</v>
      </c>
      <c r="BS47" s="14">
        <v>234.2</v>
      </c>
      <c r="BT47" s="14">
        <v>234.2</v>
      </c>
      <c r="BU47" s="14">
        <f>BT47/BS47*100</f>
        <v>100</v>
      </c>
      <c r="BV47" s="14"/>
      <c r="BW47" s="14"/>
      <c r="BX47" s="14"/>
      <c r="BY47" s="15"/>
      <c r="BZ47" s="14"/>
      <c r="CA47" s="14"/>
      <c r="CB47" s="14"/>
      <c r="CC47" s="15"/>
      <c r="CD47" s="14"/>
      <c r="CE47" s="14"/>
      <c r="CF47" s="14"/>
      <c r="CG47" s="14"/>
      <c r="CH47" s="14"/>
      <c r="CI47" s="14"/>
      <c r="CJ47" s="14"/>
      <c r="CK47" s="15"/>
      <c r="CL47" s="15"/>
      <c r="CM47" s="14"/>
      <c r="CN47" s="14"/>
      <c r="CO47" s="15"/>
      <c r="CP47" s="15"/>
      <c r="CQ47" s="14"/>
      <c r="CR47" s="14"/>
      <c r="CS47" s="15"/>
    </row>
    <row r="48" spans="1:97" s="12" customFormat="1" x14ac:dyDescent="0.25">
      <c r="A48" s="120" t="s">
        <v>454</v>
      </c>
      <c r="B48" s="48">
        <f t="shared" si="183"/>
        <v>93.7</v>
      </c>
      <c r="C48" s="48">
        <f t="shared" si="184"/>
        <v>93.7</v>
      </c>
      <c r="D48" s="48">
        <f t="shared" si="185"/>
        <v>93.7</v>
      </c>
      <c r="E48" s="14">
        <f>D48/C48*100</f>
        <v>100</v>
      </c>
      <c r="F48" s="14"/>
      <c r="G48" s="14"/>
      <c r="H48" s="14"/>
      <c r="I48" s="15"/>
      <c r="J48" s="14"/>
      <c r="K48" s="14"/>
      <c r="L48" s="14"/>
      <c r="M48" s="15"/>
      <c r="N48" s="14"/>
      <c r="O48" s="14"/>
      <c r="P48" s="14"/>
      <c r="Q48" s="15"/>
      <c r="R48" s="15"/>
      <c r="S48" s="15"/>
      <c r="T48" s="15"/>
      <c r="U48" s="15"/>
      <c r="V48" s="156"/>
      <c r="W48" s="14"/>
      <c r="X48" s="14"/>
      <c r="Y48" s="14"/>
      <c r="Z48" s="14"/>
      <c r="AA48" s="14"/>
      <c r="AB48" s="14"/>
      <c r="AC48" s="15"/>
      <c r="AD48" s="14"/>
      <c r="AE48" s="14"/>
      <c r="AF48" s="14"/>
      <c r="AG48" s="15"/>
      <c r="AH48" s="14"/>
      <c r="AI48" s="14"/>
      <c r="AJ48" s="14"/>
      <c r="AK48" s="15"/>
      <c r="AL48" s="14"/>
      <c r="AM48" s="14"/>
      <c r="AN48" s="14"/>
      <c r="AO48" s="14"/>
      <c r="AP48" s="14"/>
      <c r="AQ48" s="14"/>
      <c r="AR48" s="14"/>
      <c r="AS48" s="15"/>
      <c r="AT48" s="14"/>
      <c r="AU48" s="14"/>
      <c r="AV48" s="14"/>
      <c r="AW48" s="15"/>
      <c r="AX48" s="14"/>
      <c r="AY48" s="14"/>
      <c r="AZ48" s="14"/>
      <c r="BA48" s="15"/>
      <c r="BB48" s="14"/>
      <c r="BC48" s="14"/>
      <c r="BD48" s="14"/>
      <c r="BE48" s="15"/>
      <c r="BF48" s="14"/>
      <c r="BG48" s="14"/>
      <c r="BH48" s="14"/>
      <c r="BI48" s="15"/>
      <c r="BJ48" s="14"/>
      <c r="BK48" s="14"/>
      <c r="BL48" s="14"/>
      <c r="BM48" s="15"/>
      <c r="BN48" s="14"/>
      <c r="BO48" s="14"/>
      <c r="BP48" s="14"/>
      <c r="BQ48" s="14"/>
      <c r="BR48" s="14">
        <v>93.7</v>
      </c>
      <c r="BS48" s="14">
        <v>93.7</v>
      </c>
      <c r="BT48" s="14">
        <v>93.7</v>
      </c>
      <c r="BU48" s="14">
        <f>BT48/BS48*100</f>
        <v>100</v>
      </c>
      <c r="BV48" s="14"/>
      <c r="BW48" s="14"/>
      <c r="BX48" s="14"/>
      <c r="BY48" s="15"/>
      <c r="BZ48" s="14"/>
      <c r="CA48" s="14"/>
      <c r="CB48" s="14"/>
      <c r="CC48" s="15"/>
      <c r="CD48" s="14"/>
      <c r="CE48" s="14"/>
      <c r="CF48" s="14"/>
      <c r="CG48" s="14"/>
      <c r="CH48" s="14"/>
      <c r="CI48" s="14"/>
      <c r="CJ48" s="14"/>
      <c r="CK48" s="15"/>
      <c r="CL48" s="15"/>
      <c r="CM48" s="14"/>
      <c r="CN48" s="14"/>
      <c r="CO48" s="15"/>
      <c r="CP48" s="15"/>
      <c r="CQ48" s="14"/>
      <c r="CR48" s="14"/>
      <c r="CS48" s="15"/>
    </row>
    <row r="49" spans="1:97" s="12" customFormat="1" x14ac:dyDescent="0.25">
      <c r="A49" s="120" t="s">
        <v>455</v>
      </c>
      <c r="B49" s="48">
        <f t="shared" si="183"/>
        <v>234.2</v>
      </c>
      <c r="C49" s="48">
        <f t="shared" si="184"/>
        <v>234.2</v>
      </c>
      <c r="D49" s="48">
        <f t="shared" si="185"/>
        <v>234.2</v>
      </c>
      <c r="E49" s="14">
        <f>D49/C49*100</f>
        <v>100</v>
      </c>
      <c r="F49" s="14"/>
      <c r="G49" s="14"/>
      <c r="H49" s="14"/>
      <c r="I49" s="15"/>
      <c r="J49" s="14"/>
      <c r="K49" s="14"/>
      <c r="L49" s="14"/>
      <c r="M49" s="15"/>
      <c r="N49" s="14"/>
      <c r="O49" s="14"/>
      <c r="P49" s="14"/>
      <c r="Q49" s="15"/>
      <c r="R49" s="15"/>
      <c r="S49" s="15"/>
      <c r="T49" s="15"/>
      <c r="U49" s="15"/>
      <c r="V49" s="156"/>
      <c r="W49" s="14"/>
      <c r="X49" s="14"/>
      <c r="Y49" s="14"/>
      <c r="Z49" s="14"/>
      <c r="AA49" s="14"/>
      <c r="AB49" s="14"/>
      <c r="AC49" s="15"/>
      <c r="AD49" s="14"/>
      <c r="AE49" s="14"/>
      <c r="AF49" s="14"/>
      <c r="AG49" s="15"/>
      <c r="AH49" s="14"/>
      <c r="AI49" s="14"/>
      <c r="AJ49" s="14"/>
      <c r="AK49" s="15"/>
      <c r="AL49" s="14"/>
      <c r="AM49" s="14"/>
      <c r="AN49" s="14"/>
      <c r="AO49" s="14"/>
      <c r="AP49" s="14"/>
      <c r="AQ49" s="14"/>
      <c r="AR49" s="14"/>
      <c r="AS49" s="15"/>
      <c r="AT49" s="14"/>
      <c r="AU49" s="14"/>
      <c r="AV49" s="14"/>
      <c r="AW49" s="15"/>
      <c r="AX49" s="14"/>
      <c r="AY49" s="14"/>
      <c r="AZ49" s="14"/>
      <c r="BA49" s="15"/>
      <c r="BB49" s="14"/>
      <c r="BC49" s="14"/>
      <c r="BD49" s="14"/>
      <c r="BE49" s="15"/>
      <c r="BF49" s="14"/>
      <c r="BG49" s="14"/>
      <c r="BH49" s="14"/>
      <c r="BI49" s="15"/>
      <c r="BJ49" s="14"/>
      <c r="BK49" s="14"/>
      <c r="BL49" s="14"/>
      <c r="BM49" s="15"/>
      <c r="BN49" s="14"/>
      <c r="BO49" s="14"/>
      <c r="BP49" s="14"/>
      <c r="BQ49" s="14"/>
      <c r="BR49" s="14">
        <v>234.2</v>
      </c>
      <c r="BS49" s="14">
        <v>234.2</v>
      </c>
      <c r="BT49" s="14">
        <v>234.2</v>
      </c>
      <c r="BU49" s="14">
        <f>BT49/BS49*100</f>
        <v>100</v>
      </c>
      <c r="BV49" s="14"/>
      <c r="BW49" s="14"/>
      <c r="BX49" s="14"/>
      <c r="BY49" s="15"/>
      <c r="BZ49" s="14"/>
      <c r="CA49" s="14"/>
      <c r="CB49" s="14"/>
      <c r="CC49" s="15"/>
      <c r="CD49" s="14"/>
      <c r="CE49" s="14"/>
      <c r="CF49" s="14"/>
      <c r="CG49" s="14"/>
      <c r="CH49" s="14"/>
      <c r="CI49" s="14"/>
      <c r="CJ49" s="14"/>
      <c r="CK49" s="15"/>
      <c r="CL49" s="15"/>
      <c r="CM49" s="14"/>
      <c r="CN49" s="14"/>
      <c r="CO49" s="15"/>
      <c r="CP49" s="15"/>
      <c r="CQ49" s="14"/>
      <c r="CR49" s="14"/>
      <c r="CS49" s="15"/>
    </row>
    <row r="50" spans="1:97" s="12" customFormat="1" x14ac:dyDescent="0.25">
      <c r="A50" s="120" t="s">
        <v>642</v>
      </c>
      <c r="B50" s="48">
        <f t="shared" si="183"/>
        <v>0</v>
      </c>
      <c r="C50" s="48">
        <f t="shared" si="184"/>
        <v>0</v>
      </c>
      <c r="D50" s="48">
        <f t="shared" si="185"/>
        <v>0</v>
      </c>
      <c r="E50" s="14"/>
      <c r="F50" s="14"/>
      <c r="G50" s="14"/>
      <c r="H50" s="14"/>
      <c r="I50" s="15"/>
      <c r="J50" s="14"/>
      <c r="K50" s="14"/>
      <c r="L50" s="14"/>
      <c r="M50" s="15"/>
      <c r="N50" s="14"/>
      <c r="O50" s="14"/>
      <c r="P50" s="14"/>
      <c r="Q50" s="15"/>
      <c r="R50" s="15"/>
      <c r="S50" s="15"/>
      <c r="T50" s="15"/>
      <c r="U50" s="15"/>
      <c r="V50" s="156"/>
      <c r="W50" s="14"/>
      <c r="X50" s="14"/>
      <c r="Y50" s="14"/>
      <c r="Z50" s="14"/>
      <c r="AA50" s="14"/>
      <c r="AB50" s="14"/>
      <c r="AC50" s="15"/>
      <c r="AD50" s="14"/>
      <c r="AE50" s="14"/>
      <c r="AF50" s="14"/>
      <c r="AG50" s="15"/>
      <c r="AH50" s="14"/>
      <c r="AI50" s="14"/>
      <c r="AJ50" s="14"/>
      <c r="AK50" s="15"/>
      <c r="AL50" s="14"/>
      <c r="AM50" s="14"/>
      <c r="AN50" s="14"/>
      <c r="AO50" s="14"/>
      <c r="AP50" s="14"/>
      <c r="AQ50" s="14"/>
      <c r="AR50" s="14"/>
      <c r="AS50" s="15"/>
      <c r="AT50" s="14"/>
      <c r="AU50" s="14"/>
      <c r="AV50" s="14"/>
      <c r="AW50" s="15"/>
      <c r="AX50" s="14"/>
      <c r="AY50" s="14"/>
      <c r="AZ50" s="14"/>
      <c r="BA50" s="15"/>
      <c r="BB50" s="14"/>
      <c r="BC50" s="14"/>
      <c r="BD50" s="14"/>
      <c r="BE50" s="15"/>
      <c r="BF50" s="14"/>
      <c r="BG50" s="14"/>
      <c r="BH50" s="14"/>
      <c r="BI50" s="15"/>
      <c r="BJ50" s="14"/>
      <c r="BK50" s="14"/>
      <c r="BL50" s="14"/>
      <c r="BM50" s="15"/>
      <c r="BN50" s="14"/>
      <c r="BO50" s="14"/>
      <c r="BP50" s="14"/>
      <c r="BQ50" s="14"/>
      <c r="BR50" s="14"/>
      <c r="BS50" s="14"/>
      <c r="BT50" s="14"/>
      <c r="BU50" s="14"/>
      <c r="BV50" s="14"/>
      <c r="BW50" s="14"/>
      <c r="BX50" s="14"/>
      <c r="BY50" s="15"/>
      <c r="BZ50" s="14"/>
      <c r="CA50" s="14"/>
      <c r="CB50" s="14"/>
      <c r="CC50" s="15"/>
      <c r="CD50" s="14"/>
      <c r="CE50" s="14"/>
      <c r="CF50" s="14"/>
      <c r="CG50" s="14"/>
      <c r="CH50" s="14"/>
      <c r="CI50" s="14"/>
      <c r="CJ50" s="14"/>
      <c r="CK50" s="15"/>
      <c r="CL50" s="15"/>
      <c r="CM50" s="14"/>
      <c r="CN50" s="14"/>
      <c r="CO50" s="15"/>
      <c r="CP50" s="15"/>
      <c r="CQ50" s="14"/>
      <c r="CR50" s="14"/>
      <c r="CS50" s="15"/>
    </row>
    <row r="51" spans="1:97" s="12" customFormat="1" x14ac:dyDescent="0.25">
      <c r="A51" s="120" t="s">
        <v>641</v>
      </c>
      <c r="B51" s="48">
        <f t="shared" si="183"/>
        <v>0</v>
      </c>
      <c r="C51" s="48">
        <f t="shared" si="184"/>
        <v>0</v>
      </c>
      <c r="D51" s="48">
        <f t="shared" si="185"/>
        <v>0</v>
      </c>
      <c r="E51" s="14"/>
      <c r="F51" s="14"/>
      <c r="G51" s="14"/>
      <c r="H51" s="14"/>
      <c r="I51" s="15"/>
      <c r="J51" s="14"/>
      <c r="K51" s="14"/>
      <c r="L51" s="14"/>
      <c r="M51" s="15"/>
      <c r="N51" s="14"/>
      <c r="O51" s="14"/>
      <c r="P51" s="14"/>
      <c r="Q51" s="15"/>
      <c r="R51" s="15"/>
      <c r="S51" s="15"/>
      <c r="T51" s="15"/>
      <c r="U51" s="15"/>
      <c r="V51" s="156"/>
      <c r="W51" s="14"/>
      <c r="X51" s="14"/>
      <c r="Y51" s="14"/>
      <c r="Z51" s="14"/>
      <c r="AA51" s="14"/>
      <c r="AB51" s="14"/>
      <c r="AC51" s="15"/>
      <c r="AD51" s="14"/>
      <c r="AE51" s="14"/>
      <c r="AF51" s="14"/>
      <c r="AG51" s="15"/>
      <c r="AH51" s="14"/>
      <c r="AI51" s="14"/>
      <c r="AJ51" s="14"/>
      <c r="AK51" s="15"/>
      <c r="AL51" s="14"/>
      <c r="AM51" s="14"/>
      <c r="AN51" s="14"/>
      <c r="AO51" s="14"/>
      <c r="AP51" s="14"/>
      <c r="AQ51" s="14"/>
      <c r="AR51" s="14"/>
      <c r="AS51" s="15"/>
      <c r="AT51" s="14"/>
      <c r="AU51" s="14"/>
      <c r="AV51" s="14"/>
      <c r="AW51" s="15"/>
      <c r="AX51" s="14"/>
      <c r="AY51" s="14"/>
      <c r="AZ51" s="14"/>
      <c r="BA51" s="15"/>
      <c r="BB51" s="14"/>
      <c r="BC51" s="14"/>
      <c r="BD51" s="14"/>
      <c r="BE51" s="15"/>
      <c r="BF51" s="14"/>
      <c r="BG51" s="14"/>
      <c r="BH51" s="14"/>
      <c r="BI51" s="15"/>
      <c r="BJ51" s="14"/>
      <c r="BK51" s="14"/>
      <c r="BL51" s="14"/>
      <c r="BM51" s="15"/>
      <c r="BN51" s="14"/>
      <c r="BO51" s="14"/>
      <c r="BP51" s="14"/>
      <c r="BQ51" s="14"/>
      <c r="BR51" s="14"/>
      <c r="BS51" s="14"/>
      <c r="BT51" s="14"/>
      <c r="BU51" s="14"/>
      <c r="BV51" s="14"/>
      <c r="BW51" s="14"/>
      <c r="BX51" s="14"/>
      <c r="BY51" s="15"/>
      <c r="BZ51" s="14"/>
      <c r="CA51" s="14"/>
      <c r="CB51" s="14"/>
      <c r="CC51" s="15"/>
      <c r="CD51" s="14"/>
      <c r="CE51" s="14"/>
      <c r="CF51" s="14"/>
      <c r="CG51" s="14"/>
      <c r="CH51" s="14"/>
      <c r="CI51" s="14"/>
      <c r="CJ51" s="14"/>
      <c r="CK51" s="15"/>
      <c r="CL51" s="15"/>
      <c r="CM51" s="14"/>
      <c r="CN51" s="14"/>
      <c r="CO51" s="15"/>
      <c r="CP51" s="15"/>
      <c r="CQ51" s="14"/>
      <c r="CR51" s="14"/>
      <c r="CS51" s="15"/>
    </row>
    <row r="52" spans="1:97" s="12" customFormat="1" x14ac:dyDescent="0.25">
      <c r="A52" s="120" t="s">
        <v>643</v>
      </c>
      <c r="B52" s="48">
        <f t="shared" si="183"/>
        <v>93.7</v>
      </c>
      <c r="C52" s="48">
        <f t="shared" si="184"/>
        <v>93.7</v>
      </c>
      <c r="D52" s="48">
        <f t="shared" si="185"/>
        <v>93.7</v>
      </c>
      <c r="E52" s="14">
        <f>D52/C52*100</f>
        <v>100</v>
      </c>
      <c r="F52" s="14"/>
      <c r="G52" s="14"/>
      <c r="H52" s="14"/>
      <c r="I52" s="15"/>
      <c r="J52" s="14"/>
      <c r="K52" s="14"/>
      <c r="L52" s="14"/>
      <c r="M52" s="15"/>
      <c r="N52" s="14"/>
      <c r="O52" s="14"/>
      <c r="P52" s="14"/>
      <c r="Q52" s="15"/>
      <c r="R52" s="15"/>
      <c r="S52" s="15"/>
      <c r="T52" s="15"/>
      <c r="U52" s="15"/>
      <c r="V52" s="156"/>
      <c r="W52" s="14"/>
      <c r="X52" s="14"/>
      <c r="Y52" s="14"/>
      <c r="Z52" s="14"/>
      <c r="AA52" s="14"/>
      <c r="AB52" s="14"/>
      <c r="AC52" s="15"/>
      <c r="AD52" s="14"/>
      <c r="AE52" s="14"/>
      <c r="AF52" s="14"/>
      <c r="AG52" s="15"/>
      <c r="AH52" s="14"/>
      <c r="AI52" s="14"/>
      <c r="AJ52" s="14"/>
      <c r="AK52" s="15"/>
      <c r="AL52" s="14"/>
      <c r="AM52" s="14"/>
      <c r="AN52" s="14"/>
      <c r="AO52" s="14"/>
      <c r="AP52" s="14"/>
      <c r="AQ52" s="14"/>
      <c r="AR52" s="14"/>
      <c r="AS52" s="15"/>
      <c r="AT52" s="14"/>
      <c r="AU52" s="14"/>
      <c r="AV52" s="14"/>
      <c r="AW52" s="15"/>
      <c r="AX52" s="14"/>
      <c r="AY52" s="14"/>
      <c r="AZ52" s="14"/>
      <c r="BA52" s="15"/>
      <c r="BB52" s="14"/>
      <c r="BC52" s="14"/>
      <c r="BD52" s="14"/>
      <c r="BE52" s="15"/>
      <c r="BF52" s="14"/>
      <c r="BG52" s="14"/>
      <c r="BH52" s="14"/>
      <c r="BI52" s="15"/>
      <c r="BJ52" s="14"/>
      <c r="BK52" s="14"/>
      <c r="BL52" s="14"/>
      <c r="BM52" s="15"/>
      <c r="BN52" s="14"/>
      <c r="BO52" s="14"/>
      <c r="BP52" s="14"/>
      <c r="BQ52" s="14"/>
      <c r="BR52" s="14">
        <v>93.7</v>
      </c>
      <c r="BS52" s="14">
        <v>93.7</v>
      </c>
      <c r="BT52" s="14">
        <v>93.7</v>
      </c>
      <c r="BU52" s="14">
        <f>BT52/BS52*100</f>
        <v>100</v>
      </c>
      <c r="BV52" s="14"/>
      <c r="BW52" s="14"/>
      <c r="BX52" s="14"/>
      <c r="BY52" s="15"/>
      <c r="BZ52" s="14"/>
      <c r="CA52" s="14"/>
      <c r="CB52" s="14"/>
      <c r="CC52" s="15"/>
      <c r="CD52" s="14"/>
      <c r="CE52" s="14"/>
      <c r="CF52" s="14"/>
      <c r="CG52" s="14"/>
      <c r="CH52" s="14"/>
      <c r="CI52" s="14"/>
      <c r="CJ52" s="14"/>
      <c r="CK52" s="15"/>
      <c r="CL52" s="15"/>
      <c r="CM52" s="14"/>
      <c r="CN52" s="14"/>
      <c r="CO52" s="15"/>
      <c r="CP52" s="15"/>
      <c r="CQ52" s="14"/>
      <c r="CR52" s="14"/>
      <c r="CS52" s="15"/>
    </row>
    <row r="53" spans="1:97" s="12" customFormat="1" x14ac:dyDescent="0.25">
      <c r="A53" s="120" t="s">
        <v>456</v>
      </c>
      <c r="B53" s="48">
        <f t="shared" si="183"/>
        <v>234.2</v>
      </c>
      <c r="C53" s="48">
        <f t="shared" si="184"/>
        <v>234.2</v>
      </c>
      <c r="D53" s="48">
        <f t="shared" si="185"/>
        <v>234.2</v>
      </c>
      <c r="E53" s="14">
        <f>D53/C53*100</f>
        <v>100</v>
      </c>
      <c r="F53" s="14"/>
      <c r="G53" s="14"/>
      <c r="H53" s="14"/>
      <c r="I53" s="15"/>
      <c r="J53" s="14"/>
      <c r="K53" s="14"/>
      <c r="L53" s="14"/>
      <c r="M53" s="15"/>
      <c r="N53" s="14"/>
      <c r="O53" s="14"/>
      <c r="P53" s="14"/>
      <c r="Q53" s="15"/>
      <c r="R53" s="15"/>
      <c r="S53" s="15"/>
      <c r="T53" s="15"/>
      <c r="U53" s="15"/>
      <c r="V53" s="156"/>
      <c r="W53" s="14"/>
      <c r="X53" s="14"/>
      <c r="Y53" s="14"/>
      <c r="Z53" s="14"/>
      <c r="AA53" s="14"/>
      <c r="AB53" s="14"/>
      <c r="AC53" s="15"/>
      <c r="AD53" s="14"/>
      <c r="AE53" s="14"/>
      <c r="AF53" s="14"/>
      <c r="AG53" s="15"/>
      <c r="AH53" s="14"/>
      <c r="AI53" s="14"/>
      <c r="AJ53" s="14"/>
      <c r="AK53" s="15"/>
      <c r="AL53" s="14"/>
      <c r="AM53" s="14"/>
      <c r="AN53" s="14"/>
      <c r="AO53" s="14"/>
      <c r="AP53" s="14"/>
      <c r="AQ53" s="14"/>
      <c r="AR53" s="14"/>
      <c r="AS53" s="15"/>
      <c r="AT53" s="14"/>
      <c r="AU53" s="14"/>
      <c r="AV53" s="14"/>
      <c r="AW53" s="15"/>
      <c r="AX53" s="14"/>
      <c r="AY53" s="14"/>
      <c r="AZ53" s="14"/>
      <c r="BA53" s="15"/>
      <c r="BB53" s="14"/>
      <c r="BC53" s="14"/>
      <c r="BD53" s="14"/>
      <c r="BE53" s="15"/>
      <c r="BF53" s="14"/>
      <c r="BG53" s="14"/>
      <c r="BH53" s="14"/>
      <c r="BI53" s="15"/>
      <c r="BJ53" s="14"/>
      <c r="BK53" s="14"/>
      <c r="BL53" s="14"/>
      <c r="BM53" s="15"/>
      <c r="BN53" s="14"/>
      <c r="BO53" s="14"/>
      <c r="BP53" s="14"/>
      <c r="BQ53" s="14"/>
      <c r="BR53" s="14">
        <v>234.2</v>
      </c>
      <c r="BS53" s="14">
        <v>234.2</v>
      </c>
      <c r="BT53" s="14">
        <v>234.2</v>
      </c>
      <c r="BU53" s="14">
        <f>BT53/BS53*100</f>
        <v>100</v>
      </c>
      <c r="BV53" s="14"/>
      <c r="BW53" s="14"/>
      <c r="BX53" s="14"/>
      <c r="BY53" s="15"/>
      <c r="BZ53" s="14"/>
      <c r="CA53" s="14"/>
      <c r="CB53" s="14"/>
      <c r="CC53" s="15"/>
      <c r="CD53" s="14"/>
      <c r="CE53" s="14"/>
      <c r="CF53" s="14"/>
      <c r="CG53" s="14"/>
      <c r="CH53" s="14"/>
      <c r="CI53" s="14"/>
      <c r="CJ53" s="14"/>
      <c r="CK53" s="15"/>
      <c r="CL53" s="15"/>
      <c r="CM53" s="14"/>
      <c r="CN53" s="14"/>
      <c r="CO53" s="15"/>
      <c r="CP53" s="15"/>
      <c r="CQ53" s="14"/>
      <c r="CR53" s="14"/>
      <c r="CS53" s="15"/>
    </row>
    <row r="54" spans="1:97" s="26" customFormat="1" ht="31.5" x14ac:dyDescent="0.25">
      <c r="A54" s="75" t="s">
        <v>459</v>
      </c>
      <c r="B54" s="78">
        <f t="shared" si="99"/>
        <v>1796846.1999999997</v>
      </c>
      <c r="C54" s="78">
        <f t="shared" si="99"/>
        <v>1852487.5000000002</v>
      </c>
      <c r="D54" s="78">
        <f t="shared" si="100"/>
        <v>1842286.1462900003</v>
      </c>
      <c r="E54" s="81">
        <f t="shared" ref="E54" si="186">D54/C54*100</f>
        <v>99.449315921969784</v>
      </c>
      <c r="F54" s="81">
        <f>SUM(F55:F57)</f>
        <v>8444.6</v>
      </c>
      <c r="G54" s="81">
        <f>SUM(G55:G57)</f>
        <v>7370.7</v>
      </c>
      <c r="H54" s="81">
        <f t="shared" ref="H54:CN54" si="187">SUM(H55:H57)</f>
        <v>7072.4009999999998</v>
      </c>
      <c r="I54" s="81">
        <f t="shared" si="57"/>
        <v>95.952908136269286</v>
      </c>
      <c r="J54" s="81">
        <f t="shared" ref="J54" si="188">SUM(J55:J57)</f>
        <v>2257</v>
      </c>
      <c r="K54" s="81">
        <f t="shared" si="187"/>
        <v>2229.1</v>
      </c>
      <c r="L54" s="81">
        <f t="shared" si="187"/>
        <v>2119.6778100000001</v>
      </c>
      <c r="M54" s="81">
        <f t="shared" si="59"/>
        <v>95.091194203938826</v>
      </c>
      <c r="N54" s="81">
        <f t="shared" ref="N54" si="189">SUM(N55:N57)</f>
        <v>55088.3</v>
      </c>
      <c r="O54" s="81">
        <f t="shared" si="187"/>
        <v>52290.7</v>
      </c>
      <c r="P54" s="81">
        <f t="shared" si="187"/>
        <v>52290.7</v>
      </c>
      <c r="Q54" s="81">
        <f t="shared" si="61"/>
        <v>100</v>
      </c>
      <c r="R54" s="81">
        <f t="shared" ref="R54" si="190">SUM(R55:R57)</f>
        <v>617983.80000000005</v>
      </c>
      <c r="S54" s="81">
        <f t="shared" si="187"/>
        <v>611793.19999999995</v>
      </c>
      <c r="T54" s="81">
        <f t="shared" si="187"/>
        <v>609781.23400000005</v>
      </c>
      <c r="U54" s="81">
        <f t="shared" si="63"/>
        <v>99.671136259768844</v>
      </c>
      <c r="V54" s="154"/>
      <c r="W54" s="81">
        <f t="shared" si="187"/>
        <v>1694.3</v>
      </c>
      <c r="X54" s="81">
        <f t="shared" si="187"/>
        <v>1498.10491</v>
      </c>
      <c r="Y54" s="81">
        <f t="shared" si="106"/>
        <v>88.420286253910177</v>
      </c>
      <c r="Z54" s="81">
        <f t="shared" ref="Z54" si="191">SUM(Z55:Z57)</f>
        <v>23235.599999999999</v>
      </c>
      <c r="AA54" s="81">
        <f t="shared" si="187"/>
        <v>20462.900000000001</v>
      </c>
      <c r="AB54" s="81">
        <f t="shared" si="187"/>
        <v>17945.78</v>
      </c>
      <c r="AC54" s="81">
        <f t="shared" si="65"/>
        <v>87.699104232537891</v>
      </c>
      <c r="AD54" s="81">
        <f t="shared" ref="AD54" si="192">SUM(AD55:AD57)</f>
        <v>1414.9</v>
      </c>
      <c r="AE54" s="81">
        <f t="shared" si="187"/>
        <v>1414.9</v>
      </c>
      <c r="AF54" s="81">
        <f t="shared" si="187"/>
        <v>1317.4690000000001</v>
      </c>
      <c r="AG54" s="81">
        <f t="shared" si="67"/>
        <v>93.113930313096333</v>
      </c>
      <c r="AH54" s="81">
        <f t="shared" ref="AH54" si="193">SUM(AH55:AH57)</f>
        <v>895126.3</v>
      </c>
      <c r="AI54" s="81">
        <f t="shared" si="187"/>
        <v>980595.19999999995</v>
      </c>
      <c r="AJ54" s="81">
        <f t="shared" si="187"/>
        <v>979483.92380999995</v>
      </c>
      <c r="AK54" s="81">
        <f t="shared" si="69"/>
        <v>99.886673299033077</v>
      </c>
      <c r="AL54" s="81">
        <f t="shared" ref="AL54" si="194">SUM(AL55:AL57)</f>
        <v>6452.5</v>
      </c>
      <c r="AM54" s="81">
        <f t="shared" si="187"/>
        <v>6660.8</v>
      </c>
      <c r="AN54" s="81">
        <f t="shared" si="187"/>
        <v>6536.8901399999995</v>
      </c>
      <c r="AO54" s="79">
        <f t="shared" si="71"/>
        <v>98.139715049243321</v>
      </c>
      <c r="AP54" s="81">
        <f t="shared" ref="AP54" si="195">SUM(AP55:AP57)</f>
        <v>144.9</v>
      </c>
      <c r="AQ54" s="81">
        <f t="shared" si="187"/>
        <v>264.2</v>
      </c>
      <c r="AR54" s="81">
        <f t="shared" si="187"/>
        <v>212.4</v>
      </c>
      <c r="AS54" s="81">
        <f t="shared" si="112"/>
        <v>80.393641180923552</v>
      </c>
      <c r="AT54" s="81">
        <f t="shared" ref="AT54" si="196">SUM(AT55:AT57)</f>
        <v>6811</v>
      </c>
      <c r="AU54" s="81">
        <f t="shared" si="187"/>
        <v>7030.9</v>
      </c>
      <c r="AV54" s="81">
        <f t="shared" si="187"/>
        <v>7030.9</v>
      </c>
      <c r="AW54" s="81">
        <f t="shared" si="74"/>
        <v>100</v>
      </c>
      <c r="AX54" s="81">
        <f t="shared" ref="AX54" si="197">SUM(AX55:AX57)</f>
        <v>92302.1</v>
      </c>
      <c r="AY54" s="81">
        <f t="shared" si="187"/>
        <v>72818.5</v>
      </c>
      <c r="AZ54" s="81">
        <f t="shared" si="187"/>
        <v>72818.5</v>
      </c>
      <c r="BA54" s="81">
        <f t="shared" si="76"/>
        <v>100</v>
      </c>
      <c r="BB54" s="81">
        <f t="shared" ref="BB54" si="198">SUM(BB55:BB57)</f>
        <v>1433.9</v>
      </c>
      <c r="BC54" s="81">
        <f t="shared" si="187"/>
        <v>1480.2</v>
      </c>
      <c r="BD54" s="81">
        <f t="shared" si="187"/>
        <v>1468.65617</v>
      </c>
      <c r="BE54" s="81">
        <f t="shared" si="78"/>
        <v>99.220116876097819</v>
      </c>
      <c r="BF54" s="81">
        <f t="shared" ref="BF54" si="199">SUM(BF55:BF57)</f>
        <v>1075.4000000000001</v>
      </c>
      <c r="BG54" s="81">
        <f t="shared" si="187"/>
        <v>1110.0999999999999</v>
      </c>
      <c r="BH54" s="81">
        <f t="shared" si="187"/>
        <v>1097.9937399999999</v>
      </c>
      <c r="BI54" s="81">
        <f t="shared" si="80"/>
        <v>98.909444194216732</v>
      </c>
      <c r="BJ54" s="81">
        <f t="shared" ref="BJ54" si="200">SUM(BJ55:BJ57)</f>
        <v>10732.5</v>
      </c>
      <c r="BK54" s="81">
        <f t="shared" si="187"/>
        <v>10732.5</v>
      </c>
      <c r="BL54" s="81">
        <f t="shared" ref="BL54" si="201">SUM(BL55:BL57)</f>
        <v>10732.5</v>
      </c>
      <c r="BM54" s="81">
        <f t="shared" si="83"/>
        <v>100</v>
      </c>
      <c r="BN54" s="81">
        <f t="shared" ref="BN54" si="202">SUM(BN55:BN57)</f>
        <v>2150.8000000000002</v>
      </c>
      <c r="BO54" s="81">
        <f t="shared" si="187"/>
        <v>2220.3000000000002</v>
      </c>
      <c r="BP54" s="81">
        <f t="shared" ref="BP54" si="203">SUM(BP55:BP57)</f>
        <v>2220.3000000000002</v>
      </c>
      <c r="BQ54" s="81">
        <f t="shared" ref="BQ54:BQ58" si="204">BP54/BO54*100</f>
        <v>100</v>
      </c>
      <c r="BR54" s="81">
        <f t="shared" ref="BR54" si="205">SUM(BR55:BR57)</f>
        <v>702.59999999999991</v>
      </c>
      <c r="BS54" s="81">
        <f t="shared" si="187"/>
        <v>702.59999999999991</v>
      </c>
      <c r="BT54" s="81">
        <f t="shared" ref="BT54" si="206">SUM(BT55:BT57)</f>
        <v>702.59999999999991</v>
      </c>
      <c r="BU54" s="79">
        <f t="shared" ref="BU54" si="207">BT54/BS54*100</f>
        <v>100</v>
      </c>
      <c r="BV54" s="81">
        <f t="shared" ref="BV54" si="208">SUM(BV55:BV57)</f>
        <v>716.9</v>
      </c>
      <c r="BW54" s="81">
        <f t="shared" si="187"/>
        <v>740.1</v>
      </c>
      <c r="BX54" s="81">
        <f t="shared" si="187"/>
        <v>730.84040000000005</v>
      </c>
      <c r="BY54" s="81">
        <f t="shared" si="89"/>
        <v>98.748871774084591</v>
      </c>
      <c r="BZ54" s="81">
        <f t="shared" ref="BZ54" si="209">SUM(BZ55:BZ57)</f>
        <v>1433.9</v>
      </c>
      <c r="CA54" s="81">
        <f t="shared" si="187"/>
        <v>1480.2</v>
      </c>
      <c r="CB54" s="81">
        <f t="shared" ref="CB54" si="210">SUM(CB55:CB57)</f>
        <v>1437.01631</v>
      </c>
      <c r="CC54" s="81">
        <f t="shared" si="92"/>
        <v>97.082577354411555</v>
      </c>
      <c r="CD54" s="81">
        <f t="shared" ref="CD54" si="211">SUM(CD55:CD57)</f>
        <v>69226.3</v>
      </c>
      <c r="CE54" s="81">
        <f t="shared" si="187"/>
        <v>69226.3</v>
      </c>
      <c r="CF54" s="81">
        <f t="shared" si="187"/>
        <v>65760.399999999994</v>
      </c>
      <c r="CG54" s="81">
        <f t="shared" si="94"/>
        <v>94.993376794657507</v>
      </c>
      <c r="CH54" s="81">
        <f t="shared" ref="CH54" si="212">SUM(CH55:CH57)</f>
        <v>112.9</v>
      </c>
      <c r="CI54" s="81">
        <f t="shared" si="187"/>
        <v>128.19999999999999</v>
      </c>
      <c r="CJ54" s="81">
        <f t="shared" si="187"/>
        <v>0</v>
      </c>
      <c r="CK54" s="81"/>
      <c r="CL54" s="81"/>
      <c r="CM54" s="81">
        <f t="shared" si="187"/>
        <v>41.6</v>
      </c>
      <c r="CN54" s="81">
        <f t="shared" si="187"/>
        <v>27.859000000000002</v>
      </c>
      <c r="CO54" s="81">
        <f t="shared" si="127"/>
        <v>66.96875</v>
      </c>
      <c r="CP54" s="81"/>
      <c r="CQ54" s="81"/>
      <c r="CR54" s="81"/>
      <c r="CS54" s="81"/>
    </row>
    <row r="55" spans="1:97" s="12" customFormat="1" x14ac:dyDescent="0.25">
      <c r="A55" s="119" t="s">
        <v>281</v>
      </c>
      <c r="B55" s="48">
        <f t="shared" si="99"/>
        <v>1796143.5999999996</v>
      </c>
      <c r="C55" s="48">
        <f t="shared" si="99"/>
        <v>1851784.9000000001</v>
      </c>
      <c r="D55" s="48">
        <f t="shared" si="100"/>
        <v>1841583.5462900002</v>
      </c>
      <c r="E55" s="15">
        <f t="shared" si="1"/>
        <v>99.449106982673854</v>
      </c>
      <c r="F55" s="15">
        <v>8444.6</v>
      </c>
      <c r="G55" s="15">
        <v>7370.7</v>
      </c>
      <c r="H55" s="133">
        <v>7072.4009999999998</v>
      </c>
      <c r="I55" s="15">
        <f t="shared" si="57"/>
        <v>95.952908136269286</v>
      </c>
      <c r="J55" s="15">
        <v>2257</v>
      </c>
      <c r="K55" s="133">
        <v>2229.1</v>
      </c>
      <c r="L55" s="133">
        <v>2119.6778100000001</v>
      </c>
      <c r="M55" s="15">
        <f t="shared" si="59"/>
        <v>95.091194203938826</v>
      </c>
      <c r="N55" s="15">
        <v>55088.3</v>
      </c>
      <c r="O55" s="133">
        <v>52290.7</v>
      </c>
      <c r="P55" s="133">
        <v>52290.7</v>
      </c>
      <c r="Q55" s="15">
        <f t="shared" si="61"/>
        <v>100</v>
      </c>
      <c r="R55" s="15">
        <v>617983.80000000005</v>
      </c>
      <c r="S55" s="15">
        <v>611793.19999999995</v>
      </c>
      <c r="T55" s="133">
        <v>609781.23400000005</v>
      </c>
      <c r="U55" s="15">
        <f t="shared" si="63"/>
        <v>99.671136259768844</v>
      </c>
      <c r="V55" s="156"/>
      <c r="W55" s="133">
        <v>1694.3</v>
      </c>
      <c r="X55" s="133">
        <v>1498.10491</v>
      </c>
      <c r="Y55" s="15">
        <f t="shared" si="106"/>
        <v>88.420286253910177</v>
      </c>
      <c r="Z55" s="15">
        <v>23235.599999999999</v>
      </c>
      <c r="AA55" s="15">
        <v>20462.900000000001</v>
      </c>
      <c r="AB55" s="133">
        <v>17945.78</v>
      </c>
      <c r="AC55" s="15">
        <f t="shared" si="65"/>
        <v>87.699104232537891</v>
      </c>
      <c r="AD55" s="15">
        <v>1414.9</v>
      </c>
      <c r="AE55" s="15">
        <v>1414.9</v>
      </c>
      <c r="AF55" s="133">
        <v>1317.4690000000001</v>
      </c>
      <c r="AG55" s="15">
        <f t="shared" si="67"/>
        <v>93.113930313096333</v>
      </c>
      <c r="AH55" s="247">
        <v>895126.3</v>
      </c>
      <c r="AI55" s="133">
        <v>980595.19999999995</v>
      </c>
      <c r="AJ55" s="133">
        <v>979483.92380999995</v>
      </c>
      <c r="AK55" s="15">
        <f t="shared" si="69"/>
        <v>99.886673299033077</v>
      </c>
      <c r="AL55" s="15">
        <v>6452.5</v>
      </c>
      <c r="AM55" s="133">
        <v>6660.8</v>
      </c>
      <c r="AN55" s="133">
        <v>6536.8901399999995</v>
      </c>
      <c r="AO55" s="14">
        <f t="shared" si="71"/>
        <v>98.139715049243321</v>
      </c>
      <c r="AP55" s="14">
        <v>144.9</v>
      </c>
      <c r="AQ55" s="14">
        <v>264.2</v>
      </c>
      <c r="AR55" s="133">
        <v>212.4</v>
      </c>
      <c r="AS55" s="15">
        <f t="shared" si="112"/>
        <v>80.393641180923552</v>
      </c>
      <c r="AT55" s="15">
        <v>6811</v>
      </c>
      <c r="AU55" s="15">
        <v>7030.9</v>
      </c>
      <c r="AV55" s="15">
        <v>7030.9</v>
      </c>
      <c r="AW55" s="15">
        <f t="shared" si="74"/>
        <v>100</v>
      </c>
      <c r="AX55" s="15">
        <v>92302.1</v>
      </c>
      <c r="AY55" s="133">
        <v>72818.5</v>
      </c>
      <c r="AZ55" s="133">
        <v>72818.5</v>
      </c>
      <c r="BA55" s="15">
        <f t="shared" si="76"/>
        <v>100</v>
      </c>
      <c r="BB55" s="15">
        <v>1433.9</v>
      </c>
      <c r="BC55" s="133">
        <v>1480.2</v>
      </c>
      <c r="BD55" s="133">
        <v>1468.65617</v>
      </c>
      <c r="BE55" s="15">
        <f t="shared" si="78"/>
        <v>99.220116876097819</v>
      </c>
      <c r="BF55" s="15">
        <v>1075.4000000000001</v>
      </c>
      <c r="BG55" s="247">
        <v>1110.0999999999999</v>
      </c>
      <c r="BH55" s="133">
        <v>1097.9937399999999</v>
      </c>
      <c r="BI55" s="15">
        <f t="shared" si="80"/>
        <v>98.909444194216732</v>
      </c>
      <c r="BJ55" s="15">
        <v>10732.5</v>
      </c>
      <c r="BK55" s="231">
        <v>10732.5</v>
      </c>
      <c r="BL55" s="231">
        <v>10732.5</v>
      </c>
      <c r="BM55" s="15">
        <f t="shared" si="83"/>
        <v>100</v>
      </c>
      <c r="BN55" s="15">
        <v>2150.8000000000002</v>
      </c>
      <c r="BO55" s="15">
        <v>2220.3000000000002</v>
      </c>
      <c r="BP55" s="15">
        <v>2220.3000000000002</v>
      </c>
      <c r="BQ55" s="15">
        <f t="shared" si="204"/>
        <v>100</v>
      </c>
      <c r="BR55" s="15"/>
      <c r="BS55" s="15"/>
      <c r="BT55" s="15"/>
      <c r="BU55" s="14"/>
      <c r="BV55" s="15">
        <v>716.9</v>
      </c>
      <c r="BW55" s="133">
        <v>740.1</v>
      </c>
      <c r="BX55" s="133">
        <v>730.84040000000005</v>
      </c>
      <c r="BY55" s="15">
        <f t="shared" si="89"/>
        <v>98.748871774084591</v>
      </c>
      <c r="BZ55" s="15">
        <v>1433.9</v>
      </c>
      <c r="CA55" s="15">
        <v>1480.2</v>
      </c>
      <c r="CB55" s="15">
        <v>1437.01631</v>
      </c>
      <c r="CC55" s="15">
        <f t="shared" si="92"/>
        <v>97.082577354411555</v>
      </c>
      <c r="CD55" s="15">
        <v>69226.3</v>
      </c>
      <c r="CE55" s="15">
        <v>69226.3</v>
      </c>
      <c r="CF55" s="133">
        <v>65760.399999999994</v>
      </c>
      <c r="CG55" s="15">
        <f t="shared" si="94"/>
        <v>94.993376794657507</v>
      </c>
      <c r="CH55" s="231">
        <v>112.9</v>
      </c>
      <c r="CI55" s="135">
        <v>128.19999999999999</v>
      </c>
      <c r="CJ55" s="15"/>
      <c r="CK55" s="15">
        <f t="shared" si="98"/>
        <v>0</v>
      </c>
      <c r="CL55" s="15"/>
      <c r="CM55" s="133">
        <v>41.6</v>
      </c>
      <c r="CN55" s="133">
        <v>27.859000000000002</v>
      </c>
      <c r="CO55" s="15">
        <f t="shared" si="127"/>
        <v>66.96875</v>
      </c>
      <c r="CP55" s="15"/>
      <c r="CQ55" s="15"/>
      <c r="CR55" s="15"/>
      <c r="CS55" s="15"/>
    </row>
    <row r="56" spans="1:97" s="12" customFormat="1" x14ac:dyDescent="0.25">
      <c r="A56" s="120" t="s">
        <v>644</v>
      </c>
      <c r="B56" s="48">
        <f t="shared" si="99"/>
        <v>468.4</v>
      </c>
      <c r="C56" s="48">
        <f t="shared" si="99"/>
        <v>468.4</v>
      </c>
      <c r="D56" s="48">
        <f t="shared" si="100"/>
        <v>468.4</v>
      </c>
      <c r="E56" s="14">
        <f>D56/C56*100</f>
        <v>100</v>
      </c>
      <c r="F56" s="14"/>
      <c r="G56" s="14"/>
      <c r="H56" s="14"/>
      <c r="I56" s="15"/>
      <c r="J56" s="14"/>
      <c r="K56" s="14"/>
      <c r="L56" s="15"/>
      <c r="M56" s="15"/>
      <c r="N56" s="14"/>
      <c r="O56" s="14"/>
      <c r="P56" s="15"/>
      <c r="Q56" s="15"/>
      <c r="R56" s="14"/>
      <c r="S56" s="14"/>
      <c r="T56" s="14"/>
      <c r="U56" s="15"/>
      <c r="V56" s="156"/>
      <c r="W56" s="14"/>
      <c r="X56" s="14"/>
      <c r="Y56" s="15"/>
      <c r="Z56" s="14"/>
      <c r="AA56" s="14"/>
      <c r="AB56" s="14"/>
      <c r="AC56" s="15"/>
      <c r="AD56" s="14"/>
      <c r="AE56" s="14"/>
      <c r="AF56" s="15"/>
      <c r="AG56" s="15"/>
      <c r="AH56" s="15"/>
      <c r="AI56" s="15"/>
      <c r="AJ56" s="15"/>
      <c r="AK56" s="15"/>
      <c r="AL56" s="14"/>
      <c r="AM56" s="14"/>
      <c r="AN56" s="14"/>
      <c r="AO56" s="14"/>
      <c r="AP56" s="14"/>
      <c r="AQ56" s="14"/>
      <c r="AR56" s="14"/>
      <c r="AS56" s="15"/>
      <c r="AT56" s="14"/>
      <c r="AU56" s="14"/>
      <c r="AV56" s="14"/>
      <c r="AW56" s="15"/>
      <c r="AX56" s="14"/>
      <c r="AY56" s="14"/>
      <c r="AZ56" s="14"/>
      <c r="BA56" s="15"/>
      <c r="BB56" s="14"/>
      <c r="BC56" s="14"/>
      <c r="BD56" s="14"/>
      <c r="BE56" s="15"/>
      <c r="BF56" s="14"/>
      <c r="BG56" s="14"/>
      <c r="BH56" s="14"/>
      <c r="BI56" s="15"/>
      <c r="BJ56" s="14"/>
      <c r="BK56" s="14"/>
      <c r="BL56" s="14"/>
      <c r="BM56" s="15"/>
      <c r="BN56" s="14"/>
      <c r="BO56" s="14"/>
      <c r="BP56" s="14"/>
      <c r="BQ56" s="15"/>
      <c r="BR56" s="14">
        <v>468.4</v>
      </c>
      <c r="BS56" s="14">
        <v>468.4</v>
      </c>
      <c r="BT56" s="14">
        <v>468.4</v>
      </c>
      <c r="BU56" s="14">
        <f t="shared" ref="BU56:BU58" si="213">BT56/BS56*100</f>
        <v>100</v>
      </c>
      <c r="BV56" s="14"/>
      <c r="BW56" s="14"/>
      <c r="BX56" s="14"/>
      <c r="BY56" s="15"/>
      <c r="BZ56" s="14"/>
      <c r="CA56" s="14"/>
      <c r="CB56" s="14"/>
      <c r="CC56" s="15"/>
      <c r="CD56" s="14"/>
      <c r="CE56" s="14"/>
      <c r="CF56" s="14"/>
      <c r="CG56" s="15"/>
      <c r="CH56" s="14"/>
      <c r="CI56" s="14"/>
      <c r="CJ56" s="14"/>
      <c r="CK56" s="15"/>
      <c r="CL56" s="15"/>
      <c r="CM56" s="14"/>
      <c r="CN56" s="14"/>
      <c r="CO56" s="15"/>
      <c r="CP56" s="15"/>
      <c r="CQ56" s="14"/>
      <c r="CR56" s="14"/>
      <c r="CS56" s="15"/>
    </row>
    <row r="57" spans="1:97" s="12" customFormat="1" x14ac:dyDescent="0.25">
      <c r="A57" s="120" t="s">
        <v>280</v>
      </c>
      <c r="B57" s="48">
        <f t="shared" si="99"/>
        <v>234.2</v>
      </c>
      <c r="C57" s="48">
        <f t="shared" si="99"/>
        <v>234.2</v>
      </c>
      <c r="D57" s="48">
        <f t="shared" si="100"/>
        <v>234.2</v>
      </c>
      <c r="E57" s="14">
        <f>D57/C57*100</f>
        <v>100</v>
      </c>
      <c r="F57" s="14"/>
      <c r="G57" s="14"/>
      <c r="H57" s="14"/>
      <c r="I57" s="15"/>
      <c r="J57" s="14"/>
      <c r="K57" s="14"/>
      <c r="L57" s="15"/>
      <c r="M57" s="15"/>
      <c r="N57" s="14"/>
      <c r="O57" s="14"/>
      <c r="P57" s="15"/>
      <c r="Q57" s="15"/>
      <c r="R57" s="14"/>
      <c r="S57" s="14"/>
      <c r="T57" s="14"/>
      <c r="U57" s="15"/>
      <c r="V57" s="156"/>
      <c r="W57" s="14"/>
      <c r="X57" s="14"/>
      <c r="Y57" s="15"/>
      <c r="Z57" s="14"/>
      <c r="AA57" s="14"/>
      <c r="AB57" s="14"/>
      <c r="AC57" s="15"/>
      <c r="AD57" s="14"/>
      <c r="AE57" s="14"/>
      <c r="AF57" s="14"/>
      <c r="AG57" s="15"/>
      <c r="AH57" s="15"/>
      <c r="AI57" s="15"/>
      <c r="AJ57" s="15"/>
      <c r="AK57" s="15"/>
      <c r="AL57" s="14"/>
      <c r="AM57" s="14"/>
      <c r="AN57" s="14"/>
      <c r="AO57" s="14"/>
      <c r="AP57" s="14"/>
      <c r="AQ57" s="14"/>
      <c r="AR57" s="14"/>
      <c r="AS57" s="15"/>
      <c r="AT57" s="14"/>
      <c r="AU57" s="14"/>
      <c r="AV57" s="14"/>
      <c r="AW57" s="15"/>
      <c r="AX57" s="14"/>
      <c r="AY57" s="14"/>
      <c r="AZ57" s="14"/>
      <c r="BA57" s="15"/>
      <c r="BB57" s="14"/>
      <c r="BC57" s="14"/>
      <c r="BD57" s="14"/>
      <c r="BE57" s="15"/>
      <c r="BF57" s="14"/>
      <c r="BG57" s="14"/>
      <c r="BH57" s="14"/>
      <c r="BI57" s="15"/>
      <c r="BJ57" s="14"/>
      <c r="BK57" s="14"/>
      <c r="BL57" s="14"/>
      <c r="BM57" s="15"/>
      <c r="BN57" s="14"/>
      <c r="BO57" s="14"/>
      <c r="BP57" s="14"/>
      <c r="BQ57" s="15"/>
      <c r="BR57" s="14">
        <v>234.2</v>
      </c>
      <c r="BS57" s="14">
        <v>234.2</v>
      </c>
      <c r="BT57" s="14">
        <v>234.2</v>
      </c>
      <c r="BU57" s="14">
        <f t="shared" si="213"/>
        <v>100</v>
      </c>
      <c r="BV57" s="14"/>
      <c r="BW57" s="14"/>
      <c r="BX57" s="14"/>
      <c r="BY57" s="15"/>
      <c r="BZ57" s="14"/>
      <c r="CA57" s="14"/>
      <c r="CB57" s="14"/>
      <c r="CC57" s="15"/>
      <c r="CD57" s="14"/>
      <c r="CE57" s="14"/>
      <c r="CF57" s="14"/>
      <c r="CG57" s="15"/>
      <c r="CH57" s="14"/>
      <c r="CI57" s="14"/>
      <c r="CJ57" s="14"/>
      <c r="CK57" s="15"/>
      <c r="CL57" s="15"/>
      <c r="CM57" s="14"/>
      <c r="CN57" s="14"/>
      <c r="CO57" s="15"/>
      <c r="CP57" s="15"/>
      <c r="CQ57" s="14"/>
      <c r="CR57" s="14"/>
      <c r="CS57" s="15"/>
    </row>
    <row r="58" spans="1:97" s="26" customFormat="1" ht="31.5" x14ac:dyDescent="0.25">
      <c r="A58" s="75" t="s">
        <v>291</v>
      </c>
      <c r="B58" s="78">
        <f t="shared" si="99"/>
        <v>827258.40000000014</v>
      </c>
      <c r="C58" s="78">
        <f t="shared" si="99"/>
        <v>905460.79999999993</v>
      </c>
      <c r="D58" s="78">
        <f t="shared" si="100"/>
        <v>898942.86066999997</v>
      </c>
      <c r="E58" s="81">
        <f t="shared" ref="E58" si="214">D58/C58*100</f>
        <v>99.280152235193398</v>
      </c>
      <c r="F58" s="81">
        <f>SUM(F59:F74)</f>
        <v>4723.8999999999996</v>
      </c>
      <c r="G58" s="81">
        <f>SUM(G59:G74)</f>
        <v>3223.9</v>
      </c>
      <c r="H58" s="81">
        <f t="shared" ref="H58:CN58" si="215">SUM(H59:H74)</f>
        <v>3127.0610000000001</v>
      </c>
      <c r="I58" s="81">
        <f t="shared" si="57"/>
        <v>96.996215763516233</v>
      </c>
      <c r="J58" s="81">
        <f t="shared" ref="J58" si="216">SUM(J59:J74)</f>
        <v>655.20000000000005</v>
      </c>
      <c r="K58" s="81">
        <f t="shared" si="215"/>
        <v>655.20000000000005</v>
      </c>
      <c r="L58" s="81">
        <f t="shared" si="215"/>
        <v>655.20000000000005</v>
      </c>
      <c r="M58" s="81">
        <f t="shared" si="59"/>
        <v>100</v>
      </c>
      <c r="N58" s="81">
        <f t="shared" ref="N58" si="217">SUM(N59:N74)</f>
        <v>10377.5</v>
      </c>
      <c r="O58" s="81">
        <f t="shared" si="215"/>
        <v>7877.5</v>
      </c>
      <c r="P58" s="81">
        <f t="shared" si="215"/>
        <v>7877.5</v>
      </c>
      <c r="Q58" s="81">
        <f t="shared" si="61"/>
        <v>100</v>
      </c>
      <c r="R58" s="81">
        <f t="shared" ref="R58" si="218">SUM(R59:R74)</f>
        <v>204171.9</v>
      </c>
      <c r="S58" s="81">
        <f t="shared" si="215"/>
        <v>215941.8</v>
      </c>
      <c r="T58" s="81">
        <f t="shared" si="215"/>
        <v>215701.323</v>
      </c>
      <c r="U58" s="81">
        <f t="shared" si="63"/>
        <v>99.888638049696738</v>
      </c>
      <c r="V58" s="154"/>
      <c r="W58" s="81">
        <f t="shared" si="215"/>
        <v>964.3</v>
      </c>
      <c r="X58" s="81">
        <f t="shared" si="215"/>
        <v>964.3</v>
      </c>
      <c r="Y58" s="81">
        <f t="shared" si="106"/>
        <v>100</v>
      </c>
      <c r="Z58" s="81">
        <f t="shared" ref="Z58" si="219">SUM(Z59:Z74)</f>
        <v>15502.3</v>
      </c>
      <c r="AA58" s="81">
        <f t="shared" si="215"/>
        <v>12002.3</v>
      </c>
      <c r="AB58" s="81">
        <f t="shared" si="215"/>
        <v>11485.43</v>
      </c>
      <c r="AC58" s="81">
        <f t="shared" si="65"/>
        <v>95.693575398048708</v>
      </c>
      <c r="AD58" s="81">
        <f t="shared" ref="AD58" si="220">SUM(AD59:AD74)</f>
        <v>620.20000000000005</v>
      </c>
      <c r="AE58" s="81">
        <f t="shared" si="215"/>
        <v>620.20000000000005</v>
      </c>
      <c r="AF58" s="81">
        <f t="shared" si="215"/>
        <v>620.20000000000005</v>
      </c>
      <c r="AG58" s="81">
        <f t="shared" si="67"/>
        <v>100</v>
      </c>
      <c r="AH58" s="81">
        <f t="shared" ref="AH58" si="221">SUM(AH59:AH74)</f>
        <v>478978.2</v>
      </c>
      <c r="AI58" s="81">
        <f t="shared" si="215"/>
        <v>556269.80000000005</v>
      </c>
      <c r="AJ58" s="81">
        <f t="shared" si="215"/>
        <v>555858.18767999997</v>
      </c>
      <c r="AK58" s="81">
        <f t="shared" si="69"/>
        <v>99.926004913443066</v>
      </c>
      <c r="AL58" s="81">
        <f t="shared" ref="AL58" si="222">SUM(AL59:AL74)</f>
        <v>2707.4</v>
      </c>
      <c r="AM58" s="81">
        <f t="shared" si="215"/>
        <v>2794.8</v>
      </c>
      <c r="AN58" s="81">
        <f t="shared" si="215"/>
        <v>2794.8</v>
      </c>
      <c r="AO58" s="79">
        <f t="shared" si="71"/>
        <v>100</v>
      </c>
      <c r="AP58" s="81">
        <f t="shared" ref="AP58" si="223">SUM(AP59:AP74)</f>
        <v>127</v>
      </c>
      <c r="AQ58" s="81">
        <f t="shared" si="215"/>
        <v>196.5</v>
      </c>
      <c r="AR58" s="81">
        <f t="shared" si="215"/>
        <v>187.1</v>
      </c>
      <c r="AS58" s="81">
        <f t="shared" si="112"/>
        <v>95.216284987277362</v>
      </c>
      <c r="AT58" s="81">
        <f t="shared" ref="AT58" si="224">SUM(AT59:AT74)</f>
        <v>3384.3</v>
      </c>
      <c r="AU58" s="81">
        <f t="shared" si="215"/>
        <v>3493.6</v>
      </c>
      <c r="AV58" s="81">
        <f t="shared" si="215"/>
        <v>3482.5783300000003</v>
      </c>
      <c r="AW58" s="81">
        <f t="shared" si="74"/>
        <v>99.684518261964755</v>
      </c>
      <c r="AX58" s="81">
        <f t="shared" ref="AX58" si="225">SUM(AX59:AX74)</f>
        <v>48395.9</v>
      </c>
      <c r="AY58" s="81">
        <f t="shared" si="215"/>
        <v>43798.5</v>
      </c>
      <c r="AZ58" s="81">
        <f t="shared" si="215"/>
        <v>41433.988090000006</v>
      </c>
      <c r="BA58" s="81">
        <f t="shared" si="76"/>
        <v>94.601386097697429</v>
      </c>
      <c r="BB58" s="81">
        <f t="shared" ref="BB58" si="226">SUM(BB59:BB74)</f>
        <v>1015.3</v>
      </c>
      <c r="BC58" s="81">
        <f t="shared" si="215"/>
        <v>1048.0999999999999</v>
      </c>
      <c r="BD58" s="81">
        <f t="shared" si="215"/>
        <v>1048.0999999999999</v>
      </c>
      <c r="BE58" s="81">
        <f t="shared" si="78"/>
        <v>100</v>
      </c>
      <c r="BF58" s="81">
        <f t="shared" ref="BF58" si="227">SUM(BF59:BF74)</f>
        <v>676.9</v>
      </c>
      <c r="BG58" s="81">
        <f t="shared" si="215"/>
        <v>698.7</v>
      </c>
      <c r="BH58" s="81">
        <f t="shared" si="215"/>
        <v>521.39025000000004</v>
      </c>
      <c r="BI58" s="81">
        <f t="shared" si="80"/>
        <v>74.622906826964368</v>
      </c>
      <c r="BJ58" s="81">
        <f t="shared" ref="BJ58" si="228">SUM(BJ59:BJ74)</f>
        <v>5414.6</v>
      </c>
      <c r="BK58" s="81">
        <f t="shared" si="215"/>
        <v>5380.5</v>
      </c>
      <c r="BL58" s="81">
        <f t="shared" ref="BL58" si="229">SUM(BL59:BL74)</f>
        <v>5380.5</v>
      </c>
      <c r="BM58" s="81">
        <f t="shared" si="83"/>
        <v>100</v>
      </c>
      <c r="BN58" s="81">
        <f t="shared" ref="BN58" si="230">SUM(BN59:BN74)</f>
        <v>2030.6</v>
      </c>
      <c r="BO58" s="81">
        <f t="shared" si="215"/>
        <v>2096.1</v>
      </c>
      <c r="BP58" s="81">
        <f t="shared" ref="BP58" si="231">SUM(BP59:BP74)</f>
        <v>2086.1494600000001</v>
      </c>
      <c r="BQ58" s="81">
        <f t="shared" si="204"/>
        <v>99.525283144888135</v>
      </c>
      <c r="BR58" s="81">
        <f t="shared" ref="BR58" si="232">SUM(BR59:BR74)</f>
        <v>2389</v>
      </c>
      <c r="BS58" s="81">
        <f t="shared" si="215"/>
        <v>2389</v>
      </c>
      <c r="BT58" s="81">
        <f t="shared" ref="BT58" si="233">SUM(BT59:BT74)</f>
        <v>2389</v>
      </c>
      <c r="BU58" s="79">
        <f t="shared" si="213"/>
        <v>100</v>
      </c>
      <c r="BV58" s="81">
        <f t="shared" ref="BV58" si="234">SUM(BV59:BV74)</f>
        <v>338.4</v>
      </c>
      <c r="BW58" s="81">
        <f t="shared" si="215"/>
        <v>349.4</v>
      </c>
      <c r="BX58" s="81">
        <f t="shared" si="215"/>
        <v>349.4</v>
      </c>
      <c r="BY58" s="81">
        <f t="shared" si="89"/>
        <v>100</v>
      </c>
      <c r="BZ58" s="81">
        <f t="shared" ref="BZ58" si="235">SUM(BZ59:BZ74)</f>
        <v>676.9</v>
      </c>
      <c r="CA58" s="81">
        <f t="shared" si="215"/>
        <v>698.7</v>
      </c>
      <c r="CB58" s="81">
        <f t="shared" ref="CB58" si="236">SUM(CB59:CB74)</f>
        <v>698.7</v>
      </c>
      <c r="CC58" s="81">
        <f t="shared" si="92"/>
        <v>100</v>
      </c>
      <c r="CD58" s="81">
        <f t="shared" ref="CD58" si="237">SUM(CD59:CD74)</f>
        <v>44903.5</v>
      </c>
      <c r="CE58" s="81">
        <f t="shared" si="215"/>
        <v>44903.5</v>
      </c>
      <c r="CF58" s="81">
        <f t="shared" si="215"/>
        <v>42255.552859999996</v>
      </c>
      <c r="CG58" s="81">
        <f t="shared" si="94"/>
        <v>94.103027291859192</v>
      </c>
      <c r="CH58" s="81">
        <f t="shared" ref="CH58" si="238">SUM(CH59:CH74)</f>
        <v>169.4</v>
      </c>
      <c r="CI58" s="81">
        <f t="shared" si="215"/>
        <v>32</v>
      </c>
      <c r="CJ58" s="81">
        <f t="shared" si="215"/>
        <v>0</v>
      </c>
      <c r="CK58" s="81"/>
      <c r="CL58" s="81"/>
      <c r="CM58" s="81">
        <f t="shared" si="215"/>
        <v>26.4</v>
      </c>
      <c r="CN58" s="81">
        <f t="shared" si="215"/>
        <v>26.4</v>
      </c>
      <c r="CO58" s="81">
        <f t="shared" si="127"/>
        <v>100</v>
      </c>
      <c r="CP58" s="81"/>
      <c r="CQ58" s="81"/>
      <c r="CR58" s="81"/>
      <c r="CS58" s="81"/>
    </row>
    <row r="59" spans="1:97" s="12" customFormat="1" ht="16.5" customHeight="1" x14ac:dyDescent="0.25">
      <c r="A59" s="119" t="s">
        <v>290</v>
      </c>
      <c r="B59" s="48">
        <f t="shared" si="99"/>
        <v>824869.40000000014</v>
      </c>
      <c r="C59" s="48">
        <f t="shared" si="99"/>
        <v>903071.79999999993</v>
      </c>
      <c r="D59" s="48">
        <f t="shared" si="100"/>
        <v>896553.86066999997</v>
      </c>
      <c r="E59" s="15">
        <f t="shared" si="1"/>
        <v>99.278247938868219</v>
      </c>
      <c r="F59" s="15">
        <v>4723.8999999999996</v>
      </c>
      <c r="G59" s="15">
        <v>3223.9</v>
      </c>
      <c r="H59" s="133">
        <v>3127.0610000000001</v>
      </c>
      <c r="I59" s="15">
        <f t="shared" si="57"/>
        <v>96.996215763516233</v>
      </c>
      <c r="J59" s="15">
        <v>655.20000000000005</v>
      </c>
      <c r="K59" s="133">
        <v>655.20000000000005</v>
      </c>
      <c r="L59" s="133">
        <v>655.20000000000005</v>
      </c>
      <c r="M59" s="15">
        <f t="shared" si="59"/>
        <v>100</v>
      </c>
      <c r="N59" s="15">
        <v>10377.5</v>
      </c>
      <c r="O59" s="133">
        <v>7877.5</v>
      </c>
      <c r="P59" s="133">
        <v>7877.5</v>
      </c>
      <c r="Q59" s="15">
        <f t="shared" si="61"/>
        <v>100</v>
      </c>
      <c r="R59" s="15">
        <v>204171.9</v>
      </c>
      <c r="S59" s="15">
        <v>215941.8</v>
      </c>
      <c r="T59" s="133">
        <v>215701.323</v>
      </c>
      <c r="U59" s="15">
        <f t="shared" si="63"/>
        <v>99.888638049696738</v>
      </c>
      <c r="V59" s="156"/>
      <c r="W59" s="133">
        <v>964.3</v>
      </c>
      <c r="X59" s="133">
        <v>964.3</v>
      </c>
      <c r="Y59" s="15">
        <f t="shared" si="106"/>
        <v>100</v>
      </c>
      <c r="Z59" s="15">
        <v>15502.3</v>
      </c>
      <c r="AA59" s="15">
        <v>12002.3</v>
      </c>
      <c r="AB59" s="133">
        <v>11485.43</v>
      </c>
      <c r="AC59" s="15">
        <f t="shared" si="65"/>
        <v>95.693575398048708</v>
      </c>
      <c r="AD59" s="15">
        <v>620.20000000000005</v>
      </c>
      <c r="AE59" s="15">
        <v>620.20000000000005</v>
      </c>
      <c r="AF59" s="133">
        <v>620.20000000000005</v>
      </c>
      <c r="AG59" s="15">
        <f t="shared" si="67"/>
        <v>100</v>
      </c>
      <c r="AH59" s="247">
        <v>478978.2</v>
      </c>
      <c r="AI59" s="133">
        <v>556269.80000000005</v>
      </c>
      <c r="AJ59" s="133">
        <v>555858.18767999997</v>
      </c>
      <c r="AK59" s="15">
        <f t="shared" si="69"/>
        <v>99.926004913443066</v>
      </c>
      <c r="AL59" s="15">
        <v>2707.4</v>
      </c>
      <c r="AM59" s="133">
        <v>2794.8</v>
      </c>
      <c r="AN59" s="133">
        <v>2794.8</v>
      </c>
      <c r="AO59" s="14">
        <f t="shared" si="71"/>
        <v>100</v>
      </c>
      <c r="AP59" s="14">
        <v>127</v>
      </c>
      <c r="AQ59" s="14">
        <v>196.5</v>
      </c>
      <c r="AR59" s="15">
        <v>187.1</v>
      </c>
      <c r="AS59" s="15">
        <f t="shared" si="112"/>
        <v>95.216284987277362</v>
      </c>
      <c r="AT59" s="15">
        <v>3384.3</v>
      </c>
      <c r="AU59" s="15">
        <v>3493.6</v>
      </c>
      <c r="AV59" s="15">
        <v>3482.5783300000003</v>
      </c>
      <c r="AW59" s="15">
        <f t="shared" si="74"/>
        <v>99.684518261964755</v>
      </c>
      <c r="AX59" s="15">
        <v>48395.9</v>
      </c>
      <c r="AY59" s="133">
        <v>43798.5</v>
      </c>
      <c r="AZ59" s="133">
        <v>41433.988090000006</v>
      </c>
      <c r="BA59" s="15">
        <f t="shared" si="76"/>
        <v>94.601386097697429</v>
      </c>
      <c r="BB59" s="15">
        <v>1015.3</v>
      </c>
      <c r="BC59" s="133">
        <v>1048.0999999999999</v>
      </c>
      <c r="BD59" s="133">
        <v>1048.0999999999999</v>
      </c>
      <c r="BE59" s="15">
        <f t="shared" si="78"/>
        <v>100</v>
      </c>
      <c r="BF59" s="15">
        <v>676.9</v>
      </c>
      <c r="BG59" s="247">
        <v>698.7</v>
      </c>
      <c r="BH59" s="133">
        <v>521.39025000000004</v>
      </c>
      <c r="BI59" s="15">
        <f t="shared" si="80"/>
        <v>74.622906826964368</v>
      </c>
      <c r="BJ59" s="15">
        <v>5414.6</v>
      </c>
      <c r="BK59" s="231">
        <v>5380.5</v>
      </c>
      <c r="BL59" s="231">
        <v>5380.5</v>
      </c>
      <c r="BM59" s="15">
        <f t="shared" si="83"/>
        <v>100</v>
      </c>
      <c r="BN59" s="15">
        <v>2030.6</v>
      </c>
      <c r="BO59" s="15">
        <v>2096.1</v>
      </c>
      <c r="BP59" s="15">
        <v>2086.1494600000001</v>
      </c>
      <c r="BQ59" s="15">
        <f>BP59/BO59*100</f>
        <v>99.525283144888135</v>
      </c>
      <c r="BR59" s="15"/>
      <c r="BS59" s="15"/>
      <c r="BT59" s="15"/>
      <c r="BU59" s="14"/>
      <c r="BV59" s="15">
        <v>338.4</v>
      </c>
      <c r="BW59" s="133">
        <v>349.4</v>
      </c>
      <c r="BX59" s="133">
        <v>349.4</v>
      </c>
      <c r="BY59" s="15">
        <f t="shared" si="89"/>
        <v>100</v>
      </c>
      <c r="BZ59" s="15">
        <v>676.9</v>
      </c>
      <c r="CA59" s="15">
        <v>698.7</v>
      </c>
      <c r="CB59" s="15">
        <v>698.7</v>
      </c>
      <c r="CC59" s="15">
        <f t="shared" si="92"/>
        <v>100</v>
      </c>
      <c r="CD59" s="15">
        <v>44903.5</v>
      </c>
      <c r="CE59" s="15">
        <v>44903.5</v>
      </c>
      <c r="CF59" s="263">
        <v>42255.552859999996</v>
      </c>
      <c r="CG59" s="15">
        <f t="shared" si="94"/>
        <v>94.103027291859192</v>
      </c>
      <c r="CH59" s="231">
        <v>169.4</v>
      </c>
      <c r="CI59" s="15">
        <v>32</v>
      </c>
      <c r="CJ59" s="15"/>
      <c r="CK59" s="15">
        <f t="shared" si="98"/>
        <v>0</v>
      </c>
      <c r="CL59" s="15"/>
      <c r="CM59" s="133">
        <v>26.4</v>
      </c>
      <c r="CN59" s="133">
        <v>26.4</v>
      </c>
      <c r="CO59" s="15">
        <f t="shared" si="127"/>
        <v>100</v>
      </c>
      <c r="CP59" s="15"/>
      <c r="CQ59" s="15"/>
      <c r="CR59" s="15"/>
      <c r="CS59" s="15"/>
    </row>
    <row r="60" spans="1:97" s="12" customFormat="1" x14ac:dyDescent="0.25">
      <c r="A60" s="120" t="s">
        <v>460</v>
      </c>
      <c r="B60" s="48">
        <f t="shared" si="99"/>
        <v>93.7</v>
      </c>
      <c r="C60" s="48">
        <f t="shared" si="99"/>
        <v>93.7</v>
      </c>
      <c r="D60" s="48">
        <f t="shared" si="100"/>
        <v>93.7</v>
      </c>
      <c r="E60" s="14">
        <f t="shared" ref="E60:E74" si="239">D60/C60*100</f>
        <v>100</v>
      </c>
      <c r="F60" s="14"/>
      <c r="G60" s="14"/>
      <c r="H60" s="14"/>
      <c r="I60" s="15"/>
      <c r="J60" s="14"/>
      <c r="K60" s="14"/>
      <c r="L60" s="14"/>
      <c r="M60" s="15"/>
      <c r="N60" s="14"/>
      <c r="O60" s="14"/>
      <c r="P60" s="14"/>
      <c r="Q60" s="15"/>
      <c r="R60" s="15"/>
      <c r="S60" s="15"/>
      <c r="T60" s="15"/>
      <c r="U60" s="15"/>
      <c r="V60" s="156"/>
      <c r="W60" s="14"/>
      <c r="X60" s="14"/>
      <c r="Y60" s="14"/>
      <c r="Z60" s="14"/>
      <c r="AA60" s="14"/>
      <c r="AB60" s="14"/>
      <c r="AC60" s="15"/>
      <c r="AD60" s="14"/>
      <c r="AE60" s="14"/>
      <c r="AF60" s="14"/>
      <c r="AG60" s="15"/>
      <c r="AH60" s="14"/>
      <c r="AI60" s="14"/>
      <c r="AJ60" s="14"/>
      <c r="AK60" s="15"/>
      <c r="AL60" s="14"/>
      <c r="AM60" s="14"/>
      <c r="AN60" s="14"/>
      <c r="AO60" s="14"/>
      <c r="AP60" s="14"/>
      <c r="AQ60" s="14"/>
      <c r="AR60" s="14"/>
      <c r="AS60" s="15"/>
      <c r="AT60" s="14"/>
      <c r="AU60" s="14"/>
      <c r="AV60" s="14"/>
      <c r="AW60" s="15"/>
      <c r="AX60" s="14"/>
      <c r="AY60" s="14"/>
      <c r="AZ60" s="14"/>
      <c r="BA60" s="15"/>
      <c r="BB60" s="14"/>
      <c r="BC60" s="14"/>
      <c r="BD60" s="14"/>
      <c r="BE60" s="15"/>
      <c r="BF60" s="14"/>
      <c r="BG60" s="14"/>
      <c r="BH60" s="14"/>
      <c r="BI60" s="15"/>
      <c r="BJ60" s="14"/>
      <c r="BK60" s="14"/>
      <c r="BL60" s="14"/>
      <c r="BM60" s="15"/>
      <c r="BN60" s="14"/>
      <c r="BO60" s="14"/>
      <c r="BP60" s="14"/>
      <c r="BQ60" s="14"/>
      <c r="BR60" s="14">
        <v>93.7</v>
      </c>
      <c r="BS60" s="14">
        <v>93.7</v>
      </c>
      <c r="BT60" s="14">
        <v>93.7</v>
      </c>
      <c r="BU60" s="14">
        <f t="shared" ref="BU60:BU75" si="240">BT60/BS60*100</f>
        <v>100</v>
      </c>
      <c r="BV60" s="14"/>
      <c r="BW60" s="14"/>
      <c r="BX60" s="15"/>
      <c r="BY60" s="15"/>
      <c r="BZ60" s="14"/>
      <c r="CA60" s="14"/>
      <c r="CB60" s="14"/>
      <c r="CC60" s="15"/>
      <c r="CD60" s="14"/>
      <c r="CE60" s="14"/>
      <c r="CF60" s="14"/>
      <c r="CG60" s="14"/>
      <c r="CH60" s="14"/>
      <c r="CI60" s="14"/>
      <c r="CJ60" s="14"/>
      <c r="CK60" s="15"/>
      <c r="CL60" s="15"/>
      <c r="CM60" s="14"/>
      <c r="CN60" s="14"/>
      <c r="CO60" s="15"/>
      <c r="CP60" s="15"/>
      <c r="CQ60" s="14"/>
      <c r="CR60" s="14"/>
      <c r="CS60" s="15"/>
    </row>
    <row r="61" spans="1:97" s="12" customFormat="1" x14ac:dyDescent="0.25">
      <c r="A61" s="120" t="s">
        <v>461</v>
      </c>
      <c r="B61" s="48">
        <f t="shared" si="99"/>
        <v>234.2</v>
      </c>
      <c r="C61" s="48">
        <f t="shared" si="99"/>
        <v>234.2</v>
      </c>
      <c r="D61" s="48">
        <f t="shared" si="100"/>
        <v>234.2</v>
      </c>
      <c r="E61" s="14">
        <f t="shared" si="239"/>
        <v>100</v>
      </c>
      <c r="F61" s="14"/>
      <c r="G61" s="14"/>
      <c r="H61" s="14"/>
      <c r="I61" s="15"/>
      <c r="J61" s="14"/>
      <c r="K61" s="14"/>
      <c r="L61" s="14"/>
      <c r="M61" s="15"/>
      <c r="N61" s="14"/>
      <c r="O61" s="14"/>
      <c r="P61" s="14"/>
      <c r="Q61" s="15"/>
      <c r="R61" s="15"/>
      <c r="S61" s="15"/>
      <c r="T61" s="15"/>
      <c r="U61" s="15"/>
      <c r="V61" s="156"/>
      <c r="W61" s="14"/>
      <c r="X61" s="14"/>
      <c r="Y61" s="14"/>
      <c r="Z61" s="14"/>
      <c r="AA61" s="14"/>
      <c r="AB61" s="14"/>
      <c r="AC61" s="15"/>
      <c r="AD61" s="14"/>
      <c r="AE61" s="14"/>
      <c r="AF61" s="14"/>
      <c r="AG61" s="15"/>
      <c r="AH61" s="14"/>
      <c r="AI61" s="14"/>
      <c r="AJ61" s="14"/>
      <c r="AK61" s="15"/>
      <c r="AL61" s="14"/>
      <c r="AM61" s="14"/>
      <c r="AN61" s="14"/>
      <c r="AO61" s="14"/>
      <c r="AP61" s="14"/>
      <c r="AQ61" s="14"/>
      <c r="AR61" s="14"/>
      <c r="AS61" s="15"/>
      <c r="AT61" s="14"/>
      <c r="AU61" s="14"/>
      <c r="AV61" s="14"/>
      <c r="AW61" s="15"/>
      <c r="AX61" s="14"/>
      <c r="AY61" s="14"/>
      <c r="AZ61" s="14"/>
      <c r="BA61" s="15"/>
      <c r="BB61" s="14"/>
      <c r="BC61" s="14"/>
      <c r="BD61" s="14"/>
      <c r="BE61" s="15"/>
      <c r="BF61" s="14"/>
      <c r="BG61" s="14"/>
      <c r="BH61" s="14"/>
      <c r="BI61" s="15"/>
      <c r="BJ61" s="14"/>
      <c r="BK61" s="14"/>
      <c r="BL61" s="14"/>
      <c r="BM61" s="15"/>
      <c r="BN61" s="14"/>
      <c r="BO61" s="14"/>
      <c r="BP61" s="14"/>
      <c r="BQ61" s="14"/>
      <c r="BR61" s="14">
        <v>234.2</v>
      </c>
      <c r="BS61" s="14">
        <v>234.2</v>
      </c>
      <c r="BT61" s="14">
        <v>234.2</v>
      </c>
      <c r="BU61" s="14">
        <f t="shared" si="240"/>
        <v>100</v>
      </c>
      <c r="BV61" s="14"/>
      <c r="BW61" s="14"/>
      <c r="BX61" s="14"/>
      <c r="BY61" s="15"/>
      <c r="BZ61" s="14"/>
      <c r="CA61" s="14"/>
      <c r="CB61" s="14"/>
      <c r="CC61" s="15"/>
      <c r="CD61" s="14"/>
      <c r="CE61" s="14"/>
      <c r="CF61" s="14"/>
      <c r="CG61" s="14"/>
      <c r="CH61" s="14"/>
      <c r="CI61" s="14"/>
      <c r="CJ61" s="14"/>
      <c r="CK61" s="15"/>
      <c r="CL61" s="15"/>
      <c r="CM61" s="14"/>
      <c r="CN61" s="14"/>
      <c r="CO61" s="15"/>
      <c r="CP61" s="15"/>
      <c r="CQ61" s="14"/>
      <c r="CR61" s="14"/>
      <c r="CS61" s="15"/>
    </row>
    <row r="62" spans="1:97" s="12" customFormat="1" x14ac:dyDescent="0.25">
      <c r="A62" s="120" t="s">
        <v>645</v>
      </c>
      <c r="B62" s="48">
        <f t="shared" si="99"/>
        <v>93.7</v>
      </c>
      <c r="C62" s="48">
        <f t="shared" si="99"/>
        <v>93.7</v>
      </c>
      <c r="D62" s="48">
        <f t="shared" si="100"/>
        <v>93.7</v>
      </c>
      <c r="E62" s="14">
        <f t="shared" si="239"/>
        <v>100</v>
      </c>
      <c r="F62" s="14"/>
      <c r="G62" s="14"/>
      <c r="H62" s="14"/>
      <c r="I62" s="15"/>
      <c r="J62" s="14"/>
      <c r="K62" s="14"/>
      <c r="L62" s="14"/>
      <c r="M62" s="15"/>
      <c r="N62" s="14"/>
      <c r="O62" s="14"/>
      <c r="P62" s="14"/>
      <c r="Q62" s="15"/>
      <c r="R62" s="15"/>
      <c r="S62" s="15"/>
      <c r="T62" s="15"/>
      <c r="U62" s="15"/>
      <c r="V62" s="156"/>
      <c r="W62" s="14"/>
      <c r="X62" s="14"/>
      <c r="Y62" s="14"/>
      <c r="Z62" s="14"/>
      <c r="AA62" s="14"/>
      <c r="AB62" s="14"/>
      <c r="AC62" s="15"/>
      <c r="AD62" s="14"/>
      <c r="AE62" s="14"/>
      <c r="AF62" s="14"/>
      <c r="AG62" s="15"/>
      <c r="AH62" s="14"/>
      <c r="AI62" s="14"/>
      <c r="AJ62" s="14"/>
      <c r="AK62" s="15"/>
      <c r="AL62" s="14"/>
      <c r="AM62" s="14"/>
      <c r="AN62" s="14"/>
      <c r="AO62" s="14"/>
      <c r="AP62" s="14"/>
      <c r="AQ62" s="14"/>
      <c r="AR62" s="14"/>
      <c r="AS62" s="15"/>
      <c r="AT62" s="14"/>
      <c r="AU62" s="14"/>
      <c r="AV62" s="14"/>
      <c r="AW62" s="15"/>
      <c r="AX62" s="14"/>
      <c r="AY62" s="14"/>
      <c r="AZ62" s="14"/>
      <c r="BA62" s="15"/>
      <c r="BB62" s="14"/>
      <c r="BC62" s="14"/>
      <c r="BD62" s="14"/>
      <c r="BE62" s="15"/>
      <c r="BF62" s="14"/>
      <c r="BG62" s="14"/>
      <c r="BH62" s="14"/>
      <c r="BI62" s="15"/>
      <c r="BJ62" s="14"/>
      <c r="BK62" s="14"/>
      <c r="BL62" s="14"/>
      <c r="BM62" s="15"/>
      <c r="BN62" s="14"/>
      <c r="BO62" s="14"/>
      <c r="BP62" s="14"/>
      <c r="BQ62" s="14"/>
      <c r="BR62" s="14">
        <v>93.7</v>
      </c>
      <c r="BS62" s="14">
        <v>93.7</v>
      </c>
      <c r="BT62" s="14">
        <v>93.7</v>
      </c>
      <c r="BU62" s="14">
        <f t="shared" si="240"/>
        <v>100</v>
      </c>
      <c r="BV62" s="14"/>
      <c r="BW62" s="14"/>
      <c r="BX62" s="14"/>
      <c r="BY62" s="15"/>
      <c r="BZ62" s="14"/>
      <c r="CA62" s="14"/>
      <c r="CB62" s="14"/>
      <c r="CC62" s="15"/>
      <c r="CD62" s="14"/>
      <c r="CE62" s="14"/>
      <c r="CF62" s="14"/>
      <c r="CG62" s="14"/>
      <c r="CH62" s="14"/>
      <c r="CI62" s="14"/>
      <c r="CJ62" s="14"/>
      <c r="CK62" s="15"/>
      <c r="CL62" s="15"/>
      <c r="CM62" s="14"/>
      <c r="CN62" s="14"/>
      <c r="CO62" s="15"/>
      <c r="CP62" s="15"/>
      <c r="CQ62" s="14"/>
      <c r="CR62" s="14"/>
      <c r="CS62" s="15"/>
    </row>
    <row r="63" spans="1:97" s="12" customFormat="1" x14ac:dyDescent="0.25">
      <c r="A63" s="120" t="s">
        <v>646</v>
      </c>
      <c r="B63" s="48">
        <f t="shared" si="99"/>
        <v>93.7</v>
      </c>
      <c r="C63" s="48">
        <f t="shared" si="99"/>
        <v>93.7</v>
      </c>
      <c r="D63" s="48">
        <f t="shared" si="100"/>
        <v>93.7</v>
      </c>
      <c r="E63" s="14">
        <f t="shared" si="239"/>
        <v>100</v>
      </c>
      <c r="F63" s="14"/>
      <c r="G63" s="14"/>
      <c r="H63" s="14"/>
      <c r="I63" s="15"/>
      <c r="J63" s="14"/>
      <c r="K63" s="14"/>
      <c r="L63" s="14"/>
      <c r="M63" s="15"/>
      <c r="N63" s="14"/>
      <c r="O63" s="14"/>
      <c r="P63" s="14"/>
      <c r="Q63" s="15"/>
      <c r="R63" s="15"/>
      <c r="S63" s="15"/>
      <c r="T63" s="15"/>
      <c r="U63" s="15"/>
      <c r="V63" s="156"/>
      <c r="W63" s="14"/>
      <c r="X63" s="14"/>
      <c r="Y63" s="14"/>
      <c r="Z63" s="14"/>
      <c r="AA63" s="14"/>
      <c r="AB63" s="14"/>
      <c r="AC63" s="15"/>
      <c r="AD63" s="14"/>
      <c r="AE63" s="14"/>
      <c r="AF63" s="14"/>
      <c r="AG63" s="15"/>
      <c r="AH63" s="14"/>
      <c r="AI63" s="14"/>
      <c r="AJ63" s="14"/>
      <c r="AK63" s="15"/>
      <c r="AL63" s="14"/>
      <c r="AM63" s="14"/>
      <c r="AN63" s="14"/>
      <c r="AO63" s="14"/>
      <c r="AP63" s="14"/>
      <c r="AQ63" s="14"/>
      <c r="AR63" s="14"/>
      <c r="AS63" s="15"/>
      <c r="AT63" s="14"/>
      <c r="AU63" s="14"/>
      <c r="AV63" s="14"/>
      <c r="AW63" s="15"/>
      <c r="AX63" s="14"/>
      <c r="AY63" s="14"/>
      <c r="AZ63" s="14"/>
      <c r="BA63" s="15"/>
      <c r="BB63" s="14"/>
      <c r="BC63" s="14"/>
      <c r="BD63" s="14"/>
      <c r="BE63" s="15"/>
      <c r="BF63" s="14"/>
      <c r="BG63" s="14"/>
      <c r="BH63" s="14"/>
      <c r="BI63" s="15"/>
      <c r="BJ63" s="14"/>
      <c r="BK63" s="14"/>
      <c r="BL63" s="14"/>
      <c r="BM63" s="15"/>
      <c r="BN63" s="14"/>
      <c r="BO63" s="14"/>
      <c r="BP63" s="14"/>
      <c r="BQ63" s="14"/>
      <c r="BR63" s="14">
        <v>93.7</v>
      </c>
      <c r="BS63" s="14">
        <v>93.7</v>
      </c>
      <c r="BT63" s="14">
        <v>93.7</v>
      </c>
      <c r="BU63" s="14">
        <f t="shared" si="240"/>
        <v>100</v>
      </c>
      <c r="BV63" s="14"/>
      <c r="BW63" s="14"/>
      <c r="BX63" s="14"/>
      <c r="BY63" s="15"/>
      <c r="BZ63" s="14"/>
      <c r="CA63" s="14"/>
      <c r="CB63" s="14"/>
      <c r="CC63" s="15"/>
      <c r="CD63" s="14"/>
      <c r="CE63" s="14"/>
      <c r="CF63" s="14"/>
      <c r="CG63" s="14"/>
      <c r="CH63" s="14"/>
      <c r="CI63" s="14"/>
      <c r="CJ63" s="14"/>
      <c r="CK63" s="15"/>
      <c r="CL63" s="15"/>
      <c r="CM63" s="14"/>
      <c r="CN63" s="14"/>
      <c r="CO63" s="15"/>
      <c r="CP63" s="15"/>
      <c r="CQ63" s="14"/>
      <c r="CR63" s="14"/>
      <c r="CS63" s="15"/>
    </row>
    <row r="64" spans="1:97" s="12" customFormat="1" x14ac:dyDescent="0.25">
      <c r="A64" s="120" t="s">
        <v>463</v>
      </c>
      <c r="B64" s="48">
        <f t="shared" si="99"/>
        <v>93.7</v>
      </c>
      <c r="C64" s="48">
        <f t="shared" si="99"/>
        <v>93.7</v>
      </c>
      <c r="D64" s="48">
        <f t="shared" si="100"/>
        <v>93.7</v>
      </c>
      <c r="E64" s="14">
        <f t="shared" si="239"/>
        <v>100</v>
      </c>
      <c r="F64" s="14"/>
      <c r="G64" s="14"/>
      <c r="H64" s="14"/>
      <c r="I64" s="15"/>
      <c r="J64" s="14"/>
      <c r="K64" s="14"/>
      <c r="L64" s="14"/>
      <c r="M64" s="15"/>
      <c r="N64" s="14"/>
      <c r="O64" s="14"/>
      <c r="P64" s="14"/>
      <c r="Q64" s="15"/>
      <c r="R64" s="15"/>
      <c r="S64" s="15"/>
      <c r="T64" s="15"/>
      <c r="U64" s="15"/>
      <c r="V64" s="156"/>
      <c r="W64" s="14"/>
      <c r="X64" s="14"/>
      <c r="Y64" s="14"/>
      <c r="Z64" s="14"/>
      <c r="AA64" s="14"/>
      <c r="AB64" s="14"/>
      <c r="AC64" s="15"/>
      <c r="AD64" s="14"/>
      <c r="AE64" s="14"/>
      <c r="AF64" s="14"/>
      <c r="AG64" s="15"/>
      <c r="AH64" s="14"/>
      <c r="AI64" s="14"/>
      <c r="AJ64" s="14"/>
      <c r="AK64" s="15"/>
      <c r="AL64" s="14"/>
      <c r="AM64" s="14"/>
      <c r="AN64" s="14"/>
      <c r="AO64" s="14"/>
      <c r="AP64" s="14"/>
      <c r="AQ64" s="14"/>
      <c r="AR64" s="14"/>
      <c r="AS64" s="15"/>
      <c r="AT64" s="14"/>
      <c r="AU64" s="14"/>
      <c r="AV64" s="14"/>
      <c r="AW64" s="15"/>
      <c r="AX64" s="14"/>
      <c r="AY64" s="14"/>
      <c r="AZ64" s="14"/>
      <c r="BA64" s="15"/>
      <c r="BB64" s="14"/>
      <c r="BC64" s="14"/>
      <c r="BD64" s="14"/>
      <c r="BE64" s="15"/>
      <c r="BF64" s="14"/>
      <c r="BG64" s="14"/>
      <c r="BH64" s="14"/>
      <c r="BI64" s="15"/>
      <c r="BJ64" s="14"/>
      <c r="BK64" s="14"/>
      <c r="BL64" s="14"/>
      <c r="BM64" s="15"/>
      <c r="BN64" s="14"/>
      <c r="BO64" s="14"/>
      <c r="BP64" s="14"/>
      <c r="BQ64" s="14"/>
      <c r="BR64" s="14">
        <v>93.7</v>
      </c>
      <c r="BS64" s="14">
        <v>93.7</v>
      </c>
      <c r="BT64" s="14">
        <v>93.7</v>
      </c>
      <c r="BU64" s="14">
        <f t="shared" si="240"/>
        <v>100</v>
      </c>
      <c r="BV64" s="14"/>
      <c r="BW64" s="14"/>
      <c r="BX64" s="14"/>
      <c r="BY64" s="15"/>
      <c r="BZ64" s="14"/>
      <c r="CA64" s="14"/>
      <c r="CB64" s="14"/>
      <c r="CC64" s="15"/>
      <c r="CD64" s="14"/>
      <c r="CE64" s="14"/>
      <c r="CF64" s="14"/>
      <c r="CG64" s="14"/>
      <c r="CH64" s="14"/>
      <c r="CI64" s="14"/>
      <c r="CJ64" s="14"/>
      <c r="CK64" s="15"/>
      <c r="CL64" s="15"/>
      <c r="CM64" s="14"/>
      <c r="CN64" s="14"/>
      <c r="CO64" s="15"/>
      <c r="CP64" s="15"/>
      <c r="CQ64" s="14"/>
      <c r="CR64" s="14"/>
      <c r="CS64" s="15"/>
    </row>
    <row r="65" spans="1:97" s="12" customFormat="1" x14ac:dyDescent="0.25">
      <c r="A65" s="120" t="s">
        <v>289</v>
      </c>
      <c r="B65" s="48">
        <f t="shared" si="99"/>
        <v>93.7</v>
      </c>
      <c r="C65" s="48">
        <f t="shared" si="99"/>
        <v>93.7</v>
      </c>
      <c r="D65" s="48">
        <f t="shared" si="100"/>
        <v>93.7</v>
      </c>
      <c r="E65" s="14">
        <f t="shared" si="239"/>
        <v>100</v>
      </c>
      <c r="F65" s="14"/>
      <c r="G65" s="14"/>
      <c r="H65" s="14"/>
      <c r="I65" s="15"/>
      <c r="J65" s="14"/>
      <c r="K65" s="14"/>
      <c r="L65" s="14"/>
      <c r="M65" s="15"/>
      <c r="N65" s="14"/>
      <c r="O65" s="14"/>
      <c r="P65" s="14"/>
      <c r="Q65" s="15"/>
      <c r="R65" s="15"/>
      <c r="S65" s="15"/>
      <c r="T65" s="15"/>
      <c r="U65" s="15"/>
      <c r="V65" s="156"/>
      <c r="W65" s="14"/>
      <c r="X65" s="14"/>
      <c r="Y65" s="14"/>
      <c r="Z65" s="14"/>
      <c r="AA65" s="14"/>
      <c r="AB65" s="14"/>
      <c r="AC65" s="15"/>
      <c r="AD65" s="14"/>
      <c r="AE65" s="14"/>
      <c r="AF65" s="14"/>
      <c r="AG65" s="15"/>
      <c r="AH65" s="14"/>
      <c r="AI65" s="14"/>
      <c r="AJ65" s="14"/>
      <c r="AK65" s="15"/>
      <c r="AL65" s="14"/>
      <c r="AM65" s="14"/>
      <c r="AN65" s="14"/>
      <c r="AO65" s="14"/>
      <c r="AP65" s="14"/>
      <c r="AQ65" s="14"/>
      <c r="AR65" s="14"/>
      <c r="AS65" s="15"/>
      <c r="AT65" s="14"/>
      <c r="AU65" s="14"/>
      <c r="AV65" s="14"/>
      <c r="AW65" s="15"/>
      <c r="AX65" s="14"/>
      <c r="AY65" s="14"/>
      <c r="AZ65" s="14"/>
      <c r="BA65" s="15"/>
      <c r="BB65" s="14"/>
      <c r="BC65" s="14"/>
      <c r="BD65" s="14"/>
      <c r="BE65" s="15"/>
      <c r="BF65" s="14"/>
      <c r="BG65" s="14"/>
      <c r="BH65" s="14"/>
      <c r="BI65" s="15"/>
      <c r="BJ65" s="14"/>
      <c r="BK65" s="14"/>
      <c r="BL65" s="14"/>
      <c r="BM65" s="15"/>
      <c r="BN65" s="14"/>
      <c r="BO65" s="14"/>
      <c r="BP65" s="14"/>
      <c r="BQ65" s="14"/>
      <c r="BR65" s="14">
        <v>93.7</v>
      </c>
      <c r="BS65" s="14">
        <v>93.7</v>
      </c>
      <c r="BT65" s="14">
        <v>93.7</v>
      </c>
      <c r="BU65" s="14">
        <f t="shared" si="240"/>
        <v>100</v>
      </c>
      <c r="BV65" s="14"/>
      <c r="BW65" s="14"/>
      <c r="BX65" s="14"/>
      <c r="BY65" s="15"/>
      <c r="BZ65" s="14"/>
      <c r="CA65" s="14"/>
      <c r="CB65" s="14"/>
      <c r="CC65" s="15"/>
      <c r="CD65" s="14"/>
      <c r="CE65" s="14"/>
      <c r="CF65" s="14"/>
      <c r="CG65" s="14"/>
      <c r="CH65" s="14"/>
      <c r="CI65" s="14"/>
      <c r="CJ65" s="14"/>
      <c r="CK65" s="15"/>
      <c r="CL65" s="15"/>
      <c r="CM65" s="14"/>
      <c r="CN65" s="14"/>
      <c r="CO65" s="15"/>
      <c r="CP65" s="15"/>
      <c r="CQ65" s="14"/>
      <c r="CR65" s="14"/>
      <c r="CS65" s="15"/>
    </row>
    <row r="66" spans="1:97" s="12" customFormat="1" x14ac:dyDescent="0.25">
      <c r="A66" s="120" t="s">
        <v>387</v>
      </c>
      <c r="B66" s="48">
        <f t="shared" si="99"/>
        <v>234.2</v>
      </c>
      <c r="C66" s="48">
        <f t="shared" si="99"/>
        <v>234.2</v>
      </c>
      <c r="D66" s="48">
        <f t="shared" si="100"/>
        <v>234.2</v>
      </c>
      <c r="E66" s="14">
        <f t="shared" si="239"/>
        <v>100</v>
      </c>
      <c r="F66" s="14"/>
      <c r="G66" s="14"/>
      <c r="H66" s="14"/>
      <c r="I66" s="15"/>
      <c r="J66" s="14"/>
      <c r="K66" s="14"/>
      <c r="L66" s="14"/>
      <c r="M66" s="15"/>
      <c r="N66" s="14"/>
      <c r="O66" s="14"/>
      <c r="P66" s="14"/>
      <c r="Q66" s="15"/>
      <c r="R66" s="15"/>
      <c r="S66" s="15"/>
      <c r="T66" s="15"/>
      <c r="U66" s="15"/>
      <c r="V66" s="156"/>
      <c r="W66" s="14"/>
      <c r="X66" s="14"/>
      <c r="Y66" s="14"/>
      <c r="Z66" s="14"/>
      <c r="AA66" s="14"/>
      <c r="AB66" s="14"/>
      <c r="AC66" s="15"/>
      <c r="AD66" s="14"/>
      <c r="AE66" s="14"/>
      <c r="AF66" s="14"/>
      <c r="AG66" s="15"/>
      <c r="AH66" s="14"/>
      <c r="AI66" s="14"/>
      <c r="AJ66" s="14"/>
      <c r="AK66" s="15"/>
      <c r="AL66" s="14"/>
      <c r="AM66" s="14"/>
      <c r="AN66" s="14"/>
      <c r="AO66" s="14"/>
      <c r="AP66" s="14"/>
      <c r="AQ66" s="14"/>
      <c r="AR66" s="14"/>
      <c r="AS66" s="15"/>
      <c r="AT66" s="14"/>
      <c r="AU66" s="14"/>
      <c r="AV66" s="14"/>
      <c r="AW66" s="15"/>
      <c r="AX66" s="14"/>
      <c r="AY66" s="14"/>
      <c r="AZ66" s="14"/>
      <c r="BA66" s="15"/>
      <c r="BB66" s="14"/>
      <c r="BC66" s="14"/>
      <c r="BD66" s="14"/>
      <c r="BE66" s="15"/>
      <c r="BF66" s="14"/>
      <c r="BG66" s="14"/>
      <c r="BH66" s="14"/>
      <c r="BI66" s="15"/>
      <c r="BJ66" s="14"/>
      <c r="BK66" s="14"/>
      <c r="BL66" s="14"/>
      <c r="BM66" s="15"/>
      <c r="BN66" s="14"/>
      <c r="BO66" s="14"/>
      <c r="BP66" s="14"/>
      <c r="BQ66" s="14"/>
      <c r="BR66" s="14">
        <v>234.2</v>
      </c>
      <c r="BS66" s="14">
        <v>234.2</v>
      </c>
      <c r="BT66" s="14">
        <v>234.2</v>
      </c>
      <c r="BU66" s="14">
        <f t="shared" si="240"/>
        <v>100</v>
      </c>
      <c r="BV66" s="14"/>
      <c r="BW66" s="14"/>
      <c r="BX66" s="14"/>
      <c r="BY66" s="15"/>
      <c r="BZ66" s="14"/>
      <c r="CA66" s="14"/>
      <c r="CB66" s="14"/>
      <c r="CC66" s="15"/>
      <c r="CD66" s="14"/>
      <c r="CE66" s="14"/>
      <c r="CF66" s="14"/>
      <c r="CG66" s="14"/>
      <c r="CH66" s="14"/>
      <c r="CI66" s="14"/>
      <c r="CJ66" s="14"/>
      <c r="CK66" s="15"/>
      <c r="CL66" s="15"/>
      <c r="CM66" s="14"/>
      <c r="CN66" s="14"/>
      <c r="CO66" s="15"/>
      <c r="CP66" s="15"/>
      <c r="CQ66" s="14"/>
      <c r="CR66" s="14"/>
      <c r="CS66" s="15"/>
    </row>
    <row r="67" spans="1:97" s="12" customFormat="1" x14ac:dyDescent="0.25">
      <c r="A67" s="120" t="s">
        <v>286</v>
      </c>
      <c r="B67" s="48">
        <f t="shared" si="99"/>
        <v>234.2</v>
      </c>
      <c r="C67" s="48">
        <f t="shared" si="99"/>
        <v>234.2</v>
      </c>
      <c r="D67" s="48">
        <f t="shared" si="100"/>
        <v>234.2</v>
      </c>
      <c r="E67" s="14">
        <f t="shared" si="239"/>
        <v>100</v>
      </c>
      <c r="F67" s="14"/>
      <c r="G67" s="14"/>
      <c r="H67" s="14"/>
      <c r="I67" s="15"/>
      <c r="J67" s="14"/>
      <c r="K67" s="14"/>
      <c r="L67" s="14"/>
      <c r="M67" s="15"/>
      <c r="N67" s="14"/>
      <c r="O67" s="14"/>
      <c r="P67" s="14"/>
      <c r="Q67" s="15"/>
      <c r="R67" s="15"/>
      <c r="S67" s="15"/>
      <c r="T67" s="15"/>
      <c r="U67" s="15"/>
      <c r="V67" s="156"/>
      <c r="W67" s="14"/>
      <c r="X67" s="14"/>
      <c r="Y67" s="14"/>
      <c r="Z67" s="14"/>
      <c r="AA67" s="14"/>
      <c r="AB67" s="14"/>
      <c r="AC67" s="15"/>
      <c r="AD67" s="14"/>
      <c r="AE67" s="14"/>
      <c r="AF67" s="14"/>
      <c r="AG67" s="15"/>
      <c r="AH67" s="14"/>
      <c r="AI67" s="14"/>
      <c r="AJ67" s="14"/>
      <c r="AK67" s="15"/>
      <c r="AL67" s="14"/>
      <c r="AM67" s="14"/>
      <c r="AN67" s="14"/>
      <c r="AO67" s="14"/>
      <c r="AP67" s="14"/>
      <c r="AQ67" s="14"/>
      <c r="AR67" s="14"/>
      <c r="AS67" s="15"/>
      <c r="AT67" s="14"/>
      <c r="AU67" s="14"/>
      <c r="AV67" s="14"/>
      <c r="AW67" s="15"/>
      <c r="AX67" s="14"/>
      <c r="AY67" s="14"/>
      <c r="AZ67" s="14"/>
      <c r="BA67" s="15"/>
      <c r="BB67" s="14"/>
      <c r="BC67" s="14"/>
      <c r="BD67" s="14"/>
      <c r="BE67" s="15"/>
      <c r="BF67" s="14"/>
      <c r="BG67" s="14"/>
      <c r="BH67" s="14"/>
      <c r="BI67" s="15"/>
      <c r="BJ67" s="14"/>
      <c r="BK67" s="14"/>
      <c r="BL67" s="14"/>
      <c r="BM67" s="15"/>
      <c r="BN67" s="14"/>
      <c r="BO67" s="14"/>
      <c r="BP67" s="14"/>
      <c r="BQ67" s="14"/>
      <c r="BR67" s="14">
        <v>234.2</v>
      </c>
      <c r="BS67" s="14">
        <v>234.2</v>
      </c>
      <c r="BT67" s="14">
        <v>234.2</v>
      </c>
      <c r="BU67" s="14">
        <f t="shared" si="240"/>
        <v>100</v>
      </c>
      <c r="BV67" s="14"/>
      <c r="BW67" s="14"/>
      <c r="BX67" s="14"/>
      <c r="BY67" s="15"/>
      <c r="BZ67" s="14"/>
      <c r="CA67" s="14"/>
      <c r="CB67" s="14"/>
      <c r="CC67" s="15"/>
      <c r="CD67" s="14"/>
      <c r="CE67" s="14"/>
      <c r="CF67" s="14"/>
      <c r="CG67" s="14"/>
      <c r="CH67" s="14"/>
      <c r="CI67" s="14"/>
      <c r="CJ67" s="14"/>
      <c r="CK67" s="15"/>
      <c r="CL67" s="15"/>
      <c r="CM67" s="14"/>
      <c r="CN67" s="14"/>
      <c r="CO67" s="15"/>
      <c r="CP67" s="15"/>
      <c r="CQ67" s="14"/>
      <c r="CR67" s="14"/>
      <c r="CS67" s="15"/>
    </row>
    <row r="68" spans="1:97" s="12" customFormat="1" x14ac:dyDescent="0.25">
      <c r="A68" s="120" t="s">
        <v>285</v>
      </c>
      <c r="B68" s="48">
        <f t="shared" si="99"/>
        <v>234.2</v>
      </c>
      <c r="C68" s="48">
        <f t="shared" si="99"/>
        <v>234.2</v>
      </c>
      <c r="D68" s="48">
        <f t="shared" si="100"/>
        <v>234.2</v>
      </c>
      <c r="E68" s="14">
        <f t="shared" si="239"/>
        <v>100</v>
      </c>
      <c r="F68" s="14"/>
      <c r="G68" s="14"/>
      <c r="H68" s="14"/>
      <c r="I68" s="15"/>
      <c r="J68" s="14"/>
      <c r="K68" s="14"/>
      <c r="L68" s="14"/>
      <c r="M68" s="15"/>
      <c r="N68" s="14"/>
      <c r="O68" s="14"/>
      <c r="P68" s="14"/>
      <c r="Q68" s="15"/>
      <c r="R68" s="15"/>
      <c r="S68" s="15"/>
      <c r="T68" s="15"/>
      <c r="U68" s="15"/>
      <c r="V68" s="156"/>
      <c r="W68" s="14"/>
      <c r="X68" s="14"/>
      <c r="Y68" s="14"/>
      <c r="Z68" s="14"/>
      <c r="AA68" s="14"/>
      <c r="AB68" s="14"/>
      <c r="AC68" s="15"/>
      <c r="AD68" s="14"/>
      <c r="AE68" s="14"/>
      <c r="AF68" s="14"/>
      <c r="AG68" s="15"/>
      <c r="AH68" s="14"/>
      <c r="AI68" s="14"/>
      <c r="AJ68" s="14"/>
      <c r="AK68" s="15"/>
      <c r="AL68" s="14"/>
      <c r="AM68" s="14"/>
      <c r="AN68" s="14"/>
      <c r="AO68" s="14"/>
      <c r="AP68" s="14"/>
      <c r="AQ68" s="14"/>
      <c r="AR68" s="14"/>
      <c r="AS68" s="15"/>
      <c r="AT68" s="14"/>
      <c r="AU68" s="14"/>
      <c r="AV68" s="14"/>
      <c r="AW68" s="15"/>
      <c r="AX68" s="14"/>
      <c r="AY68" s="14"/>
      <c r="AZ68" s="14"/>
      <c r="BA68" s="15"/>
      <c r="BB68" s="14"/>
      <c r="BC68" s="14"/>
      <c r="BD68" s="14"/>
      <c r="BE68" s="15"/>
      <c r="BF68" s="14"/>
      <c r="BG68" s="14"/>
      <c r="BH68" s="14"/>
      <c r="BI68" s="15"/>
      <c r="BJ68" s="14"/>
      <c r="BK68" s="14"/>
      <c r="BL68" s="14"/>
      <c r="BM68" s="15"/>
      <c r="BN68" s="14"/>
      <c r="BO68" s="14"/>
      <c r="BP68" s="14"/>
      <c r="BQ68" s="14"/>
      <c r="BR68" s="14">
        <v>234.2</v>
      </c>
      <c r="BS68" s="14">
        <v>234.2</v>
      </c>
      <c r="BT68" s="14">
        <v>234.2</v>
      </c>
      <c r="BU68" s="14">
        <f t="shared" si="240"/>
        <v>100</v>
      </c>
      <c r="BV68" s="14"/>
      <c r="BW68" s="14"/>
      <c r="BX68" s="14"/>
      <c r="BY68" s="15"/>
      <c r="BZ68" s="14"/>
      <c r="CA68" s="14"/>
      <c r="CB68" s="14"/>
      <c r="CC68" s="15"/>
      <c r="CD68" s="14"/>
      <c r="CE68" s="14"/>
      <c r="CF68" s="14"/>
      <c r="CG68" s="14"/>
      <c r="CH68" s="14"/>
      <c r="CI68" s="14"/>
      <c r="CJ68" s="14"/>
      <c r="CK68" s="15"/>
      <c r="CL68" s="15"/>
      <c r="CM68" s="14"/>
      <c r="CN68" s="14"/>
      <c r="CO68" s="15"/>
      <c r="CP68" s="15"/>
      <c r="CQ68" s="14"/>
      <c r="CR68" s="14"/>
      <c r="CS68" s="15"/>
    </row>
    <row r="69" spans="1:97" s="12" customFormat="1" x14ac:dyDescent="0.25">
      <c r="A69" s="120" t="s">
        <v>287</v>
      </c>
      <c r="B69" s="48">
        <f t="shared" si="99"/>
        <v>93.7</v>
      </c>
      <c r="C69" s="48">
        <f t="shared" si="99"/>
        <v>93.7</v>
      </c>
      <c r="D69" s="48">
        <f t="shared" si="100"/>
        <v>93.7</v>
      </c>
      <c r="E69" s="14">
        <f t="shared" si="239"/>
        <v>100</v>
      </c>
      <c r="F69" s="14"/>
      <c r="G69" s="14"/>
      <c r="H69" s="14"/>
      <c r="I69" s="15"/>
      <c r="J69" s="14"/>
      <c r="K69" s="14"/>
      <c r="L69" s="14"/>
      <c r="M69" s="15"/>
      <c r="N69" s="14"/>
      <c r="O69" s="14"/>
      <c r="P69" s="14"/>
      <c r="Q69" s="15"/>
      <c r="R69" s="15"/>
      <c r="S69" s="15"/>
      <c r="T69" s="15"/>
      <c r="U69" s="15"/>
      <c r="V69" s="156"/>
      <c r="W69" s="14"/>
      <c r="X69" s="14"/>
      <c r="Y69" s="14"/>
      <c r="Z69" s="14"/>
      <c r="AA69" s="14"/>
      <c r="AB69" s="14"/>
      <c r="AC69" s="15"/>
      <c r="AD69" s="14"/>
      <c r="AE69" s="14"/>
      <c r="AF69" s="14"/>
      <c r="AG69" s="15"/>
      <c r="AH69" s="14"/>
      <c r="AI69" s="14"/>
      <c r="AJ69" s="14"/>
      <c r="AK69" s="15"/>
      <c r="AL69" s="14"/>
      <c r="AM69" s="14"/>
      <c r="AN69" s="14"/>
      <c r="AO69" s="14"/>
      <c r="AP69" s="14"/>
      <c r="AQ69" s="14"/>
      <c r="AR69" s="14"/>
      <c r="AS69" s="15"/>
      <c r="AT69" s="14"/>
      <c r="AU69" s="14"/>
      <c r="AV69" s="14"/>
      <c r="AW69" s="15"/>
      <c r="AX69" s="14"/>
      <c r="AY69" s="14"/>
      <c r="AZ69" s="14"/>
      <c r="BA69" s="15"/>
      <c r="BB69" s="14"/>
      <c r="BC69" s="14"/>
      <c r="BD69" s="14"/>
      <c r="BE69" s="15"/>
      <c r="BF69" s="14"/>
      <c r="BG69" s="14"/>
      <c r="BH69" s="14"/>
      <c r="BI69" s="15"/>
      <c r="BJ69" s="14"/>
      <c r="BK69" s="14"/>
      <c r="BL69" s="14"/>
      <c r="BM69" s="15"/>
      <c r="BN69" s="14"/>
      <c r="BO69" s="14"/>
      <c r="BP69" s="14"/>
      <c r="BQ69" s="14"/>
      <c r="BR69" s="14">
        <v>93.7</v>
      </c>
      <c r="BS69" s="14">
        <v>93.7</v>
      </c>
      <c r="BT69" s="14">
        <v>93.7</v>
      </c>
      <c r="BU69" s="14">
        <f t="shared" si="240"/>
        <v>100</v>
      </c>
      <c r="BV69" s="14"/>
      <c r="BW69" s="14"/>
      <c r="BX69" s="14"/>
      <c r="BY69" s="15"/>
      <c r="BZ69" s="14"/>
      <c r="CA69" s="14"/>
      <c r="CB69" s="14"/>
      <c r="CC69" s="15"/>
      <c r="CD69" s="14"/>
      <c r="CE69" s="14"/>
      <c r="CF69" s="14"/>
      <c r="CG69" s="14"/>
      <c r="CH69" s="14"/>
      <c r="CI69" s="14"/>
      <c r="CJ69" s="14"/>
      <c r="CK69" s="15"/>
      <c r="CL69" s="15"/>
      <c r="CM69" s="14"/>
      <c r="CN69" s="14"/>
      <c r="CO69" s="15"/>
      <c r="CP69" s="15"/>
      <c r="CQ69" s="14"/>
      <c r="CR69" s="14"/>
      <c r="CS69" s="15"/>
    </row>
    <row r="70" spans="1:97" s="12" customFormat="1" x14ac:dyDescent="0.25">
      <c r="A70" s="120" t="s">
        <v>464</v>
      </c>
      <c r="B70" s="48">
        <f t="shared" si="99"/>
        <v>93.7</v>
      </c>
      <c r="C70" s="48">
        <f t="shared" si="99"/>
        <v>93.7</v>
      </c>
      <c r="D70" s="48">
        <f t="shared" si="100"/>
        <v>93.7</v>
      </c>
      <c r="E70" s="14">
        <f t="shared" si="239"/>
        <v>100</v>
      </c>
      <c r="F70" s="14"/>
      <c r="G70" s="14"/>
      <c r="H70" s="14"/>
      <c r="I70" s="15"/>
      <c r="J70" s="14"/>
      <c r="K70" s="14"/>
      <c r="L70" s="14"/>
      <c r="M70" s="15"/>
      <c r="N70" s="14"/>
      <c r="O70" s="14"/>
      <c r="P70" s="14"/>
      <c r="Q70" s="15"/>
      <c r="R70" s="15"/>
      <c r="S70" s="15"/>
      <c r="T70" s="15"/>
      <c r="U70" s="15"/>
      <c r="V70" s="156"/>
      <c r="W70" s="14"/>
      <c r="X70" s="14"/>
      <c r="Y70" s="14"/>
      <c r="Z70" s="14"/>
      <c r="AA70" s="14"/>
      <c r="AB70" s="14"/>
      <c r="AC70" s="15"/>
      <c r="AD70" s="14"/>
      <c r="AE70" s="14"/>
      <c r="AF70" s="14"/>
      <c r="AG70" s="15"/>
      <c r="AH70" s="14"/>
      <c r="AI70" s="14"/>
      <c r="AJ70" s="14"/>
      <c r="AK70" s="15"/>
      <c r="AL70" s="14"/>
      <c r="AM70" s="14"/>
      <c r="AN70" s="14"/>
      <c r="AO70" s="14"/>
      <c r="AP70" s="14"/>
      <c r="AQ70" s="14"/>
      <c r="AR70" s="14"/>
      <c r="AS70" s="15"/>
      <c r="AT70" s="14"/>
      <c r="AU70" s="14"/>
      <c r="AV70" s="14"/>
      <c r="AW70" s="15"/>
      <c r="AX70" s="14"/>
      <c r="AY70" s="14"/>
      <c r="AZ70" s="14"/>
      <c r="BA70" s="15"/>
      <c r="BB70" s="14"/>
      <c r="BC70" s="14"/>
      <c r="BD70" s="14"/>
      <c r="BE70" s="15"/>
      <c r="BF70" s="14"/>
      <c r="BG70" s="14"/>
      <c r="BH70" s="14"/>
      <c r="BI70" s="15"/>
      <c r="BJ70" s="14"/>
      <c r="BK70" s="14"/>
      <c r="BL70" s="14"/>
      <c r="BM70" s="15"/>
      <c r="BN70" s="14"/>
      <c r="BO70" s="14"/>
      <c r="BP70" s="14"/>
      <c r="BQ70" s="14"/>
      <c r="BR70" s="14">
        <v>93.7</v>
      </c>
      <c r="BS70" s="14">
        <v>93.7</v>
      </c>
      <c r="BT70" s="14">
        <v>93.7</v>
      </c>
      <c r="BU70" s="14">
        <f t="shared" si="240"/>
        <v>100</v>
      </c>
      <c r="BV70" s="14"/>
      <c r="BW70" s="14"/>
      <c r="BX70" s="14"/>
      <c r="BY70" s="15"/>
      <c r="BZ70" s="14"/>
      <c r="CA70" s="14"/>
      <c r="CB70" s="14"/>
      <c r="CC70" s="15"/>
      <c r="CD70" s="14"/>
      <c r="CE70" s="14"/>
      <c r="CF70" s="14"/>
      <c r="CG70" s="14"/>
      <c r="CH70" s="14"/>
      <c r="CI70" s="14"/>
      <c r="CJ70" s="14"/>
      <c r="CK70" s="15"/>
      <c r="CL70" s="15"/>
      <c r="CM70" s="14"/>
      <c r="CN70" s="14"/>
      <c r="CO70" s="15"/>
      <c r="CP70" s="15"/>
      <c r="CQ70" s="14"/>
      <c r="CR70" s="14"/>
      <c r="CS70" s="15"/>
    </row>
    <row r="71" spans="1:97" s="12" customFormat="1" x14ac:dyDescent="0.25">
      <c r="A71" s="120" t="s">
        <v>467</v>
      </c>
      <c r="B71" s="48">
        <f t="shared" si="99"/>
        <v>93.7</v>
      </c>
      <c r="C71" s="48">
        <f t="shared" si="99"/>
        <v>93.7</v>
      </c>
      <c r="D71" s="48">
        <f t="shared" si="100"/>
        <v>93.7</v>
      </c>
      <c r="E71" s="14">
        <f t="shared" si="239"/>
        <v>100</v>
      </c>
      <c r="F71" s="14"/>
      <c r="G71" s="14"/>
      <c r="H71" s="14"/>
      <c r="I71" s="15"/>
      <c r="J71" s="14"/>
      <c r="K71" s="14"/>
      <c r="L71" s="14"/>
      <c r="M71" s="15"/>
      <c r="N71" s="14"/>
      <c r="O71" s="14"/>
      <c r="P71" s="14"/>
      <c r="Q71" s="15"/>
      <c r="R71" s="15"/>
      <c r="S71" s="15"/>
      <c r="T71" s="15"/>
      <c r="U71" s="15"/>
      <c r="V71" s="156"/>
      <c r="W71" s="14"/>
      <c r="X71" s="14"/>
      <c r="Y71" s="14"/>
      <c r="Z71" s="14"/>
      <c r="AA71" s="14"/>
      <c r="AB71" s="14"/>
      <c r="AC71" s="15"/>
      <c r="AD71" s="14"/>
      <c r="AE71" s="14"/>
      <c r="AF71" s="14"/>
      <c r="AG71" s="15"/>
      <c r="AH71" s="14"/>
      <c r="AI71" s="14"/>
      <c r="AJ71" s="14"/>
      <c r="AK71" s="15"/>
      <c r="AL71" s="14"/>
      <c r="AM71" s="14"/>
      <c r="AN71" s="14"/>
      <c r="AO71" s="14"/>
      <c r="AP71" s="14"/>
      <c r="AQ71" s="14"/>
      <c r="AR71" s="14"/>
      <c r="AS71" s="15"/>
      <c r="AT71" s="14"/>
      <c r="AU71" s="14"/>
      <c r="AV71" s="14"/>
      <c r="AW71" s="15"/>
      <c r="AX71" s="14"/>
      <c r="AY71" s="14"/>
      <c r="AZ71" s="14"/>
      <c r="BA71" s="15"/>
      <c r="BB71" s="14"/>
      <c r="BC71" s="14"/>
      <c r="BD71" s="14"/>
      <c r="BE71" s="15"/>
      <c r="BF71" s="14"/>
      <c r="BG71" s="14"/>
      <c r="BH71" s="14"/>
      <c r="BI71" s="15"/>
      <c r="BJ71" s="14"/>
      <c r="BK71" s="14"/>
      <c r="BL71" s="14"/>
      <c r="BM71" s="15"/>
      <c r="BN71" s="14"/>
      <c r="BO71" s="14"/>
      <c r="BP71" s="14"/>
      <c r="BQ71" s="14"/>
      <c r="BR71" s="14">
        <v>93.7</v>
      </c>
      <c r="BS71" s="14">
        <v>93.7</v>
      </c>
      <c r="BT71" s="14">
        <v>93.7</v>
      </c>
      <c r="BU71" s="14">
        <f t="shared" si="240"/>
        <v>100</v>
      </c>
      <c r="BV71" s="14"/>
      <c r="BW71" s="14"/>
      <c r="BX71" s="14"/>
      <c r="BY71" s="15"/>
      <c r="BZ71" s="14"/>
      <c r="CA71" s="14"/>
      <c r="CB71" s="14"/>
      <c r="CC71" s="15"/>
      <c r="CD71" s="14"/>
      <c r="CE71" s="14"/>
      <c r="CF71" s="14"/>
      <c r="CG71" s="14"/>
      <c r="CH71" s="14"/>
      <c r="CI71" s="14"/>
      <c r="CJ71" s="14"/>
      <c r="CK71" s="15"/>
      <c r="CL71" s="15"/>
      <c r="CM71" s="14"/>
      <c r="CN71" s="14"/>
      <c r="CO71" s="15"/>
      <c r="CP71" s="15"/>
      <c r="CQ71" s="14"/>
      <c r="CR71" s="14"/>
      <c r="CS71" s="15"/>
    </row>
    <row r="72" spans="1:97" s="12" customFormat="1" ht="20.25" customHeight="1" x14ac:dyDescent="0.25">
      <c r="A72" s="120" t="s">
        <v>288</v>
      </c>
      <c r="B72" s="48">
        <f t="shared" si="99"/>
        <v>234.2</v>
      </c>
      <c r="C72" s="48">
        <f t="shared" si="99"/>
        <v>234.2</v>
      </c>
      <c r="D72" s="48">
        <f t="shared" si="100"/>
        <v>234.2</v>
      </c>
      <c r="E72" s="14">
        <f t="shared" si="239"/>
        <v>100</v>
      </c>
      <c r="F72" s="14"/>
      <c r="G72" s="14"/>
      <c r="H72" s="14"/>
      <c r="I72" s="15"/>
      <c r="J72" s="14"/>
      <c r="K72" s="14"/>
      <c r="L72" s="14"/>
      <c r="M72" s="15"/>
      <c r="N72" s="14"/>
      <c r="O72" s="14"/>
      <c r="P72" s="14"/>
      <c r="Q72" s="15"/>
      <c r="R72" s="15"/>
      <c r="S72" s="15"/>
      <c r="T72" s="15"/>
      <c r="U72" s="15"/>
      <c r="V72" s="156"/>
      <c r="W72" s="14"/>
      <c r="X72" s="14"/>
      <c r="Y72" s="14"/>
      <c r="Z72" s="14"/>
      <c r="AA72" s="14"/>
      <c r="AB72" s="14"/>
      <c r="AC72" s="15"/>
      <c r="AD72" s="14"/>
      <c r="AE72" s="14"/>
      <c r="AF72" s="14"/>
      <c r="AG72" s="15"/>
      <c r="AH72" s="14"/>
      <c r="AI72" s="14"/>
      <c r="AJ72" s="14"/>
      <c r="AK72" s="15"/>
      <c r="AL72" s="14"/>
      <c r="AM72" s="14"/>
      <c r="AN72" s="14"/>
      <c r="AO72" s="14"/>
      <c r="AP72" s="14"/>
      <c r="AQ72" s="14"/>
      <c r="AR72" s="14"/>
      <c r="AS72" s="15"/>
      <c r="AT72" s="14"/>
      <c r="AU72" s="14"/>
      <c r="AV72" s="14"/>
      <c r="AW72" s="15"/>
      <c r="AX72" s="14"/>
      <c r="AY72" s="14"/>
      <c r="AZ72" s="14"/>
      <c r="BA72" s="15"/>
      <c r="BB72" s="14"/>
      <c r="BC72" s="14"/>
      <c r="BD72" s="14"/>
      <c r="BE72" s="15"/>
      <c r="BF72" s="14"/>
      <c r="BG72" s="14"/>
      <c r="BH72" s="14"/>
      <c r="BI72" s="15"/>
      <c r="BJ72" s="14"/>
      <c r="BK72" s="14"/>
      <c r="BL72" s="14"/>
      <c r="BM72" s="15"/>
      <c r="BN72" s="14"/>
      <c r="BO72" s="14"/>
      <c r="BP72" s="14"/>
      <c r="BQ72" s="14"/>
      <c r="BR72" s="14">
        <v>234.2</v>
      </c>
      <c r="BS72" s="14">
        <v>234.2</v>
      </c>
      <c r="BT72" s="14">
        <v>234.2</v>
      </c>
      <c r="BU72" s="14">
        <f t="shared" si="240"/>
        <v>100</v>
      </c>
      <c r="BV72" s="14"/>
      <c r="BW72" s="14"/>
      <c r="BX72" s="14"/>
      <c r="BY72" s="15"/>
      <c r="BZ72" s="14"/>
      <c r="CA72" s="14"/>
      <c r="CB72" s="14"/>
      <c r="CC72" s="15"/>
      <c r="CD72" s="14"/>
      <c r="CE72" s="14"/>
      <c r="CF72" s="14"/>
      <c r="CG72" s="14"/>
      <c r="CH72" s="14"/>
      <c r="CI72" s="14"/>
      <c r="CJ72" s="14"/>
      <c r="CK72" s="15"/>
      <c r="CL72" s="15"/>
      <c r="CM72" s="14"/>
      <c r="CN72" s="14"/>
      <c r="CO72" s="15"/>
      <c r="CP72" s="15"/>
      <c r="CQ72" s="14"/>
      <c r="CR72" s="14"/>
      <c r="CS72" s="15"/>
    </row>
    <row r="73" spans="1:97" s="12" customFormat="1" x14ac:dyDescent="0.25">
      <c r="A73" s="120" t="s">
        <v>466</v>
      </c>
      <c r="B73" s="48">
        <f t="shared" si="99"/>
        <v>234.2</v>
      </c>
      <c r="C73" s="48">
        <f t="shared" si="99"/>
        <v>234.2</v>
      </c>
      <c r="D73" s="48">
        <f t="shared" si="100"/>
        <v>234.2</v>
      </c>
      <c r="E73" s="14">
        <f t="shared" si="239"/>
        <v>100</v>
      </c>
      <c r="F73" s="14"/>
      <c r="G73" s="14"/>
      <c r="H73" s="14"/>
      <c r="I73" s="15"/>
      <c r="J73" s="14"/>
      <c r="K73" s="14"/>
      <c r="L73" s="14"/>
      <c r="M73" s="15"/>
      <c r="N73" s="14"/>
      <c r="O73" s="14"/>
      <c r="P73" s="14"/>
      <c r="Q73" s="15"/>
      <c r="R73" s="15"/>
      <c r="S73" s="15"/>
      <c r="T73" s="15"/>
      <c r="U73" s="15"/>
      <c r="V73" s="156"/>
      <c r="W73" s="14"/>
      <c r="X73" s="14"/>
      <c r="Y73" s="14"/>
      <c r="Z73" s="14"/>
      <c r="AA73" s="14"/>
      <c r="AB73" s="14"/>
      <c r="AC73" s="15"/>
      <c r="AD73" s="14"/>
      <c r="AE73" s="14"/>
      <c r="AF73" s="14"/>
      <c r="AG73" s="15"/>
      <c r="AH73" s="14"/>
      <c r="AI73" s="14"/>
      <c r="AJ73" s="14"/>
      <c r="AK73" s="15"/>
      <c r="AL73" s="14"/>
      <c r="AM73" s="14"/>
      <c r="AN73" s="14"/>
      <c r="AO73" s="14"/>
      <c r="AP73" s="14"/>
      <c r="AQ73" s="14"/>
      <c r="AR73" s="14"/>
      <c r="AS73" s="15"/>
      <c r="AT73" s="14"/>
      <c r="AU73" s="14"/>
      <c r="AV73" s="14"/>
      <c r="AW73" s="15"/>
      <c r="AX73" s="14"/>
      <c r="AY73" s="14"/>
      <c r="AZ73" s="14"/>
      <c r="BA73" s="15"/>
      <c r="BB73" s="14"/>
      <c r="BC73" s="14"/>
      <c r="BD73" s="14"/>
      <c r="BE73" s="15"/>
      <c r="BF73" s="14"/>
      <c r="BG73" s="14"/>
      <c r="BH73" s="14"/>
      <c r="BI73" s="15"/>
      <c r="BJ73" s="14"/>
      <c r="BK73" s="14"/>
      <c r="BL73" s="14"/>
      <c r="BM73" s="15"/>
      <c r="BN73" s="14"/>
      <c r="BO73" s="14"/>
      <c r="BP73" s="14"/>
      <c r="BQ73" s="14"/>
      <c r="BR73" s="14">
        <v>234.2</v>
      </c>
      <c r="BS73" s="14">
        <v>234.2</v>
      </c>
      <c r="BT73" s="14">
        <v>234.2</v>
      </c>
      <c r="BU73" s="14">
        <f t="shared" si="240"/>
        <v>100</v>
      </c>
      <c r="BV73" s="14"/>
      <c r="BW73" s="14"/>
      <c r="BX73" s="14"/>
      <c r="BY73" s="15"/>
      <c r="BZ73" s="14"/>
      <c r="CA73" s="14"/>
      <c r="CB73" s="14"/>
      <c r="CC73" s="15"/>
      <c r="CD73" s="14"/>
      <c r="CE73" s="14"/>
      <c r="CF73" s="14"/>
      <c r="CG73" s="14"/>
      <c r="CH73" s="14"/>
      <c r="CI73" s="14"/>
      <c r="CJ73" s="14"/>
      <c r="CK73" s="15"/>
      <c r="CL73" s="15"/>
      <c r="CM73" s="14"/>
      <c r="CN73" s="14"/>
      <c r="CO73" s="15"/>
      <c r="CP73" s="15"/>
      <c r="CQ73" s="14"/>
      <c r="CR73" s="14"/>
      <c r="CS73" s="15"/>
    </row>
    <row r="74" spans="1:97" s="12" customFormat="1" x14ac:dyDescent="0.25">
      <c r="A74" s="120" t="s">
        <v>465</v>
      </c>
      <c r="B74" s="48">
        <f t="shared" si="99"/>
        <v>234.2</v>
      </c>
      <c r="C74" s="48">
        <f t="shared" si="99"/>
        <v>234.2</v>
      </c>
      <c r="D74" s="48">
        <f t="shared" si="100"/>
        <v>234.2</v>
      </c>
      <c r="E74" s="14">
        <f t="shared" si="239"/>
        <v>100</v>
      </c>
      <c r="F74" s="14"/>
      <c r="G74" s="14"/>
      <c r="H74" s="14"/>
      <c r="I74" s="15"/>
      <c r="J74" s="14"/>
      <c r="K74" s="14"/>
      <c r="L74" s="14"/>
      <c r="M74" s="15"/>
      <c r="N74" s="14"/>
      <c r="O74" s="14"/>
      <c r="P74" s="14"/>
      <c r="Q74" s="15"/>
      <c r="R74" s="15"/>
      <c r="S74" s="15"/>
      <c r="T74" s="15"/>
      <c r="U74" s="15"/>
      <c r="V74" s="156"/>
      <c r="W74" s="14"/>
      <c r="X74" s="14"/>
      <c r="Y74" s="14"/>
      <c r="Z74" s="14"/>
      <c r="AA74" s="14"/>
      <c r="AB74" s="14"/>
      <c r="AC74" s="15"/>
      <c r="AD74" s="14"/>
      <c r="AE74" s="14"/>
      <c r="AF74" s="14"/>
      <c r="AG74" s="15"/>
      <c r="AH74" s="14"/>
      <c r="AI74" s="14"/>
      <c r="AJ74" s="14"/>
      <c r="AK74" s="15"/>
      <c r="AL74" s="14"/>
      <c r="AM74" s="14"/>
      <c r="AN74" s="14"/>
      <c r="AO74" s="14"/>
      <c r="AP74" s="14"/>
      <c r="AQ74" s="14"/>
      <c r="AR74" s="14"/>
      <c r="AS74" s="15"/>
      <c r="AT74" s="14"/>
      <c r="AU74" s="14"/>
      <c r="AV74" s="14"/>
      <c r="AW74" s="15"/>
      <c r="AX74" s="14"/>
      <c r="AY74" s="14"/>
      <c r="AZ74" s="14"/>
      <c r="BA74" s="15"/>
      <c r="BB74" s="14"/>
      <c r="BC74" s="14"/>
      <c r="BD74" s="14"/>
      <c r="BE74" s="15"/>
      <c r="BF74" s="14"/>
      <c r="BG74" s="14"/>
      <c r="BH74" s="14"/>
      <c r="BI74" s="15"/>
      <c r="BJ74" s="14"/>
      <c r="BK74" s="14"/>
      <c r="BL74" s="14"/>
      <c r="BM74" s="15"/>
      <c r="BN74" s="14"/>
      <c r="BO74" s="14"/>
      <c r="BP74" s="14"/>
      <c r="BQ74" s="14"/>
      <c r="BR74" s="14">
        <v>234.2</v>
      </c>
      <c r="BS74" s="14">
        <v>234.2</v>
      </c>
      <c r="BT74" s="14">
        <v>234.2</v>
      </c>
      <c r="BU74" s="14">
        <f t="shared" si="240"/>
        <v>100</v>
      </c>
      <c r="BV74" s="14"/>
      <c r="BW74" s="14"/>
      <c r="BX74" s="14"/>
      <c r="BY74" s="15"/>
      <c r="BZ74" s="14"/>
      <c r="CA74" s="14"/>
      <c r="CB74" s="14"/>
      <c r="CC74" s="15"/>
      <c r="CD74" s="14"/>
      <c r="CE74" s="14"/>
      <c r="CF74" s="14"/>
      <c r="CG74" s="14"/>
      <c r="CH74" s="14"/>
      <c r="CI74" s="14"/>
      <c r="CJ74" s="14"/>
      <c r="CK74" s="15"/>
      <c r="CL74" s="15"/>
      <c r="CM74" s="14"/>
      <c r="CN74" s="14"/>
      <c r="CO74" s="15"/>
      <c r="CP74" s="15"/>
      <c r="CQ74" s="14"/>
      <c r="CR74" s="14"/>
      <c r="CS74" s="15"/>
    </row>
    <row r="75" spans="1:97" s="26" customFormat="1" ht="31.5" x14ac:dyDescent="0.25">
      <c r="A75" s="75" t="s">
        <v>295</v>
      </c>
      <c r="B75" s="78">
        <f t="shared" si="99"/>
        <v>125820.80000000005</v>
      </c>
      <c r="C75" s="78">
        <f t="shared" si="99"/>
        <v>141807.49999999997</v>
      </c>
      <c r="D75" s="78">
        <f t="shared" si="100"/>
        <v>140609.36906999996</v>
      </c>
      <c r="E75" s="81">
        <f t="shared" ref="E75" si="241">D75/C75*100</f>
        <v>99.155100449553075</v>
      </c>
      <c r="F75" s="79">
        <f>SUM(F76:F80)</f>
        <v>545.5</v>
      </c>
      <c r="G75" s="79">
        <f>SUM(G76:G80)</f>
        <v>345.3</v>
      </c>
      <c r="H75" s="79">
        <f t="shared" ref="H75:CN75" si="242">SUM(H76:H80)</f>
        <v>345.3</v>
      </c>
      <c r="I75" s="81">
        <f t="shared" si="57"/>
        <v>100</v>
      </c>
      <c r="J75" s="79">
        <f t="shared" ref="J75" si="243">SUM(J76:J80)</f>
        <v>82.1</v>
      </c>
      <c r="K75" s="79">
        <f t="shared" si="242"/>
        <v>87</v>
      </c>
      <c r="L75" s="79">
        <f t="shared" si="242"/>
        <v>87</v>
      </c>
      <c r="M75" s="81">
        <f t="shared" si="59"/>
        <v>100</v>
      </c>
      <c r="N75" s="79">
        <f t="shared" ref="N75" si="244">SUM(N76:N80)</f>
        <v>1635.1</v>
      </c>
      <c r="O75" s="79">
        <f t="shared" si="242"/>
        <v>1617.9</v>
      </c>
      <c r="P75" s="79">
        <f t="shared" si="242"/>
        <v>1617.9</v>
      </c>
      <c r="Q75" s="81">
        <f t="shared" si="61"/>
        <v>100</v>
      </c>
      <c r="R75" s="81">
        <f t="shared" ref="R75" si="245">SUM(R76:R80)</f>
        <v>20867</v>
      </c>
      <c r="S75" s="81">
        <f t="shared" si="242"/>
        <v>25321</v>
      </c>
      <c r="T75" s="81">
        <f t="shared" si="242"/>
        <v>25321</v>
      </c>
      <c r="U75" s="81">
        <f t="shared" si="63"/>
        <v>100</v>
      </c>
      <c r="V75" s="154"/>
      <c r="W75" s="79">
        <f t="shared" si="242"/>
        <v>109.8</v>
      </c>
      <c r="X75" s="79">
        <f t="shared" si="242"/>
        <v>109.39348</v>
      </c>
      <c r="Y75" s="81">
        <f t="shared" si="106"/>
        <v>99.62976320582878</v>
      </c>
      <c r="Z75" s="79">
        <f t="shared" ref="Z75" si="246">SUM(Z76:Z80)</f>
        <v>2138.3000000000002</v>
      </c>
      <c r="AA75" s="79">
        <f t="shared" si="242"/>
        <v>1034</v>
      </c>
      <c r="AB75" s="79">
        <f t="shared" si="242"/>
        <v>1034</v>
      </c>
      <c r="AC75" s="81">
        <f t="shared" si="65"/>
        <v>100</v>
      </c>
      <c r="AD75" s="79">
        <f t="shared" ref="AD75" si="247">SUM(AD76:AD80)</f>
        <v>53.9</v>
      </c>
      <c r="AE75" s="79">
        <f t="shared" si="242"/>
        <v>53.9</v>
      </c>
      <c r="AF75" s="79">
        <f t="shared" si="242"/>
        <v>53.9</v>
      </c>
      <c r="AG75" s="81">
        <f t="shared" si="67"/>
        <v>100</v>
      </c>
      <c r="AH75" s="79">
        <f t="shared" ref="AH75" si="248">SUM(AH76:AH80)</f>
        <v>86179</v>
      </c>
      <c r="AI75" s="79">
        <f t="shared" si="242"/>
        <v>99686.7</v>
      </c>
      <c r="AJ75" s="79">
        <f t="shared" si="242"/>
        <v>99686.7</v>
      </c>
      <c r="AK75" s="81">
        <f t="shared" si="69"/>
        <v>100</v>
      </c>
      <c r="AL75" s="79">
        <f t="shared" ref="AL75" si="249">SUM(AL76:AL80)</f>
        <v>300.60000000000002</v>
      </c>
      <c r="AM75" s="79">
        <f t="shared" si="242"/>
        <v>310.3</v>
      </c>
      <c r="AN75" s="79">
        <f t="shared" si="242"/>
        <v>310.3</v>
      </c>
      <c r="AO75" s="79">
        <f t="shared" si="71"/>
        <v>100</v>
      </c>
      <c r="AP75" s="79">
        <f t="shared" ref="AP75" si="250">SUM(AP76:AP80)</f>
        <v>0</v>
      </c>
      <c r="AQ75" s="79">
        <f t="shared" si="242"/>
        <v>0</v>
      </c>
      <c r="AR75" s="79">
        <f t="shared" si="242"/>
        <v>0</v>
      </c>
      <c r="AS75" s="81"/>
      <c r="AT75" s="79">
        <f t="shared" ref="AT75" si="251">SUM(AT76:AT80)</f>
        <v>300.60000000000002</v>
      </c>
      <c r="AU75" s="79">
        <f t="shared" si="242"/>
        <v>310.3</v>
      </c>
      <c r="AV75" s="79">
        <f t="shared" si="242"/>
        <v>310.3</v>
      </c>
      <c r="AW75" s="81">
        <f t="shared" si="74"/>
        <v>100</v>
      </c>
      <c r="AX75" s="79">
        <f t="shared" ref="AX75" si="252">SUM(AX76:AX80)</f>
        <v>2600.6</v>
      </c>
      <c r="AY75" s="79">
        <f t="shared" si="242"/>
        <v>1813.6</v>
      </c>
      <c r="AZ75" s="79">
        <f t="shared" si="242"/>
        <v>1774.5835900000002</v>
      </c>
      <c r="BA75" s="81">
        <f t="shared" si="76"/>
        <v>97.848676113806803</v>
      </c>
      <c r="BB75" s="79">
        <f t="shared" ref="BB75" si="253">SUM(BB76:BB80)</f>
        <v>300.60000000000002</v>
      </c>
      <c r="BC75" s="79">
        <f t="shared" si="242"/>
        <v>310.3</v>
      </c>
      <c r="BD75" s="79">
        <f t="shared" si="242"/>
        <v>310.3</v>
      </c>
      <c r="BE75" s="81">
        <f t="shared" si="78"/>
        <v>100</v>
      </c>
      <c r="BF75" s="79">
        <f t="shared" ref="BF75" si="254">SUM(BF76:BF80)</f>
        <v>300.60000000000002</v>
      </c>
      <c r="BG75" s="79">
        <f t="shared" si="242"/>
        <v>310.3</v>
      </c>
      <c r="BH75" s="79">
        <f t="shared" si="242"/>
        <v>310.3</v>
      </c>
      <c r="BI75" s="81">
        <f t="shared" si="80"/>
        <v>100</v>
      </c>
      <c r="BJ75" s="79">
        <f t="shared" ref="BJ75" si="255">SUM(BJ76:BJ80)</f>
        <v>567.1</v>
      </c>
      <c r="BK75" s="79">
        <f t="shared" si="242"/>
        <v>520.29999999999995</v>
      </c>
      <c r="BL75" s="79">
        <f t="shared" ref="BL75" si="256">SUM(BL76:BL80)</f>
        <v>520.29999999999995</v>
      </c>
      <c r="BM75" s="81">
        <f t="shared" si="83"/>
        <v>100</v>
      </c>
      <c r="BN75" s="79">
        <f t="shared" ref="BN75" si="257">SUM(BN76:BN80)</f>
        <v>0</v>
      </c>
      <c r="BO75" s="79">
        <f t="shared" si="242"/>
        <v>0</v>
      </c>
      <c r="BP75" s="79">
        <f t="shared" ref="BP75" si="258">SUM(BP76:BP80)</f>
        <v>0</v>
      </c>
      <c r="BQ75" s="79">
        <f t="shared" si="242"/>
        <v>0</v>
      </c>
      <c r="BR75" s="79">
        <f t="shared" ref="BR75" si="259">SUM(BR76:BR80)</f>
        <v>655.8</v>
      </c>
      <c r="BS75" s="79">
        <f t="shared" si="242"/>
        <v>655.8</v>
      </c>
      <c r="BT75" s="79">
        <f t="shared" ref="BT75" si="260">SUM(BT76:BT80)</f>
        <v>655.8</v>
      </c>
      <c r="BU75" s="79">
        <f t="shared" si="240"/>
        <v>100</v>
      </c>
      <c r="BV75" s="79">
        <f t="shared" ref="BV75" si="261">SUM(BV76:BV80)</f>
        <v>300.60000000000002</v>
      </c>
      <c r="BW75" s="79">
        <f t="shared" si="242"/>
        <v>310.3</v>
      </c>
      <c r="BX75" s="79">
        <f t="shared" si="242"/>
        <v>310.3</v>
      </c>
      <c r="BY75" s="81">
        <f t="shared" si="89"/>
        <v>100</v>
      </c>
      <c r="BZ75" s="79">
        <f t="shared" ref="BZ75" si="262">SUM(BZ76:BZ80)</f>
        <v>300.60000000000002</v>
      </c>
      <c r="CA75" s="79">
        <f t="shared" si="242"/>
        <v>310.3</v>
      </c>
      <c r="CB75" s="79">
        <f t="shared" ref="CB75" si="263">SUM(CB76:CB80)</f>
        <v>310.3</v>
      </c>
      <c r="CC75" s="81">
        <f t="shared" si="92"/>
        <v>100</v>
      </c>
      <c r="CD75" s="79">
        <f t="shared" ref="CD75" si="264">SUM(CD76:CD80)</f>
        <v>8653.2999999999993</v>
      </c>
      <c r="CE75" s="79">
        <f t="shared" si="242"/>
        <v>8653.2999999999993</v>
      </c>
      <c r="CF75" s="79">
        <f t="shared" si="242"/>
        <v>7501.5</v>
      </c>
      <c r="CG75" s="81">
        <f t="shared" si="94"/>
        <v>86.689471068840788</v>
      </c>
      <c r="CH75" s="79">
        <f t="shared" ref="CH75" si="265">SUM(CH76:CH80)</f>
        <v>39.5</v>
      </c>
      <c r="CI75" s="79">
        <f t="shared" si="242"/>
        <v>44.9</v>
      </c>
      <c r="CJ75" s="79">
        <f t="shared" si="242"/>
        <v>37.991999999999997</v>
      </c>
      <c r="CK75" s="81">
        <f t="shared" si="98"/>
        <v>84.614699331848556</v>
      </c>
      <c r="CL75" s="81"/>
      <c r="CM75" s="79">
        <f t="shared" si="242"/>
        <v>2.2000000000000002</v>
      </c>
      <c r="CN75" s="79">
        <f t="shared" si="242"/>
        <v>2.2000000000000002</v>
      </c>
      <c r="CO75" s="81">
        <f t="shared" si="127"/>
        <v>100</v>
      </c>
      <c r="CP75" s="81"/>
      <c r="CQ75" s="79"/>
      <c r="CR75" s="79"/>
      <c r="CS75" s="81"/>
    </row>
    <row r="76" spans="1:97" s="12" customFormat="1" x14ac:dyDescent="0.25">
      <c r="A76" s="119" t="s">
        <v>294</v>
      </c>
      <c r="B76" s="48">
        <f t="shared" si="99"/>
        <v>125165.00000000004</v>
      </c>
      <c r="C76" s="48">
        <f t="shared" si="99"/>
        <v>141151.69999999998</v>
      </c>
      <c r="D76" s="48">
        <f t="shared" si="100"/>
        <v>139953.56906999997</v>
      </c>
      <c r="E76" s="15">
        <f t="shared" si="1"/>
        <v>99.15117499116198</v>
      </c>
      <c r="F76" s="15">
        <v>545.5</v>
      </c>
      <c r="G76" s="15">
        <v>345.3</v>
      </c>
      <c r="H76" s="133">
        <v>345.3</v>
      </c>
      <c r="I76" s="15">
        <f t="shared" si="57"/>
        <v>100</v>
      </c>
      <c r="J76" s="15">
        <v>82.1</v>
      </c>
      <c r="K76" s="133">
        <v>87</v>
      </c>
      <c r="L76" s="133">
        <v>87</v>
      </c>
      <c r="M76" s="15">
        <f t="shared" si="59"/>
        <v>100</v>
      </c>
      <c r="N76" s="15">
        <v>1635.1</v>
      </c>
      <c r="O76" s="133">
        <v>1617.9</v>
      </c>
      <c r="P76" s="133">
        <v>1617.9</v>
      </c>
      <c r="Q76" s="15">
        <f t="shared" si="61"/>
        <v>100</v>
      </c>
      <c r="R76" s="15">
        <v>20867</v>
      </c>
      <c r="S76" s="15">
        <v>25321</v>
      </c>
      <c r="T76" s="133">
        <v>25321</v>
      </c>
      <c r="U76" s="15">
        <f t="shared" si="63"/>
        <v>100</v>
      </c>
      <c r="V76" s="156"/>
      <c r="W76" s="133">
        <v>109.8</v>
      </c>
      <c r="X76" s="133">
        <v>109.39348</v>
      </c>
      <c r="Y76" s="15">
        <f t="shared" si="106"/>
        <v>99.62976320582878</v>
      </c>
      <c r="Z76" s="15">
        <v>2138.3000000000002</v>
      </c>
      <c r="AA76" s="15">
        <v>1034</v>
      </c>
      <c r="AB76" s="133">
        <v>1034</v>
      </c>
      <c r="AC76" s="15">
        <f t="shared" si="65"/>
        <v>100</v>
      </c>
      <c r="AD76" s="15">
        <v>53.9</v>
      </c>
      <c r="AE76" s="15">
        <v>53.9</v>
      </c>
      <c r="AF76" s="133">
        <v>53.9</v>
      </c>
      <c r="AG76" s="15">
        <f t="shared" si="67"/>
        <v>100</v>
      </c>
      <c r="AH76" s="247">
        <v>86179</v>
      </c>
      <c r="AI76" s="133">
        <v>99686.7</v>
      </c>
      <c r="AJ76" s="133">
        <v>99686.7</v>
      </c>
      <c r="AK76" s="15">
        <f t="shared" si="69"/>
        <v>100</v>
      </c>
      <c r="AL76" s="15">
        <v>300.60000000000002</v>
      </c>
      <c r="AM76" s="133">
        <v>310.3</v>
      </c>
      <c r="AN76" s="133">
        <v>310.3</v>
      </c>
      <c r="AO76" s="14">
        <f t="shared" si="71"/>
        <v>100</v>
      </c>
      <c r="AP76" s="14"/>
      <c r="AQ76" s="14"/>
      <c r="AR76" s="15"/>
      <c r="AS76" s="15"/>
      <c r="AT76" s="15">
        <v>300.60000000000002</v>
      </c>
      <c r="AU76" s="15">
        <v>310.3</v>
      </c>
      <c r="AV76" s="15">
        <v>310.3</v>
      </c>
      <c r="AW76" s="15">
        <f t="shared" si="74"/>
        <v>100</v>
      </c>
      <c r="AX76" s="15">
        <v>2600.6</v>
      </c>
      <c r="AY76" s="133">
        <v>1813.6</v>
      </c>
      <c r="AZ76" s="133">
        <v>1774.5835900000002</v>
      </c>
      <c r="BA76" s="15">
        <f t="shared" si="76"/>
        <v>97.848676113806803</v>
      </c>
      <c r="BB76" s="15">
        <v>300.60000000000002</v>
      </c>
      <c r="BC76" s="133">
        <v>310.3</v>
      </c>
      <c r="BD76" s="133">
        <v>310.3</v>
      </c>
      <c r="BE76" s="15">
        <f t="shared" si="78"/>
        <v>100</v>
      </c>
      <c r="BF76" s="15">
        <v>300.60000000000002</v>
      </c>
      <c r="BG76" s="247">
        <v>310.3</v>
      </c>
      <c r="BH76" s="133">
        <v>310.3</v>
      </c>
      <c r="BI76" s="15">
        <f t="shared" si="80"/>
        <v>100</v>
      </c>
      <c r="BJ76" s="15">
        <v>567.1</v>
      </c>
      <c r="BK76" s="231">
        <v>520.29999999999995</v>
      </c>
      <c r="BL76" s="231">
        <v>520.29999999999995</v>
      </c>
      <c r="BM76" s="15">
        <f t="shared" si="83"/>
        <v>100</v>
      </c>
      <c r="BN76" s="15"/>
      <c r="BO76" s="15"/>
      <c r="BP76" s="15"/>
      <c r="BQ76" s="15"/>
      <c r="BR76" s="15"/>
      <c r="BS76" s="15"/>
      <c r="BT76" s="15"/>
      <c r="BU76" s="14"/>
      <c r="BV76" s="15">
        <v>300.60000000000002</v>
      </c>
      <c r="BW76" s="133">
        <v>310.3</v>
      </c>
      <c r="BX76" s="133">
        <v>310.3</v>
      </c>
      <c r="BY76" s="15">
        <f t="shared" si="89"/>
        <v>100</v>
      </c>
      <c r="BZ76" s="15">
        <v>300.60000000000002</v>
      </c>
      <c r="CA76" s="15">
        <v>310.3</v>
      </c>
      <c r="CB76" s="15">
        <v>310.3</v>
      </c>
      <c r="CC76" s="15">
        <f t="shared" si="92"/>
        <v>100</v>
      </c>
      <c r="CD76" s="15">
        <v>8653.2999999999993</v>
      </c>
      <c r="CE76" s="15">
        <v>8653.2999999999993</v>
      </c>
      <c r="CF76" s="133">
        <v>7501.5</v>
      </c>
      <c r="CG76" s="15">
        <f t="shared" si="94"/>
        <v>86.689471068840788</v>
      </c>
      <c r="CH76" s="15">
        <v>39.5</v>
      </c>
      <c r="CI76" s="15">
        <v>44.9</v>
      </c>
      <c r="CJ76" s="15">
        <v>37.991999999999997</v>
      </c>
      <c r="CK76" s="15">
        <f t="shared" si="98"/>
        <v>84.614699331848556</v>
      </c>
      <c r="CL76" s="15"/>
      <c r="CM76" s="133">
        <v>2.2000000000000002</v>
      </c>
      <c r="CN76" s="133">
        <v>2.2000000000000002</v>
      </c>
      <c r="CO76" s="15">
        <f t="shared" si="127"/>
        <v>100</v>
      </c>
      <c r="CP76" s="15"/>
      <c r="CQ76" s="15"/>
      <c r="CR76" s="15"/>
      <c r="CS76" s="15"/>
    </row>
    <row r="77" spans="1:97" s="12" customFormat="1" x14ac:dyDescent="0.25">
      <c r="A77" s="120" t="s">
        <v>292</v>
      </c>
      <c r="B77" s="48">
        <f t="shared" si="99"/>
        <v>234.2</v>
      </c>
      <c r="C77" s="48">
        <f t="shared" si="99"/>
        <v>234.2</v>
      </c>
      <c r="D77" s="48">
        <f t="shared" si="100"/>
        <v>234.2</v>
      </c>
      <c r="E77" s="14">
        <f>D77/C77*100</f>
        <v>100</v>
      </c>
      <c r="F77" s="14"/>
      <c r="G77" s="14"/>
      <c r="H77" s="14"/>
      <c r="I77" s="15"/>
      <c r="J77" s="14"/>
      <c r="K77" s="14"/>
      <c r="L77" s="15"/>
      <c r="M77" s="15"/>
      <c r="N77" s="14"/>
      <c r="O77" s="14"/>
      <c r="P77" s="15"/>
      <c r="Q77" s="15"/>
      <c r="R77" s="14"/>
      <c r="S77" s="14"/>
      <c r="T77" s="14"/>
      <c r="U77" s="15"/>
      <c r="V77" s="156"/>
      <c r="W77" s="14"/>
      <c r="X77" s="14"/>
      <c r="Y77" s="15"/>
      <c r="Z77" s="14"/>
      <c r="AA77" s="14"/>
      <c r="AB77" s="14"/>
      <c r="AC77" s="15"/>
      <c r="AD77" s="14"/>
      <c r="AE77" s="14"/>
      <c r="AF77" s="14"/>
      <c r="AG77" s="15"/>
      <c r="AH77" s="15"/>
      <c r="AI77" s="15"/>
      <c r="AJ77" s="15"/>
      <c r="AK77" s="15"/>
      <c r="AL77" s="14"/>
      <c r="AM77" s="14"/>
      <c r="AN77" s="14"/>
      <c r="AO77" s="14"/>
      <c r="AP77" s="14"/>
      <c r="AQ77" s="14"/>
      <c r="AR77" s="14"/>
      <c r="AS77" s="15"/>
      <c r="AT77" s="14"/>
      <c r="AU77" s="14"/>
      <c r="AV77" s="14"/>
      <c r="AW77" s="15"/>
      <c r="AX77" s="14"/>
      <c r="AY77" s="14"/>
      <c r="AZ77" s="14"/>
      <c r="BA77" s="15"/>
      <c r="BB77" s="14"/>
      <c r="BC77" s="14"/>
      <c r="BD77" s="14"/>
      <c r="BE77" s="15"/>
      <c r="BF77" s="14"/>
      <c r="BG77" s="14"/>
      <c r="BH77" s="14"/>
      <c r="BI77" s="15"/>
      <c r="BJ77" s="14"/>
      <c r="BK77" s="14"/>
      <c r="BL77" s="14"/>
      <c r="BM77" s="15"/>
      <c r="BN77" s="14"/>
      <c r="BO77" s="14"/>
      <c r="BP77" s="14"/>
      <c r="BQ77" s="14"/>
      <c r="BR77" s="14">
        <v>234.2</v>
      </c>
      <c r="BS77" s="14">
        <v>234.2</v>
      </c>
      <c r="BT77" s="14">
        <v>234.2</v>
      </c>
      <c r="BU77" s="14">
        <f>BT77/BS77*100</f>
        <v>100</v>
      </c>
      <c r="BV77" s="14"/>
      <c r="BW77" s="14"/>
      <c r="BX77" s="14"/>
      <c r="BY77" s="15"/>
      <c r="BZ77" s="14"/>
      <c r="CA77" s="14"/>
      <c r="CB77" s="14"/>
      <c r="CC77" s="15"/>
      <c r="CD77" s="14"/>
      <c r="CE77" s="14"/>
      <c r="CF77" s="14"/>
      <c r="CG77" s="15"/>
      <c r="CH77" s="14"/>
      <c r="CI77" s="14"/>
      <c r="CJ77" s="14"/>
      <c r="CK77" s="15"/>
      <c r="CL77" s="15"/>
      <c r="CM77" s="14"/>
      <c r="CN77" s="14"/>
      <c r="CO77" s="15"/>
      <c r="CP77" s="15"/>
      <c r="CQ77" s="14"/>
      <c r="CR77" s="14"/>
      <c r="CS77" s="15"/>
    </row>
    <row r="78" spans="1:97" s="12" customFormat="1" x14ac:dyDescent="0.25">
      <c r="A78" s="120" t="s">
        <v>470</v>
      </c>
      <c r="B78" s="48">
        <f t="shared" si="99"/>
        <v>93.7</v>
      </c>
      <c r="C78" s="48">
        <f t="shared" si="99"/>
        <v>93.7</v>
      </c>
      <c r="D78" s="48">
        <f t="shared" si="100"/>
        <v>93.7</v>
      </c>
      <c r="E78" s="14">
        <f>D78/C78*100</f>
        <v>100</v>
      </c>
      <c r="F78" s="14"/>
      <c r="G78" s="14"/>
      <c r="H78" s="14"/>
      <c r="I78" s="15"/>
      <c r="J78" s="14"/>
      <c r="K78" s="14"/>
      <c r="L78" s="15"/>
      <c r="M78" s="15"/>
      <c r="N78" s="14"/>
      <c r="O78" s="14"/>
      <c r="P78" s="15"/>
      <c r="Q78" s="15"/>
      <c r="R78" s="14"/>
      <c r="S78" s="14"/>
      <c r="T78" s="14"/>
      <c r="U78" s="15"/>
      <c r="V78" s="156"/>
      <c r="W78" s="14"/>
      <c r="X78" s="14"/>
      <c r="Y78" s="15"/>
      <c r="Z78" s="14"/>
      <c r="AA78" s="14"/>
      <c r="AB78" s="14"/>
      <c r="AC78" s="15"/>
      <c r="AD78" s="14"/>
      <c r="AE78" s="14"/>
      <c r="AF78" s="14"/>
      <c r="AG78" s="15"/>
      <c r="AH78" s="15"/>
      <c r="AI78" s="15"/>
      <c r="AJ78" s="15"/>
      <c r="AK78" s="15"/>
      <c r="AL78" s="14"/>
      <c r="AM78" s="14"/>
      <c r="AN78" s="14"/>
      <c r="AO78" s="14"/>
      <c r="AP78" s="14"/>
      <c r="AQ78" s="14"/>
      <c r="AR78" s="14"/>
      <c r="AS78" s="15"/>
      <c r="AT78" s="14"/>
      <c r="AU78" s="14"/>
      <c r="AV78" s="14"/>
      <c r="AW78" s="15"/>
      <c r="AX78" s="14"/>
      <c r="AY78" s="14"/>
      <c r="AZ78" s="14"/>
      <c r="BA78" s="15"/>
      <c r="BB78" s="14"/>
      <c r="BC78" s="14"/>
      <c r="BD78" s="14"/>
      <c r="BE78" s="15"/>
      <c r="BF78" s="14"/>
      <c r="BG78" s="14"/>
      <c r="BH78" s="14"/>
      <c r="BI78" s="15"/>
      <c r="BJ78" s="14"/>
      <c r="BK78" s="14"/>
      <c r="BL78" s="14"/>
      <c r="BM78" s="15"/>
      <c r="BN78" s="14"/>
      <c r="BO78" s="14"/>
      <c r="BP78" s="14"/>
      <c r="BQ78" s="14"/>
      <c r="BR78" s="14">
        <v>93.7</v>
      </c>
      <c r="BS78" s="14">
        <v>93.7</v>
      </c>
      <c r="BT78" s="14">
        <v>93.7</v>
      </c>
      <c r="BU78" s="14">
        <f>BT78/BS78*100</f>
        <v>100</v>
      </c>
      <c r="BV78" s="14"/>
      <c r="BW78" s="14"/>
      <c r="BX78" s="14"/>
      <c r="BY78" s="15"/>
      <c r="BZ78" s="14"/>
      <c r="CA78" s="14"/>
      <c r="CB78" s="14"/>
      <c r="CC78" s="15"/>
      <c r="CD78" s="14"/>
      <c r="CE78" s="14"/>
      <c r="CF78" s="14"/>
      <c r="CG78" s="15"/>
      <c r="CH78" s="14"/>
      <c r="CI78" s="14"/>
      <c r="CJ78" s="14"/>
      <c r="CK78" s="15"/>
      <c r="CL78" s="15"/>
      <c r="CM78" s="14"/>
      <c r="CN78" s="14"/>
      <c r="CO78" s="15"/>
      <c r="CP78" s="15"/>
      <c r="CQ78" s="14"/>
      <c r="CR78" s="14"/>
      <c r="CS78" s="15"/>
    </row>
    <row r="79" spans="1:97" s="12" customFormat="1" x14ac:dyDescent="0.25">
      <c r="A79" s="120" t="s">
        <v>469</v>
      </c>
      <c r="B79" s="48">
        <f t="shared" ref="B79:C142" si="266">F79+J79+N79+R79+V79+Z79+AD79+AH79+AL79+AP79+AT79+AX79+BB79+BF79+BJ79+BN79+BR79+BV79+BZ79+CD79+CH79+CL79+CP79</f>
        <v>93.7</v>
      </c>
      <c r="C79" s="48">
        <f t="shared" si="266"/>
        <v>93.7</v>
      </c>
      <c r="D79" s="48">
        <f t="shared" ref="D79:D142" si="267">H79+L79+P79+T79+X79+AB79+AF79+AJ79+AN79+AR79+AV79+AZ79+BD79+BH79+BL79+BP79+BT79+BX79+CB79+CF79+CJ79+CN79+CR79</f>
        <v>93.7</v>
      </c>
      <c r="E79" s="14">
        <f>D79/C79*100</f>
        <v>100</v>
      </c>
      <c r="F79" s="14"/>
      <c r="G79" s="14"/>
      <c r="H79" s="14"/>
      <c r="I79" s="15"/>
      <c r="J79" s="14"/>
      <c r="K79" s="14"/>
      <c r="L79" s="15"/>
      <c r="M79" s="15"/>
      <c r="N79" s="14"/>
      <c r="O79" s="14"/>
      <c r="P79" s="15"/>
      <c r="Q79" s="15"/>
      <c r="R79" s="14"/>
      <c r="S79" s="14"/>
      <c r="T79" s="14"/>
      <c r="U79" s="15"/>
      <c r="V79" s="156"/>
      <c r="W79" s="14"/>
      <c r="X79" s="14"/>
      <c r="Y79" s="15"/>
      <c r="Z79" s="14"/>
      <c r="AA79" s="14"/>
      <c r="AB79" s="14"/>
      <c r="AC79" s="15"/>
      <c r="AD79" s="14"/>
      <c r="AE79" s="14"/>
      <c r="AF79" s="14"/>
      <c r="AG79" s="15"/>
      <c r="AH79" s="15"/>
      <c r="AI79" s="15"/>
      <c r="AJ79" s="15"/>
      <c r="AK79" s="15"/>
      <c r="AL79" s="14"/>
      <c r="AM79" s="14"/>
      <c r="AN79" s="14"/>
      <c r="AO79" s="14"/>
      <c r="AP79" s="14"/>
      <c r="AQ79" s="14"/>
      <c r="AR79" s="14"/>
      <c r="AS79" s="15"/>
      <c r="AT79" s="14"/>
      <c r="AU79" s="14"/>
      <c r="AV79" s="14"/>
      <c r="AW79" s="15"/>
      <c r="AX79" s="14"/>
      <c r="AY79" s="14"/>
      <c r="AZ79" s="14"/>
      <c r="BA79" s="15"/>
      <c r="BB79" s="14"/>
      <c r="BC79" s="14"/>
      <c r="BD79" s="14"/>
      <c r="BE79" s="15"/>
      <c r="BF79" s="14"/>
      <c r="BG79" s="14"/>
      <c r="BH79" s="14"/>
      <c r="BI79" s="15"/>
      <c r="BJ79" s="14"/>
      <c r="BK79" s="14"/>
      <c r="BL79" s="14"/>
      <c r="BM79" s="15"/>
      <c r="BN79" s="14"/>
      <c r="BO79" s="14"/>
      <c r="BP79" s="14"/>
      <c r="BQ79" s="14"/>
      <c r="BR79" s="14">
        <v>93.7</v>
      </c>
      <c r="BS79" s="14">
        <v>93.7</v>
      </c>
      <c r="BT79" s="14">
        <v>93.7</v>
      </c>
      <c r="BU79" s="14">
        <f>BT79/BS79*100</f>
        <v>100</v>
      </c>
      <c r="BV79" s="14"/>
      <c r="BW79" s="14"/>
      <c r="BX79" s="14"/>
      <c r="BY79" s="15"/>
      <c r="BZ79" s="14"/>
      <c r="CA79" s="14"/>
      <c r="CB79" s="14"/>
      <c r="CC79" s="15"/>
      <c r="CD79" s="14"/>
      <c r="CE79" s="14"/>
      <c r="CF79" s="14"/>
      <c r="CG79" s="15"/>
      <c r="CH79" s="14"/>
      <c r="CI79" s="14"/>
      <c r="CJ79" s="14"/>
      <c r="CK79" s="15"/>
      <c r="CL79" s="15"/>
      <c r="CM79" s="14"/>
      <c r="CN79" s="14"/>
      <c r="CO79" s="15"/>
      <c r="CP79" s="15"/>
      <c r="CQ79" s="14"/>
      <c r="CR79" s="14"/>
      <c r="CS79" s="15"/>
    </row>
    <row r="80" spans="1:97" s="12" customFormat="1" x14ac:dyDescent="0.25">
      <c r="A80" s="120" t="s">
        <v>293</v>
      </c>
      <c r="B80" s="48">
        <f t="shared" si="266"/>
        <v>234.2</v>
      </c>
      <c r="C80" s="48">
        <f t="shared" si="266"/>
        <v>234.2</v>
      </c>
      <c r="D80" s="48">
        <f t="shared" si="267"/>
        <v>234.2</v>
      </c>
      <c r="E80" s="14">
        <f>D80/C80*100</f>
        <v>100</v>
      </c>
      <c r="F80" s="14"/>
      <c r="G80" s="14"/>
      <c r="H80" s="14"/>
      <c r="I80" s="15"/>
      <c r="J80" s="14"/>
      <c r="K80" s="14"/>
      <c r="L80" s="15"/>
      <c r="M80" s="15"/>
      <c r="N80" s="14"/>
      <c r="O80" s="14"/>
      <c r="P80" s="15"/>
      <c r="Q80" s="15"/>
      <c r="R80" s="14"/>
      <c r="S80" s="14"/>
      <c r="T80" s="14"/>
      <c r="U80" s="15"/>
      <c r="V80" s="156"/>
      <c r="W80" s="14"/>
      <c r="X80" s="14"/>
      <c r="Y80" s="15"/>
      <c r="Z80" s="14"/>
      <c r="AA80" s="14"/>
      <c r="AB80" s="14"/>
      <c r="AC80" s="15"/>
      <c r="AD80" s="14"/>
      <c r="AE80" s="14"/>
      <c r="AF80" s="14"/>
      <c r="AG80" s="15"/>
      <c r="AH80" s="15"/>
      <c r="AI80" s="15"/>
      <c r="AJ80" s="15"/>
      <c r="AK80" s="15"/>
      <c r="AL80" s="14"/>
      <c r="AM80" s="14"/>
      <c r="AN80" s="14"/>
      <c r="AO80" s="14"/>
      <c r="AP80" s="14"/>
      <c r="AQ80" s="14"/>
      <c r="AR80" s="14"/>
      <c r="AS80" s="15"/>
      <c r="AT80" s="14"/>
      <c r="AU80" s="14"/>
      <c r="AV80" s="14"/>
      <c r="AW80" s="15"/>
      <c r="AX80" s="14"/>
      <c r="AY80" s="14"/>
      <c r="AZ80" s="14"/>
      <c r="BA80" s="15"/>
      <c r="BB80" s="14"/>
      <c r="BC80" s="14"/>
      <c r="BD80" s="14"/>
      <c r="BE80" s="15"/>
      <c r="BF80" s="14"/>
      <c r="BG80" s="14"/>
      <c r="BH80" s="14"/>
      <c r="BI80" s="15"/>
      <c r="BJ80" s="14"/>
      <c r="BK80" s="14"/>
      <c r="BL80" s="14"/>
      <c r="BM80" s="15"/>
      <c r="BN80" s="14"/>
      <c r="BO80" s="14"/>
      <c r="BP80" s="14"/>
      <c r="BQ80" s="14"/>
      <c r="BR80" s="14">
        <v>234.2</v>
      </c>
      <c r="BS80" s="14">
        <v>234.2</v>
      </c>
      <c r="BT80" s="14">
        <v>234.2</v>
      </c>
      <c r="BU80" s="14">
        <f>BT80/BS80*100</f>
        <v>100</v>
      </c>
      <c r="BV80" s="14"/>
      <c r="BW80" s="14"/>
      <c r="BX80" s="14"/>
      <c r="BY80" s="15"/>
      <c r="BZ80" s="14"/>
      <c r="CA80" s="14"/>
      <c r="CB80" s="14"/>
      <c r="CC80" s="15"/>
      <c r="CD80" s="14"/>
      <c r="CE80" s="14"/>
      <c r="CF80" s="14"/>
      <c r="CG80" s="15"/>
      <c r="CH80" s="14"/>
      <c r="CI80" s="14"/>
      <c r="CJ80" s="14"/>
      <c r="CK80" s="15"/>
      <c r="CL80" s="15"/>
      <c r="CM80" s="14"/>
      <c r="CN80" s="14"/>
      <c r="CO80" s="15"/>
      <c r="CP80" s="15"/>
      <c r="CQ80" s="14"/>
      <c r="CR80" s="14"/>
      <c r="CS80" s="15"/>
    </row>
    <row r="81" spans="1:97" s="26" customFormat="1" ht="31.5" x14ac:dyDescent="0.25">
      <c r="A81" s="75" t="s">
        <v>482</v>
      </c>
      <c r="B81" s="78">
        <f t="shared" si="266"/>
        <v>744132.20000000007</v>
      </c>
      <c r="C81" s="78">
        <f t="shared" si="266"/>
        <v>831046.03000000014</v>
      </c>
      <c r="D81" s="78">
        <f t="shared" si="267"/>
        <v>827271.88379000023</v>
      </c>
      <c r="E81" s="81">
        <f t="shared" ref="E81" si="268">D81/C81*100</f>
        <v>99.545855936523765</v>
      </c>
      <c r="F81" s="81">
        <f>SUM(F82:F96)</f>
        <v>5397.8</v>
      </c>
      <c r="G81" s="81">
        <f>SUM(G82:G96)</f>
        <v>5397.8</v>
      </c>
      <c r="H81" s="81">
        <f t="shared" ref="H81:CN81" si="269">SUM(H82:H96)</f>
        <v>5396.4809999999998</v>
      </c>
      <c r="I81" s="81">
        <f t="shared" ref="I81:I138" si="270">H81/G81*100</f>
        <v>99.975564118715027</v>
      </c>
      <c r="J81" s="81">
        <f t="shared" ref="J81" si="271">SUM(J82:J96)</f>
        <v>883.6</v>
      </c>
      <c r="K81" s="81">
        <f t="shared" si="269"/>
        <v>1023.6</v>
      </c>
      <c r="L81" s="81">
        <f t="shared" si="269"/>
        <v>1023.6</v>
      </c>
      <c r="M81" s="81">
        <f t="shared" ref="M81:M138" si="272">L81/K81*100</f>
        <v>100</v>
      </c>
      <c r="N81" s="81">
        <f t="shared" ref="N81" si="273">SUM(N82:N96)</f>
        <v>16009.9</v>
      </c>
      <c r="O81" s="81">
        <f t="shared" si="269"/>
        <v>16009.9</v>
      </c>
      <c r="P81" s="81">
        <f t="shared" si="269"/>
        <v>16009.9</v>
      </c>
      <c r="Q81" s="81">
        <f t="shared" ref="Q81:Q138" si="274">P81/O81*100</f>
        <v>100</v>
      </c>
      <c r="R81" s="81">
        <f t="shared" ref="R81" si="275">SUM(R82:R96)</f>
        <v>265470.5</v>
      </c>
      <c r="S81" s="81">
        <f t="shared" si="269"/>
        <v>263477</v>
      </c>
      <c r="T81" s="81">
        <f t="shared" si="269"/>
        <v>263477</v>
      </c>
      <c r="U81" s="81">
        <f t="shared" si="63"/>
        <v>100</v>
      </c>
      <c r="V81" s="154"/>
      <c r="W81" s="81">
        <f t="shared" si="269"/>
        <v>1272</v>
      </c>
      <c r="X81" s="81">
        <f t="shared" si="269"/>
        <v>1205.5968799999998</v>
      </c>
      <c r="Y81" s="81">
        <f t="shared" si="106"/>
        <v>94.779628930817594</v>
      </c>
      <c r="Z81" s="81">
        <f t="shared" ref="Z81" si="276">SUM(Z82:Z96)</f>
        <v>9169.5</v>
      </c>
      <c r="AA81" s="81">
        <f t="shared" si="269"/>
        <v>10684.6</v>
      </c>
      <c r="AB81" s="81">
        <f t="shared" si="269"/>
        <v>9967.09</v>
      </c>
      <c r="AC81" s="81">
        <f t="shared" ref="AC81:AC138" si="277">AB81/AA81*100</f>
        <v>93.284633959156167</v>
      </c>
      <c r="AD81" s="81">
        <f t="shared" ref="AD81" si="278">SUM(AD82:AD96)</f>
        <v>507.4</v>
      </c>
      <c r="AE81" s="81">
        <f t="shared" si="269"/>
        <v>733</v>
      </c>
      <c r="AF81" s="81">
        <f t="shared" si="269"/>
        <v>733</v>
      </c>
      <c r="AG81" s="81">
        <f t="shared" ref="AG81:AG138" si="279">AF81/AE81*100</f>
        <v>100</v>
      </c>
      <c r="AH81" s="81">
        <f t="shared" ref="AH81" si="280">SUM(AH82:AH96)</f>
        <v>368131</v>
      </c>
      <c r="AI81" s="81">
        <f t="shared" si="269"/>
        <v>459675.2</v>
      </c>
      <c r="AJ81" s="81">
        <f t="shared" si="269"/>
        <v>459606.50199999998</v>
      </c>
      <c r="AK81" s="81">
        <f t="shared" ref="AK81:AK138" si="281">AJ81/AI81*100</f>
        <v>99.985055099774783</v>
      </c>
      <c r="AL81" s="81">
        <f t="shared" ref="AL81" si="282">SUM(AL82:AL96)</f>
        <v>2707.4</v>
      </c>
      <c r="AM81" s="81">
        <f t="shared" si="269"/>
        <v>2794.8</v>
      </c>
      <c r="AN81" s="81">
        <f t="shared" si="269"/>
        <v>2794.8</v>
      </c>
      <c r="AO81" s="79">
        <f t="shared" ref="AO81:AO138" si="283">AN81/AM81*100</f>
        <v>100</v>
      </c>
      <c r="AP81" s="81">
        <f t="shared" ref="AP81" si="284">SUM(AP82:AP96)</f>
        <v>11.8</v>
      </c>
      <c r="AQ81" s="81">
        <f t="shared" si="269"/>
        <v>41.4</v>
      </c>
      <c r="AR81" s="81">
        <f t="shared" si="269"/>
        <v>19.399999999999999</v>
      </c>
      <c r="AS81" s="81">
        <f t="shared" ref="AS81:AS138" si="285">AR81/AQ81*100</f>
        <v>46.859903381642511</v>
      </c>
      <c r="AT81" s="81">
        <f t="shared" ref="AT81" si="286">SUM(AT82:AT96)</f>
        <v>1692.2</v>
      </c>
      <c r="AU81" s="81">
        <f t="shared" si="269"/>
        <v>1746.9</v>
      </c>
      <c r="AV81" s="81">
        <f t="shared" si="269"/>
        <v>1746.9</v>
      </c>
      <c r="AW81" s="81">
        <f t="shared" ref="AW81:AW138" si="287">AV81/AU81*100</f>
        <v>100</v>
      </c>
      <c r="AX81" s="81">
        <f t="shared" ref="AX81" si="288">SUM(AX82:AX96)</f>
        <v>28303.5</v>
      </c>
      <c r="AY81" s="81">
        <f t="shared" si="269"/>
        <v>22491.599999999999</v>
      </c>
      <c r="AZ81" s="81">
        <f t="shared" si="269"/>
        <v>22213.549239999997</v>
      </c>
      <c r="BA81" s="81">
        <f t="shared" ref="BA81:BA138" si="289">AZ81/AY81*100</f>
        <v>98.763757313841609</v>
      </c>
      <c r="BB81" s="81">
        <f t="shared" ref="BB81" si="290">SUM(BB82:BB96)</f>
        <v>1015.3</v>
      </c>
      <c r="BC81" s="81">
        <f t="shared" si="269"/>
        <v>1048.0999999999999</v>
      </c>
      <c r="BD81" s="81">
        <f t="shared" si="269"/>
        <v>1048.0999999999999</v>
      </c>
      <c r="BE81" s="81">
        <f t="shared" ref="BE81:BE138" si="291">BD81/BC81*100</f>
        <v>100</v>
      </c>
      <c r="BF81" s="81">
        <f t="shared" ref="BF81" si="292">SUM(BF82:BF96)</f>
        <v>676.9</v>
      </c>
      <c r="BG81" s="81">
        <f t="shared" si="269"/>
        <v>698.7</v>
      </c>
      <c r="BH81" s="81">
        <f t="shared" si="269"/>
        <v>698.69998999999996</v>
      </c>
      <c r="BI81" s="81">
        <f t="shared" ref="BI81:BI138" si="293">BH81/BG81*100</f>
        <v>99.999998568770565</v>
      </c>
      <c r="BJ81" s="81">
        <f t="shared" ref="BJ81" si="294">SUM(BJ82:BJ96)</f>
        <v>4492.2</v>
      </c>
      <c r="BK81" s="81">
        <f t="shared" si="269"/>
        <v>4126.43</v>
      </c>
      <c r="BL81" s="81">
        <f t="shared" ref="BL81" si="295">SUM(BL82:BL96)</f>
        <v>4126.43</v>
      </c>
      <c r="BM81" s="81">
        <f t="shared" ref="BM81:BM138" si="296">BL81/BK81*100</f>
        <v>100</v>
      </c>
      <c r="BN81" s="81">
        <f t="shared" ref="BN81" si="297">SUM(BN82:BN96)</f>
        <v>2030.6</v>
      </c>
      <c r="BO81" s="81">
        <f t="shared" si="269"/>
        <v>2096.1</v>
      </c>
      <c r="BP81" s="81">
        <f t="shared" ref="BP81" si="298">SUM(BP82:BP96)</f>
        <v>2080.8069999999998</v>
      </c>
      <c r="BQ81" s="81">
        <f>BP81/BO81*100</f>
        <v>99.270406946233479</v>
      </c>
      <c r="BR81" s="81">
        <f t="shared" ref="BR81" si="299">SUM(BR82:BR96)</f>
        <v>1873.8000000000004</v>
      </c>
      <c r="BS81" s="81">
        <f t="shared" si="269"/>
        <v>1873.8000000000004</v>
      </c>
      <c r="BT81" s="81">
        <f t="shared" ref="BT81" si="300">SUM(BT82:BT96)</f>
        <v>1863.2932599999999</v>
      </c>
      <c r="BU81" s="79">
        <f t="shared" ref="BU81:BU97" si="301">BT81/BS81*100</f>
        <v>99.439281673604413</v>
      </c>
      <c r="BV81" s="81">
        <f t="shared" ref="BV81" si="302">SUM(BV82:BV96)</f>
        <v>338.4</v>
      </c>
      <c r="BW81" s="81">
        <f t="shared" si="269"/>
        <v>349.4</v>
      </c>
      <c r="BX81" s="81">
        <f t="shared" si="269"/>
        <v>349.38843000000003</v>
      </c>
      <c r="BY81" s="81">
        <f t="shared" ref="BY81:BY138" si="303">BX81/BW81*100</f>
        <v>99.996688609044099</v>
      </c>
      <c r="BZ81" s="81">
        <f t="shared" ref="BZ81" si="304">SUM(BZ82:BZ96)</f>
        <v>1015.3</v>
      </c>
      <c r="CA81" s="81">
        <f t="shared" si="269"/>
        <v>1048.0999999999999</v>
      </c>
      <c r="CB81" s="81">
        <f t="shared" ref="CB81" si="305">SUM(CB82:CB96)</f>
        <v>1048.0999899999999</v>
      </c>
      <c r="CC81" s="81">
        <f t="shared" ref="CC81:CC138" si="306">CB81/CA81*100</f>
        <v>99.999999045892579</v>
      </c>
      <c r="CD81" s="81">
        <f t="shared" ref="CD81" si="307">SUM(CD82:CD96)</f>
        <v>34145.4</v>
      </c>
      <c r="CE81" s="81">
        <f t="shared" si="269"/>
        <v>34145.4</v>
      </c>
      <c r="CF81" s="81">
        <f t="shared" si="269"/>
        <v>31845.846000000001</v>
      </c>
      <c r="CG81" s="81">
        <f t="shared" si="94"/>
        <v>93.265406174770249</v>
      </c>
      <c r="CH81" s="81">
        <f t="shared" ref="CH81" si="308">SUM(CH82:CH96)</f>
        <v>259.7</v>
      </c>
      <c r="CI81" s="81">
        <f t="shared" si="269"/>
        <v>294.8</v>
      </c>
      <c r="CJ81" s="81">
        <f t="shared" si="269"/>
        <v>0</v>
      </c>
      <c r="CK81" s="81"/>
      <c r="CL81" s="81"/>
      <c r="CM81" s="81">
        <f t="shared" si="269"/>
        <v>17.399999999999999</v>
      </c>
      <c r="CN81" s="81">
        <f t="shared" si="269"/>
        <v>17.399999999999999</v>
      </c>
      <c r="CO81" s="81">
        <f t="shared" ref="CO81:CO138" si="309">CN81/CM81*100</f>
        <v>100</v>
      </c>
      <c r="CP81" s="81"/>
      <c r="CQ81" s="81"/>
      <c r="CR81" s="81"/>
      <c r="CS81" s="81"/>
    </row>
    <row r="82" spans="1:97" s="12" customFormat="1" x14ac:dyDescent="0.25">
      <c r="A82" s="119" t="s">
        <v>298</v>
      </c>
      <c r="B82" s="48">
        <f t="shared" si="266"/>
        <v>742258.4</v>
      </c>
      <c r="C82" s="48">
        <f t="shared" si="266"/>
        <v>829172.2300000001</v>
      </c>
      <c r="D82" s="48">
        <f t="shared" si="267"/>
        <v>825408.59053000028</v>
      </c>
      <c r="E82" s="15">
        <f t="shared" si="1"/>
        <v>99.546096777746669</v>
      </c>
      <c r="F82" s="15">
        <v>5397.8</v>
      </c>
      <c r="G82" s="15">
        <v>5397.8</v>
      </c>
      <c r="H82" s="133">
        <v>5396.4809999999998</v>
      </c>
      <c r="I82" s="15">
        <f t="shared" si="270"/>
        <v>99.975564118715027</v>
      </c>
      <c r="J82" s="15">
        <v>883.6</v>
      </c>
      <c r="K82" s="133">
        <v>1023.6</v>
      </c>
      <c r="L82" s="133">
        <v>1023.6</v>
      </c>
      <c r="M82" s="15">
        <f t="shared" si="272"/>
        <v>100</v>
      </c>
      <c r="N82" s="15">
        <v>16009.9</v>
      </c>
      <c r="O82" s="133">
        <v>16009.9</v>
      </c>
      <c r="P82" s="133">
        <v>16009.9</v>
      </c>
      <c r="Q82" s="15">
        <f t="shared" si="274"/>
        <v>100</v>
      </c>
      <c r="R82" s="15">
        <v>265470.5</v>
      </c>
      <c r="S82" s="15">
        <v>263477</v>
      </c>
      <c r="T82" s="133">
        <v>263477</v>
      </c>
      <c r="U82" s="15">
        <f t="shared" si="63"/>
        <v>100</v>
      </c>
      <c r="V82" s="156"/>
      <c r="W82" s="133">
        <v>1272</v>
      </c>
      <c r="X82" s="133">
        <v>1205.5968799999998</v>
      </c>
      <c r="Y82" s="15">
        <f t="shared" si="106"/>
        <v>94.779628930817594</v>
      </c>
      <c r="Z82" s="15">
        <v>9169.5</v>
      </c>
      <c r="AA82" s="15">
        <v>10684.6</v>
      </c>
      <c r="AB82" s="133">
        <v>9967.09</v>
      </c>
      <c r="AC82" s="15">
        <f t="shared" si="277"/>
        <v>93.284633959156167</v>
      </c>
      <c r="AD82" s="15">
        <v>507.4</v>
      </c>
      <c r="AE82" s="15">
        <v>733</v>
      </c>
      <c r="AF82" s="133">
        <v>733</v>
      </c>
      <c r="AG82" s="15">
        <f t="shared" si="279"/>
        <v>100</v>
      </c>
      <c r="AH82" s="247">
        <v>368131</v>
      </c>
      <c r="AI82" s="133">
        <v>459675.2</v>
      </c>
      <c r="AJ82" s="133">
        <v>459606.50199999998</v>
      </c>
      <c r="AK82" s="15">
        <f t="shared" si="281"/>
        <v>99.985055099774783</v>
      </c>
      <c r="AL82" s="15">
        <v>2707.4</v>
      </c>
      <c r="AM82" s="133">
        <v>2794.8</v>
      </c>
      <c r="AN82" s="133">
        <v>2794.8</v>
      </c>
      <c r="AO82" s="14">
        <f t="shared" si="283"/>
        <v>100</v>
      </c>
      <c r="AP82" s="14">
        <v>11.8</v>
      </c>
      <c r="AQ82" s="14">
        <v>41.4</v>
      </c>
      <c r="AR82" s="133">
        <v>19.399999999999999</v>
      </c>
      <c r="AS82" s="15">
        <f t="shared" si="285"/>
        <v>46.859903381642511</v>
      </c>
      <c r="AT82" s="15">
        <v>1692.2</v>
      </c>
      <c r="AU82" s="15">
        <v>1746.9</v>
      </c>
      <c r="AV82" s="15">
        <v>1746.9</v>
      </c>
      <c r="AW82" s="15">
        <f t="shared" si="287"/>
        <v>100</v>
      </c>
      <c r="AX82" s="15">
        <v>28303.5</v>
      </c>
      <c r="AY82" s="133">
        <v>22491.599999999999</v>
      </c>
      <c r="AZ82" s="133">
        <v>22213.549239999997</v>
      </c>
      <c r="BA82" s="15">
        <f t="shared" si="289"/>
        <v>98.763757313841609</v>
      </c>
      <c r="BB82" s="15">
        <v>1015.3</v>
      </c>
      <c r="BC82" s="133">
        <v>1048.0999999999999</v>
      </c>
      <c r="BD82" s="133">
        <v>1048.0999999999999</v>
      </c>
      <c r="BE82" s="15">
        <f t="shared" si="291"/>
        <v>100</v>
      </c>
      <c r="BF82" s="15">
        <v>676.9</v>
      </c>
      <c r="BG82" s="247">
        <v>698.7</v>
      </c>
      <c r="BH82" s="133">
        <v>698.69998999999996</v>
      </c>
      <c r="BI82" s="15">
        <f t="shared" si="293"/>
        <v>99.999998568770565</v>
      </c>
      <c r="BJ82" s="15">
        <v>4492.2</v>
      </c>
      <c r="BK82" s="231">
        <v>4126.43</v>
      </c>
      <c r="BL82" s="231">
        <v>4126.43</v>
      </c>
      <c r="BM82" s="15">
        <f t="shared" si="296"/>
        <v>100</v>
      </c>
      <c r="BN82" s="15">
        <v>2030.6</v>
      </c>
      <c r="BO82" s="15">
        <v>2096.1</v>
      </c>
      <c r="BP82" s="15">
        <v>2080.8069999999998</v>
      </c>
      <c r="BQ82" s="15">
        <f>BP82/BO82*100</f>
        <v>99.270406946233479</v>
      </c>
      <c r="BR82" s="15"/>
      <c r="BS82" s="15"/>
      <c r="BT82" s="15"/>
      <c r="BU82" s="14"/>
      <c r="BV82" s="15">
        <v>338.4</v>
      </c>
      <c r="BW82" s="133">
        <v>349.4</v>
      </c>
      <c r="BX82" s="133">
        <v>349.38843000000003</v>
      </c>
      <c r="BY82" s="15">
        <f t="shared" si="303"/>
        <v>99.996688609044099</v>
      </c>
      <c r="BZ82" s="15">
        <v>1015.3</v>
      </c>
      <c r="CA82" s="15">
        <v>1048.0999999999999</v>
      </c>
      <c r="CB82" s="15">
        <v>1048.0999899999999</v>
      </c>
      <c r="CC82" s="15">
        <f t="shared" si="306"/>
        <v>99.999999045892579</v>
      </c>
      <c r="CD82" s="15">
        <v>34145.4</v>
      </c>
      <c r="CE82" s="15">
        <v>34145.4</v>
      </c>
      <c r="CF82" s="133">
        <v>31845.846000000001</v>
      </c>
      <c r="CG82" s="15">
        <f t="shared" si="94"/>
        <v>93.265406174770249</v>
      </c>
      <c r="CH82" s="15">
        <v>259.7</v>
      </c>
      <c r="CI82" s="15">
        <v>294.8</v>
      </c>
      <c r="CJ82" s="15"/>
      <c r="CK82" s="15">
        <f t="shared" ref="CK82:CK138" si="310">CJ82/CI82*100</f>
        <v>0</v>
      </c>
      <c r="CL82" s="15"/>
      <c r="CM82" s="133">
        <v>17.399999999999999</v>
      </c>
      <c r="CN82" s="133">
        <v>17.399999999999999</v>
      </c>
      <c r="CO82" s="15">
        <f t="shared" si="309"/>
        <v>100</v>
      </c>
      <c r="CP82" s="15"/>
      <c r="CQ82" s="15"/>
      <c r="CR82" s="15"/>
      <c r="CS82" s="15"/>
    </row>
    <row r="83" spans="1:97" s="12" customFormat="1" x14ac:dyDescent="0.25">
      <c r="A83" s="120" t="s">
        <v>272</v>
      </c>
      <c r="B83" s="48">
        <f t="shared" si="266"/>
        <v>93.7</v>
      </c>
      <c r="C83" s="48">
        <f t="shared" si="266"/>
        <v>93.7</v>
      </c>
      <c r="D83" s="48">
        <f t="shared" si="267"/>
        <v>93.699960000000004</v>
      </c>
      <c r="E83" s="14">
        <f t="shared" ref="E83:E96" si="311">D83/C83*100</f>
        <v>99.999957310565634</v>
      </c>
      <c r="F83" s="14"/>
      <c r="G83" s="14"/>
      <c r="H83" s="14"/>
      <c r="I83" s="15"/>
      <c r="J83" s="14"/>
      <c r="K83" s="14"/>
      <c r="L83" s="14"/>
      <c r="M83" s="15"/>
      <c r="N83" s="14"/>
      <c r="O83" s="14"/>
      <c r="P83" s="14"/>
      <c r="Q83" s="15"/>
      <c r="R83" s="14"/>
      <c r="S83" s="14"/>
      <c r="T83" s="14"/>
      <c r="U83" s="15"/>
      <c r="V83" s="156"/>
      <c r="W83" s="14"/>
      <c r="X83" s="14"/>
      <c r="Y83" s="14"/>
      <c r="Z83" s="14"/>
      <c r="AA83" s="14"/>
      <c r="AB83" s="14"/>
      <c r="AC83" s="15"/>
      <c r="AD83" s="14"/>
      <c r="AE83" s="14"/>
      <c r="AF83" s="14"/>
      <c r="AG83" s="15"/>
      <c r="AH83" s="14"/>
      <c r="AI83" s="14"/>
      <c r="AJ83" s="14"/>
      <c r="AK83" s="15"/>
      <c r="AL83" s="14"/>
      <c r="AM83" s="14"/>
      <c r="AN83" s="14"/>
      <c r="AO83" s="14"/>
      <c r="AP83" s="14"/>
      <c r="AQ83" s="14"/>
      <c r="AR83" s="14"/>
      <c r="AS83" s="15"/>
      <c r="AT83" s="14"/>
      <c r="AU83" s="14"/>
      <c r="AV83" s="14"/>
      <c r="AW83" s="15"/>
      <c r="AX83" s="14"/>
      <c r="AY83" s="14"/>
      <c r="AZ83" s="14"/>
      <c r="BA83" s="15"/>
      <c r="BB83" s="14"/>
      <c r="BC83" s="14"/>
      <c r="BD83" s="14"/>
      <c r="BE83" s="15"/>
      <c r="BF83" s="14"/>
      <c r="BG83" s="14"/>
      <c r="BH83" s="14"/>
      <c r="BI83" s="15"/>
      <c r="BJ83" s="14"/>
      <c r="BK83" s="14"/>
      <c r="BL83" s="14"/>
      <c r="BM83" s="15"/>
      <c r="BN83" s="14"/>
      <c r="BO83" s="14"/>
      <c r="BP83" s="14"/>
      <c r="BQ83" s="14"/>
      <c r="BR83" s="14">
        <v>93.7</v>
      </c>
      <c r="BS83" s="14">
        <v>93.7</v>
      </c>
      <c r="BT83" s="14">
        <v>93.699960000000004</v>
      </c>
      <c r="BU83" s="14">
        <f t="shared" si="301"/>
        <v>99.999957310565634</v>
      </c>
      <c r="BV83" s="14"/>
      <c r="BW83" s="14"/>
      <c r="BX83" s="14"/>
      <c r="BY83" s="15"/>
      <c r="BZ83" s="14"/>
      <c r="CA83" s="14"/>
      <c r="CB83" s="14"/>
      <c r="CC83" s="15"/>
      <c r="CD83" s="14"/>
      <c r="CE83" s="14"/>
      <c r="CF83" s="14"/>
      <c r="CG83" s="14"/>
      <c r="CH83" s="15"/>
      <c r="CI83" s="15"/>
      <c r="CJ83" s="14"/>
      <c r="CK83" s="15"/>
      <c r="CL83" s="15"/>
      <c r="CM83" s="14"/>
      <c r="CN83" s="14"/>
      <c r="CO83" s="15"/>
      <c r="CP83" s="15"/>
      <c r="CQ83" s="14"/>
      <c r="CR83" s="14"/>
      <c r="CS83" s="15"/>
    </row>
    <row r="84" spans="1:97" s="12" customFormat="1" x14ac:dyDescent="0.25">
      <c r="A84" s="120" t="s">
        <v>471</v>
      </c>
      <c r="B84" s="48">
        <f t="shared" si="266"/>
        <v>93.7</v>
      </c>
      <c r="C84" s="48">
        <f t="shared" si="266"/>
        <v>93.7</v>
      </c>
      <c r="D84" s="48">
        <f t="shared" si="267"/>
        <v>93.699969999999993</v>
      </c>
      <c r="E84" s="14">
        <f t="shared" si="311"/>
        <v>99.999967982924218</v>
      </c>
      <c r="F84" s="14"/>
      <c r="G84" s="14"/>
      <c r="H84" s="14"/>
      <c r="I84" s="15"/>
      <c r="J84" s="14"/>
      <c r="K84" s="14"/>
      <c r="L84" s="14"/>
      <c r="M84" s="15"/>
      <c r="N84" s="14"/>
      <c r="O84" s="14"/>
      <c r="P84" s="14"/>
      <c r="Q84" s="15"/>
      <c r="R84" s="14"/>
      <c r="S84" s="14"/>
      <c r="T84" s="14"/>
      <c r="U84" s="15"/>
      <c r="V84" s="156"/>
      <c r="W84" s="14"/>
      <c r="X84" s="14"/>
      <c r="Y84" s="14"/>
      <c r="Z84" s="14"/>
      <c r="AA84" s="14"/>
      <c r="AB84" s="14"/>
      <c r="AC84" s="15"/>
      <c r="AD84" s="14"/>
      <c r="AE84" s="14"/>
      <c r="AF84" s="14"/>
      <c r="AG84" s="15"/>
      <c r="AH84" s="14"/>
      <c r="AI84" s="14"/>
      <c r="AJ84" s="14"/>
      <c r="AK84" s="15"/>
      <c r="AL84" s="14"/>
      <c r="AM84" s="14"/>
      <c r="AN84" s="14"/>
      <c r="AO84" s="14"/>
      <c r="AP84" s="14"/>
      <c r="AQ84" s="14"/>
      <c r="AR84" s="14"/>
      <c r="AS84" s="15"/>
      <c r="AT84" s="14"/>
      <c r="AU84" s="14"/>
      <c r="AV84" s="14"/>
      <c r="AW84" s="15"/>
      <c r="AX84" s="14"/>
      <c r="AY84" s="14"/>
      <c r="AZ84" s="14"/>
      <c r="BA84" s="15"/>
      <c r="BB84" s="14"/>
      <c r="BC84" s="14"/>
      <c r="BD84" s="14"/>
      <c r="BE84" s="15"/>
      <c r="BF84" s="14"/>
      <c r="BG84" s="14"/>
      <c r="BH84" s="14"/>
      <c r="BI84" s="15"/>
      <c r="BJ84" s="14"/>
      <c r="BK84" s="14"/>
      <c r="BL84" s="14"/>
      <c r="BM84" s="15"/>
      <c r="BN84" s="14"/>
      <c r="BO84" s="14"/>
      <c r="BP84" s="14"/>
      <c r="BQ84" s="14"/>
      <c r="BR84" s="14">
        <v>93.7</v>
      </c>
      <c r="BS84" s="14">
        <v>93.7</v>
      </c>
      <c r="BT84" s="14">
        <v>93.699969999999993</v>
      </c>
      <c r="BU84" s="14">
        <f t="shared" si="301"/>
        <v>99.999967982924218</v>
      </c>
      <c r="BV84" s="14"/>
      <c r="BW84" s="14"/>
      <c r="BX84" s="14"/>
      <c r="BY84" s="15"/>
      <c r="BZ84" s="14"/>
      <c r="CA84" s="14"/>
      <c r="CB84" s="14"/>
      <c r="CC84" s="15"/>
      <c r="CD84" s="14"/>
      <c r="CE84" s="14"/>
      <c r="CF84" s="14"/>
      <c r="CG84" s="14"/>
      <c r="CH84" s="14"/>
      <c r="CI84" s="14"/>
      <c r="CJ84" s="14"/>
      <c r="CK84" s="15"/>
      <c r="CL84" s="15"/>
      <c r="CM84" s="14"/>
      <c r="CN84" s="14"/>
      <c r="CO84" s="15"/>
      <c r="CP84" s="15"/>
      <c r="CQ84" s="14"/>
      <c r="CR84" s="14"/>
      <c r="CS84" s="15"/>
    </row>
    <row r="85" spans="1:97" s="12" customFormat="1" x14ac:dyDescent="0.25">
      <c r="A85" s="120" t="s">
        <v>472</v>
      </c>
      <c r="B85" s="48">
        <f t="shared" si="266"/>
        <v>93.7</v>
      </c>
      <c r="C85" s="48">
        <f t="shared" si="266"/>
        <v>93.7</v>
      </c>
      <c r="D85" s="48">
        <f t="shared" si="267"/>
        <v>93.699560000000005</v>
      </c>
      <c r="E85" s="14">
        <f t="shared" si="311"/>
        <v>99.999530416221987</v>
      </c>
      <c r="F85" s="14"/>
      <c r="G85" s="14"/>
      <c r="H85" s="14"/>
      <c r="I85" s="15"/>
      <c r="J85" s="14"/>
      <c r="K85" s="14"/>
      <c r="L85" s="14"/>
      <c r="M85" s="15"/>
      <c r="N85" s="14"/>
      <c r="O85" s="14"/>
      <c r="P85" s="14"/>
      <c r="Q85" s="15"/>
      <c r="R85" s="14"/>
      <c r="S85" s="14"/>
      <c r="T85" s="14"/>
      <c r="U85" s="15"/>
      <c r="V85" s="156"/>
      <c r="W85" s="14"/>
      <c r="X85" s="14"/>
      <c r="Y85" s="14"/>
      <c r="Z85" s="14"/>
      <c r="AA85" s="14"/>
      <c r="AB85" s="14"/>
      <c r="AC85" s="15"/>
      <c r="AD85" s="14"/>
      <c r="AE85" s="14"/>
      <c r="AF85" s="14"/>
      <c r="AG85" s="15"/>
      <c r="AH85" s="14"/>
      <c r="AI85" s="14"/>
      <c r="AJ85" s="14"/>
      <c r="AK85" s="15"/>
      <c r="AL85" s="14"/>
      <c r="AM85" s="14"/>
      <c r="AN85" s="14"/>
      <c r="AO85" s="14"/>
      <c r="AP85" s="14"/>
      <c r="AQ85" s="14"/>
      <c r="AR85" s="14"/>
      <c r="AS85" s="15"/>
      <c r="AT85" s="14"/>
      <c r="AU85" s="14"/>
      <c r="AV85" s="14"/>
      <c r="AW85" s="15"/>
      <c r="AX85" s="14"/>
      <c r="AY85" s="14"/>
      <c r="AZ85" s="14"/>
      <c r="BA85" s="15"/>
      <c r="BB85" s="14"/>
      <c r="BC85" s="14"/>
      <c r="BD85" s="14"/>
      <c r="BE85" s="15"/>
      <c r="BF85" s="14"/>
      <c r="BG85" s="14"/>
      <c r="BH85" s="14"/>
      <c r="BI85" s="15"/>
      <c r="BJ85" s="14"/>
      <c r="BK85" s="14"/>
      <c r="BL85" s="14"/>
      <c r="BM85" s="15"/>
      <c r="BN85" s="14"/>
      <c r="BO85" s="14"/>
      <c r="BP85" s="14"/>
      <c r="BQ85" s="14"/>
      <c r="BR85" s="14">
        <v>93.7</v>
      </c>
      <c r="BS85" s="14">
        <v>93.7</v>
      </c>
      <c r="BT85" s="14">
        <v>93.699560000000005</v>
      </c>
      <c r="BU85" s="14">
        <f t="shared" si="301"/>
        <v>99.999530416221987</v>
      </c>
      <c r="BV85" s="14"/>
      <c r="BW85" s="14"/>
      <c r="BX85" s="14"/>
      <c r="BY85" s="15"/>
      <c r="BZ85" s="14"/>
      <c r="CA85" s="14"/>
      <c r="CB85" s="14"/>
      <c r="CC85" s="15"/>
      <c r="CD85" s="14"/>
      <c r="CE85" s="14"/>
      <c r="CF85" s="14"/>
      <c r="CG85" s="14"/>
      <c r="CH85" s="14"/>
      <c r="CI85" s="14"/>
      <c r="CJ85" s="14"/>
      <c r="CK85" s="15"/>
      <c r="CL85" s="15"/>
      <c r="CM85" s="14"/>
      <c r="CN85" s="14"/>
      <c r="CO85" s="15"/>
      <c r="CP85" s="15"/>
      <c r="CQ85" s="14"/>
      <c r="CR85" s="14"/>
      <c r="CS85" s="15"/>
    </row>
    <row r="86" spans="1:97" s="12" customFormat="1" x14ac:dyDescent="0.25">
      <c r="A86" s="120" t="s">
        <v>473</v>
      </c>
      <c r="B86" s="48">
        <f t="shared" si="266"/>
        <v>93.7</v>
      </c>
      <c r="C86" s="48">
        <f t="shared" si="266"/>
        <v>93.7</v>
      </c>
      <c r="D86" s="48">
        <f t="shared" si="267"/>
        <v>93.699569999999994</v>
      </c>
      <c r="E86" s="14">
        <f t="shared" si="311"/>
        <v>99.999541088580571</v>
      </c>
      <c r="F86" s="14"/>
      <c r="G86" s="14"/>
      <c r="H86" s="14"/>
      <c r="I86" s="15"/>
      <c r="J86" s="14"/>
      <c r="K86" s="14"/>
      <c r="L86" s="14"/>
      <c r="M86" s="15"/>
      <c r="N86" s="14"/>
      <c r="O86" s="14"/>
      <c r="P86" s="14"/>
      <c r="Q86" s="15"/>
      <c r="R86" s="14"/>
      <c r="S86" s="14"/>
      <c r="T86" s="14"/>
      <c r="U86" s="15"/>
      <c r="V86" s="156"/>
      <c r="W86" s="14"/>
      <c r="X86" s="14"/>
      <c r="Y86" s="14"/>
      <c r="Z86" s="14"/>
      <c r="AA86" s="14"/>
      <c r="AB86" s="14"/>
      <c r="AC86" s="15"/>
      <c r="AD86" s="14"/>
      <c r="AE86" s="14"/>
      <c r="AF86" s="14"/>
      <c r="AG86" s="15"/>
      <c r="AH86" s="14"/>
      <c r="AI86" s="14"/>
      <c r="AJ86" s="14"/>
      <c r="AK86" s="15"/>
      <c r="AL86" s="14"/>
      <c r="AM86" s="14"/>
      <c r="AN86" s="14"/>
      <c r="AO86" s="14"/>
      <c r="AP86" s="14"/>
      <c r="AQ86" s="14"/>
      <c r="AR86" s="14"/>
      <c r="AS86" s="15"/>
      <c r="AT86" s="14"/>
      <c r="AU86" s="14"/>
      <c r="AV86" s="14"/>
      <c r="AW86" s="15"/>
      <c r="AX86" s="14"/>
      <c r="AY86" s="14"/>
      <c r="AZ86" s="14"/>
      <c r="BA86" s="15"/>
      <c r="BB86" s="14"/>
      <c r="BC86" s="14"/>
      <c r="BD86" s="14"/>
      <c r="BE86" s="15"/>
      <c r="BF86" s="14"/>
      <c r="BG86" s="14"/>
      <c r="BH86" s="14"/>
      <c r="BI86" s="15"/>
      <c r="BJ86" s="14"/>
      <c r="BK86" s="14"/>
      <c r="BL86" s="14"/>
      <c r="BM86" s="15"/>
      <c r="BN86" s="14"/>
      <c r="BO86" s="14"/>
      <c r="BP86" s="14"/>
      <c r="BQ86" s="14"/>
      <c r="BR86" s="14">
        <v>93.7</v>
      </c>
      <c r="BS86" s="14">
        <v>93.7</v>
      </c>
      <c r="BT86" s="14">
        <v>93.699569999999994</v>
      </c>
      <c r="BU86" s="14">
        <f t="shared" si="301"/>
        <v>99.999541088580571</v>
      </c>
      <c r="BV86" s="14"/>
      <c r="BW86" s="14"/>
      <c r="BX86" s="14"/>
      <c r="BY86" s="15"/>
      <c r="BZ86" s="14"/>
      <c r="CA86" s="14"/>
      <c r="CB86" s="14"/>
      <c r="CC86" s="15"/>
      <c r="CD86" s="14"/>
      <c r="CE86" s="14"/>
      <c r="CF86" s="14"/>
      <c r="CG86" s="14"/>
      <c r="CH86" s="14"/>
      <c r="CI86" s="14"/>
      <c r="CJ86" s="14"/>
      <c r="CK86" s="15"/>
      <c r="CL86" s="15"/>
      <c r="CM86" s="14"/>
      <c r="CN86" s="14"/>
      <c r="CO86" s="15"/>
      <c r="CP86" s="15"/>
      <c r="CQ86" s="14"/>
      <c r="CR86" s="14"/>
      <c r="CS86" s="15"/>
    </row>
    <row r="87" spans="1:97" s="12" customFormat="1" x14ac:dyDescent="0.25">
      <c r="A87" s="120" t="s">
        <v>474</v>
      </c>
      <c r="B87" s="48">
        <f t="shared" si="266"/>
        <v>93.7</v>
      </c>
      <c r="C87" s="48">
        <f t="shared" si="266"/>
        <v>93.7</v>
      </c>
      <c r="D87" s="48">
        <f t="shared" si="267"/>
        <v>93.699039999999997</v>
      </c>
      <c r="E87" s="14">
        <f t="shared" si="311"/>
        <v>99.998975453575241</v>
      </c>
      <c r="F87" s="14"/>
      <c r="G87" s="14"/>
      <c r="H87" s="14"/>
      <c r="I87" s="15"/>
      <c r="J87" s="14"/>
      <c r="K87" s="14"/>
      <c r="L87" s="14"/>
      <c r="M87" s="15"/>
      <c r="N87" s="14"/>
      <c r="O87" s="14"/>
      <c r="P87" s="14"/>
      <c r="Q87" s="15"/>
      <c r="R87" s="14"/>
      <c r="S87" s="14"/>
      <c r="T87" s="14"/>
      <c r="U87" s="15"/>
      <c r="V87" s="156"/>
      <c r="W87" s="14"/>
      <c r="X87" s="14"/>
      <c r="Y87" s="14"/>
      <c r="Z87" s="14"/>
      <c r="AA87" s="14"/>
      <c r="AB87" s="14"/>
      <c r="AC87" s="15"/>
      <c r="AD87" s="14"/>
      <c r="AE87" s="14"/>
      <c r="AF87" s="14"/>
      <c r="AG87" s="15"/>
      <c r="AH87" s="14"/>
      <c r="AI87" s="14"/>
      <c r="AJ87" s="14"/>
      <c r="AK87" s="15"/>
      <c r="AL87" s="14"/>
      <c r="AM87" s="14"/>
      <c r="AN87" s="14"/>
      <c r="AO87" s="14"/>
      <c r="AP87" s="14"/>
      <c r="AQ87" s="14"/>
      <c r="AR87" s="14"/>
      <c r="AS87" s="15"/>
      <c r="AT87" s="14"/>
      <c r="AU87" s="14"/>
      <c r="AV87" s="14"/>
      <c r="AW87" s="15"/>
      <c r="AX87" s="14"/>
      <c r="AY87" s="14"/>
      <c r="AZ87" s="14"/>
      <c r="BA87" s="15"/>
      <c r="BB87" s="14"/>
      <c r="BC87" s="14"/>
      <c r="BD87" s="14"/>
      <c r="BE87" s="15"/>
      <c r="BF87" s="14"/>
      <c r="BG87" s="14"/>
      <c r="BH87" s="14"/>
      <c r="BI87" s="15"/>
      <c r="BJ87" s="14"/>
      <c r="BK87" s="14"/>
      <c r="BL87" s="14"/>
      <c r="BM87" s="15"/>
      <c r="BN87" s="14"/>
      <c r="BO87" s="14"/>
      <c r="BP87" s="14"/>
      <c r="BQ87" s="14"/>
      <c r="BR87" s="14">
        <v>93.7</v>
      </c>
      <c r="BS87" s="14">
        <v>93.7</v>
      </c>
      <c r="BT87" s="14">
        <v>93.699039999999997</v>
      </c>
      <c r="BU87" s="14">
        <f t="shared" si="301"/>
        <v>99.998975453575241</v>
      </c>
      <c r="BV87" s="14"/>
      <c r="BW87" s="14"/>
      <c r="BX87" s="14"/>
      <c r="BY87" s="15"/>
      <c r="BZ87" s="14"/>
      <c r="CA87" s="14"/>
      <c r="CB87" s="14"/>
      <c r="CC87" s="15"/>
      <c r="CD87" s="14"/>
      <c r="CE87" s="14"/>
      <c r="CF87" s="14"/>
      <c r="CG87" s="14"/>
      <c r="CH87" s="14"/>
      <c r="CI87" s="14"/>
      <c r="CJ87" s="14"/>
      <c r="CK87" s="15"/>
      <c r="CL87" s="15"/>
      <c r="CM87" s="14"/>
      <c r="CN87" s="14"/>
      <c r="CO87" s="15"/>
      <c r="CP87" s="15"/>
      <c r="CQ87" s="14"/>
      <c r="CR87" s="14"/>
      <c r="CS87" s="15"/>
    </row>
    <row r="88" spans="1:97" s="12" customFormat="1" x14ac:dyDescent="0.25">
      <c r="A88" s="120" t="s">
        <v>376</v>
      </c>
      <c r="B88" s="48">
        <f t="shared" si="266"/>
        <v>93.7</v>
      </c>
      <c r="C88" s="48">
        <f t="shared" si="266"/>
        <v>93.7</v>
      </c>
      <c r="D88" s="48">
        <f t="shared" si="267"/>
        <v>93.699569999999994</v>
      </c>
      <c r="E88" s="14">
        <f t="shared" si="311"/>
        <v>99.999541088580571</v>
      </c>
      <c r="F88" s="14"/>
      <c r="G88" s="14"/>
      <c r="H88" s="14"/>
      <c r="I88" s="15"/>
      <c r="J88" s="14"/>
      <c r="K88" s="14"/>
      <c r="L88" s="14"/>
      <c r="M88" s="15"/>
      <c r="N88" s="14"/>
      <c r="O88" s="14"/>
      <c r="P88" s="14"/>
      <c r="Q88" s="15"/>
      <c r="R88" s="14"/>
      <c r="S88" s="14"/>
      <c r="T88" s="14"/>
      <c r="U88" s="15"/>
      <c r="V88" s="156"/>
      <c r="W88" s="14"/>
      <c r="X88" s="14"/>
      <c r="Y88" s="14"/>
      <c r="Z88" s="14"/>
      <c r="AA88" s="14"/>
      <c r="AB88" s="14"/>
      <c r="AC88" s="15"/>
      <c r="AD88" s="14"/>
      <c r="AE88" s="14"/>
      <c r="AF88" s="14"/>
      <c r="AG88" s="15"/>
      <c r="AH88" s="14"/>
      <c r="AI88" s="14"/>
      <c r="AJ88" s="14"/>
      <c r="AK88" s="15"/>
      <c r="AL88" s="14"/>
      <c r="AM88" s="14"/>
      <c r="AN88" s="14"/>
      <c r="AO88" s="14"/>
      <c r="AP88" s="14"/>
      <c r="AQ88" s="14"/>
      <c r="AR88" s="14"/>
      <c r="AS88" s="15"/>
      <c r="AT88" s="14"/>
      <c r="AU88" s="14"/>
      <c r="AV88" s="14"/>
      <c r="AW88" s="15"/>
      <c r="AX88" s="14"/>
      <c r="AY88" s="14"/>
      <c r="AZ88" s="14"/>
      <c r="BA88" s="15"/>
      <c r="BB88" s="14"/>
      <c r="BC88" s="14"/>
      <c r="BD88" s="14"/>
      <c r="BE88" s="15"/>
      <c r="BF88" s="14"/>
      <c r="BG88" s="14"/>
      <c r="BH88" s="14"/>
      <c r="BI88" s="15"/>
      <c r="BJ88" s="14"/>
      <c r="BK88" s="14"/>
      <c r="BL88" s="14"/>
      <c r="BM88" s="15"/>
      <c r="BN88" s="14"/>
      <c r="BO88" s="14"/>
      <c r="BP88" s="14"/>
      <c r="BQ88" s="14"/>
      <c r="BR88" s="14">
        <v>93.7</v>
      </c>
      <c r="BS88" s="14">
        <v>93.7</v>
      </c>
      <c r="BT88" s="14">
        <v>93.699569999999994</v>
      </c>
      <c r="BU88" s="14">
        <f t="shared" si="301"/>
        <v>99.999541088580571</v>
      </c>
      <c r="BV88" s="14"/>
      <c r="BW88" s="14"/>
      <c r="BX88" s="14"/>
      <c r="BY88" s="15"/>
      <c r="BZ88" s="14"/>
      <c r="CA88" s="14"/>
      <c r="CB88" s="14"/>
      <c r="CC88" s="15"/>
      <c r="CD88" s="14"/>
      <c r="CE88" s="14"/>
      <c r="CF88" s="14"/>
      <c r="CG88" s="14"/>
      <c r="CH88" s="14"/>
      <c r="CI88" s="14"/>
      <c r="CJ88" s="14"/>
      <c r="CK88" s="15"/>
      <c r="CL88" s="15"/>
      <c r="CM88" s="14"/>
      <c r="CN88" s="14"/>
      <c r="CO88" s="15"/>
      <c r="CP88" s="15"/>
      <c r="CQ88" s="14"/>
      <c r="CR88" s="14"/>
      <c r="CS88" s="15"/>
    </row>
    <row r="89" spans="1:97" s="12" customFormat="1" x14ac:dyDescent="0.25">
      <c r="A89" s="120" t="s">
        <v>475</v>
      </c>
      <c r="B89" s="48">
        <f t="shared" si="266"/>
        <v>93.7</v>
      </c>
      <c r="C89" s="48">
        <f t="shared" si="266"/>
        <v>93.7</v>
      </c>
      <c r="D89" s="48">
        <f t="shared" si="267"/>
        <v>93.699979999999996</v>
      </c>
      <c r="E89" s="14">
        <f t="shared" si="311"/>
        <v>99.999978655282803</v>
      </c>
      <c r="F89" s="14"/>
      <c r="G89" s="14"/>
      <c r="H89" s="14"/>
      <c r="I89" s="15"/>
      <c r="J89" s="14"/>
      <c r="K89" s="14"/>
      <c r="L89" s="14"/>
      <c r="M89" s="15"/>
      <c r="N89" s="14"/>
      <c r="O89" s="14"/>
      <c r="P89" s="14"/>
      <c r="Q89" s="15"/>
      <c r="R89" s="14"/>
      <c r="S89" s="14"/>
      <c r="T89" s="14"/>
      <c r="U89" s="15"/>
      <c r="V89" s="156"/>
      <c r="W89" s="14"/>
      <c r="X89" s="14"/>
      <c r="Y89" s="14"/>
      <c r="Z89" s="14"/>
      <c r="AA89" s="14"/>
      <c r="AB89" s="14"/>
      <c r="AC89" s="15"/>
      <c r="AD89" s="14"/>
      <c r="AE89" s="14"/>
      <c r="AF89" s="14"/>
      <c r="AG89" s="15"/>
      <c r="AH89" s="14"/>
      <c r="AI89" s="14"/>
      <c r="AJ89" s="14"/>
      <c r="AK89" s="15"/>
      <c r="AL89" s="14"/>
      <c r="AM89" s="14"/>
      <c r="AN89" s="14"/>
      <c r="AO89" s="14"/>
      <c r="AP89" s="14"/>
      <c r="AQ89" s="14"/>
      <c r="AR89" s="14"/>
      <c r="AS89" s="15"/>
      <c r="AT89" s="14"/>
      <c r="AU89" s="14"/>
      <c r="AV89" s="14"/>
      <c r="AW89" s="15"/>
      <c r="AX89" s="14"/>
      <c r="AY89" s="14"/>
      <c r="AZ89" s="14"/>
      <c r="BA89" s="15"/>
      <c r="BB89" s="14"/>
      <c r="BC89" s="14"/>
      <c r="BD89" s="14"/>
      <c r="BE89" s="15"/>
      <c r="BF89" s="14"/>
      <c r="BG89" s="14"/>
      <c r="BH89" s="14"/>
      <c r="BI89" s="15"/>
      <c r="BJ89" s="14"/>
      <c r="BK89" s="14"/>
      <c r="BL89" s="14"/>
      <c r="BM89" s="15"/>
      <c r="BN89" s="14"/>
      <c r="BO89" s="14"/>
      <c r="BP89" s="14"/>
      <c r="BQ89" s="14"/>
      <c r="BR89" s="14">
        <v>93.7</v>
      </c>
      <c r="BS89" s="14">
        <v>93.7</v>
      </c>
      <c r="BT89" s="14">
        <v>93.699979999999996</v>
      </c>
      <c r="BU89" s="14">
        <f t="shared" si="301"/>
        <v>99.999978655282803</v>
      </c>
      <c r="BV89" s="14"/>
      <c r="BW89" s="14"/>
      <c r="BX89" s="14"/>
      <c r="BY89" s="15"/>
      <c r="BZ89" s="14"/>
      <c r="CA89" s="14"/>
      <c r="CB89" s="14"/>
      <c r="CC89" s="15"/>
      <c r="CD89" s="14"/>
      <c r="CE89" s="14"/>
      <c r="CF89" s="14"/>
      <c r="CG89" s="14"/>
      <c r="CH89" s="14"/>
      <c r="CI89" s="14"/>
      <c r="CJ89" s="14"/>
      <c r="CK89" s="15"/>
      <c r="CL89" s="15"/>
      <c r="CM89" s="14"/>
      <c r="CN89" s="14"/>
      <c r="CO89" s="15"/>
      <c r="CP89" s="15"/>
      <c r="CQ89" s="14"/>
      <c r="CR89" s="14"/>
      <c r="CS89" s="15"/>
    </row>
    <row r="90" spans="1:97" s="12" customFormat="1" x14ac:dyDescent="0.25">
      <c r="A90" s="120" t="s">
        <v>476</v>
      </c>
      <c r="B90" s="48">
        <f t="shared" si="266"/>
        <v>93.7</v>
      </c>
      <c r="C90" s="48">
        <f t="shared" si="266"/>
        <v>93.7</v>
      </c>
      <c r="D90" s="48">
        <f t="shared" si="267"/>
        <v>93.699550000000002</v>
      </c>
      <c r="E90" s="14">
        <f t="shared" si="311"/>
        <v>99.999519743863402</v>
      </c>
      <c r="F90" s="14"/>
      <c r="G90" s="14"/>
      <c r="H90" s="14"/>
      <c r="I90" s="15"/>
      <c r="J90" s="14"/>
      <c r="K90" s="14"/>
      <c r="L90" s="14"/>
      <c r="M90" s="15"/>
      <c r="N90" s="14"/>
      <c r="O90" s="14"/>
      <c r="P90" s="14"/>
      <c r="Q90" s="15"/>
      <c r="R90" s="14"/>
      <c r="S90" s="14"/>
      <c r="T90" s="14"/>
      <c r="U90" s="15"/>
      <c r="V90" s="156"/>
      <c r="W90" s="14"/>
      <c r="X90" s="14"/>
      <c r="Y90" s="14"/>
      <c r="Z90" s="14"/>
      <c r="AA90" s="14"/>
      <c r="AB90" s="14"/>
      <c r="AC90" s="15"/>
      <c r="AD90" s="14"/>
      <c r="AE90" s="14"/>
      <c r="AF90" s="14"/>
      <c r="AG90" s="15"/>
      <c r="AH90" s="14"/>
      <c r="AI90" s="14"/>
      <c r="AJ90" s="14"/>
      <c r="AK90" s="15"/>
      <c r="AL90" s="14"/>
      <c r="AM90" s="14"/>
      <c r="AN90" s="14"/>
      <c r="AO90" s="14"/>
      <c r="AP90" s="14"/>
      <c r="AQ90" s="14"/>
      <c r="AR90" s="14"/>
      <c r="AS90" s="15"/>
      <c r="AT90" s="14"/>
      <c r="AU90" s="14"/>
      <c r="AV90" s="14"/>
      <c r="AW90" s="15"/>
      <c r="AX90" s="14"/>
      <c r="AY90" s="14"/>
      <c r="AZ90" s="14"/>
      <c r="BA90" s="15"/>
      <c r="BB90" s="14"/>
      <c r="BC90" s="14"/>
      <c r="BD90" s="14"/>
      <c r="BE90" s="15"/>
      <c r="BF90" s="14"/>
      <c r="BG90" s="14"/>
      <c r="BH90" s="14"/>
      <c r="BI90" s="15"/>
      <c r="BJ90" s="14"/>
      <c r="BK90" s="14"/>
      <c r="BL90" s="14"/>
      <c r="BM90" s="15"/>
      <c r="BN90" s="14"/>
      <c r="BO90" s="14"/>
      <c r="BP90" s="14"/>
      <c r="BQ90" s="14"/>
      <c r="BR90" s="14">
        <v>93.7</v>
      </c>
      <c r="BS90" s="14">
        <v>93.7</v>
      </c>
      <c r="BT90" s="14">
        <v>93.699550000000002</v>
      </c>
      <c r="BU90" s="14">
        <f t="shared" si="301"/>
        <v>99.999519743863402</v>
      </c>
      <c r="BV90" s="14"/>
      <c r="BW90" s="14"/>
      <c r="BX90" s="14"/>
      <c r="BY90" s="15"/>
      <c r="BZ90" s="14"/>
      <c r="CA90" s="14"/>
      <c r="CB90" s="14"/>
      <c r="CC90" s="15"/>
      <c r="CD90" s="14"/>
      <c r="CE90" s="14"/>
      <c r="CF90" s="14"/>
      <c r="CG90" s="14"/>
      <c r="CH90" s="14"/>
      <c r="CI90" s="14"/>
      <c r="CJ90" s="14"/>
      <c r="CK90" s="15"/>
      <c r="CL90" s="15"/>
      <c r="CM90" s="14"/>
      <c r="CN90" s="14"/>
      <c r="CO90" s="15"/>
      <c r="CP90" s="15"/>
      <c r="CQ90" s="14"/>
      <c r="CR90" s="14"/>
      <c r="CS90" s="15"/>
    </row>
    <row r="91" spans="1:97" s="12" customFormat="1" x14ac:dyDescent="0.25">
      <c r="A91" s="120" t="s">
        <v>481</v>
      </c>
      <c r="B91" s="48">
        <f t="shared" si="266"/>
        <v>93.7</v>
      </c>
      <c r="C91" s="48">
        <f t="shared" si="266"/>
        <v>93.7</v>
      </c>
      <c r="D91" s="48">
        <f t="shared" si="267"/>
        <v>93.699539999999999</v>
      </c>
      <c r="E91" s="14">
        <f t="shared" si="311"/>
        <v>99.999509071504804</v>
      </c>
      <c r="F91" s="14"/>
      <c r="G91" s="14"/>
      <c r="H91" s="14"/>
      <c r="I91" s="15"/>
      <c r="J91" s="14"/>
      <c r="K91" s="14"/>
      <c r="L91" s="14"/>
      <c r="M91" s="15"/>
      <c r="N91" s="14"/>
      <c r="O91" s="14"/>
      <c r="P91" s="14"/>
      <c r="Q91" s="15"/>
      <c r="R91" s="14"/>
      <c r="S91" s="14"/>
      <c r="T91" s="14"/>
      <c r="U91" s="15"/>
      <c r="V91" s="156"/>
      <c r="W91" s="14"/>
      <c r="X91" s="14"/>
      <c r="Y91" s="14"/>
      <c r="Z91" s="14"/>
      <c r="AA91" s="14"/>
      <c r="AB91" s="14"/>
      <c r="AC91" s="15"/>
      <c r="AD91" s="14"/>
      <c r="AE91" s="14"/>
      <c r="AF91" s="14"/>
      <c r="AG91" s="15"/>
      <c r="AH91" s="14"/>
      <c r="AI91" s="14"/>
      <c r="AJ91" s="14"/>
      <c r="AK91" s="15"/>
      <c r="AL91" s="14"/>
      <c r="AM91" s="14"/>
      <c r="AN91" s="14"/>
      <c r="AO91" s="14"/>
      <c r="AP91" s="14"/>
      <c r="AQ91" s="14"/>
      <c r="AR91" s="14"/>
      <c r="AS91" s="15"/>
      <c r="AT91" s="14"/>
      <c r="AU91" s="14"/>
      <c r="AV91" s="14"/>
      <c r="AW91" s="15"/>
      <c r="AX91" s="14"/>
      <c r="AY91" s="14"/>
      <c r="AZ91" s="14"/>
      <c r="BA91" s="15"/>
      <c r="BB91" s="14"/>
      <c r="BC91" s="14"/>
      <c r="BD91" s="14"/>
      <c r="BE91" s="15"/>
      <c r="BF91" s="14"/>
      <c r="BG91" s="14"/>
      <c r="BH91" s="14"/>
      <c r="BI91" s="15"/>
      <c r="BJ91" s="14"/>
      <c r="BK91" s="14"/>
      <c r="BL91" s="14"/>
      <c r="BM91" s="15"/>
      <c r="BN91" s="14"/>
      <c r="BO91" s="14"/>
      <c r="BP91" s="14"/>
      <c r="BQ91" s="14"/>
      <c r="BR91" s="14">
        <v>93.7</v>
      </c>
      <c r="BS91" s="14">
        <v>93.7</v>
      </c>
      <c r="BT91" s="14">
        <v>93.699539999999999</v>
      </c>
      <c r="BU91" s="14">
        <f t="shared" si="301"/>
        <v>99.999509071504804</v>
      </c>
      <c r="BV91" s="14"/>
      <c r="BW91" s="14"/>
      <c r="BX91" s="14"/>
      <c r="BY91" s="15"/>
      <c r="BZ91" s="14"/>
      <c r="CA91" s="14"/>
      <c r="CB91" s="14"/>
      <c r="CC91" s="15"/>
      <c r="CD91" s="14"/>
      <c r="CE91" s="14"/>
      <c r="CF91" s="14"/>
      <c r="CG91" s="14"/>
      <c r="CH91" s="14"/>
      <c r="CI91" s="14"/>
      <c r="CJ91" s="14"/>
      <c r="CK91" s="15"/>
      <c r="CL91" s="15"/>
      <c r="CM91" s="14"/>
      <c r="CN91" s="14"/>
      <c r="CO91" s="15"/>
      <c r="CP91" s="15"/>
      <c r="CQ91" s="14"/>
      <c r="CR91" s="14"/>
      <c r="CS91" s="15"/>
    </row>
    <row r="92" spans="1:97" s="12" customFormat="1" x14ac:dyDescent="0.25">
      <c r="A92" s="120" t="s">
        <v>296</v>
      </c>
      <c r="B92" s="48">
        <f t="shared" si="266"/>
        <v>234.2</v>
      </c>
      <c r="C92" s="48">
        <f t="shared" si="266"/>
        <v>234.2</v>
      </c>
      <c r="D92" s="48">
        <f t="shared" si="267"/>
        <v>228.45419999999999</v>
      </c>
      <c r="E92" s="14">
        <f t="shared" si="311"/>
        <v>97.546626814688295</v>
      </c>
      <c r="F92" s="14"/>
      <c r="G92" s="14"/>
      <c r="H92" s="14"/>
      <c r="I92" s="15"/>
      <c r="J92" s="14"/>
      <c r="K92" s="14"/>
      <c r="L92" s="14"/>
      <c r="M92" s="15"/>
      <c r="N92" s="14"/>
      <c r="O92" s="14"/>
      <c r="P92" s="14"/>
      <c r="Q92" s="15"/>
      <c r="R92" s="14"/>
      <c r="S92" s="14"/>
      <c r="T92" s="14"/>
      <c r="U92" s="15"/>
      <c r="V92" s="156"/>
      <c r="W92" s="14"/>
      <c r="X92" s="14"/>
      <c r="Y92" s="14"/>
      <c r="Z92" s="14"/>
      <c r="AA92" s="14"/>
      <c r="AB92" s="14"/>
      <c r="AC92" s="15"/>
      <c r="AD92" s="14"/>
      <c r="AE92" s="14"/>
      <c r="AF92" s="14"/>
      <c r="AG92" s="15"/>
      <c r="AH92" s="14"/>
      <c r="AI92" s="14"/>
      <c r="AJ92" s="14"/>
      <c r="AK92" s="15"/>
      <c r="AL92" s="14"/>
      <c r="AM92" s="14"/>
      <c r="AN92" s="14"/>
      <c r="AO92" s="14"/>
      <c r="AP92" s="14"/>
      <c r="AQ92" s="14"/>
      <c r="AR92" s="14"/>
      <c r="AS92" s="15"/>
      <c r="AT92" s="14"/>
      <c r="AU92" s="14"/>
      <c r="AV92" s="14"/>
      <c r="AW92" s="15"/>
      <c r="AX92" s="14"/>
      <c r="AY92" s="14"/>
      <c r="AZ92" s="14"/>
      <c r="BA92" s="15"/>
      <c r="BB92" s="14"/>
      <c r="BC92" s="14"/>
      <c r="BD92" s="14"/>
      <c r="BE92" s="15"/>
      <c r="BF92" s="14"/>
      <c r="BG92" s="14"/>
      <c r="BH92" s="14"/>
      <c r="BI92" s="15"/>
      <c r="BJ92" s="14"/>
      <c r="BK92" s="14"/>
      <c r="BL92" s="14"/>
      <c r="BM92" s="15"/>
      <c r="BN92" s="14"/>
      <c r="BO92" s="14"/>
      <c r="BP92" s="14"/>
      <c r="BQ92" s="14"/>
      <c r="BR92" s="14">
        <v>234.2</v>
      </c>
      <c r="BS92" s="14">
        <v>234.2</v>
      </c>
      <c r="BT92" s="14">
        <v>228.45419999999999</v>
      </c>
      <c r="BU92" s="14">
        <f t="shared" si="301"/>
        <v>97.546626814688295</v>
      </c>
      <c r="BV92" s="14"/>
      <c r="BW92" s="14"/>
      <c r="BX92" s="14"/>
      <c r="BY92" s="15"/>
      <c r="BZ92" s="14"/>
      <c r="CA92" s="14"/>
      <c r="CB92" s="14"/>
      <c r="CC92" s="15"/>
      <c r="CD92" s="14"/>
      <c r="CE92" s="14"/>
      <c r="CF92" s="14"/>
      <c r="CG92" s="14"/>
      <c r="CH92" s="14"/>
      <c r="CI92" s="14"/>
      <c r="CJ92" s="14"/>
      <c r="CK92" s="15"/>
      <c r="CL92" s="15"/>
      <c r="CM92" s="14"/>
      <c r="CN92" s="14"/>
      <c r="CO92" s="15"/>
      <c r="CP92" s="15"/>
      <c r="CQ92" s="14"/>
      <c r="CR92" s="14"/>
      <c r="CS92" s="15"/>
    </row>
    <row r="93" spans="1:97" s="12" customFormat="1" x14ac:dyDescent="0.25">
      <c r="A93" s="120" t="s">
        <v>477</v>
      </c>
      <c r="B93" s="48">
        <f t="shared" si="266"/>
        <v>93.7</v>
      </c>
      <c r="C93" s="48">
        <f t="shared" si="266"/>
        <v>93.7</v>
      </c>
      <c r="D93" s="48">
        <f t="shared" si="267"/>
        <v>93.695719999999994</v>
      </c>
      <c r="E93" s="14">
        <f t="shared" si="311"/>
        <v>99.995432230522937</v>
      </c>
      <c r="F93" s="14"/>
      <c r="G93" s="14"/>
      <c r="H93" s="14"/>
      <c r="I93" s="15"/>
      <c r="J93" s="14"/>
      <c r="K93" s="14"/>
      <c r="L93" s="14"/>
      <c r="M93" s="15"/>
      <c r="N93" s="14"/>
      <c r="O93" s="14"/>
      <c r="P93" s="14"/>
      <c r="Q93" s="15"/>
      <c r="R93" s="14"/>
      <c r="S93" s="14"/>
      <c r="T93" s="14"/>
      <c r="U93" s="15"/>
      <c r="V93" s="156"/>
      <c r="W93" s="14"/>
      <c r="X93" s="14"/>
      <c r="Y93" s="14"/>
      <c r="Z93" s="14"/>
      <c r="AA93" s="14"/>
      <c r="AB93" s="14"/>
      <c r="AC93" s="15"/>
      <c r="AD93" s="14"/>
      <c r="AE93" s="14"/>
      <c r="AF93" s="14"/>
      <c r="AG93" s="15"/>
      <c r="AH93" s="14"/>
      <c r="AI93" s="14"/>
      <c r="AJ93" s="14"/>
      <c r="AK93" s="15"/>
      <c r="AL93" s="14"/>
      <c r="AM93" s="14"/>
      <c r="AN93" s="14"/>
      <c r="AO93" s="14"/>
      <c r="AP93" s="14"/>
      <c r="AQ93" s="14"/>
      <c r="AR93" s="14"/>
      <c r="AS93" s="15"/>
      <c r="AT93" s="14"/>
      <c r="AU93" s="14"/>
      <c r="AV93" s="14"/>
      <c r="AW93" s="15"/>
      <c r="AX93" s="14"/>
      <c r="AY93" s="14"/>
      <c r="AZ93" s="14"/>
      <c r="BA93" s="15"/>
      <c r="BB93" s="14"/>
      <c r="BC93" s="14"/>
      <c r="BD93" s="14"/>
      <c r="BE93" s="15"/>
      <c r="BF93" s="14"/>
      <c r="BG93" s="14"/>
      <c r="BH93" s="14"/>
      <c r="BI93" s="15"/>
      <c r="BJ93" s="14"/>
      <c r="BK93" s="14"/>
      <c r="BL93" s="14"/>
      <c r="BM93" s="15"/>
      <c r="BN93" s="14"/>
      <c r="BO93" s="14"/>
      <c r="BP93" s="14"/>
      <c r="BQ93" s="14"/>
      <c r="BR93" s="14">
        <v>93.7</v>
      </c>
      <c r="BS93" s="14">
        <v>93.7</v>
      </c>
      <c r="BT93" s="14">
        <v>93.695719999999994</v>
      </c>
      <c r="BU93" s="14">
        <f t="shared" si="301"/>
        <v>99.995432230522937</v>
      </c>
      <c r="BV93" s="14"/>
      <c r="BW93" s="14"/>
      <c r="BX93" s="14"/>
      <c r="BY93" s="15"/>
      <c r="BZ93" s="14"/>
      <c r="CA93" s="14"/>
      <c r="CB93" s="14"/>
      <c r="CC93" s="15"/>
      <c r="CD93" s="14"/>
      <c r="CE93" s="14"/>
      <c r="CF93" s="14"/>
      <c r="CG93" s="14"/>
      <c r="CH93" s="14"/>
      <c r="CI93" s="14"/>
      <c r="CJ93" s="14"/>
      <c r="CK93" s="15"/>
      <c r="CL93" s="15"/>
      <c r="CM93" s="14"/>
      <c r="CN93" s="14"/>
      <c r="CO93" s="15"/>
      <c r="CP93" s="15"/>
      <c r="CQ93" s="14"/>
      <c r="CR93" s="14"/>
      <c r="CS93" s="15"/>
    </row>
    <row r="94" spans="1:97" s="12" customFormat="1" x14ac:dyDescent="0.25">
      <c r="A94" s="120" t="s">
        <v>478</v>
      </c>
      <c r="B94" s="48">
        <f t="shared" si="266"/>
        <v>234.2</v>
      </c>
      <c r="C94" s="48">
        <f t="shared" si="266"/>
        <v>234.2</v>
      </c>
      <c r="D94" s="48">
        <f t="shared" si="267"/>
        <v>229.47300000000001</v>
      </c>
      <c r="E94" s="14">
        <f t="shared" si="311"/>
        <v>97.981639624252779</v>
      </c>
      <c r="F94" s="14"/>
      <c r="G94" s="14"/>
      <c r="H94" s="14"/>
      <c r="I94" s="15"/>
      <c r="J94" s="14"/>
      <c r="K94" s="14"/>
      <c r="L94" s="14"/>
      <c r="M94" s="15"/>
      <c r="N94" s="14"/>
      <c r="O94" s="14"/>
      <c r="P94" s="14"/>
      <c r="Q94" s="15"/>
      <c r="R94" s="14"/>
      <c r="S94" s="14"/>
      <c r="T94" s="14"/>
      <c r="U94" s="15"/>
      <c r="V94" s="156"/>
      <c r="W94" s="14"/>
      <c r="X94" s="14"/>
      <c r="Y94" s="14"/>
      <c r="Z94" s="14"/>
      <c r="AA94" s="14"/>
      <c r="AB94" s="14"/>
      <c r="AC94" s="15"/>
      <c r="AD94" s="14"/>
      <c r="AE94" s="14"/>
      <c r="AF94" s="14"/>
      <c r="AG94" s="15"/>
      <c r="AH94" s="14"/>
      <c r="AI94" s="14"/>
      <c r="AJ94" s="14"/>
      <c r="AK94" s="15"/>
      <c r="AL94" s="14"/>
      <c r="AM94" s="14"/>
      <c r="AN94" s="14"/>
      <c r="AO94" s="14"/>
      <c r="AP94" s="14"/>
      <c r="AQ94" s="14"/>
      <c r="AR94" s="14"/>
      <c r="AS94" s="15"/>
      <c r="AT94" s="14"/>
      <c r="AU94" s="14"/>
      <c r="AV94" s="14"/>
      <c r="AW94" s="15"/>
      <c r="AX94" s="14"/>
      <c r="AY94" s="14"/>
      <c r="AZ94" s="14"/>
      <c r="BA94" s="15"/>
      <c r="BB94" s="14"/>
      <c r="BC94" s="14"/>
      <c r="BD94" s="14"/>
      <c r="BE94" s="15"/>
      <c r="BF94" s="14"/>
      <c r="BG94" s="14"/>
      <c r="BH94" s="14"/>
      <c r="BI94" s="15"/>
      <c r="BJ94" s="14"/>
      <c r="BK94" s="14"/>
      <c r="BL94" s="14"/>
      <c r="BM94" s="15"/>
      <c r="BN94" s="14"/>
      <c r="BO94" s="14"/>
      <c r="BP94" s="14"/>
      <c r="BQ94" s="14"/>
      <c r="BR94" s="14">
        <v>234.2</v>
      </c>
      <c r="BS94" s="14">
        <v>234.2</v>
      </c>
      <c r="BT94" s="14">
        <v>229.47300000000001</v>
      </c>
      <c r="BU94" s="14">
        <f t="shared" si="301"/>
        <v>97.981639624252779</v>
      </c>
      <c r="BV94" s="14"/>
      <c r="BW94" s="14"/>
      <c r="BX94" s="14"/>
      <c r="BY94" s="15"/>
      <c r="BZ94" s="14"/>
      <c r="CA94" s="14"/>
      <c r="CB94" s="14"/>
      <c r="CC94" s="15"/>
      <c r="CD94" s="14"/>
      <c r="CE94" s="14"/>
      <c r="CF94" s="14"/>
      <c r="CG94" s="14"/>
      <c r="CH94" s="14"/>
      <c r="CI94" s="14"/>
      <c r="CJ94" s="14"/>
      <c r="CK94" s="15"/>
      <c r="CL94" s="15"/>
      <c r="CM94" s="14"/>
      <c r="CN94" s="14"/>
      <c r="CO94" s="15"/>
      <c r="CP94" s="15"/>
      <c r="CQ94" s="14"/>
      <c r="CR94" s="14"/>
      <c r="CS94" s="15"/>
    </row>
    <row r="95" spans="1:97" s="12" customFormat="1" x14ac:dyDescent="0.25">
      <c r="A95" s="120" t="s">
        <v>479</v>
      </c>
      <c r="B95" s="48">
        <f t="shared" si="266"/>
        <v>234.2</v>
      </c>
      <c r="C95" s="48">
        <f t="shared" si="266"/>
        <v>234.2</v>
      </c>
      <c r="D95" s="48">
        <f t="shared" si="267"/>
        <v>234.19909999999999</v>
      </c>
      <c r="E95" s="14">
        <f t="shared" si="311"/>
        <v>99.999615713065765</v>
      </c>
      <c r="F95" s="14"/>
      <c r="G95" s="14"/>
      <c r="H95" s="14"/>
      <c r="I95" s="15"/>
      <c r="J95" s="14"/>
      <c r="K95" s="14"/>
      <c r="L95" s="14"/>
      <c r="M95" s="15"/>
      <c r="N95" s="14"/>
      <c r="O95" s="14"/>
      <c r="P95" s="14"/>
      <c r="Q95" s="15"/>
      <c r="R95" s="14"/>
      <c r="S95" s="14"/>
      <c r="T95" s="14"/>
      <c r="U95" s="15"/>
      <c r="V95" s="156"/>
      <c r="W95" s="14"/>
      <c r="X95" s="14"/>
      <c r="Y95" s="14"/>
      <c r="Z95" s="14"/>
      <c r="AA95" s="14"/>
      <c r="AB95" s="14"/>
      <c r="AC95" s="15"/>
      <c r="AD95" s="14"/>
      <c r="AE95" s="14"/>
      <c r="AF95" s="14"/>
      <c r="AG95" s="15"/>
      <c r="AH95" s="14"/>
      <c r="AI95" s="14"/>
      <c r="AJ95" s="14"/>
      <c r="AK95" s="15"/>
      <c r="AL95" s="14"/>
      <c r="AM95" s="14"/>
      <c r="AN95" s="14"/>
      <c r="AO95" s="14"/>
      <c r="AP95" s="14"/>
      <c r="AQ95" s="14"/>
      <c r="AR95" s="14"/>
      <c r="AS95" s="15"/>
      <c r="AT95" s="14"/>
      <c r="AU95" s="14"/>
      <c r="AV95" s="14"/>
      <c r="AW95" s="15"/>
      <c r="AX95" s="14"/>
      <c r="AY95" s="14"/>
      <c r="AZ95" s="14"/>
      <c r="BA95" s="15"/>
      <c r="BB95" s="14"/>
      <c r="BC95" s="14"/>
      <c r="BD95" s="14"/>
      <c r="BE95" s="15"/>
      <c r="BF95" s="14"/>
      <c r="BG95" s="14"/>
      <c r="BH95" s="14"/>
      <c r="BI95" s="15"/>
      <c r="BJ95" s="14"/>
      <c r="BK95" s="14"/>
      <c r="BL95" s="14"/>
      <c r="BM95" s="15"/>
      <c r="BN95" s="14"/>
      <c r="BO95" s="14"/>
      <c r="BP95" s="14"/>
      <c r="BQ95" s="14"/>
      <c r="BR95" s="14">
        <v>234.2</v>
      </c>
      <c r="BS95" s="14">
        <v>234.2</v>
      </c>
      <c r="BT95" s="14">
        <v>234.19909999999999</v>
      </c>
      <c r="BU95" s="14">
        <f t="shared" si="301"/>
        <v>99.999615713065765</v>
      </c>
      <c r="BV95" s="14"/>
      <c r="BW95" s="14"/>
      <c r="BX95" s="14"/>
      <c r="BY95" s="15"/>
      <c r="BZ95" s="14"/>
      <c r="CA95" s="14"/>
      <c r="CB95" s="14"/>
      <c r="CC95" s="15"/>
      <c r="CD95" s="14"/>
      <c r="CE95" s="14"/>
      <c r="CF95" s="14"/>
      <c r="CG95" s="14"/>
      <c r="CH95" s="14"/>
      <c r="CI95" s="14"/>
      <c r="CJ95" s="14"/>
      <c r="CK95" s="15"/>
      <c r="CL95" s="15"/>
      <c r="CM95" s="14"/>
      <c r="CN95" s="14"/>
      <c r="CO95" s="15"/>
      <c r="CP95" s="15"/>
      <c r="CQ95" s="14"/>
      <c r="CR95" s="14"/>
      <c r="CS95" s="15"/>
    </row>
    <row r="96" spans="1:97" s="12" customFormat="1" x14ac:dyDescent="0.25">
      <c r="A96" s="120" t="s">
        <v>480</v>
      </c>
      <c r="B96" s="48">
        <f t="shared" si="266"/>
        <v>234.2</v>
      </c>
      <c r="C96" s="48">
        <f t="shared" si="266"/>
        <v>234.2</v>
      </c>
      <c r="D96" s="48">
        <f t="shared" si="267"/>
        <v>234.17449999999999</v>
      </c>
      <c r="E96" s="14">
        <f t="shared" si="311"/>
        <v>99.98911187019641</v>
      </c>
      <c r="F96" s="14"/>
      <c r="G96" s="14"/>
      <c r="H96" s="14"/>
      <c r="I96" s="15"/>
      <c r="J96" s="14"/>
      <c r="K96" s="14"/>
      <c r="L96" s="14"/>
      <c r="M96" s="15"/>
      <c r="N96" s="14"/>
      <c r="O96" s="14"/>
      <c r="P96" s="14"/>
      <c r="Q96" s="15"/>
      <c r="R96" s="14"/>
      <c r="S96" s="14"/>
      <c r="T96" s="14"/>
      <c r="U96" s="15"/>
      <c r="V96" s="156"/>
      <c r="W96" s="14"/>
      <c r="X96" s="14"/>
      <c r="Y96" s="14"/>
      <c r="Z96" s="14"/>
      <c r="AA96" s="14"/>
      <c r="AB96" s="14"/>
      <c r="AC96" s="15"/>
      <c r="AD96" s="14"/>
      <c r="AE96" s="14"/>
      <c r="AF96" s="14"/>
      <c r="AG96" s="15"/>
      <c r="AH96" s="14"/>
      <c r="AI96" s="14"/>
      <c r="AJ96" s="14"/>
      <c r="AK96" s="15"/>
      <c r="AL96" s="14"/>
      <c r="AM96" s="14"/>
      <c r="AN96" s="14"/>
      <c r="AO96" s="14"/>
      <c r="AP96" s="14"/>
      <c r="AQ96" s="14"/>
      <c r="AR96" s="14"/>
      <c r="AS96" s="15"/>
      <c r="AT96" s="14"/>
      <c r="AU96" s="14"/>
      <c r="AV96" s="14"/>
      <c r="AW96" s="15"/>
      <c r="AX96" s="14"/>
      <c r="AY96" s="14"/>
      <c r="AZ96" s="14"/>
      <c r="BA96" s="15"/>
      <c r="BB96" s="14"/>
      <c r="BC96" s="14"/>
      <c r="BD96" s="14"/>
      <c r="BE96" s="15"/>
      <c r="BF96" s="14"/>
      <c r="BG96" s="14"/>
      <c r="BH96" s="14"/>
      <c r="BI96" s="15"/>
      <c r="BJ96" s="14"/>
      <c r="BK96" s="14"/>
      <c r="BL96" s="14"/>
      <c r="BM96" s="15"/>
      <c r="BN96" s="14"/>
      <c r="BO96" s="14"/>
      <c r="BP96" s="14"/>
      <c r="BQ96" s="14"/>
      <c r="BR96" s="14">
        <v>234.2</v>
      </c>
      <c r="BS96" s="14">
        <v>234.2</v>
      </c>
      <c r="BT96" s="14">
        <v>234.17449999999999</v>
      </c>
      <c r="BU96" s="14">
        <f t="shared" si="301"/>
        <v>99.98911187019641</v>
      </c>
      <c r="BV96" s="14"/>
      <c r="BW96" s="14"/>
      <c r="BX96" s="14"/>
      <c r="BY96" s="15"/>
      <c r="BZ96" s="14"/>
      <c r="CA96" s="14"/>
      <c r="CB96" s="14"/>
      <c r="CC96" s="15"/>
      <c r="CD96" s="14"/>
      <c r="CE96" s="14"/>
      <c r="CF96" s="14"/>
      <c r="CG96" s="14"/>
      <c r="CH96" s="14"/>
      <c r="CI96" s="14"/>
      <c r="CJ96" s="14"/>
      <c r="CK96" s="15"/>
      <c r="CL96" s="15"/>
      <c r="CM96" s="14"/>
      <c r="CN96" s="14"/>
      <c r="CO96" s="15"/>
      <c r="CP96" s="15"/>
      <c r="CQ96" s="14"/>
      <c r="CR96" s="14"/>
      <c r="CS96" s="15"/>
    </row>
    <row r="97" spans="1:97" s="26" customFormat="1" ht="31.5" x14ac:dyDescent="0.25">
      <c r="A97" s="75" t="s">
        <v>302</v>
      </c>
      <c r="B97" s="78">
        <f t="shared" si="266"/>
        <v>125803.80000000003</v>
      </c>
      <c r="C97" s="78">
        <f t="shared" si="266"/>
        <v>166604.39999999994</v>
      </c>
      <c r="D97" s="78">
        <f t="shared" si="267"/>
        <v>164267.94448000001</v>
      </c>
      <c r="E97" s="81">
        <f t="shared" ref="E97" si="312">D97/C97*100</f>
        <v>98.59760275238834</v>
      </c>
      <c r="F97" s="81">
        <f>SUM(F98:F101)</f>
        <v>349.8</v>
      </c>
      <c r="G97" s="81">
        <f>SUM(G98:G101)</f>
        <v>349.8</v>
      </c>
      <c r="H97" s="81">
        <f t="shared" ref="H97:CN97" si="313">SUM(H98:H101)</f>
        <v>349.5</v>
      </c>
      <c r="I97" s="81">
        <f t="shared" si="270"/>
        <v>99.914236706689536</v>
      </c>
      <c r="J97" s="81">
        <f t="shared" ref="J97" si="314">SUM(J98:J101)</f>
        <v>62.7</v>
      </c>
      <c r="K97" s="81">
        <f t="shared" si="313"/>
        <v>62.7</v>
      </c>
      <c r="L97" s="81">
        <f t="shared" si="313"/>
        <v>62.7</v>
      </c>
      <c r="M97" s="81">
        <f t="shared" si="272"/>
        <v>100</v>
      </c>
      <c r="N97" s="81">
        <f t="shared" ref="N97" si="315">SUM(N98:N101)</f>
        <v>1467.3</v>
      </c>
      <c r="O97" s="81">
        <f t="shared" si="313"/>
        <v>1112.3</v>
      </c>
      <c r="P97" s="81">
        <f t="shared" si="313"/>
        <v>1112.3</v>
      </c>
      <c r="Q97" s="81">
        <f t="shared" si="274"/>
        <v>100</v>
      </c>
      <c r="R97" s="81">
        <f t="shared" ref="R97" si="316">SUM(R98:R101)</f>
        <v>17374.5</v>
      </c>
      <c r="S97" s="81">
        <f t="shared" si="313"/>
        <v>19560.599999999999</v>
      </c>
      <c r="T97" s="81">
        <f t="shared" si="313"/>
        <v>19560.599999999999</v>
      </c>
      <c r="U97" s="81">
        <f t="shared" si="63"/>
        <v>100</v>
      </c>
      <c r="V97" s="154"/>
      <c r="W97" s="81">
        <f t="shared" si="313"/>
        <v>213.3</v>
      </c>
      <c r="X97" s="81">
        <f t="shared" si="313"/>
        <v>103.61252</v>
      </c>
      <c r="Y97" s="81">
        <f t="shared" si="106"/>
        <v>48.575958743553677</v>
      </c>
      <c r="Z97" s="81">
        <f t="shared" ref="Z97" si="317">SUM(Z98:Z101)</f>
        <v>1778.5</v>
      </c>
      <c r="AA97" s="81">
        <f t="shared" si="313"/>
        <v>1412.8</v>
      </c>
      <c r="AB97" s="81">
        <f t="shared" si="313"/>
        <v>1412.8</v>
      </c>
      <c r="AC97" s="81">
        <f t="shared" si="277"/>
        <v>100</v>
      </c>
      <c r="AD97" s="81">
        <f t="shared" ref="AD97" si="318">SUM(AD98:AD101)</f>
        <v>53.9</v>
      </c>
      <c r="AE97" s="81">
        <f t="shared" si="313"/>
        <v>53.9</v>
      </c>
      <c r="AF97" s="81">
        <f t="shared" si="313"/>
        <v>53.9</v>
      </c>
      <c r="AG97" s="81">
        <f t="shared" si="279"/>
        <v>100</v>
      </c>
      <c r="AH97" s="81">
        <f t="shared" ref="AH97" si="319">SUM(AH98:AH101)</f>
        <v>91224.8</v>
      </c>
      <c r="AI97" s="81">
        <f t="shared" si="313"/>
        <v>130373.9</v>
      </c>
      <c r="AJ97" s="81">
        <f t="shared" si="313"/>
        <v>130318.19345000001</v>
      </c>
      <c r="AK97" s="81">
        <f t="shared" si="281"/>
        <v>99.95727170085425</v>
      </c>
      <c r="AL97" s="81">
        <f t="shared" ref="AL97" si="320">SUM(AL98:AL101)</f>
        <v>300.60000000000002</v>
      </c>
      <c r="AM97" s="81">
        <f t="shared" si="313"/>
        <v>310.3</v>
      </c>
      <c r="AN97" s="81">
        <f t="shared" si="313"/>
        <v>310.11606</v>
      </c>
      <c r="AO97" s="79">
        <f t="shared" si="283"/>
        <v>99.94072188204963</v>
      </c>
      <c r="AP97" s="81">
        <f t="shared" ref="AP97" si="321">SUM(AP98:AP101)</f>
        <v>0</v>
      </c>
      <c r="AQ97" s="81">
        <f t="shared" si="313"/>
        <v>0</v>
      </c>
      <c r="AR97" s="81">
        <f t="shared" si="313"/>
        <v>0</v>
      </c>
      <c r="AS97" s="81"/>
      <c r="AT97" s="81">
        <f t="shared" ref="AT97" si="322">SUM(AT98:AT101)</f>
        <v>300.60000000000002</v>
      </c>
      <c r="AU97" s="81">
        <f t="shared" si="313"/>
        <v>310.3</v>
      </c>
      <c r="AV97" s="81">
        <f t="shared" si="313"/>
        <v>310.3</v>
      </c>
      <c r="AW97" s="81">
        <f t="shared" si="287"/>
        <v>100</v>
      </c>
      <c r="AX97" s="81">
        <f t="shared" ref="AX97" si="323">SUM(AX98:AX101)</f>
        <v>995.9</v>
      </c>
      <c r="AY97" s="81">
        <f t="shared" si="313"/>
        <v>904.5</v>
      </c>
      <c r="AZ97" s="81">
        <f t="shared" si="313"/>
        <v>894.96546999999998</v>
      </c>
      <c r="BA97" s="81">
        <f t="shared" si="289"/>
        <v>98.94587838584853</v>
      </c>
      <c r="BB97" s="81">
        <f t="shared" ref="BB97" si="324">SUM(BB98:BB101)</f>
        <v>300.60000000000002</v>
      </c>
      <c r="BC97" s="81">
        <f t="shared" si="313"/>
        <v>310.3</v>
      </c>
      <c r="BD97" s="81">
        <f t="shared" si="313"/>
        <v>310.29995000000002</v>
      </c>
      <c r="BE97" s="81">
        <f t="shared" si="291"/>
        <v>99.999983886561395</v>
      </c>
      <c r="BF97" s="81">
        <f t="shared" ref="BF97" si="325">SUM(BF98:BF101)</f>
        <v>300.60000000000002</v>
      </c>
      <c r="BG97" s="81">
        <f t="shared" si="313"/>
        <v>310.3</v>
      </c>
      <c r="BH97" s="81">
        <f t="shared" si="313"/>
        <v>182.36506</v>
      </c>
      <c r="BI97" s="81">
        <f t="shared" si="293"/>
        <v>58.770563970351276</v>
      </c>
      <c r="BJ97" s="81">
        <f t="shared" ref="BJ97" si="326">SUM(BJ98:BJ101)</f>
        <v>607.1</v>
      </c>
      <c r="BK97" s="81">
        <f t="shared" si="313"/>
        <v>607.1</v>
      </c>
      <c r="BL97" s="81">
        <f t="shared" ref="BL97" si="327">SUM(BL98:BL101)</f>
        <v>607.1</v>
      </c>
      <c r="BM97" s="81">
        <f t="shared" si="296"/>
        <v>100</v>
      </c>
      <c r="BN97" s="81">
        <f t="shared" ref="BN97" si="328">SUM(BN98:BN101)</f>
        <v>0</v>
      </c>
      <c r="BO97" s="81">
        <f t="shared" si="313"/>
        <v>0</v>
      </c>
      <c r="BP97" s="81">
        <f t="shared" ref="BP97" si="329">SUM(BP98:BP101)</f>
        <v>0</v>
      </c>
      <c r="BQ97" s="81">
        <f t="shared" si="313"/>
        <v>0</v>
      </c>
      <c r="BR97" s="81">
        <f t="shared" ref="BR97" si="330">SUM(BR98:BR101)</f>
        <v>702.59999999999991</v>
      </c>
      <c r="BS97" s="81">
        <f t="shared" si="313"/>
        <v>702.59999999999991</v>
      </c>
      <c r="BT97" s="81">
        <f t="shared" ref="BT97" si="331">SUM(BT98:BT101)</f>
        <v>578.78250000000003</v>
      </c>
      <c r="BU97" s="79">
        <f t="shared" si="301"/>
        <v>82.377241673783104</v>
      </c>
      <c r="BV97" s="81">
        <f t="shared" ref="BV97" si="332">SUM(BV98:BV101)</f>
        <v>300.60000000000002</v>
      </c>
      <c r="BW97" s="81">
        <f t="shared" si="313"/>
        <v>310.3</v>
      </c>
      <c r="BX97" s="81">
        <f t="shared" si="313"/>
        <v>310.29939000000002</v>
      </c>
      <c r="BY97" s="81">
        <f t="shared" si="303"/>
        <v>99.999803416048977</v>
      </c>
      <c r="BZ97" s="81">
        <f t="shared" ref="BZ97" si="333">SUM(BZ98:BZ101)</f>
        <v>300.60000000000002</v>
      </c>
      <c r="CA97" s="81">
        <f t="shared" si="313"/>
        <v>310.3</v>
      </c>
      <c r="CB97" s="81">
        <f t="shared" ref="CB97" si="334">SUM(CB98:CB101)</f>
        <v>98.842079999999996</v>
      </c>
      <c r="CC97" s="81">
        <f t="shared" si="306"/>
        <v>31.853715758942958</v>
      </c>
      <c r="CD97" s="81">
        <f t="shared" ref="CD97" si="335">SUM(CD98:CD101)</f>
        <v>9354.9</v>
      </c>
      <c r="CE97" s="81">
        <f t="shared" si="313"/>
        <v>9354.9</v>
      </c>
      <c r="CF97" s="81">
        <f t="shared" si="313"/>
        <v>7661.2129999999997</v>
      </c>
      <c r="CG97" s="81">
        <f t="shared" si="94"/>
        <v>81.895188617729744</v>
      </c>
      <c r="CH97" s="81">
        <f t="shared" ref="CH97" si="336">SUM(CH98:CH101)</f>
        <v>28.2</v>
      </c>
      <c r="CI97" s="81">
        <f t="shared" si="313"/>
        <v>32</v>
      </c>
      <c r="CJ97" s="81">
        <f t="shared" si="313"/>
        <v>27.855</v>
      </c>
      <c r="CK97" s="81">
        <f t="shared" si="310"/>
        <v>87.046875</v>
      </c>
      <c r="CL97" s="81"/>
      <c r="CM97" s="81">
        <f t="shared" si="313"/>
        <v>2.2000000000000002</v>
      </c>
      <c r="CN97" s="81">
        <f t="shared" si="313"/>
        <v>2.2000000000000002</v>
      </c>
      <c r="CO97" s="81">
        <f t="shared" si="309"/>
        <v>100</v>
      </c>
      <c r="CP97" s="81"/>
      <c r="CQ97" s="81"/>
      <c r="CR97" s="81"/>
      <c r="CS97" s="81"/>
    </row>
    <row r="98" spans="1:97" s="12" customFormat="1" ht="31.5" x14ac:dyDescent="0.25">
      <c r="A98" s="119" t="s">
        <v>301</v>
      </c>
      <c r="B98" s="48">
        <f t="shared" si="266"/>
        <v>125101.20000000003</v>
      </c>
      <c r="C98" s="48">
        <f t="shared" si="266"/>
        <v>165901.79999999993</v>
      </c>
      <c r="D98" s="48">
        <f t="shared" si="267"/>
        <v>163689.16198</v>
      </c>
      <c r="E98" s="15">
        <f t="shared" si="1"/>
        <v>98.666296556155558</v>
      </c>
      <c r="F98" s="15">
        <v>349.8</v>
      </c>
      <c r="G98" s="15">
        <v>349.8</v>
      </c>
      <c r="H98" s="133">
        <v>349.5</v>
      </c>
      <c r="I98" s="15">
        <f t="shared" si="270"/>
        <v>99.914236706689536</v>
      </c>
      <c r="J98" s="15">
        <v>62.7</v>
      </c>
      <c r="K98" s="133">
        <v>62.7</v>
      </c>
      <c r="L98" s="133">
        <v>62.7</v>
      </c>
      <c r="M98" s="15">
        <f t="shared" si="272"/>
        <v>100</v>
      </c>
      <c r="N98" s="15">
        <v>1467.3</v>
      </c>
      <c r="O98" s="133">
        <v>1112.3</v>
      </c>
      <c r="P98" s="133">
        <v>1112.3</v>
      </c>
      <c r="Q98" s="15">
        <f t="shared" si="274"/>
        <v>100</v>
      </c>
      <c r="R98" s="15">
        <v>17374.5</v>
      </c>
      <c r="S98" s="15">
        <v>19560.599999999999</v>
      </c>
      <c r="T98" s="133">
        <v>19560.599999999999</v>
      </c>
      <c r="U98" s="15">
        <f t="shared" si="63"/>
        <v>100</v>
      </c>
      <c r="V98" s="156"/>
      <c r="W98" s="133">
        <v>213.3</v>
      </c>
      <c r="X98" s="133">
        <v>103.61252</v>
      </c>
      <c r="Y98" s="15">
        <f t="shared" si="106"/>
        <v>48.575958743553677</v>
      </c>
      <c r="Z98" s="15">
        <v>1778.5</v>
      </c>
      <c r="AA98" s="15">
        <v>1412.8</v>
      </c>
      <c r="AB98" s="133">
        <v>1412.8</v>
      </c>
      <c r="AC98" s="15">
        <f t="shared" si="277"/>
        <v>100</v>
      </c>
      <c r="AD98" s="15">
        <v>53.9</v>
      </c>
      <c r="AE98" s="15">
        <v>53.9</v>
      </c>
      <c r="AF98" s="133">
        <v>53.9</v>
      </c>
      <c r="AG98" s="15">
        <f t="shared" si="279"/>
        <v>100</v>
      </c>
      <c r="AH98" s="247">
        <v>91224.8</v>
      </c>
      <c r="AI98" s="133">
        <v>130373.9</v>
      </c>
      <c r="AJ98" s="133">
        <v>130318.19345000001</v>
      </c>
      <c r="AK98" s="15">
        <f t="shared" si="281"/>
        <v>99.95727170085425</v>
      </c>
      <c r="AL98" s="15">
        <v>300.60000000000002</v>
      </c>
      <c r="AM98" s="133">
        <v>310.3</v>
      </c>
      <c r="AN98" s="133">
        <v>310.11606</v>
      </c>
      <c r="AO98" s="14">
        <f t="shared" si="283"/>
        <v>99.94072188204963</v>
      </c>
      <c r="AP98" s="14"/>
      <c r="AQ98" s="14"/>
      <c r="AR98" s="15"/>
      <c r="AS98" s="15"/>
      <c r="AT98" s="15">
        <v>300.60000000000002</v>
      </c>
      <c r="AU98" s="15">
        <v>310.3</v>
      </c>
      <c r="AV98" s="15">
        <v>310.3</v>
      </c>
      <c r="AW98" s="15">
        <f t="shared" si="287"/>
        <v>100</v>
      </c>
      <c r="AX98" s="15">
        <v>995.9</v>
      </c>
      <c r="AY98" s="133">
        <v>904.5</v>
      </c>
      <c r="AZ98" s="133">
        <v>894.96546999999998</v>
      </c>
      <c r="BA98" s="15">
        <f t="shared" si="289"/>
        <v>98.94587838584853</v>
      </c>
      <c r="BB98" s="15">
        <v>300.60000000000002</v>
      </c>
      <c r="BC98" s="133">
        <v>310.3</v>
      </c>
      <c r="BD98" s="133">
        <v>310.29995000000002</v>
      </c>
      <c r="BE98" s="15">
        <f t="shared" si="291"/>
        <v>99.999983886561395</v>
      </c>
      <c r="BF98" s="15">
        <v>300.60000000000002</v>
      </c>
      <c r="BG98" s="247">
        <v>310.3</v>
      </c>
      <c r="BH98" s="133">
        <v>182.36506</v>
      </c>
      <c r="BI98" s="15">
        <f t="shared" si="293"/>
        <v>58.770563970351276</v>
      </c>
      <c r="BJ98" s="15">
        <v>607.1</v>
      </c>
      <c r="BK98" s="231">
        <v>607.1</v>
      </c>
      <c r="BL98" s="231">
        <v>607.1</v>
      </c>
      <c r="BM98" s="15">
        <f t="shared" si="296"/>
        <v>100</v>
      </c>
      <c r="BN98" s="15"/>
      <c r="BO98" s="15"/>
      <c r="BP98" s="15"/>
      <c r="BQ98" s="15"/>
      <c r="BR98" s="15"/>
      <c r="BS98" s="15"/>
      <c r="BT98" s="15"/>
      <c r="BU98" s="14"/>
      <c r="BV98" s="15">
        <v>300.60000000000002</v>
      </c>
      <c r="BW98" s="133">
        <v>310.3</v>
      </c>
      <c r="BX98" s="133">
        <v>310.29939000000002</v>
      </c>
      <c r="BY98" s="15">
        <f t="shared" si="303"/>
        <v>99.999803416048977</v>
      </c>
      <c r="BZ98" s="15">
        <v>300.60000000000002</v>
      </c>
      <c r="CA98" s="15">
        <v>310.3</v>
      </c>
      <c r="CB98" s="15">
        <v>98.842079999999996</v>
      </c>
      <c r="CC98" s="15">
        <f t="shared" si="306"/>
        <v>31.853715758942958</v>
      </c>
      <c r="CD98" s="15">
        <v>9354.9</v>
      </c>
      <c r="CE98" s="15">
        <v>9354.9</v>
      </c>
      <c r="CF98" s="133">
        <v>7661.2129999999997</v>
      </c>
      <c r="CG98" s="15">
        <f t="shared" si="94"/>
        <v>81.895188617729744</v>
      </c>
      <c r="CH98" s="15">
        <v>28.2</v>
      </c>
      <c r="CI98" s="15">
        <v>32</v>
      </c>
      <c r="CJ98" s="15">
        <v>27.855</v>
      </c>
      <c r="CK98" s="15">
        <f t="shared" si="310"/>
        <v>87.046875</v>
      </c>
      <c r="CL98" s="15"/>
      <c r="CM98" s="133">
        <v>2.2000000000000002</v>
      </c>
      <c r="CN98" s="133">
        <v>2.2000000000000002</v>
      </c>
      <c r="CO98" s="15">
        <f t="shared" si="309"/>
        <v>100</v>
      </c>
      <c r="CP98" s="15"/>
      <c r="CQ98" s="15"/>
      <c r="CR98" s="15"/>
      <c r="CS98" s="15"/>
    </row>
    <row r="99" spans="1:97" s="12" customFormat="1" x14ac:dyDescent="0.25">
      <c r="A99" s="120" t="s">
        <v>300</v>
      </c>
      <c r="B99" s="48">
        <f t="shared" si="266"/>
        <v>234.2</v>
      </c>
      <c r="C99" s="48">
        <f t="shared" si="266"/>
        <v>234.2</v>
      </c>
      <c r="D99" s="48">
        <f t="shared" si="267"/>
        <v>110.38249999999999</v>
      </c>
      <c r="E99" s="14">
        <f>D99/C99*100</f>
        <v>47.131725021349276</v>
      </c>
      <c r="F99" s="14"/>
      <c r="G99" s="14"/>
      <c r="H99" s="14"/>
      <c r="I99" s="15"/>
      <c r="J99" s="14"/>
      <c r="K99" s="14"/>
      <c r="L99" s="15"/>
      <c r="M99" s="15"/>
      <c r="N99" s="14"/>
      <c r="O99" s="14"/>
      <c r="P99" s="14"/>
      <c r="Q99" s="15"/>
      <c r="R99" s="15"/>
      <c r="S99" s="15"/>
      <c r="T99" s="15"/>
      <c r="U99" s="15"/>
      <c r="V99" s="156"/>
      <c r="W99" s="14"/>
      <c r="X99" s="14"/>
      <c r="Y99" s="15"/>
      <c r="Z99" s="14"/>
      <c r="AA99" s="14"/>
      <c r="AB99" s="14"/>
      <c r="AC99" s="15"/>
      <c r="AD99" s="14"/>
      <c r="AE99" s="14"/>
      <c r="AF99" s="14"/>
      <c r="AG99" s="15"/>
      <c r="AH99" s="15"/>
      <c r="AI99" s="15"/>
      <c r="AJ99" s="15"/>
      <c r="AK99" s="15"/>
      <c r="AL99" s="14"/>
      <c r="AM99" s="14"/>
      <c r="AN99" s="14"/>
      <c r="AO99" s="14"/>
      <c r="AP99" s="14"/>
      <c r="AQ99" s="14"/>
      <c r="AR99" s="14"/>
      <c r="AS99" s="15"/>
      <c r="AT99" s="14"/>
      <c r="AU99" s="14"/>
      <c r="AV99" s="14"/>
      <c r="AW99" s="15"/>
      <c r="AX99" s="14"/>
      <c r="AY99" s="14"/>
      <c r="AZ99" s="14"/>
      <c r="BA99" s="15"/>
      <c r="BB99" s="14"/>
      <c r="BC99" s="14"/>
      <c r="BD99" s="14"/>
      <c r="BE99" s="15"/>
      <c r="BF99" s="14"/>
      <c r="BG99" s="14"/>
      <c r="BH99" s="14"/>
      <c r="BI99" s="15"/>
      <c r="BJ99" s="14"/>
      <c r="BK99" s="14"/>
      <c r="BL99" s="14"/>
      <c r="BM99" s="15"/>
      <c r="BN99" s="14"/>
      <c r="BO99" s="14"/>
      <c r="BP99" s="14"/>
      <c r="BQ99" s="14"/>
      <c r="BR99" s="14">
        <v>234.2</v>
      </c>
      <c r="BS99" s="14">
        <v>234.2</v>
      </c>
      <c r="BT99" s="14">
        <v>110.38249999999999</v>
      </c>
      <c r="BU99" s="14">
        <f>BT99/BS99*100</f>
        <v>47.131725021349276</v>
      </c>
      <c r="BV99" s="14"/>
      <c r="BW99" s="14"/>
      <c r="BX99" s="14"/>
      <c r="BY99" s="15"/>
      <c r="BZ99" s="14"/>
      <c r="CA99" s="14"/>
      <c r="CB99" s="14"/>
      <c r="CC99" s="15"/>
      <c r="CD99" s="14"/>
      <c r="CE99" s="14"/>
      <c r="CF99" s="14"/>
      <c r="CG99" s="15"/>
      <c r="CH99" s="14"/>
      <c r="CI99" s="14"/>
      <c r="CJ99" s="14"/>
      <c r="CK99" s="15"/>
      <c r="CL99" s="15"/>
      <c r="CM99" s="14"/>
      <c r="CN99" s="14"/>
      <c r="CO99" s="15"/>
      <c r="CP99" s="15"/>
      <c r="CQ99" s="14"/>
      <c r="CR99" s="14"/>
      <c r="CS99" s="15"/>
    </row>
    <row r="100" spans="1:97" s="12" customFormat="1" x14ac:dyDescent="0.25">
      <c r="A100" s="120" t="s">
        <v>483</v>
      </c>
      <c r="B100" s="48">
        <f t="shared" si="266"/>
        <v>234.2</v>
      </c>
      <c r="C100" s="48">
        <f t="shared" si="266"/>
        <v>234.2</v>
      </c>
      <c r="D100" s="48">
        <f t="shared" si="267"/>
        <v>234.2</v>
      </c>
      <c r="E100" s="14">
        <f>D100/C100*100</f>
        <v>100</v>
      </c>
      <c r="F100" s="14"/>
      <c r="G100" s="14"/>
      <c r="H100" s="14"/>
      <c r="I100" s="15"/>
      <c r="J100" s="14"/>
      <c r="K100" s="14"/>
      <c r="L100" s="15"/>
      <c r="M100" s="15"/>
      <c r="N100" s="14"/>
      <c r="O100" s="14"/>
      <c r="P100" s="14"/>
      <c r="Q100" s="15"/>
      <c r="R100" s="15"/>
      <c r="S100" s="15"/>
      <c r="T100" s="15"/>
      <c r="U100" s="15"/>
      <c r="V100" s="156"/>
      <c r="W100" s="14"/>
      <c r="X100" s="14"/>
      <c r="Y100" s="15"/>
      <c r="Z100" s="14"/>
      <c r="AA100" s="14"/>
      <c r="AB100" s="14"/>
      <c r="AC100" s="15"/>
      <c r="AD100" s="14"/>
      <c r="AE100" s="14"/>
      <c r="AF100" s="14"/>
      <c r="AG100" s="15"/>
      <c r="AH100" s="15"/>
      <c r="AI100" s="15"/>
      <c r="AJ100" s="15"/>
      <c r="AK100" s="15"/>
      <c r="AL100" s="14"/>
      <c r="AM100" s="14"/>
      <c r="AN100" s="14"/>
      <c r="AO100" s="14"/>
      <c r="AP100" s="14"/>
      <c r="AQ100" s="14"/>
      <c r="AR100" s="14"/>
      <c r="AS100" s="15"/>
      <c r="AT100" s="14"/>
      <c r="AU100" s="14"/>
      <c r="AV100" s="14"/>
      <c r="AW100" s="15"/>
      <c r="AX100" s="14"/>
      <c r="AY100" s="14"/>
      <c r="AZ100" s="14"/>
      <c r="BA100" s="15"/>
      <c r="BB100" s="14"/>
      <c r="BC100" s="14"/>
      <c r="BD100" s="14"/>
      <c r="BE100" s="15"/>
      <c r="BF100" s="14"/>
      <c r="BG100" s="14"/>
      <c r="BH100" s="14"/>
      <c r="BI100" s="15"/>
      <c r="BJ100" s="14"/>
      <c r="BK100" s="14"/>
      <c r="BL100" s="14"/>
      <c r="BM100" s="15"/>
      <c r="BN100" s="14"/>
      <c r="BO100" s="14"/>
      <c r="BP100" s="14"/>
      <c r="BQ100" s="14"/>
      <c r="BR100" s="14">
        <v>234.2</v>
      </c>
      <c r="BS100" s="14">
        <v>234.2</v>
      </c>
      <c r="BT100" s="14">
        <v>234.2</v>
      </c>
      <c r="BU100" s="14">
        <f>BT100/BS100*100</f>
        <v>100</v>
      </c>
      <c r="BV100" s="14"/>
      <c r="BW100" s="14"/>
      <c r="BX100" s="14"/>
      <c r="BY100" s="15"/>
      <c r="BZ100" s="14"/>
      <c r="CA100" s="14"/>
      <c r="CB100" s="14"/>
      <c r="CC100" s="15"/>
      <c r="CD100" s="14"/>
      <c r="CE100" s="14"/>
      <c r="CF100" s="14"/>
      <c r="CG100" s="15"/>
      <c r="CH100" s="14"/>
      <c r="CI100" s="14"/>
      <c r="CJ100" s="14"/>
      <c r="CK100" s="15"/>
      <c r="CL100" s="15"/>
      <c r="CM100" s="14"/>
      <c r="CN100" s="14"/>
      <c r="CO100" s="15"/>
      <c r="CP100" s="15"/>
      <c r="CQ100" s="14"/>
      <c r="CR100" s="14"/>
      <c r="CS100" s="15"/>
    </row>
    <row r="101" spans="1:97" s="12" customFormat="1" x14ac:dyDescent="0.25">
      <c r="A101" s="120" t="s">
        <v>484</v>
      </c>
      <c r="B101" s="48">
        <f t="shared" si="266"/>
        <v>234.2</v>
      </c>
      <c r="C101" s="48">
        <f t="shared" si="266"/>
        <v>234.2</v>
      </c>
      <c r="D101" s="48">
        <f t="shared" si="267"/>
        <v>234.2</v>
      </c>
      <c r="E101" s="14">
        <f>D101/C101*100</f>
        <v>100</v>
      </c>
      <c r="F101" s="14"/>
      <c r="G101" s="14"/>
      <c r="H101" s="14"/>
      <c r="I101" s="15"/>
      <c r="J101" s="14"/>
      <c r="K101" s="14"/>
      <c r="L101" s="15"/>
      <c r="M101" s="15"/>
      <c r="N101" s="14"/>
      <c r="O101" s="14"/>
      <c r="P101" s="14"/>
      <c r="Q101" s="15"/>
      <c r="R101" s="15"/>
      <c r="S101" s="15"/>
      <c r="T101" s="15"/>
      <c r="U101" s="15"/>
      <c r="V101" s="156"/>
      <c r="W101" s="14"/>
      <c r="X101" s="14"/>
      <c r="Y101" s="15"/>
      <c r="Z101" s="14"/>
      <c r="AA101" s="14"/>
      <c r="AB101" s="14"/>
      <c r="AC101" s="15"/>
      <c r="AD101" s="14"/>
      <c r="AE101" s="14"/>
      <c r="AF101" s="14"/>
      <c r="AG101" s="15"/>
      <c r="AH101" s="15"/>
      <c r="AI101" s="15"/>
      <c r="AJ101" s="15"/>
      <c r="AK101" s="15"/>
      <c r="AL101" s="14"/>
      <c r="AM101" s="14"/>
      <c r="AN101" s="14"/>
      <c r="AO101" s="14"/>
      <c r="AP101" s="14"/>
      <c r="AQ101" s="14"/>
      <c r="AR101" s="14"/>
      <c r="AS101" s="15"/>
      <c r="AT101" s="14"/>
      <c r="AU101" s="14"/>
      <c r="AV101" s="14"/>
      <c r="AW101" s="15"/>
      <c r="AX101" s="14"/>
      <c r="AY101" s="14"/>
      <c r="AZ101" s="14"/>
      <c r="BA101" s="15"/>
      <c r="BB101" s="14"/>
      <c r="BC101" s="14"/>
      <c r="BD101" s="14"/>
      <c r="BE101" s="15"/>
      <c r="BF101" s="14"/>
      <c r="BG101" s="14"/>
      <c r="BH101" s="14"/>
      <c r="BI101" s="15"/>
      <c r="BJ101" s="14"/>
      <c r="BK101" s="14"/>
      <c r="BL101" s="14"/>
      <c r="BM101" s="15"/>
      <c r="BN101" s="14"/>
      <c r="BO101" s="14"/>
      <c r="BP101" s="14"/>
      <c r="BQ101" s="14"/>
      <c r="BR101" s="14">
        <v>234.2</v>
      </c>
      <c r="BS101" s="14">
        <v>234.2</v>
      </c>
      <c r="BT101" s="14">
        <v>234.2</v>
      </c>
      <c r="BU101" s="14">
        <f>BT101/BS101*100</f>
        <v>100</v>
      </c>
      <c r="BV101" s="14"/>
      <c r="BW101" s="14"/>
      <c r="BX101" s="14"/>
      <c r="BY101" s="15"/>
      <c r="BZ101" s="14"/>
      <c r="CA101" s="14"/>
      <c r="CB101" s="14"/>
      <c r="CC101" s="15"/>
      <c r="CD101" s="14"/>
      <c r="CE101" s="14"/>
      <c r="CF101" s="14"/>
      <c r="CG101" s="15"/>
      <c r="CH101" s="14"/>
      <c r="CI101" s="14"/>
      <c r="CJ101" s="14"/>
      <c r="CK101" s="15"/>
      <c r="CL101" s="15"/>
      <c r="CM101" s="14"/>
      <c r="CN101" s="14"/>
      <c r="CO101" s="15"/>
      <c r="CP101" s="15"/>
      <c r="CQ101" s="14"/>
      <c r="CR101" s="14"/>
      <c r="CS101" s="15"/>
    </row>
    <row r="102" spans="1:97" s="26" customFormat="1" ht="31.5" x14ac:dyDescent="0.25">
      <c r="A102" s="75" t="s">
        <v>305</v>
      </c>
      <c r="B102" s="78">
        <f t="shared" si="266"/>
        <v>194140.40000000002</v>
      </c>
      <c r="C102" s="78">
        <f t="shared" si="266"/>
        <v>255654.89999999994</v>
      </c>
      <c r="D102" s="78">
        <f t="shared" si="267"/>
        <v>253569.22640999994</v>
      </c>
      <c r="E102" s="81">
        <f t="shared" ref="E102" si="337">D102/C102*100</f>
        <v>99.184183995691072</v>
      </c>
      <c r="F102" s="81">
        <f>SUM(F103:F113)</f>
        <v>618.70000000000005</v>
      </c>
      <c r="G102" s="81">
        <f>SUM(G103:G113)</f>
        <v>660</v>
      </c>
      <c r="H102" s="81">
        <f t="shared" ref="H102:CN102" si="338">SUM(H103:H113)</f>
        <v>660</v>
      </c>
      <c r="I102" s="81">
        <f t="shared" si="270"/>
        <v>100</v>
      </c>
      <c r="J102" s="81">
        <f t="shared" ref="J102" si="339">SUM(J103:J113)</f>
        <v>130.69999999999999</v>
      </c>
      <c r="K102" s="81">
        <f t="shared" si="338"/>
        <v>130.69999999999999</v>
      </c>
      <c r="L102" s="81">
        <f t="shared" si="338"/>
        <v>130.69999999999999</v>
      </c>
      <c r="M102" s="81">
        <f t="shared" si="272"/>
        <v>100</v>
      </c>
      <c r="N102" s="81">
        <f t="shared" ref="N102" si="340">SUM(N103:N113)</f>
        <v>3258.5</v>
      </c>
      <c r="O102" s="81">
        <f t="shared" si="338"/>
        <v>2871.5</v>
      </c>
      <c r="P102" s="81">
        <f t="shared" si="338"/>
        <v>2871.5</v>
      </c>
      <c r="Q102" s="81">
        <f t="shared" si="274"/>
        <v>100</v>
      </c>
      <c r="R102" s="81">
        <f t="shared" ref="R102" si="341">SUM(R103:R113)</f>
        <v>30377.4</v>
      </c>
      <c r="S102" s="81">
        <f t="shared" si="338"/>
        <v>41155.199999999997</v>
      </c>
      <c r="T102" s="81">
        <f t="shared" si="338"/>
        <v>41155.199999999997</v>
      </c>
      <c r="U102" s="81">
        <f t="shared" si="63"/>
        <v>100</v>
      </c>
      <c r="V102" s="154"/>
      <c r="W102" s="81">
        <f t="shared" si="338"/>
        <v>140.9</v>
      </c>
      <c r="X102" s="81">
        <f t="shared" si="338"/>
        <v>140.8715</v>
      </c>
      <c r="Y102" s="81">
        <f t="shared" si="106"/>
        <v>99.97977288857345</v>
      </c>
      <c r="Z102" s="81">
        <f t="shared" ref="Z102" si="342">SUM(Z103:Z113)</f>
        <v>3231.7</v>
      </c>
      <c r="AA102" s="81">
        <f t="shared" si="338"/>
        <v>3267.4</v>
      </c>
      <c r="AB102" s="81">
        <f t="shared" si="338"/>
        <v>3267.4</v>
      </c>
      <c r="AC102" s="81">
        <f t="shared" si="277"/>
        <v>100</v>
      </c>
      <c r="AD102" s="81">
        <f t="shared" ref="AD102" si="343">SUM(AD103:AD113)</f>
        <v>107.7</v>
      </c>
      <c r="AE102" s="81">
        <f t="shared" si="338"/>
        <v>107.7</v>
      </c>
      <c r="AF102" s="81">
        <f t="shared" si="338"/>
        <v>107.7</v>
      </c>
      <c r="AG102" s="81">
        <f t="shared" si="279"/>
        <v>100</v>
      </c>
      <c r="AH102" s="81">
        <f t="shared" ref="AH102" si="344">SUM(AH103:AH113)</f>
        <v>135902.9</v>
      </c>
      <c r="AI102" s="81">
        <f t="shared" si="338"/>
        <v>187511</v>
      </c>
      <c r="AJ102" s="81">
        <f t="shared" si="338"/>
        <v>187511</v>
      </c>
      <c r="AK102" s="81">
        <f t="shared" si="281"/>
        <v>100</v>
      </c>
      <c r="AL102" s="81">
        <f t="shared" ref="AL102" si="345">SUM(AL103:AL113)</f>
        <v>300.60000000000002</v>
      </c>
      <c r="AM102" s="81">
        <f t="shared" si="338"/>
        <v>310.3</v>
      </c>
      <c r="AN102" s="81">
        <f t="shared" si="338"/>
        <v>310.3</v>
      </c>
      <c r="AO102" s="79">
        <f t="shared" si="283"/>
        <v>100</v>
      </c>
      <c r="AP102" s="81">
        <f t="shared" ref="AP102" si="346">SUM(AP103:AP113)</f>
        <v>0</v>
      </c>
      <c r="AQ102" s="81">
        <f t="shared" si="338"/>
        <v>0</v>
      </c>
      <c r="AR102" s="81">
        <f t="shared" si="338"/>
        <v>0</v>
      </c>
      <c r="AS102" s="81"/>
      <c r="AT102" s="81">
        <f t="shared" ref="AT102" si="347">SUM(AT103:AT113)</f>
        <v>300.60000000000002</v>
      </c>
      <c r="AU102" s="81">
        <f t="shared" si="338"/>
        <v>310.3</v>
      </c>
      <c r="AV102" s="81">
        <f t="shared" si="338"/>
        <v>310.3</v>
      </c>
      <c r="AW102" s="81">
        <f t="shared" si="287"/>
        <v>100</v>
      </c>
      <c r="AX102" s="81">
        <f t="shared" ref="AX102" si="348">SUM(AX103:AX113)</f>
        <v>2962.4</v>
      </c>
      <c r="AY102" s="81">
        <f t="shared" si="338"/>
        <v>2226.5</v>
      </c>
      <c r="AZ102" s="81">
        <f t="shared" si="338"/>
        <v>2133.45973</v>
      </c>
      <c r="BA102" s="81">
        <f t="shared" si="289"/>
        <v>95.821231978441503</v>
      </c>
      <c r="BB102" s="81">
        <f t="shared" ref="BB102" si="349">SUM(BB103:BB113)</f>
        <v>300.60000000000002</v>
      </c>
      <c r="BC102" s="81">
        <f t="shared" si="338"/>
        <v>310.3</v>
      </c>
      <c r="BD102" s="81">
        <f t="shared" si="338"/>
        <v>310.29995000000002</v>
      </c>
      <c r="BE102" s="81">
        <f t="shared" si="291"/>
        <v>99.999983886561395</v>
      </c>
      <c r="BF102" s="81">
        <f t="shared" ref="BF102" si="350">SUM(BF103:BF113)</f>
        <v>300.60000000000002</v>
      </c>
      <c r="BG102" s="81">
        <f t="shared" si="338"/>
        <v>310.3</v>
      </c>
      <c r="BH102" s="81">
        <f t="shared" si="338"/>
        <v>310.3</v>
      </c>
      <c r="BI102" s="81">
        <f t="shared" si="293"/>
        <v>100</v>
      </c>
      <c r="BJ102" s="81">
        <f t="shared" ref="BJ102" si="351">SUM(BJ103:BJ113)</f>
        <v>930</v>
      </c>
      <c r="BK102" s="81">
        <f t="shared" si="338"/>
        <v>896.9</v>
      </c>
      <c r="BL102" s="81">
        <f t="shared" ref="BL102" si="352">SUM(BL103:BL113)</f>
        <v>896.9</v>
      </c>
      <c r="BM102" s="81">
        <f t="shared" si="296"/>
        <v>100</v>
      </c>
      <c r="BN102" s="81">
        <f t="shared" ref="BN102" si="353">SUM(BN103:BN113)</f>
        <v>0</v>
      </c>
      <c r="BO102" s="81">
        <f t="shared" si="338"/>
        <v>0</v>
      </c>
      <c r="BP102" s="81">
        <f t="shared" ref="BP102" si="354">SUM(BP103:BP113)</f>
        <v>0</v>
      </c>
      <c r="BQ102" s="81">
        <f t="shared" si="338"/>
        <v>0</v>
      </c>
      <c r="BR102" s="81">
        <f t="shared" ref="BR102" si="355">SUM(BR103:BR113)</f>
        <v>1452.2000000000003</v>
      </c>
      <c r="BS102" s="81">
        <f t="shared" si="338"/>
        <v>1452.2000000000003</v>
      </c>
      <c r="BT102" s="81">
        <f t="shared" ref="BT102" si="356">SUM(BT103:BT113)</f>
        <v>1452.2000000000003</v>
      </c>
      <c r="BU102" s="79">
        <f t="shared" ref="BU102:BU113" si="357">BT102/BS102*100</f>
        <v>100</v>
      </c>
      <c r="BV102" s="81">
        <f t="shared" ref="BV102" si="358">SUM(BV103:BV113)</f>
        <v>300.60000000000002</v>
      </c>
      <c r="BW102" s="81">
        <f t="shared" si="338"/>
        <v>310.3</v>
      </c>
      <c r="BX102" s="81">
        <f t="shared" si="338"/>
        <v>310.3</v>
      </c>
      <c r="BY102" s="81">
        <f t="shared" si="303"/>
        <v>100</v>
      </c>
      <c r="BZ102" s="81">
        <f t="shared" ref="BZ102" si="359">SUM(BZ103:BZ113)</f>
        <v>300.60000000000002</v>
      </c>
      <c r="CA102" s="81">
        <f t="shared" si="338"/>
        <v>310.3</v>
      </c>
      <c r="CB102" s="81">
        <f t="shared" ref="CB102" si="360">SUM(CB103:CB113)</f>
        <v>310.3</v>
      </c>
      <c r="CC102" s="81">
        <f t="shared" si="306"/>
        <v>100</v>
      </c>
      <c r="CD102" s="81">
        <f t="shared" ref="CD102" si="361">SUM(CD103:CD113)</f>
        <v>13330.7</v>
      </c>
      <c r="CE102" s="81">
        <f t="shared" si="338"/>
        <v>13330.7</v>
      </c>
      <c r="CF102" s="81">
        <f t="shared" si="338"/>
        <v>11378.6</v>
      </c>
      <c r="CG102" s="81">
        <f t="shared" si="94"/>
        <v>85.356357880681429</v>
      </c>
      <c r="CH102" s="81">
        <f t="shared" ref="CH102" si="362">SUM(CH103:CH113)</f>
        <v>33.9</v>
      </c>
      <c r="CI102" s="81">
        <f t="shared" si="338"/>
        <v>38.5</v>
      </c>
      <c r="CJ102" s="81">
        <f t="shared" si="338"/>
        <v>0</v>
      </c>
      <c r="CK102" s="81"/>
      <c r="CL102" s="81"/>
      <c r="CM102" s="81">
        <f t="shared" si="338"/>
        <v>3.9</v>
      </c>
      <c r="CN102" s="81">
        <f t="shared" si="338"/>
        <v>1.89523</v>
      </c>
      <c r="CO102" s="15">
        <f t="shared" si="309"/>
        <v>48.595641025641029</v>
      </c>
      <c r="CP102" s="15"/>
      <c r="CQ102" s="81"/>
      <c r="CR102" s="81"/>
      <c r="CS102" s="81"/>
    </row>
    <row r="103" spans="1:97" s="12" customFormat="1" ht="31.5" x14ac:dyDescent="0.25">
      <c r="A103" s="119" t="s">
        <v>304</v>
      </c>
      <c r="B103" s="48">
        <f t="shared" si="266"/>
        <v>192688.2</v>
      </c>
      <c r="C103" s="48">
        <f t="shared" si="266"/>
        <v>254202.69999999992</v>
      </c>
      <c r="D103" s="48">
        <f t="shared" si="267"/>
        <v>252117.02640999993</v>
      </c>
      <c r="E103" s="15">
        <f t="shared" si="1"/>
        <v>99.179523431497785</v>
      </c>
      <c r="F103" s="15">
        <v>618.70000000000005</v>
      </c>
      <c r="G103" s="15">
        <v>660</v>
      </c>
      <c r="H103" s="133">
        <v>660</v>
      </c>
      <c r="I103" s="15">
        <f t="shared" si="270"/>
        <v>100</v>
      </c>
      <c r="J103" s="15">
        <v>130.69999999999999</v>
      </c>
      <c r="K103" s="133">
        <v>130.69999999999999</v>
      </c>
      <c r="L103" s="133">
        <v>130.69999999999999</v>
      </c>
      <c r="M103" s="15">
        <f t="shared" si="272"/>
        <v>100</v>
      </c>
      <c r="N103" s="15">
        <v>3258.5</v>
      </c>
      <c r="O103" s="133">
        <v>2871.5</v>
      </c>
      <c r="P103" s="133">
        <v>2871.5</v>
      </c>
      <c r="Q103" s="15">
        <f t="shared" si="274"/>
        <v>100</v>
      </c>
      <c r="R103" s="15">
        <v>30377.4</v>
      </c>
      <c r="S103" s="15">
        <v>41155.199999999997</v>
      </c>
      <c r="T103" s="133">
        <v>41155.199999999997</v>
      </c>
      <c r="U103" s="15">
        <f t="shared" si="63"/>
        <v>100</v>
      </c>
      <c r="V103" s="156"/>
      <c r="W103" s="133">
        <v>140.9</v>
      </c>
      <c r="X103" s="133">
        <v>140.8715</v>
      </c>
      <c r="Y103" s="15">
        <f t="shared" si="106"/>
        <v>99.97977288857345</v>
      </c>
      <c r="Z103" s="15">
        <v>3231.7</v>
      </c>
      <c r="AA103" s="15">
        <v>3267.4</v>
      </c>
      <c r="AB103" s="133">
        <v>3267.4</v>
      </c>
      <c r="AC103" s="15">
        <f t="shared" si="277"/>
        <v>100</v>
      </c>
      <c r="AD103" s="15">
        <v>107.7</v>
      </c>
      <c r="AE103" s="15">
        <v>107.7</v>
      </c>
      <c r="AF103" s="133">
        <v>107.7</v>
      </c>
      <c r="AG103" s="15">
        <f t="shared" si="279"/>
        <v>100</v>
      </c>
      <c r="AH103" s="247">
        <v>135902.9</v>
      </c>
      <c r="AI103" s="133">
        <v>187511</v>
      </c>
      <c r="AJ103" s="133">
        <v>187511</v>
      </c>
      <c r="AK103" s="15">
        <f t="shared" si="281"/>
        <v>100</v>
      </c>
      <c r="AL103" s="15">
        <v>300.60000000000002</v>
      </c>
      <c r="AM103" s="133">
        <v>310.3</v>
      </c>
      <c r="AN103" s="133">
        <v>310.3</v>
      </c>
      <c r="AO103" s="14">
        <f t="shared" si="283"/>
        <v>100</v>
      </c>
      <c r="AP103" s="14"/>
      <c r="AQ103" s="14"/>
      <c r="AR103" s="15"/>
      <c r="AS103" s="15"/>
      <c r="AT103" s="15">
        <v>300.60000000000002</v>
      </c>
      <c r="AU103" s="15">
        <v>310.3</v>
      </c>
      <c r="AV103" s="15">
        <v>310.3</v>
      </c>
      <c r="AW103" s="15">
        <f t="shared" si="287"/>
        <v>100</v>
      </c>
      <c r="AX103" s="15">
        <v>2962.4</v>
      </c>
      <c r="AY103" s="133">
        <v>2226.5</v>
      </c>
      <c r="AZ103" s="133">
        <v>2133.45973</v>
      </c>
      <c r="BA103" s="15">
        <f t="shared" si="289"/>
        <v>95.821231978441503</v>
      </c>
      <c r="BB103" s="15">
        <v>300.60000000000002</v>
      </c>
      <c r="BC103" s="133">
        <v>310.3</v>
      </c>
      <c r="BD103" s="133">
        <v>310.29995000000002</v>
      </c>
      <c r="BE103" s="15">
        <f t="shared" si="291"/>
        <v>99.999983886561395</v>
      </c>
      <c r="BF103" s="15">
        <v>300.60000000000002</v>
      </c>
      <c r="BG103" s="247">
        <v>310.3</v>
      </c>
      <c r="BH103" s="133">
        <v>310.3</v>
      </c>
      <c r="BI103" s="15">
        <f t="shared" si="293"/>
        <v>100</v>
      </c>
      <c r="BJ103" s="15">
        <v>930</v>
      </c>
      <c r="BK103" s="231">
        <v>896.9</v>
      </c>
      <c r="BL103" s="231">
        <v>896.9</v>
      </c>
      <c r="BM103" s="15">
        <f t="shared" si="296"/>
        <v>100</v>
      </c>
      <c r="BN103" s="15"/>
      <c r="BO103" s="15"/>
      <c r="BP103" s="15"/>
      <c r="BQ103" s="15"/>
      <c r="BR103" s="15"/>
      <c r="BS103" s="15"/>
      <c r="BT103" s="15"/>
      <c r="BU103" s="14"/>
      <c r="BV103" s="15">
        <v>300.60000000000002</v>
      </c>
      <c r="BW103" s="133">
        <v>310.3</v>
      </c>
      <c r="BX103" s="133">
        <v>310.3</v>
      </c>
      <c r="BY103" s="15">
        <f t="shared" si="303"/>
        <v>100</v>
      </c>
      <c r="BZ103" s="15">
        <v>300.60000000000002</v>
      </c>
      <c r="CA103" s="15">
        <v>310.3</v>
      </c>
      <c r="CB103" s="15">
        <v>310.3</v>
      </c>
      <c r="CC103" s="15">
        <f t="shared" si="306"/>
        <v>100</v>
      </c>
      <c r="CD103" s="15">
        <v>13330.7</v>
      </c>
      <c r="CE103" s="15">
        <v>13330.7</v>
      </c>
      <c r="CF103" s="133">
        <v>11378.6</v>
      </c>
      <c r="CG103" s="15">
        <f t="shared" si="94"/>
        <v>85.356357880681429</v>
      </c>
      <c r="CH103" s="15">
        <v>33.9</v>
      </c>
      <c r="CI103" s="15">
        <v>38.5</v>
      </c>
      <c r="CJ103" s="15">
        <v>0</v>
      </c>
      <c r="CK103" s="15">
        <f t="shared" si="310"/>
        <v>0</v>
      </c>
      <c r="CL103" s="15"/>
      <c r="CM103" s="133">
        <v>3.9</v>
      </c>
      <c r="CN103" s="133">
        <v>1.89523</v>
      </c>
      <c r="CO103" s="15">
        <f t="shared" si="309"/>
        <v>48.595641025641029</v>
      </c>
      <c r="CP103" s="15"/>
      <c r="CQ103" s="15"/>
      <c r="CR103" s="15"/>
      <c r="CS103" s="15"/>
    </row>
    <row r="104" spans="1:97" s="12" customFormat="1" x14ac:dyDescent="0.25">
      <c r="A104" s="120" t="s">
        <v>485</v>
      </c>
      <c r="B104" s="48">
        <f t="shared" si="266"/>
        <v>93.7</v>
      </c>
      <c r="C104" s="48">
        <f t="shared" si="266"/>
        <v>93.7</v>
      </c>
      <c r="D104" s="48">
        <f t="shared" si="267"/>
        <v>93.7</v>
      </c>
      <c r="E104" s="14">
        <f t="shared" ref="E104:E114" si="363">D104/C104*100</f>
        <v>100</v>
      </c>
      <c r="F104" s="14"/>
      <c r="G104" s="14"/>
      <c r="H104" s="14"/>
      <c r="I104" s="15"/>
      <c r="J104" s="14"/>
      <c r="K104" s="14"/>
      <c r="L104" s="14"/>
      <c r="M104" s="15"/>
      <c r="N104" s="14"/>
      <c r="O104" s="14"/>
      <c r="P104" s="14"/>
      <c r="Q104" s="15"/>
      <c r="R104" s="14"/>
      <c r="S104" s="14"/>
      <c r="T104" s="14"/>
      <c r="U104" s="15"/>
      <c r="V104" s="156"/>
      <c r="W104" s="14"/>
      <c r="X104" s="14"/>
      <c r="Y104" s="14"/>
      <c r="Z104" s="14"/>
      <c r="AA104" s="14"/>
      <c r="AB104" s="14"/>
      <c r="AC104" s="15"/>
      <c r="AD104" s="14"/>
      <c r="AE104" s="14"/>
      <c r="AF104" s="14"/>
      <c r="AG104" s="15"/>
      <c r="AH104" s="14"/>
      <c r="AI104" s="14"/>
      <c r="AJ104" s="14"/>
      <c r="AK104" s="15"/>
      <c r="AL104" s="14"/>
      <c r="AM104" s="14"/>
      <c r="AN104" s="14"/>
      <c r="AO104" s="14"/>
      <c r="AP104" s="14"/>
      <c r="AQ104" s="14"/>
      <c r="AR104" s="14"/>
      <c r="AS104" s="15"/>
      <c r="AT104" s="14"/>
      <c r="AU104" s="14"/>
      <c r="AV104" s="14"/>
      <c r="AW104" s="15"/>
      <c r="AX104" s="14"/>
      <c r="AY104" s="14"/>
      <c r="AZ104" s="14"/>
      <c r="BA104" s="15"/>
      <c r="BB104" s="14"/>
      <c r="BC104" s="14"/>
      <c r="BD104" s="14"/>
      <c r="BE104" s="15"/>
      <c r="BF104" s="14"/>
      <c r="BG104" s="14"/>
      <c r="BH104" s="14"/>
      <c r="BI104" s="15"/>
      <c r="BJ104" s="14"/>
      <c r="BK104" s="14"/>
      <c r="BL104" s="14"/>
      <c r="BM104" s="15"/>
      <c r="BN104" s="14"/>
      <c r="BO104" s="14"/>
      <c r="BP104" s="14"/>
      <c r="BQ104" s="14"/>
      <c r="BR104" s="14">
        <v>93.7</v>
      </c>
      <c r="BS104" s="14">
        <v>93.7</v>
      </c>
      <c r="BT104" s="14">
        <v>93.7</v>
      </c>
      <c r="BU104" s="14">
        <f t="shared" si="357"/>
        <v>100</v>
      </c>
      <c r="BV104" s="14"/>
      <c r="BW104" s="14"/>
      <c r="BX104" s="14"/>
      <c r="BY104" s="15"/>
      <c r="BZ104" s="14"/>
      <c r="CA104" s="14"/>
      <c r="CB104" s="14"/>
      <c r="CC104" s="15"/>
      <c r="CD104" s="14"/>
      <c r="CE104" s="14"/>
      <c r="CF104" s="14"/>
      <c r="CG104" s="14"/>
      <c r="CH104" s="14"/>
      <c r="CI104" s="14"/>
      <c r="CJ104" s="14"/>
      <c r="CK104" s="15"/>
      <c r="CL104" s="15"/>
      <c r="CM104" s="14"/>
      <c r="CN104" s="14"/>
      <c r="CO104" s="15"/>
      <c r="CP104" s="15"/>
      <c r="CQ104" s="14"/>
      <c r="CR104" s="14"/>
      <c r="CS104" s="15"/>
    </row>
    <row r="105" spans="1:97" s="12" customFormat="1" x14ac:dyDescent="0.25">
      <c r="A105" s="120" t="s">
        <v>486</v>
      </c>
      <c r="B105" s="48">
        <f t="shared" si="266"/>
        <v>93.7</v>
      </c>
      <c r="C105" s="48">
        <f t="shared" si="266"/>
        <v>93.7</v>
      </c>
      <c r="D105" s="48">
        <f t="shared" si="267"/>
        <v>93.7</v>
      </c>
      <c r="E105" s="14">
        <f t="shared" si="363"/>
        <v>100</v>
      </c>
      <c r="F105" s="14"/>
      <c r="G105" s="14"/>
      <c r="H105" s="14"/>
      <c r="I105" s="15"/>
      <c r="J105" s="14"/>
      <c r="K105" s="14"/>
      <c r="L105" s="14"/>
      <c r="M105" s="15"/>
      <c r="N105" s="14"/>
      <c r="O105" s="14"/>
      <c r="P105" s="14"/>
      <c r="Q105" s="15"/>
      <c r="R105" s="14"/>
      <c r="S105" s="14"/>
      <c r="T105" s="14"/>
      <c r="U105" s="15"/>
      <c r="V105" s="156"/>
      <c r="W105" s="14"/>
      <c r="X105" s="14"/>
      <c r="Y105" s="14"/>
      <c r="Z105" s="14"/>
      <c r="AA105" s="14"/>
      <c r="AB105" s="14"/>
      <c r="AC105" s="15"/>
      <c r="AD105" s="14"/>
      <c r="AE105" s="14"/>
      <c r="AF105" s="14"/>
      <c r="AG105" s="15"/>
      <c r="AH105" s="14"/>
      <c r="AI105" s="14"/>
      <c r="AJ105" s="14"/>
      <c r="AK105" s="15"/>
      <c r="AL105" s="14"/>
      <c r="AM105" s="14"/>
      <c r="AN105" s="14"/>
      <c r="AO105" s="14"/>
      <c r="AP105" s="14"/>
      <c r="AQ105" s="14"/>
      <c r="AR105" s="14"/>
      <c r="AS105" s="15"/>
      <c r="AT105" s="14"/>
      <c r="AU105" s="14"/>
      <c r="AV105" s="14"/>
      <c r="AW105" s="15"/>
      <c r="AX105" s="14"/>
      <c r="AY105" s="14"/>
      <c r="AZ105" s="14"/>
      <c r="BA105" s="15"/>
      <c r="BB105" s="14"/>
      <c r="BC105" s="14"/>
      <c r="BD105" s="14"/>
      <c r="BE105" s="15"/>
      <c r="BF105" s="14"/>
      <c r="BG105" s="14"/>
      <c r="BH105" s="14"/>
      <c r="BI105" s="15"/>
      <c r="BJ105" s="14"/>
      <c r="BK105" s="14"/>
      <c r="BL105" s="14"/>
      <c r="BM105" s="15"/>
      <c r="BN105" s="14"/>
      <c r="BO105" s="14"/>
      <c r="BP105" s="14"/>
      <c r="BQ105" s="14"/>
      <c r="BR105" s="14">
        <v>93.7</v>
      </c>
      <c r="BS105" s="14">
        <v>93.7</v>
      </c>
      <c r="BT105" s="14">
        <v>93.7</v>
      </c>
      <c r="BU105" s="14">
        <f t="shared" si="357"/>
        <v>100</v>
      </c>
      <c r="BV105" s="14"/>
      <c r="BW105" s="14"/>
      <c r="BX105" s="14"/>
      <c r="BY105" s="15"/>
      <c r="BZ105" s="14"/>
      <c r="CA105" s="14"/>
      <c r="CB105" s="14"/>
      <c r="CC105" s="15"/>
      <c r="CD105" s="14"/>
      <c r="CE105" s="14"/>
      <c r="CF105" s="14"/>
      <c r="CG105" s="14"/>
      <c r="CH105" s="14"/>
      <c r="CI105" s="14"/>
      <c r="CJ105" s="14"/>
      <c r="CK105" s="15"/>
      <c r="CL105" s="15"/>
      <c r="CM105" s="14"/>
      <c r="CN105" s="14"/>
      <c r="CO105" s="15"/>
      <c r="CP105" s="15"/>
      <c r="CQ105" s="14"/>
      <c r="CR105" s="14"/>
      <c r="CS105" s="15"/>
    </row>
    <row r="106" spans="1:97" s="12" customFormat="1" x14ac:dyDescent="0.25">
      <c r="A106" s="120" t="s">
        <v>487</v>
      </c>
      <c r="B106" s="48">
        <f t="shared" si="266"/>
        <v>93.7</v>
      </c>
      <c r="C106" s="48">
        <f t="shared" si="266"/>
        <v>93.7</v>
      </c>
      <c r="D106" s="48">
        <f t="shared" si="267"/>
        <v>93.7</v>
      </c>
      <c r="E106" s="14">
        <f t="shared" si="363"/>
        <v>100</v>
      </c>
      <c r="F106" s="14"/>
      <c r="G106" s="14"/>
      <c r="H106" s="14"/>
      <c r="I106" s="15"/>
      <c r="J106" s="14"/>
      <c r="K106" s="14"/>
      <c r="L106" s="14"/>
      <c r="M106" s="15"/>
      <c r="N106" s="14"/>
      <c r="O106" s="14"/>
      <c r="P106" s="14"/>
      <c r="Q106" s="15"/>
      <c r="R106" s="14"/>
      <c r="S106" s="14"/>
      <c r="T106" s="14"/>
      <c r="U106" s="15"/>
      <c r="V106" s="156"/>
      <c r="W106" s="14"/>
      <c r="X106" s="14"/>
      <c r="Y106" s="14"/>
      <c r="Z106" s="14"/>
      <c r="AA106" s="14"/>
      <c r="AB106" s="14"/>
      <c r="AC106" s="15"/>
      <c r="AD106" s="14"/>
      <c r="AE106" s="14"/>
      <c r="AF106" s="14"/>
      <c r="AG106" s="15"/>
      <c r="AH106" s="14"/>
      <c r="AI106" s="14"/>
      <c r="AJ106" s="14"/>
      <c r="AK106" s="15"/>
      <c r="AL106" s="14"/>
      <c r="AM106" s="14"/>
      <c r="AN106" s="14"/>
      <c r="AO106" s="14"/>
      <c r="AP106" s="14"/>
      <c r="AQ106" s="14"/>
      <c r="AR106" s="14"/>
      <c r="AS106" s="15"/>
      <c r="AT106" s="14"/>
      <c r="AU106" s="14"/>
      <c r="AV106" s="14"/>
      <c r="AW106" s="15"/>
      <c r="AX106" s="14"/>
      <c r="AY106" s="14"/>
      <c r="AZ106" s="14"/>
      <c r="BA106" s="15"/>
      <c r="BB106" s="14"/>
      <c r="BC106" s="14"/>
      <c r="BD106" s="14"/>
      <c r="BE106" s="15"/>
      <c r="BF106" s="14"/>
      <c r="BG106" s="14"/>
      <c r="BH106" s="14"/>
      <c r="BI106" s="15"/>
      <c r="BJ106" s="14"/>
      <c r="BK106" s="14"/>
      <c r="BL106" s="14"/>
      <c r="BM106" s="15"/>
      <c r="BN106" s="14"/>
      <c r="BO106" s="14"/>
      <c r="BP106" s="14"/>
      <c r="BQ106" s="14"/>
      <c r="BR106" s="14">
        <v>93.7</v>
      </c>
      <c r="BS106" s="14">
        <v>93.7</v>
      </c>
      <c r="BT106" s="14">
        <v>93.7</v>
      </c>
      <c r="BU106" s="14">
        <f t="shared" si="357"/>
        <v>100</v>
      </c>
      <c r="BV106" s="14"/>
      <c r="BW106" s="14"/>
      <c r="BX106" s="14"/>
      <c r="BY106" s="15"/>
      <c r="BZ106" s="14"/>
      <c r="CA106" s="14"/>
      <c r="CB106" s="14"/>
      <c r="CC106" s="15"/>
      <c r="CD106" s="14"/>
      <c r="CE106" s="14"/>
      <c r="CF106" s="14"/>
      <c r="CG106" s="14"/>
      <c r="CH106" s="14"/>
      <c r="CI106" s="14"/>
      <c r="CJ106" s="14"/>
      <c r="CK106" s="15"/>
      <c r="CL106" s="15"/>
      <c r="CM106" s="14"/>
      <c r="CN106" s="14"/>
      <c r="CO106" s="15"/>
      <c r="CP106" s="15"/>
      <c r="CQ106" s="14"/>
      <c r="CR106" s="14"/>
      <c r="CS106" s="15"/>
    </row>
    <row r="107" spans="1:97" s="12" customFormat="1" x14ac:dyDescent="0.25">
      <c r="A107" s="120" t="s">
        <v>306</v>
      </c>
      <c r="B107" s="48">
        <f t="shared" si="266"/>
        <v>468.4</v>
      </c>
      <c r="C107" s="48">
        <f t="shared" si="266"/>
        <v>468.4</v>
      </c>
      <c r="D107" s="48">
        <f t="shared" si="267"/>
        <v>468.4</v>
      </c>
      <c r="E107" s="14">
        <f t="shared" si="363"/>
        <v>100</v>
      </c>
      <c r="F107" s="14"/>
      <c r="G107" s="14"/>
      <c r="H107" s="14"/>
      <c r="I107" s="15"/>
      <c r="J107" s="14"/>
      <c r="K107" s="14"/>
      <c r="L107" s="14"/>
      <c r="M107" s="15"/>
      <c r="N107" s="14"/>
      <c r="O107" s="14"/>
      <c r="P107" s="14"/>
      <c r="Q107" s="15"/>
      <c r="R107" s="14"/>
      <c r="S107" s="14"/>
      <c r="T107" s="14"/>
      <c r="U107" s="15"/>
      <c r="V107" s="156"/>
      <c r="W107" s="14"/>
      <c r="X107" s="14"/>
      <c r="Y107" s="14"/>
      <c r="Z107" s="14"/>
      <c r="AA107" s="14"/>
      <c r="AB107" s="14"/>
      <c r="AC107" s="15"/>
      <c r="AD107" s="14"/>
      <c r="AE107" s="14"/>
      <c r="AF107" s="14"/>
      <c r="AG107" s="15"/>
      <c r="AH107" s="14"/>
      <c r="AI107" s="14"/>
      <c r="AJ107" s="14"/>
      <c r="AK107" s="15"/>
      <c r="AL107" s="14"/>
      <c r="AM107" s="14"/>
      <c r="AN107" s="14"/>
      <c r="AO107" s="14"/>
      <c r="AP107" s="14"/>
      <c r="AQ107" s="14"/>
      <c r="AR107" s="14"/>
      <c r="AS107" s="15"/>
      <c r="AT107" s="14"/>
      <c r="AU107" s="14"/>
      <c r="AV107" s="14"/>
      <c r="AW107" s="15"/>
      <c r="AX107" s="14"/>
      <c r="AY107" s="14"/>
      <c r="AZ107" s="14"/>
      <c r="BA107" s="15"/>
      <c r="BB107" s="14"/>
      <c r="BC107" s="14"/>
      <c r="BD107" s="14"/>
      <c r="BE107" s="15"/>
      <c r="BF107" s="14"/>
      <c r="BG107" s="14"/>
      <c r="BH107" s="14"/>
      <c r="BI107" s="15"/>
      <c r="BJ107" s="14"/>
      <c r="BK107" s="14"/>
      <c r="BL107" s="14"/>
      <c r="BM107" s="15"/>
      <c r="BN107" s="14"/>
      <c r="BO107" s="14"/>
      <c r="BP107" s="14"/>
      <c r="BQ107" s="14"/>
      <c r="BR107" s="14">
        <v>468.4</v>
      </c>
      <c r="BS107" s="14">
        <v>468.4</v>
      </c>
      <c r="BT107" s="14">
        <v>468.4</v>
      </c>
      <c r="BU107" s="14">
        <f t="shared" si="357"/>
        <v>100</v>
      </c>
      <c r="BV107" s="14"/>
      <c r="BW107" s="14"/>
      <c r="BX107" s="14"/>
      <c r="BY107" s="15"/>
      <c r="BZ107" s="14"/>
      <c r="CA107" s="14"/>
      <c r="CB107" s="14"/>
      <c r="CC107" s="15"/>
      <c r="CD107" s="14"/>
      <c r="CE107" s="14"/>
      <c r="CF107" s="14"/>
      <c r="CG107" s="14"/>
      <c r="CH107" s="14"/>
      <c r="CI107" s="14"/>
      <c r="CJ107" s="14"/>
      <c r="CK107" s="15"/>
      <c r="CL107" s="15"/>
      <c r="CM107" s="14"/>
      <c r="CN107" s="14"/>
      <c r="CO107" s="15"/>
      <c r="CP107" s="15"/>
      <c r="CQ107" s="14"/>
      <c r="CR107" s="14"/>
      <c r="CS107" s="15"/>
    </row>
    <row r="108" spans="1:97" s="12" customFormat="1" x14ac:dyDescent="0.25">
      <c r="A108" s="120" t="s">
        <v>488</v>
      </c>
      <c r="B108" s="48">
        <f t="shared" si="266"/>
        <v>93.7</v>
      </c>
      <c r="C108" s="48">
        <f t="shared" si="266"/>
        <v>93.7</v>
      </c>
      <c r="D108" s="48">
        <f t="shared" si="267"/>
        <v>93.7</v>
      </c>
      <c r="E108" s="14">
        <f t="shared" si="363"/>
        <v>100</v>
      </c>
      <c r="F108" s="14"/>
      <c r="G108" s="14"/>
      <c r="H108" s="14"/>
      <c r="I108" s="15"/>
      <c r="J108" s="14"/>
      <c r="K108" s="14"/>
      <c r="L108" s="14"/>
      <c r="M108" s="15"/>
      <c r="N108" s="14"/>
      <c r="O108" s="14"/>
      <c r="P108" s="14"/>
      <c r="Q108" s="15"/>
      <c r="R108" s="14"/>
      <c r="S108" s="14"/>
      <c r="T108" s="14"/>
      <c r="U108" s="15"/>
      <c r="V108" s="156"/>
      <c r="W108" s="14"/>
      <c r="X108" s="14"/>
      <c r="Y108" s="14"/>
      <c r="Z108" s="14"/>
      <c r="AA108" s="14"/>
      <c r="AB108" s="14"/>
      <c r="AC108" s="15"/>
      <c r="AD108" s="14"/>
      <c r="AE108" s="14"/>
      <c r="AF108" s="14"/>
      <c r="AG108" s="15"/>
      <c r="AH108" s="14"/>
      <c r="AI108" s="14"/>
      <c r="AJ108" s="14"/>
      <c r="AK108" s="15"/>
      <c r="AL108" s="14"/>
      <c r="AM108" s="14"/>
      <c r="AN108" s="14"/>
      <c r="AO108" s="14"/>
      <c r="AP108" s="14"/>
      <c r="AQ108" s="14"/>
      <c r="AR108" s="14"/>
      <c r="AS108" s="15"/>
      <c r="AT108" s="14"/>
      <c r="AU108" s="14"/>
      <c r="AV108" s="14"/>
      <c r="AW108" s="15"/>
      <c r="AX108" s="14"/>
      <c r="AY108" s="14"/>
      <c r="AZ108" s="14"/>
      <c r="BA108" s="15"/>
      <c r="BB108" s="14"/>
      <c r="BC108" s="14"/>
      <c r="BD108" s="14"/>
      <c r="BE108" s="15"/>
      <c r="BF108" s="14"/>
      <c r="BG108" s="14"/>
      <c r="BH108" s="14"/>
      <c r="BI108" s="15"/>
      <c r="BJ108" s="14"/>
      <c r="BK108" s="14"/>
      <c r="BL108" s="14"/>
      <c r="BM108" s="15"/>
      <c r="BN108" s="14"/>
      <c r="BO108" s="14"/>
      <c r="BP108" s="14"/>
      <c r="BQ108" s="14"/>
      <c r="BR108" s="14">
        <v>93.7</v>
      </c>
      <c r="BS108" s="14">
        <v>93.7</v>
      </c>
      <c r="BT108" s="14">
        <v>93.7</v>
      </c>
      <c r="BU108" s="14">
        <f t="shared" si="357"/>
        <v>100</v>
      </c>
      <c r="BV108" s="14"/>
      <c r="BW108" s="14"/>
      <c r="BX108" s="14"/>
      <c r="BY108" s="15"/>
      <c r="BZ108" s="14"/>
      <c r="CA108" s="14"/>
      <c r="CB108" s="14"/>
      <c r="CC108" s="15"/>
      <c r="CD108" s="14"/>
      <c r="CE108" s="14"/>
      <c r="CF108" s="14"/>
      <c r="CG108" s="14"/>
      <c r="CH108" s="14"/>
      <c r="CI108" s="14"/>
      <c r="CJ108" s="14"/>
      <c r="CK108" s="15"/>
      <c r="CL108" s="15"/>
      <c r="CM108" s="14"/>
      <c r="CN108" s="14"/>
      <c r="CO108" s="15"/>
      <c r="CP108" s="15"/>
      <c r="CQ108" s="14"/>
      <c r="CR108" s="14"/>
      <c r="CS108" s="15"/>
    </row>
    <row r="109" spans="1:97" s="12" customFormat="1" x14ac:dyDescent="0.25">
      <c r="A109" s="120" t="s">
        <v>489</v>
      </c>
      <c r="B109" s="48">
        <f t="shared" si="266"/>
        <v>234.2</v>
      </c>
      <c r="C109" s="48">
        <f t="shared" si="266"/>
        <v>234.2</v>
      </c>
      <c r="D109" s="48">
        <f t="shared" si="267"/>
        <v>234.2</v>
      </c>
      <c r="E109" s="14">
        <f t="shared" si="363"/>
        <v>100</v>
      </c>
      <c r="F109" s="14"/>
      <c r="G109" s="14"/>
      <c r="H109" s="14"/>
      <c r="I109" s="15"/>
      <c r="J109" s="14"/>
      <c r="K109" s="14"/>
      <c r="L109" s="14"/>
      <c r="M109" s="15"/>
      <c r="N109" s="14"/>
      <c r="O109" s="14"/>
      <c r="P109" s="14"/>
      <c r="Q109" s="15"/>
      <c r="R109" s="14"/>
      <c r="S109" s="14"/>
      <c r="T109" s="14"/>
      <c r="U109" s="15"/>
      <c r="V109" s="156"/>
      <c r="W109" s="14"/>
      <c r="X109" s="14"/>
      <c r="Y109" s="14"/>
      <c r="Z109" s="14"/>
      <c r="AA109" s="14"/>
      <c r="AB109" s="14"/>
      <c r="AC109" s="15"/>
      <c r="AD109" s="14"/>
      <c r="AE109" s="14"/>
      <c r="AF109" s="14"/>
      <c r="AG109" s="15"/>
      <c r="AH109" s="14"/>
      <c r="AI109" s="14"/>
      <c r="AJ109" s="14"/>
      <c r="AK109" s="15"/>
      <c r="AL109" s="14"/>
      <c r="AM109" s="14"/>
      <c r="AN109" s="14"/>
      <c r="AO109" s="14"/>
      <c r="AP109" s="14"/>
      <c r="AQ109" s="14"/>
      <c r="AR109" s="14"/>
      <c r="AS109" s="15"/>
      <c r="AT109" s="14"/>
      <c r="AU109" s="14"/>
      <c r="AV109" s="14"/>
      <c r="AW109" s="15"/>
      <c r="AX109" s="14"/>
      <c r="AY109" s="14"/>
      <c r="AZ109" s="14"/>
      <c r="BA109" s="15"/>
      <c r="BB109" s="14"/>
      <c r="BC109" s="14"/>
      <c r="BD109" s="14"/>
      <c r="BE109" s="15"/>
      <c r="BF109" s="14"/>
      <c r="BG109" s="14"/>
      <c r="BH109" s="14"/>
      <c r="BI109" s="15"/>
      <c r="BJ109" s="14"/>
      <c r="BK109" s="14"/>
      <c r="BL109" s="14"/>
      <c r="BM109" s="15"/>
      <c r="BN109" s="14"/>
      <c r="BO109" s="14"/>
      <c r="BP109" s="14"/>
      <c r="BQ109" s="14"/>
      <c r="BR109" s="14">
        <v>234.2</v>
      </c>
      <c r="BS109" s="14">
        <v>234.2</v>
      </c>
      <c r="BT109" s="14">
        <v>234.2</v>
      </c>
      <c r="BU109" s="14">
        <f t="shared" si="357"/>
        <v>100</v>
      </c>
      <c r="BV109" s="14"/>
      <c r="BW109" s="14"/>
      <c r="BX109" s="14"/>
      <c r="BY109" s="15"/>
      <c r="BZ109" s="14"/>
      <c r="CA109" s="14"/>
      <c r="CB109" s="14"/>
      <c r="CC109" s="15"/>
      <c r="CD109" s="14"/>
      <c r="CE109" s="14"/>
      <c r="CF109" s="14"/>
      <c r="CG109" s="14"/>
      <c r="CH109" s="14"/>
      <c r="CI109" s="14"/>
      <c r="CJ109" s="14"/>
      <c r="CK109" s="15"/>
      <c r="CL109" s="15"/>
      <c r="CM109" s="14"/>
      <c r="CN109" s="14"/>
      <c r="CO109" s="15"/>
      <c r="CP109" s="15"/>
      <c r="CQ109" s="14"/>
      <c r="CR109" s="14"/>
      <c r="CS109" s="15"/>
    </row>
    <row r="110" spans="1:97" s="12" customFormat="1" x14ac:dyDescent="0.25">
      <c r="A110" s="120" t="s">
        <v>289</v>
      </c>
      <c r="B110" s="48">
        <f t="shared" si="266"/>
        <v>93.7</v>
      </c>
      <c r="C110" s="48">
        <f t="shared" si="266"/>
        <v>93.7</v>
      </c>
      <c r="D110" s="48">
        <f t="shared" si="267"/>
        <v>93.7</v>
      </c>
      <c r="E110" s="14">
        <f t="shared" si="363"/>
        <v>100</v>
      </c>
      <c r="F110" s="14"/>
      <c r="G110" s="14"/>
      <c r="H110" s="14"/>
      <c r="I110" s="15"/>
      <c r="J110" s="14"/>
      <c r="K110" s="14"/>
      <c r="L110" s="14"/>
      <c r="M110" s="15"/>
      <c r="N110" s="14"/>
      <c r="O110" s="14"/>
      <c r="P110" s="14"/>
      <c r="Q110" s="15"/>
      <c r="R110" s="14"/>
      <c r="S110" s="14"/>
      <c r="T110" s="14"/>
      <c r="U110" s="15"/>
      <c r="V110" s="156"/>
      <c r="W110" s="14"/>
      <c r="X110" s="14"/>
      <c r="Y110" s="14"/>
      <c r="Z110" s="14"/>
      <c r="AA110" s="14"/>
      <c r="AB110" s="14"/>
      <c r="AC110" s="15"/>
      <c r="AD110" s="14"/>
      <c r="AE110" s="14"/>
      <c r="AF110" s="14"/>
      <c r="AG110" s="15"/>
      <c r="AH110" s="14"/>
      <c r="AI110" s="14"/>
      <c r="AJ110" s="14"/>
      <c r="AK110" s="15"/>
      <c r="AL110" s="14"/>
      <c r="AM110" s="14"/>
      <c r="AN110" s="14"/>
      <c r="AO110" s="14"/>
      <c r="AP110" s="14"/>
      <c r="AQ110" s="14"/>
      <c r="AR110" s="14"/>
      <c r="AS110" s="15"/>
      <c r="AT110" s="14"/>
      <c r="AU110" s="14"/>
      <c r="AV110" s="14"/>
      <c r="AW110" s="15"/>
      <c r="AX110" s="14"/>
      <c r="AY110" s="14"/>
      <c r="AZ110" s="14"/>
      <c r="BA110" s="15"/>
      <c r="BB110" s="14"/>
      <c r="BC110" s="14"/>
      <c r="BD110" s="14"/>
      <c r="BE110" s="15"/>
      <c r="BF110" s="14"/>
      <c r="BG110" s="14"/>
      <c r="BH110" s="14"/>
      <c r="BI110" s="15"/>
      <c r="BJ110" s="14"/>
      <c r="BK110" s="14"/>
      <c r="BL110" s="14"/>
      <c r="BM110" s="15"/>
      <c r="BN110" s="14"/>
      <c r="BO110" s="14"/>
      <c r="BP110" s="14"/>
      <c r="BQ110" s="14"/>
      <c r="BR110" s="14">
        <v>93.7</v>
      </c>
      <c r="BS110" s="14">
        <v>93.7</v>
      </c>
      <c r="BT110" s="14">
        <v>93.7</v>
      </c>
      <c r="BU110" s="14">
        <f t="shared" si="357"/>
        <v>100</v>
      </c>
      <c r="BV110" s="14"/>
      <c r="BW110" s="14"/>
      <c r="BX110" s="14"/>
      <c r="BY110" s="15"/>
      <c r="BZ110" s="14"/>
      <c r="CA110" s="14"/>
      <c r="CB110" s="14"/>
      <c r="CC110" s="15"/>
      <c r="CD110" s="14"/>
      <c r="CE110" s="14"/>
      <c r="CF110" s="14"/>
      <c r="CG110" s="14"/>
      <c r="CH110" s="14"/>
      <c r="CI110" s="14"/>
      <c r="CJ110" s="14"/>
      <c r="CK110" s="15"/>
      <c r="CL110" s="15"/>
      <c r="CM110" s="14"/>
      <c r="CN110" s="14"/>
      <c r="CO110" s="15"/>
      <c r="CP110" s="15"/>
      <c r="CQ110" s="14"/>
      <c r="CR110" s="14"/>
      <c r="CS110" s="15"/>
    </row>
    <row r="111" spans="1:97" s="12" customFormat="1" x14ac:dyDescent="0.25">
      <c r="A111" s="120" t="s">
        <v>303</v>
      </c>
      <c r="B111" s="48">
        <f t="shared" si="266"/>
        <v>93.7</v>
      </c>
      <c r="C111" s="48">
        <f t="shared" si="266"/>
        <v>93.7</v>
      </c>
      <c r="D111" s="48">
        <f t="shared" si="267"/>
        <v>93.7</v>
      </c>
      <c r="E111" s="14">
        <f t="shared" si="363"/>
        <v>100</v>
      </c>
      <c r="F111" s="14"/>
      <c r="G111" s="14"/>
      <c r="H111" s="14"/>
      <c r="I111" s="15"/>
      <c r="J111" s="14"/>
      <c r="K111" s="14"/>
      <c r="L111" s="14"/>
      <c r="M111" s="15"/>
      <c r="N111" s="14"/>
      <c r="O111" s="14"/>
      <c r="P111" s="14"/>
      <c r="Q111" s="15"/>
      <c r="R111" s="14"/>
      <c r="S111" s="14"/>
      <c r="T111" s="14"/>
      <c r="U111" s="15"/>
      <c r="V111" s="156"/>
      <c r="W111" s="14"/>
      <c r="X111" s="14"/>
      <c r="Y111" s="14"/>
      <c r="Z111" s="14"/>
      <c r="AA111" s="14"/>
      <c r="AB111" s="14"/>
      <c r="AC111" s="15"/>
      <c r="AD111" s="14"/>
      <c r="AE111" s="14"/>
      <c r="AF111" s="14"/>
      <c r="AG111" s="15"/>
      <c r="AH111" s="14"/>
      <c r="AI111" s="14"/>
      <c r="AJ111" s="14"/>
      <c r="AK111" s="15"/>
      <c r="AL111" s="14"/>
      <c r="AM111" s="14"/>
      <c r="AN111" s="14"/>
      <c r="AO111" s="14"/>
      <c r="AP111" s="14"/>
      <c r="AQ111" s="14"/>
      <c r="AR111" s="14"/>
      <c r="AS111" s="15"/>
      <c r="AT111" s="14"/>
      <c r="AU111" s="14"/>
      <c r="AV111" s="14"/>
      <c r="AW111" s="15"/>
      <c r="AX111" s="14"/>
      <c r="AY111" s="14"/>
      <c r="AZ111" s="14"/>
      <c r="BA111" s="15"/>
      <c r="BB111" s="14"/>
      <c r="BC111" s="14"/>
      <c r="BD111" s="14"/>
      <c r="BE111" s="15"/>
      <c r="BF111" s="14"/>
      <c r="BG111" s="14"/>
      <c r="BH111" s="14"/>
      <c r="BI111" s="15"/>
      <c r="BJ111" s="14"/>
      <c r="BK111" s="14"/>
      <c r="BL111" s="14"/>
      <c r="BM111" s="15"/>
      <c r="BN111" s="14"/>
      <c r="BO111" s="14"/>
      <c r="BP111" s="14"/>
      <c r="BQ111" s="14"/>
      <c r="BR111" s="14">
        <v>93.7</v>
      </c>
      <c r="BS111" s="14">
        <v>93.7</v>
      </c>
      <c r="BT111" s="14">
        <v>93.7</v>
      </c>
      <c r="BU111" s="14">
        <f t="shared" si="357"/>
        <v>100</v>
      </c>
      <c r="BV111" s="14"/>
      <c r="BW111" s="14"/>
      <c r="BX111" s="14"/>
      <c r="BY111" s="15"/>
      <c r="BZ111" s="14"/>
      <c r="CA111" s="14"/>
      <c r="CB111" s="14"/>
      <c r="CC111" s="15"/>
      <c r="CD111" s="14"/>
      <c r="CE111" s="14"/>
      <c r="CF111" s="14"/>
      <c r="CG111" s="14"/>
      <c r="CH111" s="14"/>
      <c r="CI111" s="14"/>
      <c r="CJ111" s="14"/>
      <c r="CK111" s="15"/>
      <c r="CL111" s="15"/>
      <c r="CM111" s="14"/>
      <c r="CN111" s="14"/>
      <c r="CO111" s="15"/>
      <c r="CP111" s="15"/>
      <c r="CQ111" s="14"/>
      <c r="CR111" s="14"/>
      <c r="CS111" s="15"/>
    </row>
    <row r="112" spans="1:97" s="12" customFormat="1" x14ac:dyDescent="0.25">
      <c r="A112" s="120" t="s">
        <v>490</v>
      </c>
      <c r="B112" s="48">
        <f t="shared" si="266"/>
        <v>93.7</v>
      </c>
      <c r="C112" s="48">
        <f t="shared" si="266"/>
        <v>93.7</v>
      </c>
      <c r="D112" s="48">
        <f t="shared" si="267"/>
        <v>93.7</v>
      </c>
      <c r="E112" s="14">
        <f t="shared" si="363"/>
        <v>100</v>
      </c>
      <c r="F112" s="14"/>
      <c r="G112" s="14"/>
      <c r="H112" s="14"/>
      <c r="I112" s="15"/>
      <c r="J112" s="14"/>
      <c r="K112" s="14"/>
      <c r="L112" s="14"/>
      <c r="M112" s="15"/>
      <c r="N112" s="14"/>
      <c r="O112" s="14"/>
      <c r="P112" s="14"/>
      <c r="Q112" s="15"/>
      <c r="R112" s="14"/>
      <c r="S112" s="14"/>
      <c r="T112" s="14"/>
      <c r="U112" s="15"/>
      <c r="V112" s="156"/>
      <c r="W112" s="14"/>
      <c r="X112" s="14"/>
      <c r="Y112" s="14"/>
      <c r="Z112" s="14"/>
      <c r="AA112" s="14"/>
      <c r="AB112" s="14"/>
      <c r="AC112" s="15"/>
      <c r="AD112" s="14"/>
      <c r="AE112" s="14"/>
      <c r="AF112" s="14"/>
      <c r="AG112" s="15"/>
      <c r="AH112" s="14"/>
      <c r="AI112" s="14"/>
      <c r="AJ112" s="14"/>
      <c r="AK112" s="15"/>
      <c r="AL112" s="14"/>
      <c r="AM112" s="14"/>
      <c r="AN112" s="14"/>
      <c r="AO112" s="14"/>
      <c r="AP112" s="14"/>
      <c r="AQ112" s="14"/>
      <c r="AR112" s="14"/>
      <c r="AS112" s="15"/>
      <c r="AT112" s="14"/>
      <c r="AU112" s="14"/>
      <c r="AV112" s="14"/>
      <c r="AW112" s="15"/>
      <c r="AX112" s="14"/>
      <c r="AY112" s="14"/>
      <c r="AZ112" s="14"/>
      <c r="BA112" s="15"/>
      <c r="BB112" s="14"/>
      <c r="BC112" s="14"/>
      <c r="BD112" s="14"/>
      <c r="BE112" s="15"/>
      <c r="BF112" s="14"/>
      <c r="BG112" s="14"/>
      <c r="BH112" s="14"/>
      <c r="BI112" s="15"/>
      <c r="BJ112" s="14"/>
      <c r="BK112" s="14"/>
      <c r="BL112" s="14"/>
      <c r="BM112" s="15"/>
      <c r="BN112" s="14"/>
      <c r="BO112" s="14"/>
      <c r="BP112" s="14"/>
      <c r="BQ112" s="14"/>
      <c r="BR112" s="14">
        <v>93.7</v>
      </c>
      <c r="BS112" s="14">
        <v>93.7</v>
      </c>
      <c r="BT112" s="14">
        <v>93.7</v>
      </c>
      <c r="BU112" s="14">
        <f t="shared" si="357"/>
        <v>100</v>
      </c>
      <c r="BV112" s="14"/>
      <c r="BW112" s="14"/>
      <c r="BX112" s="14"/>
      <c r="BY112" s="15"/>
      <c r="BZ112" s="14"/>
      <c r="CA112" s="14"/>
      <c r="CB112" s="14"/>
      <c r="CC112" s="15"/>
      <c r="CD112" s="14"/>
      <c r="CE112" s="14"/>
      <c r="CF112" s="14"/>
      <c r="CG112" s="14"/>
      <c r="CH112" s="14"/>
      <c r="CI112" s="14"/>
      <c r="CJ112" s="14"/>
      <c r="CK112" s="15"/>
      <c r="CL112" s="15"/>
      <c r="CM112" s="14"/>
      <c r="CN112" s="14"/>
      <c r="CO112" s="15"/>
      <c r="CP112" s="15"/>
      <c r="CQ112" s="14"/>
      <c r="CR112" s="14"/>
      <c r="CS112" s="15"/>
    </row>
    <row r="113" spans="1:97" s="12" customFormat="1" x14ac:dyDescent="0.25">
      <c r="A113" s="120" t="s">
        <v>412</v>
      </c>
      <c r="B113" s="48">
        <f t="shared" si="266"/>
        <v>93.7</v>
      </c>
      <c r="C113" s="48">
        <f t="shared" si="266"/>
        <v>93.7</v>
      </c>
      <c r="D113" s="48">
        <f t="shared" si="267"/>
        <v>93.7</v>
      </c>
      <c r="E113" s="14">
        <f t="shared" si="363"/>
        <v>100</v>
      </c>
      <c r="F113" s="14"/>
      <c r="G113" s="14"/>
      <c r="H113" s="14"/>
      <c r="I113" s="15"/>
      <c r="J113" s="14"/>
      <c r="K113" s="14"/>
      <c r="L113" s="14"/>
      <c r="M113" s="15"/>
      <c r="N113" s="14"/>
      <c r="O113" s="14"/>
      <c r="P113" s="14"/>
      <c r="Q113" s="15"/>
      <c r="R113" s="14"/>
      <c r="S113" s="14"/>
      <c r="T113" s="14"/>
      <c r="U113" s="15"/>
      <c r="V113" s="156"/>
      <c r="W113" s="14"/>
      <c r="X113" s="14"/>
      <c r="Y113" s="14"/>
      <c r="Z113" s="14"/>
      <c r="AA113" s="14"/>
      <c r="AB113" s="14"/>
      <c r="AC113" s="15"/>
      <c r="AD113" s="14"/>
      <c r="AE113" s="14"/>
      <c r="AF113" s="14"/>
      <c r="AG113" s="15"/>
      <c r="AH113" s="14"/>
      <c r="AI113" s="14"/>
      <c r="AJ113" s="14"/>
      <c r="AK113" s="15"/>
      <c r="AL113" s="14"/>
      <c r="AM113" s="14"/>
      <c r="AN113" s="14"/>
      <c r="AO113" s="14"/>
      <c r="AP113" s="14"/>
      <c r="AQ113" s="14"/>
      <c r="AR113" s="14"/>
      <c r="AS113" s="15"/>
      <c r="AT113" s="14"/>
      <c r="AU113" s="14"/>
      <c r="AV113" s="14"/>
      <c r="AW113" s="15"/>
      <c r="AX113" s="14"/>
      <c r="AY113" s="14"/>
      <c r="AZ113" s="14"/>
      <c r="BA113" s="15"/>
      <c r="BB113" s="14"/>
      <c r="BC113" s="14"/>
      <c r="BD113" s="14"/>
      <c r="BE113" s="15"/>
      <c r="BF113" s="14"/>
      <c r="BG113" s="14"/>
      <c r="BH113" s="14"/>
      <c r="BI113" s="15"/>
      <c r="BJ113" s="14"/>
      <c r="BK113" s="14"/>
      <c r="BL113" s="14"/>
      <c r="BM113" s="15"/>
      <c r="BN113" s="14"/>
      <c r="BO113" s="14"/>
      <c r="BP113" s="14"/>
      <c r="BQ113" s="14"/>
      <c r="BR113" s="14">
        <v>93.7</v>
      </c>
      <c r="BS113" s="14">
        <v>93.7</v>
      </c>
      <c r="BT113" s="14">
        <v>93.7</v>
      </c>
      <c r="BU113" s="14">
        <f t="shared" si="357"/>
        <v>100</v>
      </c>
      <c r="BV113" s="14"/>
      <c r="BW113" s="14"/>
      <c r="BX113" s="14"/>
      <c r="BY113" s="15"/>
      <c r="BZ113" s="14"/>
      <c r="CA113" s="14"/>
      <c r="CB113" s="14"/>
      <c r="CC113" s="15"/>
      <c r="CD113" s="14"/>
      <c r="CE113" s="14"/>
      <c r="CF113" s="14"/>
      <c r="CG113" s="14"/>
      <c r="CH113" s="14"/>
      <c r="CI113" s="14"/>
      <c r="CJ113" s="14"/>
      <c r="CK113" s="15"/>
      <c r="CL113" s="15"/>
      <c r="CM113" s="14"/>
      <c r="CN113" s="14"/>
      <c r="CO113" s="15"/>
      <c r="CP113" s="15"/>
      <c r="CQ113" s="14"/>
      <c r="CR113" s="14"/>
      <c r="CS113" s="15"/>
    </row>
    <row r="114" spans="1:97" s="26" customFormat="1" ht="31.5" x14ac:dyDescent="0.25">
      <c r="A114" s="75" t="s">
        <v>311</v>
      </c>
      <c r="B114" s="78">
        <f t="shared" si="266"/>
        <v>129120.00000000003</v>
      </c>
      <c r="C114" s="78">
        <f t="shared" si="266"/>
        <v>142498.06200000001</v>
      </c>
      <c r="D114" s="78">
        <f t="shared" si="267"/>
        <v>140463.47427000001</v>
      </c>
      <c r="E114" s="81">
        <f t="shared" si="363"/>
        <v>98.572199718758284</v>
      </c>
      <c r="F114" s="81">
        <f>SUM(F115:F122)</f>
        <v>374.5</v>
      </c>
      <c r="G114" s="81">
        <f>SUM(G115:G122)</f>
        <v>450.6</v>
      </c>
      <c r="H114" s="81">
        <f t="shared" ref="H114:CN114" si="364">SUM(H115:H122)</f>
        <v>450.6</v>
      </c>
      <c r="I114" s="81">
        <f t="shared" si="270"/>
        <v>100</v>
      </c>
      <c r="J114" s="81">
        <f t="shared" ref="J114" si="365">SUM(J115:J122)</f>
        <v>102.8</v>
      </c>
      <c r="K114" s="81">
        <f t="shared" si="364"/>
        <v>102.8</v>
      </c>
      <c r="L114" s="81">
        <f t="shared" si="364"/>
        <v>102.8</v>
      </c>
      <c r="M114" s="81">
        <f t="shared" si="272"/>
        <v>100</v>
      </c>
      <c r="N114" s="81">
        <f t="shared" ref="N114" si="366">SUM(N115:N122)</f>
        <v>1176.8</v>
      </c>
      <c r="O114" s="81">
        <f t="shared" si="364"/>
        <v>967.8</v>
      </c>
      <c r="P114" s="81">
        <f t="shared" si="364"/>
        <v>967.8</v>
      </c>
      <c r="Q114" s="81">
        <f t="shared" si="274"/>
        <v>100</v>
      </c>
      <c r="R114" s="81">
        <f t="shared" ref="R114" si="367">SUM(R115:R122)</f>
        <v>19621.900000000001</v>
      </c>
      <c r="S114" s="81">
        <f t="shared" si="364"/>
        <v>21561.200000000001</v>
      </c>
      <c r="T114" s="81">
        <f t="shared" si="364"/>
        <v>21561.200000000001</v>
      </c>
      <c r="U114" s="81">
        <f t="shared" si="63"/>
        <v>100</v>
      </c>
      <c r="V114" s="154"/>
      <c r="W114" s="81">
        <f t="shared" si="364"/>
        <v>64.599999999999994</v>
      </c>
      <c r="X114" s="81">
        <f t="shared" si="364"/>
        <v>54.028320000000001</v>
      </c>
      <c r="Y114" s="81">
        <f t="shared" si="106"/>
        <v>83.635170278637787</v>
      </c>
      <c r="Z114" s="81">
        <f t="shared" ref="Z114" si="368">SUM(Z115:Z122)</f>
        <v>2089.3000000000002</v>
      </c>
      <c r="AA114" s="81">
        <f t="shared" si="364"/>
        <v>1749.6</v>
      </c>
      <c r="AB114" s="81">
        <f t="shared" si="364"/>
        <v>1749.6</v>
      </c>
      <c r="AC114" s="81">
        <f t="shared" si="277"/>
        <v>100</v>
      </c>
      <c r="AD114" s="81">
        <f t="shared" ref="AD114" si="369">SUM(AD115:AD122)</f>
        <v>53.9</v>
      </c>
      <c r="AE114" s="81">
        <f t="shared" si="364"/>
        <v>53.9</v>
      </c>
      <c r="AF114" s="81">
        <f t="shared" si="364"/>
        <v>53.9</v>
      </c>
      <c r="AG114" s="81">
        <f t="shared" si="279"/>
        <v>100</v>
      </c>
      <c r="AH114" s="81">
        <f t="shared" ref="AH114" si="370">SUM(AH115:AH122)</f>
        <v>89207.9</v>
      </c>
      <c r="AI114" s="81">
        <f t="shared" si="364"/>
        <v>101419.2</v>
      </c>
      <c r="AJ114" s="81">
        <f t="shared" si="364"/>
        <v>101419.2</v>
      </c>
      <c r="AK114" s="81">
        <f t="shared" si="281"/>
        <v>100</v>
      </c>
      <c r="AL114" s="81">
        <f t="shared" ref="AL114" si="371">SUM(AL115:AL122)</f>
        <v>300.60000000000002</v>
      </c>
      <c r="AM114" s="81">
        <f t="shared" si="364"/>
        <v>310.3</v>
      </c>
      <c r="AN114" s="81">
        <f t="shared" si="364"/>
        <v>310.3</v>
      </c>
      <c r="AO114" s="79">
        <f t="shared" si="283"/>
        <v>100</v>
      </c>
      <c r="AP114" s="81">
        <f t="shared" ref="AP114" si="372">SUM(AP115:AP122)</f>
        <v>0</v>
      </c>
      <c r="AQ114" s="81">
        <f t="shared" si="364"/>
        <v>0</v>
      </c>
      <c r="AR114" s="81">
        <f t="shared" si="364"/>
        <v>0</v>
      </c>
      <c r="AS114" s="81"/>
      <c r="AT114" s="81">
        <f t="shared" ref="AT114" si="373">SUM(AT115:AT122)</f>
        <v>300.60000000000002</v>
      </c>
      <c r="AU114" s="81">
        <f t="shared" si="364"/>
        <v>310.3</v>
      </c>
      <c r="AV114" s="81">
        <f t="shared" si="364"/>
        <v>310.3</v>
      </c>
      <c r="AW114" s="81">
        <f t="shared" si="287"/>
        <v>100</v>
      </c>
      <c r="AX114" s="81">
        <f t="shared" ref="AX114" si="374">SUM(AX115:AX122)</f>
        <v>3413.1</v>
      </c>
      <c r="AY114" s="81">
        <f t="shared" si="364"/>
        <v>2985.1</v>
      </c>
      <c r="AZ114" s="81">
        <f t="shared" si="364"/>
        <v>2985.1</v>
      </c>
      <c r="BA114" s="81">
        <f t="shared" si="289"/>
        <v>100</v>
      </c>
      <c r="BB114" s="81">
        <f t="shared" ref="BB114" si="375">SUM(BB115:BB122)</f>
        <v>300.60000000000002</v>
      </c>
      <c r="BC114" s="81">
        <f t="shared" si="364"/>
        <v>310.3</v>
      </c>
      <c r="BD114" s="81">
        <f t="shared" si="364"/>
        <v>310.29995000000002</v>
      </c>
      <c r="BE114" s="81">
        <f t="shared" si="291"/>
        <v>99.999983886561395</v>
      </c>
      <c r="BF114" s="81">
        <f t="shared" ref="BF114" si="376">SUM(BF115:BF122)</f>
        <v>300.60000000000002</v>
      </c>
      <c r="BG114" s="81">
        <f t="shared" si="364"/>
        <v>310.3</v>
      </c>
      <c r="BH114" s="81">
        <f t="shared" si="364"/>
        <v>310.3</v>
      </c>
      <c r="BI114" s="81">
        <f t="shared" si="293"/>
        <v>100</v>
      </c>
      <c r="BJ114" s="81">
        <f t="shared" ref="BJ114" si="377">SUM(BJ115:BJ122)</f>
        <v>589.4</v>
      </c>
      <c r="BK114" s="81">
        <f t="shared" si="364"/>
        <v>582.96199999999999</v>
      </c>
      <c r="BL114" s="81">
        <f t="shared" ref="BL114" si="378">SUM(BL115:BL122)</f>
        <v>582.96199999999999</v>
      </c>
      <c r="BM114" s="81">
        <f t="shared" si="296"/>
        <v>100</v>
      </c>
      <c r="BN114" s="81">
        <f t="shared" ref="BN114" si="379">SUM(BN115:BN122)</f>
        <v>0</v>
      </c>
      <c r="BO114" s="81">
        <f t="shared" si="364"/>
        <v>0</v>
      </c>
      <c r="BP114" s="81">
        <f t="shared" ref="BP114" si="380">SUM(BP115:BP122)</f>
        <v>0</v>
      </c>
      <c r="BQ114" s="81">
        <f t="shared" si="364"/>
        <v>0</v>
      </c>
      <c r="BR114" s="81">
        <f t="shared" ref="BR114" si="381">SUM(BR115:BR122)</f>
        <v>796.40000000000009</v>
      </c>
      <c r="BS114" s="81">
        <f t="shared" si="364"/>
        <v>796.40000000000009</v>
      </c>
      <c r="BT114" s="81">
        <f t="shared" ref="BT114" si="382">SUM(BT115:BT122)</f>
        <v>796.40000000000009</v>
      </c>
      <c r="BU114" s="79">
        <f t="shared" ref="BU114:BU122" si="383">BT114/BS114*100</f>
        <v>100</v>
      </c>
      <c r="BV114" s="81">
        <f t="shared" ref="BV114" si="384">SUM(BV115:BV122)</f>
        <v>300.60000000000002</v>
      </c>
      <c r="BW114" s="81">
        <f t="shared" si="364"/>
        <v>310.3</v>
      </c>
      <c r="BX114" s="81">
        <f t="shared" si="364"/>
        <v>310.3</v>
      </c>
      <c r="BY114" s="81">
        <f t="shared" si="303"/>
        <v>100</v>
      </c>
      <c r="BZ114" s="81">
        <f t="shared" ref="BZ114" si="385">SUM(BZ115:BZ122)</f>
        <v>300.60000000000002</v>
      </c>
      <c r="CA114" s="81">
        <f t="shared" si="364"/>
        <v>310.3</v>
      </c>
      <c r="CB114" s="81">
        <f t="shared" ref="CB114" si="386">SUM(CB115:CB122)</f>
        <v>310.3</v>
      </c>
      <c r="CC114" s="81">
        <f t="shared" si="306"/>
        <v>100</v>
      </c>
      <c r="CD114" s="81">
        <f t="shared" ref="CD114" si="387">SUM(CD115:CD122)</f>
        <v>9822.6</v>
      </c>
      <c r="CE114" s="81">
        <f t="shared" si="364"/>
        <v>9822.6</v>
      </c>
      <c r="CF114" s="81">
        <f t="shared" si="364"/>
        <v>7799.5</v>
      </c>
      <c r="CG114" s="81">
        <f t="shared" si="94"/>
        <v>79.403620222751613</v>
      </c>
      <c r="CH114" s="81">
        <f t="shared" ref="CH114" si="388">SUM(CH115:CH122)</f>
        <v>67.8</v>
      </c>
      <c r="CI114" s="81">
        <f t="shared" si="364"/>
        <v>76.900000000000006</v>
      </c>
      <c r="CJ114" s="81">
        <f t="shared" si="364"/>
        <v>75.983999999999995</v>
      </c>
      <c r="CK114" s="81">
        <f t="shared" si="310"/>
        <v>98.808842652795832</v>
      </c>
      <c r="CL114" s="81"/>
      <c r="CM114" s="81">
        <f t="shared" si="364"/>
        <v>2.6</v>
      </c>
      <c r="CN114" s="81">
        <f t="shared" si="364"/>
        <v>2.6</v>
      </c>
      <c r="CO114" s="81">
        <f t="shared" si="309"/>
        <v>100</v>
      </c>
      <c r="CP114" s="81"/>
      <c r="CQ114" s="81"/>
      <c r="CR114" s="81"/>
      <c r="CS114" s="81"/>
    </row>
    <row r="115" spans="1:97" s="12" customFormat="1" ht="16.5" customHeight="1" x14ac:dyDescent="0.25">
      <c r="A115" s="119" t="s">
        <v>310</v>
      </c>
      <c r="B115" s="48">
        <f t="shared" si="266"/>
        <v>128323.60000000003</v>
      </c>
      <c r="C115" s="48">
        <f t="shared" si="266"/>
        <v>141701.66200000001</v>
      </c>
      <c r="D115" s="48">
        <f t="shared" si="267"/>
        <v>139667.07427000001</v>
      </c>
      <c r="E115" s="15">
        <f t="shared" si="1"/>
        <v>98.564175111792267</v>
      </c>
      <c r="F115" s="15">
        <v>374.5</v>
      </c>
      <c r="G115" s="15">
        <v>450.6</v>
      </c>
      <c r="H115" s="133">
        <v>450.6</v>
      </c>
      <c r="I115" s="15">
        <f t="shared" si="270"/>
        <v>100</v>
      </c>
      <c r="J115" s="15">
        <v>102.8</v>
      </c>
      <c r="K115" s="133">
        <v>102.8</v>
      </c>
      <c r="L115" s="133">
        <v>102.8</v>
      </c>
      <c r="M115" s="15">
        <f t="shared" si="272"/>
        <v>100</v>
      </c>
      <c r="N115" s="15">
        <v>1176.8</v>
      </c>
      <c r="O115" s="133">
        <v>967.8</v>
      </c>
      <c r="P115" s="133">
        <v>967.8</v>
      </c>
      <c r="Q115" s="15">
        <f t="shared" si="274"/>
        <v>100</v>
      </c>
      <c r="R115" s="15">
        <v>19621.900000000001</v>
      </c>
      <c r="S115" s="15">
        <v>21561.200000000001</v>
      </c>
      <c r="T115" s="133">
        <v>21561.200000000001</v>
      </c>
      <c r="U115" s="15">
        <f t="shared" si="63"/>
        <v>100</v>
      </c>
      <c r="V115" s="156"/>
      <c r="W115" s="133">
        <v>64.599999999999994</v>
      </c>
      <c r="X115" s="133">
        <v>54.028320000000001</v>
      </c>
      <c r="Y115" s="15">
        <f t="shared" si="106"/>
        <v>83.635170278637787</v>
      </c>
      <c r="Z115" s="15">
        <v>2089.3000000000002</v>
      </c>
      <c r="AA115" s="15">
        <v>1749.6</v>
      </c>
      <c r="AB115" s="133">
        <v>1749.6</v>
      </c>
      <c r="AC115" s="15">
        <f t="shared" si="277"/>
        <v>100</v>
      </c>
      <c r="AD115" s="15">
        <v>53.9</v>
      </c>
      <c r="AE115" s="15">
        <v>53.9</v>
      </c>
      <c r="AF115" s="133">
        <v>53.9</v>
      </c>
      <c r="AG115" s="15">
        <f t="shared" si="279"/>
        <v>100</v>
      </c>
      <c r="AH115" s="247">
        <v>89207.9</v>
      </c>
      <c r="AI115" s="133">
        <v>101419.2</v>
      </c>
      <c r="AJ115" s="133">
        <v>101419.2</v>
      </c>
      <c r="AK115" s="15">
        <f t="shared" si="281"/>
        <v>100</v>
      </c>
      <c r="AL115" s="15">
        <v>300.60000000000002</v>
      </c>
      <c r="AM115" s="133">
        <v>310.3</v>
      </c>
      <c r="AN115" s="133">
        <v>310.3</v>
      </c>
      <c r="AO115" s="14">
        <f t="shared" si="283"/>
        <v>100</v>
      </c>
      <c r="AP115" s="14"/>
      <c r="AQ115" s="14"/>
      <c r="AR115" s="15"/>
      <c r="AS115" s="15"/>
      <c r="AT115" s="15">
        <v>300.60000000000002</v>
      </c>
      <c r="AU115" s="15">
        <v>310.3</v>
      </c>
      <c r="AV115" s="15">
        <v>310.3</v>
      </c>
      <c r="AW115" s="15">
        <f t="shared" si="287"/>
        <v>100</v>
      </c>
      <c r="AX115" s="15">
        <v>3413.1</v>
      </c>
      <c r="AY115" s="133">
        <v>2985.1</v>
      </c>
      <c r="AZ115" s="133">
        <v>2985.1</v>
      </c>
      <c r="BA115" s="15">
        <f t="shared" si="289"/>
        <v>100</v>
      </c>
      <c r="BB115" s="15">
        <v>300.60000000000002</v>
      </c>
      <c r="BC115" s="133">
        <v>310.3</v>
      </c>
      <c r="BD115" s="133">
        <v>310.29995000000002</v>
      </c>
      <c r="BE115" s="15">
        <f t="shared" si="291"/>
        <v>99.999983886561395</v>
      </c>
      <c r="BF115" s="15">
        <v>300.60000000000002</v>
      </c>
      <c r="BG115" s="247">
        <v>310.3</v>
      </c>
      <c r="BH115" s="133">
        <v>310.3</v>
      </c>
      <c r="BI115" s="15">
        <f t="shared" si="293"/>
        <v>100</v>
      </c>
      <c r="BJ115" s="15">
        <v>589.4</v>
      </c>
      <c r="BK115" s="231">
        <v>582.96199999999999</v>
      </c>
      <c r="BL115" s="231">
        <v>582.96199999999999</v>
      </c>
      <c r="BM115" s="15">
        <f t="shared" si="296"/>
        <v>100</v>
      </c>
      <c r="BN115" s="15"/>
      <c r="BO115" s="15"/>
      <c r="BP115" s="15"/>
      <c r="BQ115" s="15"/>
      <c r="BR115" s="15"/>
      <c r="BS115" s="15"/>
      <c r="BT115" s="15"/>
      <c r="BU115" s="14"/>
      <c r="BV115" s="15">
        <v>300.60000000000002</v>
      </c>
      <c r="BW115" s="133">
        <v>310.3</v>
      </c>
      <c r="BX115" s="133">
        <v>310.3</v>
      </c>
      <c r="BY115" s="15">
        <f t="shared" si="303"/>
        <v>100</v>
      </c>
      <c r="BZ115" s="15">
        <v>300.60000000000002</v>
      </c>
      <c r="CA115" s="15">
        <v>310.3</v>
      </c>
      <c r="CB115" s="15">
        <v>310.3</v>
      </c>
      <c r="CC115" s="15">
        <f t="shared" si="306"/>
        <v>100</v>
      </c>
      <c r="CD115" s="15">
        <v>9822.6</v>
      </c>
      <c r="CE115" s="15">
        <v>9822.6</v>
      </c>
      <c r="CF115" s="133">
        <v>7799.5</v>
      </c>
      <c r="CG115" s="15">
        <f t="shared" si="94"/>
        <v>79.403620222751613</v>
      </c>
      <c r="CH115" s="15">
        <v>67.8</v>
      </c>
      <c r="CI115" s="15">
        <v>76.900000000000006</v>
      </c>
      <c r="CJ115" s="15">
        <v>75.983999999999995</v>
      </c>
      <c r="CK115" s="15">
        <f t="shared" si="310"/>
        <v>98.808842652795832</v>
      </c>
      <c r="CL115" s="15"/>
      <c r="CM115" s="133">
        <v>2.6</v>
      </c>
      <c r="CN115" s="133">
        <v>2.6</v>
      </c>
      <c r="CO115" s="15">
        <f t="shared" si="309"/>
        <v>100</v>
      </c>
      <c r="CP115" s="15"/>
      <c r="CQ115" s="15"/>
      <c r="CR115" s="15"/>
      <c r="CS115" s="15"/>
    </row>
    <row r="116" spans="1:97" s="12" customFormat="1" x14ac:dyDescent="0.25">
      <c r="A116" s="120" t="s">
        <v>307</v>
      </c>
      <c r="B116" s="48">
        <f t="shared" si="266"/>
        <v>93.7</v>
      </c>
      <c r="C116" s="48">
        <f t="shared" si="266"/>
        <v>93.7</v>
      </c>
      <c r="D116" s="48">
        <f t="shared" si="267"/>
        <v>93.7</v>
      </c>
      <c r="E116" s="14">
        <f t="shared" ref="E116:E118" si="389">D116/C116*100</f>
        <v>100</v>
      </c>
      <c r="F116" s="14"/>
      <c r="G116" s="14"/>
      <c r="H116" s="14"/>
      <c r="I116" s="15"/>
      <c r="J116" s="14"/>
      <c r="K116" s="14"/>
      <c r="L116" s="15"/>
      <c r="M116" s="15"/>
      <c r="N116" s="14"/>
      <c r="O116" s="14"/>
      <c r="P116" s="15"/>
      <c r="Q116" s="15"/>
      <c r="R116" s="15"/>
      <c r="S116" s="15"/>
      <c r="T116" s="15"/>
      <c r="U116" s="15"/>
      <c r="V116" s="156"/>
      <c r="W116" s="14"/>
      <c r="X116" s="14"/>
      <c r="Y116" s="15"/>
      <c r="Z116" s="14"/>
      <c r="AA116" s="14"/>
      <c r="AB116" s="14"/>
      <c r="AC116" s="15"/>
      <c r="AD116" s="14"/>
      <c r="AE116" s="14"/>
      <c r="AF116" s="14"/>
      <c r="AG116" s="15"/>
      <c r="AH116" s="15"/>
      <c r="AI116" s="15"/>
      <c r="AJ116" s="15"/>
      <c r="AK116" s="15"/>
      <c r="AL116" s="14"/>
      <c r="AM116" s="14"/>
      <c r="AN116" s="14"/>
      <c r="AO116" s="14"/>
      <c r="AP116" s="14"/>
      <c r="AQ116" s="14"/>
      <c r="AR116" s="14"/>
      <c r="AS116" s="15"/>
      <c r="AT116" s="14"/>
      <c r="AU116" s="14"/>
      <c r="AV116" s="14"/>
      <c r="AW116" s="15"/>
      <c r="AX116" s="14"/>
      <c r="AY116" s="14"/>
      <c r="AZ116" s="14"/>
      <c r="BA116" s="15"/>
      <c r="BB116" s="14"/>
      <c r="BC116" s="14"/>
      <c r="BD116" s="14"/>
      <c r="BE116" s="15"/>
      <c r="BF116" s="14"/>
      <c r="BG116" s="14"/>
      <c r="BH116" s="14"/>
      <c r="BI116" s="15"/>
      <c r="BJ116" s="14"/>
      <c r="BK116" s="14"/>
      <c r="BL116" s="14"/>
      <c r="BM116" s="15"/>
      <c r="BN116" s="14"/>
      <c r="BO116" s="14"/>
      <c r="BP116" s="14"/>
      <c r="BQ116" s="14"/>
      <c r="BR116" s="14">
        <v>93.7</v>
      </c>
      <c r="BS116" s="14">
        <v>93.7</v>
      </c>
      <c r="BT116" s="14">
        <v>93.7</v>
      </c>
      <c r="BU116" s="14">
        <f t="shared" si="383"/>
        <v>100</v>
      </c>
      <c r="BV116" s="14"/>
      <c r="BW116" s="14"/>
      <c r="BX116" s="14"/>
      <c r="BY116" s="15"/>
      <c r="BZ116" s="14"/>
      <c r="CA116" s="14"/>
      <c r="CB116" s="14"/>
      <c r="CC116" s="15"/>
      <c r="CD116" s="14"/>
      <c r="CE116" s="14"/>
      <c r="CF116" s="14"/>
      <c r="CG116" s="14"/>
      <c r="CH116" s="14"/>
      <c r="CI116" s="14"/>
      <c r="CJ116" s="14"/>
      <c r="CK116" s="15"/>
      <c r="CL116" s="15"/>
      <c r="CM116" s="14"/>
      <c r="CN116" s="14"/>
      <c r="CO116" s="15"/>
      <c r="CP116" s="15"/>
      <c r="CQ116" s="14"/>
      <c r="CR116" s="14"/>
      <c r="CS116" s="15"/>
    </row>
    <row r="117" spans="1:97" s="12" customFormat="1" x14ac:dyDescent="0.25">
      <c r="A117" s="120" t="s">
        <v>491</v>
      </c>
      <c r="B117" s="48">
        <f t="shared" si="266"/>
        <v>93.7</v>
      </c>
      <c r="C117" s="48">
        <f t="shared" si="266"/>
        <v>93.7</v>
      </c>
      <c r="D117" s="48">
        <f t="shared" si="267"/>
        <v>93.7</v>
      </c>
      <c r="E117" s="14">
        <f t="shared" si="389"/>
        <v>100</v>
      </c>
      <c r="F117" s="14"/>
      <c r="G117" s="14"/>
      <c r="H117" s="14"/>
      <c r="I117" s="15"/>
      <c r="J117" s="14"/>
      <c r="K117" s="14"/>
      <c r="L117" s="15"/>
      <c r="M117" s="15"/>
      <c r="N117" s="14"/>
      <c r="O117" s="14"/>
      <c r="P117" s="15"/>
      <c r="Q117" s="15"/>
      <c r="R117" s="15"/>
      <c r="S117" s="15"/>
      <c r="T117" s="15"/>
      <c r="U117" s="15"/>
      <c r="V117" s="156"/>
      <c r="W117" s="14"/>
      <c r="X117" s="14"/>
      <c r="Y117" s="15"/>
      <c r="Z117" s="14"/>
      <c r="AA117" s="14"/>
      <c r="AB117" s="14"/>
      <c r="AC117" s="15"/>
      <c r="AD117" s="14"/>
      <c r="AE117" s="14"/>
      <c r="AF117" s="14"/>
      <c r="AG117" s="15"/>
      <c r="AH117" s="15"/>
      <c r="AI117" s="15"/>
      <c r="AJ117" s="15"/>
      <c r="AK117" s="15"/>
      <c r="AL117" s="14"/>
      <c r="AM117" s="14"/>
      <c r="AN117" s="14"/>
      <c r="AO117" s="14"/>
      <c r="AP117" s="14"/>
      <c r="AQ117" s="14"/>
      <c r="AR117" s="14"/>
      <c r="AS117" s="15"/>
      <c r="AT117" s="14"/>
      <c r="AU117" s="14"/>
      <c r="AV117" s="14"/>
      <c r="AW117" s="15"/>
      <c r="AX117" s="14"/>
      <c r="AY117" s="14"/>
      <c r="AZ117" s="14"/>
      <c r="BA117" s="15"/>
      <c r="BB117" s="14"/>
      <c r="BC117" s="14"/>
      <c r="BD117" s="14"/>
      <c r="BE117" s="15"/>
      <c r="BF117" s="14"/>
      <c r="BG117" s="14"/>
      <c r="BH117" s="14"/>
      <c r="BI117" s="15"/>
      <c r="BJ117" s="14"/>
      <c r="BK117" s="14"/>
      <c r="BL117" s="14"/>
      <c r="BM117" s="15"/>
      <c r="BN117" s="14"/>
      <c r="BO117" s="14"/>
      <c r="BP117" s="14"/>
      <c r="BQ117" s="14"/>
      <c r="BR117" s="14">
        <v>93.7</v>
      </c>
      <c r="BS117" s="14">
        <v>93.7</v>
      </c>
      <c r="BT117" s="14">
        <v>93.7</v>
      </c>
      <c r="BU117" s="14">
        <f t="shared" si="383"/>
        <v>100</v>
      </c>
      <c r="BV117" s="14"/>
      <c r="BW117" s="14"/>
      <c r="BX117" s="14"/>
      <c r="BY117" s="15"/>
      <c r="BZ117" s="14"/>
      <c r="CA117" s="14"/>
      <c r="CB117" s="14"/>
      <c r="CC117" s="15"/>
      <c r="CD117" s="14"/>
      <c r="CE117" s="14"/>
      <c r="CF117" s="14"/>
      <c r="CG117" s="14"/>
      <c r="CH117" s="14"/>
      <c r="CI117" s="14"/>
      <c r="CJ117" s="14"/>
      <c r="CK117" s="15"/>
      <c r="CL117" s="15"/>
      <c r="CM117" s="14"/>
      <c r="CN117" s="14"/>
      <c r="CO117" s="15"/>
      <c r="CP117" s="15"/>
      <c r="CQ117" s="14"/>
      <c r="CR117" s="14"/>
      <c r="CS117" s="15"/>
    </row>
    <row r="118" spans="1:97" s="12" customFormat="1" x14ac:dyDescent="0.25">
      <c r="A118" s="120" t="s">
        <v>308</v>
      </c>
      <c r="B118" s="48">
        <f t="shared" si="266"/>
        <v>93.7</v>
      </c>
      <c r="C118" s="48">
        <f t="shared" si="266"/>
        <v>93.7</v>
      </c>
      <c r="D118" s="48">
        <f t="shared" si="267"/>
        <v>93.7</v>
      </c>
      <c r="E118" s="14">
        <f t="shared" si="389"/>
        <v>100</v>
      </c>
      <c r="F118" s="14"/>
      <c r="G118" s="14"/>
      <c r="H118" s="14"/>
      <c r="I118" s="15"/>
      <c r="J118" s="14"/>
      <c r="K118" s="14"/>
      <c r="L118" s="15"/>
      <c r="M118" s="15"/>
      <c r="N118" s="14"/>
      <c r="O118" s="14"/>
      <c r="P118" s="15"/>
      <c r="Q118" s="15"/>
      <c r="R118" s="15"/>
      <c r="S118" s="15"/>
      <c r="T118" s="15"/>
      <c r="U118" s="15"/>
      <c r="V118" s="156"/>
      <c r="W118" s="14"/>
      <c r="X118" s="14"/>
      <c r="Y118" s="15"/>
      <c r="Z118" s="14"/>
      <c r="AA118" s="14"/>
      <c r="AB118" s="14"/>
      <c r="AC118" s="15"/>
      <c r="AD118" s="14"/>
      <c r="AE118" s="14"/>
      <c r="AF118" s="14"/>
      <c r="AG118" s="15"/>
      <c r="AH118" s="15"/>
      <c r="AI118" s="15"/>
      <c r="AJ118" s="15"/>
      <c r="AK118" s="15"/>
      <c r="AL118" s="14"/>
      <c r="AM118" s="14"/>
      <c r="AN118" s="14"/>
      <c r="AO118" s="14"/>
      <c r="AP118" s="14"/>
      <c r="AQ118" s="14"/>
      <c r="AR118" s="14"/>
      <c r="AS118" s="15"/>
      <c r="AT118" s="14"/>
      <c r="AU118" s="14"/>
      <c r="AV118" s="14"/>
      <c r="AW118" s="15"/>
      <c r="AX118" s="14"/>
      <c r="AY118" s="14"/>
      <c r="AZ118" s="14"/>
      <c r="BA118" s="15"/>
      <c r="BB118" s="14"/>
      <c r="BC118" s="14"/>
      <c r="BD118" s="14"/>
      <c r="BE118" s="15"/>
      <c r="BF118" s="14"/>
      <c r="BG118" s="14"/>
      <c r="BH118" s="14"/>
      <c r="BI118" s="15"/>
      <c r="BJ118" s="14"/>
      <c r="BK118" s="14"/>
      <c r="BL118" s="14"/>
      <c r="BM118" s="15"/>
      <c r="BN118" s="14"/>
      <c r="BO118" s="14"/>
      <c r="BP118" s="14"/>
      <c r="BQ118" s="14"/>
      <c r="BR118" s="14">
        <v>93.7</v>
      </c>
      <c r="BS118" s="14">
        <v>93.7</v>
      </c>
      <c r="BT118" s="14">
        <v>93.7</v>
      </c>
      <c r="BU118" s="14">
        <f t="shared" si="383"/>
        <v>100</v>
      </c>
      <c r="BV118" s="14"/>
      <c r="BW118" s="14"/>
      <c r="BX118" s="14"/>
      <c r="BY118" s="15"/>
      <c r="BZ118" s="14"/>
      <c r="CA118" s="14"/>
      <c r="CB118" s="14"/>
      <c r="CC118" s="15"/>
      <c r="CD118" s="14"/>
      <c r="CE118" s="14"/>
      <c r="CF118" s="14"/>
      <c r="CG118" s="14"/>
      <c r="CH118" s="14"/>
      <c r="CI118" s="14"/>
      <c r="CJ118" s="14"/>
      <c r="CK118" s="15"/>
      <c r="CL118" s="15"/>
      <c r="CM118" s="14"/>
      <c r="CN118" s="14"/>
      <c r="CO118" s="15"/>
      <c r="CP118" s="15"/>
      <c r="CQ118" s="14"/>
      <c r="CR118" s="14"/>
      <c r="CS118" s="15"/>
    </row>
    <row r="119" spans="1:97" s="12" customFormat="1" x14ac:dyDescent="0.25">
      <c r="A119" s="120" t="s">
        <v>564</v>
      </c>
      <c r="B119" s="48">
        <f t="shared" si="266"/>
        <v>93.7</v>
      </c>
      <c r="C119" s="48">
        <f t="shared" si="266"/>
        <v>93.7</v>
      </c>
      <c r="D119" s="48">
        <f t="shared" si="267"/>
        <v>93.7</v>
      </c>
      <c r="E119" s="14">
        <f>D119/C119*100</f>
        <v>100</v>
      </c>
      <c r="F119" s="14"/>
      <c r="G119" s="14"/>
      <c r="H119" s="14"/>
      <c r="I119" s="15"/>
      <c r="J119" s="14"/>
      <c r="K119" s="14"/>
      <c r="L119" s="15"/>
      <c r="M119" s="15"/>
      <c r="N119" s="14"/>
      <c r="O119" s="14"/>
      <c r="P119" s="15"/>
      <c r="Q119" s="15"/>
      <c r="R119" s="15"/>
      <c r="S119" s="15"/>
      <c r="T119" s="15"/>
      <c r="U119" s="15"/>
      <c r="V119" s="156"/>
      <c r="W119" s="14"/>
      <c r="X119" s="14"/>
      <c r="Y119" s="15"/>
      <c r="Z119" s="14"/>
      <c r="AA119" s="14"/>
      <c r="AB119" s="14"/>
      <c r="AC119" s="15"/>
      <c r="AD119" s="14"/>
      <c r="AE119" s="14"/>
      <c r="AF119" s="14"/>
      <c r="AG119" s="15"/>
      <c r="AH119" s="15"/>
      <c r="AI119" s="15"/>
      <c r="AJ119" s="15"/>
      <c r="AK119" s="15"/>
      <c r="AL119" s="14"/>
      <c r="AM119" s="14"/>
      <c r="AN119" s="14"/>
      <c r="AO119" s="14"/>
      <c r="AP119" s="14"/>
      <c r="AQ119" s="14"/>
      <c r="AR119" s="14"/>
      <c r="AS119" s="15"/>
      <c r="AT119" s="14"/>
      <c r="AU119" s="14"/>
      <c r="AV119" s="14"/>
      <c r="AW119" s="15"/>
      <c r="AX119" s="14"/>
      <c r="AY119" s="14"/>
      <c r="AZ119" s="14"/>
      <c r="BA119" s="15"/>
      <c r="BB119" s="14"/>
      <c r="BC119" s="14"/>
      <c r="BD119" s="14"/>
      <c r="BE119" s="15"/>
      <c r="BF119" s="14"/>
      <c r="BG119" s="14"/>
      <c r="BH119" s="14"/>
      <c r="BI119" s="15"/>
      <c r="BJ119" s="14"/>
      <c r="BK119" s="14"/>
      <c r="BL119" s="14"/>
      <c r="BM119" s="15"/>
      <c r="BN119" s="14"/>
      <c r="BO119" s="14"/>
      <c r="BP119" s="14"/>
      <c r="BQ119" s="14"/>
      <c r="BR119" s="14">
        <v>93.7</v>
      </c>
      <c r="BS119" s="14">
        <v>93.7</v>
      </c>
      <c r="BT119" s="14">
        <v>93.7</v>
      </c>
      <c r="BU119" s="14">
        <f t="shared" si="383"/>
        <v>100</v>
      </c>
      <c r="BV119" s="14"/>
      <c r="BW119" s="14"/>
      <c r="BX119" s="14"/>
      <c r="BY119" s="15"/>
      <c r="BZ119" s="14"/>
      <c r="CA119" s="14"/>
      <c r="CB119" s="14"/>
      <c r="CC119" s="15"/>
      <c r="CD119" s="14"/>
      <c r="CE119" s="14"/>
      <c r="CF119" s="14"/>
      <c r="CG119" s="14"/>
      <c r="CH119" s="14"/>
      <c r="CI119" s="14"/>
      <c r="CJ119" s="14"/>
      <c r="CK119" s="15"/>
      <c r="CL119" s="15"/>
      <c r="CM119" s="14"/>
      <c r="CN119" s="14"/>
      <c r="CO119" s="15"/>
      <c r="CP119" s="15"/>
      <c r="CQ119" s="14"/>
      <c r="CR119" s="14"/>
      <c r="CS119" s="15"/>
    </row>
    <row r="120" spans="1:97" s="12" customFormat="1" x14ac:dyDescent="0.25">
      <c r="A120" s="120" t="s">
        <v>309</v>
      </c>
      <c r="B120" s="48">
        <f t="shared" si="266"/>
        <v>234.2</v>
      </c>
      <c r="C120" s="48">
        <f t="shared" si="266"/>
        <v>234.2</v>
      </c>
      <c r="D120" s="48">
        <f t="shared" si="267"/>
        <v>234.2</v>
      </c>
      <c r="E120" s="14">
        <f>D120/C120*100</f>
        <v>100</v>
      </c>
      <c r="F120" s="14"/>
      <c r="G120" s="14"/>
      <c r="H120" s="14"/>
      <c r="I120" s="15"/>
      <c r="J120" s="14"/>
      <c r="K120" s="14"/>
      <c r="L120" s="15"/>
      <c r="M120" s="15"/>
      <c r="N120" s="14"/>
      <c r="O120" s="14"/>
      <c r="P120" s="15"/>
      <c r="Q120" s="15"/>
      <c r="R120" s="15"/>
      <c r="S120" s="15"/>
      <c r="T120" s="15"/>
      <c r="U120" s="15"/>
      <c r="V120" s="156"/>
      <c r="W120" s="14"/>
      <c r="X120" s="14"/>
      <c r="Y120" s="15"/>
      <c r="Z120" s="14"/>
      <c r="AA120" s="14"/>
      <c r="AB120" s="14"/>
      <c r="AC120" s="15"/>
      <c r="AD120" s="14"/>
      <c r="AE120" s="14"/>
      <c r="AF120" s="14"/>
      <c r="AG120" s="15"/>
      <c r="AH120" s="15"/>
      <c r="AI120" s="15"/>
      <c r="AJ120" s="15"/>
      <c r="AK120" s="15"/>
      <c r="AL120" s="14"/>
      <c r="AM120" s="14"/>
      <c r="AN120" s="14"/>
      <c r="AO120" s="14"/>
      <c r="AP120" s="14"/>
      <c r="AQ120" s="14"/>
      <c r="AR120" s="14"/>
      <c r="AS120" s="15"/>
      <c r="AT120" s="14"/>
      <c r="AU120" s="14"/>
      <c r="AV120" s="14"/>
      <c r="AW120" s="15"/>
      <c r="AX120" s="14"/>
      <c r="AY120" s="14"/>
      <c r="AZ120" s="14"/>
      <c r="BA120" s="15"/>
      <c r="BB120" s="14"/>
      <c r="BC120" s="14"/>
      <c r="BD120" s="14"/>
      <c r="BE120" s="15"/>
      <c r="BF120" s="14"/>
      <c r="BG120" s="14"/>
      <c r="BH120" s="14"/>
      <c r="BI120" s="15"/>
      <c r="BJ120" s="14"/>
      <c r="BK120" s="14"/>
      <c r="BL120" s="14"/>
      <c r="BM120" s="15"/>
      <c r="BN120" s="14"/>
      <c r="BO120" s="14"/>
      <c r="BP120" s="14"/>
      <c r="BQ120" s="14"/>
      <c r="BR120" s="14">
        <v>234.2</v>
      </c>
      <c r="BS120" s="14">
        <v>234.2</v>
      </c>
      <c r="BT120" s="14">
        <v>234.2</v>
      </c>
      <c r="BU120" s="14">
        <f t="shared" si="383"/>
        <v>100</v>
      </c>
      <c r="BV120" s="14"/>
      <c r="BW120" s="14"/>
      <c r="BX120" s="14"/>
      <c r="BY120" s="15"/>
      <c r="BZ120" s="14"/>
      <c r="CA120" s="14"/>
      <c r="CB120" s="14"/>
      <c r="CC120" s="15"/>
      <c r="CD120" s="14"/>
      <c r="CE120" s="14"/>
      <c r="CF120" s="14"/>
      <c r="CG120" s="14"/>
      <c r="CH120" s="14"/>
      <c r="CI120" s="14"/>
      <c r="CJ120" s="14"/>
      <c r="CK120" s="15"/>
      <c r="CL120" s="15"/>
      <c r="CM120" s="14"/>
      <c r="CN120" s="14"/>
      <c r="CO120" s="15"/>
      <c r="CP120" s="15"/>
      <c r="CQ120" s="14"/>
      <c r="CR120" s="14"/>
      <c r="CS120" s="15"/>
    </row>
    <row r="121" spans="1:97" s="12" customFormat="1" x14ac:dyDescent="0.25">
      <c r="A121" s="120" t="s">
        <v>369</v>
      </c>
      <c r="B121" s="48">
        <f t="shared" si="266"/>
        <v>93.7</v>
      </c>
      <c r="C121" s="48">
        <f t="shared" si="266"/>
        <v>93.7</v>
      </c>
      <c r="D121" s="48">
        <f t="shared" si="267"/>
        <v>93.7</v>
      </c>
      <c r="E121" s="14">
        <f>D121/C121*100</f>
        <v>100</v>
      </c>
      <c r="F121" s="14"/>
      <c r="G121" s="14"/>
      <c r="H121" s="14"/>
      <c r="I121" s="15"/>
      <c r="J121" s="14"/>
      <c r="K121" s="14"/>
      <c r="L121" s="15"/>
      <c r="M121" s="15"/>
      <c r="N121" s="14"/>
      <c r="O121" s="14"/>
      <c r="P121" s="15"/>
      <c r="Q121" s="15"/>
      <c r="R121" s="15"/>
      <c r="S121" s="15"/>
      <c r="T121" s="15"/>
      <c r="U121" s="15"/>
      <c r="V121" s="156"/>
      <c r="W121" s="14"/>
      <c r="X121" s="14"/>
      <c r="Y121" s="15"/>
      <c r="Z121" s="14"/>
      <c r="AA121" s="14"/>
      <c r="AB121" s="14"/>
      <c r="AC121" s="15"/>
      <c r="AD121" s="14"/>
      <c r="AE121" s="14"/>
      <c r="AF121" s="14"/>
      <c r="AG121" s="15"/>
      <c r="AH121" s="15"/>
      <c r="AI121" s="15"/>
      <c r="AJ121" s="15"/>
      <c r="AK121" s="15"/>
      <c r="AL121" s="14"/>
      <c r="AM121" s="14"/>
      <c r="AN121" s="14"/>
      <c r="AO121" s="14"/>
      <c r="AP121" s="14"/>
      <c r="AQ121" s="14"/>
      <c r="AR121" s="14"/>
      <c r="AS121" s="15"/>
      <c r="AT121" s="14"/>
      <c r="AU121" s="14"/>
      <c r="AV121" s="14"/>
      <c r="AW121" s="15"/>
      <c r="AX121" s="14"/>
      <c r="AY121" s="14"/>
      <c r="AZ121" s="14"/>
      <c r="BA121" s="15"/>
      <c r="BB121" s="14"/>
      <c r="BC121" s="14"/>
      <c r="BD121" s="14"/>
      <c r="BE121" s="15"/>
      <c r="BF121" s="14"/>
      <c r="BG121" s="14"/>
      <c r="BH121" s="14"/>
      <c r="BI121" s="15"/>
      <c r="BJ121" s="14"/>
      <c r="BK121" s="14"/>
      <c r="BL121" s="14"/>
      <c r="BM121" s="15"/>
      <c r="BN121" s="14"/>
      <c r="BO121" s="14"/>
      <c r="BP121" s="14"/>
      <c r="BQ121" s="14"/>
      <c r="BR121" s="14">
        <v>93.7</v>
      </c>
      <c r="BS121" s="14">
        <v>93.7</v>
      </c>
      <c r="BT121" s="14">
        <v>93.7</v>
      </c>
      <c r="BU121" s="14">
        <f t="shared" si="383"/>
        <v>100</v>
      </c>
      <c r="BV121" s="14"/>
      <c r="BW121" s="14"/>
      <c r="BX121" s="14"/>
      <c r="BY121" s="15"/>
      <c r="BZ121" s="14"/>
      <c r="CA121" s="14"/>
      <c r="CB121" s="14"/>
      <c r="CC121" s="15"/>
      <c r="CD121" s="14"/>
      <c r="CE121" s="14"/>
      <c r="CF121" s="14"/>
      <c r="CG121" s="14"/>
      <c r="CH121" s="14"/>
      <c r="CI121" s="14"/>
      <c r="CJ121" s="14"/>
      <c r="CK121" s="15"/>
      <c r="CL121" s="15"/>
      <c r="CM121" s="14"/>
      <c r="CN121" s="14"/>
      <c r="CO121" s="15"/>
      <c r="CP121" s="15"/>
      <c r="CQ121" s="14"/>
      <c r="CR121" s="14"/>
      <c r="CS121" s="15"/>
    </row>
    <row r="122" spans="1:97" s="12" customFormat="1" x14ac:dyDescent="0.25">
      <c r="A122" s="120" t="s">
        <v>494</v>
      </c>
      <c r="B122" s="48">
        <f t="shared" si="266"/>
        <v>93.7</v>
      </c>
      <c r="C122" s="48">
        <f t="shared" si="266"/>
        <v>93.7</v>
      </c>
      <c r="D122" s="48">
        <f t="shared" si="267"/>
        <v>93.7</v>
      </c>
      <c r="E122" s="14">
        <f>D122/C122*100</f>
        <v>100</v>
      </c>
      <c r="F122" s="14"/>
      <c r="G122" s="14"/>
      <c r="H122" s="14"/>
      <c r="I122" s="15"/>
      <c r="J122" s="14"/>
      <c r="K122" s="14"/>
      <c r="L122" s="15"/>
      <c r="M122" s="15"/>
      <c r="N122" s="14"/>
      <c r="O122" s="14"/>
      <c r="P122" s="15"/>
      <c r="Q122" s="15"/>
      <c r="R122" s="15"/>
      <c r="S122" s="15"/>
      <c r="T122" s="15"/>
      <c r="U122" s="15"/>
      <c r="V122" s="156"/>
      <c r="W122" s="14"/>
      <c r="X122" s="14"/>
      <c r="Y122" s="15"/>
      <c r="Z122" s="14"/>
      <c r="AA122" s="14"/>
      <c r="AB122" s="14"/>
      <c r="AC122" s="15"/>
      <c r="AD122" s="14"/>
      <c r="AE122" s="14"/>
      <c r="AF122" s="14"/>
      <c r="AG122" s="15"/>
      <c r="AH122" s="15"/>
      <c r="AI122" s="15"/>
      <c r="AJ122" s="15"/>
      <c r="AK122" s="15"/>
      <c r="AL122" s="14"/>
      <c r="AM122" s="14"/>
      <c r="AN122" s="14"/>
      <c r="AO122" s="14"/>
      <c r="AP122" s="14"/>
      <c r="AQ122" s="14"/>
      <c r="AR122" s="14"/>
      <c r="AS122" s="15"/>
      <c r="AT122" s="14"/>
      <c r="AU122" s="14"/>
      <c r="AV122" s="14"/>
      <c r="AW122" s="15"/>
      <c r="AX122" s="14"/>
      <c r="AY122" s="14"/>
      <c r="AZ122" s="14"/>
      <c r="BA122" s="15"/>
      <c r="BB122" s="14"/>
      <c r="BC122" s="14"/>
      <c r="BD122" s="14"/>
      <c r="BE122" s="15"/>
      <c r="BF122" s="14"/>
      <c r="BG122" s="14"/>
      <c r="BH122" s="14"/>
      <c r="BI122" s="15"/>
      <c r="BJ122" s="14"/>
      <c r="BK122" s="14"/>
      <c r="BL122" s="14"/>
      <c r="BM122" s="15"/>
      <c r="BN122" s="14"/>
      <c r="BO122" s="14"/>
      <c r="BP122" s="14"/>
      <c r="BQ122" s="14"/>
      <c r="BR122" s="14">
        <v>93.7</v>
      </c>
      <c r="BS122" s="14">
        <v>93.7</v>
      </c>
      <c r="BT122" s="14">
        <v>93.7</v>
      </c>
      <c r="BU122" s="14">
        <f t="shared" si="383"/>
        <v>100</v>
      </c>
      <c r="BV122" s="14"/>
      <c r="BW122" s="14"/>
      <c r="BX122" s="14"/>
      <c r="BY122" s="15"/>
      <c r="BZ122" s="14"/>
      <c r="CA122" s="14"/>
      <c r="CB122" s="14"/>
      <c r="CC122" s="15"/>
      <c r="CD122" s="14"/>
      <c r="CE122" s="14"/>
      <c r="CF122" s="14"/>
      <c r="CG122" s="14"/>
      <c r="CH122" s="14"/>
      <c r="CI122" s="14"/>
      <c r="CJ122" s="14"/>
      <c r="CK122" s="15"/>
      <c r="CL122" s="15"/>
      <c r="CM122" s="14"/>
      <c r="CN122" s="14"/>
      <c r="CO122" s="15"/>
      <c r="CP122" s="15"/>
      <c r="CQ122" s="14"/>
      <c r="CR122" s="14"/>
      <c r="CS122" s="15"/>
    </row>
    <row r="123" spans="1:97" s="26" customFormat="1" ht="31.5" x14ac:dyDescent="0.25">
      <c r="A123" s="75" t="s">
        <v>314</v>
      </c>
      <c r="B123" s="78">
        <f t="shared" si="266"/>
        <v>208328.60000000009</v>
      </c>
      <c r="C123" s="78">
        <f t="shared" si="266"/>
        <v>215707.29999999996</v>
      </c>
      <c r="D123" s="78">
        <f t="shared" si="267"/>
        <v>212317.17355999997</v>
      </c>
      <c r="E123" s="81">
        <f t="shared" ref="E123" si="390">D123/C123*100</f>
        <v>98.428367310702981</v>
      </c>
      <c r="F123" s="81">
        <f>SUM(F124:F136)</f>
        <v>737.1</v>
      </c>
      <c r="G123" s="81">
        <f>SUM(G124:G136)</f>
        <v>737.1</v>
      </c>
      <c r="H123" s="81">
        <f t="shared" ref="H123:CN123" si="391">SUM(H124:H136)</f>
        <v>737.1</v>
      </c>
      <c r="I123" s="81">
        <f t="shared" si="270"/>
        <v>100</v>
      </c>
      <c r="J123" s="81">
        <f t="shared" ref="J123" si="392">SUM(J124:J136)</f>
        <v>101.4</v>
      </c>
      <c r="K123" s="81">
        <f t="shared" si="391"/>
        <v>101.4</v>
      </c>
      <c r="L123" s="81">
        <f t="shared" si="391"/>
        <v>101.4</v>
      </c>
      <c r="M123" s="81">
        <f t="shared" si="272"/>
        <v>100</v>
      </c>
      <c r="N123" s="81">
        <f t="shared" ref="N123" si="393">SUM(N124:N136)</f>
        <v>2035.2</v>
      </c>
      <c r="O123" s="81">
        <f t="shared" si="391"/>
        <v>1193.4000000000001</v>
      </c>
      <c r="P123" s="81">
        <f t="shared" si="391"/>
        <v>1193.4000000000001</v>
      </c>
      <c r="Q123" s="81">
        <f t="shared" si="274"/>
        <v>100</v>
      </c>
      <c r="R123" s="81">
        <f t="shared" ref="R123" si="394">SUM(R124:R136)</f>
        <v>20510.5</v>
      </c>
      <c r="S123" s="81">
        <f t="shared" si="391"/>
        <v>23330.5</v>
      </c>
      <c r="T123" s="81">
        <f t="shared" si="391"/>
        <v>23330.5</v>
      </c>
      <c r="U123" s="81">
        <f t="shared" si="63"/>
        <v>100</v>
      </c>
      <c r="V123" s="154"/>
      <c r="W123" s="81">
        <f t="shared" si="391"/>
        <v>0</v>
      </c>
      <c r="X123" s="81">
        <f t="shared" si="391"/>
        <v>0</v>
      </c>
      <c r="Y123" s="81"/>
      <c r="Z123" s="81">
        <f t="shared" ref="Z123" si="395">SUM(Z124:Z136)</f>
        <v>2669.3</v>
      </c>
      <c r="AA123" s="81">
        <f t="shared" si="391"/>
        <v>1412.7</v>
      </c>
      <c r="AB123" s="81">
        <f t="shared" si="391"/>
        <v>1412.7</v>
      </c>
      <c r="AC123" s="81">
        <f t="shared" si="277"/>
        <v>100</v>
      </c>
      <c r="AD123" s="81">
        <f t="shared" ref="AD123" si="396">SUM(AD124:AD136)</f>
        <v>107.7</v>
      </c>
      <c r="AE123" s="81">
        <f t="shared" si="391"/>
        <v>107.7</v>
      </c>
      <c r="AF123" s="81">
        <f t="shared" si="391"/>
        <v>107.7</v>
      </c>
      <c r="AG123" s="81">
        <f t="shared" si="279"/>
        <v>100</v>
      </c>
      <c r="AH123" s="81">
        <f t="shared" ref="AH123" si="397">SUM(AH124:AH136)</f>
        <v>160283.20000000001</v>
      </c>
      <c r="AI123" s="81">
        <f t="shared" si="391"/>
        <v>166890.9</v>
      </c>
      <c r="AJ123" s="81">
        <f t="shared" si="391"/>
        <v>166890.9</v>
      </c>
      <c r="AK123" s="81">
        <f t="shared" si="281"/>
        <v>100</v>
      </c>
      <c r="AL123" s="81">
        <f t="shared" ref="AL123" si="398">SUM(AL124:AL136)</f>
        <v>300.60000000000002</v>
      </c>
      <c r="AM123" s="81">
        <f t="shared" si="391"/>
        <v>310.3</v>
      </c>
      <c r="AN123" s="81">
        <f t="shared" si="391"/>
        <v>310.3</v>
      </c>
      <c r="AO123" s="79">
        <f t="shared" si="283"/>
        <v>100</v>
      </c>
      <c r="AP123" s="81">
        <f t="shared" ref="AP123" si="399">SUM(AP124:AP136)</f>
        <v>0</v>
      </c>
      <c r="AQ123" s="81">
        <f t="shared" si="391"/>
        <v>0</v>
      </c>
      <c r="AR123" s="81">
        <f t="shared" si="391"/>
        <v>0</v>
      </c>
      <c r="AS123" s="81"/>
      <c r="AT123" s="81">
        <f t="shared" ref="AT123" si="400">SUM(AT124:AT136)</f>
        <v>300.60000000000002</v>
      </c>
      <c r="AU123" s="81">
        <f t="shared" si="391"/>
        <v>310.3</v>
      </c>
      <c r="AV123" s="81">
        <f t="shared" si="391"/>
        <v>310.3</v>
      </c>
      <c r="AW123" s="81">
        <f t="shared" si="287"/>
        <v>100</v>
      </c>
      <c r="AX123" s="81">
        <f t="shared" ref="AX123" si="401">SUM(AX124:AX136)</f>
        <v>892.2</v>
      </c>
      <c r="AY123" s="81">
        <f t="shared" si="391"/>
        <v>894</v>
      </c>
      <c r="AZ123" s="81">
        <f t="shared" si="391"/>
        <v>852.97600999999997</v>
      </c>
      <c r="BA123" s="81">
        <f t="shared" si="289"/>
        <v>95.411186800894853</v>
      </c>
      <c r="BB123" s="81">
        <f t="shared" ref="BB123" si="402">SUM(BB124:BB136)</f>
        <v>300.60000000000002</v>
      </c>
      <c r="BC123" s="81">
        <f t="shared" si="391"/>
        <v>310.3</v>
      </c>
      <c r="BD123" s="81">
        <f t="shared" si="391"/>
        <v>310.29995000000002</v>
      </c>
      <c r="BE123" s="81">
        <f t="shared" si="291"/>
        <v>99.999983886561395</v>
      </c>
      <c r="BF123" s="81">
        <f t="shared" ref="BF123" si="403">SUM(BF124:BF136)</f>
        <v>300.60000000000002</v>
      </c>
      <c r="BG123" s="81">
        <f t="shared" si="391"/>
        <v>310.3</v>
      </c>
      <c r="BH123" s="81">
        <f t="shared" si="391"/>
        <v>310.3</v>
      </c>
      <c r="BI123" s="81">
        <f t="shared" si="293"/>
        <v>100</v>
      </c>
      <c r="BJ123" s="81">
        <f t="shared" ref="BJ123" si="404">SUM(BJ124:BJ136)</f>
        <v>931.8</v>
      </c>
      <c r="BK123" s="81">
        <f t="shared" si="391"/>
        <v>913.9</v>
      </c>
      <c r="BL123" s="81">
        <f t="shared" ref="BL123" si="405">SUM(BL124:BL136)</f>
        <v>913.9</v>
      </c>
      <c r="BM123" s="81">
        <f t="shared" si="296"/>
        <v>100</v>
      </c>
      <c r="BN123" s="81">
        <f t="shared" ref="BN123" si="406">SUM(BN124:BN136)</f>
        <v>0</v>
      </c>
      <c r="BO123" s="81">
        <f t="shared" si="391"/>
        <v>0</v>
      </c>
      <c r="BP123" s="81">
        <f t="shared" ref="BP123" si="407">SUM(BP124:BP136)</f>
        <v>0</v>
      </c>
      <c r="BQ123" s="81">
        <f t="shared" si="391"/>
        <v>0</v>
      </c>
      <c r="BR123" s="81">
        <f t="shared" ref="BR123" si="408">SUM(BR124:BR136)</f>
        <v>1311.7000000000003</v>
      </c>
      <c r="BS123" s="81">
        <f t="shared" si="391"/>
        <v>1311.7000000000003</v>
      </c>
      <c r="BT123" s="81">
        <f t="shared" ref="BT123" si="409">SUM(BT124:BT136)</f>
        <v>1311.7000000000003</v>
      </c>
      <c r="BU123" s="79">
        <f t="shared" ref="BU123:BU134" si="410">BT123/BS123*100</f>
        <v>100</v>
      </c>
      <c r="BV123" s="81">
        <f t="shared" ref="BV123" si="411">SUM(BV124:BV136)</f>
        <v>300.60000000000002</v>
      </c>
      <c r="BW123" s="81">
        <f t="shared" si="391"/>
        <v>310.3</v>
      </c>
      <c r="BX123" s="81">
        <f t="shared" si="391"/>
        <v>232.59</v>
      </c>
      <c r="BY123" s="81">
        <f t="shared" si="303"/>
        <v>74.956493715758938</v>
      </c>
      <c r="BZ123" s="81">
        <f t="shared" ref="BZ123" si="412">SUM(BZ124:BZ136)</f>
        <v>300.60000000000002</v>
      </c>
      <c r="CA123" s="81">
        <f t="shared" si="391"/>
        <v>310.3</v>
      </c>
      <c r="CB123" s="81">
        <f t="shared" ref="CB123" si="413">SUM(CB124:CB136)</f>
        <v>310.3</v>
      </c>
      <c r="CC123" s="81">
        <f t="shared" si="306"/>
        <v>100</v>
      </c>
      <c r="CD123" s="81">
        <f t="shared" ref="CD123" si="414">SUM(CD124:CD136)</f>
        <v>16916.7</v>
      </c>
      <c r="CE123" s="81">
        <f t="shared" si="391"/>
        <v>16916.7</v>
      </c>
      <c r="CF123" s="81">
        <f t="shared" si="391"/>
        <v>13652</v>
      </c>
      <c r="CG123" s="81">
        <f t="shared" si="94"/>
        <v>80.701318815135338</v>
      </c>
      <c r="CH123" s="81">
        <f t="shared" ref="CH123" si="415">SUM(CH124:CH136)</f>
        <v>28.2</v>
      </c>
      <c r="CI123" s="81">
        <f t="shared" si="391"/>
        <v>32</v>
      </c>
      <c r="CJ123" s="81">
        <f t="shared" si="391"/>
        <v>25.307599999999997</v>
      </c>
      <c r="CK123" s="81">
        <f t="shared" si="310"/>
        <v>79.086249999999993</v>
      </c>
      <c r="CL123" s="81"/>
      <c r="CM123" s="81">
        <f t="shared" si="391"/>
        <v>3.5</v>
      </c>
      <c r="CN123" s="81">
        <f t="shared" si="391"/>
        <v>3.5</v>
      </c>
      <c r="CO123" s="81">
        <f t="shared" si="309"/>
        <v>100</v>
      </c>
      <c r="CP123" s="81"/>
      <c r="CQ123" s="81"/>
      <c r="CR123" s="81"/>
      <c r="CS123" s="81"/>
    </row>
    <row r="124" spans="1:97" s="12" customFormat="1" ht="31.5" x14ac:dyDescent="0.25">
      <c r="A124" s="119" t="s">
        <v>313</v>
      </c>
      <c r="B124" s="48">
        <f t="shared" si="266"/>
        <v>207016.90000000008</v>
      </c>
      <c r="C124" s="48">
        <f t="shared" si="266"/>
        <v>214395.59999999995</v>
      </c>
      <c r="D124" s="48">
        <f t="shared" si="267"/>
        <v>211005.47355999995</v>
      </c>
      <c r="E124" s="15">
        <f t="shared" si="1"/>
        <v>98.41875185871352</v>
      </c>
      <c r="F124" s="15">
        <v>737.1</v>
      </c>
      <c r="G124" s="15">
        <v>737.1</v>
      </c>
      <c r="H124" s="133">
        <v>737.1</v>
      </c>
      <c r="I124" s="15">
        <f t="shared" si="270"/>
        <v>100</v>
      </c>
      <c r="J124" s="15">
        <v>101.4</v>
      </c>
      <c r="K124" s="133">
        <v>101.4</v>
      </c>
      <c r="L124" s="133">
        <v>101.4</v>
      </c>
      <c r="M124" s="15">
        <f t="shared" si="272"/>
        <v>100</v>
      </c>
      <c r="N124" s="15">
        <v>2035.2</v>
      </c>
      <c r="O124" s="133">
        <v>1193.4000000000001</v>
      </c>
      <c r="P124" s="133">
        <v>1193.4000000000001</v>
      </c>
      <c r="Q124" s="15">
        <f t="shared" si="274"/>
        <v>100</v>
      </c>
      <c r="R124" s="15">
        <v>20510.5</v>
      </c>
      <c r="S124" s="15">
        <v>23330.5</v>
      </c>
      <c r="T124" s="133">
        <v>23330.5</v>
      </c>
      <c r="U124" s="15">
        <f t="shared" si="63"/>
        <v>100</v>
      </c>
      <c r="V124" s="156"/>
      <c r="W124" s="15"/>
      <c r="X124" s="15"/>
      <c r="Y124" s="15"/>
      <c r="Z124" s="15">
        <v>2669.3</v>
      </c>
      <c r="AA124" s="15">
        <v>1412.7</v>
      </c>
      <c r="AB124" s="133">
        <v>1412.7</v>
      </c>
      <c r="AC124" s="15">
        <f t="shared" si="277"/>
        <v>100</v>
      </c>
      <c r="AD124" s="15">
        <v>107.7</v>
      </c>
      <c r="AE124" s="15">
        <v>107.7</v>
      </c>
      <c r="AF124" s="133">
        <v>107.7</v>
      </c>
      <c r="AG124" s="15">
        <f t="shared" si="279"/>
        <v>100</v>
      </c>
      <c r="AH124" s="247">
        <v>160283.20000000001</v>
      </c>
      <c r="AI124" s="133">
        <v>166890.9</v>
      </c>
      <c r="AJ124" s="133">
        <v>166890.9</v>
      </c>
      <c r="AK124" s="15">
        <f t="shared" si="281"/>
        <v>100</v>
      </c>
      <c r="AL124" s="15">
        <v>300.60000000000002</v>
      </c>
      <c r="AM124" s="133">
        <v>310.3</v>
      </c>
      <c r="AN124" s="133">
        <v>310.3</v>
      </c>
      <c r="AO124" s="14">
        <f t="shared" si="283"/>
        <v>100</v>
      </c>
      <c r="AP124" s="14"/>
      <c r="AQ124" s="14"/>
      <c r="AR124" s="15"/>
      <c r="AS124" s="15"/>
      <c r="AT124" s="15">
        <v>300.60000000000002</v>
      </c>
      <c r="AU124" s="15">
        <v>310.3</v>
      </c>
      <c r="AV124" s="15">
        <v>310.3</v>
      </c>
      <c r="AW124" s="15">
        <f t="shared" si="287"/>
        <v>100</v>
      </c>
      <c r="AX124" s="15">
        <v>892.2</v>
      </c>
      <c r="AY124" s="133">
        <v>894</v>
      </c>
      <c r="AZ124" s="133">
        <v>852.97600999999997</v>
      </c>
      <c r="BA124" s="15">
        <f t="shared" si="289"/>
        <v>95.411186800894853</v>
      </c>
      <c r="BB124" s="15">
        <v>300.60000000000002</v>
      </c>
      <c r="BC124" s="133">
        <v>310.3</v>
      </c>
      <c r="BD124" s="133">
        <v>310.29995000000002</v>
      </c>
      <c r="BE124" s="15">
        <f t="shared" si="291"/>
        <v>99.999983886561395</v>
      </c>
      <c r="BF124" s="15">
        <v>300.60000000000002</v>
      </c>
      <c r="BG124" s="247">
        <v>310.3</v>
      </c>
      <c r="BH124" s="133">
        <v>310.3</v>
      </c>
      <c r="BI124" s="15">
        <f t="shared" si="293"/>
        <v>100</v>
      </c>
      <c r="BJ124" s="15">
        <v>931.8</v>
      </c>
      <c r="BK124" s="231">
        <v>913.9</v>
      </c>
      <c r="BL124" s="231">
        <v>913.9</v>
      </c>
      <c r="BM124" s="15">
        <f t="shared" si="296"/>
        <v>100</v>
      </c>
      <c r="BN124" s="15"/>
      <c r="BO124" s="15"/>
      <c r="BP124" s="15"/>
      <c r="BQ124" s="15"/>
      <c r="BR124" s="15"/>
      <c r="BS124" s="15"/>
      <c r="BT124" s="15"/>
      <c r="BU124" s="14"/>
      <c r="BV124" s="15">
        <v>300.60000000000002</v>
      </c>
      <c r="BW124" s="133">
        <v>310.3</v>
      </c>
      <c r="BX124" s="133">
        <v>232.59</v>
      </c>
      <c r="BY124" s="15">
        <f t="shared" si="303"/>
        <v>74.956493715758938</v>
      </c>
      <c r="BZ124" s="15">
        <v>300.60000000000002</v>
      </c>
      <c r="CA124" s="15">
        <v>310.3</v>
      </c>
      <c r="CB124" s="15">
        <v>310.3</v>
      </c>
      <c r="CC124" s="15">
        <f t="shared" si="306"/>
        <v>100</v>
      </c>
      <c r="CD124" s="15">
        <v>16916.7</v>
      </c>
      <c r="CE124" s="15">
        <v>16916.7</v>
      </c>
      <c r="CF124" s="133">
        <v>13652</v>
      </c>
      <c r="CG124" s="15">
        <f t="shared" si="94"/>
        <v>80.701318815135338</v>
      </c>
      <c r="CH124" s="15">
        <v>28.2</v>
      </c>
      <c r="CI124" s="15">
        <v>32</v>
      </c>
      <c r="CJ124" s="15">
        <v>25.307599999999997</v>
      </c>
      <c r="CK124" s="15">
        <f t="shared" si="310"/>
        <v>79.086249999999993</v>
      </c>
      <c r="CL124" s="15"/>
      <c r="CM124" s="133">
        <v>3.5</v>
      </c>
      <c r="CN124" s="133">
        <v>3.5</v>
      </c>
      <c r="CO124" s="15">
        <f t="shared" si="309"/>
        <v>100</v>
      </c>
      <c r="CP124" s="15"/>
      <c r="CQ124" s="15"/>
      <c r="CR124" s="15"/>
      <c r="CS124" s="15"/>
    </row>
    <row r="125" spans="1:97" s="12" customFormat="1" x14ac:dyDescent="0.25">
      <c r="A125" s="120" t="s">
        <v>495</v>
      </c>
      <c r="B125" s="48">
        <f t="shared" si="266"/>
        <v>93.7</v>
      </c>
      <c r="C125" s="48">
        <f t="shared" si="266"/>
        <v>93.7</v>
      </c>
      <c r="D125" s="48">
        <f t="shared" si="267"/>
        <v>93.7</v>
      </c>
      <c r="E125" s="14">
        <f t="shared" ref="E125:E134" si="416">D125/C125*100</f>
        <v>100</v>
      </c>
      <c r="F125" s="14"/>
      <c r="G125" s="14"/>
      <c r="H125" s="133"/>
      <c r="I125" s="15"/>
      <c r="J125" s="14"/>
      <c r="K125" s="14"/>
      <c r="L125" s="14"/>
      <c r="M125" s="15"/>
      <c r="N125" s="14"/>
      <c r="O125" s="14"/>
      <c r="P125" s="14"/>
      <c r="Q125" s="15"/>
      <c r="R125" s="14"/>
      <c r="S125" s="14"/>
      <c r="T125" s="14"/>
      <c r="U125" s="15"/>
      <c r="V125" s="156"/>
      <c r="W125" s="14"/>
      <c r="X125" s="14"/>
      <c r="Y125" s="14"/>
      <c r="Z125" s="14"/>
      <c r="AA125" s="14"/>
      <c r="AB125" s="14"/>
      <c r="AC125" s="15"/>
      <c r="AD125" s="14"/>
      <c r="AE125" s="14"/>
      <c r="AF125" s="14"/>
      <c r="AG125" s="15"/>
      <c r="AH125" s="14"/>
      <c r="AI125" s="14"/>
      <c r="AJ125" s="14"/>
      <c r="AK125" s="15"/>
      <c r="AL125" s="14"/>
      <c r="AM125" s="14"/>
      <c r="AN125" s="14"/>
      <c r="AO125" s="14"/>
      <c r="AP125" s="14"/>
      <c r="AQ125" s="14"/>
      <c r="AR125" s="14"/>
      <c r="AS125" s="15"/>
      <c r="AT125" s="14"/>
      <c r="AU125" s="14"/>
      <c r="AV125" s="14"/>
      <c r="AW125" s="15"/>
      <c r="AX125" s="14"/>
      <c r="AY125" s="14"/>
      <c r="AZ125" s="14"/>
      <c r="BA125" s="15"/>
      <c r="BB125" s="14"/>
      <c r="BC125" s="14"/>
      <c r="BD125" s="14"/>
      <c r="BE125" s="15"/>
      <c r="BF125" s="14"/>
      <c r="BG125" s="14"/>
      <c r="BH125" s="14"/>
      <c r="BI125" s="15"/>
      <c r="BJ125" s="14"/>
      <c r="BK125" s="14"/>
      <c r="BL125" s="14"/>
      <c r="BM125" s="15"/>
      <c r="BN125" s="14"/>
      <c r="BO125" s="14"/>
      <c r="BP125" s="14"/>
      <c r="BQ125" s="14"/>
      <c r="BR125" s="14">
        <v>93.7</v>
      </c>
      <c r="BS125" s="14">
        <v>93.7</v>
      </c>
      <c r="BT125" s="14">
        <v>93.7</v>
      </c>
      <c r="BU125" s="14">
        <f t="shared" si="410"/>
        <v>100</v>
      </c>
      <c r="BV125" s="14"/>
      <c r="BW125" s="14"/>
      <c r="BX125" s="14"/>
      <c r="BY125" s="15"/>
      <c r="BZ125" s="14"/>
      <c r="CA125" s="14"/>
      <c r="CB125" s="14"/>
      <c r="CC125" s="15"/>
      <c r="CD125" s="14"/>
      <c r="CE125" s="14"/>
      <c r="CF125" s="14"/>
      <c r="CG125" s="15"/>
      <c r="CH125" s="14"/>
      <c r="CI125" s="14"/>
      <c r="CJ125" s="14"/>
      <c r="CK125" s="15"/>
      <c r="CL125" s="15"/>
      <c r="CM125" s="14"/>
      <c r="CN125" s="14"/>
      <c r="CO125" s="15"/>
      <c r="CP125" s="15"/>
      <c r="CQ125" s="14"/>
      <c r="CR125" s="14"/>
      <c r="CS125" s="15"/>
    </row>
    <row r="126" spans="1:97" s="12" customFormat="1" x14ac:dyDescent="0.25">
      <c r="A126" s="120" t="s">
        <v>496</v>
      </c>
      <c r="B126" s="48">
        <f t="shared" si="266"/>
        <v>93.7</v>
      </c>
      <c r="C126" s="48">
        <f t="shared" si="266"/>
        <v>93.7</v>
      </c>
      <c r="D126" s="48">
        <f t="shared" si="267"/>
        <v>93.7</v>
      </c>
      <c r="E126" s="14">
        <f t="shared" si="416"/>
        <v>100</v>
      </c>
      <c r="F126" s="14"/>
      <c r="G126" s="14"/>
      <c r="H126" s="14"/>
      <c r="I126" s="15"/>
      <c r="J126" s="14"/>
      <c r="K126" s="14"/>
      <c r="L126" s="14"/>
      <c r="M126" s="15"/>
      <c r="N126" s="14"/>
      <c r="O126" s="14"/>
      <c r="P126" s="14"/>
      <c r="Q126" s="15"/>
      <c r="R126" s="14"/>
      <c r="S126" s="14"/>
      <c r="T126" s="14"/>
      <c r="U126" s="15"/>
      <c r="V126" s="156"/>
      <c r="W126" s="14"/>
      <c r="X126" s="14"/>
      <c r="Y126" s="14"/>
      <c r="Z126" s="14"/>
      <c r="AA126" s="14"/>
      <c r="AB126" s="14"/>
      <c r="AC126" s="15"/>
      <c r="AD126" s="14"/>
      <c r="AE126" s="14"/>
      <c r="AF126" s="14"/>
      <c r="AG126" s="15"/>
      <c r="AH126" s="14"/>
      <c r="AI126" s="14"/>
      <c r="AJ126" s="14"/>
      <c r="AK126" s="15"/>
      <c r="AL126" s="14"/>
      <c r="AM126" s="14"/>
      <c r="AN126" s="14"/>
      <c r="AO126" s="14"/>
      <c r="AP126" s="14"/>
      <c r="AQ126" s="14"/>
      <c r="AR126" s="14"/>
      <c r="AS126" s="15"/>
      <c r="AT126" s="14"/>
      <c r="AU126" s="14"/>
      <c r="AV126" s="14"/>
      <c r="AW126" s="15"/>
      <c r="AX126" s="14"/>
      <c r="AY126" s="14"/>
      <c r="AZ126" s="14"/>
      <c r="BA126" s="15"/>
      <c r="BB126" s="14"/>
      <c r="BC126" s="14"/>
      <c r="BD126" s="14"/>
      <c r="BE126" s="15"/>
      <c r="BF126" s="14"/>
      <c r="BG126" s="14"/>
      <c r="BH126" s="14"/>
      <c r="BI126" s="15"/>
      <c r="BJ126" s="14"/>
      <c r="BK126" s="14"/>
      <c r="BL126" s="14"/>
      <c r="BM126" s="15"/>
      <c r="BN126" s="14"/>
      <c r="BO126" s="14"/>
      <c r="BP126" s="14"/>
      <c r="BQ126" s="14"/>
      <c r="BR126" s="14">
        <v>93.7</v>
      </c>
      <c r="BS126" s="14">
        <v>93.7</v>
      </c>
      <c r="BT126" s="14">
        <v>93.7</v>
      </c>
      <c r="BU126" s="14">
        <f t="shared" si="410"/>
        <v>100</v>
      </c>
      <c r="BV126" s="14"/>
      <c r="BW126" s="14"/>
      <c r="BX126" s="14"/>
      <c r="BY126" s="15"/>
      <c r="BZ126" s="14"/>
      <c r="CA126" s="14"/>
      <c r="CB126" s="14"/>
      <c r="CC126" s="15"/>
      <c r="CD126" s="14"/>
      <c r="CE126" s="14"/>
      <c r="CF126" s="14"/>
      <c r="CG126" s="15"/>
      <c r="CH126" s="14"/>
      <c r="CI126" s="14"/>
      <c r="CJ126" s="14"/>
      <c r="CK126" s="15"/>
      <c r="CL126" s="15"/>
      <c r="CM126" s="14"/>
      <c r="CN126" s="14"/>
      <c r="CO126" s="15"/>
      <c r="CP126" s="15"/>
      <c r="CQ126" s="14"/>
      <c r="CR126" s="14"/>
      <c r="CS126" s="15"/>
    </row>
    <row r="127" spans="1:97" s="12" customFormat="1" x14ac:dyDescent="0.25">
      <c r="A127" s="120" t="s">
        <v>497</v>
      </c>
      <c r="B127" s="48">
        <f t="shared" si="266"/>
        <v>234.2</v>
      </c>
      <c r="C127" s="48">
        <f t="shared" si="266"/>
        <v>234.2</v>
      </c>
      <c r="D127" s="48">
        <f t="shared" si="267"/>
        <v>234.2</v>
      </c>
      <c r="E127" s="14">
        <f t="shared" si="416"/>
        <v>100</v>
      </c>
      <c r="F127" s="14"/>
      <c r="G127" s="14"/>
      <c r="H127" s="14"/>
      <c r="I127" s="15"/>
      <c r="J127" s="14"/>
      <c r="K127" s="14"/>
      <c r="L127" s="14"/>
      <c r="M127" s="15"/>
      <c r="N127" s="14"/>
      <c r="O127" s="14"/>
      <c r="P127" s="14"/>
      <c r="Q127" s="15"/>
      <c r="R127" s="14"/>
      <c r="S127" s="14"/>
      <c r="T127" s="14"/>
      <c r="U127" s="15"/>
      <c r="V127" s="156"/>
      <c r="W127" s="14"/>
      <c r="X127" s="14"/>
      <c r="Y127" s="14"/>
      <c r="Z127" s="14"/>
      <c r="AA127" s="14"/>
      <c r="AB127" s="14"/>
      <c r="AC127" s="15"/>
      <c r="AD127" s="14"/>
      <c r="AE127" s="14"/>
      <c r="AF127" s="14"/>
      <c r="AG127" s="15"/>
      <c r="AH127" s="14"/>
      <c r="AI127" s="14"/>
      <c r="AJ127" s="14"/>
      <c r="AK127" s="15"/>
      <c r="AL127" s="14"/>
      <c r="AM127" s="14"/>
      <c r="AN127" s="14"/>
      <c r="AO127" s="14"/>
      <c r="AP127" s="14"/>
      <c r="AQ127" s="14"/>
      <c r="AR127" s="14"/>
      <c r="AS127" s="15"/>
      <c r="AT127" s="14"/>
      <c r="AU127" s="14"/>
      <c r="AV127" s="14"/>
      <c r="AW127" s="15"/>
      <c r="AX127" s="14"/>
      <c r="AY127" s="14"/>
      <c r="AZ127" s="14"/>
      <c r="BA127" s="15"/>
      <c r="BB127" s="14"/>
      <c r="BC127" s="14"/>
      <c r="BD127" s="14"/>
      <c r="BE127" s="15"/>
      <c r="BF127" s="14"/>
      <c r="BG127" s="14"/>
      <c r="BH127" s="14"/>
      <c r="BI127" s="15"/>
      <c r="BJ127" s="14"/>
      <c r="BK127" s="14"/>
      <c r="BL127" s="14"/>
      <c r="BM127" s="15"/>
      <c r="BN127" s="14"/>
      <c r="BO127" s="14"/>
      <c r="BP127" s="14"/>
      <c r="BQ127" s="14"/>
      <c r="BR127" s="14">
        <v>234.2</v>
      </c>
      <c r="BS127" s="14">
        <v>234.2</v>
      </c>
      <c r="BT127" s="14">
        <v>234.2</v>
      </c>
      <c r="BU127" s="14">
        <f t="shared" si="410"/>
        <v>100</v>
      </c>
      <c r="BV127" s="14"/>
      <c r="BW127" s="14"/>
      <c r="BX127" s="14"/>
      <c r="BY127" s="15"/>
      <c r="BZ127" s="14"/>
      <c r="CA127" s="14"/>
      <c r="CB127" s="14"/>
      <c r="CC127" s="15"/>
      <c r="CD127" s="14"/>
      <c r="CE127" s="14"/>
      <c r="CF127" s="14"/>
      <c r="CG127" s="15"/>
      <c r="CH127" s="14"/>
      <c r="CI127" s="14"/>
      <c r="CJ127" s="14"/>
      <c r="CK127" s="15"/>
      <c r="CL127" s="15"/>
      <c r="CM127" s="14"/>
      <c r="CN127" s="14"/>
      <c r="CO127" s="15"/>
      <c r="CP127" s="15"/>
      <c r="CQ127" s="14"/>
      <c r="CR127" s="14"/>
      <c r="CS127" s="15"/>
    </row>
    <row r="128" spans="1:97" s="12" customFormat="1" x14ac:dyDescent="0.25">
      <c r="A128" s="120" t="s">
        <v>498</v>
      </c>
      <c r="B128" s="48">
        <f t="shared" si="266"/>
        <v>93.7</v>
      </c>
      <c r="C128" s="48">
        <f t="shared" si="266"/>
        <v>93.7</v>
      </c>
      <c r="D128" s="48">
        <f t="shared" si="267"/>
        <v>93.7</v>
      </c>
      <c r="E128" s="14">
        <f t="shared" si="416"/>
        <v>100</v>
      </c>
      <c r="F128" s="14"/>
      <c r="G128" s="14"/>
      <c r="H128" s="14"/>
      <c r="I128" s="15"/>
      <c r="J128" s="14"/>
      <c r="K128" s="14"/>
      <c r="L128" s="14"/>
      <c r="M128" s="15"/>
      <c r="N128" s="14"/>
      <c r="O128" s="14"/>
      <c r="P128" s="14"/>
      <c r="Q128" s="15"/>
      <c r="R128" s="14"/>
      <c r="S128" s="14"/>
      <c r="T128" s="14"/>
      <c r="U128" s="15"/>
      <c r="V128" s="156"/>
      <c r="W128" s="14"/>
      <c r="X128" s="14"/>
      <c r="Y128" s="14"/>
      <c r="Z128" s="14"/>
      <c r="AA128" s="14"/>
      <c r="AB128" s="14"/>
      <c r="AC128" s="15"/>
      <c r="AD128" s="14"/>
      <c r="AE128" s="14"/>
      <c r="AF128" s="14"/>
      <c r="AG128" s="15"/>
      <c r="AH128" s="14"/>
      <c r="AI128" s="14"/>
      <c r="AJ128" s="14"/>
      <c r="AK128" s="15"/>
      <c r="AL128" s="14"/>
      <c r="AM128" s="14"/>
      <c r="AN128" s="14"/>
      <c r="AO128" s="14"/>
      <c r="AP128" s="14"/>
      <c r="AQ128" s="14"/>
      <c r="AR128" s="14"/>
      <c r="AS128" s="15"/>
      <c r="AT128" s="14"/>
      <c r="AU128" s="14"/>
      <c r="AV128" s="14"/>
      <c r="AW128" s="15"/>
      <c r="AX128" s="14"/>
      <c r="AY128" s="14"/>
      <c r="AZ128" s="14"/>
      <c r="BA128" s="15"/>
      <c r="BB128" s="14"/>
      <c r="BC128" s="14"/>
      <c r="BD128" s="14"/>
      <c r="BE128" s="15"/>
      <c r="BF128" s="14"/>
      <c r="BG128" s="14"/>
      <c r="BH128" s="14"/>
      <c r="BI128" s="15"/>
      <c r="BJ128" s="14"/>
      <c r="BK128" s="14"/>
      <c r="BL128" s="14"/>
      <c r="BM128" s="15"/>
      <c r="BN128" s="14"/>
      <c r="BO128" s="14"/>
      <c r="BP128" s="14"/>
      <c r="BQ128" s="14"/>
      <c r="BR128" s="14">
        <v>93.7</v>
      </c>
      <c r="BS128" s="14">
        <v>93.7</v>
      </c>
      <c r="BT128" s="14">
        <v>93.7</v>
      </c>
      <c r="BU128" s="14">
        <f t="shared" si="410"/>
        <v>100</v>
      </c>
      <c r="BV128" s="14"/>
      <c r="BW128" s="14"/>
      <c r="BX128" s="14"/>
      <c r="BY128" s="15"/>
      <c r="BZ128" s="14"/>
      <c r="CA128" s="14"/>
      <c r="CB128" s="14"/>
      <c r="CC128" s="15"/>
      <c r="CD128" s="14"/>
      <c r="CE128" s="14"/>
      <c r="CF128" s="14"/>
      <c r="CG128" s="15"/>
      <c r="CH128" s="14"/>
      <c r="CI128" s="14"/>
      <c r="CJ128" s="14"/>
      <c r="CK128" s="15"/>
      <c r="CL128" s="15"/>
      <c r="CM128" s="14"/>
      <c r="CN128" s="14"/>
      <c r="CO128" s="15"/>
      <c r="CP128" s="15"/>
      <c r="CQ128" s="14"/>
      <c r="CR128" s="14"/>
      <c r="CS128" s="15"/>
    </row>
    <row r="129" spans="1:97" s="12" customFormat="1" x14ac:dyDescent="0.25">
      <c r="A129" s="120" t="s">
        <v>312</v>
      </c>
      <c r="B129" s="48">
        <f t="shared" si="266"/>
        <v>234.2</v>
      </c>
      <c r="C129" s="48">
        <f t="shared" si="266"/>
        <v>234.2</v>
      </c>
      <c r="D129" s="48">
        <f t="shared" si="267"/>
        <v>234.2</v>
      </c>
      <c r="E129" s="14">
        <f t="shared" si="416"/>
        <v>100</v>
      </c>
      <c r="F129" s="14"/>
      <c r="G129" s="14"/>
      <c r="H129" s="14"/>
      <c r="I129" s="15"/>
      <c r="J129" s="14"/>
      <c r="K129" s="14"/>
      <c r="L129" s="14"/>
      <c r="M129" s="15"/>
      <c r="N129" s="14"/>
      <c r="O129" s="14"/>
      <c r="P129" s="14"/>
      <c r="Q129" s="15"/>
      <c r="R129" s="14"/>
      <c r="S129" s="14"/>
      <c r="T129" s="14"/>
      <c r="U129" s="15"/>
      <c r="V129" s="156"/>
      <c r="W129" s="14"/>
      <c r="X129" s="14"/>
      <c r="Y129" s="14"/>
      <c r="Z129" s="14"/>
      <c r="AA129" s="14"/>
      <c r="AB129" s="14"/>
      <c r="AC129" s="15"/>
      <c r="AD129" s="14"/>
      <c r="AE129" s="14"/>
      <c r="AF129" s="14"/>
      <c r="AG129" s="15"/>
      <c r="AH129" s="14"/>
      <c r="AI129" s="14"/>
      <c r="AJ129" s="14"/>
      <c r="AK129" s="15"/>
      <c r="AL129" s="14"/>
      <c r="AM129" s="14"/>
      <c r="AN129" s="14"/>
      <c r="AO129" s="14"/>
      <c r="AP129" s="14"/>
      <c r="AQ129" s="14"/>
      <c r="AR129" s="14"/>
      <c r="AS129" s="15"/>
      <c r="AT129" s="14"/>
      <c r="AU129" s="14"/>
      <c r="AV129" s="14"/>
      <c r="AW129" s="15"/>
      <c r="AX129" s="14"/>
      <c r="AY129" s="14"/>
      <c r="AZ129" s="14"/>
      <c r="BA129" s="15"/>
      <c r="BB129" s="14"/>
      <c r="BC129" s="14"/>
      <c r="BD129" s="14"/>
      <c r="BE129" s="15"/>
      <c r="BF129" s="14"/>
      <c r="BG129" s="14"/>
      <c r="BH129" s="14"/>
      <c r="BI129" s="15"/>
      <c r="BJ129" s="14"/>
      <c r="BK129" s="14"/>
      <c r="BL129" s="14"/>
      <c r="BM129" s="15"/>
      <c r="BN129" s="14"/>
      <c r="BO129" s="14"/>
      <c r="BP129" s="14"/>
      <c r="BQ129" s="14"/>
      <c r="BR129" s="14">
        <v>234.2</v>
      </c>
      <c r="BS129" s="14">
        <v>234.2</v>
      </c>
      <c r="BT129" s="14">
        <v>234.2</v>
      </c>
      <c r="BU129" s="14">
        <f t="shared" si="410"/>
        <v>100</v>
      </c>
      <c r="BV129" s="14"/>
      <c r="BW129" s="14"/>
      <c r="BX129" s="14"/>
      <c r="BY129" s="15"/>
      <c r="BZ129" s="14"/>
      <c r="CA129" s="14"/>
      <c r="CB129" s="14"/>
      <c r="CC129" s="15"/>
      <c r="CD129" s="14"/>
      <c r="CE129" s="14"/>
      <c r="CF129" s="14"/>
      <c r="CG129" s="15"/>
      <c r="CH129" s="14"/>
      <c r="CI129" s="14"/>
      <c r="CJ129" s="14"/>
      <c r="CK129" s="15"/>
      <c r="CL129" s="15"/>
      <c r="CM129" s="14"/>
      <c r="CN129" s="14"/>
      <c r="CO129" s="15"/>
      <c r="CP129" s="15"/>
      <c r="CQ129" s="14"/>
      <c r="CR129" s="14"/>
      <c r="CS129" s="15"/>
    </row>
    <row r="130" spans="1:97" s="12" customFormat="1" x14ac:dyDescent="0.25">
      <c r="A130" s="120" t="s">
        <v>499</v>
      </c>
      <c r="B130" s="48">
        <f t="shared" si="266"/>
        <v>93.7</v>
      </c>
      <c r="C130" s="48">
        <f t="shared" si="266"/>
        <v>93.7</v>
      </c>
      <c r="D130" s="48">
        <f t="shared" si="267"/>
        <v>93.7</v>
      </c>
      <c r="E130" s="14">
        <f t="shared" si="416"/>
        <v>100</v>
      </c>
      <c r="F130" s="14"/>
      <c r="G130" s="14"/>
      <c r="H130" s="14"/>
      <c r="I130" s="15"/>
      <c r="J130" s="14"/>
      <c r="K130" s="14"/>
      <c r="L130" s="14"/>
      <c r="M130" s="15"/>
      <c r="N130" s="14"/>
      <c r="O130" s="14"/>
      <c r="P130" s="14"/>
      <c r="Q130" s="15"/>
      <c r="R130" s="14"/>
      <c r="S130" s="14"/>
      <c r="T130" s="14"/>
      <c r="U130" s="15"/>
      <c r="V130" s="156"/>
      <c r="W130" s="14"/>
      <c r="X130" s="14"/>
      <c r="Y130" s="14"/>
      <c r="Z130" s="14"/>
      <c r="AA130" s="14"/>
      <c r="AB130" s="14"/>
      <c r="AC130" s="15"/>
      <c r="AD130" s="14"/>
      <c r="AE130" s="14"/>
      <c r="AF130" s="14"/>
      <c r="AG130" s="15"/>
      <c r="AH130" s="14"/>
      <c r="AI130" s="14"/>
      <c r="AJ130" s="14"/>
      <c r="AK130" s="15"/>
      <c r="AL130" s="14"/>
      <c r="AM130" s="14"/>
      <c r="AN130" s="14"/>
      <c r="AO130" s="14"/>
      <c r="AP130" s="14"/>
      <c r="AQ130" s="14"/>
      <c r="AR130" s="14"/>
      <c r="AS130" s="15"/>
      <c r="AT130" s="14"/>
      <c r="AU130" s="14"/>
      <c r="AV130" s="14"/>
      <c r="AW130" s="15"/>
      <c r="AX130" s="14"/>
      <c r="AY130" s="14"/>
      <c r="AZ130" s="14"/>
      <c r="BA130" s="15"/>
      <c r="BB130" s="14"/>
      <c r="BC130" s="14"/>
      <c r="BD130" s="14"/>
      <c r="BE130" s="15"/>
      <c r="BF130" s="14"/>
      <c r="BG130" s="14"/>
      <c r="BH130" s="14"/>
      <c r="BI130" s="15"/>
      <c r="BJ130" s="14"/>
      <c r="BK130" s="14"/>
      <c r="BL130" s="14"/>
      <c r="BM130" s="15"/>
      <c r="BN130" s="14"/>
      <c r="BO130" s="14"/>
      <c r="BP130" s="14"/>
      <c r="BQ130" s="14"/>
      <c r="BR130" s="14">
        <v>93.7</v>
      </c>
      <c r="BS130" s="14">
        <v>93.7</v>
      </c>
      <c r="BT130" s="14">
        <v>93.7</v>
      </c>
      <c r="BU130" s="14">
        <f t="shared" si="410"/>
        <v>100</v>
      </c>
      <c r="BV130" s="14"/>
      <c r="BW130" s="14"/>
      <c r="BX130" s="14"/>
      <c r="BY130" s="15"/>
      <c r="BZ130" s="14"/>
      <c r="CA130" s="14"/>
      <c r="CB130" s="14"/>
      <c r="CC130" s="15"/>
      <c r="CD130" s="14"/>
      <c r="CE130" s="14"/>
      <c r="CF130" s="14"/>
      <c r="CG130" s="15"/>
      <c r="CH130" s="14"/>
      <c r="CI130" s="14"/>
      <c r="CJ130" s="14"/>
      <c r="CK130" s="15"/>
      <c r="CL130" s="15"/>
      <c r="CM130" s="14"/>
      <c r="CN130" s="14"/>
      <c r="CO130" s="15"/>
      <c r="CP130" s="15"/>
      <c r="CQ130" s="14"/>
      <c r="CR130" s="14"/>
      <c r="CS130" s="15"/>
    </row>
    <row r="131" spans="1:97" s="12" customFormat="1" x14ac:dyDescent="0.25">
      <c r="A131" s="120" t="s">
        <v>649</v>
      </c>
      <c r="B131" s="48">
        <f t="shared" si="266"/>
        <v>93.7</v>
      </c>
      <c r="C131" s="48">
        <f t="shared" si="266"/>
        <v>93.7</v>
      </c>
      <c r="D131" s="48">
        <f t="shared" si="267"/>
        <v>93.7</v>
      </c>
      <c r="E131" s="14">
        <f t="shared" si="416"/>
        <v>100</v>
      </c>
      <c r="F131" s="14"/>
      <c r="G131" s="14"/>
      <c r="H131" s="14"/>
      <c r="I131" s="15"/>
      <c r="J131" s="14"/>
      <c r="K131" s="14"/>
      <c r="L131" s="14"/>
      <c r="M131" s="15"/>
      <c r="N131" s="14"/>
      <c r="O131" s="14"/>
      <c r="P131" s="14"/>
      <c r="Q131" s="15"/>
      <c r="R131" s="14"/>
      <c r="S131" s="14"/>
      <c r="T131" s="14"/>
      <c r="U131" s="15"/>
      <c r="V131" s="156"/>
      <c r="W131" s="14"/>
      <c r="X131" s="14"/>
      <c r="Y131" s="14"/>
      <c r="Z131" s="14"/>
      <c r="AA131" s="14"/>
      <c r="AB131" s="14"/>
      <c r="AC131" s="15"/>
      <c r="AD131" s="14"/>
      <c r="AE131" s="14"/>
      <c r="AF131" s="14"/>
      <c r="AG131" s="15"/>
      <c r="AH131" s="14"/>
      <c r="AI131" s="14"/>
      <c r="AJ131" s="14"/>
      <c r="AK131" s="15"/>
      <c r="AL131" s="14"/>
      <c r="AM131" s="14"/>
      <c r="AN131" s="14"/>
      <c r="AO131" s="14"/>
      <c r="AP131" s="14"/>
      <c r="AQ131" s="14"/>
      <c r="AR131" s="14"/>
      <c r="AS131" s="15"/>
      <c r="AT131" s="14"/>
      <c r="AU131" s="14"/>
      <c r="AV131" s="14"/>
      <c r="AW131" s="15"/>
      <c r="AX131" s="14"/>
      <c r="AY131" s="14"/>
      <c r="AZ131" s="14"/>
      <c r="BA131" s="15"/>
      <c r="BB131" s="14"/>
      <c r="BC131" s="14"/>
      <c r="BD131" s="14"/>
      <c r="BE131" s="15"/>
      <c r="BF131" s="14"/>
      <c r="BG131" s="14"/>
      <c r="BH131" s="14"/>
      <c r="BI131" s="15"/>
      <c r="BJ131" s="14"/>
      <c r="BK131" s="14"/>
      <c r="BL131" s="14"/>
      <c r="BM131" s="15"/>
      <c r="BN131" s="14"/>
      <c r="BO131" s="14"/>
      <c r="BP131" s="14"/>
      <c r="BQ131" s="14"/>
      <c r="BR131" s="14">
        <v>93.7</v>
      </c>
      <c r="BS131" s="14">
        <v>93.7</v>
      </c>
      <c r="BT131" s="14">
        <v>93.7</v>
      </c>
      <c r="BU131" s="14">
        <f t="shared" si="410"/>
        <v>100</v>
      </c>
      <c r="BV131" s="14"/>
      <c r="BW131" s="14"/>
      <c r="BX131" s="14"/>
      <c r="BY131" s="15"/>
      <c r="BZ131" s="14"/>
      <c r="CA131" s="14"/>
      <c r="CB131" s="14"/>
      <c r="CC131" s="15"/>
      <c r="CD131" s="14"/>
      <c r="CE131" s="14"/>
      <c r="CF131" s="14"/>
      <c r="CG131" s="15"/>
      <c r="CH131" s="14"/>
      <c r="CI131" s="14"/>
      <c r="CJ131" s="14"/>
      <c r="CK131" s="15"/>
      <c r="CL131" s="15"/>
      <c r="CM131" s="14"/>
      <c r="CN131" s="14"/>
      <c r="CO131" s="15"/>
      <c r="CP131" s="15"/>
      <c r="CQ131" s="14"/>
      <c r="CR131" s="14"/>
      <c r="CS131" s="15"/>
    </row>
    <row r="132" spans="1:97" s="12" customFormat="1" x14ac:dyDescent="0.25">
      <c r="A132" s="120" t="s">
        <v>500</v>
      </c>
      <c r="B132" s="48">
        <f t="shared" si="266"/>
        <v>93.7</v>
      </c>
      <c r="C132" s="48">
        <f t="shared" si="266"/>
        <v>93.7</v>
      </c>
      <c r="D132" s="48">
        <f t="shared" si="267"/>
        <v>93.7</v>
      </c>
      <c r="E132" s="14">
        <f t="shared" si="416"/>
        <v>100</v>
      </c>
      <c r="F132" s="14"/>
      <c r="G132" s="14"/>
      <c r="H132" s="14"/>
      <c r="I132" s="15"/>
      <c r="J132" s="14"/>
      <c r="K132" s="14"/>
      <c r="L132" s="14"/>
      <c r="M132" s="15"/>
      <c r="N132" s="14"/>
      <c r="O132" s="14"/>
      <c r="P132" s="14"/>
      <c r="Q132" s="15"/>
      <c r="R132" s="14"/>
      <c r="S132" s="14"/>
      <c r="T132" s="14"/>
      <c r="U132" s="15"/>
      <c r="V132" s="156"/>
      <c r="W132" s="14"/>
      <c r="X132" s="14"/>
      <c r="Y132" s="14"/>
      <c r="Z132" s="14"/>
      <c r="AA132" s="14"/>
      <c r="AB132" s="14"/>
      <c r="AC132" s="15"/>
      <c r="AD132" s="14"/>
      <c r="AE132" s="14"/>
      <c r="AF132" s="14"/>
      <c r="AG132" s="15"/>
      <c r="AH132" s="14"/>
      <c r="AI132" s="14"/>
      <c r="AJ132" s="14"/>
      <c r="AK132" s="15"/>
      <c r="AL132" s="14"/>
      <c r="AM132" s="14"/>
      <c r="AN132" s="14"/>
      <c r="AO132" s="14"/>
      <c r="AP132" s="14"/>
      <c r="AQ132" s="14"/>
      <c r="AR132" s="14"/>
      <c r="AS132" s="15"/>
      <c r="AT132" s="14"/>
      <c r="AU132" s="14"/>
      <c r="AV132" s="14"/>
      <c r="AW132" s="15"/>
      <c r="AX132" s="14"/>
      <c r="AY132" s="14"/>
      <c r="AZ132" s="14"/>
      <c r="BA132" s="15"/>
      <c r="BB132" s="14"/>
      <c r="BC132" s="14"/>
      <c r="BD132" s="14"/>
      <c r="BE132" s="15"/>
      <c r="BF132" s="14"/>
      <c r="BG132" s="14"/>
      <c r="BH132" s="14"/>
      <c r="BI132" s="15"/>
      <c r="BJ132" s="14"/>
      <c r="BK132" s="14"/>
      <c r="BL132" s="14"/>
      <c r="BM132" s="15"/>
      <c r="BN132" s="14"/>
      <c r="BO132" s="14"/>
      <c r="BP132" s="14"/>
      <c r="BQ132" s="14"/>
      <c r="BR132" s="14">
        <v>93.7</v>
      </c>
      <c r="BS132" s="14">
        <v>93.7</v>
      </c>
      <c r="BT132" s="14">
        <v>93.7</v>
      </c>
      <c r="BU132" s="14">
        <f t="shared" si="410"/>
        <v>100</v>
      </c>
      <c r="BV132" s="14"/>
      <c r="BW132" s="14"/>
      <c r="BX132" s="14"/>
      <c r="BY132" s="15"/>
      <c r="BZ132" s="14"/>
      <c r="CA132" s="14"/>
      <c r="CB132" s="14"/>
      <c r="CC132" s="15"/>
      <c r="CD132" s="14"/>
      <c r="CE132" s="14"/>
      <c r="CF132" s="14"/>
      <c r="CG132" s="15"/>
      <c r="CH132" s="14"/>
      <c r="CI132" s="14"/>
      <c r="CJ132" s="14"/>
      <c r="CK132" s="15"/>
      <c r="CL132" s="15"/>
      <c r="CM132" s="14"/>
      <c r="CN132" s="14"/>
      <c r="CO132" s="15"/>
      <c r="CP132" s="15"/>
      <c r="CQ132" s="14"/>
      <c r="CR132" s="14"/>
      <c r="CS132" s="15"/>
    </row>
    <row r="133" spans="1:97" s="12" customFormat="1" x14ac:dyDescent="0.25">
      <c r="A133" s="120" t="s">
        <v>501</v>
      </c>
      <c r="B133" s="48">
        <f t="shared" si="266"/>
        <v>93.7</v>
      </c>
      <c r="C133" s="48">
        <f t="shared" si="266"/>
        <v>93.7</v>
      </c>
      <c r="D133" s="48">
        <f t="shared" si="267"/>
        <v>93.7</v>
      </c>
      <c r="E133" s="14">
        <f t="shared" si="416"/>
        <v>100</v>
      </c>
      <c r="F133" s="14"/>
      <c r="G133" s="14"/>
      <c r="H133" s="14"/>
      <c r="I133" s="15"/>
      <c r="J133" s="14"/>
      <c r="K133" s="14"/>
      <c r="L133" s="14"/>
      <c r="M133" s="15"/>
      <c r="N133" s="14"/>
      <c r="O133" s="14"/>
      <c r="P133" s="14"/>
      <c r="Q133" s="15"/>
      <c r="R133" s="14"/>
      <c r="S133" s="14"/>
      <c r="T133" s="14"/>
      <c r="U133" s="15"/>
      <c r="V133" s="156"/>
      <c r="W133" s="14"/>
      <c r="X133" s="14"/>
      <c r="Y133" s="14"/>
      <c r="Z133" s="14"/>
      <c r="AA133" s="14"/>
      <c r="AB133" s="14"/>
      <c r="AC133" s="15"/>
      <c r="AD133" s="14"/>
      <c r="AE133" s="14"/>
      <c r="AF133" s="14"/>
      <c r="AG133" s="15"/>
      <c r="AH133" s="14"/>
      <c r="AI133" s="14"/>
      <c r="AJ133" s="14"/>
      <c r="AK133" s="15"/>
      <c r="AL133" s="14"/>
      <c r="AM133" s="14"/>
      <c r="AN133" s="14"/>
      <c r="AO133" s="14"/>
      <c r="AP133" s="14"/>
      <c r="AQ133" s="14"/>
      <c r="AR133" s="14"/>
      <c r="AS133" s="15"/>
      <c r="AT133" s="14"/>
      <c r="AU133" s="14"/>
      <c r="AV133" s="14"/>
      <c r="AW133" s="15"/>
      <c r="AX133" s="14"/>
      <c r="AY133" s="14"/>
      <c r="AZ133" s="14"/>
      <c r="BA133" s="15"/>
      <c r="BB133" s="14"/>
      <c r="BC133" s="14"/>
      <c r="BD133" s="14"/>
      <c r="BE133" s="15"/>
      <c r="BF133" s="14"/>
      <c r="BG133" s="14"/>
      <c r="BH133" s="14"/>
      <c r="BI133" s="15"/>
      <c r="BJ133" s="14"/>
      <c r="BK133" s="14"/>
      <c r="BL133" s="14"/>
      <c r="BM133" s="15"/>
      <c r="BN133" s="14"/>
      <c r="BO133" s="14"/>
      <c r="BP133" s="14"/>
      <c r="BQ133" s="14"/>
      <c r="BR133" s="14">
        <v>93.7</v>
      </c>
      <c r="BS133" s="14">
        <v>93.7</v>
      </c>
      <c r="BT133" s="14">
        <v>93.7</v>
      </c>
      <c r="BU133" s="14">
        <f t="shared" si="410"/>
        <v>100</v>
      </c>
      <c r="BV133" s="14"/>
      <c r="BW133" s="14"/>
      <c r="BX133" s="14"/>
      <c r="BY133" s="15"/>
      <c r="BZ133" s="14"/>
      <c r="CA133" s="14"/>
      <c r="CB133" s="14"/>
      <c r="CC133" s="15"/>
      <c r="CD133" s="14"/>
      <c r="CE133" s="14"/>
      <c r="CF133" s="14"/>
      <c r="CG133" s="15"/>
      <c r="CH133" s="14"/>
      <c r="CI133" s="14"/>
      <c r="CJ133" s="14"/>
      <c r="CK133" s="15"/>
      <c r="CL133" s="15"/>
      <c r="CM133" s="14"/>
      <c r="CN133" s="14"/>
      <c r="CO133" s="15"/>
      <c r="CP133" s="15"/>
      <c r="CQ133" s="14"/>
      <c r="CR133" s="14"/>
      <c r="CS133" s="15"/>
    </row>
    <row r="134" spans="1:97" s="12" customFormat="1" x14ac:dyDescent="0.25">
      <c r="A134" s="120" t="s">
        <v>502</v>
      </c>
      <c r="B134" s="48">
        <f t="shared" si="266"/>
        <v>93.7</v>
      </c>
      <c r="C134" s="48">
        <f t="shared" si="266"/>
        <v>93.7</v>
      </c>
      <c r="D134" s="48">
        <f t="shared" si="267"/>
        <v>93.7</v>
      </c>
      <c r="E134" s="14">
        <f t="shared" si="416"/>
        <v>100</v>
      </c>
      <c r="F134" s="14"/>
      <c r="G134" s="14"/>
      <c r="H134" s="14"/>
      <c r="I134" s="15"/>
      <c r="J134" s="14"/>
      <c r="K134" s="14"/>
      <c r="L134" s="14"/>
      <c r="M134" s="15"/>
      <c r="N134" s="14"/>
      <c r="O134" s="14"/>
      <c r="P134" s="14"/>
      <c r="Q134" s="15"/>
      <c r="R134" s="14"/>
      <c r="S134" s="14"/>
      <c r="T134" s="14"/>
      <c r="U134" s="15"/>
      <c r="V134" s="156"/>
      <c r="W134" s="14"/>
      <c r="X134" s="14"/>
      <c r="Y134" s="14"/>
      <c r="Z134" s="14"/>
      <c r="AA134" s="14"/>
      <c r="AB134" s="14"/>
      <c r="AC134" s="15"/>
      <c r="AD134" s="14"/>
      <c r="AE134" s="14"/>
      <c r="AF134" s="14"/>
      <c r="AG134" s="15"/>
      <c r="AH134" s="14"/>
      <c r="AI134" s="14"/>
      <c r="AJ134" s="14"/>
      <c r="AK134" s="15"/>
      <c r="AL134" s="14"/>
      <c r="AM134" s="14"/>
      <c r="AN134" s="14"/>
      <c r="AO134" s="14"/>
      <c r="AP134" s="14"/>
      <c r="AQ134" s="14"/>
      <c r="AR134" s="14"/>
      <c r="AS134" s="15"/>
      <c r="AT134" s="14"/>
      <c r="AU134" s="14"/>
      <c r="AV134" s="14"/>
      <c r="AW134" s="15"/>
      <c r="AX134" s="14"/>
      <c r="AY134" s="14"/>
      <c r="AZ134" s="14"/>
      <c r="BA134" s="15"/>
      <c r="BB134" s="14"/>
      <c r="BC134" s="14"/>
      <c r="BD134" s="14"/>
      <c r="BE134" s="15"/>
      <c r="BF134" s="14"/>
      <c r="BG134" s="14"/>
      <c r="BH134" s="14"/>
      <c r="BI134" s="15"/>
      <c r="BJ134" s="14"/>
      <c r="BK134" s="14"/>
      <c r="BL134" s="14"/>
      <c r="BM134" s="15"/>
      <c r="BN134" s="14"/>
      <c r="BO134" s="14"/>
      <c r="BP134" s="14"/>
      <c r="BQ134" s="14"/>
      <c r="BR134" s="14">
        <v>93.7</v>
      </c>
      <c r="BS134" s="14">
        <v>93.7</v>
      </c>
      <c r="BT134" s="14">
        <v>93.7</v>
      </c>
      <c r="BU134" s="14">
        <f t="shared" si="410"/>
        <v>100</v>
      </c>
      <c r="BV134" s="14"/>
      <c r="BW134" s="14"/>
      <c r="BX134" s="14"/>
      <c r="BY134" s="15"/>
      <c r="BZ134" s="14"/>
      <c r="CA134" s="14"/>
      <c r="CB134" s="14"/>
      <c r="CC134" s="15"/>
      <c r="CD134" s="14"/>
      <c r="CE134" s="14"/>
      <c r="CF134" s="14"/>
      <c r="CG134" s="15"/>
      <c r="CH134" s="14"/>
      <c r="CI134" s="14"/>
      <c r="CJ134" s="14"/>
      <c r="CK134" s="15"/>
      <c r="CL134" s="15"/>
      <c r="CM134" s="14"/>
      <c r="CN134" s="14"/>
      <c r="CO134" s="15"/>
      <c r="CP134" s="15"/>
      <c r="CQ134" s="14"/>
      <c r="CR134" s="14"/>
      <c r="CS134" s="15"/>
    </row>
    <row r="135" spans="1:97" s="12" customFormat="1" x14ac:dyDescent="0.25">
      <c r="A135" s="120" t="s">
        <v>648</v>
      </c>
      <c r="B135" s="48">
        <f t="shared" si="266"/>
        <v>0</v>
      </c>
      <c r="C135" s="48">
        <f t="shared" si="266"/>
        <v>0</v>
      </c>
      <c r="D135" s="48">
        <f t="shared" si="267"/>
        <v>0</v>
      </c>
      <c r="E135" s="14"/>
      <c r="F135" s="14"/>
      <c r="G135" s="14"/>
      <c r="H135" s="14"/>
      <c r="I135" s="15"/>
      <c r="J135" s="14"/>
      <c r="K135" s="14"/>
      <c r="L135" s="14"/>
      <c r="M135" s="15"/>
      <c r="N135" s="14"/>
      <c r="O135" s="14"/>
      <c r="P135" s="14"/>
      <c r="Q135" s="15"/>
      <c r="R135" s="14"/>
      <c r="S135" s="14"/>
      <c r="T135" s="14"/>
      <c r="U135" s="15"/>
      <c r="V135" s="156"/>
      <c r="W135" s="14"/>
      <c r="X135" s="14"/>
      <c r="Y135" s="14"/>
      <c r="Z135" s="14"/>
      <c r="AA135" s="14"/>
      <c r="AB135" s="14"/>
      <c r="AC135" s="15"/>
      <c r="AD135" s="14"/>
      <c r="AE135" s="14"/>
      <c r="AF135" s="14"/>
      <c r="AG135" s="15"/>
      <c r="AH135" s="14"/>
      <c r="AI135" s="14"/>
      <c r="AJ135" s="14"/>
      <c r="AK135" s="15"/>
      <c r="AL135" s="14"/>
      <c r="AM135" s="14"/>
      <c r="AN135" s="14"/>
      <c r="AO135" s="14"/>
      <c r="AP135" s="14"/>
      <c r="AQ135" s="14"/>
      <c r="AR135" s="14"/>
      <c r="AS135" s="15"/>
      <c r="AT135" s="14"/>
      <c r="AU135" s="14"/>
      <c r="AV135" s="14"/>
      <c r="AW135" s="15"/>
      <c r="AX135" s="14"/>
      <c r="AY135" s="14"/>
      <c r="AZ135" s="14"/>
      <c r="BA135" s="15"/>
      <c r="BB135" s="14"/>
      <c r="BC135" s="14"/>
      <c r="BD135" s="14"/>
      <c r="BE135" s="15"/>
      <c r="BF135" s="14"/>
      <c r="BG135" s="14"/>
      <c r="BH135" s="14"/>
      <c r="BI135" s="15"/>
      <c r="BJ135" s="14"/>
      <c r="BK135" s="14"/>
      <c r="BL135" s="14"/>
      <c r="BM135" s="15"/>
      <c r="BN135" s="14"/>
      <c r="BO135" s="14"/>
      <c r="BP135" s="14"/>
      <c r="BQ135" s="14"/>
      <c r="BR135" s="14"/>
      <c r="BS135" s="14"/>
      <c r="BT135" s="14"/>
      <c r="BU135" s="14"/>
      <c r="BV135" s="14"/>
      <c r="BW135" s="14"/>
      <c r="BX135" s="14"/>
      <c r="BY135" s="15"/>
      <c r="BZ135" s="14"/>
      <c r="CA135" s="14"/>
      <c r="CB135" s="14"/>
      <c r="CC135" s="15"/>
      <c r="CD135" s="14"/>
      <c r="CE135" s="14"/>
      <c r="CF135" s="14"/>
      <c r="CG135" s="15"/>
      <c r="CH135" s="14"/>
      <c r="CI135" s="14"/>
      <c r="CJ135" s="14"/>
      <c r="CK135" s="15"/>
      <c r="CL135" s="15"/>
      <c r="CM135" s="14"/>
      <c r="CN135" s="14"/>
      <c r="CO135" s="15"/>
      <c r="CP135" s="15"/>
      <c r="CQ135" s="14"/>
      <c r="CR135" s="14"/>
      <c r="CS135" s="15"/>
    </row>
    <row r="136" spans="1:97" s="12" customFormat="1" x14ac:dyDescent="0.25">
      <c r="A136" s="120" t="s">
        <v>503</v>
      </c>
      <c r="B136" s="48">
        <f t="shared" si="266"/>
        <v>93.7</v>
      </c>
      <c r="C136" s="48">
        <f t="shared" si="266"/>
        <v>93.7</v>
      </c>
      <c r="D136" s="48">
        <f t="shared" si="267"/>
        <v>93.7</v>
      </c>
      <c r="E136" s="14">
        <f>D136/C136*100</f>
        <v>100</v>
      </c>
      <c r="F136" s="14"/>
      <c r="G136" s="14"/>
      <c r="H136" s="14"/>
      <c r="I136" s="15"/>
      <c r="J136" s="14"/>
      <c r="K136" s="14"/>
      <c r="L136" s="14"/>
      <c r="M136" s="15"/>
      <c r="N136" s="14"/>
      <c r="O136" s="14"/>
      <c r="P136" s="14"/>
      <c r="Q136" s="15"/>
      <c r="R136" s="14"/>
      <c r="S136" s="14"/>
      <c r="T136" s="14"/>
      <c r="U136" s="15"/>
      <c r="V136" s="156"/>
      <c r="W136" s="14"/>
      <c r="X136" s="14"/>
      <c r="Y136" s="14"/>
      <c r="Z136" s="14"/>
      <c r="AA136" s="14"/>
      <c r="AB136" s="14"/>
      <c r="AC136" s="15"/>
      <c r="AD136" s="14"/>
      <c r="AE136" s="14"/>
      <c r="AF136" s="14"/>
      <c r="AG136" s="15"/>
      <c r="AH136" s="14"/>
      <c r="AI136" s="14"/>
      <c r="AJ136" s="14"/>
      <c r="AK136" s="15"/>
      <c r="AL136" s="14"/>
      <c r="AM136" s="14"/>
      <c r="AN136" s="14"/>
      <c r="AO136" s="14"/>
      <c r="AP136" s="14"/>
      <c r="AQ136" s="14"/>
      <c r="AR136" s="14"/>
      <c r="AS136" s="15"/>
      <c r="AT136" s="14"/>
      <c r="AU136" s="14"/>
      <c r="AV136" s="14"/>
      <c r="AW136" s="15"/>
      <c r="AX136" s="14"/>
      <c r="AY136" s="14"/>
      <c r="AZ136" s="14"/>
      <c r="BA136" s="15"/>
      <c r="BB136" s="14"/>
      <c r="BC136" s="14"/>
      <c r="BD136" s="14"/>
      <c r="BE136" s="15"/>
      <c r="BF136" s="14"/>
      <c r="BG136" s="14"/>
      <c r="BH136" s="14"/>
      <c r="BI136" s="15"/>
      <c r="BJ136" s="14"/>
      <c r="BK136" s="14"/>
      <c r="BL136" s="14"/>
      <c r="BM136" s="15"/>
      <c r="BN136" s="14"/>
      <c r="BO136" s="14"/>
      <c r="BP136" s="14"/>
      <c r="BQ136" s="14"/>
      <c r="BR136" s="14">
        <v>93.7</v>
      </c>
      <c r="BS136" s="14">
        <v>93.7</v>
      </c>
      <c r="BT136" s="14">
        <v>93.7</v>
      </c>
      <c r="BU136" s="14">
        <f>BT136/BS136*100</f>
        <v>100</v>
      </c>
      <c r="BV136" s="14"/>
      <c r="BW136" s="14"/>
      <c r="BX136" s="14"/>
      <c r="BY136" s="15"/>
      <c r="BZ136" s="14"/>
      <c r="CA136" s="14"/>
      <c r="CB136" s="14"/>
      <c r="CC136" s="15"/>
      <c r="CD136" s="14"/>
      <c r="CE136" s="14"/>
      <c r="CF136" s="14"/>
      <c r="CG136" s="15"/>
      <c r="CH136" s="14"/>
      <c r="CI136" s="14"/>
      <c r="CJ136" s="14"/>
      <c r="CK136" s="15"/>
      <c r="CL136" s="15"/>
      <c r="CM136" s="14"/>
      <c r="CN136" s="14"/>
      <c r="CO136" s="15"/>
      <c r="CP136" s="15"/>
      <c r="CQ136" s="14"/>
      <c r="CR136" s="14"/>
      <c r="CS136" s="15"/>
    </row>
    <row r="137" spans="1:97" s="26" customFormat="1" ht="31.5" x14ac:dyDescent="0.25">
      <c r="A137" s="76" t="s">
        <v>317</v>
      </c>
      <c r="B137" s="78">
        <f t="shared" si="266"/>
        <v>474002.5</v>
      </c>
      <c r="C137" s="78">
        <f t="shared" si="266"/>
        <v>466666.09999999992</v>
      </c>
      <c r="D137" s="78">
        <f t="shared" si="267"/>
        <v>462392.60817999992</v>
      </c>
      <c r="E137" s="81">
        <f t="shared" ref="E137" si="417">D137/C137*100</f>
        <v>99.08425064087578</v>
      </c>
      <c r="F137" s="81">
        <f>SUM(F138:F148)</f>
        <v>750.8</v>
      </c>
      <c r="G137" s="81">
        <f>SUM(G138:G148)</f>
        <v>775.8</v>
      </c>
      <c r="H137" s="81">
        <f t="shared" ref="H137:CN137" si="418">SUM(H138:H148)</f>
        <v>775.8</v>
      </c>
      <c r="I137" s="81">
        <f t="shared" si="270"/>
        <v>100</v>
      </c>
      <c r="J137" s="81">
        <f t="shared" ref="J137" si="419">SUM(J138:J148)</f>
        <v>359.5</v>
      </c>
      <c r="K137" s="81">
        <f t="shared" si="418"/>
        <v>336.2</v>
      </c>
      <c r="L137" s="81">
        <f t="shared" si="418"/>
        <v>335.34012000000001</v>
      </c>
      <c r="M137" s="81">
        <f t="shared" si="272"/>
        <v>99.744235574063069</v>
      </c>
      <c r="N137" s="81">
        <f t="shared" ref="N137" si="420">SUM(N138:N148)</f>
        <v>7760.6</v>
      </c>
      <c r="O137" s="81">
        <f t="shared" si="418"/>
        <v>7300</v>
      </c>
      <c r="P137" s="81">
        <f t="shared" si="418"/>
        <v>7300</v>
      </c>
      <c r="Q137" s="81">
        <f t="shared" si="274"/>
        <v>100</v>
      </c>
      <c r="R137" s="81">
        <f t="shared" ref="R137" si="421">SUM(R138:R148)</f>
        <v>99683.3</v>
      </c>
      <c r="S137" s="81">
        <f t="shared" si="418"/>
        <v>85426.3</v>
      </c>
      <c r="T137" s="81">
        <f t="shared" si="418"/>
        <v>84982.483999999997</v>
      </c>
      <c r="U137" s="81">
        <f t="shared" si="63"/>
        <v>99.480469129530363</v>
      </c>
      <c r="V137" s="154"/>
      <c r="W137" s="81">
        <f t="shared" si="418"/>
        <v>309.2</v>
      </c>
      <c r="X137" s="81">
        <f t="shared" si="418"/>
        <v>309.2</v>
      </c>
      <c r="Y137" s="81">
        <f t="shared" si="106"/>
        <v>100</v>
      </c>
      <c r="Z137" s="81">
        <f t="shared" ref="Z137" si="422">SUM(Z138:Z148)</f>
        <v>6078.9</v>
      </c>
      <c r="AA137" s="81">
        <f t="shared" si="418"/>
        <v>4446.3</v>
      </c>
      <c r="AB137" s="81">
        <f t="shared" si="418"/>
        <v>4446.2849999999999</v>
      </c>
      <c r="AC137" s="81">
        <f t="shared" si="277"/>
        <v>99.999662640847447</v>
      </c>
      <c r="AD137" s="81">
        <f t="shared" ref="AD137" si="423">SUM(AD138:AD148)</f>
        <v>269.3</v>
      </c>
      <c r="AE137" s="81">
        <f t="shared" si="418"/>
        <v>247.4</v>
      </c>
      <c r="AF137" s="81">
        <f t="shared" si="418"/>
        <v>246.61320000000001</v>
      </c>
      <c r="AG137" s="81">
        <f t="shared" si="279"/>
        <v>99.681972514147134</v>
      </c>
      <c r="AH137" s="81">
        <f t="shared" ref="AH137" si="424">SUM(AH138:AH148)</f>
        <v>319283.90000000002</v>
      </c>
      <c r="AI137" s="81">
        <f t="shared" si="418"/>
        <v>327870.59999999998</v>
      </c>
      <c r="AJ137" s="81">
        <f t="shared" si="418"/>
        <v>326646.39302999998</v>
      </c>
      <c r="AK137" s="81">
        <f t="shared" si="281"/>
        <v>99.62661886427145</v>
      </c>
      <c r="AL137" s="81">
        <f t="shared" ref="AL137" si="425">SUM(AL138:AL148)</f>
        <v>901.7</v>
      </c>
      <c r="AM137" s="81">
        <f t="shared" si="418"/>
        <v>930.8</v>
      </c>
      <c r="AN137" s="81">
        <f t="shared" si="418"/>
        <v>930.8</v>
      </c>
      <c r="AO137" s="79">
        <f t="shared" si="283"/>
        <v>100</v>
      </c>
      <c r="AP137" s="81">
        <f t="shared" ref="AP137" si="426">SUM(AP138:AP148)</f>
        <v>24.7</v>
      </c>
      <c r="AQ137" s="81">
        <f t="shared" si="418"/>
        <v>120.9</v>
      </c>
      <c r="AR137" s="81">
        <f t="shared" si="418"/>
        <v>120.9</v>
      </c>
      <c r="AS137" s="81">
        <f t="shared" si="285"/>
        <v>100</v>
      </c>
      <c r="AT137" s="81">
        <f t="shared" ref="AT137" si="427">SUM(AT138:AT148)</f>
        <v>601.20000000000005</v>
      </c>
      <c r="AU137" s="81">
        <f t="shared" si="418"/>
        <v>620.5</v>
      </c>
      <c r="AV137" s="81">
        <f t="shared" si="418"/>
        <v>620.5</v>
      </c>
      <c r="AW137" s="81">
        <f t="shared" si="287"/>
        <v>100</v>
      </c>
      <c r="AX137" s="81">
        <f t="shared" ref="AX137" si="428">SUM(AX138:AX148)</f>
        <v>5495.2</v>
      </c>
      <c r="AY137" s="81">
        <f t="shared" si="418"/>
        <v>5457.1</v>
      </c>
      <c r="AZ137" s="81">
        <f t="shared" si="418"/>
        <v>5384.5928300000005</v>
      </c>
      <c r="BA137" s="81">
        <f t="shared" si="289"/>
        <v>98.671324146524711</v>
      </c>
      <c r="BB137" s="81">
        <f t="shared" ref="BB137" si="429">SUM(BB138:BB148)</f>
        <v>601.20000000000005</v>
      </c>
      <c r="BC137" s="81">
        <f t="shared" si="418"/>
        <v>620.5</v>
      </c>
      <c r="BD137" s="81">
        <f t="shared" si="418"/>
        <v>620.5</v>
      </c>
      <c r="BE137" s="81">
        <f t="shared" si="291"/>
        <v>100</v>
      </c>
      <c r="BF137" s="81">
        <f t="shared" ref="BF137" si="430">SUM(BF138:BF148)</f>
        <v>300.60000000000002</v>
      </c>
      <c r="BG137" s="81">
        <f t="shared" si="418"/>
        <v>310.3</v>
      </c>
      <c r="BH137" s="81">
        <f t="shared" si="418"/>
        <v>310.3</v>
      </c>
      <c r="BI137" s="81">
        <f t="shared" si="293"/>
        <v>100</v>
      </c>
      <c r="BJ137" s="81">
        <f t="shared" ref="BJ137" si="431">SUM(BJ138:BJ148)</f>
        <v>1853</v>
      </c>
      <c r="BK137" s="81">
        <f t="shared" si="418"/>
        <v>1786.9</v>
      </c>
      <c r="BL137" s="81">
        <f t="shared" ref="BL137" si="432">SUM(BL138:BL148)</f>
        <v>1786.9</v>
      </c>
      <c r="BM137" s="81">
        <f t="shared" si="296"/>
        <v>100</v>
      </c>
      <c r="BN137" s="81">
        <f t="shared" ref="BN137" si="433">SUM(BN138:BN148)</f>
        <v>1202.3</v>
      </c>
      <c r="BO137" s="81">
        <f t="shared" si="418"/>
        <v>1241.2</v>
      </c>
      <c r="BP137" s="81">
        <f t="shared" ref="BP137" si="434">SUM(BP138:BP148)</f>
        <v>1241.2</v>
      </c>
      <c r="BQ137" s="81">
        <f>BP137/BO137*100</f>
        <v>100</v>
      </c>
      <c r="BR137" s="81">
        <f t="shared" ref="BR137" si="435">SUM(BR138:BR148)</f>
        <v>1311.6000000000001</v>
      </c>
      <c r="BS137" s="81">
        <f t="shared" si="418"/>
        <v>1311.6000000000001</v>
      </c>
      <c r="BT137" s="81">
        <f t="shared" ref="BT137" si="436">SUM(BT138:BT148)</f>
        <v>1311.6000000000001</v>
      </c>
      <c r="BU137" s="79">
        <f t="shared" ref="BU137" si="437">BT137/BS137*100</f>
        <v>100</v>
      </c>
      <c r="BV137" s="81">
        <f t="shared" ref="BV137" si="438">SUM(BV138:BV148)</f>
        <v>300.60000000000002</v>
      </c>
      <c r="BW137" s="81">
        <f t="shared" si="418"/>
        <v>310.3</v>
      </c>
      <c r="BX137" s="81">
        <f t="shared" si="418"/>
        <v>310.3</v>
      </c>
      <c r="BY137" s="81">
        <f t="shared" si="303"/>
        <v>100</v>
      </c>
      <c r="BZ137" s="81">
        <f t="shared" ref="BZ137" si="439">SUM(BZ138:BZ148)</f>
        <v>300.60000000000002</v>
      </c>
      <c r="CA137" s="81">
        <f t="shared" si="418"/>
        <v>310.3</v>
      </c>
      <c r="CB137" s="81">
        <f t="shared" ref="CB137" si="440">SUM(CB138:CB148)</f>
        <v>310.3</v>
      </c>
      <c r="CC137" s="81">
        <f t="shared" si="306"/>
        <v>100</v>
      </c>
      <c r="CD137" s="81">
        <f t="shared" ref="CD137" si="441">SUM(CD138:CD148)</f>
        <v>26895.3</v>
      </c>
      <c r="CE137" s="81">
        <f t="shared" si="418"/>
        <v>26895.3</v>
      </c>
      <c r="CF137" s="81">
        <f t="shared" si="418"/>
        <v>24396</v>
      </c>
      <c r="CG137" s="81">
        <f t="shared" si="94"/>
        <v>90.707298301190178</v>
      </c>
      <c r="CH137" s="81">
        <f t="shared" ref="CH137" si="442">SUM(CH138:CH148)</f>
        <v>28.2</v>
      </c>
      <c r="CI137" s="81">
        <f t="shared" si="418"/>
        <v>32</v>
      </c>
      <c r="CJ137" s="81">
        <f t="shared" si="418"/>
        <v>0</v>
      </c>
      <c r="CK137" s="81"/>
      <c r="CL137" s="81"/>
      <c r="CM137" s="81">
        <f t="shared" si="418"/>
        <v>6.6</v>
      </c>
      <c r="CN137" s="81">
        <f t="shared" si="418"/>
        <v>6.6</v>
      </c>
      <c r="CO137" s="81">
        <f t="shared" si="309"/>
        <v>100</v>
      </c>
      <c r="CP137" s="81"/>
      <c r="CQ137" s="81"/>
      <c r="CR137" s="81"/>
      <c r="CS137" s="81"/>
    </row>
    <row r="138" spans="1:97" s="12" customFormat="1" x14ac:dyDescent="0.25">
      <c r="A138" s="119" t="s">
        <v>316</v>
      </c>
      <c r="B138" s="48">
        <f t="shared" si="266"/>
        <v>472690.9</v>
      </c>
      <c r="C138" s="48">
        <f t="shared" si="266"/>
        <v>465354.49999999994</v>
      </c>
      <c r="D138" s="48">
        <f t="shared" si="267"/>
        <v>461081.00817999995</v>
      </c>
      <c r="E138" s="15">
        <f t="shared" si="1"/>
        <v>99.08166960457028</v>
      </c>
      <c r="F138" s="15">
        <v>750.8</v>
      </c>
      <c r="G138" s="15">
        <v>775.8</v>
      </c>
      <c r="H138" s="133">
        <v>775.8</v>
      </c>
      <c r="I138" s="15">
        <f t="shared" si="270"/>
        <v>100</v>
      </c>
      <c r="J138" s="15">
        <v>359.5</v>
      </c>
      <c r="K138" s="133">
        <v>336.2</v>
      </c>
      <c r="L138" s="133">
        <v>335.34012000000001</v>
      </c>
      <c r="M138" s="15">
        <f t="shared" si="272"/>
        <v>99.744235574063069</v>
      </c>
      <c r="N138" s="15">
        <v>7760.6</v>
      </c>
      <c r="O138" s="133">
        <v>7300</v>
      </c>
      <c r="P138" s="133">
        <v>7300</v>
      </c>
      <c r="Q138" s="15">
        <f t="shared" si="274"/>
        <v>100</v>
      </c>
      <c r="R138" s="15">
        <v>99683.3</v>
      </c>
      <c r="S138" s="15">
        <v>85426.3</v>
      </c>
      <c r="T138" s="133">
        <v>84982.483999999997</v>
      </c>
      <c r="U138" s="15">
        <f t="shared" si="63"/>
        <v>99.480469129530363</v>
      </c>
      <c r="V138" s="156"/>
      <c r="W138" s="133">
        <v>309.2</v>
      </c>
      <c r="X138" s="133">
        <v>309.2</v>
      </c>
      <c r="Y138" s="15">
        <f t="shared" si="106"/>
        <v>100</v>
      </c>
      <c r="Z138" s="15">
        <v>6078.9</v>
      </c>
      <c r="AA138" s="15">
        <v>4446.3</v>
      </c>
      <c r="AB138" s="133">
        <v>4446.2849999999999</v>
      </c>
      <c r="AC138" s="15">
        <f t="shared" si="277"/>
        <v>99.999662640847447</v>
      </c>
      <c r="AD138" s="15">
        <v>269.3</v>
      </c>
      <c r="AE138" s="15">
        <v>247.4</v>
      </c>
      <c r="AF138" s="133">
        <v>246.61320000000001</v>
      </c>
      <c r="AG138" s="15">
        <f t="shared" si="279"/>
        <v>99.681972514147134</v>
      </c>
      <c r="AH138" s="247">
        <v>319283.90000000002</v>
      </c>
      <c r="AI138" s="133">
        <v>327870.59999999998</v>
      </c>
      <c r="AJ138" s="133">
        <v>326646.39302999998</v>
      </c>
      <c r="AK138" s="15">
        <f t="shared" si="281"/>
        <v>99.62661886427145</v>
      </c>
      <c r="AL138" s="15">
        <v>901.7</v>
      </c>
      <c r="AM138" s="133">
        <v>930.8</v>
      </c>
      <c r="AN138" s="133">
        <v>930.8</v>
      </c>
      <c r="AO138" s="14">
        <f t="shared" si="283"/>
        <v>100</v>
      </c>
      <c r="AP138" s="14">
        <v>24.7</v>
      </c>
      <c r="AQ138" s="14">
        <v>120.9</v>
      </c>
      <c r="AR138" s="15">
        <v>120.9</v>
      </c>
      <c r="AS138" s="15">
        <f t="shared" si="285"/>
        <v>100</v>
      </c>
      <c r="AT138" s="15">
        <v>601.20000000000005</v>
      </c>
      <c r="AU138" s="15">
        <v>620.5</v>
      </c>
      <c r="AV138" s="15">
        <v>620.5</v>
      </c>
      <c r="AW138" s="15">
        <f t="shared" si="287"/>
        <v>100</v>
      </c>
      <c r="AX138" s="15">
        <v>5495.2</v>
      </c>
      <c r="AY138" s="133">
        <v>5457.1</v>
      </c>
      <c r="AZ138" s="133">
        <v>5384.5928300000005</v>
      </c>
      <c r="BA138" s="15">
        <f t="shared" si="289"/>
        <v>98.671324146524711</v>
      </c>
      <c r="BB138" s="15">
        <v>601.20000000000005</v>
      </c>
      <c r="BC138" s="133">
        <v>620.5</v>
      </c>
      <c r="BD138" s="133">
        <v>620.5</v>
      </c>
      <c r="BE138" s="15">
        <f t="shared" si="291"/>
        <v>100</v>
      </c>
      <c r="BF138" s="15">
        <v>300.60000000000002</v>
      </c>
      <c r="BG138" s="247">
        <v>310.3</v>
      </c>
      <c r="BH138" s="133">
        <v>310.3</v>
      </c>
      <c r="BI138" s="15">
        <f t="shared" si="293"/>
        <v>100</v>
      </c>
      <c r="BJ138" s="15">
        <v>1853</v>
      </c>
      <c r="BK138" s="231">
        <v>1786.9</v>
      </c>
      <c r="BL138" s="231">
        <v>1786.9</v>
      </c>
      <c r="BM138" s="15">
        <f t="shared" si="296"/>
        <v>100</v>
      </c>
      <c r="BN138" s="15">
        <v>1202.3</v>
      </c>
      <c r="BO138" s="15">
        <v>1241.2</v>
      </c>
      <c r="BP138" s="15">
        <v>1241.2</v>
      </c>
      <c r="BQ138" s="15">
        <f>BP138/BO138*100</f>
        <v>100</v>
      </c>
      <c r="BR138" s="15"/>
      <c r="BS138" s="15"/>
      <c r="BT138" s="15"/>
      <c r="BU138" s="14"/>
      <c r="BV138" s="15">
        <v>300.60000000000002</v>
      </c>
      <c r="BW138" s="133">
        <v>310.3</v>
      </c>
      <c r="BX138" s="133">
        <v>310.3</v>
      </c>
      <c r="BY138" s="15">
        <f t="shared" si="303"/>
        <v>100</v>
      </c>
      <c r="BZ138" s="15">
        <v>300.60000000000002</v>
      </c>
      <c r="CA138" s="15">
        <v>310.3</v>
      </c>
      <c r="CB138" s="15">
        <v>310.3</v>
      </c>
      <c r="CC138" s="15">
        <f t="shared" si="306"/>
        <v>100</v>
      </c>
      <c r="CD138" s="15">
        <v>26895.3</v>
      </c>
      <c r="CE138" s="15">
        <v>26895.3</v>
      </c>
      <c r="CF138" s="133">
        <v>24396</v>
      </c>
      <c r="CG138" s="15">
        <f t="shared" si="94"/>
        <v>90.707298301190178</v>
      </c>
      <c r="CH138" s="15">
        <v>28.2</v>
      </c>
      <c r="CI138" s="15">
        <v>32</v>
      </c>
      <c r="CJ138" s="15">
        <v>0</v>
      </c>
      <c r="CK138" s="15">
        <f t="shared" si="310"/>
        <v>0</v>
      </c>
      <c r="CL138" s="15"/>
      <c r="CM138" s="133">
        <v>6.6</v>
      </c>
      <c r="CN138" s="133">
        <v>6.6</v>
      </c>
      <c r="CO138" s="15">
        <f t="shared" si="309"/>
        <v>100</v>
      </c>
      <c r="CP138" s="15"/>
      <c r="CQ138" s="15"/>
      <c r="CR138" s="15"/>
      <c r="CS138" s="15"/>
    </row>
    <row r="139" spans="1:97" s="12" customFormat="1" x14ac:dyDescent="0.25">
      <c r="A139" s="120" t="s">
        <v>505</v>
      </c>
      <c r="B139" s="48">
        <f t="shared" si="266"/>
        <v>93.7</v>
      </c>
      <c r="C139" s="48">
        <f t="shared" si="266"/>
        <v>93.7</v>
      </c>
      <c r="D139" s="48">
        <f t="shared" si="267"/>
        <v>93.7</v>
      </c>
      <c r="E139" s="14">
        <f>D139/C139*100</f>
        <v>100</v>
      </c>
      <c r="F139" s="14"/>
      <c r="G139" s="14"/>
      <c r="H139" s="14"/>
      <c r="I139" s="15"/>
      <c r="J139" s="14"/>
      <c r="K139" s="14"/>
      <c r="L139" s="15"/>
      <c r="M139" s="15"/>
      <c r="N139" s="14"/>
      <c r="O139" s="14"/>
      <c r="P139" s="15"/>
      <c r="Q139" s="15"/>
      <c r="R139" s="15"/>
      <c r="S139" s="15"/>
      <c r="T139" s="15"/>
      <c r="U139" s="15"/>
      <c r="V139" s="156"/>
      <c r="W139" s="14"/>
      <c r="X139" s="14"/>
      <c r="Y139" s="15"/>
      <c r="Z139" s="14"/>
      <c r="AA139" s="14"/>
      <c r="AB139" s="14"/>
      <c r="AC139" s="15"/>
      <c r="AD139" s="14"/>
      <c r="AE139" s="14"/>
      <c r="AF139" s="14"/>
      <c r="AG139" s="15"/>
      <c r="AH139" s="15"/>
      <c r="AI139" s="15"/>
      <c r="AJ139" s="15"/>
      <c r="AK139" s="15"/>
      <c r="AL139" s="14"/>
      <c r="AM139" s="14"/>
      <c r="AN139" s="14"/>
      <c r="AO139" s="14"/>
      <c r="AP139" s="14"/>
      <c r="AQ139" s="14"/>
      <c r="AR139" s="14"/>
      <c r="AS139" s="15"/>
      <c r="AT139" s="14"/>
      <c r="AU139" s="14"/>
      <c r="AV139" s="14"/>
      <c r="AW139" s="15"/>
      <c r="AX139" s="14"/>
      <c r="AY139" s="14"/>
      <c r="AZ139" s="14"/>
      <c r="BA139" s="15"/>
      <c r="BB139" s="14"/>
      <c r="BC139" s="14"/>
      <c r="BD139" s="14"/>
      <c r="BE139" s="15"/>
      <c r="BF139" s="14"/>
      <c r="BG139" s="14"/>
      <c r="BH139" s="14"/>
      <c r="BI139" s="15"/>
      <c r="BJ139" s="14"/>
      <c r="BK139" s="14"/>
      <c r="BL139" s="14"/>
      <c r="BM139" s="15"/>
      <c r="BN139" s="14"/>
      <c r="BO139" s="14"/>
      <c r="BP139" s="14"/>
      <c r="BQ139" s="14"/>
      <c r="BR139" s="14">
        <v>93.7</v>
      </c>
      <c r="BS139" s="14">
        <v>93.7</v>
      </c>
      <c r="BT139" s="14">
        <v>93.7</v>
      </c>
      <c r="BU139" s="14">
        <f>BT139/BS139*100</f>
        <v>100</v>
      </c>
      <c r="BV139" s="14"/>
      <c r="BW139" s="14"/>
      <c r="BX139" s="14"/>
      <c r="BY139" s="15"/>
      <c r="BZ139" s="14"/>
      <c r="CA139" s="14"/>
      <c r="CB139" s="14"/>
      <c r="CC139" s="15"/>
      <c r="CD139" s="14"/>
      <c r="CE139" s="14"/>
      <c r="CF139" s="14"/>
      <c r="CG139" s="14"/>
      <c r="CH139" s="14"/>
      <c r="CI139" s="14"/>
      <c r="CJ139" s="14"/>
      <c r="CK139" s="15"/>
      <c r="CL139" s="15"/>
      <c r="CM139" s="14"/>
      <c r="CN139" s="14"/>
      <c r="CO139" s="15"/>
      <c r="CP139" s="15"/>
      <c r="CQ139" s="14"/>
      <c r="CR139" s="14"/>
      <c r="CS139" s="15"/>
    </row>
    <row r="140" spans="1:97" s="12" customFormat="1" x14ac:dyDescent="0.25">
      <c r="A140" s="120" t="s">
        <v>506</v>
      </c>
      <c r="B140" s="48">
        <f t="shared" si="266"/>
        <v>234.2</v>
      </c>
      <c r="C140" s="48">
        <f t="shared" si="266"/>
        <v>234.2</v>
      </c>
      <c r="D140" s="48">
        <f t="shared" si="267"/>
        <v>234.2</v>
      </c>
      <c r="E140" s="14">
        <f>D140/C140*100</f>
        <v>100</v>
      </c>
      <c r="F140" s="14"/>
      <c r="G140" s="14"/>
      <c r="H140" s="14"/>
      <c r="I140" s="15"/>
      <c r="J140" s="14"/>
      <c r="K140" s="14"/>
      <c r="L140" s="15"/>
      <c r="M140" s="15"/>
      <c r="N140" s="14"/>
      <c r="O140" s="14"/>
      <c r="P140" s="15"/>
      <c r="Q140" s="15"/>
      <c r="R140" s="15"/>
      <c r="S140" s="15"/>
      <c r="T140" s="15"/>
      <c r="U140" s="15"/>
      <c r="V140" s="156"/>
      <c r="W140" s="14"/>
      <c r="X140" s="14"/>
      <c r="Y140" s="15"/>
      <c r="Z140" s="14"/>
      <c r="AA140" s="14"/>
      <c r="AB140" s="14"/>
      <c r="AC140" s="15"/>
      <c r="AD140" s="14"/>
      <c r="AE140" s="14"/>
      <c r="AF140" s="14"/>
      <c r="AG140" s="15"/>
      <c r="AH140" s="15"/>
      <c r="AI140" s="15"/>
      <c r="AJ140" s="15"/>
      <c r="AK140" s="15"/>
      <c r="AL140" s="14"/>
      <c r="AM140" s="14"/>
      <c r="AN140" s="14"/>
      <c r="AO140" s="14"/>
      <c r="AP140" s="14"/>
      <c r="AQ140" s="14"/>
      <c r="AR140" s="14"/>
      <c r="AS140" s="15"/>
      <c r="AT140" s="14"/>
      <c r="AU140" s="14"/>
      <c r="AV140" s="14"/>
      <c r="AW140" s="15"/>
      <c r="AX140" s="14"/>
      <c r="AY140" s="14"/>
      <c r="AZ140" s="14"/>
      <c r="BA140" s="15"/>
      <c r="BB140" s="14"/>
      <c r="BC140" s="14"/>
      <c r="BD140" s="14"/>
      <c r="BE140" s="15"/>
      <c r="BF140" s="14"/>
      <c r="BG140" s="14"/>
      <c r="BH140" s="14"/>
      <c r="BI140" s="15"/>
      <c r="BJ140" s="14"/>
      <c r="BK140" s="14"/>
      <c r="BL140" s="14"/>
      <c r="BM140" s="15"/>
      <c r="BN140" s="14"/>
      <c r="BO140" s="14"/>
      <c r="BP140" s="14"/>
      <c r="BQ140" s="14"/>
      <c r="BR140" s="14">
        <v>234.2</v>
      </c>
      <c r="BS140" s="14">
        <v>234.2</v>
      </c>
      <c r="BT140" s="14">
        <v>234.2</v>
      </c>
      <c r="BU140" s="14">
        <f>BT140/BS140*100</f>
        <v>100</v>
      </c>
      <c r="BV140" s="14"/>
      <c r="BW140" s="14"/>
      <c r="BX140" s="14"/>
      <c r="BY140" s="15"/>
      <c r="BZ140" s="14"/>
      <c r="CA140" s="14"/>
      <c r="CB140" s="14"/>
      <c r="CC140" s="15"/>
      <c r="CD140" s="14"/>
      <c r="CE140" s="14"/>
      <c r="CF140" s="14"/>
      <c r="CG140" s="14"/>
      <c r="CH140" s="14"/>
      <c r="CI140" s="14"/>
      <c r="CJ140" s="14"/>
      <c r="CK140" s="15"/>
      <c r="CL140" s="15"/>
      <c r="CM140" s="14"/>
      <c r="CN140" s="14"/>
      <c r="CO140" s="15"/>
      <c r="CP140" s="15"/>
      <c r="CQ140" s="14"/>
      <c r="CR140" s="14"/>
      <c r="CS140" s="15"/>
    </row>
    <row r="141" spans="1:97" s="12" customFormat="1" x14ac:dyDescent="0.25">
      <c r="A141" s="120" t="s">
        <v>650</v>
      </c>
      <c r="B141" s="48">
        <f t="shared" si="266"/>
        <v>0</v>
      </c>
      <c r="C141" s="48">
        <f t="shared" si="266"/>
        <v>0</v>
      </c>
      <c r="D141" s="48">
        <f t="shared" si="267"/>
        <v>0</v>
      </c>
      <c r="E141" s="14"/>
      <c r="F141" s="14"/>
      <c r="G141" s="14"/>
      <c r="H141" s="14"/>
      <c r="I141" s="15"/>
      <c r="J141" s="14"/>
      <c r="K141" s="14"/>
      <c r="L141" s="15"/>
      <c r="M141" s="15"/>
      <c r="N141" s="14"/>
      <c r="O141" s="14"/>
      <c r="P141" s="15"/>
      <c r="Q141" s="15"/>
      <c r="R141" s="15"/>
      <c r="S141" s="15"/>
      <c r="T141" s="15"/>
      <c r="U141" s="15"/>
      <c r="V141" s="156"/>
      <c r="W141" s="14"/>
      <c r="X141" s="14"/>
      <c r="Y141" s="15"/>
      <c r="Z141" s="14"/>
      <c r="AA141" s="14"/>
      <c r="AB141" s="14"/>
      <c r="AC141" s="15"/>
      <c r="AD141" s="14"/>
      <c r="AE141" s="14"/>
      <c r="AF141" s="14"/>
      <c r="AG141" s="15"/>
      <c r="AH141" s="15"/>
      <c r="AI141" s="15"/>
      <c r="AJ141" s="15"/>
      <c r="AK141" s="15"/>
      <c r="AL141" s="14"/>
      <c r="AM141" s="14"/>
      <c r="AN141" s="14"/>
      <c r="AO141" s="14"/>
      <c r="AP141" s="14"/>
      <c r="AQ141" s="14"/>
      <c r="AR141" s="14"/>
      <c r="AS141" s="15"/>
      <c r="AT141" s="14"/>
      <c r="AU141" s="14"/>
      <c r="AV141" s="14"/>
      <c r="AW141" s="15"/>
      <c r="AX141" s="14"/>
      <c r="AY141" s="14"/>
      <c r="AZ141" s="14"/>
      <c r="BA141" s="15"/>
      <c r="BB141" s="14"/>
      <c r="BC141" s="14"/>
      <c r="BD141" s="14"/>
      <c r="BE141" s="15"/>
      <c r="BF141" s="14"/>
      <c r="BG141" s="14"/>
      <c r="BH141" s="14"/>
      <c r="BI141" s="15"/>
      <c r="BJ141" s="14"/>
      <c r="BK141" s="14"/>
      <c r="BL141" s="14"/>
      <c r="BM141" s="15"/>
      <c r="BN141" s="14"/>
      <c r="BO141" s="14"/>
      <c r="BP141" s="14"/>
      <c r="BQ141" s="14"/>
      <c r="BR141" s="14"/>
      <c r="BS141" s="14"/>
      <c r="BT141" s="14"/>
      <c r="BU141" s="14"/>
      <c r="BV141" s="14"/>
      <c r="BW141" s="14"/>
      <c r="BX141" s="14"/>
      <c r="BY141" s="15"/>
      <c r="BZ141" s="14"/>
      <c r="CA141" s="14"/>
      <c r="CB141" s="14"/>
      <c r="CC141" s="15"/>
      <c r="CD141" s="14"/>
      <c r="CE141" s="14"/>
      <c r="CF141" s="14"/>
      <c r="CG141" s="14"/>
      <c r="CH141" s="14"/>
      <c r="CI141" s="14"/>
      <c r="CJ141" s="14"/>
      <c r="CK141" s="15"/>
      <c r="CL141" s="15"/>
      <c r="CM141" s="14"/>
      <c r="CN141" s="14"/>
      <c r="CO141" s="15"/>
      <c r="CP141" s="15"/>
      <c r="CQ141" s="14"/>
      <c r="CR141" s="14"/>
      <c r="CS141" s="15"/>
    </row>
    <row r="142" spans="1:97" s="12" customFormat="1" x14ac:dyDescent="0.25">
      <c r="A142" s="120" t="s">
        <v>507</v>
      </c>
      <c r="B142" s="48">
        <f t="shared" si="266"/>
        <v>93.7</v>
      </c>
      <c r="C142" s="48">
        <f t="shared" si="266"/>
        <v>93.7</v>
      </c>
      <c r="D142" s="48">
        <f t="shared" si="267"/>
        <v>93.7</v>
      </c>
      <c r="E142" s="14">
        <f t="shared" ref="E142:E147" si="443">D142/C142*100</f>
        <v>100</v>
      </c>
      <c r="F142" s="14"/>
      <c r="G142" s="14"/>
      <c r="H142" s="14"/>
      <c r="I142" s="15"/>
      <c r="J142" s="14"/>
      <c r="K142" s="14"/>
      <c r="L142" s="15"/>
      <c r="M142" s="15"/>
      <c r="N142" s="14"/>
      <c r="O142" s="14"/>
      <c r="P142" s="15"/>
      <c r="Q142" s="15"/>
      <c r="R142" s="15"/>
      <c r="S142" s="15"/>
      <c r="T142" s="15"/>
      <c r="U142" s="15"/>
      <c r="V142" s="156"/>
      <c r="W142" s="14"/>
      <c r="X142" s="14"/>
      <c r="Y142" s="15"/>
      <c r="Z142" s="14"/>
      <c r="AA142" s="14"/>
      <c r="AB142" s="14"/>
      <c r="AC142" s="15"/>
      <c r="AD142" s="14"/>
      <c r="AE142" s="14"/>
      <c r="AF142" s="14"/>
      <c r="AG142" s="15"/>
      <c r="AH142" s="15"/>
      <c r="AI142" s="15"/>
      <c r="AJ142" s="15"/>
      <c r="AK142" s="15"/>
      <c r="AL142" s="14"/>
      <c r="AM142" s="14"/>
      <c r="AN142" s="14"/>
      <c r="AO142" s="14"/>
      <c r="AP142" s="14"/>
      <c r="AQ142" s="14"/>
      <c r="AR142" s="14"/>
      <c r="AS142" s="15"/>
      <c r="AT142" s="14"/>
      <c r="AU142" s="14"/>
      <c r="AV142" s="14"/>
      <c r="AW142" s="15"/>
      <c r="AX142" s="14"/>
      <c r="AY142" s="14"/>
      <c r="AZ142" s="14"/>
      <c r="BA142" s="15"/>
      <c r="BB142" s="14"/>
      <c r="BC142" s="14"/>
      <c r="BD142" s="14"/>
      <c r="BE142" s="15"/>
      <c r="BF142" s="14"/>
      <c r="BG142" s="14"/>
      <c r="BH142" s="14"/>
      <c r="BI142" s="15"/>
      <c r="BJ142" s="14"/>
      <c r="BK142" s="14"/>
      <c r="BL142" s="14"/>
      <c r="BM142" s="15"/>
      <c r="BN142" s="14"/>
      <c r="BO142" s="14"/>
      <c r="BP142" s="14"/>
      <c r="BQ142" s="14"/>
      <c r="BR142" s="14">
        <v>93.7</v>
      </c>
      <c r="BS142" s="14">
        <v>93.7</v>
      </c>
      <c r="BT142" s="14">
        <v>93.7</v>
      </c>
      <c r="BU142" s="14">
        <f t="shared" ref="BU142:BU147" si="444">BT142/BS142*100</f>
        <v>100</v>
      </c>
      <c r="BV142" s="14"/>
      <c r="BW142" s="14"/>
      <c r="BX142" s="14"/>
      <c r="BY142" s="15"/>
      <c r="BZ142" s="14"/>
      <c r="CA142" s="14"/>
      <c r="CB142" s="14"/>
      <c r="CC142" s="15"/>
      <c r="CD142" s="14"/>
      <c r="CE142" s="14"/>
      <c r="CF142" s="14"/>
      <c r="CG142" s="14"/>
      <c r="CH142" s="14"/>
      <c r="CI142" s="14"/>
      <c r="CJ142" s="14"/>
      <c r="CK142" s="15"/>
      <c r="CL142" s="15"/>
      <c r="CM142" s="14"/>
      <c r="CN142" s="14"/>
      <c r="CO142" s="15"/>
      <c r="CP142" s="15"/>
      <c r="CQ142" s="14"/>
      <c r="CR142" s="14"/>
      <c r="CS142" s="15"/>
    </row>
    <row r="143" spans="1:97" s="12" customFormat="1" x14ac:dyDescent="0.25">
      <c r="A143" s="120" t="s">
        <v>508</v>
      </c>
      <c r="B143" s="48">
        <f t="shared" ref="B143:C206" si="445">F143+J143+N143+R143+V143+Z143+AD143+AH143+AL143+AP143+AT143+AX143+BB143+BF143+BJ143+BN143+BR143+BV143+BZ143+CD143+CH143+CL143+CP143</f>
        <v>93.7</v>
      </c>
      <c r="C143" s="48">
        <f t="shared" si="445"/>
        <v>93.7</v>
      </c>
      <c r="D143" s="48">
        <f t="shared" ref="D143:D206" si="446">H143+L143+P143+T143+X143+AB143+AF143+AJ143+AN143+AR143+AV143+AZ143+BD143+BH143+BL143+BP143+BT143+BX143+CB143+CF143+CJ143+CN143+CR143</f>
        <v>93.7</v>
      </c>
      <c r="E143" s="14">
        <f t="shared" si="443"/>
        <v>100</v>
      </c>
      <c r="F143" s="14"/>
      <c r="G143" s="14"/>
      <c r="H143" s="14"/>
      <c r="I143" s="15"/>
      <c r="J143" s="14"/>
      <c r="K143" s="14"/>
      <c r="L143" s="15"/>
      <c r="M143" s="15"/>
      <c r="N143" s="14"/>
      <c r="O143" s="14"/>
      <c r="P143" s="15"/>
      <c r="Q143" s="15"/>
      <c r="R143" s="15"/>
      <c r="S143" s="15"/>
      <c r="T143" s="15"/>
      <c r="U143" s="15"/>
      <c r="V143" s="156"/>
      <c r="W143" s="14"/>
      <c r="X143" s="14"/>
      <c r="Y143" s="15"/>
      <c r="Z143" s="14"/>
      <c r="AA143" s="14"/>
      <c r="AB143" s="14"/>
      <c r="AC143" s="15"/>
      <c r="AD143" s="14"/>
      <c r="AE143" s="14"/>
      <c r="AF143" s="14"/>
      <c r="AG143" s="15"/>
      <c r="AH143" s="15"/>
      <c r="AI143" s="15"/>
      <c r="AJ143" s="15"/>
      <c r="AK143" s="15"/>
      <c r="AL143" s="14"/>
      <c r="AM143" s="14"/>
      <c r="AN143" s="14"/>
      <c r="AO143" s="14"/>
      <c r="AP143" s="14"/>
      <c r="AQ143" s="14"/>
      <c r="AR143" s="14"/>
      <c r="AS143" s="15"/>
      <c r="AT143" s="14"/>
      <c r="AU143" s="14"/>
      <c r="AV143" s="14"/>
      <c r="AW143" s="15"/>
      <c r="AX143" s="14"/>
      <c r="AY143" s="14"/>
      <c r="AZ143" s="14"/>
      <c r="BA143" s="15"/>
      <c r="BB143" s="14"/>
      <c r="BC143" s="14"/>
      <c r="BD143" s="14"/>
      <c r="BE143" s="15"/>
      <c r="BF143" s="14"/>
      <c r="BG143" s="14"/>
      <c r="BH143" s="14"/>
      <c r="BI143" s="15"/>
      <c r="BJ143" s="14"/>
      <c r="BK143" s="14"/>
      <c r="BL143" s="14"/>
      <c r="BM143" s="15"/>
      <c r="BN143" s="14"/>
      <c r="BO143" s="14"/>
      <c r="BP143" s="14"/>
      <c r="BQ143" s="14"/>
      <c r="BR143" s="14">
        <v>93.7</v>
      </c>
      <c r="BS143" s="14">
        <v>93.7</v>
      </c>
      <c r="BT143" s="14">
        <v>93.7</v>
      </c>
      <c r="BU143" s="14">
        <f t="shared" si="444"/>
        <v>100</v>
      </c>
      <c r="BV143" s="14"/>
      <c r="BW143" s="14"/>
      <c r="BX143" s="14"/>
      <c r="BY143" s="15"/>
      <c r="BZ143" s="14"/>
      <c r="CA143" s="14"/>
      <c r="CB143" s="14"/>
      <c r="CC143" s="15"/>
      <c r="CD143" s="14"/>
      <c r="CE143" s="14"/>
      <c r="CF143" s="14"/>
      <c r="CG143" s="14"/>
      <c r="CH143" s="14"/>
      <c r="CI143" s="14"/>
      <c r="CJ143" s="14"/>
      <c r="CK143" s="15"/>
      <c r="CL143" s="15"/>
      <c r="CM143" s="14"/>
      <c r="CN143" s="14"/>
      <c r="CO143" s="15"/>
      <c r="CP143" s="15"/>
      <c r="CQ143" s="14"/>
      <c r="CR143" s="14"/>
      <c r="CS143" s="15"/>
    </row>
    <row r="144" spans="1:97" s="12" customFormat="1" x14ac:dyDescent="0.25">
      <c r="A144" s="120" t="s">
        <v>509</v>
      </c>
      <c r="B144" s="48">
        <f t="shared" si="445"/>
        <v>93.7</v>
      </c>
      <c r="C144" s="48">
        <f t="shared" si="445"/>
        <v>93.7</v>
      </c>
      <c r="D144" s="48">
        <f t="shared" si="446"/>
        <v>93.7</v>
      </c>
      <c r="E144" s="14">
        <f t="shared" si="443"/>
        <v>100</v>
      </c>
      <c r="F144" s="14"/>
      <c r="G144" s="14"/>
      <c r="H144" s="14"/>
      <c r="I144" s="15"/>
      <c r="J144" s="14"/>
      <c r="K144" s="14"/>
      <c r="L144" s="15"/>
      <c r="M144" s="15"/>
      <c r="N144" s="14"/>
      <c r="O144" s="14"/>
      <c r="P144" s="15"/>
      <c r="Q144" s="15"/>
      <c r="R144" s="15"/>
      <c r="S144" s="15"/>
      <c r="T144" s="15"/>
      <c r="U144" s="15"/>
      <c r="V144" s="156"/>
      <c r="W144" s="14"/>
      <c r="X144" s="14"/>
      <c r="Y144" s="15"/>
      <c r="Z144" s="14"/>
      <c r="AA144" s="14"/>
      <c r="AB144" s="14"/>
      <c r="AC144" s="15"/>
      <c r="AD144" s="14"/>
      <c r="AE144" s="14"/>
      <c r="AF144" s="14"/>
      <c r="AG144" s="15"/>
      <c r="AH144" s="15"/>
      <c r="AI144" s="15"/>
      <c r="AJ144" s="15"/>
      <c r="AK144" s="15"/>
      <c r="AL144" s="14"/>
      <c r="AM144" s="14"/>
      <c r="AN144" s="14"/>
      <c r="AO144" s="14"/>
      <c r="AP144" s="14"/>
      <c r="AQ144" s="14"/>
      <c r="AR144" s="14"/>
      <c r="AS144" s="15"/>
      <c r="AT144" s="14"/>
      <c r="AU144" s="14"/>
      <c r="AV144" s="14"/>
      <c r="AW144" s="15"/>
      <c r="AX144" s="14"/>
      <c r="AY144" s="14"/>
      <c r="AZ144" s="14"/>
      <c r="BA144" s="15"/>
      <c r="BB144" s="14"/>
      <c r="BC144" s="14"/>
      <c r="BD144" s="14"/>
      <c r="BE144" s="15"/>
      <c r="BF144" s="14"/>
      <c r="BG144" s="14"/>
      <c r="BH144" s="14"/>
      <c r="BI144" s="15"/>
      <c r="BJ144" s="14"/>
      <c r="BK144" s="14"/>
      <c r="BL144" s="14"/>
      <c r="BM144" s="15"/>
      <c r="BN144" s="14"/>
      <c r="BO144" s="14"/>
      <c r="BP144" s="14"/>
      <c r="BQ144" s="14"/>
      <c r="BR144" s="14">
        <v>93.7</v>
      </c>
      <c r="BS144" s="14">
        <v>93.7</v>
      </c>
      <c r="BT144" s="14">
        <v>93.7</v>
      </c>
      <c r="BU144" s="14">
        <f t="shared" si="444"/>
        <v>100</v>
      </c>
      <c r="BV144" s="14"/>
      <c r="BW144" s="14"/>
      <c r="BX144" s="14"/>
      <c r="BY144" s="15"/>
      <c r="BZ144" s="14"/>
      <c r="CA144" s="14"/>
      <c r="CB144" s="14"/>
      <c r="CC144" s="15"/>
      <c r="CD144" s="14"/>
      <c r="CE144" s="14"/>
      <c r="CF144" s="14"/>
      <c r="CG144" s="14"/>
      <c r="CH144" s="14"/>
      <c r="CI144" s="14"/>
      <c r="CJ144" s="14"/>
      <c r="CK144" s="15"/>
      <c r="CL144" s="15"/>
      <c r="CM144" s="14"/>
      <c r="CN144" s="14"/>
      <c r="CO144" s="15"/>
      <c r="CP144" s="15"/>
      <c r="CQ144" s="14"/>
      <c r="CR144" s="14"/>
      <c r="CS144" s="15"/>
    </row>
    <row r="145" spans="1:97" s="12" customFormat="1" x14ac:dyDescent="0.25">
      <c r="A145" s="120" t="s">
        <v>510</v>
      </c>
      <c r="B145" s="48">
        <f t="shared" si="445"/>
        <v>234.2</v>
      </c>
      <c r="C145" s="48">
        <f t="shared" si="445"/>
        <v>234.2</v>
      </c>
      <c r="D145" s="48">
        <f t="shared" si="446"/>
        <v>234.2</v>
      </c>
      <c r="E145" s="14">
        <f t="shared" si="443"/>
        <v>100</v>
      </c>
      <c r="F145" s="14"/>
      <c r="G145" s="14"/>
      <c r="H145" s="14"/>
      <c r="I145" s="15"/>
      <c r="J145" s="14"/>
      <c r="K145" s="14"/>
      <c r="L145" s="15"/>
      <c r="M145" s="15"/>
      <c r="N145" s="14"/>
      <c r="O145" s="14"/>
      <c r="P145" s="15"/>
      <c r="Q145" s="15"/>
      <c r="R145" s="15"/>
      <c r="S145" s="15"/>
      <c r="T145" s="15"/>
      <c r="U145" s="15"/>
      <c r="V145" s="156"/>
      <c r="W145" s="14"/>
      <c r="X145" s="14"/>
      <c r="Y145" s="15"/>
      <c r="Z145" s="14"/>
      <c r="AA145" s="14"/>
      <c r="AB145" s="14"/>
      <c r="AC145" s="15"/>
      <c r="AD145" s="14"/>
      <c r="AE145" s="14"/>
      <c r="AF145" s="14"/>
      <c r="AG145" s="15"/>
      <c r="AH145" s="15"/>
      <c r="AI145" s="15"/>
      <c r="AJ145" s="15"/>
      <c r="AK145" s="15"/>
      <c r="AL145" s="14"/>
      <c r="AM145" s="14"/>
      <c r="AN145" s="14"/>
      <c r="AO145" s="14"/>
      <c r="AP145" s="14"/>
      <c r="AQ145" s="14"/>
      <c r="AR145" s="14"/>
      <c r="AS145" s="15"/>
      <c r="AT145" s="14"/>
      <c r="AU145" s="14"/>
      <c r="AV145" s="14"/>
      <c r="AW145" s="15"/>
      <c r="AX145" s="14"/>
      <c r="AY145" s="14"/>
      <c r="AZ145" s="14"/>
      <c r="BA145" s="15"/>
      <c r="BB145" s="14"/>
      <c r="BC145" s="14"/>
      <c r="BD145" s="14"/>
      <c r="BE145" s="15"/>
      <c r="BF145" s="14"/>
      <c r="BG145" s="14"/>
      <c r="BH145" s="14"/>
      <c r="BI145" s="15"/>
      <c r="BJ145" s="14"/>
      <c r="BK145" s="14"/>
      <c r="BL145" s="14"/>
      <c r="BM145" s="15"/>
      <c r="BN145" s="14"/>
      <c r="BO145" s="14"/>
      <c r="BP145" s="14"/>
      <c r="BQ145" s="14"/>
      <c r="BR145" s="14">
        <v>234.2</v>
      </c>
      <c r="BS145" s="14">
        <v>234.2</v>
      </c>
      <c r="BT145" s="14">
        <v>234.2</v>
      </c>
      <c r="BU145" s="14">
        <f t="shared" si="444"/>
        <v>100</v>
      </c>
      <c r="BV145" s="14"/>
      <c r="BW145" s="14"/>
      <c r="BX145" s="14"/>
      <c r="BY145" s="15"/>
      <c r="BZ145" s="14"/>
      <c r="CA145" s="14"/>
      <c r="CB145" s="14"/>
      <c r="CC145" s="15"/>
      <c r="CD145" s="14"/>
      <c r="CE145" s="14"/>
      <c r="CF145" s="14"/>
      <c r="CG145" s="14"/>
      <c r="CH145" s="14"/>
      <c r="CI145" s="14"/>
      <c r="CJ145" s="14"/>
      <c r="CK145" s="15"/>
      <c r="CL145" s="15"/>
      <c r="CM145" s="14"/>
      <c r="CN145" s="14"/>
      <c r="CO145" s="15"/>
      <c r="CP145" s="15"/>
      <c r="CQ145" s="14"/>
      <c r="CR145" s="14"/>
      <c r="CS145" s="15"/>
    </row>
    <row r="146" spans="1:97" s="12" customFormat="1" x14ac:dyDescent="0.25">
      <c r="A146" s="120" t="s">
        <v>511</v>
      </c>
      <c r="B146" s="48">
        <f t="shared" si="445"/>
        <v>234.2</v>
      </c>
      <c r="C146" s="48">
        <f t="shared" si="445"/>
        <v>234.2</v>
      </c>
      <c r="D146" s="48">
        <f t="shared" si="446"/>
        <v>234.2</v>
      </c>
      <c r="E146" s="14">
        <f t="shared" si="443"/>
        <v>100</v>
      </c>
      <c r="F146" s="14"/>
      <c r="G146" s="14"/>
      <c r="H146" s="14"/>
      <c r="I146" s="15"/>
      <c r="J146" s="14"/>
      <c r="K146" s="14"/>
      <c r="L146" s="15"/>
      <c r="M146" s="15"/>
      <c r="N146" s="14"/>
      <c r="O146" s="14"/>
      <c r="P146" s="15"/>
      <c r="Q146" s="15"/>
      <c r="R146" s="15"/>
      <c r="S146" s="15"/>
      <c r="T146" s="15"/>
      <c r="U146" s="15"/>
      <c r="V146" s="156"/>
      <c r="W146" s="14"/>
      <c r="X146" s="14"/>
      <c r="Y146" s="15"/>
      <c r="Z146" s="14"/>
      <c r="AA146" s="14"/>
      <c r="AB146" s="14"/>
      <c r="AC146" s="15"/>
      <c r="AD146" s="14"/>
      <c r="AE146" s="14"/>
      <c r="AF146" s="14"/>
      <c r="AG146" s="15"/>
      <c r="AH146" s="15"/>
      <c r="AI146" s="15"/>
      <c r="AJ146" s="15"/>
      <c r="AK146" s="15"/>
      <c r="AL146" s="14"/>
      <c r="AM146" s="14"/>
      <c r="AN146" s="14"/>
      <c r="AO146" s="14"/>
      <c r="AP146" s="14"/>
      <c r="AQ146" s="14"/>
      <c r="AR146" s="14"/>
      <c r="AS146" s="15"/>
      <c r="AT146" s="14"/>
      <c r="AU146" s="14"/>
      <c r="AV146" s="14"/>
      <c r="AW146" s="15"/>
      <c r="AX146" s="14"/>
      <c r="AY146" s="14"/>
      <c r="AZ146" s="14"/>
      <c r="BA146" s="15"/>
      <c r="BB146" s="14"/>
      <c r="BC146" s="14"/>
      <c r="BD146" s="14"/>
      <c r="BE146" s="15"/>
      <c r="BF146" s="14"/>
      <c r="BG146" s="14"/>
      <c r="BH146" s="14"/>
      <c r="BI146" s="15"/>
      <c r="BJ146" s="14"/>
      <c r="BK146" s="14"/>
      <c r="BL146" s="14"/>
      <c r="BM146" s="15"/>
      <c r="BN146" s="14"/>
      <c r="BO146" s="14"/>
      <c r="BP146" s="14"/>
      <c r="BQ146" s="14"/>
      <c r="BR146" s="14">
        <v>234.2</v>
      </c>
      <c r="BS146" s="14">
        <v>234.2</v>
      </c>
      <c r="BT146" s="14">
        <v>234.2</v>
      </c>
      <c r="BU146" s="14">
        <f t="shared" si="444"/>
        <v>100</v>
      </c>
      <c r="BV146" s="14"/>
      <c r="BW146" s="14"/>
      <c r="BX146" s="14"/>
      <c r="BY146" s="15"/>
      <c r="BZ146" s="14"/>
      <c r="CA146" s="14"/>
      <c r="CB146" s="14"/>
      <c r="CC146" s="15"/>
      <c r="CD146" s="14"/>
      <c r="CE146" s="14"/>
      <c r="CF146" s="14"/>
      <c r="CG146" s="14"/>
      <c r="CH146" s="14"/>
      <c r="CI146" s="14"/>
      <c r="CJ146" s="14"/>
      <c r="CK146" s="15"/>
      <c r="CL146" s="15"/>
      <c r="CM146" s="14"/>
      <c r="CN146" s="14"/>
      <c r="CO146" s="15"/>
      <c r="CP146" s="15"/>
      <c r="CQ146" s="14"/>
      <c r="CR146" s="14"/>
      <c r="CS146" s="15"/>
    </row>
    <row r="147" spans="1:97" s="12" customFormat="1" x14ac:dyDescent="0.25">
      <c r="A147" s="120" t="s">
        <v>512</v>
      </c>
      <c r="B147" s="48">
        <f t="shared" si="445"/>
        <v>234.2</v>
      </c>
      <c r="C147" s="48">
        <f t="shared" si="445"/>
        <v>234.2</v>
      </c>
      <c r="D147" s="48">
        <f t="shared" si="446"/>
        <v>234.2</v>
      </c>
      <c r="E147" s="14">
        <f t="shared" si="443"/>
        <v>100</v>
      </c>
      <c r="F147" s="14"/>
      <c r="G147" s="14"/>
      <c r="H147" s="14"/>
      <c r="I147" s="15"/>
      <c r="J147" s="14"/>
      <c r="K147" s="14"/>
      <c r="L147" s="15"/>
      <c r="M147" s="15"/>
      <c r="N147" s="14"/>
      <c r="O147" s="14"/>
      <c r="P147" s="15"/>
      <c r="Q147" s="15"/>
      <c r="R147" s="15"/>
      <c r="S147" s="15"/>
      <c r="T147" s="15"/>
      <c r="U147" s="15"/>
      <c r="V147" s="156"/>
      <c r="W147" s="14"/>
      <c r="X147" s="14"/>
      <c r="Y147" s="15"/>
      <c r="Z147" s="14"/>
      <c r="AA147" s="14"/>
      <c r="AB147" s="14"/>
      <c r="AC147" s="15"/>
      <c r="AD147" s="14"/>
      <c r="AE147" s="14"/>
      <c r="AF147" s="14"/>
      <c r="AG147" s="15"/>
      <c r="AH147" s="15"/>
      <c r="AI147" s="15"/>
      <c r="AJ147" s="15"/>
      <c r="AK147" s="15"/>
      <c r="AL147" s="14"/>
      <c r="AM147" s="14"/>
      <c r="AN147" s="14"/>
      <c r="AO147" s="14"/>
      <c r="AP147" s="14"/>
      <c r="AQ147" s="14"/>
      <c r="AR147" s="14"/>
      <c r="AS147" s="15"/>
      <c r="AT147" s="14"/>
      <c r="AU147" s="14"/>
      <c r="AV147" s="14"/>
      <c r="AW147" s="15"/>
      <c r="AX147" s="14"/>
      <c r="AY147" s="14"/>
      <c r="AZ147" s="14"/>
      <c r="BA147" s="15"/>
      <c r="BB147" s="14"/>
      <c r="BC147" s="14"/>
      <c r="BD147" s="14"/>
      <c r="BE147" s="15"/>
      <c r="BF147" s="14"/>
      <c r="BG147" s="14"/>
      <c r="BH147" s="14"/>
      <c r="BI147" s="15"/>
      <c r="BJ147" s="14"/>
      <c r="BK147" s="14"/>
      <c r="BL147" s="14"/>
      <c r="BM147" s="15"/>
      <c r="BN147" s="14"/>
      <c r="BO147" s="14"/>
      <c r="BP147" s="14"/>
      <c r="BQ147" s="14"/>
      <c r="BR147" s="14">
        <v>234.2</v>
      </c>
      <c r="BS147" s="14">
        <v>234.2</v>
      </c>
      <c r="BT147" s="14">
        <v>234.2</v>
      </c>
      <c r="BU147" s="14">
        <f t="shared" si="444"/>
        <v>100</v>
      </c>
      <c r="BV147" s="14"/>
      <c r="BW147" s="14"/>
      <c r="BX147" s="14"/>
      <c r="BY147" s="15"/>
      <c r="BZ147" s="14"/>
      <c r="CA147" s="14"/>
      <c r="CB147" s="14"/>
      <c r="CC147" s="15"/>
      <c r="CD147" s="14"/>
      <c r="CE147" s="14"/>
      <c r="CF147" s="14"/>
      <c r="CG147" s="14"/>
      <c r="CH147" s="14"/>
      <c r="CI147" s="14"/>
      <c r="CJ147" s="14"/>
      <c r="CK147" s="15"/>
      <c r="CL147" s="15"/>
      <c r="CM147" s="14"/>
      <c r="CN147" s="14"/>
      <c r="CO147" s="15"/>
      <c r="CP147" s="15"/>
      <c r="CQ147" s="14"/>
      <c r="CR147" s="14"/>
      <c r="CS147" s="15"/>
    </row>
    <row r="148" spans="1:97" s="12" customFormat="1" x14ac:dyDescent="0.25">
      <c r="A148" s="120" t="s">
        <v>651</v>
      </c>
      <c r="B148" s="48">
        <f t="shared" ref="B148" si="447">F148+J148+N148+R148+V148+Z148+AD148+AH148+AL148+AP148+AT148+AX148+BB148+BF148+BJ148+BN148+BR148+BV148+BZ148+CD148+CH148+CL148+CP148</f>
        <v>0</v>
      </c>
      <c r="C148" s="48">
        <f t="shared" ref="C148" si="448">G148+K148+O148+S148+W148+AA148+AE148+AI148+AM148+AQ148+AU148+AY148+BC148+BG148+BK148+BO148+BS148+BW148+CA148+CE148+CI148+CM148+CQ148</f>
        <v>0</v>
      </c>
      <c r="D148" s="48">
        <f t="shared" ref="D148" si="449">H148+L148+P148+T148+X148+AB148+AF148+AJ148+AN148+AR148+AV148+AZ148+BD148+BH148+BL148+BP148+BT148+BX148+CB148+CF148+CJ148+CN148+CR148</f>
        <v>0</v>
      </c>
      <c r="E148" s="14"/>
      <c r="F148" s="14"/>
      <c r="G148" s="14"/>
      <c r="H148" s="14"/>
      <c r="I148" s="15"/>
      <c r="J148" s="14"/>
      <c r="K148" s="14"/>
      <c r="L148" s="15"/>
      <c r="M148" s="15"/>
      <c r="N148" s="14"/>
      <c r="O148" s="14"/>
      <c r="P148" s="15"/>
      <c r="Q148" s="15"/>
      <c r="R148" s="15"/>
      <c r="S148" s="15"/>
      <c r="T148" s="15"/>
      <c r="U148" s="15"/>
      <c r="V148" s="156"/>
      <c r="W148" s="14"/>
      <c r="X148" s="14"/>
      <c r="Y148" s="15"/>
      <c r="Z148" s="14"/>
      <c r="AA148" s="14"/>
      <c r="AB148" s="14"/>
      <c r="AC148" s="15"/>
      <c r="AD148" s="14"/>
      <c r="AE148" s="14"/>
      <c r="AF148" s="14"/>
      <c r="AG148" s="15"/>
      <c r="AH148" s="15"/>
      <c r="AI148" s="15"/>
      <c r="AJ148" s="15"/>
      <c r="AK148" s="15"/>
      <c r="AL148" s="14"/>
      <c r="AM148" s="14"/>
      <c r="AN148" s="14"/>
      <c r="AO148" s="14"/>
      <c r="AP148" s="14"/>
      <c r="AQ148" s="14"/>
      <c r="AR148" s="14"/>
      <c r="AS148" s="15"/>
      <c r="AT148" s="14"/>
      <c r="AU148" s="14"/>
      <c r="AV148" s="14"/>
      <c r="AW148" s="15"/>
      <c r="AX148" s="14"/>
      <c r="AY148" s="14"/>
      <c r="AZ148" s="14"/>
      <c r="BA148" s="15"/>
      <c r="BB148" s="14"/>
      <c r="BC148" s="14"/>
      <c r="BD148" s="14"/>
      <c r="BE148" s="15"/>
      <c r="BF148" s="14"/>
      <c r="BG148" s="14"/>
      <c r="BH148" s="14"/>
      <c r="BI148" s="15"/>
      <c r="BJ148" s="14"/>
      <c r="BK148" s="14"/>
      <c r="BL148" s="14"/>
      <c r="BM148" s="15"/>
      <c r="BN148" s="14"/>
      <c r="BO148" s="14"/>
      <c r="BP148" s="14"/>
      <c r="BQ148" s="14"/>
      <c r="BR148" s="14"/>
      <c r="BS148" s="14"/>
      <c r="BT148" s="14"/>
      <c r="BU148" s="14"/>
      <c r="BV148" s="14"/>
      <c r="BW148" s="14"/>
      <c r="BX148" s="14"/>
      <c r="BY148" s="15"/>
      <c r="BZ148" s="14"/>
      <c r="CA148" s="14"/>
      <c r="CB148" s="14"/>
      <c r="CC148" s="15"/>
      <c r="CD148" s="14"/>
      <c r="CE148" s="14"/>
      <c r="CF148" s="14"/>
      <c r="CG148" s="14"/>
      <c r="CH148" s="14"/>
      <c r="CI148" s="14"/>
      <c r="CJ148" s="14"/>
      <c r="CK148" s="15"/>
      <c r="CL148" s="15"/>
      <c r="CM148" s="14"/>
      <c r="CN148" s="14"/>
      <c r="CO148" s="15"/>
      <c r="CP148" s="15"/>
      <c r="CQ148" s="14"/>
      <c r="CR148" s="14"/>
      <c r="CS148" s="15"/>
    </row>
    <row r="149" spans="1:97" s="26" customFormat="1" ht="31.5" x14ac:dyDescent="0.25">
      <c r="A149" s="75" t="s">
        <v>321</v>
      </c>
      <c r="B149" s="78">
        <f t="shared" si="445"/>
        <v>175892.60000000006</v>
      </c>
      <c r="C149" s="78">
        <f t="shared" si="445"/>
        <v>225282.79999999993</v>
      </c>
      <c r="D149" s="78">
        <f t="shared" si="446"/>
        <v>222603.68503999992</v>
      </c>
      <c r="E149" s="81">
        <f t="shared" ref="E149" si="450">D149/C149*100</f>
        <v>98.810776961223851</v>
      </c>
      <c r="F149" s="81">
        <f>SUM(F150:F159)</f>
        <v>992.5</v>
      </c>
      <c r="G149" s="81">
        <f>SUM(G150:G159)</f>
        <v>862.5</v>
      </c>
      <c r="H149" s="81">
        <f t="shared" ref="H149:CN149" si="451">SUM(H150:H159)</f>
        <v>769.58230000000003</v>
      </c>
      <c r="I149" s="81">
        <f t="shared" ref="I149:I202" si="452">H149/G149*100</f>
        <v>89.226933333333335</v>
      </c>
      <c r="J149" s="81">
        <f t="shared" ref="J149" si="453">SUM(J150:J159)</f>
        <v>134.30000000000001</v>
      </c>
      <c r="K149" s="81">
        <f t="shared" si="451"/>
        <v>134.30000000000001</v>
      </c>
      <c r="L149" s="81">
        <f t="shared" si="451"/>
        <v>134.30000000000001</v>
      </c>
      <c r="M149" s="81">
        <f t="shared" ref="M149:M202" si="454">L149/K149*100</f>
        <v>100</v>
      </c>
      <c r="N149" s="81">
        <f t="shared" ref="N149" si="455">SUM(N150:N159)</f>
        <v>2711.6</v>
      </c>
      <c r="O149" s="81">
        <f t="shared" si="451"/>
        <v>2444</v>
      </c>
      <c r="P149" s="81">
        <f t="shared" si="451"/>
        <v>2444</v>
      </c>
      <c r="Q149" s="81">
        <f t="shared" ref="Q149:Q202" si="456">P149/O149*100</f>
        <v>100</v>
      </c>
      <c r="R149" s="81">
        <f t="shared" ref="R149" si="457">SUM(R150:R159)</f>
        <v>29343</v>
      </c>
      <c r="S149" s="81">
        <f t="shared" si="451"/>
        <v>37122.400000000001</v>
      </c>
      <c r="T149" s="81">
        <f t="shared" si="451"/>
        <v>36816.97</v>
      </c>
      <c r="U149" s="81">
        <f t="shared" si="63"/>
        <v>99.177235308061967</v>
      </c>
      <c r="V149" s="154"/>
      <c r="W149" s="81">
        <f t="shared" si="451"/>
        <v>140.9</v>
      </c>
      <c r="X149" s="81">
        <f t="shared" si="451"/>
        <v>131.75998999999999</v>
      </c>
      <c r="Y149" s="81">
        <f t="shared" si="106"/>
        <v>93.513122782114962</v>
      </c>
      <c r="Z149" s="81">
        <f t="shared" ref="Z149" si="458">SUM(Z150:Z159)</f>
        <v>2995.9</v>
      </c>
      <c r="AA149" s="81">
        <f t="shared" si="451"/>
        <v>2941.9</v>
      </c>
      <c r="AB149" s="81">
        <f t="shared" si="451"/>
        <v>2577.6660000000002</v>
      </c>
      <c r="AC149" s="81">
        <f t="shared" ref="AC149:AC202" si="459">AB149/AA149*100</f>
        <v>87.619089703932843</v>
      </c>
      <c r="AD149" s="81">
        <f t="shared" ref="AD149" si="460">SUM(AD150:AD159)</f>
        <v>107.7</v>
      </c>
      <c r="AE149" s="81">
        <f t="shared" si="451"/>
        <v>107.7</v>
      </c>
      <c r="AF149" s="81">
        <f t="shared" si="451"/>
        <v>107.7</v>
      </c>
      <c r="AG149" s="81">
        <f t="shared" ref="AG149:AG202" si="461">AF149/AE149*100</f>
        <v>100</v>
      </c>
      <c r="AH149" s="81">
        <f t="shared" ref="AH149" si="462">SUM(AH150:AH159)</f>
        <v>122752.2</v>
      </c>
      <c r="AI149" s="81">
        <f t="shared" si="451"/>
        <v>164768.4</v>
      </c>
      <c r="AJ149" s="81">
        <f t="shared" si="451"/>
        <v>164767.80484</v>
      </c>
      <c r="AK149" s="81">
        <f t="shared" ref="AK149:AK202" si="463">AJ149/AI149*100</f>
        <v>99.999638789962148</v>
      </c>
      <c r="AL149" s="81">
        <f t="shared" ref="AL149" si="464">SUM(AL150:AL159)</f>
        <v>300.60000000000002</v>
      </c>
      <c r="AM149" s="81">
        <f t="shared" si="451"/>
        <v>310.3</v>
      </c>
      <c r="AN149" s="81">
        <f t="shared" si="451"/>
        <v>310.3</v>
      </c>
      <c r="AO149" s="79">
        <f t="shared" ref="AO149:AO202" si="465">AN149/AM149*100</f>
        <v>100</v>
      </c>
      <c r="AP149" s="81">
        <f t="shared" ref="AP149" si="466">SUM(AP150:AP159)</f>
        <v>0</v>
      </c>
      <c r="AQ149" s="81">
        <f t="shared" si="451"/>
        <v>0</v>
      </c>
      <c r="AR149" s="81">
        <f t="shared" si="451"/>
        <v>0</v>
      </c>
      <c r="AS149" s="81"/>
      <c r="AT149" s="81">
        <f t="shared" ref="AT149" si="467">SUM(AT150:AT159)</f>
        <v>300.60000000000002</v>
      </c>
      <c r="AU149" s="81">
        <f t="shared" si="451"/>
        <v>310.3</v>
      </c>
      <c r="AV149" s="81">
        <f t="shared" si="451"/>
        <v>310.3</v>
      </c>
      <c r="AW149" s="81">
        <f t="shared" ref="AW149:AW202" si="468">AV149/AU149*100</f>
        <v>100</v>
      </c>
      <c r="AX149" s="81">
        <f t="shared" ref="AX149" si="469">SUM(AX150:AX159)</f>
        <v>506.2</v>
      </c>
      <c r="AY149" s="81">
        <f t="shared" si="451"/>
        <v>295.8</v>
      </c>
      <c r="AZ149" s="81">
        <f t="shared" si="451"/>
        <v>258.40190999999999</v>
      </c>
      <c r="BA149" s="81">
        <f t="shared" ref="BA149:BA202" si="470">AZ149/AY149*100</f>
        <v>87.356967545638938</v>
      </c>
      <c r="BB149" s="81">
        <f t="shared" ref="BB149" si="471">SUM(BB150:BB159)</f>
        <v>300.60000000000002</v>
      </c>
      <c r="BC149" s="81">
        <f t="shared" si="451"/>
        <v>310.3</v>
      </c>
      <c r="BD149" s="81">
        <f t="shared" si="451"/>
        <v>310.3</v>
      </c>
      <c r="BE149" s="81">
        <f t="shared" ref="BE149:BE202" si="472">BD149/BC149*100</f>
        <v>100</v>
      </c>
      <c r="BF149" s="81">
        <f t="shared" ref="BF149" si="473">SUM(BF150:BF159)</f>
        <v>300.60000000000002</v>
      </c>
      <c r="BG149" s="81">
        <f t="shared" si="451"/>
        <v>310.3</v>
      </c>
      <c r="BH149" s="81">
        <f t="shared" si="451"/>
        <v>310.3</v>
      </c>
      <c r="BI149" s="81">
        <f t="shared" ref="BI149:BI202" si="474">BH149/BG149*100</f>
        <v>100</v>
      </c>
      <c r="BJ149" s="81">
        <f t="shared" ref="BJ149" si="475">SUM(BJ150:BJ159)</f>
        <v>697.2</v>
      </c>
      <c r="BK149" s="81">
        <f t="shared" si="451"/>
        <v>697.2</v>
      </c>
      <c r="BL149" s="81">
        <f t="shared" ref="BL149" si="476">SUM(BL150:BL159)</f>
        <v>697.2</v>
      </c>
      <c r="BM149" s="81">
        <f t="shared" ref="BM149:BM202" si="477">BL149/BK149*100</f>
        <v>100</v>
      </c>
      <c r="BN149" s="81">
        <f t="shared" ref="BN149" si="478">SUM(BN150:BN159)</f>
        <v>0</v>
      </c>
      <c r="BO149" s="81">
        <f t="shared" si="451"/>
        <v>0</v>
      </c>
      <c r="BP149" s="81">
        <f t="shared" ref="BP149" si="479">SUM(BP150:BP159)</f>
        <v>0</v>
      </c>
      <c r="BQ149" s="81">
        <f t="shared" si="451"/>
        <v>0</v>
      </c>
      <c r="BR149" s="81">
        <f t="shared" ref="BR149" si="480">SUM(BR150:BR159)</f>
        <v>1358.5000000000002</v>
      </c>
      <c r="BS149" s="81">
        <f t="shared" si="451"/>
        <v>1358.5000000000002</v>
      </c>
      <c r="BT149" s="81">
        <f t="shared" ref="BT149" si="481">SUM(BT150:BT159)</f>
        <v>1358.5000000000002</v>
      </c>
      <c r="BU149" s="79">
        <f t="shared" ref="BU149:BU157" si="482">BT149/BS149*100</f>
        <v>100</v>
      </c>
      <c r="BV149" s="81">
        <f t="shared" ref="BV149" si="483">SUM(BV150:BV159)</f>
        <v>300.60000000000002</v>
      </c>
      <c r="BW149" s="81">
        <f t="shared" si="451"/>
        <v>310.3</v>
      </c>
      <c r="BX149" s="81">
        <f t="shared" si="451"/>
        <v>310.3</v>
      </c>
      <c r="BY149" s="81">
        <f t="shared" ref="BY149:BY202" si="484">BX149/BW149*100</f>
        <v>100</v>
      </c>
      <c r="BZ149" s="81">
        <f t="shared" ref="BZ149" si="485">SUM(BZ150:BZ159)</f>
        <v>300.60000000000002</v>
      </c>
      <c r="CA149" s="81">
        <f t="shared" si="451"/>
        <v>310.3</v>
      </c>
      <c r="CB149" s="81">
        <f t="shared" ref="CB149" si="486">SUM(CB150:CB159)</f>
        <v>310.3</v>
      </c>
      <c r="CC149" s="81">
        <f t="shared" ref="CC149:CC202" si="487">CB149/CA149*100</f>
        <v>100</v>
      </c>
      <c r="CD149" s="81">
        <f t="shared" ref="CD149" si="488">SUM(CD150:CD159)</f>
        <v>12083.4</v>
      </c>
      <c r="CE149" s="81">
        <f t="shared" si="451"/>
        <v>12083.4</v>
      </c>
      <c r="CF149" s="81">
        <f t="shared" si="451"/>
        <v>10675.4</v>
      </c>
      <c r="CG149" s="81">
        <f t="shared" si="94"/>
        <v>88.347650495721396</v>
      </c>
      <c r="CH149" s="81">
        <f t="shared" ref="CH149" si="489">SUM(CH150:CH159)</f>
        <v>406.5</v>
      </c>
      <c r="CI149" s="81">
        <f t="shared" si="451"/>
        <v>461.4</v>
      </c>
      <c r="CJ149" s="81">
        <f t="shared" si="451"/>
        <v>0</v>
      </c>
      <c r="CK149" s="81"/>
      <c r="CL149" s="81"/>
      <c r="CM149" s="81">
        <f t="shared" si="451"/>
        <v>2.6</v>
      </c>
      <c r="CN149" s="81">
        <f t="shared" si="451"/>
        <v>2.6</v>
      </c>
      <c r="CO149" s="81">
        <f t="shared" ref="CO149:CO202" si="490">CN149/CM149*100</f>
        <v>100</v>
      </c>
      <c r="CP149" s="81"/>
      <c r="CQ149" s="81"/>
      <c r="CR149" s="81"/>
      <c r="CS149" s="81"/>
    </row>
    <row r="150" spans="1:97" s="12" customFormat="1" ht="31.5" x14ac:dyDescent="0.25">
      <c r="A150" s="119" t="s">
        <v>320</v>
      </c>
      <c r="B150" s="48">
        <f t="shared" si="445"/>
        <v>174534.10000000006</v>
      </c>
      <c r="C150" s="48">
        <f t="shared" si="445"/>
        <v>223924.29999999993</v>
      </c>
      <c r="D150" s="48">
        <f t="shared" si="446"/>
        <v>221245.18503999992</v>
      </c>
      <c r="E150" s="15">
        <f t="shared" si="1"/>
        <v>98.803562203834062</v>
      </c>
      <c r="F150" s="15">
        <v>992.5</v>
      </c>
      <c r="G150" s="15">
        <v>862.5</v>
      </c>
      <c r="H150" s="133">
        <v>769.58230000000003</v>
      </c>
      <c r="I150" s="15">
        <f t="shared" si="452"/>
        <v>89.226933333333335</v>
      </c>
      <c r="J150" s="15">
        <v>134.30000000000001</v>
      </c>
      <c r="K150" s="133">
        <v>134.30000000000001</v>
      </c>
      <c r="L150" s="133">
        <v>134.30000000000001</v>
      </c>
      <c r="M150" s="15">
        <f t="shared" si="454"/>
        <v>100</v>
      </c>
      <c r="N150" s="15">
        <v>2711.6</v>
      </c>
      <c r="O150" s="133">
        <v>2444</v>
      </c>
      <c r="P150" s="133">
        <v>2444</v>
      </c>
      <c r="Q150" s="15">
        <f t="shared" si="456"/>
        <v>100</v>
      </c>
      <c r="R150" s="15">
        <v>29343</v>
      </c>
      <c r="S150" s="15">
        <v>37122.400000000001</v>
      </c>
      <c r="T150" s="133">
        <v>36816.97</v>
      </c>
      <c r="U150" s="15">
        <f t="shared" si="63"/>
        <v>99.177235308061967</v>
      </c>
      <c r="V150" s="156"/>
      <c r="W150" s="133">
        <v>140.9</v>
      </c>
      <c r="X150" s="133">
        <v>131.75998999999999</v>
      </c>
      <c r="Y150" s="15">
        <f t="shared" si="106"/>
        <v>93.513122782114962</v>
      </c>
      <c r="Z150" s="15">
        <v>2995.9</v>
      </c>
      <c r="AA150" s="15">
        <v>2941.9</v>
      </c>
      <c r="AB150" s="133">
        <v>2577.6660000000002</v>
      </c>
      <c r="AC150" s="15">
        <f t="shared" si="459"/>
        <v>87.619089703932843</v>
      </c>
      <c r="AD150" s="15">
        <v>107.7</v>
      </c>
      <c r="AE150" s="15">
        <v>107.7</v>
      </c>
      <c r="AF150" s="133">
        <v>107.7</v>
      </c>
      <c r="AG150" s="15">
        <f t="shared" si="461"/>
        <v>100</v>
      </c>
      <c r="AH150" s="247">
        <v>122752.2</v>
      </c>
      <c r="AI150" s="133">
        <v>164768.4</v>
      </c>
      <c r="AJ150" s="133">
        <v>164767.80484</v>
      </c>
      <c r="AK150" s="15">
        <f t="shared" si="463"/>
        <v>99.999638789962148</v>
      </c>
      <c r="AL150" s="15">
        <v>300.60000000000002</v>
      </c>
      <c r="AM150" s="133">
        <v>310.3</v>
      </c>
      <c r="AN150" s="133">
        <v>310.3</v>
      </c>
      <c r="AO150" s="14">
        <f t="shared" si="465"/>
        <v>100</v>
      </c>
      <c r="AP150" s="14"/>
      <c r="AQ150" s="14"/>
      <c r="AR150" s="15"/>
      <c r="AS150" s="15"/>
      <c r="AT150" s="15">
        <v>300.60000000000002</v>
      </c>
      <c r="AU150" s="15">
        <v>310.3</v>
      </c>
      <c r="AV150" s="15">
        <v>310.3</v>
      </c>
      <c r="AW150" s="15">
        <f t="shared" si="468"/>
        <v>100</v>
      </c>
      <c r="AX150" s="15">
        <v>506.2</v>
      </c>
      <c r="AY150" s="133">
        <v>295.8</v>
      </c>
      <c r="AZ150" s="133">
        <v>258.40190999999999</v>
      </c>
      <c r="BA150" s="15">
        <f t="shared" si="470"/>
        <v>87.356967545638938</v>
      </c>
      <c r="BB150" s="15">
        <v>300.60000000000002</v>
      </c>
      <c r="BC150" s="133">
        <v>310.3</v>
      </c>
      <c r="BD150" s="133">
        <v>310.3</v>
      </c>
      <c r="BE150" s="15">
        <f t="shared" si="472"/>
        <v>100</v>
      </c>
      <c r="BF150" s="15">
        <v>300.60000000000002</v>
      </c>
      <c r="BG150" s="247">
        <v>310.3</v>
      </c>
      <c r="BH150" s="133">
        <v>310.3</v>
      </c>
      <c r="BI150" s="15">
        <f t="shared" si="474"/>
        <v>100</v>
      </c>
      <c r="BJ150" s="15">
        <v>697.2</v>
      </c>
      <c r="BK150" s="231">
        <v>697.2</v>
      </c>
      <c r="BL150" s="231">
        <v>697.2</v>
      </c>
      <c r="BM150" s="15">
        <f t="shared" si="477"/>
        <v>100</v>
      </c>
      <c r="BN150" s="15"/>
      <c r="BO150" s="15"/>
      <c r="BP150" s="15"/>
      <c r="BQ150" s="15"/>
      <c r="BR150" s="15"/>
      <c r="BS150" s="15"/>
      <c r="BT150" s="15"/>
      <c r="BU150" s="14"/>
      <c r="BV150" s="15">
        <v>300.60000000000002</v>
      </c>
      <c r="BW150" s="133">
        <v>310.3</v>
      </c>
      <c r="BX150" s="133">
        <v>310.3</v>
      </c>
      <c r="BY150" s="15">
        <f t="shared" si="484"/>
        <v>100</v>
      </c>
      <c r="BZ150" s="15">
        <v>300.60000000000002</v>
      </c>
      <c r="CA150" s="15">
        <v>310.3</v>
      </c>
      <c r="CB150" s="15">
        <v>310.3</v>
      </c>
      <c r="CC150" s="15">
        <f t="shared" si="487"/>
        <v>100</v>
      </c>
      <c r="CD150" s="15">
        <v>12083.4</v>
      </c>
      <c r="CE150" s="15">
        <v>12083.4</v>
      </c>
      <c r="CF150" s="133">
        <v>10675.4</v>
      </c>
      <c r="CG150" s="15">
        <f t="shared" si="94"/>
        <v>88.347650495721396</v>
      </c>
      <c r="CH150" s="15">
        <v>406.5</v>
      </c>
      <c r="CI150" s="15">
        <v>461.4</v>
      </c>
      <c r="CJ150" s="15">
        <v>0</v>
      </c>
      <c r="CK150" s="15">
        <f t="shared" ref="CK150:CK202" si="491">CJ150/CI150*100</f>
        <v>0</v>
      </c>
      <c r="CL150" s="15"/>
      <c r="CM150" s="133">
        <v>2.6</v>
      </c>
      <c r="CN150" s="133">
        <v>2.6</v>
      </c>
      <c r="CO150" s="15">
        <f t="shared" si="490"/>
        <v>100</v>
      </c>
      <c r="CP150" s="15"/>
      <c r="CQ150" s="15"/>
      <c r="CR150" s="15"/>
      <c r="CS150" s="15"/>
    </row>
    <row r="151" spans="1:97" s="12" customFormat="1" x14ac:dyDescent="0.25">
      <c r="A151" s="120" t="s">
        <v>513</v>
      </c>
      <c r="B151" s="48">
        <f t="shared" si="445"/>
        <v>93.7</v>
      </c>
      <c r="C151" s="48">
        <f t="shared" si="445"/>
        <v>93.7</v>
      </c>
      <c r="D151" s="48">
        <f t="shared" si="446"/>
        <v>93.7</v>
      </c>
      <c r="E151" s="14">
        <f t="shared" ref="E151:E159" si="492">D151/C151*100</f>
        <v>100</v>
      </c>
      <c r="F151" s="14"/>
      <c r="G151" s="14"/>
      <c r="H151" s="14"/>
      <c r="I151" s="15"/>
      <c r="J151" s="14"/>
      <c r="K151" s="14"/>
      <c r="L151" s="14"/>
      <c r="M151" s="15"/>
      <c r="N151" s="14"/>
      <c r="O151" s="14"/>
      <c r="P151" s="14"/>
      <c r="Q151" s="15"/>
      <c r="R151" s="14"/>
      <c r="S151" s="14"/>
      <c r="T151" s="14"/>
      <c r="U151" s="15"/>
      <c r="V151" s="156"/>
      <c r="W151" s="14"/>
      <c r="X151" s="14"/>
      <c r="Y151" s="14"/>
      <c r="Z151" s="14"/>
      <c r="AA151" s="14"/>
      <c r="AB151" s="14"/>
      <c r="AC151" s="15"/>
      <c r="AD151" s="14"/>
      <c r="AE151" s="14"/>
      <c r="AF151" s="14"/>
      <c r="AG151" s="15"/>
      <c r="AH151" s="14"/>
      <c r="AI151" s="14"/>
      <c r="AJ151" s="14"/>
      <c r="AK151" s="15"/>
      <c r="AL151" s="14"/>
      <c r="AM151" s="14"/>
      <c r="AN151" s="14"/>
      <c r="AO151" s="14"/>
      <c r="AP151" s="14"/>
      <c r="AQ151" s="14"/>
      <c r="AR151" s="14"/>
      <c r="AS151" s="15"/>
      <c r="AT151" s="14"/>
      <c r="AU151" s="14"/>
      <c r="AV151" s="14"/>
      <c r="AW151" s="15"/>
      <c r="AX151" s="14"/>
      <c r="AY151" s="14"/>
      <c r="AZ151" s="14"/>
      <c r="BA151" s="15"/>
      <c r="BB151" s="14"/>
      <c r="BC151" s="14"/>
      <c r="BD151" s="14"/>
      <c r="BE151" s="15"/>
      <c r="BF151" s="14"/>
      <c r="BG151" s="14"/>
      <c r="BH151" s="14"/>
      <c r="BI151" s="15"/>
      <c r="BJ151" s="14"/>
      <c r="BK151" s="14"/>
      <c r="BL151" s="14"/>
      <c r="BM151" s="15"/>
      <c r="BN151" s="14"/>
      <c r="BO151" s="14"/>
      <c r="BP151" s="14"/>
      <c r="BQ151" s="14"/>
      <c r="BR151" s="14">
        <v>93.7</v>
      </c>
      <c r="BS151" s="14">
        <v>93.7</v>
      </c>
      <c r="BT151" s="14">
        <v>93.7</v>
      </c>
      <c r="BU151" s="14">
        <f t="shared" si="482"/>
        <v>100</v>
      </c>
      <c r="BV151" s="14"/>
      <c r="BW151" s="14"/>
      <c r="BX151" s="14"/>
      <c r="BY151" s="15"/>
      <c r="BZ151" s="14"/>
      <c r="CA151" s="14"/>
      <c r="CB151" s="14"/>
      <c r="CC151" s="15"/>
      <c r="CD151" s="14"/>
      <c r="CE151" s="14"/>
      <c r="CF151" s="14"/>
      <c r="CG151" s="15"/>
      <c r="CH151" s="14"/>
      <c r="CI151" s="14"/>
      <c r="CJ151" s="14"/>
      <c r="CK151" s="15"/>
      <c r="CL151" s="15"/>
      <c r="CM151" s="14"/>
      <c r="CN151" s="14"/>
      <c r="CO151" s="15"/>
      <c r="CP151" s="15"/>
      <c r="CQ151" s="14"/>
      <c r="CR151" s="14"/>
      <c r="CS151" s="15"/>
    </row>
    <row r="152" spans="1:97" s="12" customFormat="1" x14ac:dyDescent="0.25">
      <c r="A152" s="120" t="s">
        <v>514</v>
      </c>
      <c r="B152" s="48">
        <f t="shared" si="445"/>
        <v>234.2</v>
      </c>
      <c r="C152" s="48">
        <f t="shared" si="445"/>
        <v>234.2</v>
      </c>
      <c r="D152" s="48">
        <f t="shared" si="446"/>
        <v>234.2</v>
      </c>
      <c r="E152" s="14">
        <f t="shared" si="492"/>
        <v>100</v>
      </c>
      <c r="F152" s="14"/>
      <c r="G152" s="14"/>
      <c r="H152" s="14"/>
      <c r="I152" s="15"/>
      <c r="J152" s="14"/>
      <c r="K152" s="14"/>
      <c r="L152" s="14"/>
      <c r="M152" s="15"/>
      <c r="N152" s="14"/>
      <c r="O152" s="14"/>
      <c r="P152" s="14"/>
      <c r="Q152" s="15"/>
      <c r="R152" s="14"/>
      <c r="S152" s="14"/>
      <c r="T152" s="14"/>
      <c r="U152" s="15"/>
      <c r="V152" s="156"/>
      <c r="W152" s="14"/>
      <c r="X152" s="14"/>
      <c r="Y152" s="14"/>
      <c r="Z152" s="14"/>
      <c r="AA152" s="14"/>
      <c r="AB152" s="14"/>
      <c r="AC152" s="15"/>
      <c r="AD152" s="14"/>
      <c r="AE152" s="14"/>
      <c r="AF152" s="14"/>
      <c r="AG152" s="15"/>
      <c r="AH152" s="14"/>
      <c r="AI152" s="14"/>
      <c r="AJ152" s="14"/>
      <c r="AK152" s="15"/>
      <c r="AL152" s="14"/>
      <c r="AM152" s="14"/>
      <c r="AN152" s="14"/>
      <c r="AO152" s="14"/>
      <c r="AP152" s="14"/>
      <c r="AQ152" s="14"/>
      <c r="AR152" s="14"/>
      <c r="AS152" s="15"/>
      <c r="AT152" s="14"/>
      <c r="AU152" s="14"/>
      <c r="AV152" s="14"/>
      <c r="AW152" s="15"/>
      <c r="AX152" s="14"/>
      <c r="AY152" s="14"/>
      <c r="AZ152" s="14"/>
      <c r="BA152" s="15"/>
      <c r="BB152" s="14"/>
      <c r="BC152" s="14"/>
      <c r="BD152" s="14"/>
      <c r="BE152" s="15"/>
      <c r="BF152" s="14"/>
      <c r="BG152" s="14"/>
      <c r="BH152" s="14"/>
      <c r="BI152" s="15"/>
      <c r="BJ152" s="14"/>
      <c r="BK152" s="14"/>
      <c r="BL152" s="14"/>
      <c r="BM152" s="15"/>
      <c r="BN152" s="14"/>
      <c r="BO152" s="14"/>
      <c r="BP152" s="14"/>
      <c r="BQ152" s="14"/>
      <c r="BR152" s="14">
        <v>234.2</v>
      </c>
      <c r="BS152" s="14">
        <v>234.2</v>
      </c>
      <c r="BT152" s="14">
        <v>234.2</v>
      </c>
      <c r="BU152" s="14">
        <f t="shared" si="482"/>
        <v>100</v>
      </c>
      <c r="BV152" s="14"/>
      <c r="BW152" s="14"/>
      <c r="BX152" s="14"/>
      <c r="BY152" s="15"/>
      <c r="BZ152" s="14"/>
      <c r="CA152" s="14"/>
      <c r="CB152" s="14"/>
      <c r="CC152" s="15"/>
      <c r="CD152" s="14"/>
      <c r="CE152" s="14"/>
      <c r="CF152" s="14"/>
      <c r="CG152" s="15"/>
      <c r="CH152" s="14"/>
      <c r="CI152" s="14"/>
      <c r="CJ152" s="14"/>
      <c r="CK152" s="15"/>
      <c r="CL152" s="15"/>
      <c r="CM152" s="14"/>
      <c r="CN152" s="14"/>
      <c r="CO152" s="15"/>
      <c r="CP152" s="15"/>
      <c r="CQ152" s="14"/>
      <c r="CR152" s="14"/>
      <c r="CS152" s="15"/>
    </row>
    <row r="153" spans="1:97" s="12" customFormat="1" x14ac:dyDescent="0.25">
      <c r="A153" s="120" t="s">
        <v>515</v>
      </c>
      <c r="B153" s="48">
        <f t="shared" si="445"/>
        <v>93.7</v>
      </c>
      <c r="C153" s="48">
        <f t="shared" si="445"/>
        <v>93.7</v>
      </c>
      <c r="D153" s="48">
        <f t="shared" si="446"/>
        <v>93.7</v>
      </c>
      <c r="E153" s="14">
        <f t="shared" si="492"/>
        <v>100</v>
      </c>
      <c r="F153" s="14"/>
      <c r="G153" s="14"/>
      <c r="H153" s="14"/>
      <c r="I153" s="15"/>
      <c r="J153" s="14"/>
      <c r="K153" s="14"/>
      <c r="L153" s="14"/>
      <c r="M153" s="15"/>
      <c r="N153" s="14"/>
      <c r="O153" s="14"/>
      <c r="P153" s="14"/>
      <c r="Q153" s="15"/>
      <c r="R153" s="14"/>
      <c r="S153" s="14"/>
      <c r="T153" s="14"/>
      <c r="U153" s="15"/>
      <c r="V153" s="156"/>
      <c r="W153" s="14"/>
      <c r="X153" s="14"/>
      <c r="Y153" s="14"/>
      <c r="Z153" s="14"/>
      <c r="AA153" s="14"/>
      <c r="AB153" s="14"/>
      <c r="AC153" s="15"/>
      <c r="AD153" s="14"/>
      <c r="AE153" s="14"/>
      <c r="AF153" s="14"/>
      <c r="AG153" s="15"/>
      <c r="AH153" s="14"/>
      <c r="AI153" s="14"/>
      <c r="AJ153" s="14"/>
      <c r="AK153" s="15"/>
      <c r="AL153" s="14"/>
      <c r="AM153" s="14"/>
      <c r="AN153" s="14"/>
      <c r="AO153" s="14"/>
      <c r="AP153" s="14"/>
      <c r="AQ153" s="14"/>
      <c r="AR153" s="14"/>
      <c r="AS153" s="15"/>
      <c r="AT153" s="14"/>
      <c r="AU153" s="14"/>
      <c r="AV153" s="14"/>
      <c r="AW153" s="15"/>
      <c r="AX153" s="14"/>
      <c r="AY153" s="14"/>
      <c r="AZ153" s="14"/>
      <c r="BA153" s="15"/>
      <c r="BB153" s="14"/>
      <c r="BC153" s="14"/>
      <c r="BD153" s="14"/>
      <c r="BE153" s="15"/>
      <c r="BF153" s="14"/>
      <c r="BG153" s="14"/>
      <c r="BH153" s="14"/>
      <c r="BI153" s="15"/>
      <c r="BJ153" s="14"/>
      <c r="BK153" s="14"/>
      <c r="BL153" s="14"/>
      <c r="BM153" s="15"/>
      <c r="BN153" s="14"/>
      <c r="BO153" s="14"/>
      <c r="BP153" s="14"/>
      <c r="BQ153" s="14"/>
      <c r="BR153" s="14">
        <v>93.7</v>
      </c>
      <c r="BS153" s="14">
        <v>93.7</v>
      </c>
      <c r="BT153" s="14">
        <v>93.7</v>
      </c>
      <c r="BU153" s="14">
        <f t="shared" si="482"/>
        <v>100</v>
      </c>
      <c r="BV153" s="14"/>
      <c r="BW153" s="14"/>
      <c r="BX153" s="14"/>
      <c r="BY153" s="15"/>
      <c r="BZ153" s="14"/>
      <c r="CA153" s="14"/>
      <c r="CB153" s="14"/>
      <c r="CC153" s="15"/>
      <c r="CD153" s="14"/>
      <c r="CE153" s="14"/>
      <c r="CF153" s="14"/>
      <c r="CG153" s="15"/>
      <c r="CH153" s="14"/>
      <c r="CI153" s="14"/>
      <c r="CJ153" s="14"/>
      <c r="CK153" s="15"/>
      <c r="CL153" s="15"/>
      <c r="CM153" s="14"/>
      <c r="CN153" s="14"/>
      <c r="CO153" s="15"/>
      <c r="CP153" s="15"/>
      <c r="CQ153" s="14"/>
      <c r="CR153" s="14"/>
      <c r="CS153" s="15"/>
    </row>
    <row r="154" spans="1:97" s="12" customFormat="1" x14ac:dyDescent="0.25">
      <c r="A154" s="120" t="s">
        <v>318</v>
      </c>
      <c r="B154" s="48">
        <f t="shared" si="445"/>
        <v>468.4</v>
      </c>
      <c r="C154" s="48">
        <f t="shared" si="445"/>
        <v>468.4</v>
      </c>
      <c r="D154" s="48">
        <f t="shared" si="446"/>
        <v>468.4</v>
      </c>
      <c r="E154" s="14">
        <f t="shared" si="492"/>
        <v>100</v>
      </c>
      <c r="F154" s="14"/>
      <c r="G154" s="14"/>
      <c r="H154" s="14"/>
      <c r="I154" s="15"/>
      <c r="J154" s="14"/>
      <c r="K154" s="14"/>
      <c r="L154" s="14"/>
      <c r="M154" s="15"/>
      <c r="N154" s="14"/>
      <c r="O154" s="14"/>
      <c r="P154" s="14"/>
      <c r="Q154" s="15"/>
      <c r="R154" s="14"/>
      <c r="S154" s="14"/>
      <c r="T154" s="14"/>
      <c r="U154" s="15"/>
      <c r="V154" s="156"/>
      <c r="W154" s="14"/>
      <c r="X154" s="14"/>
      <c r="Y154" s="14"/>
      <c r="Z154" s="14"/>
      <c r="AA154" s="14"/>
      <c r="AB154" s="14"/>
      <c r="AC154" s="15"/>
      <c r="AD154" s="14"/>
      <c r="AE154" s="14"/>
      <c r="AF154" s="14"/>
      <c r="AG154" s="15"/>
      <c r="AH154" s="14"/>
      <c r="AI154" s="14"/>
      <c r="AJ154" s="14"/>
      <c r="AK154" s="15"/>
      <c r="AL154" s="14"/>
      <c r="AM154" s="14"/>
      <c r="AN154" s="14"/>
      <c r="AO154" s="14"/>
      <c r="AP154" s="14"/>
      <c r="AQ154" s="14"/>
      <c r="AR154" s="14"/>
      <c r="AS154" s="15"/>
      <c r="AT154" s="14"/>
      <c r="AU154" s="14"/>
      <c r="AV154" s="14"/>
      <c r="AW154" s="15"/>
      <c r="AX154" s="14"/>
      <c r="AY154" s="14"/>
      <c r="AZ154" s="14"/>
      <c r="BA154" s="15"/>
      <c r="BB154" s="14"/>
      <c r="BC154" s="14"/>
      <c r="BD154" s="14"/>
      <c r="BE154" s="15"/>
      <c r="BF154" s="14"/>
      <c r="BG154" s="14"/>
      <c r="BH154" s="14"/>
      <c r="BI154" s="15"/>
      <c r="BJ154" s="14"/>
      <c r="BK154" s="14"/>
      <c r="BL154" s="14"/>
      <c r="BM154" s="15"/>
      <c r="BN154" s="14"/>
      <c r="BO154" s="14"/>
      <c r="BP154" s="14"/>
      <c r="BQ154" s="14"/>
      <c r="BR154" s="14">
        <v>468.4</v>
      </c>
      <c r="BS154" s="14">
        <v>468.4</v>
      </c>
      <c r="BT154" s="14">
        <v>468.4</v>
      </c>
      <c r="BU154" s="14">
        <f t="shared" si="482"/>
        <v>100</v>
      </c>
      <c r="BV154" s="14"/>
      <c r="BW154" s="14"/>
      <c r="BX154" s="14"/>
      <c r="BY154" s="15"/>
      <c r="BZ154" s="14"/>
      <c r="CA154" s="14"/>
      <c r="CB154" s="14"/>
      <c r="CC154" s="15"/>
      <c r="CD154" s="14"/>
      <c r="CE154" s="14"/>
      <c r="CF154" s="14"/>
      <c r="CG154" s="15"/>
      <c r="CH154" s="14"/>
      <c r="CI154" s="14"/>
      <c r="CJ154" s="14"/>
      <c r="CK154" s="15"/>
      <c r="CL154" s="15"/>
      <c r="CM154" s="14"/>
      <c r="CN154" s="14"/>
      <c r="CO154" s="15"/>
      <c r="CP154" s="15"/>
      <c r="CQ154" s="14"/>
      <c r="CR154" s="14"/>
      <c r="CS154" s="15"/>
    </row>
    <row r="155" spans="1:97" s="12" customFormat="1" x14ac:dyDescent="0.25">
      <c r="A155" s="120" t="s">
        <v>516</v>
      </c>
      <c r="B155" s="48">
        <f t="shared" si="445"/>
        <v>93.7</v>
      </c>
      <c r="C155" s="48">
        <f t="shared" si="445"/>
        <v>93.7</v>
      </c>
      <c r="D155" s="48">
        <f t="shared" si="446"/>
        <v>93.7</v>
      </c>
      <c r="E155" s="14">
        <f t="shared" si="492"/>
        <v>100</v>
      </c>
      <c r="F155" s="14"/>
      <c r="G155" s="14"/>
      <c r="H155" s="14"/>
      <c r="I155" s="15"/>
      <c r="J155" s="14"/>
      <c r="K155" s="14"/>
      <c r="L155" s="14"/>
      <c r="M155" s="15"/>
      <c r="N155" s="14"/>
      <c r="O155" s="14"/>
      <c r="P155" s="14"/>
      <c r="Q155" s="15"/>
      <c r="R155" s="14"/>
      <c r="S155" s="14"/>
      <c r="T155" s="14"/>
      <c r="U155" s="15"/>
      <c r="V155" s="156"/>
      <c r="W155" s="14"/>
      <c r="X155" s="14"/>
      <c r="Y155" s="14"/>
      <c r="Z155" s="14"/>
      <c r="AA155" s="14"/>
      <c r="AB155" s="14"/>
      <c r="AC155" s="15"/>
      <c r="AD155" s="14"/>
      <c r="AE155" s="14"/>
      <c r="AF155" s="14"/>
      <c r="AG155" s="15"/>
      <c r="AH155" s="14"/>
      <c r="AI155" s="14"/>
      <c r="AJ155" s="14"/>
      <c r="AK155" s="15"/>
      <c r="AL155" s="14"/>
      <c r="AM155" s="14"/>
      <c r="AN155" s="14"/>
      <c r="AO155" s="14"/>
      <c r="AP155" s="14"/>
      <c r="AQ155" s="14"/>
      <c r="AR155" s="14"/>
      <c r="AS155" s="15"/>
      <c r="AT155" s="14"/>
      <c r="AU155" s="14"/>
      <c r="AV155" s="14"/>
      <c r="AW155" s="15"/>
      <c r="AX155" s="14"/>
      <c r="AY155" s="14"/>
      <c r="AZ155" s="14"/>
      <c r="BA155" s="15"/>
      <c r="BB155" s="14"/>
      <c r="BC155" s="14"/>
      <c r="BD155" s="14"/>
      <c r="BE155" s="15"/>
      <c r="BF155" s="14"/>
      <c r="BG155" s="14"/>
      <c r="BH155" s="14"/>
      <c r="BI155" s="15"/>
      <c r="BJ155" s="14"/>
      <c r="BK155" s="14"/>
      <c r="BL155" s="14"/>
      <c r="BM155" s="15"/>
      <c r="BN155" s="14"/>
      <c r="BO155" s="14"/>
      <c r="BP155" s="14"/>
      <c r="BQ155" s="14"/>
      <c r="BR155" s="14">
        <v>93.7</v>
      </c>
      <c r="BS155" s="14">
        <v>93.7</v>
      </c>
      <c r="BT155" s="14">
        <v>93.7</v>
      </c>
      <c r="BU155" s="14">
        <f t="shared" si="482"/>
        <v>100</v>
      </c>
      <c r="BV155" s="14"/>
      <c r="BW155" s="14"/>
      <c r="BX155" s="14"/>
      <c r="BY155" s="15"/>
      <c r="BZ155" s="14"/>
      <c r="CA155" s="14"/>
      <c r="CB155" s="14"/>
      <c r="CC155" s="15"/>
      <c r="CD155" s="14"/>
      <c r="CE155" s="14"/>
      <c r="CF155" s="14"/>
      <c r="CG155" s="15"/>
      <c r="CH155" s="14"/>
      <c r="CI155" s="14"/>
      <c r="CJ155" s="14"/>
      <c r="CK155" s="15"/>
      <c r="CL155" s="15"/>
      <c r="CM155" s="14"/>
      <c r="CN155" s="14"/>
      <c r="CO155" s="15"/>
      <c r="CP155" s="15"/>
      <c r="CQ155" s="14"/>
      <c r="CR155" s="14"/>
      <c r="CS155" s="15"/>
    </row>
    <row r="156" spans="1:97" s="12" customFormat="1" x14ac:dyDescent="0.25">
      <c r="A156" s="120" t="s">
        <v>517</v>
      </c>
      <c r="B156" s="48">
        <f t="shared" si="445"/>
        <v>93.7</v>
      </c>
      <c r="C156" s="48">
        <f t="shared" si="445"/>
        <v>93.7</v>
      </c>
      <c r="D156" s="48">
        <f t="shared" si="446"/>
        <v>93.7</v>
      </c>
      <c r="E156" s="14">
        <f t="shared" si="492"/>
        <v>100</v>
      </c>
      <c r="F156" s="14"/>
      <c r="G156" s="14"/>
      <c r="H156" s="14"/>
      <c r="I156" s="15"/>
      <c r="J156" s="14"/>
      <c r="K156" s="14"/>
      <c r="L156" s="14"/>
      <c r="M156" s="15"/>
      <c r="N156" s="14"/>
      <c r="O156" s="14"/>
      <c r="P156" s="14"/>
      <c r="Q156" s="15"/>
      <c r="R156" s="14"/>
      <c r="S156" s="14"/>
      <c r="T156" s="14"/>
      <c r="U156" s="15"/>
      <c r="V156" s="156"/>
      <c r="W156" s="14"/>
      <c r="X156" s="14"/>
      <c r="Y156" s="14"/>
      <c r="Z156" s="14"/>
      <c r="AA156" s="14"/>
      <c r="AB156" s="14"/>
      <c r="AC156" s="15"/>
      <c r="AD156" s="14"/>
      <c r="AE156" s="14"/>
      <c r="AF156" s="14"/>
      <c r="AG156" s="15"/>
      <c r="AH156" s="14"/>
      <c r="AI156" s="14"/>
      <c r="AJ156" s="14"/>
      <c r="AK156" s="15"/>
      <c r="AL156" s="14"/>
      <c r="AM156" s="14"/>
      <c r="AN156" s="14"/>
      <c r="AO156" s="14"/>
      <c r="AP156" s="14"/>
      <c r="AQ156" s="14"/>
      <c r="AR156" s="14"/>
      <c r="AS156" s="15"/>
      <c r="AT156" s="14"/>
      <c r="AU156" s="14"/>
      <c r="AV156" s="14"/>
      <c r="AW156" s="15"/>
      <c r="AX156" s="14"/>
      <c r="AY156" s="14"/>
      <c r="AZ156" s="14"/>
      <c r="BA156" s="15"/>
      <c r="BB156" s="14"/>
      <c r="BC156" s="14"/>
      <c r="BD156" s="14"/>
      <c r="BE156" s="15"/>
      <c r="BF156" s="14"/>
      <c r="BG156" s="14"/>
      <c r="BH156" s="14"/>
      <c r="BI156" s="15"/>
      <c r="BJ156" s="14"/>
      <c r="BK156" s="14"/>
      <c r="BL156" s="14"/>
      <c r="BM156" s="15"/>
      <c r="BN156" s="14"/>
      <c r="BO156" s="14"/>
      <c r="BP156" s="14"/>
      <c r="BQ156" s="14"/>
      <c r="BR156" s="14">
        <v>93.7</v>
      </c>
      <c r="BS156" s="14">
        <v>93.7</v>
      </c>
      <c r="BT156" s="14">
        <v>93.7</v>
      </c>
      <c r="BU156" s="14">
        <f t="shared" si="482"/>
        <v>100</v>
      </c>
      <c r="BV156" s="14"/>
      <c r="BW156" s="14"/>
      <c r="BX156" s="14"/>
      <c r="BY156" s="15"/>
      <c r="BZ156" s="14"/>
      <c r="CA156" s="14"/>
      <c r="CB156" s="14"/>
      <c r="CC156" s="15"/>
      <c r="CD156" s="14"/>
      <c r="CE156" s="14"/>
      <c r="CF156" s="14"/>
      <c r="CG156" s="15"/>
      <c r="CH156" s="14"/>
      <c r="CI156" s="14"/>
      <c r="CJ156" s="14"/>
      <c r="CK156" s="15"/>
      <c r="CL156" s="15"/>
      <c r="CM156" s="14"/>
      <c r="CN156" s="14"/>
      <c r="CO156" s="15"/>
      <c r="CP156" s="15"/>
      <c r="CQ156" s="14"/>
      <c r="CR156" s="14"/>
      <c r="CS156" s="15"/>
    </row>
    <row r="157" spans="1:97" s="12" customFormat="1" x14ac:dyDescent="0.25">
      <c r="A157" s="120" t="s">
        <v>519</v>
      </c>
      <c r="B157" s="48">
        <f t="shared" si="445"/>
        <v>93.7</v>
      </c>
      <c r="C157" s="48">
        <f t="shared" si="445"/>
        <v>93.7</v>
      </c>
      <c r="D157" s="48">
        <f t="shared" si="446"/>
        <v>93.7</v>
      </c>
      <c r="E157" s="14">
        <f t="shared" si="492"/>
        <v>100</v>
      </c>
      <c r="F157" s="14"/>
      <c r="G157" s="14"/>
      <c r="H157" s="14"/>
      <c r="I157" s="15"/>
      <c r="J157" s="14"/>
      <c r="K157" s="14"/>
      <c r="L157" s="14"/>
      <c r="M157" s="15"/>
      <c r="N157" s="14"/>
      <c r="O157" s="14"/>
      <c r="P157" s="14"/>
      <c r="Q157" s="15"/>
      <c r="R157" s="14"/>
      <c r="S157" s="14"/>
      <c r="T157" s="14"/>
      <c r="U157" s="15"/>
      <c r="V157" s="156"/>
      <c r="W157" s="14"/>
      <c r="X157" s="14"/>
      <c r="Y157" s="14"/>
      <c r="Z157" s="14"/>
      <c r="AA157" s="14"/>
      <c r="AB157" s="14"/>
      <c r="AC157" s="15"/>
      <c r="AD157" s="14"/>
      <c r="AE157" s="14"/>
      <c r="AF157" s="14"/>
      <c r="AG157" s="15"/>
      <c r="AH157" s="14"/>
      <c r="AI157" s="14"/>
      <c r="AJ157" s="14"/>
      <c r="AK157" s="15"/>
      <c r="AL157" s="14"/>
      <c r="AM157" s="14"/>
      <c r="AN157" s="14"/>
      <c r="AO157" s="14"/>
      <c r="AP157" s="14"/>
      <c r="AQ157" s="14"/>
      <c r="AR157" s="14"/>
      <c r="AS157" s="15"/>
      <c r="AT157" s="14"/>
      <c r="AU157" s="14"/>
      <c r="AV157" s="14"/>
      <c r="AW157" s="15"/>
      <c r="AX157" s="14"/>
      <c r="AY157" s="14"/>
      <c r="AZ157" s="14"/>
      <c r="BA157" s="15"/>
      <c r="BB157" s="14"/>
      <c r="BC157" s="14"/>
      <c r="BD157" s="14"/>
      <c r="BE157" s="15"/>
      <c r="BF157" s="14"/>
      <c r="BG157" s="14"/>
      <c r="BH157" s="14"/>
      <c r="BI157" s="15"/>
      <c r="BJ157" s="14"/>
      <c r="BK157" s="14"/>
      <c r="BL157" s="14"/>
      <c r="BM157" s="15"/>
      <c r="BN157" s="14"/>
      <c r="BO157" s="14"/>
      <c r="BP157" s="14"/>
      <c r="BQ157" s="14"/>
      <c r="BR157" s="14">
        <v>93.7</v>
      </c>
      <c r="BS157" s="14">
        <v>93.7</v>
      </c>
      <c r="BT157" s="14">
        <v>93.7</v>
      </c>
      <c r="BU157" s="14">
        <f t="shared" si="482"/>
        <v>100</v>
      </c>
      <c r="BV157" s="14"/>
      <c r="BW157" s="14"/>
      <c r="BX157" s="14"/>
      <c r="BY157" s="15"/>
      <c r="BZ157" s="14"/>
      <c r="CA157" s="14"/>
      <c r="CB157" s="14"/>
      <c r="CC157" s="15"/>
      <c r="CD157" s="14"/>
      <c r="CE157" s="14"/>
      <c r="CF157" s="14"/>
      <c r="CG157" s="15"/>
      <c r="CH157" s="14"/>
      <c r="CI157" s="14"/>
      <c r="CJ157" s="14"/>
      <c r="CK157" s="15"/>
      <c r="CL157" s="15"/>
      <c r="CM157" s="14"/>
      <c r="CN157" s="14"/>
      <c r="CO157" s="15"/>
      <c r="CP157" s="15"/>
      <c r="CQ157" s="14"/>
      <c r="CR157" s="14"/>
      <c r="CS157" s="15"/>
    </row>
    <row r="158" spans="1:97" s="12" customFormat="1" x14ac:dyDescent="0.25">
      <c r="A158" s="120" t="s">
        <v>518</v>
      </c>
      <c r="B158" s="48">
        <f t="shared" si="445"/>
        <v>93.7</v>
      </c>
      <c r="C158" s="48">
        <f t="shared" si="445"/>
        <v>93.7</v>
      </c>
      <c r="D158" s="48">
        <f t="shared" si="446"/>
        <v>93.7</v>
      </c>
      <c r="E158" s="14">
        <f t="shared" si="492"/>
        <v>100</v>
      </c>
      <c r="F158" s="14"/>
      <c r="G158" s="14"/>
      <c r="H158" s="14"/>
      <c r="I158" s="15"/>
      <c r="J158" s="14"/>
      <c r="K158" s="14"/>
      <c r="L158" s="14"/>
      <c r="M158" s="15"/>
      <c r="N158" s="14"/>
      <c r="O158" s="14"/>
      <c r="P158" s="14"/>
      <c r="Q158" s="15"/>
      <c r="R158" s="14"/>
      <c r="S158" s="14"/>
      <c r="T158" s="14"/>
      <c r="U158" s="15"/>
      <c r="V158" s="156"/>
      <c r="W158" s="14"/>
      <c r="X158" s="14"/>
      <c r="Y158" s="14"/>
      <c r="Z158" s="14"/>
      <c r="AA158" s="14"/>
      <c r="AB158" s="14"/>
      <c r="AC158" s="15"/>
      <c r="AD158" s="14"/>
      <c r="AE158" s="14"/>
      <c r="AF158" s="14"/>
      <c r="AG158" s="15"/>
      <c r="AH158" s="14"/>
      <c r="AI158" s="14"/>
      <c r="AJ158" s="14"/>
      <c r="AK158" s="15"/>
      <c r="AL158" s="14"/>
      <c r="AM158" s="14"/>
      <c r="AN158" s="14"/>
      <c r="AO158" s="14"/>
      <c r="AP158" s="14"/>
      <c r="AQ158" s="14"/>
      <c r="AR158" s="14"/>
      <c r="AS158" s="15"/>
      <c r="AT158" s="14"/>
      <c r="AU158" s="14"/>
      <c r="AV158" s="14"/>
      <c r="AW158" s="15"/>
      <c r="AX158" s="14"/>
      <c r="AY158" s="14"/>
      <c r="AZ158" s="14"/>
      <c r="BA158" s="15"/>
      <c r="BB158" s="14"/>
      <c r="BC158" s="14"/>
      <c r="BD158" s="14"/>
      <c r="BE158" s="15"/>
      <c r="BF158" s="14"/>
      <c r="BG158" s="14"/>
      <c r="BH158" s="14"/>
      <c r="BI158" s="15"/>
      <c r="BJ158" s="14"/>
      <c r="BK158" s="14"/>
      <c r="BL158" s="14"/>
      <c r="BM158" s="15"/>
      <c r="BN158" s="14"/>
      <c r="BO158" s="14"/>
      <c r="BP158" s="14"/>
      <c r="BQ158" s="14"/>
      <c r="BR158" s="14">
        <v>93.7</v>
      </c>
      <c r="BS158" s="14">
        <v>93.7</v>
      </c>
      <c r="BT158" s="14">
        <v>93.7</v>
      </c>
      <c r="BU158" s="14">
        <f>BT158/BS158*100</f>
        <v>100</v>
      </c>
      <c r="BV158" s="14"/>
      <c r="BW158" s="14"/>
      <c r="BX158" s="14"/>
      <c r="BY158" s="15"/>
      <c r="BZ158" s="14"/>
      <c r="CA158" s="14"/>
      <c r="CB158" s="14"/>
      <c r="CC158" s="15"/>
      <c r="CD158" s="14"/>
      <c r="CE158" s="14"/>
      <c r="CF158" s="14"/>
      <c r="CG158" s="15"/>
      <c r="CH158" s="14"/>
      <c r="CI158" s="14"/>
      <c r="CJ158" s="14"/>
      <c r="CK158" s="15"/>
      <c r="CL158" s="15"/>
      <c r="CM158" s="14"/>
      <c r="CN158" s="14"/>
      <c r="CO158" s="15"/>
      <c r="CP158" s="15"/>
      <c r="CQ158" s="14"/>
      <c r="CR158" s="14"/>
      <c r="CS158" s="15"/>
    </row>
    <row r="159" spans="1:97" s="12" customFormat="1" x14ac:dyDescent="0.25">
      <c r="A159" s="120" t="s">
        <v>319</v>
      </c>
      <c r="B159" s="48">
        <f t="shared" si="445"/>
        <v>93.7</v>
      </c>
      <c r="C159" s="48">
        <f t="shared" si="445"/>
        <v>93.7</v>
      </c>
      <c r="D159" s="48">
        <f t="shared" si="446"/>
        <v>93.7</v>
      </c>
      <c r="E159" s="14">
        <f t="shared" si="492"/>
        <v>100</v>
      </c>
      <c r="F159" s="14"/>
      <c r="G159" s="14"/>
      <c r="H159" s="14"/>
      <c r="I159" s="15"/>
      <c r="J159" s="14"/>
      <c r="K159" s="14"/>
      <c r="L159" s="14"/>
      <c r="M159" s="15"/>
      <c r="N159" s="14"/>
      <c r="O159" s="14"/>
      <c r="P159" s="14"/>
      <c r="Q159" s="15"/>
      <c r="R159" s="14"/>
      <c r="S159" s="14"/>
      <c r="T159" s="14"/>
      <c r="U159" s="15"/>
      <c r="V159" s="156"/>
      <c r="W159" s="14"/>
      <c r="X159" s="14"/>
      <c r="Y159" s="14"/>
      <c r="Z159" s="14"/>
      <c r="AA159" s="14"/>
      <c r="AB159" s="14"/>
      <c r="AC159" s="15"/>
      <c r="AD159" s="14"/>
      <c r="AE159" s="14"/>
      <c r="AF159" s="14"/>
      <c r="AG159" s="15"/>
      <c r="AH159" s="14"/>
      <c r="AI159" s="14"/>
      <c r="AJ159" s="14"/>
      <c r="AK159" s="15"/>
      <c r="AL159" s="14"/>
      <c r="AM159" s="14"/>
      <c r="AN159" s="14"/>
      <c r="AO159" s="14"/>
      <c r="AP159" s="14"/>
      <c r="AQ159" s="14"/>
      <c r="AR159" s="14"/>
      <c r="AS159" s="15"/>
      <c r="AT159" s="14"/>
      <c r="AU159" s="14"/>
      <c r="AV159" s="14"/>
      <c r="AW159" s="15"/>
      <c r="AX159" s="14"/>
      <c r="AY159" s="14"/>
      <c r="AZ159" s="14"/>
      <c r="BA159" s="15"/>
      <c r="BB159" s="14"/>
      <c r="BC159" s="14"/>
      <c r="BD159" s="14"/>
      <c r="BE159" s="15"/>
      <c r="BF159" s="14"/>
      <c r="BG159" s="14"/>
      <c r="BH159" s="14"/>
      <c r="BI159" s="15"/>
      <c r="BJ159" s="14"/>
      <c r="BK159" s="14"/>
      <c r="BL159" s="14"/>
      <c r="BM159" s="15"/>
      <c r="BN159" s="14"/>
      <c r="BO159" s="14"/>
      <c r="BP159" s="14"/>
      <c r="BQ159" s="14"/>
      <c r="BR159" s="14">
        <v>93.7</v>
      </c>
      <c r="BS159" s="14">
        <v>93.7</v>
      </c>
      <c r="BT159" s="14">
        <v>93.7</v>
      </c>
      <c r="BU159" s="14">
        <f>BT159/BS159*100</f>
        <v>100</v>
      </c>
      <c r="BV159" s="14"/>
      <c r="BW159" s="14"/>
      <c r="BX159" s="14"/>
      <c r="BY159" s="15"/>
      <c r="BZ159" s="14"/>
      <c r="CA159" s="14"/>
      <c r="CB159" s="14"/>
      <c r="CC159" s="15"/>
      <c r="CD159" s="14"/>
      <c r="CE159" s="14"/>
      <c r="CF159" s="14"/>
      <c r="CG159" s="15"/>
      <c r="CH159" s="14"/>
      <c r="CI159" s="14"/>
      <c r="CJ159" s="14"/>
      <c r="CK159" s="15"/>
      <c r="CL159" s="15"/>
      <c r="CM159" s="14"/>
      <c r="CN159" s="14"/>
      <c r="CO159" s="15"/>
      <c r="CP159" s="15"/>
      <c r="CQ159" s="14"/>
      <c r="CR159" s="14"/>
      <c r="CS159" s="15"/>
    </row>
    <row r="160" spans="1:97" s="26" customFormat="1" ht="31.5" x14ac:dyDescent="0.25">
      <c r="A160" s="75" t="s">
        <v>325</v>
      </c>
      <c r="B160" s="78">
        <f t="shared" si="445"/>
        <v>305745</v>
      </c>
      <c r="C160" s="78">
        <f t="shared" si="445"/>
        <v>332783.59999999998</v>
      </c>
      <c r="D160" s="78">
        <f t="shared" si="446"/>
        <v>331364.35024999996</v>
      </c>
      <c r="E160" s="81">
        <f t="shared" ref="E160" si="493">D160/C160*100</f>
        <v>99.573521727032215</v>
      </c>
      <c r="F160" s="81">
        <f>SUM(F161:F171)</f>
        <v>1124.4000000000001</v>
      </c>
      <c r="G160" s="81">
        <f>SUM(G161:G171)</f>
        <v>665.5</v>
      </c>
      <c r="H160" s="81">
        <f t="shared" ref="H160:CN160" si="494">SUM(H161:H171)</f>
        <v>665.5</v>
      </c>
      <c r="I160" s="81">
        <f t="shared" si="452"/>
        <v>100</v>
      </c>
      <c r="J160" s="81">
        <f t="shared" ref="J160" si="495">SUM(J161:J171)</f>
        <v>341.8</v>
      </c>
      <c r="K160" s="81">
        <f t="shared" si="494"/>
        <v>341.8</v>
      </c>
      <c r="L160" s="81">
        <f t="shared" si="494"/>
        <v>341.8</v>
      </c>
      <c r="M160" s="81">
        <f t="shared" si="454"/>
        <v>100</v>
      </c>
      <c r="N160" s="81">
        <f t="shared" ref="N160" si="496">SUM(N161:N171)</f>
        <v>4457.2</v>
      </c>
      <c r="O160" s="81">
        <f t="shared" si="494"/>
        <v>2285.6999999999998</v>
      </c>
      <c r="P160" s="81">
        <f t="shared" si="494"/>
        <v>2285.6999999999998</v>
      </c>
      <c r="Q160" s="81">
        <f t="shared" si="456"/>
        <v>100</v>
      </c>
      <c r="R160" s="81">
        <f t="shared" ref="R160" si="497">SUM(R161:R171)</f>
        <v>37642.5</v>
      </c>
      <c r="S160" s="81">
        <f t="shared" si="494"/>
        <v>33711.9</v>
      </c>
      <c r="T160" s="81">
        <f t="shared" si="494"/>
        <v>33711.9</v>
      </c>
      <c r="U160" s="81">
        <f t="shared" si="63"/>
        <v>100</v>
      </c>
      <c r="V160" s="154"/>
      <c r="W160" s="81">
        <f t="shared" si="494"/>
        <v>232.7</v>
      </c>
      <c r="X160" s="81">
        <f t="shared" si="494"/>
        <v>232.68870000000001</v>
      </c>
      <c r="Y160" s="81">
        <f t="shared" si="106"/>
        <v>99.995143962183079</v>
      </c>
      <c r="Z160" s="81">
        <f t="shared" ref="Z160" si="498">SUM(Z161:Z171)</f>
        <v>4959.8999999999996</v>
      </c>
      <c r="AA160" s="81">
        <f t="shared" si="494"/>
        <v>3493.2</v>
      </c>
      <c r="AB160" s="81">
        <f t="shared" si="494"/>
        <v>3493.2</v>
      </c>
      <c r="AC160" s="81">
        <f t="shared" si="459"/>
        <v>100</v>
      </c>
      <c r="AD160" s="81">
        <f t="shared" ref="AD160" si="499">SUM(AD161:AD171)</f>
        <v>215.5</v>
      </c>
      <c r="AE160" s="81">
        <f t="shared" si="494"/>
        <v>215.5</v>
      </c>
      <c r="AF160" s="81">
        <f t="shared" si="494"/>
        <v>215.5</v>
      </c>
      <c r="AG160" s="81">
        <f t="shared" si="461"/>
        <v>100</v>
      </c>
      <c r="AH160" s="81">
        <f t="shared" ref="AH160" si="500">SUM(AH161:AH171)</f>
        <v>226842.4</v>
      </c>
      <c r="AI160" s="81">
        <f t="shared" si="494"/>
        <v>261449.1</v>
      </c>
      <c r="AJ160" s="81">
        <f t="shared" si="494"/>
        <v>261449.1</v>
      </c>
      <c r="AK160" s="81">
        <f t="shared" si="463"/>
        <v>100</v>
      </c>
      <c r="AL160" s="81">
        <f t="shared" ref="AL160" si="501">SUM(AL161:AL171)</f>
        <v>901.7</v>
      </c>
      <c r="AM160" s="81">
        <f t="shared" si="494"/>
        <v>930.8</v>
      </c>
      <c r="AN160" s="81">
        <f t="shared" si="494"/>
        <v>930.8</v>
      </c>
      <c r="AO160" s="79">
        <f t="shared" si="465"/>
        <v>100</v>
      </c>
      <c r="AP160" s="81">
        <f t="shared" ref="AP160" si="502">SUM(AP161:AP171)</f>
        <v>0</v>
      </c>
      <c r="AQ160" s="81">
        <f t="shared" si="494"/>
        <v>0</v>
      </c>
      <c r="AR160" s="81">
        <f t="shared" si="494"/>
        <v>0</v>
      </c>
      <c r="AS160" s="81"/>
      <c r="AT160" s="81">
        <f t="shared" ref="AT160" si="503">SUM(AT161:AT171)</f>
        <v>300.60000000000002</v>
      </c>
      <c r="AU160" s="81">
        <f t="shared" si="494"/>
        <v>310.3</v>
      </c>
      <c r="AV160" s="81">
        <f t="shared" si="494"/>
        <v>310.3</v>
      </c>
      <c r="AW160" s="81">
        <f t="shared" si="468"/>
        <v>100</v>
      </c>
      <c r="AX160" s="81">
        <f t="shared" ref="AX160" si="504">SUM(AX161:AX171)</f>
        <v>2762.9</v>
      </c>
      <c r="AY160" s="81">
        <f t="shared" si="494"/>
        <v>2912.7</v>
      </c>
      <c r="AZ160" s="81">
        <f t="shared" si="494"/>
        <v>2895.0215499999999</v>
      </c>
      <c r="BA160" s="81">
        <f t="shared" si="470"/>
        <v>99.393056270814029</v>
      </c>
      <c r="BB160" s="81">
        <f t="shared" ref="BB160" si="505">SUM(BB161:BB171)</f>
        <v>601.20000000000005</v>
      </c>
      <c r="BC160" s="81">
        <f t="shared" si="494"/>
        <v>620.5</v>
      </c>
      <c r="BD160" s="81">
        <f t="shared" si="494"/>
        <v>620.5</v>
      </c>
      <c r="BE160" s="81">
        <f t="shared" si="472"/>
        <v>100</v>
      </c>
      <c r="BF160" s="81">
        <f t="shared" ref="BF160" si="506">SUM(BF161:BF171)</f>
        <v>300.60000000000002</v>
      </c>
      <c r="BG160" s="81">
        <f t="shared" si="494"/>
        <v>310.3</v>
      </c>
      <c r="BH160" s="81">
        <f t="shared" si="494"/>
        <v>310.3</v>
      </c>
      <c r="BI160" s="81">
        <f t="shared" si="474"/>
        <v>100</v>
      </c>
      <c r="BJ160" s="81">
        <f t="shared" ref="BJ160" si="507">SUM(BJ161:BJ171)</f>
        <v>1549.5</v>
      </c>
      <c r="BK160" s="81">
        <f t="shared" si="494"/>
        <v>1520.3</v>
      </c>
      <c r="BL160" s="81">
        <f t="shared" ref="BL160" si="508">SUM(BL161:BL171)</f>
        <v>1520.3</v>
      </c>
      <c r="BM160" s="81">
        <f t="shared" si="477"/>
        <v>100</v>
      </c>
      <c r="BN160" s="81">
        <f t="shared" ref="BN160" si="509">SUM(BN161:BN171)</f>
        <v>0</v>
      </c>
      <c r="BO160" s="81">
        <f t="shared" si="494"/>
        <v>0</v>
      </c>
      <c r="BP160" s="81">
        <f t="shared" ref="BP160" si="510">SUM(BP161:BP171)</f>
        <v>0</v>
      </c>
      <c r="BQ160" s="81">
        <f t="shared" si="494"/>
        <v>0</v>
      </c>
      <c r="BR160" s="81">
        <f t="shared" ref="BR160" si="511">SUM(BR161:BR171)</f>
        <v>1358.5000000000002</v>
      </c>
      <c r="BS160" s="81">
        <f t="shared" si="494"/>
        <v>1358.5000000000002</v>
      </c>
      <c r="BT160" s="81">
        <f t="shared" ref="BT160" si="512">SUM(BT161:BT171)</f>
        <v>1358.5000000000002</v>
      </c>
      <c r="BU160" s="79">
        <f t="shared" ref="BU160:BU171" si="513">BT160/BS160*100</f>
        <v>100</v>
      </c>
      <c r="BV160" s="81">
        <f t="shared" ref="BV160" si="514">SUM(BV161:BV171)</f>
        <v>300.60000000000002</v>
      </c>
      <c r="BW160" s="81">
        <f t="shared" si="494"/>
        <v>310.3</v>
      </c>
      <c r="BX160" s="81">
        <f t="shared" si="494"/>
        <v>310.3</v>
      </c>
      <c r="BY160" s="81">
        <f t="shared" si="484"/>
        <v>100</v>
      </c>
      <c r="BZ160" s="81">
        <f t="shared" ref="BZ160" si="515">SUM(BZ161:BZ171)</f>
        <v>300.60000000000002</v>
      </c>
      <c r="CA160" s="81">
        <f t="shared" si="494"/>
        <v>310.3</v>
      </c>
      <c r="CB160" s="81">
        <f t="shared" ref="CB160" si="516">SUM(CB161:CB171)</f>
        <v>310.3</v>
      </c>
      <c r="CC160" s="81">
        <f t="shared" si="487"/>
        <v>100</v>
      </c>
      <c r="CD160" s="81">
        <f t="shared" ref="CD160" si="517">SUM(CD161:CD171)</f>
        <v>21672.2</v>
      </c>
      <c r="CE160" s="81">
        <f t="shared" si="494"/>
        <v>21672.2</v>
      </c>
      <c r="CF160" s="81">
        <f t="shared" si="494"/>
        <v>20272.2</v>
      </c>
      <c r="CG160" s="81">
        <f t="shared" si="94"/>
        <v>93.540111294653983</v>
      </c>
      <c r="CH160" s="81">
        <f t="shared" ref="CH160" si="518">SUM(CH161:CH171)</f>
        <v>112.9</v>
      </c>
      <c r="CI160" s="81">
        <f t="shared" si="494"/>
        <v>128.19999999999999</v>
      </c>
      <c r="CJ160" s="81">
        <f t="shared" si="494"/>
        <v>126.64</v>
      </c>
      <c r="CK160" s="81">
        <f t="shared" si="491"/>
        <v>98.783151326053058</v>
      </c>
      <c r="CL160" s="81"/>
      <c r="CM160" s="81">
        <f t="shared" si="494"/>
        <v>3.8</v>
      </c>
      <c r="CN160" s="81">
        <f t="shared" si="494"/>
        <v>3.8</v>
      </c>
      <c r="CO160" s="81">
        <f t="shared" si="490"/>
        <v>100</v>
      </c>
      <c r="CP160" s="81"/>
      <c r="CQ160" s="81"/>
      <c r="CR160" s="81"/>
      <c r="CS160" s="81"/>
    </row>
    <row r="161" spans="1:97" s="12" customFormat="1" ht="17.25" customHeight="1" x14ac:dyDescent="0.25">
      <c r="A161" s="119" t="s">
        <v>323</v>
      </c>
      <c r="B161" s="48">
        <f t="shared" si="445"/>
        <v>304386.5</v>
      </c>
      <c r="C161" s="48">
        <f t="shared" si="445"/>
        <v>331425.09999999998</v>
      </c>
      <c r="D161" s="48">
        <f t="shared" si="446"/>
        <v>330005.85024999996</v>
      </c>
      <c r="E161" s="15">
        <f t="shared" si="1"/>
        <v>99.571773607370105</v>
      </c>
      <c r="F161" s="15">
        <v>1124.4000000000001</v>
      </c>
      <c r="G161" s="15">
        <v>665.5</v>
      </c>
      <c r="H161" s="133">
        <v>665.5</v>
      </c>
      <c r="I161" s="15">
        <f t="shared" si="452"/>
        <v>100</v>
      </c>
      <c r="J161" s="15">
        <v>341.8</v>
      </c>
      <c r="K161" s="133">
        <v>341.8</v>
      </c>
      <c r="L161" s="133">
        <v>341.8</v>
      </c>
      <c r="M161" s="15">
        <f t="shared" si="454"/>
        <v>100</v>
      </c>
      <c r="N161" s="15">
        <v>4457.2</v>
      </c>
      <c r="O161" s="133">
        <v>2285.6999999999998</v>
      </c>
      <c r="P161" s="133">
        <v>2285.6999999999998</v>
      </c>
      <c r="Q161" s="15">
        <f t="shared" si="456"/>
        <v>100</v>
      </c>
      <c r="R161" s="15">
        <v>37642.5</v>
      </c>
      <c r="S161" s="15">
        <v>33711.9</v>
      </c>
      <c r="T161" s="133">
        <v>33711.9</v>
      </c>
      <c r="U161" s="15">
        <f t="shared" si="63"/>
        <v>100</v>
      </c>
      <c r="V161" s="156"/>
      <c r="W161" s="133">
        <v>232.7</v>
      </c>
      <c r="X161" s="133">
        <v>232.68870000000001</v>
      </c>
      <c r="Y161" s="15">
        <f t="shared" si="106"/>
        <v>99.995143962183079</v>
      </c>
      <c r="Z161" s="15">
        <v>4959.8999999999996</v>
      </c>
      <c r="AA161" s="15">
        <v>3493.2</v>
      </c>
      <c r="AB161" s="133">
        <v>3493.2</v>
      </c>
      <c r="AC161" s="15">
        <f t="shared" si="459"/>
        <v>100</v>
      </c>
      <c r="AD161" s="15">
        <v>215.5</v>
      </c>
      <c r="AE161" s="15">
        <v>215.5</v>
      </c>
      <c r="AF161" s="133">
        <v>215.5</v>
      </c>
      <c r="AG161" s="15">
        <f t="shared" si="461"/>
        <v>100</v>
      </c>
      <c r="AH161" s="247">
        <v>226842.4</v>
      </c>
      <c r="AI161" s="133">
        <v>261449.1</v>
      </c>
      <c r="AJ161" s="133">
        <v>261449.1</v>
      </c>
      <c r="AK161" s="15">
        <f t="shared" si="463"/>
        <v>100</v>
      </c>
      <c r="AL161" s="15">
        <v>901.7</v>
      </c>
      <c r="AM161" s="133">
        <v>930.8</v>
      </c>
      <c r="AN161" s="133">
        <v>930.8</v>
      </c>
      <c r="AO161" s="14">
        <f t="shared" si="465"/>
        <v>100</v>
      </c>
      <c r="AP161" s="14"/>
      <c r="AQ161" s="14"/>
      <c r="AR161" s="15"/>
      <c r="AS161" s="15"/>
      <c r="AT161" s="15">
        <v>300.60000000000002</v>
      </c>
      <c r="AU161" s="15">
        <v>310.3</v>
      </c>
      <c r="AV161" s="15">
        <v>310.3</v>
      </c>
      <c r="AW161" s="15">
        <f t="shared" si="468"/>
        <v>100</v>
      </c>
      <c r="AX161" s="15">
        <v>2762.9</v>
      </c>
      <c r="AY161" s="133">
        <v>2912.7</v>
      </c>
      <c r="AZ161" s="133">
        <v>2895.0215499999999</v>
      </c>
      <c r="BA161" s="15">
        <f t="shared" si="470"/>
        <v>99.393056270814029</v>
      </c>
      <c r="BB161" s="15">
        <v>601.20000000000005</v>
      </c>
      <c r="BC161" s="133">
        <v>620.5</v>
      </c>
      <c r="BD161" s="133">
        <v>620.5</v>
      </c>
      <c r="BE161" s="15">
        <f t="shared" si="472"/>
        <v>100</v>
      </c>
      <c r="BF161" s="15">
        <v>300.60000000000002</v>
      </c>
      <c r="BG161" s="247">
        <v>310.3</v>
      </c>
      <c r="BH161" s="133">
        <v>310.3</v>
      </c>
      <c r="BI161" s="15">
        <f t="shared" si="474"/>
        <v>100</v>
      </c>
      <c r="BJ161" s="15">
        <v>1549.5</v>
      </c>
      <c r="BK161" s="231">
        <v>1520.3</v>
      </c>
      <c r="BL161" s="231">
        <v>1520.3</v>
      </c>
      <c r="BM161" s="15">
        <f t="shared" si="477"/>
        <v>100</v>
      </c>
      <c r="BN161" s="15"/>
      <c r="BO161" s="15"/>
      <c r="BP161" s="15"/>
      <c r="BQ161" s="15"/>
      <c r="BR161" s="15"/>
      <c r="BS161" s="15"/>
      <c r="BT161" s="15"/>
      <c r="BU161" s="14"/>
      <c r="BV161" s="15">
        <v>300.60000000000002</v>
      </c>
      <c r="BW161" s="133">
        <v>310.3</v>
      </c>
      <c r="BX161" s="133">
        <v>310.3</v>
      </c>
      <c r="BY161" s="15">
        <f t="shared" si="484"/>
        <v>100</v>
      </c>
      <c r="BZ161" s="15">
        <v>300.60000000000002</v>
      </c>
      <c r="CA161" s="15">
        <v>310.3</v>
      </c>
      <c r="CB161" s="15">
        <v>310.3</v>
      </c>
      <c r="CC161" s="15">
        <f t="shared" si="487"/>
        <v>100</v>
      </c>
      <c r="CD161" s="15">
        <v>21672.2</v>
      </c>
      <c r="CE161" s="15">
        <v>21672.2</v>
      </c>
      <c r="CF161" s="133">
        <v>20272.2</v>
      </c>
      <c r="CG161" s="15">
        <f t="shared" si="94"/>
        <v>93.540111294653983</v>
      </c>
      <c r="CH161" s="15">
        <v>112.9</v>
      </c>
      <c r="CI161" s="15">
        <v>128.19999999999999</v>
      </c>
      <c r="CJ161" s="15">
        <v>126.64</v>
      </c>
      <c r="CK161" s="15">
        <f t="shared" si="491"/>
        <v>98.783151326053058</v>
      </c>
      <c r="CL161" s="15"/>
      <c r="CM161" s="133">
        <v>3.8</v>
      </c>
      <c r="CN161" s="133">
        <v>3.8</v>
      </c>
      <c r="CO161" s="15">
        <f t="shared" si="490"/>
        <v>100</v>
      </c>
      <c r="CP161" s="15"/>
      <c r="CQ161" s="15"/>
      <c r="CR161" s="15"/>
      <c r="CS161" s="15"/>
    </row>
    <row r="162" spans="1:97" s="12" customFormat="1" ht="17.25" customHeight="1" x14ac:dyDescent="0.25">
      <c r="A162" s="120" t="s">
        <v>322</v>
      </c>
      <c r="B162" s="48">
        <f t="shared" si="445"/>
        <v>234.2</v>
      </c>
      <c r="C162" s="48">
        <f t="shared" si="445"/>
        <v>234.2</v>
      </c>
      <c r="D162" s="48">
        <f t="shared" si="446"/>
        <v>234.2</v>
      </c>
      <c r="E162" s="14">
        <f t="shared" ref="E162:E171" si="519">D162/C162*100</f>
        <v>100</v>
      </c>
      <c r="F162" s="14"/>
      <c r="G162" s="14"/>
      <c r="H162" s="14"/>
      <c r="I162" s="15"/>
      <c r="J162" s="14"/>
      <c r="K162" s="14"/>
      <c r="L162" s="15"/>
      <c r="M162" s="15"/>
      <c r="N162" s="14"/>
      <c r="O162" s="14"/>
      <c r="P162" s="15"/>
      <c r="Q162" s="15"/>
      <c r="R162" s="15"/>
      <c r="S162" s="15"/>
      <c r="T162" s="15"/>
      <c r="U162" s="15"/>
      <c r="V162" s="156"/>
      <c r="W162" s="14"/>
      <c r="X162" s="14"/>
      <c r="Y162" s="15"/>
      <c r="Z162" s="14"/>
      <c r="AA162" s="14"/>
      <c r="AB162" s="14"/>
      <c r="AC162" s="15"/>
      <c r="AD162" s="14"/>
      <c r="AE162" s="14"/>
      <c r="AF162" s="14"/>
      <c r="AG162" s="15"/>
      <c r="AH162" s="15"/>
      <c r="AI162" s="15"/>
      <c r="AJ162" s="15"/>
      <c r="AK162" s="15"/>
      <c r="AL162" s="14"/>
      <c r="AM162" s="14"/>
      <c r="AN162" s="14"/>
      <c r="AO162" s="14"/>
      <c r="AP162" s="14"/>
      <c r="AQ162" s="14"/>
      <c r="AR162" s="14"/>
      <c r="AS162" s="15"/>
      <c r="AT162" s="14"/>
      <c r="AU162" s="14"/>
      <c r="AV162" s="14"/>
      <c r="AW162" s="15"/>
      <c r="AX162" s="14"/>
      <c r="AY162" s="14"/>
      <c r="AZ162" s="14"/>
      <c r="BA162" s="15"/>
      <c r="BB162" s="14"/>
      <c r="BC162" s="14"/>
      <c r="BD162" s="15"/>
      <c r="BE162" s="15"/>
      <c r="BF162" s="14"/>
      <c r="BG162" s="14"/>
      <c r="BH162" s="14"/>
      <c r="BI162" s="15"/>
      <c r="BJ162" s="14"/>
      <c r="BK162" s="14"/>
      <c r="BL162" s="14"/>
      <c r="BM162" s="15"/>
      <c r="BN162" s="14"/>
      <c r="BO162" s="14"/>
      <c r="BP162" s="14"/>
      <c r="BQ162" s="14"/>
      <c r="BR162" s="14">
        <v>234.2</v>
      </c>
      <c r="BS162" s="14">
        <v>234.2</v>
      </c>
      <c r="BT162" s="14">
        <v>234.2</v>
      </c>
      <c r="BU162" s="14">
        <f t="shared" si="513"/>
        <v>100</v>
      </c>
      <c r="BV162" s="14"/>
      <c r="BW162" s="14"/>
      <c r="BX162" s="14"/>
      <c r="BY162" s="15"/>
      <c r="BZ162" s="14"/>
      <c r="CA162" s="14"/>
      <c r="CB162" s="14"/>
      <c r="CC162" s="15"/>
      <c r="CD162" s="14"/>
      <c r="CE162" s="14"/>
      <c r="CF162" s="14"/>
      <c r="CG162" s="14"/>
      <c r="CH162" s="14"/>
      <c r="CI162" s="14"/>
      <c r="CJ162" s="14"/>
      <c r="CK162" s="15"/>
      <c r="CL162" s="15"/>
      <c r="CM162" s="14"/>
      <c r="CN162" s="14"/>
      <c r="CO162" s="15"/>
      <c r="CP162" s="15"/>
      <c r="CQ162" s="14"/>
      <c r="CR162" s="14"/>
      <c r="CS162" s="15"/>
    </row>
    <row r="163" spans="1:97" s="12" customFormat="1" ht="17.25" customHeight="1" x14ac:dyDescent="0.25">
      <c r="A163" s="120" t="s">
        <v>521</v>
      </c>
      <c r="B163" s="48">
        <f t="shared" si="445"/>
        <v>234.2</v>
      </c>
      <c r="C163" s="48">
        <f t="shared" si="445"/>
        <v>234.2</v>
      </c>
      <c r="D163" s="48">
        <f t="shared" si="446"/>
        <v>234.2</v>
      </c>
      <c r="E163" s="14">
        <f t="shared" si="519"/>
        <v>100</v>
      </c>
      <c r="F163" s="14"/>
      <c r="G163" s="14"/>
      <c r="H163" s="14"/>
      <c r="I163" s="15"/>
      <c r="J163" s="14"/>
      <c r="K163" s="14"/>
      <c r="L163" s="15"/>
      <c r="M163" s="15"/>
      <c r="N163" s="14"/>
      <c r="O163" s="14"/>
      <c r="P163" s="15"/>
      <c r="Q163" s="15"/>
      <c r="R163" s="15"/>
      <c r="S163" s="15"/>
      <c r="T163" s="15"/>
      <c r="U163" s="15"/>
      <c r="V163" s="156"/>
      <c r="W163" s="14"/>
      <c r="X163" s="14"/>
      <c r="Y163" s="15"/>
      <c r="Z163" s="14"/>
      <c r="AA163" s="14"/>
      <c r="AB163" s="14"/>
      <c r="AC163" s="15"/>
      <c r="AD163" s="14"/>
      <c r="AE163" s="14"/>
      <c r="AF163" s="14"/>
      <c r="AG163" s="15"/>
      <c r="AH163" s="15"/>
      <c r="AI163" s="15"/>
      <c r="AJ163" s="15"/>
      <c r="AK163" s="15"/>
      <c r="AL163" s="14"/>
      <c r="AM163" s="14"/>
      <c r="AN163" s="14"/>
      <c r="AO163" s="14"/>
      <c r="AP163" s="14"/>
      <c r="AQ163" s="14"/>
      <c r="AR163" s="14"/>
      <c r="AS163" s="15"/>
      <c r="AT163" s="14"/>
      <c r="AU163" s="14"/>
      <c r="AV163" s="14"/>
      <c r="AW163" s="15"/>
      <c r="AX163" s="14"/>
      <c r="AY163" s="14"/>
      <c r="AZ163" s="14"/>
      <c r="BA163" s="15"/>
      <c r="BB163" s="14"/>
      <c r="BC163" s="14"/>
      <c r="BD163" s="14"/>
      <c r="BE163" s="15"/>
      <c r="BF163" s="14"/>
      <c r="BG163" s="14"/>
      <c r="BH163" s="14"/>
      <c r="BI163" s="15"/>
      <c r="BJ163" s="14"/>
      <c r="BK163" s="14"/>
      <c r="BL163" s="14"/>
      <c r="BM163" s="15"/>
      <c r="BN163" s="14"/>
      <c r="BO163" s="14"/>
      <c r="BP163" s="14"/>
      <c r="BQ163" s="14"/>
      <c r="BR163" s="14">
        <v>234.2</v>
      </c>
      <c r="BS163" s="14">
        <v>234.2</v>
      </c>
      <c r="BT163" s="14">
        <v>234.2</v>
      </c>
      <c r="BU163" s="14">
        <f t="shared" si="513"/>
        <v>100</v>
      </c>
      <c r="BV163" s="14"/>
      <c r="BW163" s="14"/>
      <c r="BX163" s="14"/>
      <c r="BY163" s="15"/>
      <c r="BZ163" s="14"/>
      <c r="CA163" s="14"/>
      <c r="CB163" s="14"/>
      <c r="CC163" s="15"/>
      <c r="CD163" s="14"/>
      <c r="CE163" s="14"/>
      <c r="CF163" s="14"/>
      <c r="CG163" s="14"/>
      <c r="CH163" s="14"/>
      <c r="CI163" s="14"/>
      <c r="CJ163" s="14"/>
      <c r="CK163" s="15"/>
      <c r="CL163" s="15"/>
      <c r="CM163" s="14"/>
      <c r="CN163" s="14"/>
      <c r="CO163" s="15"/>
      <c r="CP163" s="15"/>
      <c r="CQ163" s="14"/>
      <c r="CR163" s="14"/>
      <c r="CS163" s="15"/>
    </row>
    <row r="164" spans="1:97" s="12" customFormat="1" ht="17.25" customHeight="1" x14ac:dyDescent="0.25">
      <c r="A164" s="120" t="s">
        <v>522</v>
      </c>
      <c r="B164" s="48">
        <f t="shared" si="445"/>
        <v>93.7</v>
      </c>
      <c r="C164" s="48">
        <f t="shared" si="445"/>
        <v>93.7</v>
      </c>
      <c r="D164" s="48">
        <f t="shared" si="446"/>
        <v>93.7</v>
      </c>
      <c r="E164" s="14">
        <f t="shared" si="519"/>
        <v>100</v>
      </c>
      <c r="F164" s="14"/>
      <c r="G164" s="14"/>
      <c r="H164" s="14"/>
      <c r="I164" s="15"/>
      <c r="J164" s="14"/>
      <c r="K164" s="14"/>
      <c r="L164" s="15"/>
      <c r="M164" s="15"/>
      <c r="N164" s="14"/>
      <c r="O164" s="14"/>
      <c r="P164" s="15"/>
      <c r="Q164" s="15"/>
      <c r="R164" s="15"/>
      <c r="S164" s="15"/>
      <c r="T164" s="15"/>
      <c r="U164" s="15"/>
      <c r="V164" s="156"/>
      <c r="W164" s="14"/>
      <c r="X164" s="14"/>
      <c r="Y164" s="15"/>
      <c r="Z164" s="14"/>
      <c r="AA164" s="14"/>
      <c r="AB164" s="14"/>
      <c r="AC164" s="15"/>
      <c r="AD164" s="14"/>
      <c r="AE164" s="14"/>
      <c r="AF164" s="14"/>
      <c r="AG164" s="15"/>
      <c r="AH164" s="15"/>
      <c r="AI164" s="15"/>
      <c r="AJ164" s="15"/>
      <c r="AK164" s="15"/>
      <c r="AL164" s="14"/>
      <c r="AM164" s="14"/>
      <c r="AN164" s="14"/>
      <c r="AO164" s="14"/>
      <c r="AP164" s="14"/>
      <c r="AQ164" s="14"/>
      <c r="AR164" s="14"/>
      <c r="AS164" s="15"/>
      <c r="AT164" s="14"/>
      <c r="AU164" s="14"/>
      <c r="AV164" s="14"/>
      <c r="AW164" s="15"/>
      <c r="AX164" s="14"/>
      <c r="AY164" s="14"/>
      <c r="AZ164" s="14"/>
      <c r="BA164" s="15"/>
      <c r="BB164" s="14"/>
      <c r="BC164" s="14"/>
      <c r="BD164" s="14"/>
      <c r="BE164" s="15"/>
      <c r="BF164" s="14"/>
      <c r="BG164" s="14"/>
      <c r="BH164" s="14"/>
      <c r="BI164" s="15"/>
      <c r="BJ164" s="14"/>
      <c r="BK164" s="14"/>
      <c r="BL164" s="14"/>
      <c r="BM164" s="15"/>
      <c r="BN164" s="14"/>
      <c r="BO164" s="14"/>
      <c r="BP164" s="14"/>
      <c r="BQ164" s="14"/>
      <c r="BR164" s="14">
        <v>93.7</v>
      </c>
      <c r="BS164" s="14">
        <v>93.7</v>
      </c>
      <c r="BT164" s="14">
        <v>93.7</v>
      </c>
      <c r="BU164" s="14">
        <f t="shared" si="513"/>
        <v>100</v>
      </c>
      <c r="BV164" s="14"/>
      <c r="BW164" s="14"/>
      <c r="BX164" s="14"/>
      <c r="BY164" s="15"/>
      <c r="BZ164" s="14"/>
      <c r="CA164" s="14"/>
      <c r="CB164" s="14"/>
      <c r="CC164" s="15"/>
      <c r="CD164" s="14"/>
      <c r="CE164" s="14"/>
      <c r="CF164" s="14"/>
      <c r="CG164" s="14"/>
      <c r="CH164" s="14"/>
      <c r="CI164" s="14"/>
      <c r="CJ164" s="14"/>
      <c r="CK164" s="15"/>
      <c r="CL164" s="15"/>
      <c r="CM164" s="14"/>
      <c r="CN164" s="14"/>
      <c r="CO164" s="15"/>
      <c r="CP164" s="15"/>
      <c r="CQ164" s="14"/>
      <c r="CR164" s="14"/>
      <c r="CS164" s="15"/>
    </row>
    <row r="165" spans="1:97" s="12" customFormat="1" ht="17.25" customHeight="1" x14ac:dyDescent="0.25">
      <c r="A165" s="120" t="s">
        <v>523</v>
      </c>
      <c r="B165" s="48">
        <f t="shared" si="445"/>
        <v>93.7</v>
      </c>
      <c r="C165" s="48">
        <f t="shared" si="445"/>
        <v>93.7</v>
      </c>
      <c r="D165" s="48">
        <f t="shared" si="446"/>
        <v>93.7</v>
      </c>
      <c r="E165" s="14">
        <f t="shared" si="519"/>
        <v>100</v>
      </c>
      <c r="F165" s="14"/>
      <c r="G165" s="14"/>
      <c r="H165" s="14"/>
      <c r="I165" s="15"/>
      <c r="J165" s="14"/>
      <c r="K165" s="14"/>
      <c r="L165" s="15"/>
      <c r="M165" s="15"/>
      <c r="N165" s="14"/>
      <c r="O165" s="14"/>
      <c r="P165" s="15"/>
      <c r="Q165" s="15"/>
      <c r="R165" s="15"/>
      <c r="S165" s="15"/>
      <c r="T165" s="15"/>
      <c r="U165" s="15"/>
      <c r="V165" s="156"/>
      <c r="W165" s="14"/>
      <c r="X165" s="14"/>
      <c r="Y165" s="15"/>
      <c r="Z165" s="14"/>
      <c r="AA165" s="14"/>
      <c r="AB165" s="14"/>
      <c r="AC165" s="15"/>
      <c r="AD165" s="14"/>
      <c r="AE165" s="14"/>
      <c r="AF165" s="14"/>
      <c r="AG165" s="15"/>
      <c r="AH165" s="15"/>
      <c r="AI165" s="15"/>
      <c r="AJ165" s="15"/>
      <c r="AK165" s="15"/>
      <c r="AL165" s="14"/>
      <c r="AM165" s="14"/>
      <c r="AN165" s="14"/>
      <c r="AO165" s="14"/>
      <c r="AP165" s="14"/>
      <c r="AQ165" s="14"/>
      <c r="AR165" s="14"/>
      <c r="AS165" s="15"/>
      <c r="AT165" s="14"/>
      <c r="AU165" s="14"/>
      <c r="AV165" s="14"/>
      <c r="AW165" s="15"/>
      <c r="AX165" s="14"/>
      <c r="AY165" s="14"/>
      <c r="AZ165" s="14"/>
      <c r="BA165" s="15"/>
      <c r="BB165" s="14"/>
      <c r="BC165" s="14"/>
      <c r="BD165" s="14"/>
      <c r="BE165" s="15"/>
      <c r="BF165" s="14"/>
      <c r="BG165" s="14"/>
      <c r="BH165" s="14"/>
      <c r="BI165" s="15"/>
      <c r="BJ165" s="14"/>
      <c r="BK165" s="14"/>
      <c r="BL165" s="14"/>
      <c r="BM165" s="15"/>
      <c r="BN165" s="14"/>
      <c r="BO165" s="14"/>
      <c r="BP165" s="14"/>
      <c r="BQ165" s="14"/>
      <c r="BR165" s="14">
        <v>93.7</v>
      </c>
      <c r="BS165" s="14">
        <v>93.7</v>
      </c>
      <c r="BT165" s="14">
        <v>93.7</v>
      </c>
      <c r="BU165" s="14">
        <f t="shared" si="513"/>
        <v>100</v>
      </c>
      <c r="BV165" s="14"/>
      <c r="BW165" s="14"/>
      <c r="BX165" s="14"/>
      <c r="BY165" s="15"/>
      <c r="BZ165" s="14"/>
      <c r="CA165" s="14"/>
      <c r="CB165" s="14"/>
      <c r="CC165" s="15"/>
      <c r="CD165" s="14"/>
      <c r="CE165" s="14"/>
      <c r="CF165" s="14"/>
      <c r="CG165" s="14"/>
      <c r="CH165" s="14"/>
      <c r="CI165" s="14"/>
      <c r="CJ165" s="14"/>
      <c r="CK165" s="15"/>
      <c r="CL165" s="15"/>
      <c r="CM165" s="14"/>
      <c r="CN165" s="14"/>
      <c r="CO165" s="15"/>
      <c r="CP165" s="15"/>
      <c r="CQ165" s="14"/>
      <c r="CR165" s="14"/>
      <c r="CS165" s="15"/>
    </row>
    <row r="166" spans="1:97" s="12" customFormat="1" ht="17.25" customHeight="1" x14ac:dyDescent="0.25">
      <c r="A166" s="120" t="s">
        <v>524</v>
      </c>
      <c r="B166" s="48">
        <f t="shared" si="445"/>
        <v>93.7</v>
      </c>
      <c r="C166" s="48">
        <f t="shared" si="445"/>
        <v>93.7</v>
      </c>
      <c r="D166" s="48">
        <f t="shared" si="446"/>
        <v>93.7</v>
      </c>
      <c r="E166" s="14">
        <f t="shared" si="519"/>
        <v>100</v>
      </c>
      <c r="F166" s="14"/>
      <c r="G166" s="14"/>
      <c r="H166" s="14"/>
      <c r="I166" s="15"/>
      <c r="J166" s="14"/>
      <c r="K166" s="14"/>
      <c r="L166" s="15"/>
      <c r="M166" s="15"/>
      <c r="N166" s="14"/>
      <c r="O166" s="14"/>
      <c r="P166" s="15"/>
      <c r="Q166" s="15"/>
      <c r="R166" s="15"/>
      <c r="S166" s="15"/>
      <c r="T166" s="15"/>
      <c r="U166" s="15"/>
      <c r="V166" s="156"/>
      <c r="W166" s="14"/>
      <c r="X166" s="14"/>
      <c r="Y166" s="15"/>
      <c r="Z166" s="14"/>
      <c r="AA166" s="14"/>
      <c r="AB166" s="14"/>
      <c r="AC166" s="15"/>
      <c r="AD166" s="14"/>
      <c r="AE166" s="14"/>
      <c r="AF166" s="14"/>
      <c r="AG166" s="15"/>
      <c r="AH166" s="15"/>
      <c r="AI166" s="15"/>
      <c r="AJ166" s="15"/>
      <c r="AK166" s="15"/>
      <c r="AL166" s="14"/>
      <c r="AM166" s="14"/>
      <c r="AN166" s="14"/>
      <c r="AO166" s="14"/>
      <c r="AP166" s="14"/>
      <c r="AQ166" s="14"/>
      <c r="AR166" s="14"/>
      <c r="AS166" s="15"/>
      <c r="AT166" s="14"/>
      <c r="AU166" s="14"/>
      <c r="AV166" s="14"/>
      <c r="AW166" s="15"/>
      <c r="AX166" s="14"/>
      <c r="AY166" s="14"/>
      <c r="AZ166" s="14"/>
      <c r="BA166" s="15"/>
      <c r="BB166" s="14"/>
      <c r="BC166" s="14"/>
      <c r="BD166" s="14"/>
      <c r="BE166" s="15"/>
      <c r="BF166" s="14"/>
      <c r="BG166" s="14"/>
      <c r="BH166" s="14"/>
      <c r="BI166" s="15"/>
      <c r="BJ166" s="14"/>
      <c r="BK166" s="14"/>
      <c r="BL166" s="14"/>
      <c r="BM166" s="15"/>
      <c r="BN166" s="14"/>
      <c r="BO166" s="14"/>
      <c r="BP166" s="14"/>
      <c r="BQ166" s="14"/>
      <c r="BR166" s="14">
        <v>93.7</v>
      </c>
      <c r="BS166" s="14">
        <v>93.7</v>
      </c>
      <c r="BT166" s="14">
        <v>93.7</v>
      </c>
      <c r="BU166" s="14">
        <f t="shared" si="513"/>
        <v>100</v>
      </c>
      <c r="BV166" s="14"/>
      <c r="BW166" s="14"/>
      <c r="BX166" s="14"/>
      <c r="BY166" s="15"/>
      <c r="BZ166" s="14"/>
      <c r="CA166" s="14"/>
      <c r="CB166" s="14"/>
      <c r="CC166" s="15"/>
      <c r="CD166" s="14"/>
      <c r="CE166" s="14"/>
      <c r="CF166" s="14"/>
      <c r="CG166" s="14"/>
      <c r="CH166" s="14"/>
      <c r="CI166" s="14"/>
      <c r="CJ166" s="14"/>
      <c r="CK166" s="15"/>
      <c r="CL166" s="15"/>
      <c r="CM166" s="14"/>
      <c r="CN166" s="14"/>
      <c r="CO166" s="15"/>
      <c r="CP166" s="15"/>
      <c r="CQ166" s="14"/>
      <c r="CR166" s="14"/>
      <c r="CS166" s="15"/>
    </row>
    <row r="167" spans="1:97" s="12" customFormat="1" ht="17.25" customHeight="1" x14ac:dyDescent="0.25">
      <c r="A167" s="120" t="s">
        <v>525</v>
      </c>
      <c r="B167" s="48">
        <f t="shared" si="445"/>
        <v>93.7</v>
      </c>
      <c r="C167" s="48">
        <f t="shared" si="445"/>
        <v>93.7</v>
      </c>
      <c r="D167" s="48">
        <f t="shared" si="446"/>
        <v>93.7</v>
      </c>
      <c r="E167" s="14">
        <f t="shared" si="519"/>
        <v>100</v>
      </c>
      <c r="F167" s="14"/>
      <c r="G167" s="14"/>
      <c r="H167" s="14"/>
      <c r="I167" s="15"/>
      <c r="J167" s="14"/>
      <c r="K167" s="14"/>
      <c r="L167" s="15"/>
      <c r="M167" s="15"/>
      <c r="N167" s="14"/>
      <c r="O167" s="14"/>
      <c r="P167" s="15"/>
      <c r="Q167" s="15"/>
      <c r="R167" s="15"/>
      <c r="S167" s="15"/>
      <c r="T167" s="15"/>
      <c r="U167" s="15"/>
      <c r="V167" s="156"/>
      <c r="W167" s="14"/>
      <c r="X167" s="14"/>
      <c r="Y167" s="15"/>
      <c r="Z167" s="14"/>
      <c r="AA167" s="14"/>
      <c r="AB167" s="14"/>
      <c r="AC167" s="15"/>
      <c r="AD167" s="14"/>
      <c r="AE167" s="14"/>
      <c r="AF167" s="14"/>
      <c r="AG167" s="15"/>
      <c r="AH167" s="15"/>
      <c r="AI167" s="15"/>
      <c r="AJ167" s="15"/>
      <c r="AK167" s="15"/>
      <c r="AL167" s="14"/>
      <c r="AM167" s="14"/>
      <c r="AN167" s="14"/>
      <c r="AO167" s="14"/>
      <c r="AP167" s="14"/>
      <c r="AQ167" s="14"/>
      <c r="AR167" s="14"/>
      <c r="AS167" s="15"/>
      <c r="AT167" s="14"/>
      <c r="AU167" s="14"/>
      <c r="AV167" s="14"/>
      <c r="AW167" s="15"/>
      <c r="AX167" s="14"/>
      <c r="AY167" s="14"/>
      <c r="AZ167" s="14"/>
      <c r="BA167" s="15"/>
      <c r="BB167" s="14"/>
      <c r="BC167" s="14"/>
      <c r="BD167" s="14"/>
      <c r="BE167" s="15"/>
      <c r="BF167" s="14"/>
      <c r="BG167" s="14"/>
      <c r="BH167" s="14"/>
      <c r="BI167" s="15"/>
      <c r="BJ167" s="14"/>
      <c r="BK167" s="14"/>
      <c r="BL167" s="14"/>
      <c r="BM167" s="15"/>
      <c r="BN167" s="14"/>
      <c r="BO167" s="14"/>
      <c r="BP167" s="14"/>
      <c r="BQ167" s="14"/>
      <c r="BR167" s="14">
        <v>93.7</v>
      </c>
      <c r="BS167" s="14">
        <v>93.7</v>
      </c>
      <c r="BT167" s="14">
        <v>93.7</v>
      </c>
      <c r="BU167" s="14">
        <f t="shared" si="513"/>
        <v>100</v>
      </c>
      <c r="BV167" s="14"/>
      <c r="BW167" s="14"/>
      <c r="BX167" s="14"/>
      <c r="BY167" s="15"/>
      <c r="BZ167" s="14"/>
      <c r="CA167" s="14"/>
      <c r="CB167" s="14"/>
      <c r="CC167" s="15"/>
      <c r="CD167" s="14"/>
      <c r="CE167" s="14"/>
      <c r="CF167" s="14"/>
      <c r="CG167" s="14"/>
      <c r="CH167" s="14"/>
      <c r="CI167" s="14"/>
      <c r="CJ167" s="14"/>
      <c r="CK167" s="15"/>
      <c r="CL167" s="15"/>
      <c r="CM167" s="14"/>
      <c r="CN167" s="14"/>
      <c r="CO167" s="15"/>
      <c r="CP167" s="15"/>
      <c r="CQ167" s="14"/>
      <c r="CR167" s="14"/>
      <c r="CS167" s="15"/>
    </row>
    <row r="168" spans="1:97" s="12" customFormat="1" ht="17.25" customHeight="1" x14ac:dyDescent="0.25">
      <c r="A168" s="120" t="s">
        <v>526</v>
      </c>
      <c r="B168" s="48">
        <f t="shared" si="445"/>
        <v>93.7</v>
      </c>
      <c r="C168" s="48">
        <f t="shared" si="445"/>
        <v>93.7</v>
      </c>
      <c r="D168" s="48">
        <f t="shared" si="446"/>
        <v>93.7</v>
      </c>
      <c r="E168" s="14">
        <f t="shared" si="519"/>
        <v>100</v>
      </c>
      <c r="F168" s="14"/>
      <c r="G168" s="14"/>
      <c r="H168" s="14"/>
      <c r="I168" s="15"/>
      <c r="J168" s="14"/>
      <c r="K168" s="14"/>
      <c r="L168" s="15"/>
      <c r="M168" s="15"/>
      <c r="N168" s="14"/>
      <c r="O168" s="14"/>
      <c r="P168" s="15"/>
      <c r="Q168" s="15"/>
      <c r="R168" s="15"/>
      <c r="S168" s="15"/>
      <c r="T168" s="15"/>
      <c r="U168" s="15"/>
      <c r="V168" s="156"/>
      <c r="W168" s="14"/>
      <c r="X168" s="14"/>
      <c r="Y168" s="15"/>
      <c r="Z168" s="14"/>
      <c r="AA168" s="14"/>
      <c r="AB168" s="14"/>
      <c r="AC168" s="15"/>
      <c r="AD168" s="14"/>
      <c r="AE168" s="14"/>
      <c r="AF168" s="14"/>
      <c r="AG168" s="15"/>
      <c r="AH168" s="15"/>
      <c r="AI168" s="15"/>
      <c r="AJ168" s="15"/>
      <c r="AK168" s="15"/>
      <c r="AL168" s="14"/>
      <c r="AM168" s="14"/>
      <c r="AN168" s="14"/>
      <c r="AO168" s="14"/>
      <c r="AP168" s="14"/>
      <c r="AQ168" s="14"/>
      <c r="AR168" s="14"/>
      <c r="AS168" s="15"/>
      <c r="AT168" s="14"/>
      <c r="AU168" s="14"/>
      <c r="AV168" s="14"/>
      <c r="AW168" s="15"/>
      <c r="AX168" s="14"/>
      <c r="AY168" s="14"/>
      <c r="AZ168" s="14"/>
      <c r="BA168" s="15"/>
      <c r="BB168" s="14"/>
      <c r="BC168" s="14"/>
      <c r="BD168" s="14"/>
      <c r="BE168" s="15"/>
      <c r="BF168" s="14"/>
      <c r="BG168" s="14"/>
      <c r="BH168" s="14"/>
      <c r="BI168" s="15"/>
      <c r="BJ168" s="14"/>
      <c r="BK168" s="14"/>
      <c r="BL168" s="14"/>
      <c r="BM168" s="15"/>
      <c r="BN168" s="14"/>
      <c r="BO168" s="14"/>
      <c r="BP168" s="14"/>
      <c r="BQ168" s="14"/>
      <c r="BR168" s="14">
        <v>93.7</v>
      </c>
      <c r="BS168" s="14">
        <v>93.7</v>
      </c>
      <c r="BT168" s="14">
        <v>93.7</v>
      </c>
      <c r="BU168" s="14">
        <f t="shared" si="513"/>
        <v>100</v>
      </c>
      <c r="BV168" s="14"/>
      <c r="BW168" s="14"/>
      <c r="BX168" s="14"/>
      <c r="BY168" s="15"/>
      <c r="BZ168" s="14"/>
      <c r="CA168" s="14"/>
      <c r="CB168" s="14"/>
      <c r="CC168" s="15"/>
      <c r="CD168" s="14"/>
      <c r="CE168" s="14"/>
      <c r="CF168" s="14"/>
      <c r="CG168" s="14"/>
      <c r="CH168" s="14"/>
      <c r="CI168" s="14"/>
      <c r="CJ168" s="14"/>
      <c r="CK168" s="15"/>
      <c r="CL168" s="15"/>
      <c r="CM168" s="14"/>
      <c r="CN168" s="14"/>
      <c r="CO168" s="15"/>
      <c r="CP168" s="15"/>
      <c r="CQ168" s="14"/>
      <c r="CR168" s="14"/>
      <c r="CS168" s="15"/>
    </row>
    <row r="169" spans="1:97" s="12" customFormat="1" ht="17.25" customHeight="1" x14ac:dyDescent="0.25">
      <c r="A169" s="120" t="s">
        <v>527</v>
      </c>
      <c r="B169" s="48">
        <f t="shared" si="445"/>
        <v>234.2</v>
      </c>
      <c r="C169" s="48">
        <f t="shared" si="445"/>
        <v>234.2</v>
      </c>
      <c r="D169" s="48">
        <f t="shared" si="446"/>
        <v>234.2</v>
      </c>
      <c r="E169" s="14">
        <f t="shared" si="519"/>
        <v>100</v>
      </c>
      <c r="F169" s="14"/>
      <c r="G169" s="14"/>
      <c r="H169" s="14"/>
      <c r="I169" s="15"/>
      <c r="J169" s="14"/>
      <c r="K169" s="14"/>
      <c r="L169" s="15"/>
      <c r="M169" s="15"/>
      <c r="N169" s="14"/>
      <c r="O169" s="14"/>
      <c r="P169" s="15"/>
      <c r="Q169" s="15"/>
      <c r="R169" s="15"/>
      <c r="S169" s="15"/>
      <c r="T169" s="15"/>
      <c r="U169" s="15"/>
      <c r="V169" s="156"/>
      <c r="W169" s="14"/>
      <c r="X169" s="14"/>
      <c r="Y169" s="15"/>
      <c r="Z169" s="14"/>
      <c r="AA169" s="14"/>
      <c r="AB169" s="14"/>
      <c r="AC169" s="15"/>
      <c r="AD169" s="14"/>
      <c r="AE169" s="14"/>
      <c r="AF169" s="14"/>
      <c r="AG169" s="15"/>
      <c r="AH169" s="15"/>
      <c r="AI169" s="15"/>
      <c r="AJ169" s="15"/>
      <c r="AK169" s="15"/>
      <c r="AL169" s="14"/>
      <c r="AM169" s="14"/>
      <c r="AN169" s="14"/>
      <c r="AO169" s="14"/>
      <c r="AP169" s="14"/>
      <c r="AQ169" s="14"/>
      <c r="AR169" s="14"/>
      <c r="AS169" s="15"/>
      <c r="AT169" s="14"/>
      <c r="AU169" s="14"/>
      <c r="AV169" s="14"/>
      <c r="AW169" s="15"/>
      <c r="AX169" s="14"/>
      <c r="AY169" s="14"/>
      <c r="AZ169" s="14"/>
      <c r="BA169" s="15"/>
      <c r="BB169" s="14"/>
      <c r="BC169" s="14"/>
      <c r="BD169" s="14"/>
      <c r="BE169" s="15"/>
      <c r="BF169" s="14"/>
      <c r="BG169" s="14"/>
      <c r="BH169" s="14"/>
      <c r="BI169" s="15"/>
      <c r="BJ169" s="14"/>
      <c r="BK169" s="14"/>
      <c r="BL169" s="14"/>
      <c r="BM169" s="15"/>
      <c r="BN169" s="14"/>
      <c r="BO169" s="14"/>
      <c r="BP169" s="14"/>
      <c r="BQ169" s="14"/>
      <c r="BR169" s="14">
        <v>234.2</v>
      </c>
      <c r="BS169" s="14">
        <v>234.2</v>
      </c>
      <c r="BT169" s="14">
        <v>234.2</v>
      </c>
      <c r="BU169" s="14">
        <f t="shared" si="513"/>
        <v>100</v>
      </c>
      <c r="BV169" s="14"/>
      <c r="BW169" s="14"/>
      <c r="BX169" s="14"/>
      <c r="BY169" s="15"/>
      <c r="BZ169" s="14"/>
      <c r="CA169" s="14"/>
      <c r="CB169" s="14"/>
      <c r="CC169" s="15"/>
      <c r="CD169" s="14"/>
      <c r="CE169" s="14"/>
      <c r="CF169" s="14"/>
      <c r="CG169" s="14"/>
      <c r="CH169" s="14"/>
      <c r="CI169" s="14"/>
      <c r="CJ169" s="14"/>
      <c r="CK169" s="15"/>
      <c r="CL169" s="15"/>
      <c r="CM169" s="14"/>
      <c r="CN169" s="14"/>
      <c r="CO169" s="15"/>
      <c r="CP169" s="15"/>
      <c r="CQ169" s="14"/>
      <c r="CR169" s="14"/>
      <c r="CS169" s="15"/>
    </row>
    <row r="170" spans="1:97" s="12" customFormat="1" ht="17.25" customHeight="1" x14ac:dyDescent="0.25">
      <c r="A170" s="120" t="s">
        <v>652</v>
      </c>
      <c r="B170" s="48">
        <f t="shared" si="445"/>
        <v>93.7</v>
      </c>
      <c r="C170" s="48">
        <f t="shared" si="445"/>
        <v>93.7</v>
      </c>
      <c r="D170" s="48">
        <f t="shared" si="446"/>
        <v>93.7</v>
      </c>
      <c r="E170" s="14">
        <f t="shared" si="519"/>
        <v>100</v>
      </c>
      <c r="F170" s="14"/>
      <c r="G170" s="14"/>
      <c r="H170" s="14"/>
      <c r="I170" s="15"/>
      <c r="J170" s="14"/>
      <c r="K170" s="14"/>
      <c r="L170" s="15"/>
      <c r="M170" s="15"/>
      <c r="N170" s="14"/>
      <c r="O170" s="14"/>
      <c r="P170" s="15"/>
      <c r="Q170" s="15"/>
      <c r="R170" s="15"/>
      <c r="S170" s="15"/>
      <c r="T170" s="15"/>
      <c r="U170" s="15"/>
      <c r="V170" s="156"/>
      <c r="W170" s="14"/>
      <c r="X170" s="14"/>
      <c r="Y170" s="15"/>
      <c r="Z170" s="14"/>
      <c r="AA170" s="14"/>
      <c r="AB170" s="14"/>
      <c r="AC170" s="15"/>
      <c r="AD170" s="14"/>
      <c r="AE170" s="14"/>
      <c r="AF170" s="14"/>
      <c r="AG170" s="15"/>
      <c r="AH170" s="15"/>
      <c r="AI170" s="15"/>
      <c r="AJ170" s="15"/>
      <c r="AK170" s="15"/>
      <c r="AL170" s="14"/>
      <c r="AM170" s="14"/>
      <c r="AN170" s="14"/>
      <c r="AO170" s="14"/>
      <c r="AP170" s="14"/>
      <c r="AQ170" s="14"/>
      <c r="AR170" s="14"/>
      <c r="AS170" s="15"/>
      <c r="AT170" s="14"/>
      <c r="AU170" s="14"/>
      <c r="AV170" s="14"/>
      <c r="AW170" s="15"/>
      <c r="AX170" s="14"/>
      <c r="AY170" s="14"/>
      <c r="AZ170" s="14"/>
      <c r="BA170" s="15"/>
      <c r="BB170" s="14"/>
      <c r="BC170" s="14"/>
      <c r="BD170" s="14"/>
      <c r="BE170" s="15"/>
      <c r="BF170" s="14"/>
      <c r="BG170" s="14"/>
      <c r="BH170" s="14"/>
      <c r="BI170" s="15"/>
      <c r="BJ170" s="14"/>
      <c r="BK170" s="14"/>
      <c r="BL170" s="14"/>
      <c r="BM170" s="15"/>
      <c r="BN170" s="14"/>
      <c r="BO170" s="14"/>
      <c r="BP170" s="14"/>
      <c r="BQ170" s="14"/>
      <c r="BR170" s="14">
        <v>93.7</v>
      </c>
      <c r="BS170" s="14">
        <v>93.7</v>
      </c>
      <c r="BT170" s="14">
        <v>93.7</v>
      </c>
      <c r="BU170" s="14">
        <f t="shared" si="513"/>
        <v>100</v>
      </c>
      <c r="BV170" s="14"/>
      <c r="BW170" s="14"/>
      <c r="BX170" s="14"/>
      <c r="BY170" s="15"/>
      <c r="BZ170" s="14"/>
      <c r="CA170" s="14"/>
      <c r="CB170" s="14"/>
      <c r="CC170" s="15"/>
      <c r="CD170" s="14"/>
      <c r="CE170" s="14"/>
      <c r="CF170" s="14"/>
      <c r="CG170" s="14"/>
      <c r="CH170" s="14"/>
      <c r="CI170" s="14"/>
      <c r="CJ170" s="14"/>
      <c r="CK170" s="15"/>
      <c r="CL170" s="15"/>
      <c r="CM170" s="14"/>
      <c r="CN170" s="14"/>
      <c r="CO170" s="15"/>
      <c r="CP170" s="15"/>
      <c r="CQ170" s="14"/>
      <c r="CR170" s="14"/>
      <c r="CS170" s="15"/>
    </row>
    <row r="171" spans="1:97" s="12" customFormat="1" ht="17.25" customHeight="1" x14ac:dyDescent="0.25">
      <c r="A171" s="120" t="s">
        <v>528</v>
      </c>
      <c r="B171" s="48">
        <f t="shared" si="445"/>
        <v>93.7</v>
      </c>
      <c r="C171" s="48">
        <f t="shared" si="445"/>
        <v>93.7</v>
      </c>
      <c r="D171" s="48">
        <f t="shared" si="446"/>
        <v>93.7</v>
      </c>
      <c r="E171" s="14">
        <f t="shared" si="519"/>
        <v>100</v>
      </c>
      <c r="F171" s="14"/>
      <c r="G171" s="14"/>
      <c r="H171" s="14"/>
      <c r="I171" s="15"/>
      <c r="J171" s="14"/>
      <c r="K171" s="14"/>
      <c r="L171" s="15"/>
      <c r="M171" s="15"/>
      <c r="N171" s="14"/>
      <c r="O171" s="14"/>
      <c r="P171" s="15"/>
      <c r="Q171" s="15"/>
      <c r="R171" s="15"/>
      <c r="S171" s="15"/>
      <c r="T171" s="15"/>
      <c r="U171" s="15"/>
      <c r="V171" s="156"/>
      <c r="W171" s="14"/>
      <c r="X171" s="14"/>
      <c r="Y171" s="15"/>
      <c r="Z171" s="14"/>
      <c r="AA171" s="14"/>
      <c r="AB171" s="14"/>
      <c r="AC171" s="15"/>
      <c r="AD171" s="14"/>
      <c r="AE171" s="14"/>
      <c r="AF171" s="14"/>
      <c r="AG171" s="15"/>
      <c r="AH171" s="15"/>
      <c r="AI171" s="15"/>
      <c r="AJ171" s="15"/>
      <c r="AK171" s="15"/>
      <c r="AL171" s="14"/>
      <c r="AM171" s="14"/>
      <c r="AN171" s="14"/>
      <c r="AO171" s="14"/>
      <c r="AP171" s="14"/>
      <c r="AQ171" s="14"/>
      <c r="AR171" s="14"/>
      <c r="AS171" s="15"/>
      <c r="AT171" s="14"/>
      <c r="AU171" s="14"/>
      <c r="AV171" s="14"/>
      <c r="AW171" s="15"/>
      <c r="AX171" s="14"/>
      <c r="AY171" s="14"/>
      <c r="AZ171" s="14"/>
      <c r="BA171" s="15"/>
      <c r="BB171" s="14"/>
      <c r="BC171" s="14"/>
      <c r="BD171" s="14"/>
      <c r="BE171" s="15"/>
      <c r="BF171" s="14"/>
      <c r="BG171" s="14"/>
      <c r="BH171" s="14"/>
      <c r="BI171" s="15"/>
      <c r="BJ171" s="14"/>
      <c r="BK171" s="14"/>
      <c r="BL171" s="14"/>
      <c r="BM171" s="15"/>
      <c r="BN171" s="14"/>
      <c r="BO171" s="14"/>
      <c r="BP171" s="14"/>
      <c r="BQ171" s="14"/>
      <c r="BR171" s="14">
        <v>93.7</v>
      </c>
      <c r="BS171" s="14">
        <v>93.7</v>
      </c>
      <c r="BT171" s="14">
        <v>93.7</v>
      </c>
      <c r="BU171" s="14">
        <f t="shared" si="513"/>
        <v>100</v>
      </c>
      <c r="BV171" s="14"/>
      <c r="BW171" s="14"/>
      <c r="BX171" s="14"/>
      <c r="BY171" s="15"/>
      <c r="BZ171" s="14"/>
      <c r="CA171" s="14"/>
      <c r="CB171" s="14"/>
      <c r="CC171" s="15"/>
      <c r="CD171" s="14"/>
      <c r="CE171" s="14"/>
      <c r="CF171" s="14"/>
      <c r="CG171" s="14"/>
      <c r="CH171" s="14"/>
      <c r="CI171" s="14"/>
      <c r="CJ171" s="14"/>
      <c r="CK171" s="15"/>
      <c r="CL171" s="15"/>
      <c r="CM171" s="14"/>
      <c r="CN171" s="14"/>
      <c r="CO171" s="15"/>
      <c r="CP171" s="15"/>
      <c r="CQ171" s="14"/>
      <c r="CR171" s="14"/>
      <c r="CS171" s="15"/>
    </row>
    <row r="172" spans="1:97" s="26" customFormat="1" ht="33.75" customHeight="1" x14ac:dyDescent="0.25">
      <c r="A172" s="75" t="s">
        <v>329</v>
      </c>
      <c r="B172" s="78">
        <f t="shared" si="445"/>
        <v>389785.1</v>
      </c>
      <c r="C172" s="78">
        <f t="shared" si="445"/>
        <v>440044.4</v>
      </c>
      <c r="D172" s="78">
        <f t="shared" si="446"/>
        <v>438104.47960999998</v>
      </c>
      <c r="E172" s="81">
        <f t="shared" ref="E172" si="520">D172/C172*100</f>
        <v>99.559153487693507</v>
      </c>
      <c r="F172" s="81">
        <f>SUM(F173:F183)</f>
        <v>1716.5</v>
      </c>
      <c r="G172" s="81">
        <f>SUM(G173:G183)</f>
        <v>1323.5</v>
      </c>
      <c r="H172" s="81">
        <f t="shared" ref="H172:CN172" si="521">SUM(H173:H183)</f>
        <v>1323.5</v>
      </c>
      <c r="I172" s="81">
        <f t="shared" si="452"/>
        <v>100</v>
      </c>
      <c r="J172" s="81">
        <f t="shared" ref="J172" si="522">SUM(J173:J183)</f>
        <v>193.4</v>
      </c>
      <c r="K172" s="81">
        <f t="shared" si="521"/>
        <v>289.7</v>
      </c>
      <c r="L172" s="81">
        <f t="shared" si="521"/>
        <v>289.7</v>
      </c>
      <c r="M172" s="81">
        <f t="shared" si="454"/>
        <v>100</v>
      </c>
      <c r="N172" s="81">
        <f t="shared" ref="N172" si="523">SUM(N173:N183)</f>
        <v>3417.4</v>
      </c>
      <c r="O172" s="81">
        <f t="shared" si="521"/>
        <v>5325.8</v>
      </c>
      <c r="P172" s="81">
        <f t="shared" si="521"/>
        <v>5313.1551100000006</v>
      </c>
      <c r="Q172" s="81">
        <f t="shared" si="456"/>
        <v>99.762572946787344</v>
      </c>
      <c r="R172" s="81">
        <f t="shared" ref="R172" si="524">SUM(R173:R183)</f>
        <v>69328.399999999994</v>
      </c>
      <c r="S172" s="81">
        <f t="shared" si="521"/>
        <v>70930</v>
      </c>
      <c r="T172" s="81">
        <f t="shared" si="521"/>
        <v>70930</v>
      </c>
      <c r="U172" s="81">
        <f t="shared" si="63"/>
        <v>100</v>
      </c>
      <c r="V172" s="154"/>
      <c r="W172" s="81">
        <f t="shared" si="521"/>
        <v>605.4</v>
      </c>
      <c r="X172" s="81">
        <f t="shared" si="521"/>
        <v>605.35559999999998</v>
      </c>
      <c r="Y172" s="81">
        <f t="shared" si="106"/>
        <v>99.992666005946489</v>
      </c>
      <c r="Z172" s="81">
        <f t="shared" ref="Z172" si="525">SUM(Z173:Z183)</f>
        <v>5773.7</v>
      </c>
      <c r="AA172" s="81">
        <f t="shared" si="521"/>
        <v>4848.8</v>
      </c>
      <c r="AB172" s="81">
        <f t="shared" si="521"/>
        <v>4848.8</v>
      </c>
      <c r="AC172" s="81">
        <f t="shared" si="459"/>
        <v>100</v>
      </c>
      <c r="AD172" s="81">
        <f t="shared" ref="AD172" si="526">SUM(AD173:AD183)</f>
        <v>215.5</v>
      </c>
      <c r="AE172" s="81">
        <f t="shared" si="521"/>
        <v>215.5</v>
      </c>
      <c r="AF172" s="81">
        <f t="shared" si="521"/>
        <v>215.5</v>
      </c>
      <c r="AG172" s="81">
        <f t="shared" si="461"/>
        <v>100</v>
      </c>
      <c r="AH172" s="81">
        <f t="shared" ref="AH172" si="527">SUM(AH173:AH183)</f>
        <v>257121</v>
      </c>
      <c r="AI172" s="81">
        <f t="shared" si="521"/>
        <v>308285.40000000002</v>
      </c>
      <c r="AJ172" s="81">
        <f t="shared" si="521"/>
        <v>308285.40000000002</v>
      </c>
      <c r="AK172" s="81">
        <f t="shared" si="463"/>
        <v>100</v>
      </c>
      <c r="AL172" s="81">
        <f t="shared" ref="AL172" si="528">SUM(AL173:AL183)</f>
        <v>1202.3</v>
      </c>
      <c r="AM172" s="81">
        <f t="shared" si="521"/>
        <v>1241.2</v>
      </c>
      <c r="AN172" s="81">
        <f t="shared" si="521"/>
        <v>1241.2</v>
      </c>
      <c r="AO172" s="79">
        <f t="shared" si="465"/>
        <v>100</v>
      </c>
      <c r="AP172" s="81">
        <f t="shared" ref="AP172" si="529">SUM(AP173:AP183)</f>
        <v>117.4</v>
      </c>
      <c r="AQ172" s="81">
        <f t="shared" si="521"/>
        <v>117.4</v>
      </c>
      <c r="AR172" s="81">
        <f t="shared" si="521"/>
        <v>117.4</v>
      </c>
      <c r="AS172" s="81">
        <f t="shared" ref="AS172:AS202" si="530">AR172/AQ172*100</f>
        <v>100</v>
      </c>
      <c r="AT172" s="81">
        <f t="shared" ref="AT172" si="531">SUM(AT173:AT183)</f>
        <v>1202.3</v>
      </c>
      <c r="AU172" s="81">
        <f t="shared" si="521"/>
        <v>1241.2</v>
      </c>
      <c r="AV172" s="81">
        <f t="shared" si="521"/>
        <v>1241.2</v>
      </c>
      <c r="AW172" s="81">
        <f t="shared" si="468"/>
        <v>100</v>
      </c>
      <c r="AX172" s="81">
        <f t="shared" ref="AX172" si="532">SUM(AX173:AX183)</f>
        <v>19821.099999999999</v>
      </c>
      <c r="AY172" s="81">
        <f t="shared" si="521"/>
        <v>15900.2</v>
      </c>
      <c r="AZ172" s="81">
        <f t="shared" si="521"/>
        <v>15746.9689</v>
      </c>
      <c r="BA172" s="81">
        <f t="shared" si="470"/>
        <v>99.036294512018713</v>
      </c>
      <c r="BB172" s="81">
        <f t="shared" ref="BB172" si="533">SUM(BB173:BB183)</f>
        <v>601.20000000000005</v>
      </c>
      <c r="BC172" s="81">
        <f t="shared" si="521"/>
        <v>620.5</v>
      </c>
      <c r="BD172" s="81">
        <f t="shared" si="521"/>
        <v>620.5</v>
      </c>
      <c r="BE172" s="81">
        <f t="shared" si="472"/>
        <v>100</v>
      </c>
      <c r="BF172" s="81">
        <f t="shared" ref="BF172" si="534">SUM(BF173:BF183)</f>
        <v>300.60000000000002</v>
      </c>
      <c r="BG172" s="81">
        <f t="shared" si="521"/>
        <v>310.3</v>
      </c>
      <c r="BH172" s="81">
        <f t="shared" si="521"/>
        <v>310.3</v>
      </c>
      <c r="BI172" s="81">
        <f t="shared" si="474"/>
        <v>100</v>
      </c>
      <c r="BJ172" s="81">
        <f t="shared" ref="BJ172" si="535">SUM(BJ173:BJ183)</f>
        <v>2321.5</v>
      </c>
      <c r="BK172" s="81">
        <f t="shared" si="521"/>
        <v>2294.1</v>
      </c>
      <c r="BL172" s="81">
        <f t="shared" ref="BL172" si="536">SUM(BL173:BL183)</f>
        <v>2294.1</v>
      </c>
      <c r="BM172" s="81">
        <f t="shared" si="477"/>
        <v>100</v>
      </c>
      <c r="BN172" s="81">
        <f t="shared" ref="BN172" si="537">SUM(BN173:BN183)</f>
        <v>0</v>
      </c>
      <c r="BO172" s="81">
        <f t="shared" si="521"/>
        <v>0</v>
      </c>
      <c r="BP172" s="81">
        <f t="shared" ref="BP172" si="538">SUM(BP173:BP183)</f>
        <v>0</v>
      </c>
      <c r="BQ172" s="81">
        <f t="shared" si="521"/>
        <v>0</v>
      </c>
      <c r="BR172" s="81">
        <f t="shared" ref="BR172" si="539">SUM(BR173:BR183)</f>
        <v>1639.5000000000002</v>
      </c>
      <c r="BS172" s="81">
        <f t="shared" si="521"/>
        <v>1639.5000000000002</v>
      </c>
      <c r="BT172" s="81">
        <f t="shared" ref="BT172" si="540">SUM(BT173:BT183)</f>
        <v>1639.5000000000002</v>
      </c>
      <c r="BU172" s="79">
        <f t="shared" ref="BU172:BU175" si="541">BT172/BS172*100</f>
        <v>100</v>
      </c>
      <c r="BV172" s="81">
        <f t="shared" ref="BV172" si="542">SUM(BV173:BV183)</f>
        <v>300.60000000000002</v>
      </c>
      <c r="BW172" s="81">
        <f t="shared" si="521"/>
        <v>310.3</v>
      </c>
      <c r="BX172" s="81">
        <f t="shared" si="521"/>
        <v>310.3</v>
      </c>
      <c r="BY172" s="81">
        <f t="shared" si="484"/>
        <v>100</v>
      </c>
      <c r="BZ172" s="81">
        <f t="shared" ref="BZ172" si="543">SUM(BZ173:BZ183)</f>
        <v>601.20000000000005</v>
      </c>
      <c r="CA172" s="81">
        <f t="shared" si="521"/>
        <v>620.5</v>
      </c>
      <c r="CB172" s="81">
        <f t="shared" ref="CB172" si="544">SUM(CB173:CB183)</f>
        <v>620.5</v>
      </c>
      <c r="CC172" s="81">
        <f t="shared" si="487"/>
        <v>100</v>
      </c>
      <c r="CD172" s="81">
        <f t="shared" ref="CD172" si="545">SUM(CD173:CD183)</f>
        <v>23855</v>
      </c>
      <c r="CE172" s="81">
        <f t="shared" si="521"/>
        <v>23855</v>
      </c>
      <c r="CF172" s="81">
        <f t="shared" si="521"/>
        <v>22145.1</v>
      </c>
      <c r="CG172" s="81">
        <f t="shared" si="94"/>
        <v>92.832110668622931</v>
      </c>
      <c r="CH172" s="81">
        <f t="shared" ref="CH172" si="546">SUM(CH173:CH183)</f>
        <v>56.5</v>
      </c>
      <c r="CI172" s="81">
        <f t="shared" si="521"/>
        <v>64.099999999999994</v>
      </c>
      <c r="CJ172" s="81">
        <f t="shared" si="521"/>
        <v>0</v>
      </c>
      <c r="CK172" s="81"/>
      <c r="CL172" s="81"/>
      <c r="CM172" s="81">
        <f t="shared" si="521"/>
        <v>6</v>
      </c>
      <c r="CN172" s="81">
        <f t="shared" si="521"/>
        <v>6</v>
      </c>
      <c r="CO172" s="81">
        <f t="shared" si="490"/>
        <v>100</v>
      </c>
      <c r="CP172" s="81"/>
      <c r="CQ172" s="81"/>
      <c r="CR172" s="81"/>
      <c r="CS172" s="81"/>
    </row>
    <row r="173" spans="1:97" s="12" customFormat="1" ht="31.5" x14ac:dyDescent="0.25">
      <c r="A173" s="119" t="s">
        <v>328</v>
      </c>
      <c r="B173" s="48">
        <f t="shared" si="445"/>
        <v>388145.6</v>
      </c>
      <c r="C173" s="48">
        <f t="shared" si="445"/>
        <v>438404.9</v>
      </c>
      <c r="D173" s="48">
        <f t="shared" si="446"/>
        <v>436464.97960999998</v>
      </c>
      <c r="E173" s="15">
        <f t="shared" si="1"/>
        <v>99.55750485681159</v>
      </c>
      <c r="F173" s="15">
        <v>1716.5</v>
      </c>
      <c r="G173" s="15">
        <v>1323.5</v>
      </c>
      <c r="H173" s="133">
        <v>1323.5</v>
      </c>
      <c r="I173" s="15">
        <f t="shared" si="452"/>
        <v>100</v>
      </c>
      <c r="J173" s="15">
        <v>193.4</v>
      </c>
      <c r="K173" s="133">
        <v>289.7</v>
      </c>
      <c r="L173" s="133">
        <v>289.7</v>
      </c>
      <c r="M173" s="15">
        <f t="shared" si="454"/>
        <v>100</v>
      </c>
      <c r="N173" s="15">
        <v>3417.4</v>
      </c>
      <c r="O173" s="133">
        <v>5325.8</v>
      </c>
      <c r="P173" s="133">
        <v>5313.1551100000006</v>
      </c>
      <c r="Q173" s="15">
        <f t="shared" si="456"/>
        <v>99.762572946787344</v>
      </c>
      <c r="R173" s="15">
        <v>69328.399999999994</v>
      </c>
      <c r="S173" s="15">
        <v>70930</v>
      </c>
      <c r="T173" s="133">
        <v>70930</v>
      </c>
      <c r="U173" s="15">
        <f t="shared" si="63"/>
        <v>100</v>
      </c>
      <c r="V173" s="156"/>
      <c r="W173" s="133">
        <v>605.4</v>
      </c>
      <c r="X173" s="133">
        <v>605.35559999999998</v>
      </c>
      <c r="Y173" s="15">
        <f t="shared" si="106"/>
        <v>99.992666005946489</v>
      </c>
      <c r="Z173" s="15">
        <v>5773.7</v>
      </c>
      <c r="AA173" s="15">
        <v>4848.8</v>
      </c>
      <c r="AB173" s="133">
        <v>4848.8</v>
      </c>
      <c r="AC173" s="15">
        <f t="shared" si="459"/>
        <v>100</v>
      </c>
      <c r="AD173" s="15">
        <v>215.5</v>
      </c>
      <c r="AE173" s="15">
        <v>215.5</v>
      </c>
      <c r="AF173" s="133">
        <v>215.5</v>
      </c>
      <c r="AG173" s="15">
        <f t="shared" si="461"/>
        <v>100</v>
      </c>
      <c r="AH173" s="247">
        <v>257121</v>
      </c>
      <c r="AI173" s="133">
        <v>308285.40000000002</v>
      </c>
      <c r="AJ173" s="133">
        <v>308285.40000000002</v>
      </c>
      <c r="AK173" s="15">
        <f t="shared" si="463"/>
        <v>100</v>
      </c>
      <c r="AL173" s="15">
        <v>1202.3</v>
      </c>
      <c r="AM173" s="133">
        <v>1241.2</v>
      </c>
      <c r="AN173" s="133">
        <v>1241.2</v>
      </c>
      <c r="AO173" s="14">
        <f t="shared" si="465"/>
        <v>100</v>
      </c>
      <c r="AP173" s="14">
        <v>117.4</v>
      </c>
      <c r="AQ173" s="14">
        <v>117.4</v>
      </c>
      <c r="AR173" s="15">
        <v>117.4</v>
      </c>
      <c r="AS173" s="15">
        <f t="shared" si="530"/>
        <v>100</v>
      </c>
      <c r="AT173" s="15">
        <v>1202.3</v>
      </c>
      <c r="AU173" s="15">
        <v>1241.2</v>
      </c>
      <c r="AV173" s="15">
        <v>1241.2</v>
      </c>
      <c r="AW173" s="15">
        <f t="shared" si="468"/>
        <v>100</v>
      </c>
      <c r="AX173" s="15">
        <v>19821.099999999999</v>
      </c>
      <c r="AY173" s="133">
        <v>15900.2</v>
      </c>
      <c r="AZ173" s="133">
        <v>15746.9689</v>
      </c>
      <c r="BA173" s="15">
        <f t="shared" si="470"/>
        <v>99.036294512018713</v>
      </c>
      <c r="BB173" s="15">
        <v>601.20000000000005</v>
      </c>
      <c r="BC173" s="133">
        <v>620.5</v>
      </c>
      <c r="BD173" s="133">
        <v>620.5</v>
      </c>
      <c r="BE173" s="15">
        <f t="shared" si="472"/>
        <v>100</v>
      </c>
      <c r="BF173" s="15">
        <v>300.60000000000002</v>
      </c>
      <c r="BG173" s="247">
        <v>310.3</v>
      </c>
      <c r="BH173" s="133">
        <v>310.3</v>
      </c>
      <c r="BI173" s="15">
        <f t="shared" si="474"/>
        <v>100</v>
      </c>
      <c r="BJ173" s="15">
        <v>2321.5</v>
      </c>
      <c r="BK173" s="231">
        <v>2294.1</v>
      </c>
      <c r="BL173" s="231">
        <v>2294.1</v>
      </c>
      <c r="BM173" s="15">
        <f t="shared" si="477"/>
        <v>100</v>
      </c>
      <c r="BN173" s="15"/>
      <c r="BO173" s="15"/>
      <c r="BP173" s="15"/>
      <c r="BQ173" s="15"/>
      <c r="BR173" s="15"/>
      <c r="BS173" s="15"/>
      <c r="BT173" s="15"/>
      <c r="BU173" s="14"/>
      <c r="BV173" s="15">
        <v>300.60000000000002</v>
      </c>
      <c r="BW173" s="133">
        <v>310.3</v>
      </c>
      <c r="BX173" s="133">
        <v>310.3</v>
      </c>
      <c r="BY173" s="15">
        <f t="shared" si="484"/>
        <v>100</v>
      </c>
      <c r="BZ173" s="15">
        <v>601.20000000000005</v>
      </c>
      <c r="CA173" s="15">
        <v>620.5</v>
      </c>
      <c r="CB173" s="15">
        <v>620.5</v>
      </c>
      <c r="CC173" s="15">
        <f t="shared" si="487"/>
        <v>100</v>
      </c>
      <c r="CD173" s="15">
        <v>23855</v>
      </c>
      <c r="CE173" s="15">
        <v>23855</v>
      </c>
      <c r="CF173" s="133">
        <v>22145.1</v>
      </c>
      <c r="CG173" s="15">
        <f t="shared" si="94"/>
        <v>92.832110668622931</v>
      </c>
      <c r="CH173" s="15">
        <v>56.5</v>
      </c>
      <c r="CI173" s="15">
        <v>64.099999999999994</v>
      </c>
      <c r="CJ173" s="15">
        <v>0</v>
      </c>
      <c r="CK173" s="15">
        <f t="shared" si="491"/>
        <v>0</v>
      </c>
      <c r="CL173" s="15"/>
      <c r="CM173" s="133">
        <v>6</v>
      </c>
      <c r="CN173" s="133">
        <v>6</v>
      </c>
      <c r="CO173" s="15">
        <f t="shared" si="490"/>
        <v>100</v>
      </c>
      <c r="CP173" s="15"/>
      <c r="CQ173" s="15"/>
      <c r="CR173" s="15"/>
      <c r="CS173" s="15"/>
    </row>
    <row r="174" spans="1:97" s="12" customFormat="1" x14ac:dyDescent="0.25">
      <c r="A174" s="120" t="s">
        <v>530</v>
      </c>
      <c r="B174" s="48">
        <f t="shared" si="445"/>
        <v>93.7</v>
      </c>
      <c r="C174" s="48">
        <f t="shared" si="445"/>
        <v>93.7</v>
      </c>
      <c r="D174" s="48">
        <f t="shared" si="446"/>
        <v>93.7</v>
      </c>
      <c r="E174" s="14">
        <f t="shared" ref="E174:E183" si="547">D174/C174*100</f>
        <v>100</v>
      </c>
      <c r="F174" s="14"/>
      <c r="G174" s="14"/>
      <c r="H174" s="14"/>
      <c r="I174" s="15"/>
      <c r="J174" s="14"/>
      <c r="K174" s="14"/>
      <c r="L174" s="14"/>
      <c r="M174" s="15"/>
      <c r="N174" s="14"/>
      <c r="O174" s="14"/>
      <c r="P174" s="14"/>
      <c r="Q174" s="15"/>
      <c r="R174" s="14"/>
      <c r="S174" s="14"/>
      <c r="T174" s="14"/>
      <c r="U174" s="15"/>
      <c r="V174" s="156"/>
      <c r="W174" s="14"/>
      <c r="X174" s="14"/>
      <c r="Y174" s="14"/>
      <c r="Z174" s="14"/>
      <c r="AA174" s="14"/>
      <c r="AB174" s="14"/>
      <c r="AC174" s="15"/>
      <c r="AD174" s="14"/>
      <c r="AE174" s="14"/>
      <c r="AF174" s="14"/>
      <c r="AG174" s="15"/>
      <c r="AH174" s="14"/>
      <c r="AI174" s="14"/>
      <c r="AJ174" s="14"/>
      <c r="AK174" s="15"/>
      <c r="AL174" s="14"/>
      <c r="AM174" s="14"/>
      <c r="AN174" s="14"/>
      <c r="AO174" s="14"/>
      <c r="AP174" s="14"/>
      <c r="AQ174" s="14"/>
      <c r="AR174" s="14"/>
      <c r="AS174" s="15"/>
      <c r="AT174" s="14"/>
      <c r="AU174" s="14"/>
      <c r="AV174" s="14"/>
      <c r="AW174" s="15"/>
      <c r="AX174" s="14"/>
      <c r="AY174" s="14"/>
      <c r="AZ174" s="14"/>
      <c r="BA174" s="15"/>
      <c r="BB174" s="14"/>
      <c r="BC174" s="14"/>
      <c r="BD174" s="14"/>
      <c r="BE174" s="15"/>
      <c r="BF174" s="14"/>
      <c r="BG174" s="14"/>
      <c r="BH174" s="14"/>
      <c r="BI174" s="15"/>
      <c r="BJ174" s="14"/>
      <c r="BK174" s="14"/>
      <c r="BL174" s="14"/>
      <c r="BM174" s="15"/>
      <c r="BN174" s="14"/>
      <c r="BO174" s="14"/>
      <c r="BP174" s="14"/>
      <c r="BQ174" s="14"/>
      <c r="BR174" s="14">
        <v>93.7</v>
      </c>
      <c r="BS174" s="14">
        <v>93.7</v>
      </c>
      <c r="BT174" s="14">
        <v>93.7</v>
      </c>
      <c r="BU174" s="14">
        <f t="shared" si="541"/>
        <v>100</v>
      </c>
      <c r="BV174" s="14"/>
      <c r="BW174" s="14"/>
      <c r="BX174" s="14"/>
      <c r="BY174" s="15"/>
      <c r="BZ174" s="14"/>
      <c r="CA174" s="14"/>
      <c r="CB174" s="14"/>
      <c r="CC174" s="15"/>
      <c r="CD174" s="14"/>
      <c r="CE174" s="14"/>
      <c r="CF174" s="14"/>
      <c r="CG174" s="15"/>
      <c r="CH174" s="14"/>
      <c r="CI174" s="14"/>
      <c r="CJ174" s="14"/>
      <c r="CK174" s="15"/>
      <c r="CL174" s="15"/>
      <c r="CM174" s="14"/>
      <c r="CN174" s="14"/>
      <c r="CO174" s="15"/>
      <c r="CP174" s="15"/>
      <c r="CQ174" s="14"/>
      <c r="CR174" s="14"/>
      <c r="CS174" s="15"/>
    </row>
    <row r="175" spans="1:97" s="12" customFormat="1" x14ac:dyDescent="0.25">
      <c r="A175" s="120" t="s">
        <v>653</v>
      </c>
      <c r="B175" s="48">
        <f t="shared" si="445"/>
        <v>93.7</v>
      </c>
      <c r="C175" s="48">
        <f t="shared" si="445"/>
        <v>93.7</v>
      </c>
      <c r="D175" s="48">
        <f t="shared" si="446"/>
        <v>93.7</v>
      </c>
      <c r="E175" s="14">
        <f t="shared" si="547"/>
        <v>100</v>
      </c>
      <c r="F175" s="14"/>
      <c r="G175" s="14"/>
      <c r="H175" s="14"/>
      <c r="I175" s="15"/>
      <c r="J175" s="14"/>
      <c r="K175" s="14"/>
      <c r="L175" s="14"/>
      <c r="M175" s="15"/>
      <c r="N175" s="14"/>
      <c r="O175" s="14"/>
      <c r="P175" s="14"/>
      <c r="Q175" s="15"/>
      <c r="R175" s="14"/>
      <c r="S175" s="14"/>
      <c r="T175" s="14"/>
      <c r="U175" s="15"/>
      <c r="V175" s="156"/>
      <c r="W175" s="14"/>
      <c r="X175" s="14"/>
      <c r="Y175" s="14"/>
      <c r="Z175" s="14"/>
      <c r="AA175" s="14"/>
      <c r="AB175" s="14"/>
      <c r="AC175" s="15"/>
      <c r="AD175" s="14"/>
      <c r="AE175" s="14"/>
      <c r="AF175" s="14"/>
      <c r="AG175" s="15"/>
      <c r="AH175" s="14"/>
      <c r="AI175" s="14"/>
      <c r="AJ175" s="14"/>
      <c r="AK175" s="15"/>
      <c r="AL175" s="14"/>
      <c r="AM175" s="14"/>
      <c r="AN175" s="14"/>
      <c r="AO175" s="14"/>
      <c r="AP175" s="14"/>
      <c r="AQ175" s="14"/>
      <c r="AR175" s="14"/>
      <c r="AS175" s="15"/>
      <c r="AT175" s="14"/>
      <c r="AU175" s="14"/>
      <c r="AV175" s="14"/>
      <c r="AW175" s="15"/>
      <c r="AX175" s="14"/>
      <c r="AY175" s="14"/>
      <c r="AZ175" s="14"/>
      <c r="BA175" s="15"/>
      <c r="BB175" s="14"/>
      <c r="BC175" s="14"/>
      <c r="BD175" s="14"/>
      <c r="BE175" s="15"/>
      <c r="BF175" s="14"/>
      <c r="BG175" s="14"/>
      <c r="BH175" s="14"/>
      <c r="BI175" s="15"/>
      <c r="BJ175" s="14"/>
      <c r="BK175" s="14"/>
      <c r="BL175" s="14"/>
      <c r="BM175" s="15"/>
      <c r="BN175" s="14"/>
      <c r="BO175" s="14"/>
      <c r="BP175" s="14"/>
      <c r="BQ175" s="14"/>
      <c r="BR175" s="14">
        <v>93.7</v>
      </c>
      <c r="BS175" s="14">
        <v>93.7</v>
      </c>
      <c r="BT175" s="14">
        <v>93.7</v>
      </c>
      <c r="BU175" s="14">
        <f t="shared" si="541"/>
        <v>100</v>
      </c>
      <c r="BV175" s="14"/>
      <c r="BW175" s="14"/>
      <c r="BX175" s="14"/>
      <c r="BY175" s="15"/>
      <c r="BZ175" s="14"/>
      <c r="CA175" s="14"/>
      <c r="CB175" s="14"/>
      <c r="CC175" s="15"/>
      <c r="CD175" s="14"/>
      <c r="CE175" s="14"/>
      <c r="CF175" s="14"/>
      <c r="CG175" s="15"/>
      <c r="CH175" s="14"/>
      <c r="CI175" s="14"/>
      <c r="CJ175" s="14"/>
      <c r="CK175" s="15"/>
      <c r="CL175" s="15"/>
      <c r="CM175" s="14"/>
      <c r="CN175" s="14"/>
      <c r="CO175" s="15"/>
      <c r="CP175" s="15"/>
      <c r="CQ175" s="14"/>
      <c r="CR175" s="14"/>
      <c r="CS175" s="15"/>
    </row>
    <row r="176" spans="1:97" s="12" customFormat="1" x14ac:dyDescent="0.25">
      <c r="A176" s="120" t="s">
        <v>531</v>
      </c>
      <c r="B176" s="48">
        <f t="shared" si="445"/>
        <v>234.2</v>
      </c>
      <c r="C176" s="48">
        <f t="shared" si="445"/>
        <v>234.2</v>
      </c>
      <c r="D176" s="48">
        <f t="shared" si="446"/>
        <v>234.2</v>
      </c>
      <c r="E176" s="14">
        <f t="shared" si="547"/>
        <v>100</v>
      </c>
      <c r="F176" s="14"/>
      <c r="G176" s="14"/>
      <c r="H176" s="14"/>
      <c r="I176" s="15"/>
      <c r="J176" s="14"/>
      <c r="K176" s="14"/>
      <c r="L176" s="14"/>
      <c r="M176" s="15"/>
      <c r="N176" s="14"/>
      <c r="O176" s="14"/>
      <c r="P176" s="14"/>
      <c r="Q176" s="15"/>
      <c r="R176" s="14"/>
      <c r="S176" s="14"/>
      <c r="T176" s="14"/>
      <c r="U176" s="15"/>
      <c r="V176" s="156"/>
      <c r="W176" s="14"/>
      <c r="X176" s="14"/>
      <c r="Y176" s="14"/>
      <c r="Z176" s="14"/>
      <c r="AA176" s="14"/>
      <c r="AB176" s="14"/>
      <c r="AC176" s="15"/>
      <c r="AD176" s="14"/>
      <c r="AE176" s="14"/>
      <c r="AF176" s="14"/>
      <c r="AG176" s="15"/>
      <c r="AH176" s="14"/>
      <c r="AI176" s="14"/>
      <c r="AJ176" s="14"/>
      <c r="AK176" s="15"/>
      <c r="AL176" s="14"/>
      <c r="AM176" s="14"/>
      <c r="AN176" s="14"/>
      <c r="AO176" s="14"/>
      <c r="AP176" s="14"/>
      <c r="AQ176" s="14"/>
      <c r="AR176" s="14"/>
      <c r="AS176" s="15"/>
      <c r="AT176" s="14"/>
      <c r="AU176" s="14"/>
      <c r="AV176" s="14"/>
      <c r="AW176" s="15"/>
      <c r="AX176" s="14"/>
      <c r="AY176" s="14"/>
      <c r="AZ176" s="14"/>
      <c r="BA176" s="15"/>
      <c r="BB176" s="14"/>
      <c r="BC176" s="14"/>
      <c r="BD176" s="14"/>
      <c r="BE176" s="15"/>
      <c r="BF176" s="14"/>
      <c r="BG176" s="14"/>
      <c r="BH176" s="14"/>
      <c r="BI176" s="15"/>
      <c r="BJ176" s="14"/>
      <c r="BK176" s="14"/>
      <c r="BL176" s="14"/>
      <c r="BM176" s="15"/>
      <c r="BN176" s="14"/>
      <c r="BO176" s="14"/>
      <c r="BP176" s="14"/>
      <c r="BQ176" s="14"/>
      <c r="BR176" s="14">
        <v>234.2</v>
      </c>
      <c r="BS176" s="14">
        <v>234.2</v>
      </c>
      <c r="BT176" s="14">
        <v>234.2</v>
      </c>
      <c r="BU176" s="14">
        <f t="shared" ref="BU176:BU183" si="548">BT176/BS176*100</f>
        <v>100</v>
      </c>
      <c r="BV176" s="14"/>
      <c r="BW176" s="14"/>
      <c r="BX176" s="14"/>
      <c r="BY176" s="15"/>
      <c r="BZ176" s="14"/>
      <c r="CA176" s="14"/>
      <c r="CB176" s="14"/>
      <c r="CC176" s="15"/>
      <c r="CD176" s="14"/>
      <c r="CE176" s="14"/>
      <c r="CF176" s="14"/>
      <c r="CG176" s="15"/>
      <c r="CH176" s="14"/>
      <c r="CI176" s="14"/>
      <c r="CJ176" s="14"/>
      <c r="CK176" s="15"/>
      <c r="CL176" s="15"/>
      <c r="CM176" s="14"/>
      <c r="CN176" s="14"/>
      <c r="CO176" s="15"/>
      <c r="CP176" s="15"/>
      <c r="CQ176" s="14"/>
      <c r="CR176" s="14"/>
      <c r="CS176" s="15"/>
    </row>
    <row r="177" spans="1:97" s="12" customFormat="1" x14ac:dyDescent="0.25">
      <c r="A177" s="120" t="s">
        <v>327</v>
      </c>
      <c r="B177" s="48">
        <f t="shared" si="445"/>
        <v>234.2</v>
      </c>
      <c r="C177" s="48">
        <f t="shared" si="445"/>
        <v>234.2</v>
      </c>
      <c r="D177" s="48">
        <f t="shared" si="446"/>
        <v>234.2</v>
      </c>
      <c r="E177" s="14">
        <f t="shared" si="547"/>
        <v>100</v>
      </c>
      <c r="F177" s="14"/>
      <c r="G177" s="14"/>
      <c r="H177" s="14"/>
      <c r="I177" s="15"/>
      <c r="J177" s="14"/>
      <c r="K177" s="14"/>
      <c r="L177" s="14"/>
      <c r="M177" s="15"/>
      <c r="N177" s="14"/>
      <c r="O177" s="14"/>
      <c r="P177" s="14"/>
      <c r="Q177" s="15"/>
      <c r="R177" s="14"/>
      <c r="S177" s="14"/>
      <c r="T177" s="14"/>
      <c r="U177" s="15"/>
      <c r="V177" s="156"/>
      <c r="W177" s="14"/>
      <c r="X177" s="14"/>
      <c r="Y177" s="14"/>
      <c r="Z177" s="14"/>
      <c r="AA177" s="14"/>
      <c r="AB177" s="14"/>
      <c r="AC177" s="15"/>
      <c r="AD177" s="14"/>
      <c r="AE177" s="14"/>
      <c r="AF177" s="14"/>
      <c r="AG177" s="15"/>
      <c r="AH177" s="14"/>
      <c r="AI177" s="14"/>
      <c r="AJ177" s="14"/>
      <c r="AK177" s="15"/>
      <c r="AL177" s="14"/>
      <c r="AM177" s="14"/>
      <c r="AN177" s="14"/>
      <c r="AO177" s="14"/>
      <c r="AP177" s="14"/>
      <c r="AQ177" s="14"/>
      <c r="AR177" s="14"/>
      <c r="AS177" s="15"/>
      <c r="AT177" s="14"/>
      <c r="AU177" s="14"/>
      <c r="AV177" s="14"/>
      <c r="AW177" s="15"/>
      <c r="AX177" s="14"/>
      <c r="AY177" s="14"/>
      <c r="AZ177" s="14"/>
      <c r="BA177" s="15"/>
      <c r="BB177" s="14"/>
      <c r="BC177" s="14"/>
      <c r="BD177" s="14"/>
      <c r="BE177" s="15"/>
      <c r="BF177" s="14"/>
      <c r="BG177" s="14"/>
      <c r="BH177" s="14"/>
      <c r="BI177" s="15"/>
      <c r="BJ177" s="14"/>
      <c r="BK177" s="14"/>
      <c r="BL177" s="14"/>
      <c r="BM177" s="15"/>
      <c r="BN177" s="14"/>
      <c r="BO177" s="14"/>
      <c r="BP177" s="14"/>
      <c r="BQ177" s="14"/>
      <c r="BR177" s="14">
        <v>234.2</v>
      </c>
      <c r="BS177" s="14">
        <v>234.2</v>
      </c>
      <c r="BT177" s="14">
        <v>234.2</v>
      </c>
      <c r="BU177" s="14">
        <f t="shared" si="548"/>
        <v>100</v>
      </c>
      <c r="BV177" s="14"/>
      <c r="BW177" s="14"/>
      <c r="BX177" s="14"/>
      <c r="BY177" s="15"/>
      <c r="BZ177" s="14"/>
      <c r="CA177" s="14"/>
      <c r="CB177" s="14"/>
      <c r="CC177" s="15"/>
      <c r="CD177" s="14"/>
      <c r="CE177" s="14"/>
      <c r="CF177" s="14"/>
      <c r="CG177" s="15"/>
      <c r="CH177" s="14"/>
      <c r="CI177" s="14"/>
      <c r="CJ177" s="14"/>
      <c r="CK177" s="15"/>
      <c r="CL177" s="15"/>
      <c r="CM177" s="14"/>
      <c r="CN177" s="14"/>
      <c r="CO177" s="15"/>
      <c r="CP177" s="15"/>
      <c r="CQ177" s="14"/>
      <c r="CR177" s="14"/>
      <c r="CS177" s="15"/>
    </row>
    <row r="178" spans="1:97" s="12" customFormat="1" x14ac:dyDescent="0.25">
      <c r="A178" s="120" t="s">
        <v>532</v>
      </c>
      <c r="B178" s="48">
        <f t="shared" si="445"/>
        <v>234.2</v>
      </c>
      <c r="C178" s="48">
        <f t="shared" si="445"/>
        <v>234.2</v>
      </c>
      <c r="D178" s="48">
        <f t="shared" si="446"/>
        <v>234.2</v>
      </c>
      <c r="E178" s="14">
        <f t="shared" si="547"/>
        <v>100</v>
      </c>
      <c r="F178" s="14"/>
      <c r="G178" s="14"/>
      <c r="H178" s="14"/>
      <c r="I178" s="15"/>
      <c r="J178" s="14"/>
      <c r="K178" s="14"/>
      <c r="L178" s="14"/>
      <c r="M178" s="15"/>
      <c r="N178" s="14"/>
      <c r="O178" s="14"/>
      <c r="P178" s="14"/>
      <c r="Q178" s="15"/>
      <c r="R178" s="14"/>
      <c r="S178" s="14"/>
      <c r="T178" s="14"/>
      <c r="U178" s="15"/>
      <c r="V178" s="156"/>
      <c r="W178" s="14"/>
      <c r="X178" s="14"/>
      <c r="Y178" s="14"/>
      <c r="Z178" s="14"/>
      <c r="AA178" s="14"/>
      <c r="AB178" s="14"/>
      <c r="AC178" s="15"/>
      <c r="AD178" s="14"/>
      <c r="AE178" s="14"/>
      <c r="AF178" s="14"/>
      <c r="AG178" s="15"/>
      <c r="AH178" s="14"/>
      <c r="AI178" s="14"/>
      <c r="AJ178" s="14"/>
      <c r="AK178" s="15"/>
      <c r="AL178" s="14"/>
      <c r="AM178" s="14"/>
      <c r="AN178" s="14"/>
      <c r="AO178" s="14"/>
      <c r="AP178" s="14"/>
      <c r="AQ178" s="14"/>
      <c r="AR178" s="14"/>
      <c r="AS178" s="15"/>
      <c r="AT178" s="14"/>
      <c r="AU178" s="14"/>
      <c r="AV178" s="14"/>
      <c r="AW178" s="15"/>
      <c r="AX178" s="14"/>
      <c r="AY178" s="14"/>
      <c r="AZ178" s="14"/>
      <c r="BA178" s="15"/>
      <c r="BB178" s="14"/>
      <c r="BC178" s="14"/>
      <c r="BD178" s="14"/>
      <c r="BE178" s="15"/>
      <c r="BF178" s="14"/>
      <c r="BG178" s="14"/>
      <c r="BH178" s="14"/>
      <c r="BI178" s="15"/>
      <c r="BJ178" s="14"/>
      <c r="BK178" s="14"/>
      <c r="BL178" s="14"/>
      <c r="BM178" s="15"/>
      <c r="BN178" s="14"/>
      <c r="BO178" s="14"/>
      <c r="BP178" s="14"/>
      <c r="BQ178" s="14"/>
      <c r="BR178" s="14">
        <v>234.2</v>
      </c>
      <c r="BS178" s="14">
        <v>234.2</v>
      </c>
      <c r="BT178" s="14">
        <v>234.2</v>
      </c>
      <c r="BU178" s="14">
        <f t="shared" si="548"/>
        <v>100</v>
      </c>
      <c r="BV178" s="14"/>
      <c r="BW178" s="14"/>
      <c r="BX178" s="14"/>
      <c r="BY178" s="15"/>
      <c r="BZ178" s="14"/>
      <c r="CA178" s="14"/>
      <c r="CB178" s="14"/>
      <c r="CC178" s="15"/>
      <c r="CD178" s="14"/>
      <c r="CE178" s="14"/>
      <c r="CF178" s="14"/>
      <c r="CG178" s="15"/>
      <c r="CH178" s="14"/>
      <c r="CI178" s="14"/>
      <c r="CJ178" s="14"/>
      <c r="CK178" s="15"/>
      <c r="CL178" s="15"/>
      <c r="CM178" s="14"/>
      <c r="CN178" s="14"/>
      <c r="CO178" s="15"/>
      <c r="CP178" s="15"/>
      <c r="CQ178" s="14"/>
      <c r="CR178" s="14"/>
      <c r="CS178" s="15"/>
    </row>
    <row r="179" spans="1:97" s="12" customFormat="1" x14ac:dyDescent="0.25">
      <c r="A179" s="120" t="s">
        <v>533</v>
      </c>
      <c r="B179" s="48">
        <f t="shared" si="445"/>
        <v>234.2</v>
      </c>
      <c r="C179" s="48">
        <f t="shared" si="445"/>
        <v>234.2</v>
      </c>
      <c r="D179" s="48">
        <f t="shared" si="446"/>
        <v>234.2</v>
      </c>
      <c r="E179" s="14">
        <f t="shared" si="547"/>
        <v>100</v>
      </c>
      <c r="F179" s="14"/>
      <c r="G179" s="14"/>
      <c r="H179" s="14"/>
      <c r="I179" s="15"/>
      <c r="J179" s="14"/>
      <c r="K179" s="14"/>
      <c r="L179" s="14"/>
      <c r="M179" s="15"/>
      <c r="N179" s="14"/>
      <c r="O179" s="14"/>
      <c r="P179" s="14"/>
      <c r="Q179" s="15"/>
      <c r="R179" s="14"/>
      <c r="S179" s="14"/>
      <c r="T179" s="14"/>
      <c r="U179" s="15"/>
      <c r="V179" s="156"/>
      <c r="W179" s="14"/>
      <c r="X179" s="14"/>
      <c r="Y179" s="14"/>
      <c r="Z179" s="14"/>
      <c r="AA179" s="14"/>
      <c r="AB179" s="14"/>
      <c r="AC179" s="15"/>
      <c r="AD179" s="14"/>
      <c r="AE179" s="14"/>
      <c r="AF179" s="14"/>
      <c r="AG179" s="15"/>
      <c r="AH179" s="14"/>
      <c r="AI179" s="14"/>
      <c r="AJ179" s="14"/>
      <c r="AK179" s="15"/>
      <c r="AL179" s="14"/>
      <c r="AM179" s="14"/>
      <c r="AN179" s="14"/>
      <c r="AO179" s="14"/>
      <c r="AP179" s="14"/>
      <c r="AQ179" s="14"/>
      <c r="AR179" s="14"/>
      <c r="AS179" s="15"/>
      <c r="AT179" s="14"/>
      <c r="AU179" s="14"/>
      <c r="AV179" s="14"/>
      <c r="AW179" s="15"/>
      <c r="AX179" s="14"/>
      <c r="AY179" s="14"/>
      <c r="AZ179" s="14"/>
      <c r="BA179" s="15"/>
      <c r="BB179" s="14"/>
      <c r="BC179" s="14"/>
      <c r="BD179" s="14"/>
      <c r="BE179" s="15"/>
      <c r="BF179" s="14"/>
      <c r="BG179" s="14"/>
      <c r="BH179" s="14"/>
      <c r="BI179" s="15"/>
      <c r="BJ179" s="14"/>
      <c r="BK179" s="14"/>
      <c r="BL179" s="14"/>
      <c r="BM179" s="15"/>
      <c r="BN179" s="14"/>
      <c r="BO179" s="14"/>
      <c r="BP179" s="14"/>
      <c r="BQ179" s="14"/>
      <c r="BR179" s="14">
        <v>234.2</v>
      </c>
      <c r="BS179" s="14">
        <v>234.2</v>
      </c>
      <c r="BT179" s="14">
        <v>234.2</v>
      </c>
      <c r="BU179" s="14">
        <f t="shared" si="548"/>
        <v>100</v>
      </c>
      <c r="BV179" s="14"/>
      <c r="BW179" s="14"/>
      <c r="BX179" s="14"/>
      <c r="BY179" s="15"/>
      <c r="BZ179" s="14"/>
      <c r="CA179" s="14"/>
      <c r="CB179" s="14"/>
      <c r="CC179" s="15"/>
      <c r="CD179" s="14"/>
      <c r="CE179" s="14"/>
      <c r="CF179" s="14"/>
      <c r="CG179" s="15"/>
      <c r="CH179" s="14"/>
      <c r="CI179" s="14"/>
      <c r="CJ179" s="14"/>
      <c r="CK179" s="15"/>
      <c r="CL179" s="15"/>
      <c r="CM179" s="14"/>
      <c r="CN179" s="14"/>
      <c r="CO179" s="15"/>
      <c r="CP179" s="15"/>
      <c r="CQ179" s="14"/>
      <c r="CR179" s="14"/>
      <c r="CS179" s="15"/>
    </row>
    <row r="180" spans="1:97" s="12" customFormat="1" x14ac:dyDescent="0.25">
      <c r="A180" s="120" t="s">
        <v>654</v>
      </c>
      <c r="B180" s="48">
        <f t="shared" si="445"/>
        <v>93.7</v>
      </c>
      <c r="C180" s="48">
        <f t="shared" si="445"/>
        <v>93.7</v>
      </c>
      <c r="D180" s="48">
        <f t="shared" si="446"/>
        <v>93.7</v>
      </c>
      <c r="E180" s="14">
        <f t="shared" si="547"/>
        <v>100</v>
      </c>
      <c r="F180" s="14"/>
      <c r="G180" s="14"/>
      <c r="H180" s="14"/>
      <c r="I180" s="15"/>
      <c r="J180" s="14"/>
      <c r="K180" s="14"/>
      <c r="L180" s="14"/>
      <c r="M180" s="15"/>
      <c r="N180" s="14"/>
      <c r="O180" s="14"/>
      <c r="P180" s="14"/>
      <c r="Q180" s="15"/>
      <c r="R180" s="14"/>
      <c r="S180" s="14"/>
      <c r="T180" s="14"/>
      <c r="U180" s="15"/>
      <c r="V180" s="156"/>
      <c r="W180" s="14"/>
      <c r="X180" s="14"/>
      <c r="Y180" s="14"/>
      <c r="Z180" s="14"/>
      <c r="AA180" s="14"/>
      <c r="AB180" s="14"/>
      <c r="AC180" s="15"/>
      <c r="AD180" s="14"/>
      <c r="AE180" s="14"/>
      <c r="AF180" s="14"/>
      <c r="AG180" s="15"/>
      <c r="AH180" s="14"/>
      <c r="AI180" s="14"/>
      <c r="AJ180" s="14"/>
      <c r="AK180" s="15"/>
      <c r="AL180" s="14"/>
      <c r="AM180" s="14"/>
      <c r="AN180" s="14"/>
      <c r="AO180" s="14"/>
      <c r="AP180" s="14"/>
      <c r="AQ180" s="14"/>
      <c r="AR180" s="14"/>
      <c r="AS180" s="15"/>
      <c r="AT180" s="14"/>
      <c r="AU180" s="14"/>
      <c r="AV180" s="14"/>
      <c r="AW180" s="15"/>
      <c r="AX180" s="14"/>
      <c r="AY180" s="14"/>
      <c r="AZ180" s="14"/>
      <c r="BA180" s="15"/>
      <c r="BB180" s="14"/>
      <c r="BC180" s="14"/>
      <c r="BD180" s="14"/>
      <c r="BE180" s="15"/>
      <c r="BF180" s="14"/>
      <c r="BG180" s="14"/>
      <c r="BH180" s="14"/>
      <c r="BI180" s="15"/>
      <c r="BJ180" s="14"/>
      <c r="BK180" s="14"/>
      <c r="BL180" s="14"/>
      <c r="BM180" s="15"/>
      <c r="BN180" s="14"/>
      <c r="BO180" s="14"/>
      <c r="BP180" s="14"/>
      <c r="BQ180" s="14"/>
      <c r="BR180" s="14">
        <v>93.7</v>
      </c>
      <c r="BS180" s="14">
        <v>93.7</v>
      </c>
      <c r="BT180" s="14">
        <v>93.7</v>
      </c>
      <c r="BU180" s="14">
        <f t="shared" si="548"/>
        <v>100</v>
      </c>
      <c r="BV180" s="14"/>
      <c r="BW180" s="14"/>
      <c r="BX180" s="14"/>
      <c r="BY180" s="15"/>
      <c r="BZ180" s="14"/>
      <c r="CA180" s="14"/>
      <c r="CB180" s="14"/>
      <c r="CC180" s="15"/>
      <c r="CD180" s="14"/>
      <c r="CE180" s="14"/>
      <c r="CF180" s="14"/>
      <c r="CG180" s="15"/>
      <c r="CH180" s="14"/>
      <c r="CI180" s="14"/>
      <c r="CJ180" s="14"/>
      <c r="CK180" s="15"/>
      <c r="CL180" s="15"/>
      <c r="CM180" s="14"/>
      <c r="CN180" s="14"/>
      <c r="CO180" s="15"/>
      <c r="CP180" s="15"/>
      <c r="CQ180" s="14"/>
      <c r="CR180" s="14"/>
      <c r="CS180" s="15"/>
    </row>
    <row r="181" spans="1:97" s="12" customFormat="1" x14ac:dyDescent="0.25">
      <c r="A181" s="120" t="s">
        <v>535</v>
      </c>
      <c r="B181" s="48">
        <f t="shared" si="445"/>
        <v>93.7</v>
      </c>
      <c r="C181" s="48">
        <f t="shared" si="445"/>
        <v>93.7</v>
      </c>
      <c r="D181" s="48">
        <f t="shared" si="446"/>
        <v>93.7</v>
      </c>
      <c r="E181" s="14">
        <f t="shared" si="547"/>
        <v>100</v>
      </c>
      <c r="F181" s="14"/>
      <c r="G181" s="14"/>
      <c r="H181" s="14"/>
      <c r="I181" s="15"/>
      <c r="J181" s="14"/>
      <c r="K181" s="14"/>
      <c r="L181" s="14"/>
      <c r="M181" s="15"/>
      <c r="N181" s="14"/>
      <c r="O181" s="14"/>
      <c r="P181" s="14"/>
      <c r="Q181" s="15"/>
      <c r="R181" s="14"/>
      <c r="S181" s="14"/>
      <c r="T181" s="14"/>
      <c r="U181" s="15"/>
      <c r="V181" s="156"/>
      <c r="W181" s="14"/>
      <c r="X181" s="14"/>
      <c r="Y181" s="14"/>
      <c r="Z181" s="14"/>
      <c r="AA181" s="14"/>
      <c r="AB181" s="14"/>
      <c r="AC181" s="15"/>
      <c r="AD181" s="14"/>
      <c r="AE181" s="14"/>
      <c r="AF181" s="14"/>
      <c r="AG181" s="15"/>
      <c r="AH181" s="14"/>
      <c r="AI181" s="14"/>
      <c r="AJ181" s="14"/>
      <c r="AK181" s="15"/>
      <c r="AL181" s="14"/>
      <c r="AM181" s="14"/>
      <c r="AN181" s="14"/>
      <c r="AO181" s="14"/>
      <c r="AP181" s="14"/>
      <c r="AQ181" s="14"/>
      <c r="AR181" s="14"/>
      <c r="AS181" s="15"/>
      <c r="AT181" s="14"/>
      <c r="AU181" s="14"/>
      <c r="AV181" s="14"/>
      <c r="AW181" s="15"/>
      <c r="AX181" s="14"/>
      <c r="AY181" s="14"/>
      <c r="AZ181" s="14"/>
      <c r="BA181" s="15"/>
      <c r="BB181" s="14"/>
      <c r="BC181" s="14"/>
      <c r="BD181" s="14"/>
      <c r="BE181" s="15"/>
      <c r="BF181" s="14"/>
      <c r="BG181" s="14"/>
      <c r="BH181" s="14"/>
      <c r="BI181" s="15"/>
      <c r="BJ181" s="14"/>
      <c r="BK181" s="14"/>
      <c r="BL181" s="14"/>
      <c r="BM181" s="15"/>
      <c r="BN181" s="14"/>
      <c r="BO181" s="14"/>
      <c r="BP181" s="14"/>
      <c r="BQ181" s="14"/>
      <c r="BR181" s="14">
        <v>93.7</v>
      </c>
      <c r="BS181" s="14">
        <v>93.7</v>
      </c>
      <c r="BT181" s="14">
        <v>93.7</v>
      </c>
      <c r="BU181" s="14">
        <f t="shared" si="548"/>
        <v>100</v>
      </c>
      <c r="BV181" s="14"/>
      <c r="BW181" s="14"/>
      <c r="BX181" s="14"/>
      <c r="BY181" s="15"/>
      <c r="BZ181" s="14"/>
      <c r="CA181" s="14"/>
      <c r="CB181" s="14"/>
      <c r="CC181" s="15"/>
      <c r="CD181" s="14"/>
      <c r="CE181" s="14"/>
      <c r="CF181" s="14"/>
      <c r="CG181" s="15"/>
      <c r="CH181" s="14"/>
      <c r="CI181" s="14"/>
      <c r="CJ181" s="14"/>
      <c r="CK181" s="15"/>
      <c r="CL181" s="15"/>
      <c r="CM181" s="14"/>
      <c r="CN181" s="14"/>
      <c r="CO181" s="15"/>
      <c r="CP181" s="15"/>
      <c r="CQ181" s="14"/>
      <c r="CR181" s="14"/>
      <c r="CS181" s="15"/>
    </row>
    <row r="182" spans="1:97" s="12" customFormat="1" x14ac:dyDescent="0.25">
      <c r="A182" s="120" t="s">
        <v>534</v>
      </c>
      <c r="B182" s="48">
        <f t="shared" si="445"/>
        <v>93.7</v>
      </c>
      <c r="C182" s="48">
        <f t="shared" si="445"/>
        <v>93.7</v>
      </c>
      <c r="D182" s="48">
        <f t="shared" si="446"/>
        <v>93.7</v>
      </c>
      <c r="E182" s="14">
        <f t="shared" si="547"/>
        <v>100</v>
      </c>
      <c r="F182" s="14"/>
      <c r="G182" s="14"/>
      <c r="H182" s="14"/>
      <c r="I182" s="15"/>
      <c r="J182" s="14"/>
      <c r="K182" s="14"/>
      <c r="L182" s="14"/>
      <c r="M182" s="15"/>
      <c r="N182" s="14"/>
      <c r="O182" s="14"/>
      <c r="P182" s="14"/>
      <c r="Q182" s="15"/>
      <c r="R182" s="14"/>
      <c r="S182" s="14"/>
      <c r="T182" s="14"/>
      <c r="U182" s="15"/>
      <c r="V182" s="156"/>
      <c r="W182" s="14"/>
      <c r="X182" s="14"/>
      <c r="Y182" s="14"/>
      <c r="Z182" s="14"/>
      <c r="AA182" s="14"/>
      <c r="AB182" s="14"/>
      <c r="AC182" s="15"/>
      <c r="AD182" s="14"/>
      <c r="AE182" s="14"/>
      <c r="AF182" s="14"/>
      <c r="AG182" s="15"/>
      <c r="AH182" s="14"/>
      <c r="AI182" s="14"/>
      <c r="AJ182" s="14"/>
      <c r="AK182" s="15"/>
      <c r="AL182" s="14"/>
      <c r="AM182" s="14"/>
      <c r="AN182" s="14"/>
      <c r="AO182" s="14"/>
      <c r="AP182" s="14"/>
      <c r="AQ182" s="14"/>
      <c r="AR182" s="14"/>
      <c r="AS182" s="15"/>
      <c r="AT182" s="14"/>
      <c r="AU182" s="14"/>
      <c r="AV182" s="14"/>
      <c r="AW182" s="15"/>
      <c r="AX182" s="14"/>
      <c r="AY182" s="14"/>
      <c r="AZ182" s="14"/>
      <c r="BA182" s="15"/>
      <c r="BB182" s="14"/>
      <c r="BC182" s="14"/>
      <c r="BD182" s="14"/>
      <c r="BE182" s="15"/>
      <c r="BF182" s="14"/>
      <c r="BG182" s="14"/>
      <c r="BH182" s="14"/>
      <c r="BI182" s="15"/>
      <c r="BJ182" s="14"/>
      <c r="BK182" s="14"/>
      <c r="BL182" s="14"/>
      <c r="BM182" s="15"/>
      <c r="BN182" s="14"/>
      <c r="BO182" s="14"/>
      <c r="BP182" s="14"/>
      <c r="BQ182" s="14"/>
      <c r="BR182" s="14">
        <v>93.7</v>
      </c>
      <c r="BS182" s="14">
        <v>93.7</v>
      </c>
      <c r="BT182" s="14">
        <v>93.7</v>
      </c>
      <c r="BU182" s="14">
        <f t="shared" si="548"/>
        <v>100</v>
      </c>
      <c r="BV182" s="14"/>
      <c r="BW182" s="14"/>
      <c r="BX182" s="14"/>
      <c r="BY182" s="15"/>
      <c r="BZ182" s="14"/>
      <c r="CA182" s="14"/>
      <c r="CB182" s="14"/>
      <c r="CC182" s="15"/>
      <c r="CD182" s="14"/>
      <c r="CE182" s="14"/>
      <c r="CF182" s="14"/>
      <c r="CG182" s="15"/>
      <c r="CH182" s="14"/>
      <c r="CI182" s="14"/>
      <c r="CJ182" s="14"/>
      <c r="CK182" s="15"/>
      <c r="CL182" s="15"/>
      <c r="CM182" s="14"/>
      <c r="CN182" s="14"/>
      <c r="CO182" s="15"/>
      <c r="CP182" s="15"/>
      <c r="CQ182" s="14"/>
      <c r="CR182" s="14"/>
      <c r="CS182" s="15"/>
    </row>
    <row r="183" spans="1:97" s="12" customFormat="1" x14ac:dyDescent="0.25">
      <c r="A183" s="120" t="s">
        <v>536</v>
      </c>
      <c r="B183" s="48">
        <f t="shared" si="445"/>
        <v>234.2</v>
      </c>
      <c r="C183" s="48">
        <f t="shared" si="445"/>
        <v>234.2</v>
      </c>
      <c r="D183" s="48">
        <f t="shared" si="446"/>
        <v>234.2</v>
      </c>
      <c r="E183" s="14">
        <f t="shared" si="547"/>
        <v>100</v>
      </c>
      <c r="F183" s="14"/>
      <c r="G183" s="14"/>
      <c r="H183" s="14"/>
      <c r="I183" s="15"/>
      <c r="J183" s="14"/>
      <c r="K183" s="14"/>
      <c r="L183" s="14"/>
      <c r="M183" s="15"/>
      <c r="N183" s="14"/>
      <c r="O183" s="14"/>
      <c r="P183" s="14"/>
      <c r="Q183" s="15"/>
      <c r="R183" s="14"/>
      <c r="S183" s="14"/>
      <c r="T183" s="14"/>
      <c r="U183" s="15"/>
      <c r="V183" s="156"/>
      <c r="W183" s="14"/>
      <c r="X183" s="14"/>
      <c r="Y183" s="14"/>
      <c r="Z183" s="14"/>
      <c r="AA183" s="14"/>
      <c r="AB183" s="14"/>
      <c r="AC183" s="15"/>
      <c r="AD183" s="14"/>
      <c r="AE183" s="14"/>
      <c r="AF183" s="14"/>
      <c r="AG183" s="15"/>
      <c r="AH183" s="14"/>
      <c r="AI183" s="14"/>
      <c r="AJ183" s="14"/>
      <c r="AK183" s="15"/>
      <c r="AL183" s="14"/>
      <c r="AM183" s="14"/>
      <c r="AN183" s="14"/>
      <c r="AO183" s="14"/>
      <c r="AP183" s="14"/>
      <c r="AQ183" s="14"/>
      <c r="AR183" s="14"/>
      <c r="AS183" s="15"/>
      <c r="AT183" s="14"/>
      <c r="AU183" s="14"/>
      <c r="AV183" s="14"/>
      <c r="AW183" s="15"/>
      <c r="AX183" s="14"/>
      <c r="AY183" s="14"/>
      <c r="AZ183" s="14"/>
      <c r="BA183" s="15"/>
      <c r="BB183" s="14"/>
      <c r="BC183" s="14"/>
      <c r="BD183" s="14"/>
      <c r="BE183" s="15"/>
      <c r="BF183" s="14"/>
      <c r="BG183" s="14"/>
      <c r="BH183" s="14"/>
      <c r="BI183" s="15"/>
      <c r="BJ183" s="14"/>
      <c r="BK183" s="14"/>
      <c r="BL183" s="14"/>
      <c r="BM183" s="15"/>
      <c r="BN183" s="14"/>
      <c r="BO183" s="14"/>
      <c r="BP183" s="14"/>
      <c r="BQ183" s="14"/>
      <c r="BR183" s="14">
        <v>234.2</v>
      </c>
      <c r="BS183" s="14">
        <v>234.2</v>
      </c>
      <c r="BT183" s="14">
        <v>234.2</v>
      </c>
      <c r="BU183" s="14">
        <f t="shared" si="548"/>
        <v>100</v>
      </c>
      <c r="BV183" s="14"/>
      <c r="BW183" s="14"/>
      <c r="BX183" s="14"/>
      <c r="BY183" s="15"/>
      <c r="BZ183" s="14"/>
      <c r="CA183" s="14"/>
      <c r="CB183" s="14"/>
      <c r="CC183" s="15"/>
      <c r="CD183" s="14"/>
      <c r="CE183" s="14"/>
      <c r="CF183" s="14"/>
      <c r="CG183" s="15"/>
      <c r="CH183" s="14"/>
      <c r="CI183" s="14"/>
      <c r="CJ183" s="14"/>
      <c r="CK183" s="15"/>
      <c r="CL183" s="15"/>
      <c r="CM183" s="14"/>
      <c r="CN183" s="14"/>
      <c r="CO183" s="15"/>
      <c r="CP183" s="15"/>
      <c r="CQ183" s="14"/>
      <c r="CR183" s="14"/>
      <c r="CS183" s="15"/>
    </row>
    <row r="184" spans="1:97" s="26" customFormat="1" ht="31.5" x14ac:dyDescent="0.25">
      <c r="A184" s="75" t="s">
        <v>361</v>
      </c>
      <c r="B184" s="78">
        <f t="shared" si="445"/>
        <v>308781.19999999995</v>
      </c>
      <c r="C184" s="78">
        <f t="shared" si="445"/>
        <v>341732.91999999993</v>
      </c>
      <c r="D184" s="78">
        <f t="shared" si="446"/>
        <v>339126.0337599999</v>
      </c>
      <c r="E184" s="81">
        <f t="shared" ref="E184" si="549">D184/C184*100</f>
        <v>99.237156829959488</v>
      </c>
      <c r="F184" s="79">
        <f>SUM(F185:F196)</f>
        <v>2460.3000000000002</v>
      </c>
      <c r="G184" s="79">
        <f>SUM(G185:G196)</f>
        <v>1141.4000000000001</v>
      </c>
      <c r="H184" s="79">
        <f t="shared" ref="H184:CN184" si="550">SUM(H185:H196)</f>
        <v>1141.4000000000001</v>
      </c>
      <c r="I184" s="81">
        <f t="shared" si="452"/>
        <v>100</v>
      </c>
      <c r="J184" s="79">
        <f t="shared" ref="J184" si="551">SUM(J185:J196)</f>
        <v>311.39999999999998</v>
      </c>
      <c r="K184" s="79">
        <f t="shared" si="550"/>
        <v>311.39999999999998</v>
      </c>
      <c r="L184" s="79">
        <f t="shared" si="550"/>
        <v>311.39999999999998</v>
      </c>
      <c r="M184" s="81">
        <f t="shared" si="454"/>
        <v>100</v>
      </c>
      <c r="N184" s="79">
        <f t="shared" ref="N184" si="552">SUM(N185:N196)</f>
        <v>5581.9</v>
      </c>
      <c r="O184" s="79">
        <f t="shared" si="550"/>
        <v>4902.3</v>
      </c>
      <c r="P184" s="79">
        <f t="shared" si="550"/>
        <v>4902.3</v>
      </c>
      <c r="Q184" s="81">
        <f t="shared" si="456"/>
        <v>100</v>
      </c>
      <c r="R184" s="79">
        <f t="shared" ref="R184" si="553">SUM(R185:R196)</f>
        <v>71954.7</v>
      </c>
      <c r="S184" s="79">
        <f t="shared" si="550"/>
        <v>81404.399999999994</v>
      </c>
      <c r="T184" s="79">
        <f t="shared" si="550"/>
        <v>81404.399999999994</v>
      </c>
      <c r="U184" s="81">
        <f t="shared" si="63"/>
        <v>100</v>
      </c>
      <c r="V184" s="154"/>
      <c r="W184" s="79">
        <f t="shared" si="550"/>
        <v>395.8</v>
      </c>
      <c r="X184" s="79">
        <f t="shared" si="550"/>
        <v>371.85399999999998</v>
      </c>
      <c r="Y184" s="81">
        <f t="shared" si="106"/>
        <v>93.949974734714488</v>
      </c>
      <c r="Z184" s="79">
        <f t="shared" ref="Z184" si="554">SUM(Z185:Z196)</f>
        <v>6043.5</v>
      </c>
      <c r="AA184" s="79">
        <f t="shared" si="550"/>
        <v>4800.1000000000004</v>
      </c>
      <c r="AB184" s="79">
        <f t="shared" si="550"/>
        <v>4800.1000000000004</v>
      </c>
      <c r="AC184" s="81">
        <f t="shared" si="459"/>
        <v>100</v>
      </c>
      <c r="AD184" s="79">
        <f t="shared" ref="AD184" si="555">SUM(AD185:AD196)</f>
        <v>215.5</v>
      </c>
      <c r="AE184" s="79">
        <f t="shared" si="550"/>
        <v>215.5</v>
      </c>
      <c r="AF184" s="79">
        <f t="shared" si="550"/>
        <v>215.5</v>
      </c>
      <c r="AG184" s="81">
        <f t="shared" si="461"/>
        <v>100</v>
      </c>
      <c r="AH184" s="79">
        <f t="shared" ref="AH184" si="556">SUM(AH185:AH196)</f>
        <v>194140.9</v>
      </c>
      <c r="AI184" s="79">
        <f t="shared" si="550"/>
        <v>221429.4</v>
      </c>
      <c r="AJ184" s="79">
        <f t="shared" si="550"/>
        <v>221429.4</v>
      </c>
      <c r="AK184" s="81">
        <f t="shared" si="463"/>
        <v>100</v>
      </c>
      <c r="AL184" s="79">
        <f t="shared" ref="AL184" si="557">SUM(AL185:AL196)</f>
        <v>901.7</v>
      </c>
      <c r="AM184" s="79">
        <f t="shared" si="550"/>
        <v>845.6</v>
      </c>
      <c r="AN184" s="79">
        <f t="shared" si="550"/>
        <v>845.6</v>
      </c>
      <c r="AO184" s="79">
        <f t="shared" si="465"/>
        <v>100</v>
      </c>
      <c r="AP184" s="79">
        <f t="shared" ref="AP184" si="558">SUM(AP185:AP196)</f>
        <v>129.1</v>
      </c>
      <c r="AQ184" s="79">
        <f t="shared" si="550"/>
        <v>0</v>
      </c>
      <c r="AR184" s="79">
        <f t="shared" si="550"/>
        <v>0</v>
      </c>
      <c r="AS184" s="81"/>
      <c r="AT184" s="79">
        <f t="shared" ref="AT184" si="559">SUM(AT185:AT196)</f>
        <v>300.60000000000002</v>
      </c>
      <c r="AU184" s="79">
        <f t="shared" si="550"/>
        <v>310.3</v>
      </c>
      <c r="AV184" s="79">
        <f t="shared" si="550"/>
        <v>310.3</v>
      </c>
      <c r="AW184" s="81">
        <f t="shared" si="468"/>
        <v>100</v>
      </c>
      <c r="AX184" s="79">
        <f t="shared" ref="AX184" si="560">SUM(AX185:AX196)</f>
        <v>3611.4</v>
      </c>
      <c r="AY184" s="79">
        <f t="shared" si="550"/>
        <v>2851.4</v>
      </c>
      <c r="AZ184" s="79">
        <f t="shared" si="550"/>
        <v>2832.9067599999998</v>
      </c>
      <c r="BA184" s="81">
        <f t="shared" si="470"/>
        <v>99.351432980290383</v>
      </c>
      <c r="BB184" s="79">
        <f t="shared" ref="BB184" si="561">SUM(BB185:BB196)</f>
        <v>601.20000000000005</v>
      </c>
      <c r="BC184" s="79">
        <f t="shared" si="550"/>
        <v>620.5</v>
      </c>
      <c r="BD184" s="79">
        <f t="shared" si="550"/>
        <v>620.5</v>
      </c>
      <c r="BE184" s="81">
        <f t="shared" si="472"/>
        <v>100</v>
      </c>
      <c r="BF184" s="79">
        <f t="shared" ref="BF184" si="562">SUM(BF185:BF196)</f>
        <v>300.60000000000002</v>
      </c>
      <c r="BG184" s="79">
        <f t="shared" si="550"/>
        <v>310.3</v>
      </c>
      <c r="BH184" s="79">
        <f t="shared" si="550"/>
        <v>310.3</v>
      </c>
      <c r="BI184" s="81">
        <f t="shared" si="474"/>
        <v>100</v>
      </c>
      <c r="BJ184" s="79">
        <f t="shared" ref="BJ184" si="563">SUM(BJ185:BJ196)</f>
        <v>1706.7</v>
      </c>
      <c r="BK184" s="79">
        <f t="shared" si="550"/>
        <v>1578.22</v>
      </c>
      <c r="BL184" s="79">
        <f t="shared" ref="BL184" si="564">SUM(BL185:BL196)</f>
        <v>1578.22</v>
      </c>
      <c r="BM184" s="81">
        <f t="shared" si="477"/>
        <v>100</v>
      </c>
      <c r="BN184" s="79">
        <f t="shared" ref="BN184" si="565">SUM(BN185:BN196)</f>
        <v>0</v>
      </c>
      <c r="BO184" s="79">
        <f t="shared" si="550"/>
        <v>0</v>
      </c>
      <c r="BP184" s="79">
        <f t="shared" ref="BP184" si="566">SUM(BP185:BP196)</f>
        <v>0</v>
      </c>
      <c r="BQ184" s="79">
        <f t="shared" si="550"/>
        <v>0</v>
      </c>
      <c r="BR184" s="79">
        <f t="shared" ref="BR184" si="567">SUM(BR185:BR196)</f>
        <v>1171.2000000000003</v>
      </c>
      <c r="BS184" s="79">
        <f t="shared" si="550"/>
        <v>1171.2000000000003</v>
      </c>
      <c r="BT184" s="79">
        <f t="shared" ref="BT184" si="568">SUM(BT185:BT196)</f>
        <v>1171.2000000000003</v>
      </c>
      <c r="BU184" s="79">
        <f t="shared" ref="BU184:BU197" si="569">BT184/BS184*100</f>
        <v>100</v>
      </c>
      <c r="BV184" s="79">
        <f t="shared" ref="BV184" si="570">SUM(BV185:BV196)</f>
        <v>300.60000000000002</v>
      </c>
      <c r="BW184" s="79">
        <f t="shared" si="550"/>
        <v>310.3</v>
      </c>
      <c r="BX184" s="79">
        <f t="shared" si="550"/>
        <v>310.3</v>
      </c>
      <c r="BY184" s="81">
        <f t="shared" si="484"/>
        <v>100</v>
      </c>
      <c r="BZ184" s="79">
        <f t="shared" ref="BZ184" si="571">SUM(BZ185:BZ196)</f>
        <v>300.60000000000002</v>
      </c>
      <c r="CA184" s="79">
        <f t="shared" si="550"/>
        <v>310.3</v>
      </c>
      <c r="CB184" s="79">
        <f t="shared" ref="CB184" si="572">SUM(CB185:CB196)</f>
        <v>310.3</v>
      </c>
      <c r="CC184" s="81">
        <f t="shared" si="487"/>
        <v>100</v>
      </c>
      <c r="CD184" s="79">
        <f t="shared" ref="CD184" si="573">SUM(CD185:CD196)</f>
        <v>18709.8</v>
      </c>
      <c r="CE184" s="79">
        <f t="shared" si="550"/>
        <v>18709.8</v>
      </c>
      <c r="CF184" s="79">
        <f t="shared" si="550"/>
        <v>16145.4</v>
      </c>
      <c r="CG184" s="81">
        <f t="shared" si="94"/>
        <v>86.293813937081097</v>
      </c>
      <c r="CH184" s="79">
        <f t="shared" ref="CH184" si="574">SUM(CH185:CH196)</f>
        <v>39.5</v>
      </c>
      <c r="CI184" s="79">
        <f t="shared" si="550"/>
        <v>109</v>
      </c>
      <c r="CJ184" s="79">
        <f t="shared" si="550"/>
        <v>108.953</v>
      </c>
      <c r="CK184" s="81">
        <f t="shared" si="491"/>
        <v>99.956880733944956</v>
      </c>
      <c r="CL184" s="81"/>
      <c r="CM184" s="79">
        <f t="shared" si="550"/>
        <v>5.7</v>
      </c>
      <c r="CN184" s="79">
        <f t="shared" si="550"/>
        <v>5.7</v>
      </c>
      <c r="CO184" s="81">
        <f t="shared" si="490"/>
        <v>100</v>
      </c>
      <c r="CP184" s="81"/>
      <c r="CQ184" s="79"/>
      <c r="CR184" s="79"/>
      <c r="CS184" s="81"/>
    </row>
    <row r="185" spans="1:97" s="12" customFormat="1" ht="31.5" customHeight="1" x14ac:dyDescent="0.25">
      <c r="A185" s="119" t="s">
        <v>335</v>
      </c>
      <c r="B185" s="48">
        <f t="shared" si="445"/>
        <v>307609.99999999994</v>
      </c>
      <c r="C185" s="48">
        <f t="shared" si="445"/>
        <v>340561.71999999991</v>
      </c>
      <c r="D185" s="48">
        <f t="shared" si="446"/>
        <v>337954.83375999989</v>
      </c>
      <c r="E185" s="15">
        <f t="shared" si="1"/>
        <v>99.234533393829466</v>
      </c>
      <c r="F185" s="15">
        <v>2460.3000000000002</v>
      </c>
      <c r="G185" s="15">
        <v>1141.4000000000001</v>
      </c>
      <c r="H185" s="133">
        <v>1141.4000000000001</v>
      </c>
      <c r="I185" s="15">
        <f t="shared" si="452"/>
        <v>100</v>
      </c>
      <c r="J185" s="15">
        <v>311.39999999999998</v>
      </c>
      <c r="K185" s="133">
        <v>311.39999999999998</v>
      </c>
      <c r="L185" s="133">
        <v>311.39999999999998</v>
      </c>
      <c r="M185" s="15">
        <f t="shared" si="454"/>
        <v>100</v>
      </c>
      <c r="N185" s="15">
        <v>5581.9</v>
      </c>
      <c r="O185" s="133">
        <v>4902.3</v>
      </c>
      <c r="P185" s="133">
        <v>4902.3</v>
      </c>
      <c r="Q185" s="15">
        <f t="shared" si="456"/>
        <v>100</v>
      </c>
      <c r="R185" s="15">
        <v>71954.7</v>
      </c>
      <c r="S185" s="15">
        <v>81404.399999999994</v>
      </c>
      <c r="T185" s="133">
        <v>81404.399999999994</v>
      </c>
      <c r="U185" s="15">
        <f t="shared" si="63"/>
        <v>100</v>
      </c>
      <c r="V185" s="156"/>
      <c r="W185" s="133">
        <v>395.8</v>
      </c>
      <c r="X185" s="133">
        <v>371.85399999999998</v>
      </c>
      <c r="Y185" s="15">
        <f t="shared" si="106"/>
        <v>93.949974734714488</v>
      </c>
      <c r="Z185" s="15">
        <v>6043.5</v>
      </c>
      <c r="AA185" s="15">
        <v>4800.1000000000004</v>
      </c>
      <c r="AB185" s="133">
        <v>4800.1000000000004</v>
      </c>
      <c r="AC185" s="15">
        <f t="shared" si="459"/>
        <v>100</v>
      </c>
      <c r="AD185" s="15">
        <v>215.5</v>
      </c>
      <c r="AE185" s="15">
        <v>215.5</v>
      </c>
      <c r="AF185" s="133">
        <v>215.5</v>
      </c>
      <c r="AG185" s="15">
        <f t="shared" si="461"/>
        <v>100</v>
      </c>
      <c r="AH185" s="247">
        <v>194140.9</v>
      </c>
      <c r="AI185" s="133">
        <v>221429.4</v>
      </c>
      <c r="AJ185" s="133">
        <v>221429.4</v>
      </c>
      <c r="AK185" s="15">
        <f t="shared" si="463"/>
        <v>100</v>
      </c>
      <c r="AL185" s="15">
        <v>901.7</v>
      </c>
      <c r="AM185" s="133">
        <v>845.6</v>
      </c>
      <c r="AN185" s="133">
        <v>845.6</v>
      </c>
      <c r="AO185" s="14">
        <f t="shared" si="465"/>
        <v>100</v>
      </c>
      <c r="AP185" s="14">
        <v>129.1</v>
      </c>
      <c r="AQ185" s="14"/>
      <c r="AR185" s="15"/>
      <c r="AS185" s="15"/>
      <c r="AT185" s="15">
        <v>300.60000000000002</v>
      </c>
      <c r="AU185" s="15">
        <v>310.3</v>
      </c>
      <c r="AV185" s="15">
        <v>310.3</v>
      </c>
      <c r="AW185" s="15">
        <f t="shared" si="468"/>
        <v>100</v>
      </c>
      <c r="AX185" s="15">
        <v>3611.4</v>
      </c>
      <c r="AY185" s="133">
        <v>2851.4</v>
      </c>
      <c r="AZ185" s="133">
        <v>2832.9067599999998</v>
      </c>
      <c r="BA185" s="15">
        <f t="shared" si="470"/>
        <v>99.351432980290383</v>
      </c>
      <c r="BB185" s="15">
        <v>601.20000000000005</v>
      </c>
      <c r="BC185" s="133">
        <v>620.5</v>
      </c>
      <c r="BD185" s="133">
        <v>620.5</v>
      </c>
      <c r="BE185" s="15">
        <f t="shared" si="472"/>
        <v>100</v>
      </c>
      <c r="BF185" s="15">
        <v>300.60000000000002</v>
      </c>
      <c r="BG185" s="247">
        <v>310.3</v>
      </c>
      <c r="BH185" s="133">
        <v>310.3</v>
      </c>
      <c r="BI185" s="15">
        <f t="shared" si="474"/>
        <v>100</v>
      </c>
      <c r="BJ185" s="15">
        <v>1706.7</v>
      </c>
      <c r="BK185" s="15">
        <v>1578.22</v>
      </c>
      <c r="BL185" s="15">
        <v>1578.22</v>
      </c>
      <c r="BM185" s="15">
        <f t="shared" si="477"/>
        <v>100</v>
      </c>
      <c r="BN185" s="15"/>
      <c r="BO185" s="15"/>
      <c r="BP185" s="15"/>
      <c r="BQ185" s="15"/>
      <c r="BR185" s="15"/>
      <c r="BS185" s="15"/>
      <c r="BT185" s="15"/>
      <c r="BU185" s="14"/>
      <c r="BV185" s="15">
        <v>300.60000000000002</v>
      </c>
      <c r="BW185" s="133">
        <v>310.3</v>
      </c>
      <c r="BX185" s="133">
        <v>310.3</v>
      </c>
      <c r="BY185" s="15">
        <f t="shared" si="484"/>
        <v>100</v>
      </c>
      <c r="BZ185" s="15">
        <v>300.60000000000002</v>
      </c>
      <c r="CA185" s="15">
        <v>310.3</v>
      </c>
      <c r="CB185" s="15">
        <v>310.3</v>
      </c>
      <c r="CC185" s="15">
        <f t="shared" si="487"/>
        <v>100</v>
      </c>
      <c r="CD185" s="15">
        <v>18709.8</v>
      </c>
      <c r="CE185" s="15">
        <v>18709.8</v>
      </c>
      <c r="CF185" s="133">
        <v>16145.4</v>
      </c>
      <c r="CG185" s="15">
        <f t="shared" si="94"/>
        <v>86.293813937081097</v>
      </c>
      <c r="CH185" s="15">
        <v>39.5</v>
      </c>
      <c r="CI185" s="15">
        <v>109</v>
      </c>
      <c r="CJ185" s="15">
        <v>108.953</v>
      </c>
      <c r="CK185" s="15">
        <f t="shared" si="491"/>
        <v>99.956880733944956</v>
      </c>
      <c r="CL185" s="15"/>
      <c r="CM185" s="133">
        <v>5.7</v>
      </c>
      <c r="CN185" s="133">
        <v>5.7</v>
      </c>
      <c r="CO185" s="15">
        <f t="shared" si="490"/>
        <v>100</v>
      </c>
      <c r="CP185" s="15"/>
      <c r="CQ185" s="15"/>
      <c r="CR185" s="15"/>
      <c r="CS185" s="15"/>
    </row>
    <row r="186" spans="1:97" s="12" customFormat="1" ht="15.75" customHeight="1" x14ac:dyDescent="0.25">
      <c r="A186" s="120" t="s">
        <v>538</v>
      </c>
      <c r="B186" s="48">
        <f t="shared" si="445"/>
        <v>93.7</v>
      </c>
      <c r="C186" s="48">
        <f t="shared" si="445"/>
        <v>93.7</v>
      </c>
      <c r="D186" s="48">
        <f t="shared" si="446"/>
        <v>93.7</v>
      </c>
      <c r="E186" s="14">
        <f t="shared" ref="E186:E196" si="575">D186/C186*100</f>
        <v>100</v>
      </c>
      <c r="F186" s="14"/>
      <c r="G186" s="14"/>
      <c r="H186" s="14"/>
      <c r="I186" s="15"/>
      <c r="J186" s="14"/>
      <c r="K186" s="14"/>
      <c r="L186" s="15"/>
      <c r="M186" s="15"/>
      <c r="N186" s="14"/>
      <c r="O186" s="14"/>
      <c r="P186" s="15"/>
      <c r="Q186" s="15"/>
      <c r="R186" s="15"/>
      <c r="S186" s="15"/>
      <c r="T186" s="15"/>
      <c r="U186" s="15"/>
      <c r="V186" s="156"/>
      <c r="W186" s="14"/>
      <c r="X186" s="14"/>
      <c r="Y186" s="15"/>
      <c r="Z186" s="14"/>
      <c r="AA186" s="14"/>
      <c r="AB186" s="14"/>
      <c r="AC186" s="15"/>
      <c r="AD186" s="14"/>
      <c r="AE186" s="14"/>
      <c r="AF186" s="14"/>
      <c r="AG186" s="15"/>
      <c r="AH186" s="15"/>
      <c r="AI186" s="15"/>
      <c r="AJ186" s="15"/>
      <c r="AK186" s="15"/>
      <c r="AL186" s="14"/>
      <c r="AM186" s="14"/>
      <c r="AN186" s="14"/>
      <c r="AO186" s="14"/>
      <c r="AP186" s="14"/>
      <c r="AQ186" s="14"/>
      <c r="AR186" s="14"/>
      <c r="AS186" s="15"/>
      <c r="AT186" s="14"/>
      <c r="AU186" s="14"/>
      <c r="AV186" s="14"/>
      <c r="AW186" s="15"/>
      <c r="AX186" s="14"/>
      <c r="AY186" s="14"/>
      <c r="AZ186" s="14"/>
      <c r="BA186" s="15"/>
      <c r="BB186" s="14"/>
      <c r="BC186" s="14"/>
      <c r="BD186" s="14"/>
      <c r="BE186" s="15"/>
      <c r="BF186" s="14"/>
      <c r="BG186" s="14"/>
      <c r="BH186" s="14"/>
      <c r="BI186" s="15"/>
      <c r="BJ186" s="14"/>
      <c r="BK186" s="14"/>
      <c r="BL186" s="14"/>
      <c r="BM186" s="15"/>
      <c r="BN186" s="14"/>
      <c r="BO186" s="14"/>
      <c r="BP186" s="14"/>
      <c r="BQ186" s="14"/>
      <c r="BR186" s="14">
        <v>93.7</v>
      </c>
      <c r="BS186" s="14">
        <v>93.7</v>
      </c>
      <c r="BT186" s="14">
        <v>93.7</v>
      </c>
      <c r="BU186" s="14">
        <f t="shared" si="569"/>
        <v>100</v>
      </c>
      <c r="BV186" s="14"/>
      <c r="BW186" s="14"/>
      <c r="BX186" s="14"/>
      <c r="BY186" s="15"/>
      <c r="BZ186" s="14"/>
      <c r="CA186" s="14"/>
      <c r="CB186" s="14"/>
      <c r="CC186" s="15"/>
      <c r="CD186" s="14"/>
      <c r="CE186" s="14"/>
      <c r="CF186" s="14"/>
      <c r="CG186" s="14"/>
      <c r="CH186" s="14"/>
      <c r="CI186" s="14"/>
      <c r="CJ186" s="14"/>
      <c r="CK186" s="15"/>
      <c r="CL186" s="15"/>
      <c r="CM186" s="14"/>
      <c r="CN186" s="14"/>
      <c r="CO186" s="15"/>
      <c r="CP186" s="15"/>
      <c r="CQ186" s="14"/>
      <c r="CR186" s="14"/>
      <c r="CS186" s="15"/>
    </row>
    <row r="187" spans="1:97" s="12" customFormat="1" ht="15.75" customHeight="1" x14ac:dyDescent="0.25">
      <c r="A187" s="120" t="s">
        <v>539</v>
      </c>
      <c r="B187" s="48">
        <f t="shared" si="445"/>
        <v>93.7</v>
      </c>
      <c r="C187" s="48">
        <f t="shared" si="445"/>
        <v>93.7</v>
      </c>
      <c r="D187" s="48">
        <f t="shared" si="446"/>
        <v>93.7</v>
      </c>
      <c r="E187" s="14">
        <f t="shared" si="575"/>
        <v>100</v>
      </c>
      <c r="F187" s="14"/>
      <c r="G187" s="14"/>
      <c r="H187" s="14"/>
      <c r="I187" s="15"/>
      <c r="J187" s="14"/>
      <c r="K187" s="14"/>
      <c r="L187" s="15"/>
      <c r="M187" s="15"/>
      <c r="N187" s="14"/>
      <c r="O187" s="14"/>
      <c r="P187" s="15"/>
      <c r="Q187" s="15"/>
      <c r="R187" s="15"/>
      <c r="S187" s="15"/>
      <c r="T187" s="15"/>
      <c r="U187" s="15"/>
      <c r="V187" s="156"/>
      <c r="W187" s="14"/>
      <c r="X187" s="14"/>
      <c r="Y187" s="15"/>
      <c r="Z187" s="14"/>
      <c r="AA187" s="14"/>
      <c r="AB187" s="14"/>
      <c r="AC187" s="15"/>
      <c r="AD187" s="14"/>
      <c r="AE187" s="14"/>
      <c r="AF187" s="14"/>
      <c r="AG187" s="15"/>
      <c r="AH187" s="15"/>
      <c r="AI187" s="15"/>
      <c r="AJ187" s="15"/>
      <c r="AK187" s="15"/>
      <c r="AL187" s="14"/>
      <c r="AM187" s="14"/>
      <c r="AN187" s="14"/>
      <c r="AO187" s="14"/>
      <c r="AP187" s="14"/>
      <c r="AQ187" s="14"/>
      <c r="AR187" s="14"/>
      <c r="AS187" s="15"/>
      <c r="AT187" s="14"/>
      <c r="AU187" s="14"/>
      <c r="AV187" s="14"/>
      <c r="AW187" s="15"/>
      <c r="AX187" s="14"/>
      <c r="AY187" s="14"/>
      <c r="AZ187" s="14"/>
      <c r="BA187" s="15"/>
      <c r="BB187" s="14"/>
      <c r="BC187" s="14"/>
      <c r="BD187" s="14"/>
      <c r="BE187" s="15"/>
      <c r="BF187" s="14"/>
      <c r="BG187" s="14"/>
      <c r="BH187" s="14"/>
      <c r="BI187" s="15"/>
      <c r="BJ187" s="14"/>
      <c r="BK187" s="14"/>
      <c r="BL187" s="14"/>
      <c r="BM187" s="15"/>
      <c r="BN187" s="14"/>
      <c r="BO187" s="14"/>
      <c r="BP187" s="14"/>
      <c r="BQ187" s="14"/>
      <c r="BR187" s="14">
        <v>93.7</v>
      </c>
      <c r="BS187" s="14">
        <v>93.7</v>
      </c>
      <c r="BT187" s="14">
        <v>93.7</v>
      </c>
      <c r="BU187" s="14">
        <f t="shared" si="569"/>
        <v>100</v>
      </c>
      <c r="BV187" s="14"/>
      <c r="BW187" s="14"/>
      <c r="BX187" s="14"/>
      <c r="BY187" s="15"/>
      <c r="BZ187" s="14"/>
      <c r="CA187" s="14"/>
      <c r="CB187" s="14"/>
      <c r="CC187" s="15"/>
      <c r="CD187" s="14"/>
      <c r="CE187" s="14"/>
      <c r="CF187" s="14"/>
      <c r="CG187" s="14"/>
      <c r="CH187" s="14"/>
      <c r="CI187" s="14"/>
      <c r="CJ187" s="14"/>
      <c r="CK187" s="15"/>
      <c r="CL187" s="15"/>
      <c r="CM187" s="14"/>
      <c r="CN187" s="14"/>
      <c r="CO187" s="15"/>
      <c r="CP187" s="15"/>
      <c r="CQ187" s="14"/>
      <c r="CR187" s="14"/>
      <c r="CS187" s="15"/>
    </row>
    <row r="188" spans="1:97" s="12" customFormat="1" ht="15.75" customHeight="1" x14ac:dyDescent="0.25">
      <c r="A188" s="120" t="s">
        <v>540</v>
      </c>
      <c r="B188" s="48">
        <f t="shared" si="445"/>
        <v>93.7</v>
      </c>
      <c r="C188" s="48">
        <f t="shared" si="445"/>
        <v>93.7</v>
      </c>
      <c r="D188" s="48">
        <f t="shared" si="446"/>
        <v>93.7</v>
      </c>
      <c r="E188" s="14">
        <f t="shared" si="575"/>
        <v>100</v>
      </c>
      <c r="F188" s="14"/>
      <c r="G188" s="14"/>
      <c r="H188" s="14"/>
      <c r="I188" s="15"/>
      <c r="J188" s="14"/>
      <c r="K188" s="14"/>
      <c r="L188" s="15"/>
      <c r="M188" s="15"/>
      <c r="N188" s="14"/>
      <c r="O188" s="14"/>
      <c r="P188" s="15"/>
      <c r="Q188" s="15"/>
      <c r="R188" s="15"/>
      <c r="S188" s="15"/>
      <c r="T188" s="15"/>
      <c r="U188" s="15"/>
      <c r="V188" s="156"/>
      <c r="W188" s="14"/>
      <c r="X188" s="14"/>
      <c r="Y188" s="15"/>
      <c r="Z188" s="14"/>
      <c r="AA188" s="14"/>
      <c r="AB188" s="14"/>
      <c r="AC188" s="15"/>
      <c r="AD188" s="14"/>
      <c r="AE188" s="14"/>
      <c r="AF188" s="14"/>
      <c r="AG188" s="15"/>
      <c r="AH188" s="15"/>
      <c r="AI188" s="15"/>
      <c r="AJ188" s="15"/>
      <c r="AK188" s="15"/>
      <c r="AL188" s="14"/>
      <c r="AM188" s="14"/>
      <c r="AN188" s="14"/>
      <c r="AO188" s="14"/>
      <c r="AP188" s="14"/>
      <c r="AQ188" s="14"/>
      <c r="AR188" s="14"/>
      <c r="AS188" s="15"/>
      <c r="AT188" s="14"/>
      <c r="AU188" s="14"/>
      <c r="AV188" s="14"/>
      <c r="AW188" s="15"/>
      <c r="AX188" s="14"/>
      <c r="AY188" s="14"/>
      <c r="AZ188" s="14"/>
      <c r="BA188" s="15"/>
      <c r="BB188" s="14"/>
      <c r="BC188" s="14"/>
      <c r="BD188" s="14"/>
      <c r="BE188" s="15"/>
      <c r="BF188" s="14"/>
      <c r="BG188" s="14"/>
      <c r="BH188" s="14"/>
      <c r="BI188" s="15"/>
      <c r="BJ188" s="14"/>
      <c r="BK188" s="14"/>
      <c r="BL188" s="14"/>
      <c r="BM188" s="15"/>
      <c r="BN188" s="14"/>
      <c r="BO188" s="14"/>
      <c r="BP188" s="14"/>
      <c r="BQ188" s="14"/>
      <c r="BR188" s="14">
        <v>93.7</v>
      </c>
      <c r="BS188" s="14">
        <v>93.7</v>
      </c>
      <c r="BT188" s="14">
        <v>93.7</v>
      </c>
      <c r="BU188" s="14">
        <f t="shared" si="569"/>
        <v>100</v>
      </c>
      <c r="BV188" s="14"/>
      <c r="BW188" s="14"/>
      <c r="BX188" s="14"/>
      <c r="BY188" s="15"/>
      <c r="BZ188" s="14"/>
      <c r="CA188" s="14"/>
      <c r="CB188" s="14"/>
      <c r="CC188" s="15"/>
      <c r="CD188" s="14"/>
      <c r="CE188" s="14"/>
      <c r="CF188" s="14"/>
      <c r="CG188" s="14"/>
      <c r="CH188" s="14"/>
      <c r="CI188" s="14"/>
      <c r="CJ188" s="14"/>
      <c r="CK188" s="15"/>
      <c r="CL188" s="15"/>
      <c r="CM188" s="14"/>
      <c r="CN188" s="14"/>
      <c r="CO188" s="15"/>
      <c r="CP188" s="15"/>
      <c r="CQ188" s="14"/>
      <c r="CR188" s="14"/>
      <c r="CS188" s="15"/>
    </row>
    <row r="189" spans="1:97" s="12" customFormat="1" ht="15.75" customHeight="1" x14ac:dyDescent="0.25">
      <c r="A189" s="120" t="s">
        <v>541</v>
      </c>
      <c r="B189" s="48">
        <f t="shared" si="445"/>
        <v>93.7</v>
      </c>
      <c r="C189" s="48">
        <f t="shared" si="445"/>
        <v>93.7</v>
      </c>
      <c r="D189" s="48">
        <f t="shared" si="446"/>
        <v>93.7</v>
      </c>
      <c r="E189" s="14">
        <f t="shared" si="575"/>
        <v>100</v>
      </c>
      <c r="F189" s="14"/>
      <c r="G189" s="14"/>
      <c r="H189" s="14"/>
      <c r="I189" s="15"/>
      <c r="J189" s="14"/>
      <c r="K189" s="14"/>
      <c r="L189" s="15"/>
      <c r="M189" s="15"/>
      <c r="N189" s="14"/>
      <c r="O189" s="14"/>
      <c r="P189" s="15"/>
      <c r="Q189" s="15"/>
      <c r="R189" s="15"/>
      <c r="S189" s="15"/>
      <c r="T189" s="15"/>
      <c r="U189" s="15"/>
      <c r="V189" s="156"/>
      <c r="W189" s="14"/>
      <c r="X189" s="14"/>
      <c r="Y189" s="15"/>
      <c r="Z189" s="14"/>
      <c r="AA189" s="14"/>
      <c r="AB189" s="14"/>
      <c r="AC189" s="15"/>
      <c r="AD189" s="14"/>
      <c r="AE189" s="14"/>
      <c r="AF189" s="14"/>
      <c r="AG189" s="15"/>
      <c r="AH189" s="15"/>
      <c r="AI189" s="15"/>
      <c r="AJ189" s="15"/>
      <c r="AK189" s="15"/>
      <c r="AL189" s="14"/>
      <c r="AM189" s="14"/>
      <c r="AN189" s="14"/>
      <c r="AO189" s="14"/>
      <c r="AP189" s="14"/>
      <c r="AQ189" s="14"/>
      <c r="AR189" s="14"/>
      <c r="AS189" s="15"/>
      <c r="AT189" s="14"/>
      <c r="AU189" s="14"/>
      <c r="AV189" s="14"/>
      <c r="AW189" s="15"/>
      <c r="AX189" s="14"/>
      <c r="AY189" s="14"/>
      <c r="AZ189" s="14"/>
      <c r="BA189" s="15"/>
      <c r="BB189" s="14"/>
      <c r="BC189" s="14"/>
      <c r="BD189" s="14"/>
      <c r="BE189" s="15"/>
      <c r="BF189" s="14"/>
      <c r="BG189" s="14"/>
      <c r="BH189" s="14"/>
      <c r="BI189" s="15"/>
      <c r="BJ189" s="14"/>
      <c r="BK189" s="14"/>
      <c r="BL189" s="14"/>
      <c r="BM189" s="15"/>
      <c r="BN189" s="14"/>
      <c r="BO189" s="14"/>
      <c r="BP189" s="14"/>
      <c r="BQ189" s="14"/>
      <c r="BR189" s="14">
        <v>93.7</v>
      </c>
      <c r="BS189" s="14">
        <v>93.7</v>
      </c>
      <c r="BT189" s="14">
        <v>93.7</v>
      </c>
      <c r="BU189" s="14">
        <f t="shared" si="569"/>
        <v>100</v>
      </c>
      <c r="BV189" s="14"/>
      <c r="BW189" s="14"/>
      <c r="BX189" s="14"/>
      <c r="BY189" s="15"/>
      <c r="BZ189" s="14"/>
      <c r="CA189" s="14"/>
      <c r="CB189" s="14"/>
      <c r="CC189" s="15"/>
      <c r="CD189" s="14"/>
      <c r="CE189" s="14"/>
      <c r="CF189" s="14"/>
      <c r="CG189" s="14"/>
      <c r="CH189" s="14"/>
      <c r="CI189" s="14"/>
      <c r="CJ189" s="14"/>
      <c r="CK189" s="15"/>
      <c r="CL189" s="15"/>
      <c r="CM189" s="14"/>
      <c r="CN189" s="14"/>
      <c r="CO189" s="15"/>
      <c r="CP189" s="15"/>
      <c r="CQ189" s="14"/>
      <c r="CR189" s="14"/>
      <c r="CS189" s="15"/>
    </row>
    <row r="190" spans="1:97" s="12" customFormat="1" ht="15.75" customHeight="1" x14ac:dyDescent="0.25">
      <c r="A190" s="120" t="s">
        <v>542</v>
      </c>
      <c r="B190" s="48">
        <f t="shared" si="445"/>
        <v>93.7</v>
      </c>
      <c r="C190" s="48">
        <f t="shared" si="445"/>
        <v>93.7</v>
      </c>
      <c r="D190" s="48">
        <f t="shared" si="446"/>
        <v>93.7</v>
      </c>
      <c r="E190" s="14">
        <f t="shared" si="575"/>
        <v>100</v>
      </c>
      <c r="F190" s="14"/>
      <c r="G190" s="14"/>
      <c r="H190" s="14"/>
      <c r="I190" s="15"/>
      <c r="J190" s="14"/>
      <c r="K190" s="14"/>
      <c r="L190" s="15"/>
      <c r="M190" s="15"/>
      <c r="N190" s="14"/>
      <c r="O190" s="14"/>
      <c r="P190" s="15"/>
      <c r="Q190" s="15"/>
      <c r="R190" s="15"/>
      <c r="S190" s="15"/>
      <c r="T190" s="15"/>
      <c r="U190" s="15"/>
      <c r="V190" s="156"/>
      <c r="W190" s="14"/>
      <c r="X190" s="14"/>
      <c r="Y190" s="15"/>
      <c r="Z190" s="14"/>
      <c r="AA190" s="14"/>
      <c r="AB190" s="14"/>
      <c r="AC190" s="15"/>
      <c r="AD190" s="14"/>
      <c r="AE190" s="14"/>
      <c r="AF190" s="14"/>
      <c r="AG190" s="15"/>
      <c r="AH190" s="15"/>
      <c r="AI190" s="15"/>
      <c r="AJ190" s="15"/>
      <c r="AK190" s="15"/>
      <c r="AL190" s="14"/>
      <c r="AM190" s="14"/>
      <c r="AN190" s="14"/>
      <c r="AO190" s="14"/>
      <c r="AP190" s="14"/>
      <c r="AQ190" s="14"/>
      <c r="AR190" s="14"/>
      <c r="AS190" s="15"/>
      <c r="AT190" s="14"/>
      <c r="AU190" s="14"/>
      <c r="AV190" s="14"/>
      <c r="AW190" s="15"/>
      <c r="AX190" s="14"/>
      <c r="AY190" s="14"/>
      <c r="AZ190" s="14"/>
      <c r="BA190" s="15"/>
      <c r="BB190" s="14"/>
      <c r="BC190" s="14"/>
      <c r="BD190" s="14"/>
      <c r="BE190" s="15"/>
      <c r="BF190" s="14"/>
      <c r="BG190" s="14"/>
      <c r="BH190" s="14"/>
      <c r="BI190" s="15"/>
      <c r="BJ190" s="14"/>
      <c r="BK190" s="14"/>
      <c r="BL190" s="14"/>
      <c r="BM190" s="15"/>
      <c r="BN190" s="14"/>
      <c r="BO190" s="14"/>
      <c r="BP190" s="14"/>
      <c r="BQ190" s="14"/>
      <c r="BR190" s="14">
        <v>93.7</v>
      </c>
      <c r="BS190" s="14">
        <v>93.7</v>
      </c>
      <c r="BT190" s="14">
        <v>93.7</v>
      </c>
      <c r="BU190" s="14">
        <f t="shared" si="569"/>
        <v>100</v>
      </c>
      <c r="BV190" s="14"/>
      <c r="BW190" s="14"/>
      <c r="BX190" s="14"/>
      <c r="BY190" s="15"/>
      <c r="BZ190" s="14"/>
      <c r="CA190" s="14"/>
      <c r="CB190" s="14"/>
      <c r="CC190" s="15"/>
      <c r="CD190" s="14"/>
      <c r="CE190" s="14"/>
      <c r="CF190" s="14"/>
      <c r="CG190" s="14"/>
      <c r="CH190" s="14"/>
      <c r="CI190" s="14"/>
      <c r="CJ190" s="14"/>
      <c r="CK190" s="15"/>
      <c r="CL190" s="15"/>
      <c r="CM190" s="14"/>
      <c r="CN190" s="14"/>
      <c r="CO190" s="15"/>
      <c r="CP190" s="15"/>
      <c r="CQ190" s="14"/>
      <c r="CR190" s="14"/>
      <c r="CS190" s="15"/>
    </row>
    <row r="191" spans="1:97" s="12" customFormat="1" ht="15.75" customHeight="1" x14ac:dyDescent="0.25">
      <c r="A191" s="120" t="s">
        <v>543</v>
      </c>
      <c r="B191" s="48">
        <f t="shared" si="445"/>
        <v>93.7</v>
      </c>
      <c r="C191" s="48">
        <f t="shared" si="445"/>
        <v>93.7</v>
      </c>
      <c r="D191" s="48">
        <f t="shared" si="446"/>
        <v>93.7</v>
      </c>
      <c r="E191" s="14">
        <f t="shared" si="575"/>
        <v>100</v>
      </c>
      <c r="F191" s="14"/>
      <c r="G191" s="14"/>
      <c r="H191" s="14"/>
      <c r="I191" s="15"/>
      <c r="J191" s="14"/>
      <c r="K191" s="14"/>
      <c r="L191" s="15"/>
      <c r="M191" s="15"/>
      <c r="N191" s="14"/>
      <c r="O191" s="14"/>
      <c r="P191" s="15"/>
      <c r="Q191" s="15"/>
      <c r="R191" s="15"/>
      <c r="S191" s="15"/>
      <c r="T191" s="15"/>
      <c r="U191" s="15"/>
      <c r="V191" s="156"/>
      <c r="W191" s="14"/>
      <c r="X191" s="14"/>
      <c r="Y191" s="15"/>
      <c r="Z191" s="14"/>
      <c r="AA191" s="14"/>
      <c r="AB191" s="14"/>
      <c r="AC191" s="15"/>
      <c r="AD191" s="14"/>
      <c r="AE191" s="14"/>
      <c r="AF191" s="14"/>
      <c r="AG191" s="15"/>
      <c r="AH191" s="15"/>
      <c r="AI191" s="15"/>
      <c r="AJ191" s="15"/>
      <c r="AK191" s="15"/>
      <c r="AL191" s="14"/>
      <c r="AM191" s="14"/>
      <c r="AN191" s="14"/>
      <c r="AO191" s="14"/>
      <c r="AP191" s="14"/>
      <c r="AQ191" s="14"/>
      <c r="AR191" s="14"/>
      <c r="AS191" s="15"/>
      <c r="AT191" s="14"/>
      <c r="AU191" s="14"/>
      <c r="AV191" s="14"/>
      <c r="AW191" s="15"/>
      <c r="AX191" s="14"/>
      <c r="AY191" s="14"/>
      <c r="AZ191" s="14"/>
      <c r="BA191" s="15"/>
      <c r="BB191" s="14"/>
      <c r="BC191" s="14"/>
      <c r="BD191" s="14"/>
      <c r="BE191" s="15"/>
      <c r="BF191" s="14"/>
      <c r="BG191" s="14"/>
      <c r="BH191" s="14"/>
      <c r="BI191" s="15"/>
      <c r="BJ191" s="14"/>
      <c r="BK191" s="14"/>
      <c r="BL191" s="14"/>
      <c r="BM191" s="15"/>
      <c r="BN191" s="14"/>
      <c r="BO191" s="14"/>
      <c r="BP191" s="14"/>
      <c r="BQ191" s="14"/>
      <c r="BR191" s="14">
        <v>93.7</v>
      </c>
      <c r="BS191" s="14">
        <v>93.7</v>
      </c>
      <c r="BT191" s="14">
        <v>93.7</v>
      </c>
      <c r="BU191" s="14">
        <f t="shared" si="569"/>
        <v>100</v>
      </c>
      <c r="BV191" s="14"/>
      <c r="BW191" s="14"/>
      <c r="BX191" s="14"/>
      <c r="BY191" s="15"/>
      <c r="BZ191" s="14"/>
      <c r="CA191" s="14"/>
      <c r="CB191" s="14"/>
      <c r="CC191" s="15"/>
      <c r="CD191" s="14"/>
      <c r="CE191" s="14"/>
      <c r="CF191" s="14"/>
      <c r="CG191" s="14"/>
      <c r="CH191" s="14"/>
      <c r="CI191" s="14"/>
      <c r="CJ191" s="14"/>
      <c r="CK191" s="15"/>
      <c r="CL191" s="15"/>
      <c r="CM191" s="14"/>
      <c r="CN191" s="14"/>
      <c r="CO191" s="15"/>
      <c r="CP191" s="15"/>
      <c r="CQ191" s="14"/>
      <c r="CR191" s="14"/>
      <c r="CS191" s="15"/>
    </row>
    <row r="192" spans="1:97" s="12" customFormat="1" ht="15.75" customHeight="1" x14ac:dyDescent="0.25">
      <c r="A192" s="120" t="s">
        <v>544</v>
      </c>
      <c r="B192" s="48">
        <f t="shared" si="445"/>
        <v>93.7</v>
      </c>
      <c r="C192" s="48">
        <f t="shared" si="445"/>
        <v>93.7</v>
      </c>
      <c r="D192" s="48">
        <f t="shared" si="446"/>
        <v>93.7</v>
      </c>
      <c r="E192" s="14">
        <f t="shared" si="575"/>
        <v>100</v>
      </c>
      <c r="F192" s="14"/>
      <c r="G192" s="14"/>
      <c r="H192" s="14"/>
      <c r="I192" s="15"/>
      <c r="J192" s="14"/>
      <c r="K192" s="14"/>
      <c r="L192" s="15"/>
      <c r="M192" s="15"/>
      <c r="N192" s="14"/>
      <c r="O192" s="14"/>
      <c r="P192" s="15"/>
      <c r="Q192" s="15"/>
      <c r="R192" s="15"/>
      <c r="S192" s="15"/>
      <c r="T192" s="15"/>
      <c r="U192" s="15"/>
      <c r="V192" s="156"/>
      <c r="W192" s="14"/>
      <c r="X192" s="14"/>
      <c r="Y192" s="15"/>
      <c r="Z192" s="14"/>
      <c r="AA192" s="14"/>
      <c r="AB192" s="14"/>
      <c r="AC192" s="15"/>
      <c r="AD192" s="14"/>
      <c r="AE192" s="14"/>
      <c r="AF192" s="14"/>
      <c r="AG192" s="15"/>
      <c r="AH192" s="15"/>
      <c r="AI192" s="15"/>
      <c r="AJ192" s="15"/>
      <c r="AK192" s="15"/>
      <c r="AL192" s="14"/>
      <c r="AM192" s="14"/>
      <c r="AN192" s="14"/>
      <c r="AO192" s="14"/>
      <c r="AP192" s="14"/>
      <c r="AQ192" s="14"/>
      <c r="AR192" s="14"/>
      <c r="AS192" s="15"/>
      <c r="AT192" s="14"/>
      <c r="AU192" s="14"/>
      <c r="AV192" s="14"/>
      <c r="AW192" s="15"/>
      <c r="AX192" s="14"/>
      <c r="AY192" s="14"/>
      <c r="AZ192" s="14"/>
      <c r="BA192" s="15"/>
      <c r="BB192" s="14"/>
      <c r="BC192" s="14"/>
      <c r="BD192" s="14"/>
      <c r="BE192" s="15"/>
      <c r="BF192" s="14"/>
      <c r="BG192" s="14"/>
      <c r="BH192" s="14"/>
      <c r="BI192" s="15"/>
      <c r="BJ192" s="14"/>
      <c r="BK192" s="14"/>
      <c r="BL192" s="14"/>
      <c r="BM192" s="15"/>
      <c r="BN192" s="14"/>
      <c r="BO192" s="14"/>
      <c r="BP192" s="14"/>
      <c r="BQ192" s="14"/>
      <c r="BR192" s="14">
        <v>93.7</v>
      </c>
      <c r="BS192" s="14">
        <v>93.7</v>
      </c>
      <c r="BT192" s="14">
        <v>93.7</v>
      </c>
      <c r="BU192" s="14">
        <f t="shared" si="569"/>
        <v>100</v>
      </c>
      <c r="BV192" s="14"/>
      <c r="BW192" s="14"/>
      <c r="BX192" s="14"/>
      <c r="BY192" s="15"/>
      <c r="BZ192" s="14"/>
      <c r="CA192" s="14"/>
      <c r="CB192" s="14"/>
      <c r="CC192" s="15"/>
      <c r="CD192" s="14"/>
      <c r="CE192" s="14"/>
      <c r="CF192" s="14"/>
      <c r="CG192" s="14"/>
      <c r="CH192" s="14"/>
      <c r="CI192" s="14"/>
      <c r="CJ192" s="14"/>
      <c r="CK192" s="15"/>
      <c r="CL192" s="15"/>
      <c r="CM192" s="14"/>
      <c r="CN192" s="14"/>
      <c r="CO192" s="15"/>
      <c r="CP192" s="15"/>
      <c r="CQ192" s="14"/>
      <c r="CR192" s="14"/>
      <c r="CS192" s="15"/>
    </row>
    <row r="193" spans="1:97" s="12" customFormat="1" ht="15.75" customHeight="1" x14ac:dyDescent="0.25">
      <c r="A193" s="120" t="s">
        <v>545</v>
      </c>
      <c r="B193" s="48">
        <f t="shared" si="445"/>
        <v>93.7</v>
      </c>
      <c r="C193" s="48">
        <f t="shared" si="445"/>
        <v>93.7</v>
      </c>
      <c r="D193" s="48">
        <f t="shared" si="446"/>
        <v>93.7</v>
      </c>
      <c r="E193" s="14">
        <f t="shared" si="575"/>
        <v>100</v>
      </c>
      <c r="F193" s="14"/>
      <c r="G193" s="14"/>
      <c r="H193" s="14"/>
      <c r="I193" s="15"/>
      <c r="J193" s="14"/>
      <c r="K193" s="14"/>
      <c r="L193" s="15"/>
      <c r="M193" s="15"/>
      <c r="N193" s="14"/>
      <c r="O193" s="14"/>
      <c r="P193" s="15"/>
      <c r="Q193" s="15"/>
      <c r="R193" s="15"/>
      <c r="S193" s="15"/>
      <c r="T193" s="15"/>
      <c r="U193" s="15"/>
      <c r="V193" s="156"/>
      <c r="W193" s="14"/>
      <c r="X193" s="14"/>
      <c r="Y193" s="15"/>
      <c r="Z193" s="14"/>
      <c r="AA193" s="14"/>
      <c r="AB193" s="14"/>
      <c r="AC193" s="15"/>
      <c r="AD193" s="14"/>
      <c r="AE193" s="14"/>
      <c r="AF193" s="14"/>
      <c r="AG193" s="15"/>
      <c r="AH193" s="15"/>
      <c r="AI193" s="15"/>
      <c r="AJ193" s="15"/>
      <c r="AK193" s="15"/>
      <c r="AL193" s="14"/>
      <c r="AM193" s="14"/>
      <c r="AN193" s="14"/>
      <c r="AO193" s="14"/>
      <c r="AP193" s="14"/>
      <c r="AQ193" s="14"/>
      <c r="AR193" s="14"/>
      <c r="AS193" s="15"/>
      <c r="AT193" s="14"/>
      <c r="AU193" s="14"/>
      <c r="AV193" s="14"/>
      <c r="AW193" s="15"/>
      <c r="AX193" s="14"/>
      <c r="AY193" s="14"/>
      <c r="AZ193" s="14"/>
      <c r="BA193" s="15"/>
      <c r="BB193" s="14"/>
      <c r="BC193" s="14"/>
      <c r="BD193" s="14"/>
      <c r="BE193" s="15"/>
      <c r="BF193" s="14"/>
      <c r="BG193" s="14"/>
      <c r="BH193" s="14"/>
      <c r="BI193" s="15"/>
      <c r="BJ193" s="14"/>
      <c r="BK193" s="14"/>
      <c r="BL193" s="14"/>
      <c r="BM193" s="15"/>
      <c r="BN193" s="14"/>
      <c r="BO193" s="14"/>
      <c r="BP193" s="14"/>
      <c r="BQ193" s="14"/>
      <c r="BR193" s="14">
        <v>93.7</v>
      </c>
      <c r="BS193" s="14">
        <v>93.7</v>
      </c>
      <c r="BT193" s="14">
        <v>93.7</v>
      </c>
      <c r="BU193" s="14">
        <f t="shared" si="569"/>
        <v>100</v>
      </c>
      <c r="BV193" s="14"/>
      <c r="BW193" s="14"/>
      <c r="BX193" s="14"/>
      <c r="BY193" s="15"/>
      <c r="BZ193" s="14"/>
      <c r="CA193" s="14"/>
      <c r="CB193" s="14"/>
      <c r="CC193" s="15"/>
      <c r="CD193" s="14"/>
      <c r="CE193" s="14"/>
      <c r="CF193" s="14"/>
      <c r="CG193" s="14"/>
      <c r="CH193" s="14"/>
      <c r="CI193" s="14"/>
      <c r="CJ193" s="14"/>
      <c r="CK193" s="15"/>
      <c r="CL193" s="15"/>
      <c r="CM193" s="14"/>
      <c r="CN193" s="14"/>
      <c r="CO193" s="15"/>
      <c r="CP193" s="15"/>
      <c r="CQ193" s="14"/>
      <c r="CR193" s="14"/>
      <c r="CS193" s="15"/>
    </row>
    <row r="194" spans="1:97" s="12" customFormat="1" ht="15.75" customHeight="1" x14ac:dyDescent="0.25">
      <c r="A194" s="120" t="s">
        <v>387</v>
      </c>
      <c r="B194" s="48">
        <f t="shared" si="445"/>
        <v>234.2</v>
      </c>
      <c r="C194" s="48">
        <f t="shared" si="445"/>
        <v>234.2</v>
      </c>
      <c r="D194" s="48">
        <f t="shared" si="446"/>
        <v>234.2</v>
      </c>
      <c r="E194" s="14">
        <f t="shared" si="575"/>
        <v>100</v>
      </c>
      <c r="F194" s="14"/>
      <c r="G194" s="14"/>
      <c r="H194" s="14"/>
      <c r="I194" s="15"/>
      <c r="J194" s="14"/>
      <c r="K194" s="14"/>
      <c r="L194" s="15"/>
      <c r="M194" s="15"/>
      <c r="N194" s="14"/>
      <c r="O194" s="14"/>
      <c r="P194" s="15"/>
      <c r="Q194" s="15"/>
      <c r="R194" s="15"/>
      <c r="S194" s="15"/>
      <c r="T194" s="15"/>
      <c r="U194" s="15"/>
      <c r="V194" s="156"/>
      <c r="W194" s="14"/>
      <c r="X194" s="14"/>
      <c r="Y194" s="15"/>
      <c r="Z194" s="14"/>
      <c r="AA194" s="14"/>
      <c r="AB194" s="14"/>
      <c r="AC194" s="15"/>
      <c r="AD194" s="14"/>
      <c r="AE194" s="14"/>
      <c r="AF194" s="14"/>
      <c r="AG194" s="15"/>
      <c r="AH194" s="15"/>
      <c r="AI194" s="15"/>
      <c r="AJ194" s="15"/>
      <c r="AK194" s="15"/>
      <c r="AL194" s="14"/>
      <c r="AM194" s="14"/>
      <c r="AN194" s="14"/>
      <c r="AO194" s="14"/>
      <c r="AP194" s="14"/>
      <c r="AQ194" s="14"/>
      <c r="AR194" s="14"/>
      <c r="AS194" s="15"/>
      <c r="AT194" s="14"/>
      <c r="AU194" s="14"/>
      <c r="AV194" s="14"/>
      <c r="AW194" s="15"/>
      <c r="AX194" s="14"/>
      <c r="AY194" s="14"/>
      <c r="AZ194" s="14"/>
      <c r="BA194" s="15"/>
      <c r="BB194" s="14"/>
      <c r="BC194" s="14"/>
      <c r="BD194" s="14"/>
      <c r="BE194" s="15"/>
      <c r="BF194" s="14"/>
      <c r="BG194" s="14"/>
      <c r="BH194" s="14"/>
      <c r="BI194" s="15"/>
      <c r="BJ194" s="14"/>
      <c r="BK194" s="14"/>
      <c r="BL194" s="14"/>
      <c r="BM194" s="15"/>
      <c r="BN194" s="14"/>
      <c r="BO194" s="14"/>
      <c r="BP194" s="14"/>
      <c r="BQ194" s="14"/>
      <c r="BR194" s="14">
        <v>234.2</v>
      </c>
      <c r="BS194" s="14">
        <v>234.2</v>
      </c>
      <c r="BT194" s="14">
        <v>234.2</v>
      </c>
      <c r="BU194" s="14">
        <f t="shared" si="569"/>
        <v>100</v>
      </c>
      <c r="BV194" s="14"/>
      <c r="BW194" s="14"/>
      <c r="BX194" s="14"/>
      <c r="BY194" s="15"/>
      <c r="BZ194" s="14"/>
      <c r="CA194" s="14"/>
      <c r="CB194" s="14"/>
      <c r="CC194" s="15"/>
      <c r="CD194" s="14"/>
      <c r="CE194" s="14"/>
      <c r="CF194" s="14"/>
      <c r="CG194" s="14"/>
      <c r="CH194" s="14"/>
      <c r="CI194" s="14"/>
      <c r="CJ194" s="14"/>
      <c r="CK194" s="15"/>
      <c r="CL194" s="15"/>
      <c r="CM194" s="14"/>
      <c r="CN194" s="14"/>
      <c r="CO194" s="15"/>
      <c r="CP194" s="15"/>
      <c r="CQ194" s="14"/>
      <c r="CR194" s="14"/>
      <c r="CS194" s="15"/>
    </row>
    <row r="195" spans="1:97" s="12" customFormat="1" ht="15.75" customHeight="1" x14ac:dyDescent="0.25">
      <c r="A195" s="120" t="s">
        <v>546</v>
      </c>
      <c r="B195" s="48">
        <f t="shared" si="445"/>
        <v>93.7</v>
      </c>
      <c r="C195" s="48">
        <f t="shared" si="445"/>
        <v>93.7</v>
      </c>
      <c r="D195" s="48">
        <f t="shared" si="446"/>
        <v>93.7</v>
      </c>
      <c r="E195" s="14">
        <f t="shared" si="575"/>
        <v>100</v>
      </c>
      <c r="F195" s="14"/>
      <c r="G195" s="14"/>
      <c r="H195" s="14"/>
      <c r="I195" s="15"/>
      <c r="J195" s="14"/>
      <c r="K195" s="14"/>
      <c r="L195" s="15"/>
      <c r="M195" s="15"/>
      <c r="N195" s="14"/>
      <c r="O195" s="14"/>
      <c r="P195" s="15"/>
      <c r="Q195" s="15"/>
      <c r="R195" s="15"/>
      <c r="S195" s="15"/>
      <c r="T195" s="15"/>
      <c r="U195" s="15"/>
      <c r="V195" s="156"/>
      <c r="W195" s="14"/>
      <c r="X195" s="14"/>
      <c r="Y195" s="15"/>
      <c r="Z195" s="14"/>
      <c r="AA195" s="14"/>
      <c r="AB195" s="14"/>
      <c r="AC195" s="15"/>
      <c r="AD195" s="14"/>
      <c r="AE195" s="14"/>
      <c r="AF195" s="14"/>
      <c r="AG195" s="15"/>
      <c r="AH195" s="15"/>
      <c r="AI195" s="15"/>
      <c r="AJ195" s="15"/>
      <c r="AK195" s="15"/>
      <c r="AL195" s="14"/>
      <c r="AM195" s="14"/>
      <c r="AN195" s="14"/>
      <c r="AO195" s="14"/>
      <c r="AP195" s="14"/>
      <c r="AQ195" s="14"/>
      <c r="AR195" s="14"/>
      <c r="AS195" s="15"/>
      <c r="AT195" s="14"/>
      <c r="AU195" s="14"/>
      <c r="AV195" s="14"/>
      <c r="AW195" s="15"/>
      <c r="AX195" s="14"/>
      <c r="AY195" s="14"/>
      <c r="AZ195" s="14"/>
      <c r="BA195" s="15"/>
      <c r="BB195" s="14"/>
      <c r="BC195" s="14"/>
      <c r="BD195" s="14"/>
      <c r="BE195" s="15"/>
      <c r="BF195" s="14"/>
      <c r="BG195" s="14"/>
      <c r="BH195" s="14"/>
      <c r="BI195" s="15"/>
      <c r="BJ195" s="14"/>
      <c r="BK195" s="14"/>
      <c r="BL195" s="14"/>
      <c r="BM195" s="15"/>
      <c r="BN195" s="14"/>
      <c r="BO195" s="14"/>
      <c r="BP195" s="14"/>
      <c r="BQ195" s="14"/>
      <c r="BR195" s="14">
        <v>93.7</v>
      </c>
      <c r="BS195" s="14">
        <v>93.7</v>
      </c>
      <c r="BT195" s="14">
        <v>93.7</v>
      </c>
      <c r="BU195" s="14">
        <f t="shared" si="569"/>
        <v>100</v>
      </c>
      <c r="BV195" s="14"/>
      <c r="BW195" s="14"/>
      <c r="BX195" s="14"/>
      <c r="BY195" s="15"/>
      <c r="BZ195" s="14"/>
      <c r="CA195" s="14"/>
      <c r="CB195" s="14"/>
      <c r="CC195" s="15"/>
      <c r="CD195" s="14"/>
      <c r="CE195" s="14"/>
      <c r="CF195" s="14"/>
      <c r="CG195" s="14"/>
      <c r="CH195" s="14"/>
      <c r="CI195" s="14"/>
      <c r="CJ195" s="14"/>
      <c r="CK195" s="15"/>
      <c r="CL195" s="15"/>
      <c r="CM195" s="14"/>
      <c r="CN195" s="14"/>
      <c r="CO195" s="15"/>
      <c r="CP195" s="15"/>
      <c r="CQ195" s="14"/>
      <c r="CR195" s="14"/>
      <c r="CS195" s="15"/>
    </row>
    <row r="196" spans="1:97" s="12" customFormat="1" ht="15.75" customHeight="1" x14ac:dyDescent="0.25">
      <c r="A196" s="120" t="s">
        <v>547</v>
      </c>
      <c r="B196" s="48">
        <f t="shared" si="445"/>
        <v>93.7</v>
      </c>
      <c r="C196" s="48">
        <f t="shared" si="445"/>
        <v>93.7</v>
      </c>
      <c r="D196" s="48">
        <f t="shared" si="446"/>
        <v>93.7</v>
      </c>
      <c r="E196" s="14">
        <f t="shared" si="575"/>
        <v>100</v>
      </c>
      <c r="F196" s="14"/>
      <c r="G196" s="14"/>
      <c r="H196" s="14"/>
      <c r="I196" s="15"/>
      <c r="J196" s="14"/>
      <c r="K196" s="14"/>
      <c r="L196" s="15"/>
      <c r="M196" s="15"/>
      <c r="N196" s="14"/>
      <c r="O196" s="14"/>
      <c r="P196" s="15"/>
      <c r="Q196" s="15"/>
      <c r="R196" s="15"/>
      <c r="S196" s="15"/>
      <c r="T196" s="15"/>
      <c r="U196" s="15"/>
      <c r="V196" s="156"/>
      <c r="W196" s="14"/>
      <c r="X196" s="14"/>
      <c r="Y196" s="15"/>
      <c r="Z196" s="14"/>
      <c r="AA196" s="14"/>
      <c r="AB196" s="14"/>
      <c r="AC196" s="15"/>
      <c r="AD196" s="14"/>
      <c r="AE196" s="14"/>
      <c r="AF196" s="14"/>
      <c r="AG196" s="15"/>
      <c r="AH196" s="15"/>
      <c r="AI196" s="15"/>
      <c r="AJ196" s="15"/>
      <c r="AK196" s="15"/>
      <c r="AL196" s="14"/>
      <c r="AM196" s="14"/>
      <c r="AN196" s="14"/>
      <c r="AO196" s="14"/>
      <c r="AP196" s="14"/>
      <c r="AQ196" s="14"/>
      <c r="AR196" s="14"/>
      <c r="AS196" s="15"/>
      <c r="AT196" s="14"/>
      <c r="AU196" s="14"/>
      <c r="AV196" s="14"/>
      <c r="AW196" s="15"/>
      <c r="AX196" s="14"/>
      <c r="AY196" s="14"/>
      <c r="AZ196" s="14"/>
      <c r="BA196" s="15"/>
      <c r="BB196" s="14"/>
      <c r="BC196" s="14"/>
      <c r="BD196" s="14"/>
      <c r="BE196" s="15"/>
      <c r="BF196" s="14"/>
      <c r="BG196" s="14"/>
      <c r="BH196" s="14"/>
      <c r="BI196" s="15"/>
      <c r="BJ196" s="14"/>
      <c r="BK196" s="14"/>
      <c r="BL196" s="14"/>
      <c r="BM196" s="15"/>
      <c r="BN196" s="14"/>
      <c r="BO196" s="14"/>
      <c r="BP196" s="14"/>
      <c r="BQ196" s="14"/>
      <c r="BR196" s="14">
        <v>93.7</v>
      </c>
      <c r="BS196" s="14">
        <v>93.7</v>
      </c>
      <c r="BT196" s="14">
        <v>93.7</v>
      </c>
      <c r="BU196" s="14">
        <f t="shared" si="569"/>
        <v>100</v>
      </c>
      <c r="BV196" s="14"/>
      <c r="BW196" s="14"/>
      <c r="BX196" s="14"/>
      <c r="BY196" s="15"/>
      <c r="BZ196" s="14"/>
      <c r="CA196" s="14"/>
      <c r="CB196" s="14"/>
      <c r="CC196" s="15"/>
      <c r="CD196" s="14"/>
      <c r="CE196" s="14"/>
      <c r="CF196" s="14"/>
      <c r="CG196" s="14"/>
      <c r="CH196" s="14"/>
      <c r="CI196" s="14"/>
      <c r="CJ196" s="14"/>
      <c r="CK196" s="15"/>
      <c r="CL196" s="15"/>
      <c r="CM196" s="14"/>
      <c r="CN196" s="14"/>
      <c r="CO196" s="15"/>
      <c r="CP196" s="15"/>
      <c r="CQ196" s="14"/>
      <c r="CR196" s="14"/>
      <c r="CS196" s="15"/>
    </row>
    <row r="197" spans="1:97" s="26" customFormat="1" ht="30.75" customHeight="1" x14ac:dyDescent="0.25">
      <c r="A197" s="75" t="s">
        <v>363</v>
      </c>
      <c r="B197" s="78">
        <f t="shared" si="445"/>
        <v>112116.80000000005</v>
      </c>
      <c r="C197" s="78">
        <f t="shared" si="445"/>
        <v>133099.94100000002</v>
      </c>
      <c r="D197" s="78">
        <f t="shared" si="446"/>
        <v>130713.58097000002</v>
      </c>
      <c r="E197" s="81">
        <f t="shared" ref="E197" si="576">D197/C197*100</f>
        <v>98.207091594428292</v>
      </c>
      <c r="F197" s="81">
        <f>SUM(F198:F200)</f>
        <v>428.4</v>
      </c>
      <c r="G197" s="81">
        <f>SUM(G198:G200)</f>
        <v>428.4</v>
      </c>
      <c r="H197" s="81">
        <f t="shared" ref="H197:CN197" si="577">SUM(H198:H200)</f>
        <v>428.4</v>
      </c>
      <c r="I197" s="81">
        <f t="shared" si="452"/>
        <v>100</v>
      </c>
      <c r="J197" s="81">
        <f t="shared" ref="J197" si="578">SUM(J198:J200)</f>
        <v>101.8</v>
      </c>
      <c r="K197" s="81">
        <f t="shared" si="577"/>
        <v>101.8</v>
      </c>
      <c r="L197" s="81">
        <f t="shared" si="577"/>
        <v>101.8</v>
      </c>
      <c r="M197" s="81">
        <f t="shared" si="454"/>
        <v>100</v>
      </c>
      <c r="N197" s="81">
        <f t="shared" ref="N197" si="579">SUM(N198:N200)</f>
        <v>1357</v>
      </c>
      <c r="O197" s="81">
        <f t="shared" si="577"/>
        <v>1017.8</v>
      </c>
      <c r="P197" s="81">
        <f t="shared" si="577"/>
        <v>982.83725000000004</v>
      </c>
      <c r="Q197" s="81">
        <f t="shared" si="456"/>
        <v>96.56487030850856</v>
      </c>
      <c r="R197" s="81">
        <f t="shared" ref="R197" si="580">SUM(R198:R200)</f>
        <v>19787.5</v>
      </c>
      <c r="S197" s="81">
        <f t="shared" si="577"/>
        <v>19030.599999999999</v>
      </c>
      <c r="T197" s="81">
        <f t="shared" si="577"/>
        <v>19030.599999999999</v>
      </c>
      <c r="U197" s="81">
        <f t="shared" ref="U197:U254" si="581">T197/S197*100</f>
        <v>100</v>
      </c>
      <c r="V197" s="154"/>
      <c r="W197" s="81">
        <f t="shared" si="577"/>
        <v>83.2</v>
      </c>
      <c r="X197" s="81">
        <f t="shared" si="577"/>
        <v>83.142899999999997</v>
      </c>
      <c r="Y197" s="81">
        <f t="shared" si="106"/>
        <v>99.931370192307696</v>
      </c>
      <c r="Z197" s="81">
        <f t="shared" ref="Z197" si="582">SUM(Z198:Z200)</f>
        <v>1678.1</v>
      </c>
      <c r="AA197" s="81">
        <f t="shared" si="577"/>
        <v>1799.5</v>
      </c>
      <c r="AB197" s="81">
        <f t="shared" si="577"/>
        <v>1799.5</v>
      </c>
      <c r="AC197" s="81">
        <f t="shared" si="459"/>
        <v>100</v>
      </c>
      <c r="AD197" s="81">
        <f t="shared" ref="AD197" si="583">SUM(AD198:AD200)</f>
        <v>53.9</v>
      </c>
      <c r="AE197" s="81">
        <f t="shared" si="577"/>
        <v>53.9</v>
      </c>
      <c r="AF197" s="81">
        <f t="shared" si="577"/>
        <v>53.9</v>
      </c>
      <c r="AG197" s="81">
        <f t="shared" si="461"/>
        <v>100</v>
      </c>
      <c r="AH197" s="81">
        <f t="shared" ref="AH197" si="584">SUM(AH198:AH200)</f>
        <v>75155.3</v>
      </c>
      <c r="AI197" s="81">
        <f t="shared" si="577"/>
        <v>96911.9</v>
      </c>
      <c r="AJ197" s="81">
        <f t="shared" si="577"/>
        <v>96911.9</v>
      </c>
      <c r="AK197" s="81">
        <f t="shared" si="463"/>
        <v>100</v>
      </c>
      <c r="AL197" s="81">
        <f t="shared" ref="AL197" si="585">SUM(AL198:AL200)</f>
        <v>300.60000000000002</v>
      </c>
      <c r="AM197" s="81">
        <f t="shared" si="577"/>
        <v>310.3</v>
      </c>
      <c r="AN197" s="81">
        <f t="shared" si="577"/>
        <v>310.3</v>
      </c>
      <c r="AO197" s="79">
        <f t="shared" si="465"/>
        <v>100</v>
      </c>
      <c r="AP197" s="81">
        <f t="shared" ref="AP197" si="586">SUM(AP198:AP200)</f>
        <v>0</v>
      </c>
      <c r="AQ197" s="81">
        <f t="shared" si="577"/>
        <v>0</v>
      </c>
      <c r="AR197" s="81">
        <f t="shared" si="577"/>
        <v>0</v>
      </c>
      <c r="AS197" s="81"/>
      <c r="AT197" s="81">
        <f t="shared" ref="AT197" si="587">SUM(AT198:AT200)</f>
        <v>300.60000000000002</v>
      </c>
      <c r="AU197" s="81">
        <f t="shared" si="577"/>
        <v>310.3</v>
      </c>
      <c r="AV197" s="81">
        <f t="shared" si="577"/>
        <v>310.3</v>
      </c>
      <c r="AW197" s="81">
        <f t="shared" si="468"/>
        <v>100</v>
      </c>
      <c r="AX197" s="81">
        <f t="shared" ref="AX197" si="588">SUM(AX198:AX200)</f>
        <v>1482.9</v>
      </c>
      <c r="AY197" s="81">
        <f t="shared" si="577"/>
        <v>1545.7</v>
      </c>
      <c r="AZ197" s="81">
        <f t="shared" si="577"/>
        <v>1522.5598200000002</v>
      </c>
      <c r="BA197" s="81">
        <f t="shared" si="470"/>
        <v>98.502932004916872</v>
      </c>
      <c r="BB197" s="81">
        <f t="shared" ref="BB197" si="589">SUM(BB198:BB200)</f>
        <v>300.60000000000002</v>
      </c>
      <c r="BC197" s="81">
        <f t="shared" si="577"/>
        <v>310.3</v>
      </c>
      <c r="BD197" s="81">
        <f t="shared" si="577"/>
        <v>310.3</v>
      </c>
      <c r="BE197" s="81">
        <f t="shared" si="472"/>
        <v>100</v>
      </c>
      <c r="BF197" s="81">
        <f t="shared" ref="BF197" si="590">SUM(BF198:BF200)</f>
        <v>300.60000000000002</v>
      </c>
      <c r="BG197" s="81">
        <f t="shared" si="577"/>
        <v>310.3</v>
      </c>
      <c r="BH197" s="81">
        <f t="shared" si="577"/>
        <v>310.3</v>
      </c>
      <c r="BI197" s="81">
        <f t="shared" si="474"/>
        <v>100</v>
      </c>
      <c r="BJ197" s="81">
        <f t="shared" ref="BJ197" si="591">SUM(BJ198:BJ200)</f>
        <v>544.1</v>
      </c>
      <c r="BK197" s="81">
        <f t="shared" si="577"/>
        <v>530.94100000000003</v>
      </c>
      <c r="BL197" s="81">
        <f t="shared" ref="BL197" si="592">SUM(BL198:BL200)</f>
        <v>530.94100000000003</v>
      </c>
      <c r="BM197" s="81">
        <f t="shared" si="477"/>
        <v>100</v>
      </c>
      <c r="BN197" s="81">
        <f t="shared" ref="BN197" si="593">SUM(BN198:BN200)</f>
        <v>0</v>
      </c>
      <c r="BO197" s="81">
        <f t="shared" si="577"/>
        <v>0</v>
      </c>
      <c r="BP197" s="81">
        <f t="shared" ref="BP197" si="594">SUM(BP198:BP200)</f>
        <v>0</v>
      </c>
      <c r="BQ197" s="81">
        <f t="shared" si="577"/>
        <v>0</v>
      </c>
      <c r="BR197" s="81">
        <f t="shared" ref="BR197" si="595">SUM(BR198:BR200)</f>
        <v>702.59999999999991</v>
      </c>
      <c r="BS197" s="81">
        <f t="shared" si="577"/>
        <v>702.59999999999991</v>
      </c>
      <c r="BT197" s="81">
        <f t="shared" ref="BT197" si="596">SUM(BT198:BT200)</f>
        <v>702.59999999999991</v>
      </c>
      <c r="BU197" s="79">
        <f t="shared" si="569"/>
        <v>100</v>
      </c>
      <c r="BV197" s="81">
        <f t="shared" ref="BV197" si="597">SUM(BV198:BV200)</f>
        <v>300.60000000000002</v>
      </c>
      <c r="BW197" s="81">
        <f t="shared" si="577"/>
        <v>310.3</v>
      </c>
      <c r="BX197" s="81">
        <f t="shared" si="577"/>
        <v>310.3</v>
      </c>
      <c r="BY197" s="81">
        <f t="shared" si="484"/>
        <v>100</v>
      </c>
      <c r="BZ197" s="81">
        <f t="shared" ref="BZ197" si="598">SUM(BZ198:BZ200)</f>
        <v>300.60000000000002</v>
      </c>
      <c r="CA197" s="81">
        <f t="shared" si="577"/>
        <v>310.3</v>
      </c>
      <c r="CB197" s="81">
        <f t="shared" ref="CB197" si="599">SUM(CB198:CB200)</f>
        <v>310.3</v>
      </c>
      <c r="CC197" s="81">
        <f t="shared" si="487"/>
        <v>100</v>
      </c>
      <c r="CD197" s="81">
        <f t="shared" ref="CD197" si="600">SUM(CD198:CD200)</f>
        <v>8965.1</v>
      </c>
      <c r="CE197" s="81">
        <f t="shared" si="577"/>
        <v>8965.1</v>
      </c>
      <c r="CF197" s="81">
        <f t="shared" si="577"/>
        <v>6701</v>
      </c>
      <c r="CG197" s="81">
        <f t="shared" si="94"/>
        <v>74.745401612921214</v>
      </c>
      <c r="CH197" s="81">
        <f t="shared" ref="CH197" si="601">SUM(CH198:CH200)</f>
        <v>56.5</v>
      </c>
      <c r="CI197" s="81">
        <f t="shared" si="577"/>
        <v>64.099999999999994</v>
      </c>
      <c r="CJ197" s="81">
        <f t="shared" si="577"/>
        <v>0</v>
      </c>
      <c r="CK197" s="81"/>
      <c r="CL197" s="81"/>
      <c r="CM197" s="81">
        <f t="shared" si="577"/>
        <v>2.6</v>
      </c>
      <c r="CN197" s="81">
        <f t="shared" si="577"/>
        <v>2.6</v>
      </c>
      <c r="CO197" s="81">
        <f t="shared" si="490"/>
        <v>100</v>
      </c>
      <c r="CP197" s="81"/>
      <c r="CQ197" s="81"/>
      <c r="CR197" s="81"/>
      <c r="CS197" s="81"/>
    </row>
    <row r="198" spans="1:97" s="12" customFormat="1" ht="31.5" x14ac:dyDescent="0.25">
      <c r="A198" s="119" t="s">
        <v>336</v>
      </c>
      <c r="B198" s="48">
        <f t="shared" si="445"/>
        <v>111414.20000000004</v>
      </c>
      <c r="C198" s="48">
        <f t="shared" si="445"/>
        <v>132397.34100000001</v>
      </c>
      <c r="D198" s="48">
        <f t="shared" si="446"/>
        <v>130010.98097000002</v>
      </c>
      <c r="E198" s="15">
        <f t="shared" si="1"/>
        <v>98.197577072186064</v>
      </c>
      <c r="F198" s="15">
        <v>428.4</v>
      </c>
      <c r="G198" s="15">
        <v>428.4</v>
      </c>
      <c r="H198" s="133">
        <v>428.4</v>
      </c>
      <c r="I198" s="15">
        <f t="shared" si="452"/>
        <v>100</v>
      </c>
      <c r="J198" s="15">
        <v>101.8</v>
      </c>
      <c r="K198" s="133">
        <v>101.8</v>
      </c>
      <c r="L198" s="133">
        <v>101.8</v>
      </c>
      <c r="M198" s="15">
        <f t="shared" si="454"/>
        <v>100</v>
      </c>
      <c r="N198" s="15">
        <v>1357</v>
      </c>
      <c r="O198" s="133">
        <v>1017.8</v>
      </c>
      <c r="P198" s="133">
        <v>982.83725000000004</v>
      </c>
      <c r="Q198" s="15">
        <f t="shared" si="456"/>
        <v>96.56487030850856</v>
      </c>
      <c r="R198" s="15">
        <v>19787.5</v>
      </c>
      <c r="S198" s="15">
        <v>19030.599999999999</v>
      </c>
      <c r="T198" s="133">
        <v>19030.599999999999</v>
      </c>
      <c r="U198" s="15">
        <f t="shared" si="581"/>
        <v>100</v>
      </c>
      <c r="V198" s="156"/>
      <c r="W198" s="133">
        <v>83.2</v>
      </c>
      <c r="X198" s="133">
        <v>83.142899999999997</v>
      </c>
      <c r="Y198" s="15">
        <f t="shared" si="106"/>
        <v>99.931370192307696</v>
      </c>
      <c r="Z198" s="15">
        <v>1678.1</v>
      </c>
      <c r="AA198" s="15">
        <v>1799.5</v>
      </c>
      <c r="AB198" s="133">
        <v>1799.5</v>
      </c>
      <c r="AC198" s="15">
        <f t="shared" si="459"/>
        <v>100</v>
      </c>
      <c r="AD198" s="15">
        <v>53.9</v>
      </c>
      <c r="AE198" s="15">
        <v>53.9</v>
      </c>
      <c r="AF198" s="133">
        <v>53.9</v>
      </c>
      <c r="AG198" s="15">
        <f t="shared" si="461"/>
        <v>100</v>
      </c>
      <c r="AH198" s="247">
        <v>75155.3</v>
      </c>
      <c r="AI198" s="133">
        <v>96911.9</v>
      </c>
      <c r="AJ198" s="133">
        <v>96911.9</v>
      </c>
      <c r="AK198" s="15">
        <f t="shared" si="463"/>
        <v>100</v>
      </c>
      <c r="AL198" s="15">
        <v>300.60000000000002</v>
      </c>
      <c r="AM198" s="133">
        <v>310.3</v>
      </c>
      <c r="AN198" s="133">
        <v>310.3</v>
      </c>
      <c r="AO198" s="14">
        <f t="shared" si="465"/>
        <v>100</v>
      </c>
      <c r="AP198" s="15"/>
      <c r="AQ198" s="15"/>
      <c r="AR198" s="15"/>
      <c r="AS198" s="15"/>
      <c r="AT198" s="15">
        <v>300.60000000000002</v>
      </c>
      <c r="AU198" s="15">
        <v>310.3</v>
      </c>
      <c r="AV198" s="15">
        <v>310.3</v>
      </c>
      <c r="AW198" s="15">
        <f t="shared" si="468"/>
        <v>100</v>
      </c>
      <c r="AX198" s="15">
        <v>1482.9</v>
      </c>
      <c r="AY198" s="133">
        <v>1545.7</v>
      </c>
      <c r="AZ198" s="133">
        <v>1522.5598200000002</v>
      </c>
      <c r="BA198" s="15">
        <f t="shared" si="470"/>
        <v>98.502932004916872</v>
      </c>
      <c r="BB198" s="15">
        <v>300.60000000000002</v>
      </c>
      <c r="BC198" s="133">
        <v>310.3</v>
      </c>
      <c r="BD198" s="133">
        <v>310.3</v>
      </c>
      <c r="BE198" s="15">
        <f t="shared" si="472"/>
        <v>100</v>
      </c>
      <c r="BF198" s="15">
        <v>300.60000000000002</v>
      </c>
      <c r="BG198" s="247">
        <v>310.3</v>
      </c>
      <c r="BH198" s="133">
        <v>310.3</v>
      </c>
      <c r="BI198" s="15">
        <f t="shared" si="474"/>
        <v>100</v>
      </c>
      <c r="BJ198" s="15">
        <v>544.1</v>
      </c>
      <c r="BK198" s="15">
        <v>530.94100000000003</v>
      </c>
      <c r="BL198" s="15">
        <v>530.94100000000003</v>
      </c>
      <c r="BM198" s="15">
        <f t="shared" si="477"/>
        <v>100</v>
      </c>
      <c r="BN198" s="15"/>
      <c r="BO198" s="15"/>
      <c r="BP198" s="15"/>
      <c r="BQ198" s="15"/>
      <c r="BR198" s="15"/>
      <c r="BS198" s="15"/>
      <c r="BT198" s="15"/>
      <c r="BU198" s="14"/>
      <c r="BV198" s="15">
        <v>300.60000000000002</v>
      </c>
      <c r="BW198" s="133">
        <v>310.3</v>
      </c>
      <c r="BX198" s="133">
        <v>310.3</v>
      </c>
      <c r="BY198" s="15">
        <f t="shared" si="484"/>
        <v>100</v>
      </c>
      <c r="BZ198" s="15">
        <v>300.60000000000002</v>
      </c>
      <c r="CA198" s="15">
        <v>310.3</v>
      </c>
      <c r="CB198" s="15">
        <v>310.3</v>
      </c>
      <c r="CC198" s="15">
        <f t="shared" si="487"/>
        <v>100</v>
      </c>
      <c r="CD198" s="15">
        <v>8965.1</v>
      </c>
      <c r="CE198" s="15">
        <v>8965.1</v>
      </c>
      <c r="CF198" s="133">
        <v>6701</v>
      </c>
      <c r="CG198" s="15">
        <f t="shared" si="94"/>
        <v>74.745401612921214</v>
      </c>
      <c r="CH198" s="15">
        <v>56.5</v>
      </c>
      <c r="CI198" s="15">
        <v>64.099999999999994</v>
      </c>
      <c r="CJ198" s="15"/>
      <c r="CK198" s="15">
        <f t="shared" si="491"/>
        <v>0</v>
      </c>
      <c r="CL198" s="15"/>
      <c r="CM198" s="133">
        <v>2.6</v>
      </c>
      <c r="CN198" s="133">
        <v>2.6</v>
      </c>
      <c r="CO198" s="15">
        <f t="shared" si="490"/>
        <v>100</v>
      </c>
      <c r="CP198" s="15"/>
      <c r="CQ198" s="15"/>
      <c r="CR198" s="15"/>
      <c r="CS198" s="15"/>
    </row>
    <row r="199" spans="1:97" s="12" customFormat="1" x14ac:dyDescent="0.25">
      <c r="A199" s="120" t="s">
        <v>362</v>
      </c>
      <c r="B199" s="48">
        <f t="shared" si="445"/>
        <v>468.4</v>
      </c>
      <c r="C199" s="48">
        <f t="shared" si="445"/>
        <v>468.4</v>
      </c>
      <c r="D199" s="48">
        <f t="shared" si="446"/>
        <v>468.4</v>
      </c>
      <c r="E199" s="14">
        <f>D199/C199*100</f>
        <v>100</v>
      </c>
      <c r="F199" s="14"/>
      <c r="G199" s="14"/>
      <c r="H199" s="14"/>
      <c r="I199" s="15"/>
      <c r="J199" s="14"/>
      <c r="K199" s="14"/>
      <c r="L199" s="14"/>
      <c r="M199" s="15"/>
      <c r="N199" s="14"/>
      <c r="O199" s="14"/>
      <c r="P199" s="14"/>
      <c r="Q199" s="15"/>
      <c r="R199" s="14"/>
      <c r="S199" s="14"/>
      <c r="T199" s="14"/>
      <c r="U199" s="15"/>
      <c r="V199" s="156"/>
      <c r="W199" s="14"/>
      <c r="X199" s="14"/>
      <c r="Y199" s="14"/>
      <c r="Z199" s="14"/>
      <c r="AA199" s="14"/>
      <c r="AB199" s="14"/>
      <c r="AC199" s="15"/>
      <c r="AD199" s="14"/>
      <c r="AE199" s="14"/>
      <c r="AF199" s="14"/>
      <c r="AG199" s="15"/>
      <c r="AH199" s="14"/>
      <c r="AI199" s="14"/>
      <c r="AJ199" s="14"/>
      <c r="AK199" s="15"/>
      <c r="AL199" s="14"/>
      <c r="AM199" s="14"/>
      <c r="AN199" s="14"/>
      <c r="AO199" s="14"/>
      <c r="AP199" s="14"/>
      <c r="AQ199" s="14"/>
      <c r="AR199" s="14"/>
      <c r="AS199" s="15"/>
      <c r="AT199" s="14"/>
      <c r="AU199" s="14"/>
      <c r="AV199" s="14"/>
      <c r="AW199" s="15"/>
      <c r="AX199" s="14"/>
      <c r="AY199" s="14"/>
      <c r="AZ199" s="14"/>
      <c r="BA199" s="15"/>
      <c r="BB199" s="14"/>
      <c r="BC199" s="14"/>
      <c r="BD199" s="14"/>
      <c r="BE199" s="15"/>
      <c r="BF199" s="14"/>
      <c r="BG199" s="14"/>
      <c r="BH199" s="14"/>
      <c r="BI199" s="15"/>
      <c r="BJ199" s="14"/>
      <c r="BK199" s="14"/>
      <c r="BL199" s="14"/>
      <c r="BM199" s="15"/>
      <c r="BN199" s="14"/>
      <c r="BO199" s="14"/>
      <c r="BP199" s="14"/>
      <c r="BQ199" s="14"/>
      <c r="BR199" s="14">
        <v>468.4</v>
      </c>
      <c r="BS199" s="14">
        <v>468.4</v>
      </c>
      <c r="BT199" s="14">
        <v>468.4</v>
      </c>
      <c r="BU199" s="14">
        <f>BT199/BS199*100</f>
        <v>100</v>
      </c>
      <c r="BV199" s="14"/>
      <c r="BW199" s="14"/>
      <c r="BX199" s="14"/>
      <c r="BY199" s="15"/>
      <c r="BZ199" s="14"/>
      <c r="CA199" s="14"/>
      <c r="CB199" s="14"/>
      <c r="CC199" s="15"/>
      <c r="CD199" s="14"/>
      <c r="CE199" s="14"/>
      <c r="CF199" s="14"/>
      <c r="CG199" s="15"/>
      <c r="CH199" s="14"/>
      <c r="CI199" s="14"/>
      <c r="CJ199" s="14"/>
      <c r="CK199" s="15"/>
      <c r="CL199" s="15"/>
      <c r="CM199" s="14"/>
      <c r="CN199" s="14"/>
      <c r="CO199" s="15"/>
      <c r="CP199" s="15"/>
      <c r="CQ199" s="14"/>
      <c r="CR199" s="14"/>
      <c r="CS199" s="15"/>
    </row>
    <row r="200" spans="1:97" s="12" customFormat="1" x14ac:dyDescent="0.25">
      <c r="A200" s="120" t="s">
        <v>548</v>
      </c>
      <c r="B200" s="48">
        <f t="shared" si="445"/>
        <v>234.2</v>
      </c>
      <c r="C200" s="48">
        <f t="shared" si="445"/>
        <v>234.2</v>
      </c>
      <c r="D200" s="48">
        <f t="shared" si="446"/>
        <v>234.2</v>
      </c>
      <c r="E200" s="14">
        <f>D200/C200*100</f>
        <v>100</v>
      </c>
      <c r="F200" s="14"/>
      <c r="G200" s="14"/>
      <c r="H200" s="14"/>
      <c r="I200" s="15"/>
      <c r="J200" s="14"/>
      <c r="K200" s="14"/>
      <c r="L200" s="14"/>
      <c r="M200" s="15"/>
      <c r="N200" s="14"/>
      <c r="O200" s="14"/>
      <c r="P200" s="14"/>
      <c r="Q200" s="15"/>
      <c r="R200" s="14"/>
      <c r="S200" s="14"/>
      <c r="T200" s="14"/>
      <c r="U200" s="15"/>
      <c r="V200" s="156"/>
      <c r="W200" s="14"/>
      <c r="X200" s="14"/>
      <c r="Y200" s="14"/>
      <c r="Z200" s="14"/>
      <c r="AA200" s="14"/>
      <c r="AB200" s="14"/>
      <c r="AC200" s="15"/>
      <c r="AD200" s="14"/>
      <c r="AE200" s="14"/>
      <c r="AF200" s="14"/>
      <c r="AG200" s="15"/>
      <c r="AH200" s="14"/>
      <c r="AI200" s="14"/>
      <c r="AJ200" s="14"/>
      <c r="AK200" s="15"/>
      <c r="AL200" s="14"/>
      <c r="AM200" s="14"/>
      <c r="AN200" s="14"/>
      <c r="AO200" s="14"/>
      <c r="AP200" s="14"/>
      <c r="AQ200" s="14"/>
      <c r="AR200" s="14"/>
      <c r="AS200" s="15"/>
      <c r="AT200" s="14"/>
      <c r="AU200" s="14"/>
      <c r="AV200" s="14"/>
      <c r="AW200" s="15"/>
      <c r="AX200" s="14"/>
      <c r="AY200" s="14"/>
      <c r="AZ200" s="14"/>
      <c r="BA200" s="15"/>
      <c r="BB200" s="14"/>
      <c r="BC200" s="14"/>
      <c r="BD200" s="14"/>
      <c r="BE200" s="15"/>
      <c r="BF200" s="14"/>
      <c r="BG200" s="14"/>
      <c r="BH200" s="14"/>
      <c r="BI200" s="15"/>
      <c r="BJ200" s="14"/>
      <c r="BK200" s="14"/>
      <c r="BL200" s="14"/>
      <c r="BM200" s="15"/>
      <c r="BN200" s="14"/>
      <c r="BO200" s="14"/>
      <c r="BP200" s="14"/>
      <c r="BQ200" s="14"/>
      <c r="BR200" s="14">
        <v>234.2</v>
      </c>
      <c r="BS200" s="14">
        <v>234.2</v>
      </c>
      <c r="BT200" s="14">
        <v>234.2</v>
      </c>
      <c r="BU200" s="14">
        <f>BT200/BS200*100</f>
        <v>100</v>
      </c>
      <c r="BV200" s="14"/>
      <c r="BW200" s="14"/>
      <c r="BX200" s="14"/>
      <c r="BY200" s="15"/>
      <c r="BZ200" s="14"/>
      <c r="CA200" s="14"/>
      <c r="CB200" s="14"/>
      <c r="CC200" s="15"/>
      <c r="CD200" s="14"/>
      <c r="CE200" s="14"/>
      <c r="CF200" s="14"/>
      <c r="CG200" s="15"/>
      <c r="CH200" s="14"/>
      <c r="CI200" s="14"/>
      <c r="CJ200" s="14"/>
      <c r="CK200" s="15"/>
      <c r="CL200" s="15"/>
      <c r="CM200" s="14"/>
      <c r="CN200" s="14"/>
      <c r="CO200" s="15"/>
      <c r="CP200" s="15"/>
      <c r="CQ200" s="14"/>
      <c r="CR200" s="14"/>
      <c r="CS200" s="15"/>
    </row>
    <row r="201" spans="1:97" s="26" customFormat="1" ht="31.5" x14ac:dyDescent="0.25">
      <c r="A201" s="75" t="s">
        <v>365</v>
      </c>
      <c r="B201" s="78">
        <f t="shared" si="445"/>
        <v>208832.60000000003</v>
      </c>
      <c r="C201" s="78">
        <f t="shared" si="445"/>
        <v>236906.57999999996</v>
      </c>
      <c r="D201" s="78">
        <f t="shared" si="446"/>
        <v>234360.17406999995</v>
      </c>
      <c r="E201" s="81">
        <f t="shared" ref="E201" si="602">D201/C201*100</f>
        <v>98.92514343417561</v>
      </c>
      <c r="F201" s="81">
        <f>SUM(F202:F212)</f>
        <v>631.29999999999995</v>
      </c>
      <c r="G201" s="81">
        <f>SUM(G202:G212)</f>
        <v>631.29999999999995</v>
      </c>
      <c r="H201" s="81">
        <f t="shared" ref="H201:CN201" si="603">SUM(H202:H212)</f>
        <v>631.29999999999995</v>
      </c>
      <c r="I201" s="81">
        <f t="shared" si="452"/>
        <v>100</v>
      </c>
      <c r="J201" s="81">
        <f t="shared" ref="J201" si="604">SUM(J202:J212)</f>
        <v>136</v>
      </c>
      <c r="K201" s="81">
        <f t="shared" si="603"/>
        <v>136</v>
      </c>
      <c r="L201" s="81">
        <f t="shared" si="603"/>
        <v>136</v>
      </c>
      <c r="M201" s="81">
        <f t="shared" si="454"/>
        <v>100</v>
      </c>
      <c r="N201" s="81">
        <f t="shared" ref="N201" si="605">SUM(N202:N212)</f>
        <v>1441</v>
      </c>
      <c r="O201" s="81">
        <f t="shared" si="603"/>
        <v>1139.9000000000001</v>
      </c>
      <c r="P201" s="81">
        <f t="shared" si="603"/>
        <v>1139.9000000000001</v>
      </c>
      <c r="Q201" s="81">
        <f t="shared" si="456"/>
        <v>100</v>
      </c>
      <c r="R201" s="81">
        <f t="shared" ref="R201" si="606">SUM(R202:R212)</f>
        <v>22345.8</v>
      </c>
      <c r="S201" s="81">
        <f t="shared" si="603"/>
        <v>29581.7</v>
      </c>
      <c r="T201" s="81">
        <f t="shared" si="603"/>
        <v>29581.7</v>
      </c>
      <c r="U201" s="81">
        <f t="shared" si="581"/>
        <v>100</v>
      </c>
      <c r="V201" s="154"/>
      <c r="W201" s="81">
        <f t="shared" si="603"/>
        <v>169.1</v>
      </c>
      <c r="X201" s="81">
        <f t="shared" si="603"/>
        <v>169.1</v>
      </c>
      <c r="Y201" s="81">
        <f t="shared" si="106"/>
        <v>100</v>
      </c>
      <c r="Z201" s="81">
        <f t="shared" ref="Z201" si="607">SUM(Z202:Z212)</f>
        <v>3168</v>
      </c>
      <c r="AA201" s="81">
        <f t="shared" si="603"/>
        <v>3168</v>
      </c>
      <c r="AB201" s="81">
        <f t="shared" si="603"/>
        <v>3168</v>
      </c>
      <c r="AC201" s="81">
        <f t="shared" si="459"/>
        <v>100</v>
      </c>
      <c r="AD201" s="81">
        <f t="shared" ref="AD201" si="608">SUM(AD202:AD212)</f>
        <v>107.7</v>
      </c>
      <c r="AE201" s="81">
        <f t="shared" si="603"/>
        <v>107.7</v>
      </c>
      <c r="AF201" s="81">
        <f t="shared" si="603"/>
        <v>107.7</v>
      </c>
      <c r="AG201" s="81">
        <f t="shared" si="461"/>
        <v>100</v>
      </c>
      <c r="AH201" s="81">
        <f t="shared" ref="AH201" si="609">SUM(AH202:AH212)</f>
        <v>158503.6</v>
      </c>
      <c r="AI201" s="81">
        <f t="shared" si="603"/>
        <v>179508.2</v>
      </c>
      <c r="AJ201" s="81">
        <f t="shared" si="603"/>
        <v>179508.2</v>
      </c>
      <c r="AK201" s="81">
        <f t="shared" si="463"/>
        <v>100</v>
      </c>
      <c r="AL201" s="81">
        <f t="shared" ref="AL201" si="610">SUM(AL202:AL212)</f>
        <v>300.60000000000002</v>
      </c>
      <c r="AM201" s="81">
        <f t="shared" si="603"/>
        <v>310.3</v>
      </c>
      <c r="AN201" s="81">
        <f t="shared" si="603"/>
        <v>310.3</v>
      </c>
      <c r="AO201" s="79">
        <f t="shared" si="465"/>
        <v>100</v>
      </c>
      <c r="AP201" s="81">
        <f t="shared" ref="AP201" si="611">SUM(AP202:AP212)</f>
        <v>15.7</v>
      </c>
      <c r="AQ201" s="81">
        <f t="shared" si="603"/>
        <v>15.7</v>
      </c>
      <c r="AR201" s="81">
        <f t="shared" si="603"/>
        <v>15.7</v>
      </c>
      <c r="AS201" s="81">
        <f t="shared" si="530"/>
        <v>100</v>
      </c>
      <c r="AT201" s="81">
        <f t="shared" ref="AT201" si="612">SUM(AT202:AT212)</f>
        <v>300.60000000000002</v>
      </c>
      <c r="AU201" s="81">
        <f t="shared" si="603"/>
        <v>310.3</v>
      </c>
      <c r="AV201" s="81">
        <f t="shared" si="603"/>
        <v>310.3</v>
      </c>
      <c r="AW201" s="81">
        <f t="shared" si="468"/>
        <v>100</v>
      </c>
      <c r="AX201" s="81">
        <f t="shared" ref="AX201" si="613">SUM(AX202:AX212)</f>
        <v>914.3</v>
      </c>
      <c r="AY201" s="81">
        <f t="shared" si="603"/>
        <v>825.2</v>
      </c>
      <c r="AZ201" s="81">
        <f t="shared" si="603"/>
        <v>760.35406999999998</v>
      </c>
      <c r="BA201" s="81">
        <f t="shared" si="470"/>
        <v>92.141792292777495</v>
      </c>
      <c r="BB201" s="81">
        <f t="shared" ref="BB201" si="614">SUM(BB202:BB212)</f>
        <v>300.60000000000002</v>
      </c>
      <c r="BC201" s="81">
        <f t="shared" si="603"/>
        <v>310.3</v>
      </c>
      <c r="BD201" s="81">
        <f t="shared" si="603"/>
        <v>310.3</v>
      </c>
      <c r="BE201" s="81">
        <f t="shared" si="472"/>
        <v>100</v>
      </c>
      <c r="BF201" s="81">
        <f t="shared" ref="BF201" si="615">SUM(BF202:BF212)</f>
        <v>300.60000000000002</v>
      </c>
      <c r="BG201" s="81">
        <f t="shared" si="603"/>
        <v>310.3</v>
      </c>
      <c r="BH201" s="81">
        <f t="shared" si="603"/>
        <v>310.3</v>
      </c>
      <c r="BI201" s="81">
        <f t="shared" si="474"/>
        <v>100</v>
      </c>
      <c r="BJ201" s="81">
        <f t="shared" ref="BJ201" si="616">SUM(BJ202:BJ212)</f>
        <v>979</v>
      </c>
      <c r="BK201" s="81">
        <f t="shared" si="603"/>
        <v>968.08</v>
      </c>
      <c r="BL201" s="81">
        <f t="shared" ref="BL201" si="617">SUM(BL202:BL212)</f>
        <v>968.08</v>
      </c>
      <c r="BM201" s="81">
        <f t="shared" si="477"/>
        <v>100</v>
      </c>
      <c r="BN201" s="81">
        <f t="shared" ref="BN201" si="618">SUM(BN202:BN212)</f>
        <v>0</v>
      </c>
      <c r="BO201" s="81">
        <f t="shared" si="603"/>
        <v>0</v>
      </c>
      <c r="BP201" s="81">
        <f t="shared" ref="BP201" si="619">SUM(BP202:BP212)</f>
        <v>0</v>
      </c>
      <c r="BQ201" s="81">
        <f t="shared" si="603"/>
        <v>0</v>
      </c>
      <c r="BR201" s="81">
        <f t="shared" ref="BR201" si="620">SUM(BR202:BR212)</f>
        <v>1218.0000000000002</v>
      </c>
      <c r="BS201" s="81">
        <f t="shared" si="603"/>
        <v>1218.0000000000002</v>
      </c>
      <c r="BT201" s="81">
        <f t="shared" ref="BT201" si="621">SUM(BT202:BT212)</f>
        <v>1218.0000000000002</v>
      </c>
      <c r="BU201" s="79">
        <f t="shared" ref="BU201:BU212" si="622">BT201/BS201*100</f>
        <v>100</v>
      </c>
      <c r="BV201" s="81">
        <f t="shared" ref="BV201" si="623">SUM(BV202:BV212)</f>
        <v>300.60000000000002</v>
      </c>
      <c r="BW201" s="81">
        <f t="shared" si="603"/>
        <v>310.3</v>
      </c>
      <c r="BX201" s="81">
        <f t="shared" si="603"/>
        <v>310.3</v>
      </c>
      <c r="BY201" s="81">
        <f t="shared" si="484"/>
        <v>100</v>
      </c>
      <c r="BZ201" s="81">
        <f t="shared" ref="BZ201" si="624">SUM(BZ202:BZ212)</f>
        <v>300.60000000000002</v>
      </c>
      <c r="CA201" s="81">
        <f t="shared" si="603"/>
        <v>310.3</v>
      </c>
      <c r="CB201" s="81">
        <f t="shared" ref="CB201" si="625">SUM(CB202:CB212)</f>
        <v>310.3</v>
      </c>
      <c r="CC201" s="81">
        <f t="shared" si="487"/>
        <v>100</v>
      </c>
      <c r="CD201" s="81">
        <f t="shared" ref="CD201" si="626">SUM(CD202:CD212)</f>
        <v>17540.400000000001</v>
      </c>
      <c r="CE201" s="81">
        <f t="shared" si="603"/>
        <v>17540.400000000001</v>
      </c>
      <c r="CF201" s="81">
        <f t="shared" si="603"/>
        <v>15090.84</v>
      </c>
      <c r="CG201" s="81">
        <f t="shared" si="94"/>
        <v>86.034754053499341</v>
      </c>
      <c r="CH201" s="81">
        <f t="shared" ref="CH201" si="627">SUM(CH202:CH212)</f>
        <v>28.2</v>
      </c>
      <c r="CI201" s="81">
        <f t="shared" si="603"/>
        <v>32</v>
      </c>
      <c r="CJ201" s="81">
        <f t="shared" si="603"/>
        <v>0</v>
      </c>
      <c r="CK201" s="81"/>
      <c r="CL201" s="81"/>
      <c r="CM201" s="81">
        <f t="shared" si="603"/>
        <v>3.5</v>
      </c>
      <c r="CN201" s="81">
        <f t="shared" si="603"/>
        <v>3.5</v>
      </c>
      <c r="CO201" s="81">
        <f t="shared" si="490"/>
        <v>100</v>
      </c>
      <c r="CP201" s="81"/>
      <c r="CQ201" s="81"/>
      <c r="CR201" s="81"/>
      <c r="CS201" s="81"/>
    </row>
    <row r="202" spans="1:97" s="12" customFormat="1" ht="19.5" customHeight="1" x14ac:dyDescent="0.25">
      <c r="A202" s="119" t="s">
        <v>337</v>
      </c>
      <c r="B202" s="48">
        <f t="shared" si="445"/>
        <v>207614.60000000003</v>
      </c>
      <c r="C202" s="48">
        <f t="shared" si="445"/>
        <v>235688.57999999996</v>
      </c>
      <c r="D202" s="48">
        <f t="shared" si="446"/>
        <v>233142.17406999995</v>
      </c>
      <c r="E202" s="15">
        <f t="shared" si="1"/>
        <v>98.919588751393889</v>
      </c>
      <c r="F202" s="15">
        <v>631.29999999999995</v>
      </c>
      <c r="G202" s="15">
        <v>631.29999999999995</v>
      </c>
      <c r="H202" s="133">
        <v>631.29999999999995</v>
      </c>
      <c r="I202" s="15">
        <f t="shared" si="452"/>
        <v>100</v>
      </c>
      <c r="J202" s="15">
        <v>136</v>
      </c>
      <c r="K202" s="133">
        <v>136</v>
      </c>
      <c r="L202" s="133">
        <v>136</v>
      </c>
      <c r="M202" s="15">
        <f t="shared" si="454"/>
        <v>100</v>
      </c>
      <c r="N202" s="15">
        <v>1441</v>
      </c>
      <c r="O202" s="133">
        <v>1139.9000000000001</v>
      </c>
      <c r="P202" s="133">
        <v>1139.9000000000001</v>
      </c>
      <c r="Q202" s="15">
        <f t="shared" si="456"/>
        <v>100</v>
      </c>
      <c r="R202" s="15">
        <v>22345.8</v>
      </c>
      <c r="S202" s="15">
        <v>29581.7</v>
      </c>
      <c r="T202" s="133">
        <v>29581.7</v>
      </c>
      <c r="U202" s="15">
        <f t="shared" si="581"/>
        <v>100</v>
      </c>
      <c r="V202" s="156"/>
      <c r="W202" s="133">
        <v>169.1</v>
      </c>
      <c r="X202" s="133">
        <v>169.1</v>
      </c>
      <c r="Y202" s="15">
        <f t="shared" si="106"/>
        <v>100</v>
      </c>
      <c r="Z202" s="15">
        <v>3168</v>
      </c>
      <c r="AA202" s="15">
        <v>3168</v>
      </c>
      <c r="AB202" s="133">
        <v>3168</v>
      </c>
      <c r="AC202" s="15">
        <f t="shared" si="459"/>
        <v>100</v>
      </c>
      <c r="AD202" s="15">
        <v>107.7</v>
      </c>
      <c r="AE202" s="15">
        <v>107.7</v>
      </c>
      <c r="AF202" s="133">
        <v>107.7</v>
      </c>
      <c r="AG202" s="15">
        <f t="shared" si="461"/>
        <v>100</v>
      </c>
      <c r="AH202" s="247">
        <v>158503.6</v>
      </c>
      <c r="AI202" s="133">
        <v>179508.2</v>
      </c>
      <c r="AJ202" s="133">
        <v>179508.2</v>
      </c>
      <c r="AK202" s="15">
        <f t="shared" si="463"/>
        <v>100</v>
      </c>
      <c r="AL202" s="15">
        <v>300.60000000000002</v>
      </c>
      <c r="AM202" s="133">
        <v>310.3</v>
      </c>
      <c r="AN202" s="133">
        <v>310.3</v>
      </c>
      <c r="AO202" s="14">
        <f t="shared" si="465"/>
        <v>100</v>
      </c>
      <c r="AP202" s="15">
        <v>15.7</v>
      </c>
      <c r="AQ202" s="15">
        <v>15.7</v>
      </c>
      <c r="AR202" s="15">
        <v>15.7</v>
      </c>
      <c r="AS202" s="15">
        <f t="shared" si="530"/>
        <v>100</v>
      </c>
      <c r="AT202" s="15">
        <v>300.60000000000002</v>
      </c>
      <c r="AU202" s="15">
        <v>310.3</v>
      </c>
      <c r="AV202" s="15">
        <v>310.3</v>
      </c>
      <c r="AW202" s="15">
        <f t="shared" si="468"/>
        <v>100</v>
      </c>
      <c r="AX202" s="15">
        <v>914.3</v>
      </c>
      <c r="AY202" s="133">
        <v>825.2</v>
      </c>
      <c r="AZ202" s="133">
        <v>760.35406999999998</v>
      </c>
      <c r="BA202" s="15">
        <f t="shared" si="470"/>
        <v>92.141792292777495</v>
      </c>
      <c r="BB202" s="15">
        <v>300.60000000000002</v>
      </c>
      <c r="BC202" s="133">
        <v>310.3</v>
      </c>
      <c r="BD202" s="133">
        <v>310.3</v>
      </c>
      <c r="BE202" s="15">
        <f t="shared" si="472"/>
        <v>100</v>
      </c>
      <c r="BF202" s="15">
        <v>300.60000000000002</v>
      </c>
      <c r="BG202" s="247">
        <v>310.3</v>
      </c>
      <c r="BH202" s="133">
        <v>310.3</v>
      </c>
      <c r="BI202" s="15">
        <f t="shared" si="474"/>
        <v>100</v>
      </c>
      <c r="BJ202" s="15">
        <v>979</v>
      </c>
      <c r="BK202" s="15">
        <v>968.08</v>
      </c>
      <c r="BL202" s="15">
        <v>968.08</v>
      </c>
      <c r="BM202" s="15">
        <f t="shared" si="477"/>
        <v>100</v>
      </c>
      <c r="BN202" s="15"/>
      <c r="BO202" s="15"/>
      <c r="BP202" s="15"/>
      <c r="BQ202" s="15"/>
      <c r="BR202" s="15"/>
      <c r="BS202" s="15"/>
      <c r="BT202" s="15"/>
      <c r="BU202" s="14"/>
      <c r="BV202" s="15">
        <v>300.60000000000002</v>
      </c>
      <c r="BW202" s="133">
        <v>310.3</v>
      </c>
      <c r="BX202" s="133">
        <v>310.3</v>
      </c>
      <c r="BY202" s="15">
        <f t="shared" si="484"/>
        <v>100</v>
      </c>
      <c r="BZ202" s="15">
        <v>300.60000000000002</v>
      </c>
      <c r="CA202" s="15">
        <v>310.3</v>
      </c>
      <c r="CB202" s="15">
        <v>310.3</v>
      </c>
      <c r="CC202" s="15">
        <f t="shared" si="487"/>
        <v>100</v>
      </c>
      <c r="CD202" s="15">
        <v>17540.400000000001</v>
      </c>
      <c r="CE202" s="15">
        <v>17540.400000000001</v>
      </c>
      <c r="CF202" s="133">
        <v>15090.84</v>
      </c>
      <c r="CG202" s="15">
        <f t="shared" si="94"/>
        <v>86.034754053499341</v>
      </c>
      <c r="CH202" s="15">
        <v>28.2</v>
      </c>
      <c r="CI202" s="15">
        <v>32</v>
      </c>
      <c r="CJ202" s="15"/>
      <c r="CK202" s="15">
        <f t="shared" si="491"/>
        <v>0</v>
      </c>
      <c r="CL202" s="15"/>
      <c r="CM202" s="133">
        <v>3.5</v>
      </c>
      <c r="CN202" s="133">
        <v>3.5</v>
      </c>
      <c r="CO202" s="15">
        <f t="shared" si="490"/>
        <v>100</v>
      </c>
      <c r="CP202" s="15"/>
      <c r="CQ202" s="15"/>
      <c r="CR202" s="15"/>
      <c r="CS202" s="15"/>
    </row>
    <row r="203" spans="1:97" s="12" customFormat="1" x14ac:dyDescent="0.25">
      <c r="A203" s="120" t="s">
        <v>549</v>
      </c>
      <c r="B203" s="48">
        <f t="shared" si="445"/>
        <v>93.7</v>
      </c>
      <c r="C203" s="48">
        <f t="shared" si="445"/>
        <v>93.7</v>
      </c>
      <c r="D203" s="48">
        <f t="shared" si="446"/>
        <v>93.7</v>
      </c>
      <c r="E203" s="14">
        <f t="shared" ref="E203:E212" si="628">D203/C203*100</f>
        <v>100</v>
      </c>
      <c r="F203" s="14"/>
      <c r="G203" s="14"/>
      <c r="H203" s="14"/>
      <c r="I203" s="15"/>
      <c r="J203" s="14"/>
      <c r="K203" s="14"/>
      <c r="L203" s="15"/>
      <c r="M203" s="15"/>
      <c r="N203" s="14"/>
      <c r="O203" s="14"/>
      <c r="P203" s="15"/>
      <c r="Q203" s="15"/>
      <c r="R203" s="15"/>
      <c r="S203" s="15"/>
      <c r="T203" s="15"/>
      <c r="U203" s="15"/>
      <c r="V203" s="156"/>
      <c r="W203" s="14"/>
      <c r="X203" s="14"/>
      <c r="Y203" s="15"/>
      <c r="Z203" s="14"/>
      <c r="AA203" s="14"/>
      <c r="AB203" s="14"/>
      <c r="AC203" s="15"/>
      <c r="AD203" s="14"/>
      <c r="AE203" s="14"/>
      <c r="AF203" s="14"/>
      <c r="AG203" s="15"/>
      <c r="AH203" s="15"/>
      <c r="AI203" s="15"/>
      <c r="AJ203" s="15"/>
      <c r="AK203" s="15"/>
      <c r="AL203" s="14"/>
      <c r="AM203" s="14"/>
      <c r="AN203" s="14"/>
      <c r="AO203" s="14"/>
      <c r="AP203" s="14"/>
      <c r="AQ203" s="14"/>
      <c r="AR203" s="14"/>
      <c r="AS203" s="15"/>
      <c r="AT203" s="14"/>
      <c r="AU203" s="14"/>
      <c r="AV203" s="14"/>
      <c r="AW203" s="15"/>
      <c r="AX203" s="14"/>
      <c r="AY203" s="14"/>
      <c r="AZ203" s="14"/>
      <c r="BA203" s="15"/>
      <c r="BB203" s="14"/>
      <c r="BC203" s="14"/>
      <c r="BD203" s="14"/>
      <c r="BE203" s="15"/>
      <c r="BF203" s="14"/>
      <c r="BG203" s="14"/>
      <c r="BH203" s="14"/>
      <c r="BI203" s="15"/>
      <c r="BJ203" s="14"/>
      <c r="BK203" s="14"/>
      <c r="BL203" s="14"/>
      <c r="BM203" s="15"/>
      <c r="BN203" s="14"/>
      <c r="BO203" s="14"/>
      <c r="BP203" s="14"/>
      <c r="BQ203" s="14"/>
      <c r="BR203" s="14">
        <v>93.7</v>
      </c>
      <c r="BS203" s="14">
        <v>93.7</v>
      </c>
      <c r="BT203" s="14">
        <v>93.7</v>
      </c>
      <c r="BU203" s="14">
        <f t="shared" si="622"/>
        <v>100</v>
      </c>
      <c r="BV203" s="14"/>
      <c r="BW203" s="14"/>
      <c r="BX203" s="14"/>
      <c r="BY203" s="15"/>
      <c r="BZ203" s="14"/>
      <c r="CA203" s="14"/>
      <c r="CB203" s="14"/>
      <c r="CC203" s="15"/>
      <c r="CD203" s="14"/>
      <c r="CE203" s="14"/>
      <c r="CF203" s="14"/>
      <c r="CG203" s="14"/>
      <c r="CH203" s="14"/>
      <c r="CI203" s="14"/>
      <c r="CJ203" s="14"/>
      <c r="CK203" s="15"/>
      <c r="CL203" s="15"/>
      <c r="CM203" s="14"/>
      <c r="CN203" s="14"/>
      <c r="CO203" s="15"/>
      <c r="CP203" s="15"/>
      <c r="CQ203" s="14"/>
      <c r="CR203" s="14"/>
      <c r="CS203" s="15"/>
    </row>
    <row r="204" spans="1:97" s="12" customFormat="1" x14ac:dyDescent="0.25">
      <c r="A204" s="120" t="s">
        <v>550</v>
      </c>
      <c r="B204" s="48">
        <f t="shared" si="445"/>
        <v>93.7</v>
      </c>
      <c r="C204" s="48">
        <f t="shared" si="445"/>
        <v>93.7</v>
      </c>
      <c r="D204" s="48">
        <f t="shared" si="446"/>
        <v>93.7</v>
      </c>
      <c r="E204" s="14">
        <f t="shared" si="628"/>
        <v>100</v>
      </c>
      <c r="F204" s="14"/>
      <c r="G204" s="14"/>
      <c r="H204" s="14"/>
      <c r="I204" s="15"/>
      <c r="J204" s="14"/>
      <c r="K204" s="14"/>
      <c r="L204" s="15"/>
      <c r="M204" s="15"/>
      <c r="N204" s="14"/>
      <c r="O204" s="14"/>
      <c r="P204" s="15"/>
      <c r="Q204" s="15"/>
      <c r="R204" s="15"/>
      <c r="S204" s="15"/>
      <c r="T204" s="15"/>
      <c r="U204" s="15"/>
      <c r="V204" s="156"/>
      <c r="W204" s="14"/>
      <c r="X204" s="14"/>
      <c r="Y204" s="15"/>
      <c r="Z204" s="14"/>
      <c r="AA204" s="14"/>
      <c r="AB204" s="14"/>
      <c r="AC204" s="15"/>
      <c r="AD204" s="14"/>
      <c r="AE204" s="14"/>
      <c r="AF204" s="14"/>
      <c r="AG204" s="15"/>
      <c r="AH204" s="15"/>
      <c r="AI204" s="15"/>
      <c r="AJ204" s="15"/>
      <c r="AK204" s="15"/>
      <c r="AL204" s="14"/>
      <c r="AM204" s="14"/>
      <c r="AN204" s="14"/>
      <c r="AO204" s="14"/>
      <c r="AP204" s="14"/>
      <c r="AQ204" s="14"/>
      <c r="AR204" s="14"/>
      <c r="AS204" s="15"/>
      <c r="AT204" s="14"/>
      <c r="AU204" s="14"/>
      <c r="AV204" s="14"/>
      <c r="AW204" s="15"/>
      <c r="AX204" s="14"/>
      <c r="AY204" s="14"/>
      <c r="AZ204" s="14"/>
      <c r="BA204" s="15"/>
      <c r="BB204" s="14"/>
      <c r="BC204" s="14"/>
      <c r="BD204" s="14"/>
      <c r="BE204" s="15"/>
      <c r="BF204" s="14"/>
      <c r="BG204" s="14"/>
      <c r="BH204" s="14"/>
      <c r="BI204" s="15"/>
      <c r="BJ204" s="14"/>
      <c r="BK204" s="14"/>
      <c r="BL204" s="14"/>
      <c r="BM204" s="15"/>
      <c r="BN204" s="14"/>
      <c r="BO204" s="14"/>
      <c r="BP204" s="14"/>
      <c r="BQ204" s="14"/>
      <c r="BR204" s="14">
        <v>93.7</v>
      </c>
      <c r="BS204" s="14">
        <v>93.7</v>
      </c>
      <c r="BT204" s="14">
        <v>93.7</v>
      </c>
      <c r="BU204" s="14">
        <f t="shared" si="622"/>
        <v>100</v>
      </c>
      <c r="BV204" s="14"/>
      <c r="BW204" s="14"/>
      <c r="BX204" s="14"/>
      <c r="BY204" s="15"/>
      <c r="BZ204" s="14"/>
      <c r="CA204" s="14"/>
      <c r="CB204" s="14"/>
      <c r="CC204" s="15"/>
      <c r="CD204" s="14"/>
      <c r="CE204" s="14"/>
      <c r="CF204" s="14"/>
      <c r="CG204" s="14"/>
      <c r="CH204" s="14"/>
      <c r="CI204" s="14"/>
      <c r="CJ204" s="14"/>
      <c r="CK204" s="15"/>
      <c r="CL204" s="15"/>
      <c r="CM204" s="14"/>
      <c r="CN204" s="14"/>
      <c r="CO204" s="15"/>
      <c r="CP204" s="15"/>
      <c r="CQ204" s="14"/>
      <c r="CR204" s="14"/>
      <c r="CS204" s="15"/>
    </row>
    <row r="205" spans="1:97" s="12" customFormat="1" x14ac:dyDescent="0.25">
      <c r="A205" s="120" t="s">
        <v>551</v>
      </c>
      <c r="B205" s="48">
        <f t="shared" si="445"/>
        <v>93.7</v>
      </c>
      <c r="C205" s="48">
        <f t="shared" si="445"/>
        <v>93.7</v>
      </c>
      <c r="D205" s="48">
        <f t="shared" si="446"/>
        <v>93.7</v>
      </c>
      <c r="E205" s="14">
        <f t="shared" si="628"/>
        <v>100</v>
      </c>
      <c r="F205" s="14"/>
      <c r="G205" s="14"/>
      <c r="H205" s="14"/>
      <c r="I205" s="15"/>
      <c r="J205" s="14"/>
      <c r="K205" s="14"/>
      <c r="L205" s="15"/>
      <c r="M205" s="15"/>
      <c r="N205" s="14"/>
      <c r="O205" s="14"/>
      <c r="P205" s="15"/>
      <c r="Q205" s="15"/>
      <c r="R205" s="15"/>
      <c r="S205" s="15"/>
      <c r="T205" s="15"/>
      <c r="U205" s="15"/>
      <c r="V205" s="156"/>
      <c r="W205" s="14"/>
      <c r="X205" s="14"/>
      <c r="Y205" s="15"/>
      <c r="Z205" s="14"/>
      <c r="AA205" s="14"/>
      <c r="AB205" s="14"/>
      <c r="AC205" s="15"/>
      <c r="AD205" s="14"/>
      <c r="AE205" s="14"/>
      <c r="AF205" s="14"/>
      <c r="AG205" s="15"/>
      <c r="AH205" s="15"/>
      <c r="AI205" s="15"/>
      <c r="AJ205" s="15"/>
      <c r="AK205" s="15"/>
      <c r="AL205" s="14"/>
      <c r="AM205" s="14"/>
      <c r="AN205" s="14"/>
      <c r="AO205" s="14"/>
      <c r="AP205" s="14"/>
      <c r="AQ205" s="14"/>
      <c r="AR205" s="14"/>
      <c r="AS205" s="15"/>
      <c r="AT205" s="14"/>
      <c r="AU205" s="14"/>
      <c r="AV205" s="14"/>
      <c r="AW205" s="15"/>
      <c r="AX205" s="14"/>
      <c r="AY205" s="14"/>
      <c r="AZ205" s="14"/>
      <c r="BA205" s="15"/>
      <c r="BB205" s="14"/>
      <c r="BC205" s="14"/>
      <c r="BD205" s="14"/>
      <c r="BE205" s="15"/>
      <c r="BF205" s="14"/>
      <c r="BG205" s="14"/>
      <c r="BH205" s="14"/>
      <c r="BI205" s="15"/>
      <c r="BJ205" s="14"/>
      <c r="BK205" s="14"/>
      <c r="BL205" s="14"/>
      <c r="BM205" s="15"/>
      <c r="BN205" s="14"/>
      <c r="BO205" s="14"/>
      <c r="BP205" s="14"/>
      <c r="BQ205" s="14"/>
      <c r="BR205" s="14">
        <v>93.7</v>
      </c>
      <c r="BS205" s="14">
        <v>93.7</v>
      </c>
      <c r="BT205" s="14">
        <v>93.7</v>
      </c>
      <c r="BU205" s="14">
        <f t="shared" si="622"/>
        <v>100</v>
      </c>
      <c r="BV205" s="14"/>
      <c r="BW205" s="14"/>
      <c r="BX205" s="14"/>
      <c r="BY205" s="15"/>
      <c r="BZ205" s="14"/>
      <c r="CA205" s="14"/>
      <c r="CB205" s="14"/>
      <c r="CC205" s="15"/>
      <c r="CD205" s="14"/>
      <c r="CE205" s="14"/>
      <c r="CF205" s="14"/>
      <c r="CG205" s="14"/>
      <c r="CH205" s="14"/>
      <c r="CI205" s="14"/>
      <c r="CJ205" s="14"/>
      <c r="CK205" s="15"/>
      <c r="CL205" s="15"/>
      <c r="CM205" s="14"/>
      <c r="CN205" s="14"/>
      <c r="CO205" s="15"/>
      <c r="CP205" s="15"/>
      <c r="CQ205" s="14"/>
      <c r="CR205" s="14"/>
      <c r="CS205" s="15"/>
    </row>
    <row r="206" spans="1:97" s="12" customFormat="1" x14ac:dyDescent="0.25">
      <c r="A206" s="120" t="s">
        <v>552</v>
      </c>
      <c r="B206" s="48">
        <f t="shared" si="445"/>
        <v>93.7</v>
      </c>
      <c r="C206" s="48">
        <f t="shared" si="445"/>
        <v>93.7</v>
      </c>
      <c r="D206" s="48">
        <f t="shared" si="446"/>
        <v>93.7</v>
      </c>
      <c r="E206" s="14">
        <f t="shared" si="628"/>
        <v>100</v>
      </c>
      <c r="F206" s="14"/>
      <c r="G206" s="14"/>
      <c r="H206" s="14"/>
      <c r="I206" s="15"/>
      <c r="J206" s="14"/>
      <c r="K206" s="14"/>
      <c r="L206" s="15"/>
      <c r="M206" s="15"/>
      <c r="N206" s="14"/>
      <c r="O206" s="14"/>
      <c r="P206" s="15"/>
      <c r="Q206" s="15"/>
      <c r="R206" s="15"/>
      <c r="S206" s="15"/>
      <c r="T206" s="15"/>
      <c r="U206" s="15"/>
      <c r="V206" s="156"/>
      <c r="W206" s="14"/>
      <c r="X206" s="14"/>
      <c r="Y206" s="15"/>
      <c r="Z206" s="14"/>
      <c r="AA206" s="14"/>
      <c r="AB206" s="14"/>
      <c r="AC206" s="15"/>
      <c r="AD206" s="14"/>
      <c r="AE206" s="14"/>
      <c r="AF206" s="14"/>
      <c r="AG206" s="15"/>
      <c r="AH206" s="15"/>
      <c r="AI206" s="15"/>
      <c r="AJ206" s="15"/>
      <c r="AK206" s="15"/>
      <c r="AL206" s="14"/>
      <c r="AM206" s="14"/>
      <c r="AN206" s="14"/>
      <c r="AO206" s="14"/>
      <c r="AP206" s="14"/>
      <c r="AQ206" s="14"/>
      <c r="AR206" s="14"/>
      <c r="AS206" s="15"/>
      <c r="AT206" s="14"/>
      <c r="AU206" s="14"/>
      <c r="AV206" s="14"/>
      <c r="AW206" s="15"/>
      <c r="AX206" s="14"/>
      <c r="AY206" s="14"/>
      <c r="AZ206" s="14"/>
      <c r="BA206" s="15"/>
      <c r="BB206" s="14"/>
      <c r="BC206" s="14"/>
      <c r="BD206" s="14"/>
      <c r="BE206" s="15"/>
      <c r="BF206" s="14"/>
      <c r="BG206" s="14"/>
      <c r="BH206" s="14"/>
      <c r="BI206" s="15"/>
      <c r="BJ206" s="14"/>
      <c r="BK206" s="14"/>
      <c r="BL206" s="14"/>
      <c r="BM206" s="15"/>
      <c r="BN206" s="14"/>
      <c r="BO206" s="14"/>
      <c r="BP206" s="14"/>
      <c r="BQ206" s="14"/>
      <c r="BR206" s="14">
        <v>93.7</v>
      </c>
      <c r="BS206" s="14">
        <v>93.7</v>
      </c>
      <c r="BT206" s="14">
        <v>93.7</v>
      </c>
      <c r="BU206" s="14">
        <f t="shared" si="622"/>
        <v>100</v>
      </c>
      <c r="BV206" s="14"/>
      <c r="BW206" s="14"/>
      <c r="BX206" s="14"/>
      <c r="BY206" s="15"/>
      <c r="BZ206" s="14"/>
      <c r="CA206" s="14"/>
      <c r="CB206" s="14"/>
      <c r="CC206" s="15"/>
      <c r="CD206" s="14"/>
      <c r="CE206" s="14"/>
      <c r="CF206" s="14"/>
      <c r="CG206" s="14"/>
      <c r="CH206" s="14"/>
      <c r="CI206" s="14"/>
      <c r="CJ206" s="14"/>
      <c r="CK206" s="15"/>
      <c r="CL206" s="15"/>
      <c r="CM206" s="14"/>
      <c r="CN206" s="14"/>
      <c r="CO206" s="15"/>
      <c r="CP206" s="15"/>
      <c r="CQ206" s="14"/>
      <c r="CR206" s="14"/>
      <c r="CS206" s="15"/>
    </row>
    <row r="207" spans="1:97" s="12" customFormat="1" x14ac:dyDescent="0.25">
      <c r="A207" s="120" t="s">
        <v>553</v>
      </c>
      <c r="B207" s="48">
        <f t="shared" ref="B207:C270" si="629">F207+J207+N207+R207+V207+Z207+AD207+AH207+AL207+AP207+AT207+AX207+BB207+BF207+BJ207+BN207+BR207+BV207+BZ207+CD207+CH207+CL207+CP207</f>
        <v>93.7</v>
      </c>
      <c r="C207" s="48">
        <f t="shared" si="629"/>
        <v>93.7</v>
      </c>
      <c r="D207" s="48">
        <f t="shared" ref="D207:D270" si="630">H207+L207+P207+T207+X207+AB207+AF207+AJ207+AN207+AR207+AV207+AZ207+BD207+BH207+BL207+BP207+BT207+BX207+CB207+CF207+CJ207+CN207+CR207</f>
        <v>93.7</v>
      </c>
      <c r="E207" s="14">
        <f t="shared" si="628"/>
        <v>100</v>
      </c>
      <c r="F207" s="14"/>
      <c r="G207" s="14"/>
      <c r="H207" s="14"/>
      <c r="I207" s="15"/>
      <c r="J207" s="14"/>
      <c r="K207" s="14"/>
      <c r="L207" s="15"/>
      <c r="M207" s="15"/>
      <c r="N207" s="14"/>
      <c r="O207" s="14"/>
      <c r="P207" s="15"/>
      <c r="Q207" s="15"/>
      <c r="R207" s="15"/>
      <c r="S207" s="15"/>
      <c r="T207" s="15"/>
      <c r="U207" s="15"/>
      <c r="V207" s="156"/>
      <c r="W207" s="14"/>
      <c r="X207" s="14"/>
      <c r="Y207" s="15"/>
      <c r="Z207" s="14"/>
      <c r="AA207" s="14"/>
      <c r="AB207" s="14"/>
      <c r="AC207" s="15"/>
      <c r="AD207" s="14"/>
      <c r="AE207" s="14"/>
      <c r="AF207" s="14"/>
      <c r="AG207" s="15"/>
      <c r="AH207" s="15"/>
      <c r="AI207" s="15"/>
      <c r="AJ207" s="15"/>
      <c r="AK207" s="15"/>
      <c r="AL207" s="14"/>
      <c r="AM207" s="14"/>
      <c r="AN207" s="14"/>
      <c r="AO207" s="14"/>
      <c r="AP207" s="14"/>
      <c r="AQ207" s="14"/>
      <c r="AR207" s="14"/>
      <c r="AS207" s="15"/>
      <c r="AT207" s="14"/>
      <c r="AU207" s="14"/>
      <c r="AV207" s="14"/>
      <c r="AW207" s="15"/>
      <c r="AX207" s="14"/>
      <c r="AY207" s="14"/>
      <c r="AZ207" s="14"/>
      <c r="BA207" s="15"/>
      <c r="BB207" s="14"/>
      <c r="BC207" s="14"/>
      <c r="BD207" s="14"/>
      <c r="BE207" s="15"/>
      <c r="BF207" s="14"/>
      <c r="BG207" s="14"/>
      <c r="BH207" s="14"/>
      <c r="BI207" s="15"/>
      <c r="BJ207" s="14"/>
      <c r="BK207" s="14"/>
      <c r="BL207" s="14"/>
      <c r="BM207" s="15"/>
      <c r="BN207" s="14"/>
      <c r="BO207" s="14"/>
      <c r="BP207" s="14"/>
      <c r="BQ207" s="14"/>
      <c r="BR207" s="14">
        <v>93.7</v>
      </c>
      <c r="BS207" s="14">
        <v>93.7</v>
      </c>
      <c r="BT207" s="14">
        <v>93.7</v>
      </c>
      <c r="BU207" s="14">
        <f t="shared" si="622"/>
        <v>100</v>
      </c>
      <c r="BV207" s="14"/>
      <c r="BW207" s="14"/>
      <c r="BX207" s="14"/>
      <c r="BY207" s="15"/>
      <c r="BZ207" s="14"/>
      <c r="CA207" s="14"/>
      <c r="CB207" s="14"/>
      <c r="CC207" s="15"/>
      <c r="CD207" s="14"/>
      <c r="CE207" s="14"/>
      <c r="CF207" s="14"/>
      <c r="CG207" s="14"/>
      <c r="CH207" s="14"/>
      <c r="CI207" s="14"/>
      <c r="CJ207" s="14"/>
      <c r="CK207" s="15"/>
      <c r="CL207" s="15"/>
      <c r="CM207" s="14"/>
      <c r="CN207" s="14"/>
      <c r="CO207" s="15"/>
      <c r="CP207" s="15"/>
      <c r="CQ207" s="14"/>
      <c r="CR207" s="14"/>
      <c r="CS207" s="15"/>
    </row>
    <row r="208" spans="1:97" s="12" customFormat="1" x14ac:dyDescent="0.25">
      <c r="A208" s="120" t="s">
        <v>364</v>
      </c>
      <c r="B208" s="48">
        <f t="shared" si="629"/>
        <v>234.2</v>
      </c>
      <c r="C208" s="48">
        <f t="shared" si="629"/>
        <v>234.2</v>
      </c>
      <c r="D208" s="48">
        <f t="shared" si="630"/>
        <v>234.2</v>
      </c>
      <c r="E208" s="14">
        <f t="shared" si="628"/>
        <v>100</v>
      </c>
      <c r="F208" s="14"/>
      <c r="G208" s="14"/>
      <c r="H208" s="14"/>
      <c r="I208" s="15"/>
      <c r="J208" s="14"/>
      <c r="K208" s="14"/>
      <c r="L208" s="15"/>
      <c r="M208" s="15"/>
      <c r="N208" s="14"/>
      <c r="O208" s="14"/>
      <c r="P208" s="15"/>
      <c r="Q208" s="15"/>
      <c r="R208" s="15"/>
      <c r="S208" s="15"/>
      <c r="T208" s="15"/>
      <c r="U208" s="15"/>
      <c r="V208" s="156"/>
      <c r="W208" s="14"/>
      <c r="X208" s="14"/>
      <c r="Y208" s="15"/>
      <c r="Z208" s="14"/>
      <c r="AA208" s="14"/>
      <c r="AB208" s="14"/>
      <c r="AC208" s="15"/>
      <c r="AD208" s="14"/>
      <c r="AE208" s="14"/>
      <c r="AF208" s="14"/>
      <c r="AG208" s="15"/>
      <c r="AH208" s="15"/>
      <c r="AI208" s="15"/>
      <c r="AJ208" s="15"/>
      <c r="AK208" s="15"/>
      <c r="AL208" s="14"/>
      <c r="AM208" s="14"/>
      <c r="AN208" s="14"/>
      <c r="AO208" s="14"/>
      <c r="AP208" s="14"/>
      <c r="AQ208" s="14"/>
      <c r="AR208" s="14"/>
      <c r="AS208" s="15"/>
      <c r="AT208" s="14"/>
      <c r="AU208" s="14"/>
      <c r="AV208" s="14"/>
      <c r="AW208" s="15"/>
      <c r="AX208" s="14"/>
      <c r="AY208" s="14"/>
      <c r="AZ208" s="14"/>
      <c r="BA208" s="15"/>
      <c r="BB208" s="14"/>
      <c r="BC208" s="14"/>
      <c r="BD208" s="14"/>
      <c r="BE208" s="15"/>
      <c r="BF208" s="14"/>
      <c r="BG208" s="14"/>
      <c r="BH208" s="14"/>
      <c r="BI208" s="15"/>
      <c r="BJ208" s="14"/>
      <c r="BK208" s="14"/>
      <c r="BL208" s="14"/>
      <c r="BM208" s="15"/>
      <c r="BN208" s="14"/>
      <c r="BO208" s="14"/>
      <c r="BP208" s="14"/>
      <c r="BQ208" s="14"/>
      <c r="BR208" s="14">
        <v>234.2</v>
      </c>
      <c r="BS208" s="14">
        <v>234.2</v>
      </c>
      <c r="BT208" s="14">
        <v>234.2</v>
      </c>
      <c r="BU208" s="14">
        <f t="shared" si="622"/>
        <v>100</v>
      </c>
      <c r="BV208" s="14"/>
      <c r="BW208" s="14"/>
      <c r="BX208" s="14"/>
      <c r="BY208" s="15"/>
      <c r="BZ208" s="14"/>
      <c r="CA208" s="14"/>
      <c r="CB208" s="14"/>
      <c r="CC208" s="15"/>
      <c r="CD208" s="14"/>
      <c r="CE208" s="14"/>
      <c r="CF208" s="14"/>
      <c r="CG208" s="14"/>
      <c r="CH208" s="14"/>
      <c r="CI208" s="14"/>
      <c r="CJ208" s="14"/>
      <c r="CK208" s="15"/>
      <c r="CL208" s="15"/>
      <c r="CM208" s="14"/>
      <c r="CN208" s="14"/>
      <c r="CO208" s="15"/>
      <c r="CP208" s="15"/>
      <c r="CQ208" s="14"/>
      <c r="CR208" s="14"/>
      <c r="CS208" s="15"/>
    </row>
    <row r="209" spans="1:97" s="12" customFormat="1" x14ac:dyDescent="0.25">
      <c r="A209" s="120" t="s">
        <v>554</v>
      </c>
      <c r="B209" s="48">
        <f t="shared" si="629"/>
        <v>93.7</v>
      </c>
      <c r="C209" s="48">
        <f t="shared" si="629"/>
        <v>93.7</v>
      </c>
      <c r="D209" s="48">
        <f t="shared" si="630"/>
        <v>93.7</v>
      </c>
      <c r="E209" s="14">
        <f t="shared" si="628"/>
        <v>100</v>
      </c>
      <c r="F209" s="14"/>
      <c r="G209" s="14"/>
      <c r="H209" s="14"/>
      <c r="I209" s="15"/>
      <c r="J209" s="14"/>
      <c r="K209" s="14"/>
      <c r="L209" s="15"/>
      <c r="M209" s="15"/>
      <c r="N209" s="14"/>
      <c r="O209" s="14"/>
      <c r="P209" s="15"/>
      <c r="Q209" s="15"/>
      <c r="R209" s="15"/>
      <c r="S209" s="15"/>
      <c r="T209" s="15"/>
      <c r="U209" s="15"/>
      <c r="V209" s="156"/>
      <c r="W209" s="14"/>
      <c r="X209" s="14"/>
      <c r="Y209" s="15"/>
      <c r="Z209" s="14"/>
      <c r="AA209" s="14"/>
      <c r="AB209" s="14"/>
      <c r="AC209" s="15"/>
      <c r="AD209" s="14"/>
      <c r="AE209" s="14"/>
      <c r="AF209" s="14"/>
      <c r="AG209" s="15"/>
      <c r="AH209" s="15"/>
      <c r="AI209" s="15"/>
      <c r="AJ209" s="15"/>
      <c r="AK209" s="15"/>
      <c r="AL209" s="14"/>
      <c r="AM209" s="14"/>
      <c r="AN209" s="14"/>
      <c r="AO209" s="14"/>
      <c r="AP209" s="14"/>
      <c r="AQ209" s="14"/>
      <c r="AR209" s="14"/>
      <c r="AS209" s="15"/>
      <c r="AT209" s="14"/>
      <c r="AU209" s="14"/>
      <c r="AV209" s="14"/>
      <c r="AW209" s="15"/>
      <c r="AX209" s="14"/>
      <c r="AY209" s="14"/>
      <c r="AZ209" s="14"/>
      <c r="BA209" s="15"/>
      <c r="BB209" s="14"/>
      <c r="BC209" s="14"/>
      <c r="BD209" s="14"/>
      <c r="BE209" s="15"/>
      <c r="BF209" s="14"/>
      <c r="BG209" s="14"/>
      <c r="BH209" s="14"/>
      <c r="BI209" s="15"/>
      <c r="BJ209" s="14"/>
      <c r="BK209" s="14"/>
      <c r="BL209" s="14"/>
      <c r="BM209" s="15"/>
      <c r="BN209" s="14"/>
      <c r="BO209" s="14"/>
      <c r="BP209" s="14"/>
      <c r="BQ209" s="14"/>
      <c r="BR209" s="14">
        <v>93.7</v>
      </c>
      <c r="BS209" s="14">
        <v>93.7</v>
      </c>
      <c r="BT209" s="14">
        <v>93.7</v>
      </c>
      <c r="BU209" s="14">
        <f t="shared" si="622"/>
        <v>100</v>
      </c>
      <c r="BV209" s="14"/>
      <c r="BW209" s="14"/>
      <c r="BX209" s="14"/>
      <c r="BY209" s="15"/>
      <c r="BZ209" s="14"/>
      <c r="CA209" s="14"/>
      <c r="CB209" s="14"/>
      <c r="CC209" s="15"/>
      <c r="CD209" s="14"/>
      <c r="CE209" s="14"/>
      <c r="CF209" s="14"/>
      <c r="CG209" s="14"/>
      <c r="CH209" s="14"/>
      <c r="CI209" s="14"/>
      <c r="CJ209" s="14"/>
      <c r="CK209" s="15"/>
      <c r="CL209" s="15"/>
      <c r="CM209" s="14"/>
      <c r="CN209" s="14"/>
      <c r="CO209" s="15"/>
      <c r="CP209" s="15"/>
      <c r="CQ209" s="14"/>
      <c r="CR209" s="14"/>
      <c r="CS209" s="15"/>
    </row>
    <row r="210" spans="1:97" s="12" customFormat="1" x14ac:dyDescent="0.25">
      <c r="A210" s="120" t="s">
        <v>289</v>
      </c>
      <c r="B210" s="48">
        <f t="shared" si="629"/>
        <v>93.7</v>
      </c>
      <c r="C210" s="48">
        <f t="shared" si="629"/>
        <v>93.7</v>
      </c>
      <c r="D210" s="48">
        <f t="shared" si="630"/>
        <v>93.7</v>
      </c>
      <c r="E210" s="14">
        <f t="shared" si="628"/>
        <v>100</v>
      </c>
      <c r="F210" s="14"/>
      <c r="G210" s="14"/>
      <c r="H210" s="14"/>
      <c r="I210" s="15"/>
      <c r="J210" s="14"/>
      <c r="K210" s="14"/>
      <c r="L210" s="15"/>
      <c r="M210" s="15"/>
      <c r="N210" s="14"/>
      <c r="O210" s="14"/>
      <c r="P210" s="15"/>
      <c r="Q210" s="15"/>
      <c r="R210" s="15"/>
      <c r="S210" s="15"/>
      <c r="T210" s="15"/>
      <c r="U210" s="15"/>
      <c r="V210" s="156"/>
      <c r="W210" s="14"/>
      <c r="X210" s="14"/>
      <c r="Y210" s="15"/>
      <c r="Z210" s="14"/>
      <c r="AA210" s="14"/>
      <c r="AB210" s="14"/>
      <c r="AC210" s="15"/>
      <c r="AD210" s="14"/>
      <c r="AE210" s="14"/>
      <c r="AF210" s="14"/>
      <c r="AG210" s="15"/>
      <c r="AH210" s="15"/>
      <c r="AI210" s="15"/>
      <c r="AJ210" s="15"/>
      <c r="AK210" s="15"/>
      <c r="AL210" s="14"/>
      <c r="AM210" s="14"/>
      <c r="AN210" s="14"/>
      <c r="AO210" s="14"/>
      <c r="AP210" s="14"/>
      <c r="AQ210" s="14"/>
      <c r="AR210" s="14"/>
      <c r="AS210" s="15"/>
      <c r="AT210" s="14"/>
      <c r="AU210" s="14"/>
      <c r="AV210" s="14"/>
      <c r="AW210" s="15"/>
      <c r="AX210" s="14"/>
      <c r="AY210" s="14"/>
      <c r="AZ210" s="14"/>
      <c r="BA210" s="15"/>
      <c r="BB210" s="14"/>
      <c r="BC210" s="14"/>
      <c r="BD210" s="14"/>
      <c r="BE210" s="15"/>
      <c r="BF210" s="14"/>
      <c r="BG210" s="14"/>
      <c r="BH210" s="14"/>
      <c r="BI210" s="15"/>
      <c r="BJ210" s="14"/>
      <c r="BK210" s="14"/>
      <c r="BL210" s="14"/>
      <c r="BM210" s="15"/>
      <c r="BN210" s="14"/>
      <c r="BO210" s="14"/>
      <c r="BP210" s="14"/>
      <c r="BQ210" s="14"/>
      <c r="BR210" s="14">
        <v>93.7</v>
      </c>
      <c r="BS210" s="14">
        <v>93.7</v>
      </c>
      <c r="BT210" s="14">
        <v>93.7</v>
      </c>
      <c r="BU210" s="14">
        <f t="shared" si="622"/>
        <v>100</v>
      </c>
      <c r="BV210" s="14"/>
      <c r="BW210" s="14"/>
      <c r="BX210" s="14"/>
      <c r="BY210" s="15"/>
      <c r="BZ210" s="14"/>
      <c r="CA210" s="14"/>
      <c r="CB210" s="14"/>
      <c r="CC210" s="15"/>
      <c r="CD210" s="14"/>
      <c r="CE210" s="14"/>
      <c r="CF210" s="14"/>
      <c r="CG210" s="14"/>
      <c r="CH210" s="14"/>
      <c r="CI210" s="14"/>
      <c r="CJ210" s="14"/>
      <c r="CK210" s="15"/>
      <c r="CL210" s="15"/>
      <c r="CM210" s="14"/>
      <c r="CN210" s="14"/>
      <c r="CO210" s="15"/>
      <c r="CP210" s="15"/>
      <c r="CQ210" s="14"/>
      <c r="CR210" s="14"/>
      <c r="CS210" s="15"/>
    </row>
    <row r="211" spans="1:97" s="12" customFormat="1" x14ac:dyDescent="0.25">
      <c r="A211" s="120" t="s">
        <v>555</v>
      </c>
      <c r="B211" s="48">
        <f t="shared" si="629"/>
        <v>93.7</v>
      </c>
      <c r="C211" s="48">
        <f t="shared" si="629"/>
        <v>93.7</v>
      </c>
      <c r="D211" s="48">
        <f t="shared" si="630"/>
        <v>93.7</v>
      </c>
      <c r="E211" s="14">
        <f t="shared" si="628"/>
        <v>100</v>
      </c>
      <c r="F211" s="14"/>
      <c r="G211" s="14"/>
      <c r="H211" s="14"/>
      <c r="I211" s="15"/>
      <c r="J211" s="14"/>
      <c r="K211" s="14"/>
      <c r="L211" s="15"/>
      <c r="M211" s="15"/>
      <c r="N211" s="14"/>
      <c r="O211" s="14"/>
      <c r="P211" s="15"/>
      <c r="Q211" s="15"/>
      <c r="R211" s="15"/>
      <c r="S211" s="15"/>
      <c r="T211" s="15"/>
      <c r="U211" s="15"/>
      <c r="V211" s="156"/>
      <c r="W211" s="14"/>
      <c r="X211" s="14"/>
      <c r="Y211" s="15"/>
      <c r="Z211" s="14"/>
      <c r="AA211" s="14"/>
      <c r="AB211" s="14"/>
      <c r="AC211" s="15"/>
      <c r="AD211" s="14"/>
      <c r="AE211" s="14"/>
      <c r="AF211" s="14"/>
      <c r="AG211" s="15"/>
      <c r="AH211" s="15"/>
      <c r="AI211" s="15"/>
      <c r="AJ211" s="15"/>
      <c r="AK211" s="15"/>
      <c r="AL211" s="14"/>
      <c r="AM211" s="14"/>
      <c r="AN211" s="14"/>
      <c r="AO211" s="14"/>
      <c r="AP211" s="14"/>
      <c r="AQ211" s="14"/>
      <c r="AR211" s="14"/>
      <c r="AS211" s="15"/>
      <c r="AT211" s="14"/>
      <c r="AU211" s="14"/>
      <c r="AV211" s="14"/>
      <c r="AW211" s="15"/>
      <c r="AX211" s="14"/>
      <c r="AY211" s="14"/>
      <c r="AZ211" s="14"/>
      <c r="BA211" s="15"/>
      <c r="BB211" s="14"/>
      <c r="BC211" s="14"/>
      <c r="BD211" s="14"/>
      <c r="BE211" s="15"/>
      <c r="BF211" s="14"/>
      <c r="BG211" s="14"/>
      <c r="BH211" s="14"/>
      <c r="BI211" s="15"/>
      <c r="BJ211" s="14"/>
      <c r="BK211" s="14"/>
      <c r="BL211" s="14"/>
      <c r="BM211" s="15"/>
      <c r="BN211" s="14"/>
      <c r="BO211" s="14"/>
      <c r="BP211" s="14"/>
      <c r="BQ211" s="14"/>
      <c r="BR211" s="14">
        <v>93.7</v>
      </c>
      <c r="BS211" s="14">
        <v>93.7</v>
      </c>
      <c r="BT211" s="14">
        <v>93.7</v>
      </c>
      <c r="BU211" s="14">
        <f t="shared" si="622"/>
        <v>100</v>
      </c>
      <c r="BV211" s="14"/>
      <c r="BW211" s="14"/>
      <c r="BX211" s="14"/>
      <c r="BY211" s="15"/>
      <c r="BZ211" s="14"/>
      <c r="CA211" s="14"/>
      <c r="CB211" s="14"/>
      <c r="CC211" s="15"/>
      <c r="CD211" s="14"/>
      <c r="CE211" s="14"/>
      <c r="CF211" s="14"/>
      <c r="CG211" s="14"/>
      <c r="CH211" s="14"/>
      <c r="CI211" s="14"/>
      <c r="CJ211" s="14"/>
      <c r="CK211" s="15"/>
      <c r="CL211" s="15"/>
      <c r="CM211" s="14"/>
      <c r="CN211" s="14"/>
      <c r="CO211" s="15"/>
      <c r="CP211" s="15"/>
      <c r="CQ211" s="14"/>
      <c r="CR211" s="14"/>
      <c r="CS211" s="15"/>
    </row>
    <row r="212" spans="1:97" s="12" customFormat="1" x14ac:dyDescent="0.25">
      <c r="A212" s="120" t="s">
        <v>658</v>
      </c>
      <c r="B212" s="48">
        <f t="shared" si="629"/>
        <v>234.2</v>
      </c>
      <c r="C212" s="48">
        <f t="shared" si="629"/>
        <v>234.2</v>
      </c>
      <c r="D212" s="48">
        <f t="shared" si="630"/>
        <v>234.2</v>
      </c>
      <c r="E212" s="14">
        <f t="shared" si="628"/>
        <v>100</v>
      </c>
      <c r="F212" s="14"/>
      <c r="G212" s="14"/>
      <c r="H212" s="14"/>
      <c r="I212" s="15"/>
      <c r="J212" s="14"/>
      <c r="K212" s="14"/>
      <c r="L212" s="15"/>
      <c r="M212" s="15"/>
      <c r="N212" s="14"/>
      <c r="O212" s="14"/>
      <c r="P212" s="15"/>
      <c r="Q212" s="15"/>
      <c r="R212" s="15"/>
      <c r="S212" s="15"/>
      <c r="T212" s="15"/>
      <c r="U212" s="15"/>
      <c r="V212" s="156"/>
      <c r="W212" s="14"/>
      <c r="X212" s="14"/>
      <c r="Y212" s="15"/>
      <c r="Z212" s="14"/>
      <c r="AA212" s="14"/>
      <c r="AB212" s="14"/>
      <c r="AC212" s="15"/>
      <c r="AD212" s="14"/>
      <c r="AE212" s="14"/>
      <c r="AF212" s="14"/>
      <c r="AG212" s="15"/>
      <c r="AH212" s="15"/>
      <c r="AI212" s="15"/>
      <c r="AJ212" s="15"/>
      <c r="AK212" s="15"/>
      <c r="AL212" s="14"/>
      <c r="AM212" s="14"/>
      <c r="AN212" s="14"/>
      <c r="AO212" s="14"/>
      <c r="AP212" s="14"/>
      <c r="AQ212" s="14"/>
      <c r="AR212" s="14"/>
      <c r="AS212" s="15"/>
      <c r="AT212" s="14"/>
      <c r="AU212" s="14"/>
      <c r="AV212" s="14"/>
      <c r="AW212" s="15"/>
      <c r="AX212" s="14"/>
      <c r="AY212" s="14"/>
      <c r="AZ212" s="14"/>
      <c r="BA212" s="15"/>
      <c r="BB212" s="14"/>
      <c r="BC212" s="14"/>
      <c r="BD212" s="14"/>
      <c r="BE212" s="15"/>
      <c r="BF212" s="14"/>
      <c r="BG212" s="14"/>
      <c r="BH212" s="14"/>
      <c r="BI212" s="15"/>
      <c r="BJ212" s="14"/>
      <c r="BK212" s="14"/>
      <c r="BL212" s="14"/>
      <c r="BM212" s="15"/>
      <c r="BN212" s="14"/>
      <c r="BO212" s="14"/>
      <c r="BP212" s="14"/>
      <c r="BQ212" s="14"/>
      <c r="BR212" s="14">
        <v>234.2</v>
      </c>
      <c r="BS212" s="14">
        <v>234.2</v>
      </c>
      <c r="BT212" s="14">
        <v>234.2</v>
      </c>
      <c r="BU212" s="14">
        <f t="shared" si="622"/>
        <v>100</v>
      </c>
      <c r="BV212" s="14"/>
      <c r="BW212" s="14"/>
      <c r="BX212" s="14"/>
      <c r="BY212" s="15"/>
      <c r="BZ212" s="14"/>
      <c r="CA212" s="14"/>
      <c r="CB212" s="14"/>
      <c r="CC212" s="15"/>
      <c r="CD212" s="14"/>
      <c r="CE212" s="14"/>
      <c r="CF212" s="14"/>
      <c r="CG212" s="14"/>
      <c r="CH212" s="14"/>
      <c r="CI212" s="14"/>
      <c r="CJ212" s="14"/>
      <c r="CK212" s="15"/>
      <c r="CL212" s="15"/>
      <c r="CM212" s="14"/>
      <c r="CN212" s="14"/>
      <c r="CO212" s="15"/>
      <c r="CP212" s="15"/>
      <c r="CQ212" s="14"/>
      <c r="CR212" s="14"/>
      <c r="CS212" s="15"/>
    </row>
    <row r="213" spans="1:97" s="26" customFormat="1" ht="31.5" x14ac:dyDescent="0.25">
      <c r="A213" s="75" t="s">
        <v>372</v>
      </c>
      <c r="B213" s="78">
        <f t="shared" si="629"/>
        <v>563331.70000000007</v>
      </c>
      <c r="C213" s="78">
        <f t="shared" si="629"/>
        <v>663845.10000000009</v>
      </c>
      <c r="D213" s="78">
        <f t="shared" si="630"/>
        <v>660828.91756000009</v>
      </c>
      <c r="E213" s="81">
        <f t="shared" ref="E213" si="631">D213/C213*100</f>
        <v>99.545649664356944</v>
      </c>
      <c r="F213" s="81">
        <f>SUM(F214:F220)</f>
        <v>2891.8</v>
      </c>
      <c r="G213" s="81">
        <f>SUM(G214:G220)</f>
        <v>2891.8</v>
      </c>
      <c r="H213" s="81">
        <f t="shared" ref="H213:CN213" si="632">SUM(H214:H220)</f>
        <v>2891.8</v>
      </c>
      <c r="I213" s="81">
        <f t="shared" ref="I213:I268" si="633">H213/G213*100</f>
        <v>100</v>
      </c>
      <c r="J213" s="81">
        <f t="shared" ref="J213" si="634">SUM(J214:J220)</f>
        <v>391.5</v>
      </c>
      <c r="K213" s="81">
        <f t="shared" si="632"/>
        <v>391.5</v>
      </c>
      <c r="L213" s="81">
        <f t="shared" si="632"/>
        <v>391.5</v>
      </c>
      <c r="M213" s="81">
        <f t="shared" ref="M213:M268" si="635">L213/K213*100</f>
        <v>100</v>
      </c>
      <c r="N213" s="81">
        <f t="shared" ref="N213" si="636">SUM(N214:N220)</f>
        <v>11514.9</v>
      </c>
      <c r="O213" s="81">
        <f t="shared" si="632"/>
        <v>11514.9</v>
      </c>
      <c r="P213" s="81">
        <f t="shared" si="632"/>
        <v>11514.9</v>
      </c>
      <c r="Q213" s="81">
        <f t="shared" ref="Q213:Q268" si="637">P213/O213*100</f>
        <v>100</v>
      </c>
      <c r="R213" s="81">
        <f t="shared" ref="R213" si="638">SUM(R214:R220)</f>
        <v>85494.7</v>
      </c>
      <c r="S213" s="81">
        <f t="shared" si="632"/>
        <v>90296.1</v>
      </c>
      <c r="T213" s="81">
        <f t="shared" si="632"/>
        <v>90296.1</v>
      </c>
      <c r="U213" s="81">
        <f t="shared" si="581"/>
        <v>100</v>
      </c>
      <c r="V213" s="154"/>
      <c r="W213" s="81">
        <f t="shared" si="632"/>
        <v>486</v>
      </c>
      <c r="X213" s="81">
        <f t="shared" si="632"/>
        <v>485.98955999999998</v>
      </c>
      <c r="Y213" s="81">
        <f t="shared" si="106"/>
        <v>99.997851851851848</v>
      </c>
      <c r="Z213" s="81">
        <f t="shared" ref="Z213" si="639">SUM(Z214:Z220)</f>
        <v>8869.4</v>
      </c>
      <c r="AA213" s="81">
        <f t="shared" si="632"/>
        <v>7557.4</v>
      </c>
      <c r="AB213" s="81">
        <f t="shared" si="632"/>
        <v>7453.9520000000002</v>
      </c>
      <c r="AC213" s="81">
        <f t="shared" ref="AC213:AC268" si="640">AB213/AA213*100</f>
        <v>98.631169449810784</v>
      </c>
      <c r="AD213" s="81">
        <f t="shared" ref="AD213" si="641">SUM(AD214:AD220)</f>
        <v>431</v>
      </c>
      <c r="AE213" s="81">
        <f t="shared" si="632"/>
        <v>431</v>
      </c>
      <c r="AF213" s="81">
        <f t="shared" si="632"/>
        <v>431</v>
      </c>
      <c r="AG213" s="81">
        <f t="shared" ref="AG213:AG268" si="642">AF213/AE213*100</f>
        <v>100</v>
      </c>
      <c r="AH213" s="81">
        <f t="shared" ref="AH213" si="643">SUM(AH214:AH220)</f>
        <v>401912.4</v>
      </c>
      <c r="AI213" s="81">
        <f t="shared" si="632"/>
        <v>497177.5</v>
      </c>
      <c r="AJ213" s="81">
        <f t="shared" si="632"/>
        <v>497177.5</v>
      </c>
      <c r="AK213" s="81">
        <f t="shared" ref="AK213:AK268" si="644">AJ213/AI213*100</f>
        <v>100</v>
      </c>
      <c r="AL213" s="81">
        <f t="shared" ref="AL213" si="645">SUM(AL214:AL220)</f>
        <v>1910.4</v>
      </c>
      <c r="AM213" s="81">
        <f t="shared" si="632"/>
        <v>1972</v>
      </c>
      <c r="AN213" s="81">
        <f t="shared" si="632"/>
        <v>1972</v>
      </c>
      <c r="AO213" s="79">
        <f t="shared" ref="AO213:AO268" si="646">AN213/AM213*100</f>
        <v>100</v>
      </c>
      <c r="AP213" s="81">
        <f t="shared" ref="AP213" si="647">SUM(AP214:AP220)</f>
        <v>88.3</v>
      </c>
      <c r="AQ213" s="81">
        <f t="shared" si="632"/>
        <v>107.9</v>
      </c>
      <c r="AR213" s="81">
        <f t="shared" si="632"/>
        <v>107.9</v>
      </c>
      <c r="AS213" s="81">
        <f t="shared" ref="AS213:AS241" si="648">AR213/AQ213*100</f>
        <v>100</v>
      </c>
      <c r="AT213" s="81">
        <f t="shared" ref="AT213" si="649">SUM(AT214:AT220)</f>
        <v>1591.9</v>
      </c>
      <c r="AU213" s="81">
        <f t="shared" si="632"/>
        <v>1643.4</v>
      </c>
      <c r="AV213" s="81">
        <f t="shared" si="632"/>
        <v>1643.4</v>
      </c>
      <c r="AW213" s="81">
        <f t="shared" ref="AW213:AW268" si="650">AV213/AU213*100</f>
        <v>100</v>
      </c>
      <c r="AX213" s="81">
        <f t="shared" ref="AX213" si="651">SUM(AX214:AX220)</f>
        <v>8781.1</v>
      </c>
      <c r="AY213" s="81">
        <f t="shared" si="632"/>
        <v>9954.5</v>
      </c>
      <c r="AZ213" s="81">
        <f t="shared" si="632"/>
        <v>9954.5</v>
      </c>
      <c r="BA213" s="81">
        <f t="shared" ref="BA213:BA268" si="652">AZ213/AY213*100</f>
        <v>100</v>
      </c>
      <c r="BB213" s="81">
        <f t="shared" ref="BB213" si="653">SUM(BB214:BB220)</f>
        <v>955.2</v>
      </c>
      <c r="BC213" s="81">
        <f t="shared" si="632"/>
        <v>986</v>
      </c>
      <c r="BD213" s="81">
        <f t="shared" si="632"/>
        <v>986</v>
      </c>
      <c r="BE213" s="81">
        <f t="shared" ref="BE213:BE268" si="654">BD213/BC213*100</f>
        <v>100</v>
      </c>
      <c r="BF213" s="81">
        <f t="shared" ref="BF213" si="655">SUM(BF214:BF220)</f>
        <v>318.39999999999998</v>
      </c>
      <c r="BG213" s="81">
        <f t="shared" si="632"/>
        <v>328.7</v>
      </c>
      <c r="BH213" s="81">
        <f t="shared" si="632"/>
        <v>328.7</v>
      </c>
      <c r="BI213" s="81">
        <f t="shared" ref="BI213:BI268" si="656">BH213/BG213*100</f>
        <v>100</v>
      </c>
      <c r="BJ213" s="81">
        <f t="shared" ref="BJ213" si="657">SUM(BJ214:BJ220)</f>
        <v>3205.6</v>
      </c>
      <c r="BK213" s="81">
        <f t="shared" si="632"/>
        <v>3085.3</v>
      </c>
      <c r="BL213" s="81">
        <f t="shared" ref="BL213" si="658">SUM(BL214:BL220)</f>
        <v>3085.3</v>
      </c>
      <c r="BM213" s="81">
        <f t="shared" ref="BM213:BM268" si="659">BL213/BK213*100</f>
        <v>100</v>
      </c>
      <c r="BN213" s="81">
        <f t="shared" ref="BN213" si="660">SUM(BN214:BN220)</f>
        <v>0</v>
      </c>
      <c r="BO213" s="81">
        <f t="shared" si="632"/>
        <v>0</v>
      </c>
      <c r="BP213" s="81">
        <f t="shared" ref="BP213" si="661">SUM(BP214:BP220)</f>
        <v>0</v>
      </c>
      <c r="BQ213" s="81">
        <f t="shared" si="632"/>
        <v>0</v>
      </c>
      <c r="BR213" s="81">
        <f t="shared" ref="BR213" si="662">SUM(BR214:BR220)</f>
        <v>1639.3999999999999</v>
      </c>
      <c r="BS213" s="81">
        <f t="shared" si="632"/>
        <v>1639.3999999999999</v>
      </c>
      <c r="BT213" s="81">
        <f t="shared" ref="BT213" si="663">SUM(BT214:BT220)</f>
        <v>1639.3999999999999</v>
      </c>
      <c r="BU213" s="79">
        <f t="shared" ref="BU213:BU221" si="664">BT213/BS213*100</f>
        <v>100</v>
      </c>
      <c r="BV213" s="81">
        <f t="shared" ref="BV213" si="665">SUM(BV214:BV220)</f>
        <v>318.39999999999998</v>
      </c>
      <c r="BW213" s="81">
        <f t="shared" si="632"/>
        <v>328.7</v>
      </c>
      <c r="BX213" s="81">
        <f t="shared" si="632"/>
        <v>328.7</v>
      </c>
      <c r="BY213" s="81">
        <f t="shared" ref="BY213:BY268" si="666">BX213/BW213*100</f>
        <v>100</v>
      </c>
      <c r="BZ213" s="81">
        <f t="shared" ref="BZ213" si="667">SUM(BZ214:BZ220)</f>
        <v>636.79999999999995</v>
      </c>
      <c r="CA213" s="81">
        <f t="shared" si="632"/>
        <v>657.3</v>
      </c>
      <c r="CB213" s="81">
        <f t="shared" ref="CB213" si="668">SUM(CB214:CB220)</f>
        <v>629.91600000000005</v>
      </c>
      <c r="CC213" s="81">
        <f t="shared" ref="CC213:CC268" si="669">CB213/CA213*100</f>
        <v>95.833865814696495</v>
      </c>
      <c r="CD213" s="81">
        <f t="shared" ref="CD213" si="670">SUM(CD214:CD220)</f>
        <v>32352.3</v>
      </c>
      <c r="CE213" s="81">
        <f t="shared" si="632"/>
        <v>32352.3</v>
      </c>
      <c r="CF213" s="81">
        <f t="shared" si="632"/>
        <v>29467.3</v>
      </c>
      <c r="CG213" s="81">
        <f t="shared" si="94"/>
        <v>91.082550545092616</v>
      </c>
      <c r="CH213" s="81">
        <f t="shared" ref="CH213" si="671">SUM(CH214:CH220)</f>
        <v>28.2</v>
      </c>
      <c r="CI213" s="81">
        <f t="shared" si="632"/>
        <v>32</v>
      </c>
      <c r="CJ213" s="81">
        <f t="shared" si="632"/>
        <v>31.66</v>
      </c>
      <c r="CK213" s="81">
        <f t="shared" ref="CK213:CK268" si="672">CJ213/CI213*100</f>
        <v>98.9375</v>
      </c>
      <c r="CL213" s="81"/>
      <c r="CM213" s="81">
        <f t="shared" si="632"/>
        <v>11.4</v>
      </c>
      <c r="CN213" s="81">
        <f t="shared" si="632"/>
        <v>11.4</v>
      </c>
      <c r="CO213" s="81">
        <f t="shared" ref="CO213:CO268" si="673">CN213/CM213*100</f>
        <v>100</v>
      </c>
      <c r="CP213" s="81"/>
      <c r="CQ213" s="81"/>
      <c r="CR213" s="81"/>
      <c r="CS213" s="81"/>
    </row>
    <row r="214" spans="1:97" s="12" customFormat="1" ht="18.75" customHeight="1" x14ac:dyDescent="0.25">
      <c r="A214" s="119" t="s">
        <v>338</v>
      </c>
      <c r="B214" s="48">
        <f t="shared" si="629"/>
        <v>561692.30000000005</v>
      </c>
      <c r="C214" s="48">
        <f t="shared" si="629"/>
        <v>662205.70000000007</v>
      </c>
      <c r="D214" s="48">
        <f t="shared" si="630"/>
        <v>659189.51756000007</v>
      </c>
      <c r="E214" s="15">
        <f t="shared" si="1"/>
        <v>99.544524844772553</v>
      </c>
      <c r="F214" s="15">
        <v>2891.8</v>
      </c>
      <c r="G214" s="15">
        <v>2891.8</v>
      </c>
      <c r="H214" s="133">
        <v>2891.8</v>
      </c>
      <c r="I214" s="15">
        <f t="shared" si="633"/>
        <v>100</v>
      </c>
      <c r="J214" s="15">
        <v>391.5</v>
      </c>
      <c r="K214" s="133">
        <v>391.5</v>
      </c>
      <c r="L214" s="133">
        <v>391.5</v>
      </c>
      <c r="M214" s="15">
        <f t="shared" si="635"/>
        <v>100</v>
      </c>
      <c r="N214" s="15">
        <v>11514.9</v>
      </c>
      <c r="O214" s="133">
        <v>11514.9</v>
      </c>
      <c r="P214" s="133">
        <v>11514.9</v>
      </c>
      <c r="Q214" s="15">
        <f t="shared" si="637"/>
        <v>100</v>
      </c>
      <c r="R214" s="15">
        <v>85494.7</v>
      </c>
      <c r="S214" s="15">
        <v>90296.1</v>
      </c>
      <c r="T214" s="133">
        <v>90296.1</v>
      </c>
      <c r="U214" s="15">
        <f t="shared" si="581"/>
        <v>100</v>
      </c>
      <c r="V214" s="156"/>
      <c r="W214" s="133">
        <v>486</v>
      </c>
      <c r="X214" s="133">
        <v>485.98955999999998</v>
      </c>
      <c r="Y214" s="15">
        <f t="shared" si="106"/>
        <v>99.997851851851848</v>
      </c>
      <c r="Z214" s="15">
        <v>8869.4</v>
      </c>
      <c r="AA214" s="15">
        <v>7557.4</v>
      </c>
      <c r="AB214" s="133">
        <v>7453.9520000000002</v>
      </c>
      <c r="AC214" s="15">
        <f t="shared" si="640"/>
        <v>98.631169449810784</v>
      </c>
      <c r="AD214" s="15">
        <v>431</v>
      </c>
      <c r="AE214" s="15">
        <v>431</v>
      </c>
      <c r="AF214" s="133">
        <v>431</v>
      </c>
      <c r="AG214" s="15">
        <f t="shared" si="642"/>
        <v>100</v>
      </c>
      <c r="AH214" s="247">
        <v>401912.4</v>
      </c>
      <c r="AI214" s="133">
        <v>497177.5</v>
      </c>
      <c r="AJ214" s="133">
        <v>497177.5</v>
      </c>
      <c r="AK214" s="15">
        <f t="shared" si="644"/>
        <v>100</v>
      </c>
      <c r="AL214" s="15">
        <v>1910.4</v>
      </c>
      <c r="AM214" s="133">
        <v>1972</v>
      </c>
      <c r="AN214" s="133">
        <v>1972</v>
      </c>
      <c r="AO214" s="14">
        <f t="shared" si="646"/>
        <v>100</v>
      </c>
      <c r="AP214" s="14">
        <v>88.3</v>
      </c>
      <c r="AQ214" s="14">
        <v>107.9</v>
      </c>
      <c r="AR214" s="133">
        <v>107.9</v>
      </c>
      <c r="AS214" s="15">
        <f t="shared" si="648"/>
        <v>100</v>
      </c>
      <c r="AT214" s="15">
        <v>1591.9</v>
      </c>
      <c r="AU214" s="15">
        <v>1643.4</v>
      </c>
      <c r="AV214" s="15">
        <v>1643.4</v>
      </c>
      <c r="AW214" s="15">
        <f t="shared" si="650"/>
        <v>100</v>
      </c>
      <c r="AX214" s="15">
        <v>8781.1</v>
      </c>
      <c r="AY214" s="133">
        <v>9954.5</v>
      </c>
      <c r="AZ214" s="133">
        <v>9954.5</v>
      </c>
      <c r="BA214" s="15">
        <f t="shared" si="652"/>
        <v>100</v>
      </c>
      <c r="BB214" s="15">
        <v>955.2</v>
      </c>
      <c r="BC214" s="133">
        <v>986</v>
      </c>
      <c r="BD214" s="133">
        <v>986</v>
      </c>
      <c r="BE214" s="15">
        <f t="shared" si="654"/>
        <v>100</v>
      </c>
      <c r="BF214" s="15">
        <v>318.39999999999998</v>
      </c>
      <c r="BG214" s="247">
        <v>328.7</v>
      </c>
      <c r="BH214" s="133">
        <v>328.7</v>
      </c>
      <c r="BI214" s="15">
        <f t="shared" si="656"/>
        <v>100</v>
      </c>
      <c r="BJ214" s="15">
        <v>3205.6</v>
      </c>
      <c r="BK214" s="15">
        <v>3085.3</v>
      </c>
      <c r="BL214" s="15">
        <v>3085.3</v>
      </c>
      <c r="BM214" s="15">
        <f t="shared" si="659"/>
        <v>100</v>
      </c>
      <c r="BN214" s="15"/>
      <c r="BO214" s="15"/>
      <c r="BP214" s="15"/>
      <c r="BQ214" s="15"/>
      <c r="BR214" s="15"/>
      <c r="BS214" s="15"/>
      <c r="BT214" s="15"/>
      <c r="BU214" s="14"/>
      <c r="BV214" s="15">
        <v>318.39999999999998</v>
      </c>
      <c r="BW214" s="133">
        <v>328.7</v>
      </c>
      <c r="BX214" s="133">
        <v>328.7</v>
      </c>
      <c r="BY214" s="15">
        <f t="shared" si="666"/>
        <v>100</v>
      </c>
      <c r="BZ214" s="15">
        <v>636.79999999999995</v>
      </c>
      <c r="CA214" s="15">
        <v>657.3</v>
      </c>
      <c r="CB214" s="15">
        <v>629.91600000000005</v>
      </c>
      <c r="CC214" s="15">
        <f t="shared" si="669"/>
        <v>95.833865814696495</v>
      </c>
      <c r="CD214" s="15">
        <v>32352.3</v>
      </c>
      <c r="CE214" s="15">
        <v>32352.3</v>
      </c>
      <c r="CF214" s="133">
        <v>29467.3</v>
      </c>
      <c r="CG214" s="15">
        <f t="shared" si="94"/>
        <v>91.082550545092616</v>
      </c>
      <c r="CH214" s="15">
        <v>28.2</v>
      </c>
      <c r="CI214" s="15">
        <v>32</v>
      </c>
      <c r="CJ214" s="15">
        <v>31.66</v>
      </c>
      <c r="CK214" s="15">
        <f t="shared" si="672"/>
        <v>98.9375</v>
      </c>
      <c r="CL214" s="15"/>
      <c r="CM214" s="133">
        <v>11.4</v>
      </c>
      <c r="CN214" s="133">
        <v>11.4</v>
      </c>
      <c r="CO214" s="15">
        <f t="shared" si="673"/>
        <v>100</v>
      </c>
      <c r="CP214" s="15"/>
      <c r="CQ214" s="15"/>
      <c r="CR214" s="15"/>
      <c r="CS214" s="15"/>
    </row>
    <row r="215" spans="1:97" s="12" customFormat="1" x14ac:dyDescent="0.25">
      <c r="A215" s="120" t="s">
        <v>367</v>
      </c>
      <c r="B215" s="48">
        <f t="shared" si="629"/>
        <v>234.2</v>
      </c>
      <c r="C215" s="48">
        <f t="shared" si="629"/>
        <v>234.2</v>
      </c>
      <c r="D215" s="48">
        <f t="shared" si="630"/>
        <v>234.2</v>
      </c>
      <c r="E215" s="14">
        <f t="shared" ref="E215:E220" si="674">D215/C215*100</f>
        <v>100</v>
      </c>
      <c r="F215" s="14"/>
      <c r="G215" s="14"/>
      <c r="H215" s="14"/>
      <c r="I215" s="15"/>
      <c r="J215" s="14"/>
      <c r="K215" s="14"/>
      <c r="L215" s="15"/>
      <c r="M215" s="15"/>
      <c r="N215" s="14"/>
      <c r="O215" s="14"/>
      <c r="P215" s="14"/>
      <c r="Q215" s="15"/>
      <c r="R215" s="14"/>
      <c r="S215" s="14"/>
      <c r="T215" s="14"/>
      <c r="U215" s="15"/>
      <c r="V215" s="156"/>
      <c r="W215" s="14"/>
      <c r="X215" s="14"/>
      <c r="Y215" s="14"/>
      <c r="Z215" s="14"/>
      <c r="AA215" s="14"/>
      <c r="AB215" s="14"/>
      <c r="AC215" s="15"/>
      <c r="AD215" s="14"/>
      <c r="AE215" s="14"/>
      <c r="AF215" s="14"/>
      <c r="AG215" s="15"/>
      <c r="AH215" s="14"/>
      <c r="AI215" s="14"/>
      <c r="AJ215" s="14"/>
      <c r="AK215" s="15"/>
      <c r="AL215" s="14"/>
      <c r="AM215" s="14"/>
      <c r="AN215" s="14"/>
      <c r="AO215" s="14"/>
      <c r="AP215" s="14"/>
      <c r="AQ215" s="14"/>
      <c r="AR215" s="14"/>
      <c r="AS215" s="15"/>
      <c r="AT215" s="14"/>
      <c r="AU215" s="14"/>
      <c r="AV215" s="14"/>
      <c r="AW215" s="15"/>
      <c r="AX215" s="14"/>
      <c r="AY215" s="14"/>
      <c r="AZ215" s="14"/>
      <c r="BA215" s="15"/>
      <c r="BB215" s="14"/>
      <c r="BC215" s="14"/>
      <c r="BD215" s="14"/>
      <c r="BE215" s="15"/>
      <c r="BF215" s="14"/>
      <c r="BG215" s="14"/>
      <c r="BH215" s="14"/>
      <c r="BI215" s="15"/>
      <c r="BJ215" s="14"/>
      <c r="BK215" s="14"/>
      <c r="BL215" s="14"/>
      <c r="BM215" s="15"/>
      <c r="BN215" s="14"/>
      <c r="BO215" s="14"/>
      <c r="BP215" s="14"/>
      <c r="BQ215" s="14"/>
      <c r="BR215" s="14">
        <v>234.2</v>
      </c>
      <c r="BS215" s="14">
        <v>234.2</v>
      </c>
      <c r="BT215" s="14">
        <v>234.2</v>
      </c>
      <c r="BU215" s="14">
        <f t="shared" si="664"/>
        <v>100</v>
      </c>
      <c r="BV215" s="14"/>
      <c r="BW215" s="14"/>
      <c r="BX215" s="14"/>
      <c r="BY215" s="15"/>
      <c r="BZ215" s="14"/>
      <c r="CA215" s="14"/>
      <c r="CB215" s="14"/>
      <c r="CC215" s="15"/>
      <c r="CD215" s="14"/>
      <c r="CE215" s="14"/>
      <c r="CF215" s="14"/>
      <c r="CG215" s="15"/>
      <c r="CH215" s="14"/>
      <c r="CI215" s="14"/>
      <c r="CJ215" s="14"/>
      <c r="CK215" s="15"/>
      <c r="CL215" s="15"/>
      <c r="CM215" s="14"/>
      <c r="CN215" s="14"/>
      <c r="CO215" s="15"/>
      <c r="CP215" s="15"/>
      <c r="CQ215" s="14"/>
      <c r="CR215" s="14"/>
      <c r="CS215" s="15"/>
    </row>
    <row r="216" spans="1:97" s="12" customFormat="1" x14ac:dyDescent="0.25">
      <c r="A216" s="120" t="s">
        <v>368</v>
      </c>
      <c r="B216" s="48">
        <f t="shared" si="629"/>
        <v>234.2</v>
      </c>
      <c r="C216" s="48">
        <f t="shared" si="629"/>
        <v>234.2</v>
      </c>
      <c r="D216" s="48">
        <f t="shared" si="630"/>
        <v>234.2</v>
      </c>
      <c r="E216" s="14">
        <f t="shared" si="674"/>
        <v>100</v>
      </c>
      <c r="F216" s="14"/>
      <c r="G216" s="14"/>
      <c r="H216" s="14"/>
      <c r="I216" s="15"/>
      <c r="J216" s="14"/>
      <c r="K216" s="14"/>
      <c r="L216" s="14"/>
      <c r="M216" s="15"/>
      <c r="N216" s="14"/>
      <c r="O216" s="14"/>
      <c r="P216" s="14"/>
      <c r="Q216" s="15"/>
      <c r="R216" s="14"/>
      <c r="S216" s="14"/>
      <c r="T216" s="14"/>
      <c r="U216" s="15"/>
      <c r="V216" s="156"/>
      <c r="W216" s="14"/>
      <c r="X216" s="14"/>
      <c r="Y216" s="14"/>
      <c r="Z216" s="14"/>
      <c r="AA216" s="14"/>
      <c r="AB216" s="14"/>
      <c r="AC216" s="15"/>
      <c r="AD216" s="14"/>
      <c r="AE216" s="14"/>
      <c r="AF216" s="14"/>
      <c r="AG216" s="15"/>
      <c r="AH216" s="14"/>
      <c r="AI216" s="14"/>
      <c r="AJ216" s="14"/>
      <c r="AK216" s="15"/>
      <c r="AL216" s="14"/>
      <c r="AM216" s="14"/>
      <c r="AN216" s="14"/>
      <c r="AO216" s="14"/>
      <c r="AP216" s="14"/>
      <c r="AQ216" s="14"/>
      <c r="AR216" s="14"/>
      <c r="AS216" s="15"/>
      <c r="AT216" s="14"/>
      <c r="AU216" s="14"/>
      <c r="AV216" s="14"/>
      <c r="AW216" s="15"/>
      <c r="AX216" s="14"/>
      <c r="AY216" s="14"/>
      <c r="AZ216" s="14"/>
      <c r="BA216" s="15"/>
      <c r="BB216" s="14"/>
      <c r="BC216" s="14"/>
      <c r="BD216" s="14"/>
      <c r="BE216" s="15"/>
      <c r="BF216" s="14"/>
      <c r="BG216" s="14"/>
      <c r="BH216" s="14"/>
      <c r="BI216" s="15"/>
      <c r="BJ216" s="14"/>
      <c r="BK216" s="14"/>
      <c r="BL216" s="14"/>
      <c r="BM216" s="15"/>
      <c r="BN216" s="14"/>
      <c r="BO216" s="14"/>
      <c r="BP216" s="14"/>
      <c r="BQ216" s="14"/>
      <c r="BR216" s="14">
        <v>234.2</v>
      </c>
      <c r="BS216" s="14">
        <v>234.2</v>
      </c>
      <c r="BT216" s="14">
        <v>234.2</v>
      </c>
      <c r="BU216" s="14">
        <f t="shared" si="664"/>
        <v>100</v>
      </c>
      <c r="BV216" s="14"/>
      <c r="BW216" s="14"/>
      <c r="BX216" s="14"/>
      <c r="BY216" s="15"/>
      <c r="BZ216" s="14"/>
      <c r="CA216" s="14"/>
      <c r="CB216" s="14"/>
      <c r="CC216" s="15"/>
      <c r="CD216" s="14"/>
      <c r="CE216" s="14"/>
      <c r="CF216" s="14"/>
      <c r="CG216" s="15"/>
      <c r="CH216" s="14"/>
      <c r="CI216" s="14"/>
      <c r="CJ216" s="14"/>
      <c r="CK216" s="15"/>
      <c r="CL216" s="15"/>
      <c r="CM216" s="14"/>
      <c r="CN216" s="14"/>
      <c r="CO216" s="15"/>
      <c r="CP216" s="15"/>
      <c r="CQ216" s="14"/>
      <c r="CR216" s="14"/>
      <c r="CS216" s="15"/>
    </row>
    <row r="217" spans="1:97" s="12" customFormat="1" x14ac:dyDescent="0.25">
      <c r="A217" s="120" t="s">
        <v>369</v>
      </c>
      <c r="B217" s="48">
        <f t="shared" si="629"/>
        <v>234.2</v>
      </c>
      <c r="C217" s="48">
        <f t="shared" si="629"/>
        <v>234.2</v>
      </c>
      <c r="D217" s="48">
        <f t="shared" si="630"/>
        <v>234.2</v>
      </c>
      <c r="E217" s="14">
        <f t="shared" si="674"/>
        <v>100</v>
      </c>
      <c r="F217" s="14"/>
      <c r="G217" s="14"/>
      <c r="H217" s="14"/>
      <c r="I217" s="15"/>
      <c r="J217" s="14"/>
      <c r="K217" s="14"/>
      <c r="L217" s="14"/>
      <c r="M217" s="15"/>
      <c r="N217" s="14"/>
      <c r="O217" s="14"/>
      <c r="P217" s="14"/>
      <c r="Q217" s="15"/>
      <c r="R217" s="14"/>
      <c r="S217" s="14"/>
      <c r="T217" s="14"/>
      <c r="U217" s="15"/>
      <c r="V217" s="156"/>
      <c r="W217" s="14"/>
      <c r="X217" s="14"/>
      <c r="Y217" s="14"/>
      <c r="Z217" s="14"/>
      <c r="AA217" s="14"/>
      <c r="AB217" s="14"/>
      <c r="AC217" s="15"/>
      <c r="AD217" s="14"/>
      <c r="AE217" s="14"/>
      <c r="AF217" s="14"/>
      <c r="AG217" s="15"/>
      <c r="AH217" s="14"/>
      <c r="AI217" s="14"/>
      <c r="AJ217" s="14"/>
      <c r="AK217" s="15"/>
      <c r="AL217" s="14"/>
      <c r="AM217" s="14"/>
      <c r="AN217" s="14"/>
      <c r="AO217" s="14"/>
      <c r="AP217" s="14"/>
      <c r="AQ217" s="14"/>
      <c r="AR217" s="14"/>
      <c r="AS217" s="15"/>
      <c r="AT217" s="14"/>
      <c r="AU217" s="14"/>
      <c r="AV217" s="14"/>
      <c r="AW217" s="15"/>
      <c r="AX217" s="14"/>
      <c r="AY217" s="14"/>
      <c r="AZ217" s="14"/>
      <c r="BA217" s="15"/>
      <c r="BB217" s="14"/>
      <c r="BC217" s="14"/>
      <c r="BD217" s="14"/>
      <c r="BE217" s="15"/>
      <c r="BF217" s="14"/>
      <c r="BG217" s="14"/>
      <c r="BH217" s="14"/>
      <c r="BI217" s="15"/>
      <c r="BJ217" s="14"/>
      <c r="BK217" s="14"/>
      <c r="BL217" s="14"/>
      <c r="BM217" s="15"/>
      <c r="BN217" s="14"/>
      <c r="BO217" s="14"/>
      <c r="BP217" s="14"/>
      <c r="BQ217" s="14"/>
      <c r="BR217" s="14">
        <v>234.2</v>
      </c>
      <c r="BS217" s="14">
        <v>234.2</v>
      </c>
      <c r="BT217" s="14">
        <v>234.2</v>
      </c>
      <c r="BU217" s="14">
        <f t="shared" si="664"/>
        <v>100</v>
      </c>
      <c r="BV217" s="14"/>
      <c r="BW217" s="14"/>
      <c r="BX217" s="14"/>
      <c r="BY217" s="15"/>
      <c r="BZ217" s="14"/>
      <c r="CA217" s="14"/>
      <c r="CB217" s="14"/>
      <c r="CC217" s="15"/>
      <c r="CD217" s="14"/>
      <c r="CE217" s="14"/>
      <c r="CF217" s="14"/>
      <c r="CG217" s="15"/>
      <c r="CH217" s="14"/>
      <c r="CI217" s="14"/>
      <c r="CJ217" s="14"/>
      <c r="CK217" s="15"/>
      <c r="CL217" s="15"/>
      <c r="CM217" s="14"/>
      <c r="CN217" s="14"/>
      <c r="CO217" s="15"/>
      <c r="CP217" s="15"/>
      <c r="CQ217" s="14"/>
      <c r="CR217" s="14"/>
      <c r="CS217" s="15"/>
    </row>
    <row r="218" spans="1:97" s="12" customFormat="1" x14ac:dyDescent="0.25">
      <c r="A218" s="120" t="s">
        <v>558</v>
      </c>
      <c r="B218" s="48">
        <f t="shared" si="629"/>
        <v>234.2</v>
      </c>
      <c r="C218" s="48">
        <f t="shared" si="629"/>
        <v>234.2</v>
      </c>
      <c r="D218" s="48">
        <f t="shared" si="630"/>
        <v>234.2</v>
      </c>
      <c r="E218" s="14">
        <f t="shared" si="674"/>
        <v>100</v>
      </c>
      <c r="F218" s="14"/>
      <c r="G218" s="14"/>
      <c r="H218" s="14"/>
      <c r="I218" s="15"/>
      <c r="J218" s="14"/>
      <c r="K218" s="14"/>
      <c r="L218" s="14"/>
      <c r="M218" s="15"/>
      <c r="N218" s="14"/>
      <c r="O218" s="14"/>
      <c r="P218" s="14"/>
      <c r="Q218" s="15"/>
      <c r="R218" s="14"/>
      <c r="S218" s="14"/>
      <c r="T218" s="14"/>
      <c r="U218" s="15"/>
      <c r="V218" s="156"/>
      <c r="W218" s="14"/>
      <c r="X218" s="14"/>
      <c r="Y218" s="14"/>
      <c r="Z218" s="14"/>
      <c r="AA218" s="14"/>
      <c r="AB218" s="14"/>
      <c r="AC218" s="15"/>
      <c r="AD218" s="14"/>
      <c r="AE218" s="14"/>
      <c r="AF218" s="14"/>
      <c r="AG218" s="15"/>
      <c r="AH218" s="14"/>
      <c r="AI218" s="14"/>
      <c r="AJ218" s="14"/>
      <c r="AK218" s="15"/>
      <c r="AL218" s="14"/>
      <c r="AM218" s="14"/>
      <c r="AN218" s="14"/>
      <c r="AO218" s="14"/>
      <c r="AP218" s="14"/>
      <c r="AQ218" s="14"/>
      <c r="AR218" s="14"/>
      <c r="AS218" s="15"/>
      <c r="AT218" s="14"/>
      <c r="AU218" s="14"/>
      <c r="AV218" s="14"/>
      <c r="AW218" s="15"/>
      <c r="AX218" s="14"/>
      <c r="AY218" s="14"/>
      <c r="AZ218" s="14"/>
      <c r="BA218" s="15"/>
      <c r="BB218" s="14"/>
      <c r="BC218" s="14"/>
      <c r="BD218" s="14"/>
      <c r="BE218" s="15"/>
      <c r="BF218" s="14"/>
      <c r="BG218" s="14"/>
      <c r="BH218" s="14"/>
      <c r="BI218" s="15"/>
      <c r="BJ218" s="14"/>
      <c r="BK218" s="14"/>
      <c r="BL218" s="14"/>
      <c r="BM218" s="15"/>
      <c r="BN218" s="14"/>
      <c r="BO218" s="14"/>
      <c r="BP218" s="14"/>
      <c r="BQ218" s="14"/>
      <c r="BR218" s="14">
        <v>234.2</v>
      </c>
      <c r="BS218" s="14">
        <v>234.2</v>
      </c>
      <c r="BT218" s="14">
        <v>234.2</v>
      </c>
      <c r="BU218" s="14">
        <f t="shared" si="664"/>
        <v>100</v>
      </c>
      <c r="BV218" s="14"/>
      <c r="BW218" s="14"/>
      <c r="BX218" s="14"/>
      <c r="BY218" s="15"/>
      <c r="BZ218" s="14"/>
      <c r="CA218" s="14"/>
      <c r="CB218" s="14"/>
      <c r="CC218" s="15"/>
      <c r="CD218" s="14"/>
      <c r="CE218" s="14"/>
      <c r="CF218" s="14"/>
      <c r="CG218" s="15"/>
      <c r="CH218" s="14"/>
      <c r="CI218" s="14"/>
      <c r="CJ218" s="14"/>
      <c r="CK218" s="15"/>
      <c r="CL218" s="15"/>
      <c r="CM218" s="14"/>
      <c r="CN218" s="14"/>
      <c r="CO218" s="15"/>
      <c r="CP218" s="15"/>
      <c r="CQ218" s="14"/>
      <c r="CR218" s="14"/>
      <c r="CS218" s="15"/>
    </row>
    <row r="219" spans="1:97" s="12" customFormat="1" x14ac:dyDescent="0.25">
      <c r="A219" s="120" t="s">
        <v>370</v>
      </c>
      <c r="B219" s="48">
        <f t="shared" si="629"/>
        <v>468.4</v>
      </c>
      <c r="C219" s="48">
        <f t="shared" si="629"/>
        <v>468.4</v>
      </c>
      <c r="D219" s="48">
        <f t="shared" si="630"/>
        <v>468.4</v>
      </c>
      <c r="E219" s="14">
        <f t="shared" si="674"/>
        <v>100</v>
      </c>
      <c r="F219" s="14"/>
      <c r="G219" s="14"/>
      <c r="H219" s="14"/>
      <c r="I219" s="15"/>
      <c r="J219" s="14"/>
      <c r="K219" s="14"/>
      <c r="L219" s="14"/>
      <c r="M219" s="15"/>
      <c r="N219" s="14"/>
      <c r="O219" s="14"/>
      <c r="P219" s="14"/>
      <c r="Q219" s="15"/>
      <c r="R219" s="14"/>
      <c r="S219" s="14"/>
      <c r="T219" s="14"/>
      <c r="U219" s="15"/>
      <c r="V219" s="156"/>
      <c r="W219" s="14"/>
      <c r="X219" s="14"/>
      <c r="Y219" s="14"/>
      <c r="Z219" s="14"/>
      <c r="AA219" s="14"/>
      <c r="AB219" s="14"/>
      <c r="AC219" s="15"/>
      <c r="AD219" s="14"/>
      <c r="AE219" s="14"/>
      <c r="AF219" s="14"/>
      <c r="AG219" s="15"/>
      <c r="AH219" s="14"/>
      <c r="AI219" s="14"/>
      <c r="AJ219" s="14"/>
      <c r="AK219" s="15"/>
      <c r="AL219" s="14"/>
      <c r="AM219" s="14"/>
      <c r="AN219" s="14"/>
      <c r="AO219" s="14"/>
      <c r="AP219" s="14"/>
      <c r="AQ219" s="14"/>
      <c r="AR219" s="14"/>
      <c r="AS219" s="15"/>
      <c r="AT219" s="14"/>
      <c r="AU219" s="14"/>
      <c r="AV219" s="14"/>
      <c r="AW219" s="15"/>
      <c r="AX219" s="14"/>
      <c r="AY219" s="14"/>
      <c r="AZ219" s="14"/>
      <c r="BA219" s="15"/>
      <c r="BB219" s="14"/>
      <c r="BC219" s="14"/>
      <c r="BD219" s="14"/>
      <c r="BE219" s="15"/>
      <c r="BF219" s="14"/>
      <c r="BG219" s="14"/>
      <c r="BH219" s="14"/>
      <c r="BI219" s="15"/>
      <c r="BJ219" s="14"/>
      <c r="BK219" s="14"/>
      <c r="BL219" s="14"/>
      <c r="BM219" s="15"/>
      <c r="BN219" s="14"/>
      <c r="BO219" s="14"/>
      <c r="BP219" s="14"/>
      <c r="BQ219" s="14"/>
      <c r="BR219" s="14">
        <v>468.4</v>
      </c>
      <c r="BS219" s="14">
        <v>468.4</v>
      </c>
      <c r="BT219" s="14">
        <v>468.4</v>
      </c>
      <c r="BU219" s="14">
        <f t="shared" si="664"/>
        <v>100</v>
      </c>
      <c r="BV219" s="14"/>
      <c r="BW219" s="14"/>
      <c r="BX219" s="14"/>
      <c r="BY219" s="15"/>
      <c r="BZ219" s="14"/>
      <c r="CA219" s="14"/>
      <c r="CB219" s="14"/>
      <c r="CC219" s="15"/>
      <c r="CD219" s="14"/>
      <c r="CE219" s="14"/>
      <c r="CF219" s="14"/>
      <c r="CG219" s="15"/>
      <c r="CH219" s="14"/>
      <c r="CI219" s="14"/>
      <c r="CJ219" s="14"/>
      <c r="CK219" s="15"/>
      <c r="CL219" s="15"/>
      <c r="CM219" s="14"/>
      <c r="CN219" s="14"/>
      <c r="CO219" s="15"/>
      <c r="CP219" s="15"/>
      <c r="CQ219" s="14"/>
      <c r="CR219" s="14"/>
      <c r="CS219" s="15"/>
    </row>
    <row r="220" spans="1:97" s="12" customFormat="1" x14ac:dyDescent="0.25">
      <c r="A220" s="120" t="s">
        <v>371</v>
      </c>
      <c r="B220" s="48">
        <f t="shared" si="629"/>
        <v>234.2</v>
      </c>
      <c r="C220" s="48">
        <f t="shared" si="629"/>
        <v>234.2</v>
      </c>
      <c r="D220" s="48">
        <f t="shared" si="630"/>
        <v>234.2</v>
      </c>
      <c r="E220" s="14">
        <f t="shared" si="674"/>
        <v>100</v>
      </c>
      <c r="F220" s="14"/>
      <c r="G220" s="14"/>
      <c r="H220" s="14"/>
      <c r="I220" s="15"/>
      <c r="J220" s="14"/>
      <c r="K220" s="14"/>
      <c r="L220" s="14"/>
      <c r="M220" s="15"/>
      <c r="N220" s="14"/>
      <c r="O220" s="14"/>
      <c r="P220" s="14"/>
      <c r="Q220" s="15"/>
      <c r="R220" s="14"/>
      <c r="S220" s="14"/>
      <c r="T220" s="14"/>
      <c r="U220" s="15"/>
      <c r="V220" s="156"/>
      <c r="W220" s="14"/>
      <c r="X220" s="14"/>
      <c r="Y220" s="14"/>
      <c r="Z220" s="14"/>
      <c r="AA220" s="14"/>
      <c r="AB220" s="14"/>
      <c r="AC220" s="15"/>
      <c r="AD220" s="14"/>
      <c r="AE220" s="14"/>
      <c r="AF220" s="14"/>
      <c r="AG220" s="15"/>
      <c r="AH220" s="14"/>
      <c r="AI220" s="14"/>
      <c r="AJ220" s="14"/>
      <c r="AK220" s="15"/>
      <c r="AL220" s="14"/>
      <c r="AM220" s="14"/>
      <c r="AN220" s="14"/>
      <c r="AO220" s="14"/>
      <c r="AP220" s="14"/>
      <c r="AQ220" s="14"/>
      <c r="AR220" s="14"/>
      <c r="AS220" s="15"/>
      <c r="AT220" s="14"/>
      <c r="AU220" s="14"/>
      <c r="AV220" s="14"/>
      <c r="AW220" s="15"/>
      <c r="AX220" s="14"/>
      <c r="AY220" s="14"/>
      <c r="AZ220" s="14"/>
      <c r="BA220" s="15"/>
      <c r="BB220" s="14"/>
      <c r="BC220" s="14"/>
      <c r="BD220" s="14"/>
      <c r="BE220" s="15"/>
      <c r="BF220" s="14"/>
      <c r="BG220" s="14"/>
      <c r="BH220" s="14"/>
      <c r="BI220" s="15"/>
      <c r="BJ220" s="14"/>
      <c r="BK220" s="14"/>
      <c r="BL220" s="14"/>
      <c r="BM220" s="15"/>
      <c r="BN220" s="14"/>
      <c r="BO220" s="14"/>
      <c r="BP220" s="14"/>
      <c r="BQ220" s="14"/>
      <c r="BR220" s="14">
        <v>234.2</v>
      </c>
      <c r="BS220" s="14">
        <v>234.2</v>
      </c>
      <c r="BT220" s="14">
        <v>234.2</v>
      </c>
      <c r="BU220" s="14">
        <f t="shared" si="664"/>
        <v>100</v>
      </c>
      <c r="BV220" s="14"/>
      <c r="BW220" s="14"/>
      <c r="BX220" s="14"/>
      <c r="BY220" s="15"/>
      <c r="BZ220" s="14"/>
      <c r="CA220" s="14"/>
      <c r="CB220" s="14"/>
      <c r="CC220" s="15"/>
      <c r="CD220" s="14"/>
      <c r="CE220" s="14"/>
      <c r="CF220" s="14"/>
      <c r="CG220" s="15"/>
      <c r="CH220" s="14"/>
      <c r="CI220" s="14"/>
      <c r="CJ220" s="14"/>
      <c r="CK220" s="15"/>
      <c r="CL220" s="15"/>
      <c r="CM220" s="14"/>
      <c r="CN220" s="14"/>
      <c r="CO220" s="15"/>
      <c r="CP220" s="15"/>
      <c r="CQ220" s="14"/>
      <c r="CR220" s="14"/>
      <c r="CS220" s="15"/>
    </row>
    <row r="221" spans="1:97" s="26" customFormat="1" ht="31.5" x14ac:dyDescent="0.25">
      <c r="A221" s="75" t="s">
        <v>374</v>
      </c>
      <c r="B221" s="78">
        <f t="shared" si="629"/>
        <v>154309.00000000006</v>
      </c>
      <c r="C221" s="78">
        <f t="shared" si="629"/>
        <v>194059.3214999999</v>
      </c>
      <c r="D221" s="78">
        <f t="shared" si="630"/>
        <v>192204.46590999991</v>
      </c>
      <c r="E221" s="81">
        <f t="shared" ref="E221" si="675">D221/C221*100</f>
        <v>99.044181142311174</v>
      </c>
      <c r="F221" s="81">
        <f>SUM(F222:F227)</f>
        <v>1004.5</v>
      </c>
      <c r="G221" s="81">
        <f>SUM(G222:G227)</f>
        <v>1004.5</v>
      </c>
      <c r="H221" s="81">
        <f t="shared" ref="H221:CN221" si="676">SUM(H222:H227)</f>
        <v>1004.5</v>
      </c>
      <c r="I221" s="81">
        <f t="shared" si="633"/>
        <v>100</v>
      </c>
      <c r="J221" s="81">
        <f t="shared" ref="J221" si="677">SUM(J222:J227)</f>
        <v>120.7</v>
      </c>
      <c r="K221" s="81">
        <f t="shared" si="676"/>
        <v>120.7</v>
      </c>
      <c r="L221" s="81">
        <f t="shared" si="676"/>
        <v>120.7</v>
      </c>
      <c r="M221" s="81">
        <f t="shared" si="635"/>
        <v>100</v>
      </c>
      <c r="N221" s="81">
        <f t="shared" ref="N221" si="678">SUM(N222:N227)</f>
        <v>1928.5</v>
      </c>
      <c r="O221" s="81">
        <f t="shared" si="676"/>
        <v>1576.1</v>
      </c>
      <c r="P221" s="81">
        <f t="shared" si="676"/>
        <v>1576.1</v>
      </c>
      <c r="Q221" s="81">
        <f t="shared" si="637"/>
        <v>100</v>
      </c>
      <c r="R221" s="81">
        <f t="shared" ref="R221" si="679">SUM(R222:R227)</f>
        <v>25592.799999999999</v>
      </c>
      <c r="S221" s="81">
        <f t="shared" si="676"/>
        <v>33184.800000000003</v>
      </c>
      <c r="T221" s="81">
        <f t="shared" si="676"/>
        <v>33184.800000000003</v>
      </c>
      <c r="U221" s="81">
        <f t="shared" si="581"/>
        <v>100</v>
      </c>
      <c r="V221" s="154"/>
      <c r="W221" s="81">
        <f t="shared" si="676"/>
        <v>138.22149999999999</v>
      </c>
      <c r="X221" s="81">
        <f t="shared" si="676"/>
        <v>138.22149999999999</v>
      </c>
      <c r="Y221" s="81">
        <f t="shared" si="106"/>
        <v>100</v>
      </c>
      <c r="Z221" s="81">
        <f t="shared" ref="Z221" si="680">SUM(Z222:Z227)</f>
        <v>3399.2</v>
      </c>
      <c r="AA221" s="81">
        <f t="shared" si="676"/>
        <v>2650.5</v>
      </c>
      <c r="AB221" s="81">
        <f t="shared" si="676"/>
        <v>2650.5</v>
      </c>
      <c r="AC221" s="81">
        <f t="shared" si="640"/>
        <v>100</v>
      </c>
      <c r="AD221" s="81">
        <f t="shared" ref="AD221" si="681">SUM(AD222:AD227)</f>
        <v>107.7</v>
      </c>
      <c r="AE221" s="81">
        <f t="shared" si="676"/>
        <v>107.7</v>
      </c>
      <c r="AF221" s="81">
        <f t="shared" si="676"/>
        <v>107.7</v>
      </c>
      <c r="AG221" s="81">
        <f t="shared" si="642"/>
        <v>100</v>
      </c>
      <c r="AH221" s="81">
        <f t="shared" ref="AH221" si="682">SUM(AH222:AH227)</f>
        <v>103862.8</v>
      </c>
      <c r="AI221" s="81">
        <f t="shared" si="676"/>
        <v>137725.79999999999</v>
      </c>
      <c r="AJ221" s="81">
        <f t="shared" si="676"/>
        <v>137725.79999999999</v>
      </c>
      <c r="AK221" s="81">
        <f t="shared" si="644"/>
        <v>100</v>
      </c>
      <c r="AL221" s="81">
        <f t="shared" ref="AL221" si="683">SUM(AL222:AL227)</f>
        <v>300.60000000000002</v>
      </c>
      <c r="AM221" s="81">
        <f t="shared" si="676"/>
        <v>310.3</v>
      </c>
      <c r="AN221" s="81">
        <f t="shared" si="676"/>
        <v>310.3</v>
      </c>
      <c r="AO221" s="79">
        <f t="shared" si="646"/>
        <v>100</v>
      </c>
      <c r="AP221" s="81">
        <f t="shared" ref="AP221" si="684">SUM(AP222:AP227)</f>
        <v>0</v>
      </c>
      <c r="AQ221" s="81">
        <f t="shared" si="676"/>
        <v>0</v>
      </c>
      <c r="AR221" s="81">
        <f t="shared" si="676"/>
        <v>0</v>
      </c>
      <c r="AS221" s="81"/>
      <c r="AT221" s="81">
        <f t="shared" ref="AT221" si="685">SUM(AT222:AT227)</f>
        <v>300.60000000000002</v>
      </c>
      <c r="AU221" s="81">
        <f t="shared" si="676"/>
        <v>310.3</v>
      </c>
      <c r="AV221" s="81">
        <f t="shared" si="676"/>
        <v>310.3</v>
      </c>
      <c r="AW221" s="81">
        <f t="shared" si="650"/>
        <v>100</v>
      </c>
      <c r="AX221" s="81">
        <f t="shared" ref="AX221" si="686">SUM(AX222:AX227)</f>
        <v>3698.7</v>
      </c>
      <c r="AY221" s="81">
        <f t="shared" si="676"/>
        <v>2889.5</v>
      </c>
      <c r="AZ221" s="81">
        <f t="shared" si="676"/>
        <v>2695.44506</v>
      </c>
      <c r="BA221" s="81">
        <f t="shared" si="652"/>
        <v>93.284134279287073</v>
      </c>
      <c r="BB221" s="81">
        <f t="shared" ref="BB221" si="687">SUM(BB222:BB227)</f>
        <v>300.60000000000002</v>
      </c>
      <c r="BC221" s="81">
        <f t="shared" si="676"/>
        <v>310.3</v>
      </c>
      <c r="BD221" s="81">
        <f t="shared" si="676"/>
        <v>310.3</v>
      </c>
      <c r="BE221" s="81">
        <f t="shared" si="654"/>
        <v>100</v>
      </c>
      <c r="BF221" s="81">
        <f t="shared" ref="BF221" si="688">SUM(BF222:BF227)</f>
        <v>300.60000000000002</v>
      </c>
      <c r="BG221" s="81">
        <f t="shared" si="676"/>
        <v>310.3</v>
      </c>
      <c r="BH221" s="81">
        <f t="shared" si="676"/>
        <v>0</v>
      </c>
      <c r="BI221" s="81">
        <f t="shared" si="656"/>
        <v>0</v>
      </c>
      <c r="BJ221" s="81">
        <f t="shared" ref="BJ221" si="689">SUM(BJ222:BJ227)</f>
        <v>816.5</v>
      </c>
      <c r="BK221" s="81">
        <f t="shared" si="676"/>
        <v>816.5</v>
      </c>
      <c r="BL221" s="81">
        <f t="shared" ref="BL221" si="690">SUM(BL222:BL227)</f>
        <v>816.5</v>
      </c>
      <c r="BM221" s="81">
        <f t="shared" si="659"/>
        <v>100</v>
      </c>
      <c r="BN221" s="81">
        <f t="shared" ref="BN221" si="691">SUM(BN222:BN227)</f>
        <v>0</v>
      </c>
      <c r="BO221" s="81">
        <f t="shared" si="676"/>
        <v>0</v>
      </c>
      <c r="BP221" s="81">
        <f t="shared" ref="BP221" si="692">SUM(BP222:BP227)</f>
        <v>0</v>
      </c>
      <c r="BQ221" s="81">
        <f t="shared" si="676"/>
        <v>0</v>
      </c>
      <c r="BR221" s="81">
        <f t="shared" ref="BR221" si="693">SUM(BR222:BR227)</f>
        <v>936.8</v>
      </c>
      <c r="BS221" s="81">
        <f t="shared" si="676"/>
        <v>936.8</v>
      </c>
      <c r="BT221" s="81">
        <f t="shared" ref="BT221" si="694">SUM(BT222:BT227)</f>
        <v>936.8</v>
      </c>
      <c r="BU221" s="79">
        <f t="shared" si="664"/>
        <v>100</v>
      </c>
      <c r="BV221" s="81">
        <f t="shared" ref="BV221" si="695">SUM(BV222:BV227)</f>
        <v>300.60000000000002</v>
      </c>
      <c r="BW221" s="81">
        <f t="shared" si="676"/>
        <v>310.3</v>
      </c>
      <c r="BX221" s="81">
        <f t="shared" si="676"/>
        <v>310.3</v>
      </c>
      <c r="BY221" s="81">
        <f t="shared" si="666"/>
        <v>100</v>
      </c>
      <c r="BZ221" s="81">
        <f t="shared" ref="BZ221" si="696">SUM(BZ222:BZ227)</f>
        <v>300.60000000000002</v>
      </c>
      <c r="CA221" s="81">
        <f t="shared" si="676"/>
        <v>310.3</v>
      </c>
      <c r="CB221" s="81">
        <f t="shared" ref="CB221" si="697">SUM(CB222:CB227)</f>
        <v>245.44335000000001</v>
      </c>
      <c r="CC221" s="81">
        <f t="shared" si="669"/>
        <v>79.098727038349978</v>
      </c>
      <c r="CD221" s="81">
        <f t="shared" ref="CD221" si="698">SUM(CD222:CD227)</f>
        <v>10992</v>
      </c>
      <c r="CE221" s="81">
        <f t="shared" si="676"/>
        <v>10992</v>
      </c>
      <c r="CF221" s="81">
        <f t="shared" si="676"/>
        <v>9707</v>
      </c>
      <c r="CG221" s="81">
        <f t="shared" si="94"/>
        <v>88.309679767103347</v>
      </c>
      <c r="CH221" s="81">
        <f t="shared" ref="CH221" si="699">SUM(CH222:CH227)</f>
        <v>45.2</v>
      </c>
      <c r="CI221" s="81">
        <f t="shared" si="676"/>
        <v>51.3</v>
      </c>
      <c r="CJ221" s="81">
        <f t="shared" si="676"/>
        <v>50.655999999999999</v>
      </c>
      <c r="CK221" s="81">
        <f t="shared" si="672"/>
        <v>98.744639376218331</v>
      </c>
      <c r="CL221" s="81"/>
      <c r="CM221" s="81">
        <f t="shared" si="676"/>
        <v>3.1</v>
      </c>
      <c r="CN221" s="81">
        <f t="shared" si="676"/>
        <v>3.1</v>
      </c>
      <c r="CO221" s="81">
        <f t="shared" si="673"/>
        <v>100</v>
      </c>
      <c r="CP221" s="81"/>
      <c r="CQ221" s="81"/>
      <c r="CR221" s="81"/>
      <c r="CS221" s="81"/>
    </row>
    <row r="222" spans="1:97" s="12" customFormat="1" ht="31.5" x14ac:dyDescent="0.25">
      <c r="A222" s="119" t="s">
        <v>339</v>
      </c>
      <c r="B222" s="48">
        <f t="shared" si="629"/>
        <v>153372.20000000007</v>
      </c>
      <c r="C222" s="48">
        <f t="shared" si="629"/>
        <v>193122.52149999992</v>
      </c>
      <c r="D222" s="48">
        <f t="shared" si="630"/>
        <v>191267.66590999992</v>
      </c>
      <c r="E222" s="15">
        <f t="shared" si="1"/>
        <v>99.039544649897294</v>
      </c>
      <c r="F222" s="15">
        <v>1004.5</v>
      </c>
      <c r="G222" s="15">
        <v>1004.5</v>
      </c>
      <c r="H222" s="133">
        <v>1004.5</v>
      </c>
      <c r="I222" s="15">
        <f t="shared" si="633"/>
        <v>100</v>
      </c>
      <c r="J222" s="15">
        <v>120.7</v>
      </c>
      <c r="K222" s="133">
        <v>120.7</v>
      </c>
      <c r="L222" s="133">
        <v>120.7</v>
      </c>
      <c r="M222" s="15">
        <f t="shared" si="635"/>
        <v>100</v>
      </c>
      <c r="N222" s="15">
        <v>1928.5</v>
      </c>
      <c r="O222" s="133">
        <v>1576.1</v>
      </c>
      <c r="P222" s="133">
        <v>1576.1</v>
      </c>
      <c r="Q222" s="15">
        <f t="shared" si="637"/>
        <v>100</v>
      </c>
      <c r="R222" s="15">
        <v>25592.799999999999</v>
      </c>
      <c r="S222" s="15">
        <v>33184.800000000003</v>
      </c>
      <c r="T222" s="133">
        <v>33184.800000000003</v>
      </c>
      <c r="U222" s="15">
        <f t="shared" si="581"/>
        <v>100</v>
      </c>
      <c r="V222" s="156"/>
      <c r="W222" s="133">
        <v>138.22149999999999</v>
      </c>
      <c r="X222" s="133">
        <v>138.22149999999999</v>
      </c>
      <c r="Y222" s="15">
        <f t="shared" si="106"/>
        <v>100</v>
      </c>
      <c r="Z222" s="15">
        <v>3399.2</v>
      </c>
      <c r="AA222" s="15">
        <v>2650.5</v>
      </c>
      <c r="AB222" s="133">
        <v>2650.5</v>
      </c>
      <c r="AC222" s="15">
        <f t="shared" si="640"/>
        <v>100</v>
      </c>
      <c r="AD222" s="15">
        <v>107.7</v>
      </c>
      <c r="AE222" s="15">
        <v>107.7</v>
      </c>
      <c r="AF222" s="133">
        <v>107.7</v>
      </c>
      <c r="AG222" s="15">
        <f t="shared" si="642"/>
        <v>100</v>
      </c>
      <c r="AH222" s="247">
        <v>103862.8</v>
      </c>
      <c r="AI222" s="133">
        <v>137725.79999999999</v>
      </c>
      <c r="AJ222" s="133">
        <v>137725.79999999999</v>
      </c>
      <c r="AK222" s="15">
        <f t="shared" si="644"/>
        <v>100</v>
      </c>
      <c r="AL222" s="15">
        <v>300.60000000000002</v>
      </c>
      <c r="AM222" s="133">
        <v>310.3</v>
      </c>
      <c r="AN222" s="133">
        <v>310.3</v>
      </c>
      <c r="AO222" s="14">
        <f t="shared" si="646"/>
        <v>100</v>
      </c>
      <c r="AP222" s="15"/>
      <c r="AQ222" s="15"/>
      <c r="AR222" s="15"/>
      <c r="AS222" s="15"/>
      <c r="AT222" s="15">
        <v>300.60000000000002</v>
      </c>
      <c r="AU222" s="15">
        <v>310.3</v>
      </c>
      <c r="AV222" s="15">
        <v>310.3</v>
      </c>
      <c r="AW222" s="15">
        <f t="shared" si="650"/>
        <v>100</v>
      </c>
      <c r="AX222" s="15">
        <v>3698.7</v>
      </c>
      <c r="AY222" s="133">
        <v>2889.5</v>
      </c>
      <c r="AZ222" s="133">
        <v>2695.44506</v>
      </c>
      <c r="BA222" s="15">
        <f t="shared" si="652"/>
        <v>93.284134279287073</v>
      </c>
      <c r="BB222" s="15">
        <v>300.60000000000002</v>
      </c>
      <c r="BC222" s="133">
        <v>310.3</v>
      </c>
      <c r="BD222" s="133">
        <v>310.3</v>
      </c>
      <c r="BE222" s="15">
        <f t="shared" si="654"/>
        <v>100</v>
      </c>
      <c r="BF222" s="15">
        <v>300.60000000000002</v>
      </c>
      <c r="BG222" s="15">
        <v>310.3</v>
      </c>
      <c r="BH222" s="15"/>
      <c r="BI222" s="15">
        <f t="shared" si="656"/>
        <v>0</v>
      </c>
      <c r="BJ222" s="15">
        <v>816.5</v>
      </c>
      <c r="BK222" s="15">
        <v>816.5</v>
      </c>
      <c r="BL222" s="15">
        <v>816.5</v>
      </c>
      <c r="BM222" s="15">
        <f t="shared" si="659"/>
        <v>100</v>
      </c>
      <c r="BN222" s="15"/>
      <c r="BO222" s="15"/>
      <c r="BP222" s="15"/>
      <c r="BQ222" s="15"/>
      <c r="BR222" s="15"/>
      <c r="BS222" s="15"/>
      <c r="BT222" s="15"/>
      <c r="BU222" s="14"/>
      <c r="BV222" s="15">
        <v>300.60000000000002</v>
      </c>
      <c r="BW222" s="133">
        <v>310.3</v>
      </c>
      <c r="BX222" s="133">
        <v>310.3</v>
      </c>
      <c r="BY222" s="15">
        <f t="shared" si="666"/>
        <v>100</v>
      </c>
      <c r="BZ222" s="15">
        <v>300.60000000000002</v>
      </c>
      <c r="CA222" s="15">
        <v>310.3</v>
      </c>
      <c r="CB222" s="15">
        <v>245.44335000000001</v>
      </c>
      <c r="CC222" s="15">
        <f t="shared" si="669"/>
        <v>79.098727038349978</v>
      </c>
      <c r="CD222" s="15">
        <v>10992</v>
      </c>
      <c r="CE222" s="15">
        <v>10992</v>
      </c>
      <c r="CF222" s="133">
        <v>9707</v>
      </c>
      <c r="CG222" s="15">
        <f t="shared" si="94"/>
        <v>88.309679767103347</v>
      </c>
      <c r="CH222" s="15">
        <v>45.2</v>
      </c>
      <c r="CI222" s="15">
        <v>51.3</v>
      </c>
      <c r="CJ222" s="15">
        <v>50.655999999999999</v>
      </c>
      <c r="CK222" s="15">
        <f t="shared" si="672"/>
        <v>98.744639376218331</v>
      </c>
      <c r="CL222" s="15"/>
      <c r="CM222" s="133">
        <v>3.1</v>
      </c>
      <c r="CN222" s="133">
        <v>3.1</v>
      </c>
      <c r="CO222" s="15">
        <f t="shared" si="673"/>
        <v>100</v>
      </c>
      <c r="CP222" s="15"/>
      <c r="CQ222" s="15"/>
      <c r="CR222" s="15"/>
      <c r="CS222" s="15"/>
    </row>
    <row r="223" spans="1:97" s="12" customFormat="1" x14ac:dyDescent="0.25">
      <c r="A223" s="120" t="s">
        <v>559</v>
      </c>
      <c r="B223" s="48">
        <f t="shared" si="629"/>
        <v>234.2</v>
      </c>
      <c r="C223" s="48">
        <f t="shared" si="629"/>
        <v>234.2</v>
      </c>
      <c r="D223" s="48">
        <f t="shared" si="630"/>
        <v>234.2</v>
      </c>
      <c r="E223" s="14">
        <f>D223/C223*100</f>
        <v>100</v>
      </c>
      <c r="F223" s="14"/>
      <c r="G223" s="14"/>
      <c r="H223" s="14"/>
      <c r="I223" s="15"/>
      <c r="J223" s="14"/>
      <c r="K223" s="14"/>
      <c r="L223" s="15"/>
      <c r="M223" s="15"/>
      <c r="N223" s="14"/>
      <c r="O223" s="14"/>
      <c r="P223" s="14"/>
      <c r="Q223" s="15"/>
      <c r="R223" s="15"/>
      <c r="S223" s="15"/>
      <c r="T223" s="15"/>
      <c r="U223" s="15"/>
      <c r="V223" s="156"/>
      <c r="W223" s="14"/>
      <c r="X223" s="14"/>
      <c r="Y223" s="15"/>
      <c r="Z223" s="14"/>
      <c r="AA223" s="14"/>
      <c r="AB223" s="14"/>
      <c r="AC223" s="15"/>
      <c r="AD223" s="14"/>
      <c r="AE223" s="14"/>
      <c r="AF223" s="14"/>
      <c r="AG223" s="15"/>
      <c r="AH223" s="15"/>
      <c r="AI223" s="15"/>
      <c r="AJ223" s="15"/>
      <c r="AK223" s="15"/>
      <c r="AL223" s="14"/>
      <c r="AM223" s="14"/>
      <c r="AN223" s="14"/>
      <c r="AO223" s="14"/>
      <c r="AP223" s="14"/>
      <c r="AQ223" s="14"/>
      <c r="AR223" s="14"/>
      <c r="AS223" s="15"/>
      <c r="AT223" s="14"/>
      <c r="AU223" s="14"/>
      <c r="AV223" s="14"/>
      <c r="AW223" s="15"/>
      <c r="AX223" s="14"/>
      <c r="AY223" s="14"/>
      <c r="AZ223" s="14"/>
      <c r="BA223" s="15"/>
      <c r="BB223" s="14"/>
      <c r="BC223" s="14"/>
      <c r="BD223" s="14"/>
      <c r="BE223" s="15"/>
      <c r="BF223" s="14"/>
      <c r="BG223" s="14"/>
      <c r="BH223" s="14"/>
      <c r="BI223" s="15"/>
      <c r="BJ223" s="14"/>
      <c r="BK223" s="14"/>
      <c r="BL223" s="14"/>
      <c r="BM223" s="15"/>
      <c r="BN223" s="14"/>
      <c r="BO223" s="14"/>
      <c r="BP223" s="14"/>
      <c r="BQ223" s="14"/>
      <c r="BR223" s="14">
        <v>234.2</v>
      </c>
      <c r="BS223" s="14">
        <v>234.2</v>
      </c>
      <c r="BT223" s="14">
        <v>234.2</v>
      </c>
      <c r="BU223" s="14">
        <f>BT223/BS223*100</f>
        <v>100</v>
      </c>
      <c r="BV223" s="14"/>
      <c r="BW223" s="14"/>
      <c r="BX223" s="14"/>
      <c r="BY223" s="15"/>
      <c r="BZ223" s="14"/>
      <c r="CA223" s="14"/>
      <c r="CB223" s="14"/>
      <c r="CC223" s="15"/>
      <c r="CD223" s="14"/>
      <c r="CE223" s="14"/>
      <c r="CF223" s="14"/>
      <c r="CG223" s="14"/>
      <c r="CH223" s="14"/>
      <c r="CI223" s="14"/>
      <c r="CJ223" s="14"/>
      <c r="CK223" s="15"/>
      <c r="CL223" s="15"/>
      <c r="CM223" s="14"/>
      <c r="CN223" s="14"/>
      <c r="CO223" s="15"/>
      <c r="CP223" s="15"/>
      <c r="CQ223" s="14"/>
      <c r="CR223" s="14"/>
      <c r="CS223" s="15"/>
    </row>
    <row r="224" spans="1:97" s="12" customFormat="1" x14ac:dyDescent="0.25">
      <c r="A224" s="120" t="s">
        <v>483</v>
      </c>
      <c r="B224" s="48">
        <f t="shared" ref="B224:B226" si="700">F224+J224+N224+R224+V224+Z224+AD224+AH224+AL224+AP224+AT224+AX224+BB224+BF224+BJ224+BN224+BR224+BV224+BZ224+CD224+CH224+CL224+CP224</f>
        <v>0</v>
      </c>
      <c r="C224" s="48">
        <f t="shared" ref="C224:C226" si="701">G224+K224+O224+S224+W224+AA224+AE224+AI224+AM224+AQ224+AU224+AY224+BC224+BG224+BK224+BO224+BS224+BW224+CA224+CE224+CI224+CM224+CQ224</f>
        <v>0</v>
      </c>
      <c r="D224" s="48">
        <f t="shared" ref="D224:D226" si="702">H224+L224+P224+T224+X224+AB224+AF224+AJ224+AN224+AR224+AV224+AZ224+BD224+BH224+BL224+BP224+BT224+BX224+CB224+CF224+CJ224+CN224+CR224</f>
        <v>0</v>
      </c>
      <c r="E224" s="14"/>
      <c r="F224" s="14"/>
      <c r="G224" s="14"/>
      <c r="H224" s="14"/>
      <c r="I224" s="15"/>
      <c r="J224" s="14"/>
      <c r="K224" s="14"/>
      <c r="L224" s="15"/>
      <c r="M224" s="15"/>
      <c r="N224" s="14"/>
      <c r="O224" s="14"/>
      <c r="P224" s="14"/>
      <c r="Q224" s="15"/>
      <c r="R224" s="15"/>
      <c r="S224" s="15"/>
      <c r="T224" s="15"/>
      <c r="U224" s="15"/>
      <c r="V224" s="156"/>
      <c r="W224" s="14"/>
      <c r="X224" s="14"/>
      <c r="Y224" s="15"/>
      <c r="Z224" s="14"/>
      <c r="AA224" s="14"/>
      <c r="AB224" s="14"/>
      <c r="AC224" s="15"/>
      <c r="AD224" s="14"/>
      <c r="AE224" s="14"/>
      <c r="AF224" s="14"/>
      <c r="AG224" s="15"/>
      <c r="AH224" s="15"/>
      <c r="AI224" s="15"/>
      <c r="AJ224" s="15"/>
      <c r="AK224" s="15"/>
      <c r="AL224" s="14"/>
      <c r="AM224" s="14"/>
      <c r="AN224" s="14"/>
      <c r="AO224" s="14"/>
      <c r="AP224" s="14"/>
      <c r="AQ224" s="14"/>
      <c r="AR224" s="14"/>
      <c r="AS224" s="15"/>
      <c r="AT224" s="14"/>
      <c r="AU224" s="14"/>
      <c r="AV224" s="14"/>
      <c r="AW224" s="15"/>
      <c r="AX224" s="14"/>
      <c r="AY224" s="14"/>
      <c r="AZ224" s="14"/>
      <c r="BA224" s="15"/>
      <c r="BB224" s="14"/>
      <c r="BC224" s="14"/>
      <c r="BD224" s="14"/>
      <c r="BE224" s="15"/>
      <c r="BF224" s="14"/>
      <c r="BG224" s="14"/>
      <c r="BH224" s="14"/>
      <c r="BI224" s="15"/>
      <c r="BJ224" s="14"/>
      <c r="BK224" s="14"/>
      <c r="BL224" s="14"/>
      <c r="BM224" s="15"/>
      <c r="BN224" s="14"/>
      <c r="BO224" s="14"/>
      <c r="BP224" s="14"/>
      <c r="BQ224" s="14"/>
      <c r="BR224" s="14"/>
      <c r="BS224" s="14"/>
      <c r="BT224" s="14"/>
      <c r="BU224" s="14"/>
      <c r="BV224" s="14"/>
      <c r="BW224" s="14"/>
      <c r="BX224" s="14"/>
      <c r="BY224" s="15"/>
      <c r="BZ224" s="14"/>
      <c r="CA224" s="14"/>
      <c r="CB224" s="14"/>
      <c r="CC224" s="15"/>
      <c r="CD224" s="14"/>
      <c r="CE224" s="14"/>
      <c r="CF224" s="14"/>
      <c r="CG224" s="14"/>
      <c r="CH224" s="14"/>
      <c r="CI224" s="14"/>
      <c r="CJ224" s="14"/>
      <c r="CK224" s="15"/>
      <c r="CL224" s="15"/>
      <c r="CM224" s="14"/>
      <c r="CN224" s="14"/>
      <c r="CO224" s="15"/>
      <c r="CP224" s="15"/>
      <c r="CQ224" s="14"/>
      <c r="CR224" s="14"/>
      <c r="CS224" s="15"/>
    </row>
    <row r="225" spans="1:97" s="12" customFormat="1" x14ac:dyDescent="0.25">
      <c r="A225" s="120" t="s">
        <v>560</v>
      </c>
      <c r="B225" s="48">
        <f t="shared" si="700"/>
        <v>0</v>
      </c>
      <c r="C225" s="48">
        <f t="shared" si="701"/>
        <v>0</v>
      </c>
      <c r="D225" s="48">
        <f t="shared" si="702"/>
        <v>0</v>
      </c>
      <c r="E225" s="14"/>
      <c r="F225" s="14"/>
      <c r="G225" s="14"/>
      <c r="H225" s="14"/>
      <c r="I225" s="15"/>
      <c r="J225" s="14"/>
      <c r="K225" s="14"/>
      <c r="L225" s="15"/>
      <c r="M225" s="15"/>
      <c r="N225" s="14"/>
      <c r="O225" s="14"/>
      <c r="P225" s="14"/>
      <c r="Q225" s="15"/>
      <c r="R225" s="15"/>
      <c r="S225" s="15"/>
      <c r="T225" s="15"/>
      <c r="U225" s="15"/>
      <c r="V225" s="156"/>
      <c r="W225" s="14"/>
      <c r="X225" s="14"/>
      <c r="Y225" s="15"/>
      <c r="Z225" s="14"/>
      <c r="AA225" s="14"/>
      <c r="AB225" s="14"/>
      <c r="AC225" s="15"/>
      <c r="AD225" s="14"/>
      <c r="AE225" s="14"/>
      <c r="AF225" s="14"/>
      <c r="AG225" s="15"/>
      <c r="AH225" s="15"/>
      <c r="AI225" s="15"/>
      <c r="AJ225" s="15"/>
      <c r="AK225" s="15"/>
      <c r="AL225" s="14"/>
      <c r="AM225" s="14"/>
      <c r="AN225" s="14"/>
      <c r="AO225" s="14"/>
      <c r="AP225" s="14"/>
      <c r="AQ225" s="14"/>
      <c r="AR225" s="14"/>
      <c r="AS225" s="15"/>
      <c r="AT225" s="14"/>
      <c r="AU225" s="14"/>
      <c r="AV225" s="14"/>
      <c r="AW225" s="15"/>
      <c r="AX225" s="14"/>
      <c r="AY225" s="14"/>
      <c r="AZ225" s="14"/>
      <c r="BA225" s="15"/>
      <c r="BB225" s="14"/>
      <c r="BC225" s="14"/>
      <c r="BD225" s="14"/>
      <c r="BE225" s="15"/>
      <c r="BF225" s="14"/>
      <c r="BG225" s="14"/>
      <c r="BH225" s="14"/>
      <c r="BI225" s="15"/>
      <c r="BJ225" s="14"/>
      <c r="BK225" s="14"/>
      <c r="BL225" s="14"/>
      <c r="BM225" s="15"/>
      <c r="BN225" s="14"/>
      <c r="BO225" s="14"/>
      <c r="BP225" s="14"/>
      <c r="BQ225" s="14"/>
      <c r="BR225" s="14"/>
      <c r="BS225" s="14"/>
      <c r="BT225" s="14"/>
      <c r="BU225" s="14"/>
      <c r="BV225" s="14"/>
      <c r="BW225" s="14"/>
      <c r="BX225" s="14"/>
      <c r="BY225" s="15"/>
      <c r="BZ225" s="14"/>
      <c r="CA225" s="14"/>
      <c r="CB225" s="14"/>
      <c r="CC225" s="15"/>
      <c r="CD225" s="14"/>
      <c r="CE225" s="14"/>
      <c r="CF225" s="14"/>
      <c r="CG225" s="14"/>
      <c r="CH225" s="14"/>
      <c r="CI225" s="14"/>
      <c r="CJ225" s="14"/>
      <c r="CK225" s="15"/>
      <c r="CL225" s="15"/>
      <c r="CM225" s="14"/>
      <c r="CN225" s="14"/>
      <c r="CO225" s="15"/>
      <c r="CP225" s="15"/>
      <c r="CQ225" s="14"/>
      <c r="CR225" s="14"/>
      <c r="CS225" s="15"/>
    </row>
    <row r="226" spans="1:97" s="12" customFormat="1" x14ac:dyDescent="0.25">
      <c r="A226" s="120" t="s">
        <v>373</v>
      </c>
      <c r="B226" s="48">
        <f t="shared" si="700"/>
        <v>468.4</v>
      </c>
      <c r="C226" s="48">
        <f t="shared" si="701"/>
        <v>468.4</v>
      </c>
      <c r="D226" s="48">
        <f t="shared" si="702"/>
        <v>468.4</v>
      </c>
      <c r="E226" s="14">
        <f>D226/C226*100</f>
        <v>100</v>
      </c>
      <c r="F226" s="14"/>
      <c r="G226" s="14"/>
      <c r="H226" s="14"/>
      <c r="I226" s="15"/>
      <c r="J226" s="14"/>
      <c r="K226" s="14"/>
      <c r="L226" s="15"/>
      <c r="M226" s="15"/>
      <c r="N226" s="14"/>
      <c r="O226" s="14"/>
      <c r="P226" s="14"/>
      <c r="Q226" s="15"/>
      <c r="R226" s="15"/>
      <c r="S226" s="15"/>
      <c r="T226" s="15"/>
      <c r="U226" s="15"/>
      <c r="V226" s="156"/>
      <c r="W226" s="14"/>
      <c r="X226" s="14"/>
      <c r="Y226" s="15"/>
      <c r="Z226" s="14"/>
      <c r="AA226" s="14"/>
      <c r="AB226" s="14"/>
      <c r="AC226" s="15"/>
      <c r="AD226" s="14"/>
      <c r="AE226" s="14"/>
      <c r="AF226" s="14"/>
      <c r="AG226" s="15"/>
      <c r="AH226" s="15"/>
      <c r="AI226" s="15"/>
      <c r="AJ226" s="15"/>
      <c r="AK226" s="15"/>
      <c r="AL226" s="14"/>
      <c r="AM226" s="14"/>
      <c r="AN226" s="14"/>
      <c r="AO226" s="14"/>
      <c r="AP226" s="14"/>
      <c r="AQ226" s="14"/>
      <c r="AR226" s="14"/>
      <c r="AS226" s="15"/>
      <c r="AT226" s="14"/>
      <c r="AU226" s="14"/>
      <c r="AV226" s="14"/>
      <c r="AW226" s="15"/>
      <c r="AX226" s="14"/>
      <c r="AY226" s="14"/>
      <c r="AZ226" s="14"/>
      <c r="BA226" s="15"/>
      <c r="BB226" s="14"/>
      <c r="BC226" s="14"/>
      <c r="BD226" s="14"/>
      <c r="BE226" s="15"/>
      <c r="BF226" s="14"/>
      <c r="BG226" s="14"/>
      <c r="BH226" s="14"/>
      <c r="BI226" s="15"/>
      <c r="BJ226" s="14"/>
      <c r="BK226" s="14"/>
      <c r="BL226" s="14"/>
      <c r="BM226" s="15"/>
      <c r="BN226" s="14"/>
      <c r="BO226" s="14"/>
      <c r="BP226" s="14"/>
      <c r="BQ226" s="14"/>
      <c r="BR226" s="14">
        <v>468.4</v>
      </c>
      <c r="BS226" s="14">
        <v>468.4</v>
      </c>
      <c r="BT226" s="14">
        <v>468.4</v>
      </c>
      <c r="BU226" s="14">
        <f>BT226/BS226*100</f>
        <v>100</v>
      </c>
      <c r="BV226" s="14"/>
      <c r="BW226" s="14"/>
      <c r="BX226" s="14"/>
      <c r="BY226" s="15"/>
      <c r="BZ226" s="14"/>
      <c r="CA226" s="14"/>
      <c r="CB226" s="14"/>
      <c r="CC226" s="15"/>
      <c r="CD226" s="14"/>
      <c r="CE226" s="14"/>
      <c r="CF226" s="14"/>
      <c r="CG226" s="14"/>
      <c r="CH226" s="14"/>
      <c r="CI226" s="14"/>
      <c r="CJ226" s="14"/>
      <c r="CK226" s="15"/>
      <c r="CL226" s="15"/>
      <c r="CM226" s="14"/>
      <c r="CN226" s="14"/>
      <c r="CO226" s="15"/>
      <c r="CP226" s="15"/>
      <c r="CQ226" s="14"/>
      <c r="CR226" s="14"/>
      <c r="CS226" s="15"/>
    </row>
    <row r="227" spans="1:97" s="12" customFormat="1" x14ac:dyDescent="0.25">
      <c r="A227" s="120" t="s">
        <v>390</v>
      </c>
      <c r="B227" s="48">
        <f t="shared" si="629"/>
        <v>234.2</v>
      </c>
      <c r="C227" s="48">
        <f t="shared" si="629"/>
        <v>234.2</v>
      </c>
      <c r="D227" s="48">
        <f t="shared" si="630"/>
        <v>234.2</v>
      </c>
      <c r="E227" s="14">
        <f>D227/C227*100</f>
        <v>100</v>
      </c>
      <c r="F227" s="14"/>
      <c r="G227" s="14"/>
      <c r="H227" s="14"/>
      <c r="I227" s="15"/>
      <c r="J227" s="14"/>
      <c r="K227" s="14"/>
      <c r="L227" s="15"/>
      <c r="M227" s="15"/>
      <c r="N227" s="14"/>
      <c r="O227" s="14"/>
      <c r="P227" s="14"/>
      <c r="Q227" s="15"/>
      <c r="R227" s="15"/>
      <c r="S227" s="15"/>
      <c r="T227" s="15"/>
      <c r="U227" s="15"/>
      <c r="V227" s="156"/>
      <c r="W227" s="14"/>
      <c r="X227" s="14"/>
      <c r="Y227" s="15"/>
      <c r="Z227" s="14"/>
      <c r="AA227" s="14"/>
      <c r="AB227" s="14"/>
      <c r="AC227" s="15"/>
      <c r="AD227" s="14"/>
      <c r="AE227" s="14"/>
      <c r="AF227" s="14"/>
      <c r="AG227" s="15"/>
      <c r="AH227" s="15"/>
      <c r="AI227" s="15"/>
      <c r="AJ227" s="15"/>
      <c r="AK227" s="15"/>
      <c r="AL227" s="14"/>
      <c r="AM227" s="14"/>
      <c r="AN227" s="14"/>
      <c r="AO227" s="14"/>
      <c r="AP227" s="14"/>
      <c r="AQ227" s="14"/>
      <c r="AR227" s="14"/>
      <c r="AS227" s="15"/>
      <c r="AT227" s="14"/>
      <c r="AU227" s="14"/>
      <c r="AV227" s="14"/>
      <c r="AW227" s="15"/>
      <c r="AX227" s="14"/>
      <c r="AY227" s="14"/>
      <c r="AZ227" s="14"/>
      <c r="BA227" s="15"/>
      <c r="BB227" s="14"/>
      <c r="BC227" s="14"/>
      <c r="BD227" s="14"/>
      <c r="BE227" s="15"/>
      <c r="BF227" s="14"/>
      <c r="BG227" s="14"/>
      <c r="BH227" s="14"/>
      <c r="BI227" s="15"/>
      <c r="BJ227" s="14"/>
      <c r="BK227" s="14"/>
      <c r="BL227" s="14"/>
      <c r="BM227" s="15"/>
      <c r="BN227" s="14"/>
      <c r="BO227" s="14"/>
      <c r="BP227" s="14"/>
      <c r="BQ227" s="15"/>
      <c r="BR227" s="14">
        <v>234.2</v>
      </c>
      <c r="BS227" s="14">
        <v>234.2</v>
      </c>
      <c r="BT227" s="14">
        <v>234.2</v>
      </c>
      <c r="BU227" s="14">
        <f>BT227/BS227*100</f>
        <v>100</v>
      </c>
      <c r="BV227" s="14"/>
      <c r="BW227" s="14"/>
      <c r="BX227" s="14"/>
      <c r="BY227" s="15"/>
      <c r="BZ227" s="14"/>
      <c r="CA227" s="14"/>
      <c r="CB227" s="14"/>
      <c r="CC227" s="15"/>
      <c r="CD227" s="14"/>
      <c r="CE227" s="14"/>
      <c r="CF227" s="14"/>
      <c r="CG227" s="14"/>
      <c r="CH227" s="14"/>
      <c r="CI227" s="14"/>
      <c r="CJ227" s="14"/>
      <c r="CK227" s="15"/>
      <c r="CL227" s="15"/>
      <c r="CM227" s="14"/>
      <c r="CN227" s="14"/>
      <c r="CO227" s="15"/>
      <c r="CP227" s="15"/>
      <c r="CQ227" s="14"/>
      <c r="CR227" s="14"/>
      <c r="CS227" s="15"/>
    </row>
    <row r="228" spans="1:97" s="26" customFormat="1" ht="31.5" x14ac:dyDescent="0.25">
      <c r="A228" s="75" t="s">
        <v>378</v>
      </c>
      <c r="B228" s="78">
        <f t="shared" si="629"/>
        <v>294137.09999999992</v>
      </c>
      <c r="C228" s="78">
        <f t="shared" si="629"/>
        <v>321082.29999999993</v>
      </c>
      <c r="D228" s="78">
        <f t="shared" si="630"/>
        <v>318937.19766999991</v>
      </c>
      <c r="E228" s="81">
        <f t="shared" ref="E228" si="703">D228/C228*100</f>
        <v>99.331915110238086</v>
      </c>
      <c r="F228" s="81">
        <f>SUM(F229:F239)</f>
        <v>864.6</v>
      </c>
      <c r="G228" s="81">
        <f>SUM(G229:G239)</f>
        <v>808.8</v>
      </c>
      <c r="H228" s="81">
        <f t="shared" ref="H228:CN228" si="704">SUM(H229:H239)</f>
        <v>808.8</v>
      </c>
      <c r="I228" s="81">
        <f t="shared" si="633"/>
        <v>100</v>
      </c>
      <c r="J228" s="81">
        <f t="shared" ref="J228" si="705">SUM(J229:J239)</f>
        <v>262.7</v>
      </c>
      <c r="K228" s="81">
        <f t="shared" si="704"/>
        <v>284.60000000000002</v>
      </c>
      <c r="L228" s="81">
        <f t="shared" si="704"/>
        <v>284.60000000000002</v>
      </c>
      <c r="M228" s="81">
        <f t="shared" si="635"/>
        <v>100</v>
      </c>
      <c r="N228" s="81">
        <f t="shared" ref="N228" si="706">SUM(N229:N239)</f>
        <v>3332.5</v>
      </c>
      <c r="O228" s="81">
        <f t="shared" si="704"/>
        <v>3656.5</v>
      </c>
      <c r="P228" s="81">
        <f t="shared" si="704"/>
        <v>3656.5</v>
      </c>
      <c r="Q228" s="81">
        <f t="shared" si="637"/>
        <v>100</v>
      </c>
      <c r="R228" s="81">
        <f t="shared" ref="R228" si="707">SUM(R229:R239)</f>
        <v>74248.399999999994</v>
      </c>
      <c r="S228" s="81">
        <f t="shared" si="704"/>
        <v>75187.199999999997</v>
      </c>
      <c r="T228" s="81">
        <f t="shared" si="704"/>
        <v>75187.199999999997</v>
      </c>
      <c r="U228" s="81">
        <f t="shared" si="581"/>
        <v>100</v>
      </c>
      <c r="V228" s="154"/>
      <c r="W228" s="81">
        <f t="shared" si="704"/>
        <v>56</v>
      </c>
      <c r="X228" s="81">
        <f t="shared" si="704"/>
        <v>56</v>
      </c>
      <c r="Y228" s="81">
        <f t="shared" si="106"/>
        <v>100</v>
      </c>
      <c r="Z228" s="81">
        <f t="shared" ref="Z228" si="708">SUM(Z229:Z239)</f>
        <v>4857.3999999999996</v>
      </c>
      <c r="AA228" s="81">
        <f t="shared" si="704"/>
        <v>3622.9</v>
      </c>
      <c r="AB228" s="81">
        <f t="shared" si="704"/>
        <v>3622.9</v>
      </c>
      <c r="AC228" s="81">
        <f t="shared" si="640"/>
        <v>100</v>
      </c>
      <c r="AD228" s="81">
        <f t="shared" ref="AD228" si="709">SUM(AD229:AD239)</f>
        <v>215.5</v>
      </c>
      <c r="AE228" s="81">
        <f t="shared" si="704"/>
        <v>215.5</v>
      </c>
      <c r="AF228" s="81">
        <f t="shared" si="704"/>
        <v>215.5</v>
      </c>
      <c r="AG228" s="81">
        <f t="shared" si="642"/>
        <v>100</v>
      </c>
      <c r="AH228" s="81">
        <f t="shared" ref="AH228" si="710">SUM(AH229:AH239)</f>
        <v>183052.9</v>
      </c>
      <c r="AI228" s="81">
        <f t="shared" si="704"/>
        <v>209733</v>
      </c>
      <c r="AJ228" s="81">
        <f t="shared" si="704"/>
        <v>209733</v>
      </c>
      <c r="AK228" s="81">
        <f t="shared" si="644"/>
        <v>100</v>
      </c>
      <c r="AL228" s="81">
        <f t="shared" ref="AL228" si="711">SUM(AL229:AL239)</f>
        <v>901.7</v>
      </c>
      <c r="AM228" s="81">
        <f t="shared" si="704"/>
        <v>930.8</v>
      </c>
      <c r="AN228" s="81">
        <f t="shared" si="704"/>
        <v>930.8</v>
      </c>
      <c r="AO228" s="79">
        <f t="shared" si="646"/>
        <v>100</v>
      </c>
      <c r="AP228" s="81">
        <f t="shared" ref="AP228" si="712">SUM(AP229:AP239)</f>
        <v>40.200000000000003</v>
      </c>
      <c r="AQ228" s="81">
        <f t="shared" si="704"/>
        <v>11.6</v>
      </c>
      <c r="AR228" s="81">
        <f t="shared" si="704"/>
        <v>11.6</v>
      </c>
      <c r="AS228" s="81">
        <f t="shared" si="648"/>
        <v>100</v>
      </c>
      <c r="AT228" s="81">
        <f t="shared" ref="AT228" si="713">SUM(AT229:AT239)</f>
        <v>300.60000000000002</v>
      </c>
      <c r="AU228" s="81">
        <f t="shared" si="704"/>
        <v>310.3</v>
      </c>
      <c r="AV228" s="81">
        <f t="shared" si="704"/>
        <v>310.3</v>
      </c>
      <c r="AW228" s="81">
        <f t="shared" si="650"/>
        <v>100</v>
      </c>
      <c r="AX228" s="81">
        <f t="shared" ref="AX228" si="714">SUM(AX229:AX239)</f>
        <v>3452.3</v>
      </c>
      <c r="AY228" s="81">
        <f t="shared" si="704"/>
        <v>3410.9</v>
      </c>
      <c r="AZ228" s="81">
        <f t="shared" si="704"/>
        <v>3152.1986699999998</v>
      </c>
      <c r="BA228" s="81">
        <f t="shared" si="652"/>
        <v>92.415452519862782</v>
      </c>
      <c r="BB228" s="81">
        <f t="shared" ref="BB228" si="715">SUM(BB229:BB239)</f>
        <v>601.20000000000005</v>
      </c>
      <c r="BC228" s="81">
        <f t="shared" si="704"/>
        <v>620.5</v>
      </c>
      <c r="BD228" s="81">
        <f t="shared" si="704"/>
        <v>620.5</v>
      </c>
      <c r="BE228" s="81">
        <f t="shared" si="654"/>
        <v>100</v>
      </c>
      <c r="BF228" s="81">
        <f t="shared" ref="BF228" si="716">SUM(BF229:BF239)</f>
        <v>300.60000000000002</v>
      </c>
      <c r="BG228" s="81">
        <f t="shared" si="704"/>
        <v>310.3</v>
      </c>
      <c r="BH228" s="81">
        <f t="shared" si="704"/>
        <v>310.3</v>
      </c>
      <c r="BI228" s="81">
        <f t="shared" si="656"/>
        <v>100</v>
      </c>
      <c r="BJ228" s="81">
        <f t="shared" ref="BJ228" si="717">SUM(BJ229:BJ239)</f>
        <v>1490</v>
      </c>
      <c r="BK228" s="81">
        <f t="shared" si="704"/>
        <v>1404.1</v>
      </c>
      <c r="BL228" s="81">
        <f t="shared" ref="BL228" si="718">SUM(BL229:BL239)</f>
        <v>1404.1</v>
      </c>
      <c r="BM228" s="81">
        <f t="shared" si="659"/>
        <v>100</v>
      </c>
      <c r="BN228" s="81">
        <f t="shared" ref="BN228" si="719">SUM(BN229:BN239)</f>
        <v>1202.3</v>
      </c>
      <c r="BO228" s="81">
        <f t="shared" si="704"/>
        <v>1241.2</v>
      </c>
      <c r="BP228" s="81">
        <f t="shared" ref="BP228" si="720">SUM(BP229:BP239)</f>
        <v>1197.0309999999999</v>
      </c>
      <c r="BQ228" s="81">
        <f>BP228/BO228*100</f>
        <v>96.441427650660643</v>
      </c>
      <c r="BR228" s="81">
        <f t="shared" ref="BR228" si="721">SUM(BR229:BR239)</f>
        <v>1358.5000000000002</v>
      </c>
      <c r="BS228" s="81">
        <f t="shared" si="704"/>
        <v>1558.5000000000002</v>
      </c>
      <c r="BT228" s="81">
        <f t="shared" ref="BT228" si="722">SUM(BT229:BT239)</f>
        <v>1558.5000000000002</v>
      </c>
      <c r="BU228" s="79">
        <f t="shared" ref="BU228:BU239" si="723">BT228/BS228*100</f>
        <v>100</v>
      </c>
      <c r="BV228" s="81">
        <f t="shared" ref="BV228" si="724">SUM(BV229:BV239)</f>
        <v>300.60000000000002</v>
      </c>
      <c r="BW228" s="81">
        <f t="shared" si="704"/>
        <v>310.3</v>
      </c>
      <c r="BX228" s="81">
        <f t="shared" si="704"/>
        <v>310.3</v>
      </c>
      <c r="BY228" s="81">
        <f t="shared" si="666"/>
        <v>100</v>
      </c>
      <c r="BZ228" s="81">
        <f t="shared" ref="BZ228" si="725">SUM(BZ229:BZ239)</f>
        <v>300.60000000000002</v>
      </c>
      <c r="CA228" s="81">
        <f t="shared" si="704"/>
        <v>310.3</v>
      </c>
      <c r="CB228" s="81">
        <f t="shared" ref="CB228" si="726">SUM(CB229:CB239)</f>
        <v>310.3</v>
      </c>
      <c r="CC228" s="81">
        <f t="shared" si="669"/>
        <v>100</v>
      </c>
      <c r="CD228" s="81">
        <f t="shared" ref="CD228" si="727">SUM(CD229:CD239)</f>
        <v>16760.900000000001</v>
      </c>
      <c r="CE228" s="81">
        <f t="shared" si="704"/>
        <v>16760.900000000001</v>
      </c>
      <c r="CF228" s="81">
        <f t="shared" si="704"/>
        <v>14918.7</v>
      </c>
      <c r="CG228" s="81">
        <f t="shared" si="94"/>
        <v>89.008943433825152</v>
      </c>
      <c r="CH228" s="81">
        <f t="shared" ref="CH228" si="728">SUM(CH229:CH239)</f>
        <v>293.60000000000002</v>
      </c>
      <c r="CI228" s="81">
        <f t="shared" si="704"/>
        <v>333.3</v>
      </c>
      <c r="CJ228" s="81">
        <f t="shared" si="704"/>
        <v>333.26799999999997</v>
      </c>
      <c r="CK228" s="81">
        <f t="shared" si="672"/>
        <v>99.990399039903977</v>
      </c>
      <c r="CL228" s="81"/>
      <c r="CM228" s="81">
        <f t="shared" si="704"/>
        <v>4.8</v>
      </c>
      <c r="CN228" s="81">
        <f t="shared" si="704"/>
        <v>4.8</v>
      </c>
      <c r="CO228" s="81">
        <f t="shared" si="673"/>
        <v>100</v>
      </c>
      <c r="CP228" s="81"/>
      <c r="CQ228" s="81"/>
      <c r="CR228" s="81"/>
      <c r="CS228" s="81"/>
    </row>
    <row r="229" spans="1:97" s="12" customFormat="1" ht="31.5" x14ac:dyDescent="0.25">
      <c r="A229" s="119" t="s">
        <v>358</v>
      </c>
      <c r="B229" s="48">
        <f t="shared" si="629"/>
        <v>292778.59999999992</v>
      </c>
      <c r="C229" s="48">
        <f t="shared" si="629"/>
        <v>319523.79999999993</v>
      </c>
      <c r="D229" s="48">
        <f t="shared" si="630"/>
        <v>317378.69766999991</v>
      </c>
      <c r="E229" s="15">
        <f t="shared" si="1"/>
        <v>99.328656478797512</v>
      </c>
      <c r="F229" s="15">
        <v>864.6</v>
      </c>
      <c r="G229" s="15">
        <v>808.8</v>
      </c>
      <c r="H229" s="133">
        <v>808.8</v>
      </c>
      <c r="I229" s="15">
        <f t="shared" si="633"/>
        <v>100</v>
      </c>
      <c r="J229" s="15">
        <v>262.7</v>
      </c>
      <c r="K229" s="133">
        <v>284.60000000000002</v>
      </c>
      <c r="L229" s="133">
        <v>284.60000000000002</v>
      </c>
      <c r="M229" s="15">
        <f t="shared" si="635"/>
        <v>100</v>
      </c>
      <c r="N229" s="15">
        <v>3332.5</v>
      </c>
      <c r="O229" s="133">
        <v>3656.5</v>
      </c>
      <c r="P229" s="133">
        <v>3656.5</v>
      </c>
      <c r="Q229" s="15">
        <f t="shared" si="637"/>
        <v>100</v>
      </c>
      <c r="R229" s="15">
        <v>74248.399999999994</v>
      </c>
      <c r="S229" s="15">
        <v>75187.199999999997</v>
      </c>
      <c r="T229" s="133">
        <v>75187.199999999997</v>
      </c>
      <c r="U229" s="15">
        <f t="shared" si="581"/>
        <v>100</v>
      </c>
      <c r="V229" s="156"/>
      <c r="W229" s="133">
        <v>56</v>
      </c>
      <c r="X229" s="133">
        <v>56</v>
      </c>
      <c r="Y229" s="15">
        <f t="shared" si="106"/>
        <v>100</v>
      </c>
      <c r="Z229" s="15">
        <v>4857.3999999999996</v>
      </c>
      <c r="AA229" s="15">
        <v>3622.9</v>
      </c>
      <c r="AB229" s="133">
        <v>3622.9</v>
      </c>
      <c r="AC229" s="15">
        <f t="shared" si="640"/>
        <v>100</v>
      </c>
      <c r="AD229" s="15">
        <v>215.5</v>
      </c>
      <c r="AE229" s="15">
        <v>215.5</v>
      </c>
      <c r="AF229" s="133">
        <v>215.5</v>
      </c>
      <c r="AG229" s="15">
        <f t="shared" si="642"/>
        <v>100</v>
      </c>
      <c r="AH229" s="247">
        <v>183052.9</v>
      </c>
      <c r="AI229" s="133">
        <v>209733</v>
      </c>
      <c r="AJ229" s="133">
        <v>209733</v>
      </c>
      <c r="AK229" s="15">
        <f t="shared" si="644"/>
        <v>100</v>
      </c>
      <c r="AL229" s="15">
        <v>901.7</v>
      </c>
      <c r="AM229" s="133">
        <v>930.8</v>
      </c>
      <c r="AN229" s="133">
        <v>930.8</v>
      </c>
      <c r="AO229" s="79">
        <f t="shared" si="646"/>
        <v>100</v>
      </c>
      <c r="AP229" s="14">
        <v>40.200000000000003</v>
      </c>
      <c r="AQ229" s="14">
        <v>11.6</v>
      </c>
      <c r="AR229" s="133">
        <v>11.6</v>
      </c>
      <c r="AS229" s="15">
        <f t="shared" si="648"/>
        <v>100</v>
      </c>
      <c r="AT229" s="15">
        <v>300.60000000000002</v>
      </c>
      <c r="AU229" s="15">
        <v>310.3</v>
      </c>
      <c r="AV229" s="15">
        <v>310.3</v>
      </c>
      <c r="AW229" s="15">
        <f t="shared" si="650"/>
        <v>100</v>
      </c>
      <c r="AX229" s="15">
        <v>3452.3</v>
      </c>
      <c r="AY229" s="133">
        <v>3410.9</v>
      </c>
      <c r="AZ229" s="133">
        <v>3152.1986699999998</v>
      </c>
      <c r="BA229" s="15">
        <f t="shared" si="652"/>
        <v>92.415452519862782</v>
      </c>
      <c r="BB229" s="15">
        <v>601.20000000000005</v>
      </c>
      <c r="BC229" s="133">
        <v>620.5</v>
      </c>
      <c r="BD229" s="133">
        <v>620.5</v>
      </c>
      <c r="BE229" s="15">
        <f t="shared" si="654"/>
        <v>100</v>
      </c>
      <c r="BF229" s="15">
        <v>300.60000000000002</v>
      </c>
      <c r="BG229" s="247">
        <v>310.3</v>
      </c>
      <c r="BH229" s="133">
        <v>310.3</v>
      </c>
      <c r="BI229" s="15">
        <f t="shared" si="656"/>
        <v>100</v>
      </c>
      <c r="BJ229" s="15">
        <v>1490</v>
      </c>
      <c r="BK229" s="15">
        <v>1404.1</v>
      </c>
      <c r="BL229" s="15">
        <v>1404.1</v>
      </c>
      <c r="BM229" s="15">
        <f t="shared" si="659"/>
        <v>100</v>
      </c>
      <c r="BN229" s="15">
        <v>1202.3</v>
      </c>
      <c r="BO229" s="15">
        <v>1241.2</v>
      </c>
      <c r="BP229" s="15">
        <v>1197.0309999999999</v>
      </c>
      <c r="BQ229" s="15">
        <f>BP229/BO229*100</f>
        <v>96.441427650660643</v>
      </c>
      <c r="BR229" s="15"/>
      <c r="BS229" s="15"/>
      <c r="BT229" s="15"/>
      <c r="BU229" s="14"/>
      <c r="BV229" s="15">
        <v>300.60000000000002</v>
      </c>
      <c r="BW229" s="133">
        <v>310.3</v>
      </c>
      <c r="BX229" s="133">
        <v>310.3</v>
      </c>
      <c r="BY229" s="15">
        <f t="shared" si="666"/>
        <v>100</v>
      </c>
      <c r="BZ229" s="15">
        <v>300.60000000000002</v>
      </c>
      <c r="CA229" s="15">
        <v>310.3</v>
      </c>
      <c r="CB229" s="15">
        <v>310.3</v>
      </c>
      <c r="CC229" s="15">
        <f t="shared" si="669"/>
        <v>100</v>
      </c>
      <c r="CD229" s="15">
        <v>16760.900000000001</v>
      </c>
      <c r="CE229" s="15">
        <v>16760.900000000001</v>
      </c>
      <c r="CF229" s="133">
        <v>14918.7</v>
      </c>
      <c r="CG229" s="15">
        <f t="shared" si="94"/>
        <v>89.008943433825152</v>
      </c>
      <c r="CH229" s="15">
        <v>293.60000000000002</v>
      </c>
      <c r="CI229" s="15">
        <v>333.3</v>
      </c>
      <c r="CJ229" s="15">
        <v>333.26799999999997</v>
      </c>
      <c r="CK229" s="15">
        <f t="shared" si="672"/>
        <v>99.990399039903977</v>
      </c>
      <c r="CL229" s="15"/>
      <c r="CM229" s="133">
        <v>4.8</v>
      </c>
      <c r="CN229" s="133">
        <v>4.8</v>
      </c>
      <c r="CO229" s="15">
        <f t="shared" si="673"/>
        <v>100</v>
      </c>
      <c r="CP229" s="15"/>
      <c r="CQ229" s="15"/>
      <c r="CR229" s="15"/>
      <c r="CS229" s="15"/>
    </row>
    <row r="230" spans="1:97" s="12" customFormat="1" x14ac:dyDescent="0.25">
      <c r="A230" s="120" t="s">
        <v>561</v>
      </c>
      <c r="B230" s="48">
        <f t="shared" si="629"/>
        <v>234.2</v>
      </c>
      <c r="C230" s="48">
        <f t="shared" si="629"/>
        <v>234.2</v>
      </c>
      <c r="D230" s="48">
        <f t="shared" si="630"/>
        <v>234.2</v>
      </c>
      <c r="E230" s="14">
        <f t="shared" ref="E230:E239" si="729">D230/C230*100</f>
        <v>100</v>
      </c>
      <c r="F230" s="14"/>
      <c r="G230" s="14"/>
      <c r="H230" s="14"/>
      <c r="I230" s="15"/>
      <c r="J230" s="14"/>
      <c r="K230" s="14"/>
      <c r="L230" s="14"/>
      <c r="M230" s="15"/>
      <c r="N230" s="14"/>
      <c r="O230" s="14"/>
      <c r="P230" s="14"/>
      <c r="Q230" s="15"/>
      <c r="R230" s="14"/>
      <c r="S230" s="14"/>
      <c r="T230" s="14"/>
      <c r="U230" s="15"/>
      <c r="V230" s="156"/>
      <c r="W230" s="14"/>
      <c r="X230" s="14"/>
      <c r="Y230" s="14"/>
      <c r="Z230" s="14"/>
      <c r="AA230" s="14"/>
      <c r="AB230" s="14"/>
      <c r="AC230" s="15"/>
      <c r="AD230" s="14"/>
      <c r="AE230" s="14"/>
      <c r="AF230" s="14"/>
      <c r="AG230" s="15"/>
      <c r="AH230" s="14"/>
      <c r="AI230" s="14"/>
      <c r="AJ230" s="14"/>
      <c r="AK230" s="15"/>
      <c r="AL230" s="14"/>
      <c r="AM230" s="14"/>
      <c r="AN230" s="14"/>
      <c r="AO230" s="14"/>
      <c r="AP230" s="14"/>
      <c r="AQ230" s="14"/>
      <c r="AR230" s="14"/>
      <c r="AS230" s="15"/>
      <c r="AT230" s="14"/>
      <c r="AU230" s="14"/>
      <c r="AV230" s="14"/>
      <c r="AW230" s="15"/>
      <c r="AX230" s="14"/>
      <c r="AY230" s="14"/>
      <c r="AZ230" s="14"/>
      <c r="BA230" s="15"/>
      <c r="BB230" s="14"/>
      <c r="BC230" s="14"/>
      <c r="BD230" s="14"/>
      <c r="BE230" s="15"/>
      <c r="BF230" s="14"/>
      <c r="BG230" s="14"/>
      <c r="BH230" s="14"/>
      <c r="BI230" s="15"/>
      <c r="BJ230" s="14"/>
      <c r="BK230" s="14"/>
      <c r="BL230" s="14"/>
      <c r="BM230" s="15"/>
      <c r="BN230" s="14"/>
      <c r="BO230" s="14"/>
      <c r="BP230" s="14"/>
      <c r="BQ230" s="14"/>
      <c r="BR230" s="14">
        <v>234.2</v>
      </c>
      <c r="BS230" s="14">
        <v>234.2</v>
      </c>
      <c r="BT230" s="14">
        <v>234.2</v>
      </c>
      <c r="BU230" s="14">
        <f t="shared" si="723"/>
        <v>100</v>
      </c>
      <c r="BV230" s="14"/>
      <c r="BW230" s="14"/>
      <c r="BX230" s="14"/>
      <c r="BY230" s="15"/>
      <c r="BZ230" s="14"/>
      <c r="CA230" s="14"/>
      <c r="CB230" s="14"/>
      <c r="CC230" s="15"/>
      <c r="CD230" s="14"/>
      <c r="CE230" s="14"/>
      <c r="CF230" s="14"/>
      <c r="CG230" s="15"/>
      <c r="CH230" s="14"/>
      <c r="CI230" s="14"/>
      <c r="CJ230" s="14"/>
      <c r="CK230" s="15"/>
      <c r="CL230" s="15"/>
      <c r="CM230" s="14"/>
      <c r="CN230" s="14"/>
      <c r="CO230" s="15"/>
      <c r="CP230" s="15"/>
      <c r="CQ230" s="14"/>
      <c r="CR230" s="14"/>
      <c r="CS230" s="15"/>
    </row>
    <row r="231" spans="1:97" s="12" customFormat="1" x14ac:dyDescent="0.25">
      <c r="A231" s="120" t="s">
        <v>562</v>
      </c>
      <c r="B231" s="48">
        <f t="shared" si="629"/>
        <v>93.7</v>
      </c>
      <c r="C231" s="48">
        <f t="shared" si="629"/>
        <v>133.69999999999999</v>
      </c>
      <c r="D231" s="48">
        <f t="shared" si="630"/>
        <v>133.69999999999999</v>
      </c>
      <c r="E231" s="14">
        <f t="shared" si="729"/>
        <v>100</v>
      </c>
      <c r="F231" s="14"/>
      <c r="G231" s="14"/>
      <c r="H231" s="14"/>
      <c r="I231" s="15"/>
      <c r="J231" s="14"/>
      <c r="K231" s="14"/>
      <c r="L231" s="14"/>
      <c r="M231" s="15"/>
      <c r="N231" s="14"/>
      <c r="O231" s="14"/>
      <c r="P231" s="14"/>
      <c r="Q231" s="15"/>
      <c r="R231" s="14"/>
      <c r="S231" s="14"/>
      <c r="T231" s="14"/>
      <c r="U231" s="15"/>
      <c r="V231" s="156"/>
      <c r="W231" s="14"/>
      <c r="X231" s="14"/>
      <c r="Y231" s="14"/>
      <c r="Z231" s="14"/>
      <c r="AA231" s="14"/>
      <c r="AB231" s="14"/>
      <c r="AC231" s="15"/>
      <c r="AD231" s="14"/>
      <c r="AE231" s="14"/>
      <c r="AF231" s="14"/>
      <c r="AG231" s="15"/>
      <c r="AH231" s="14"/>
      <c r="AI231" s="14"/>
      <c r="AJ231" s="14"/>
      <c r="AK231" s="15"/>
      <c r="AL231" s="14"/>
      <c r="AM231" s="14"/>
      <c r="AN231" s="14"/>
      <c r="AO231" s="14"/>
      <c r="AP231" s="14"/>
      <c r="AQ231" s="14"/>
      <c r="AR231" s="14"/>
      <c r="AS231" s="15"/>
      <c r="AT231" s="14"/>
      <c r="AU231" s="14"/>
      <c r="AV231" s="14"/>
      <c r="AW231" s="15"/>
      <c r="AX231" s="14"/>
      <c r="AY231" s="14"/>
      <c r="AZ231" s="14"/>
      <c r="BA231" s="15"/>
      <c r="BB231" s="14"/>
      <c r="BC231" s="14"/>
      <c r="BD231" s="14"/>
      <c r="BE231" s="15"/>
      <c r="BF231" s="14"/>
      <c r="BG231" s="14"/>
      <c r="BH231" s="14"/>
      <c r="BI231" s="15"/>
      <c r="BJ231" s="14"/>
      <c r="BK231" s="14"/>
      <c r="BL231" s="14"/>
      <c r="BM231" s="15"/>
      <c r="BN231" s="14"/>
      <c r="BO231" s="14"/>
      <c r="BP231" s="14"/>
      <c r="BQ231" s="14"/>
      <c r="BR231" s="14">
        <v>93.7</v>
      </c>
      <c r="BS231" s="14">
        <v>133.69999999999999</v>
      </c>
      <c r="BT231" s="14">
        <v>133.69999999999999</v>
      </c>
      <c r="BU231" s="14">
        <f t="shared" si="723"/>
        <v>100</v>
      </c>
      <c r="BV231" s="14"/>
      <c r="BW231" s="14"/>
      <c r="BX231" s="14"/>
      <c r="BY231" s="15"/>
      <c r="BZ231" s="14"/>
      <c r="CA231" s="14"/>
      <c r="CB231" s="14"/>
      <c r="CC231" s="15"/>
      <c r="CD231" s="14"/>
      <c r="CE231" s="14"/>
      <c r="CF231" s="14"/>
      <c r="CG231" s="15"/>
      <c r="CH231" s="14"/>
      <c r="CI231" s="14"/>
      <c r="CJ231" s="14"/>
      <c r="CK231" s="15"/>
      <c r="CL231" s="15"/>
      <c r="CM231" s="14"/>
      <c r="CN231" s="14"/>
      <c r="CO231" s="15"/>
      <c r="CP231" s="15"/>
      <c r="CQ231" s="14"/>
      <c r="CR231" s="14"/>
      <c r="CS231" s="15"/>
    </row>
    <row r="232" spans="1:97" s="12" customFormat="1" x14ac:dyDescent="0.25">
      <c r="A232" s="120" t="s">
        <v>563</v>
      </c>
      <c r="B232" s="48">
        <f t="shared" si="629"/>
        <v>93.7</v>
      </c>
      <c r="C232" s="48">
        <f t="shared" si="629"/>
        <v>133.69999999999999</v>
      </c>
      <c r="D232" s="48">
        <f t="shared" si="630"/>
        <v>133.69999999999999</v>
      </c>
      <c r="E232" s="14">
        <f t="shared" si="729"/>
        <v>100</v>
      </c>
      <c r="F232" s="14"/>
      <c r="G232" s="14"/>
      <c r="H232" s="14"/>
      <c r="I232" s="15"/>
      <c r="J232" s="14"/>
      <c r="K232" s="14"/>
      <c r="L232" s="14"/>
      <c r="M232" s="15"/>
      <c r="N232" s="14"/>
      <c r="O232" s="14"/>
      <c r="P232" s="14"/>
      <c r="Q232" s="15"/>
      <c r="R232" s="14"/>
      <c r="S232" s="14"/>
      <c r="T232" s="14"/>
      <c r="U232" s="15"/>
      <c r="V232" s="156"/>
      <c r="W232" s="14"/>
      <c r="X232" s="14"/>
      <c r="Y232" s="14"/>
      <c r="Z232" s="14"/>
      <c r="AA232" s="14"/>
      <c r="AB232" s="14"/>
      <c r="AC232" s="15"/>
      <c r="AD232" s="14"/>
      <c r="AE232" s="14"/>
      <c r="AF232" s="14"/>
      <c r="AG232" s="15"/>
      <c r="AH232" s="14"/>
      <c r="AI232" s="14"/>
      <c r="AJ232" s="14"/>
      <c r="AK232" s="15"/>
      <c r="AL232" s="14"/>
      <c r="AM232" s="14"/>
      <c r="AN232" s="14"/>
      <c r="AO232" s="14"/>
      <c r="AP232" s="14"/>
      <c r="AQ232" s="14"/>
      <c r="AR232" s="14"/>
      <c r="AS232" s="15"/>
      <c r="AT232" s="14"/>
      <c r="AU232" s="14"/>
      <c r="AV232" s="14"/>
      <c r="AW232" s="15"/>
      <c r="AX232" s="14"/>
      <c r="AY232" s="14"/>
      <c r="AZ232" s="14"/>
      <c r="BA232" s="15"/>
      <c r="BB232" s="14"/>
      <c r="BC232" s="14"/>
      <c r="BD232" s="14"/>
      <c r="BE232" s="15"/>
      <c r="BF232" s="14"/>
      <c r="BG232" s="14"/>
      <c r="BH232" s="14"/>
      <c r="BI232" s="15"/>
      <c r="BJ232" s="14"/>
      <c r="BK232" s="14"/>
      <c r="BL232" s="14"/>
      <c r="BM232" s="15"/>
      <c r="BN232" s="14"/>
      <c r="BO232" s="14"/>
      <c r="BP232" s="14"/>
      <c r="BQ232" s="14"/>
      <c r="BR232" s="14">
        <v>93.7</v>
      </c>
      <c r="BS232" s="14">
        <v>133.69999999999999</v>
      </c>
      <c r="BT232" s="14">
        <v>133.69999999999999</v>
      </c>
      <c r="BU232" s="14">
        <f t="shared" si="723"/>
        <v>100</v>
      </c>
      <c r="BV232" s="14"/>
      <c r="BW232" s="14"/>
      <c r="BX232" s="14"/>
      <c r="BY232" s="15"/>
      <c r="BZ232" s="14"/>
      <c r="CA232" s="14"/>
      <c r="CB232" s="14"/>
      <c r="CC232" s="15"/>
      <c r="CD232" s="14"/>
      <c r="CE232" s="14"/>
      <c r="CF232" s="14"/>
      <c r="CG232" s="15"/>
      <c r="CH232" s="14"/>
      <c r="CI232" s="14"/>
      <c r="CJ232" s="14"/>
      <c r="CK232" s="15"/>
      <c r="CL232" s="15"/>
      <c r="CM232" s="14"/>
      <c r="CN232" s="14"/>
      <c r="CO232" s="15"/>
      <c r="CP232" s="15"/>
      <c r="CQ232" s="14"/>
      <c r="CR232" s="14"/>
      <c r="CS232" s="15"/>
    </row>
    <row r="233" spans="1:97" s="12" customFormat="1" x14ac:dyDescent="0.25">
      <c r="A233" s="120" t="s">
        <v>564</v>
      </c>
      <c r="B233" s="48">
        <f t="shared" si="629"/>
        <v>93.7</v>
      </c>
      <c r="C233" s="48">
        <f t="shared" si="629"/>
        <v>133.69999999999999</v>
      </c>
      <c r="D233" s="48">
        <f t="shared" si="630"/>
        <v>133.69999999999999</v>
      </c>
      <c r="E233" s="14">
        <f t="shared" si="729"/>
        <v>100</v>
      </c>
      <c r="F233" s="14"/>
      <c r="G233" s="14"/>
      <c r="H233" s="14"/>
      <c r="I233" s="15"/>
      <c r="J233" s="14"/>
      <c r="K233" s="14"/>
      <c r="L233" s="14"/>
      <c r="M233" s="15"/>
      <c r="N233" s="14"/>
      <c r="O233" s="14"/>
      <c r="P233" s="14"/>
      <c r="Q233" s="15"/>
      <c r="R233" s="14"/>
      <c r="S233" s="14"/>
      <c r="T233" s="14"/>
      <c r="U233" s="15"/>
      <c r="V233" s="156"/>
      <c r="W233" s="14"/>
      <c r="X233" s="14"/>
      <c r="Y233" s="14"/>
      <c r="Z233" s="14"/>
      <c r="AA233" s="14"/>
      <c r="AB233" s="14"/>
      <c r="AC233" s="15"/>
      <c r="AD233" s="14"/>
      <c r="AE233" s="14"/>
      <c r="AF233" s="14"/>
      <c r="AG233" s="15"/>
      <c r="AH233" s="14"/>
      <c r="AI233" s="14"/>
      <c r="AJ233" s="14"/>
      <c r="AK233" s="15"/>
      <c r="AL233" s="14"/>
      <c r="AM233" s="14"/>
      <c r="AN233" s="14"/>
      <c r="AO233" s="14"/>
      <c r="AP233" s="14"/>
      <c r="AQ233" s="14"/>
      <c r="AR233" s="14"/>
      <c r="AS233" s="15"/>
      <c r="AT233" s="14"/>
      <c r="AU233" s="14"/>
      <c r="AV233" s="14"/>
      <c r="AW233" s="15"/>
      <c r="AX233" s="14"/>
      <c r="AY233" s="14"/>
      <c r="AZ233" s="14"/>
      <c r="BA233" s="15"/>
      <c r="BB233" s="14"/>
      <c r="BC233" s="14"/>
      <c r="BD233" s="14"/>
      <c r="BE233" s="15"/>
      <c r="BF233" s="14"/>
      <c r="BG233" s="14"/>
      <c r="BH233" s="14"/>
      <c r="BI233" s="15"/>
      <c r="BJ233" s="14"/>
      <c r="BK233" s="14"/>
      <c r="BL233" s="14"/>
      <c r="BM233" s="15"/>
      <c r="BN233" s="14"/>
      <c r="BO233" s="14"/>
      <c r="BP233" s="14"/>
      <c r="BQ233" s="14"/>
      <c r="BR233" s="14">
        <v>93.7</v>
      </c>
      <c r="BS233" s="14">
        <v>133.69999999999999</v>
      </c>
      <c r="BT233" s="14">
        <v>133.69999999999999</v>
      </c>
      <c r="BU233" s="14">
        <f t="shared" si="723"/>
        <v>100</v>
      </c>
      <c r="BV233" s="14"/>
      <c r="BW233" s="14"/>
      <c r="BX233" s="14"/>
      <c r="BY233" s="15"/>
      <c r="BZ233" s="14"/>
      <c r="CA233" s="14"/>
      <c r="CB233" s="14"/>
      <c r="CC233" s="15"/>
      <c r="CD233" s="14"/>
      <c r="CE233" s="14"/>
      <c r="CF233" s="14"/>
      <c r="CG233" s="15"/>
      <c r="CH233" s="14"/>
      <c r="CI233" s="14"/>
      <c r="CJ233" s="14"/>
      <c r="CK233" s="15"/>
      <c r="CL233" s="15"/>
      <c r="CM233" s="14"/>
      <c r="CN233" s="14"/>
      <c r="CO233" s="15"/>
      <c r="CP233" s="15"/>
      <c r="CQ233" s="14"/>
      <c r="CR233" s="14"/>
      <c r="CS233" s="15"/>
    </row>
    <row r="234" spans="1:97" s="12" customFormat="1" x14ac:dyDescent="0.25">
      <c r="A234" s="120" t="s">
        <v>565</v>
      </c>
      <c r="B234" s="48">
        <f t="shared" si="629"/>
        <v>93.7</v>
      </c>
      <c r="C234" s="48">
        <f t="shared" si="629"/>
        <v>133.69999999999999</v>
      </c>
      <c r="D234" s="48">
        <f t="shared" si="630"/>
        <v>133.69999999999999</v>
      </c>
      <c r="E234" s="14">
        <f t="shared" si="729"/>
        <v>100</v>
      </c>
      <c r="F234" s="14"/>
      <c r="G234" s="14"/>
      <c r="H234" s="14"/>
      <c r="I234" s="15"/>
      <c r="J234" s="14"/>
      <c r="K234" s="14"/>
      <c r="L234" s="14"/>
      <c r="M234" s="15"/>
      <c r="N234" s="14"/>
      <c r="O234" s="14"/>
      <c r="P234" s="14"/>
      <c r="Q234" s="15"/>
      <c r="R234" s="14"/>
      <c r="S234" s="14"/>
      <c r="T234" s="14"/>
      <c r="U234" s="15"/>
      <c r="V234" s="156"/>
      <c r="W234" s="14"/>
      <c r="X234" s="14"/>
      <c r="Y234" s="14"/>
      <c r="Z234" s="14"/>
      <c r="AA234" s="14"/>
      <c r="AB234" s="14"/>
      <c r="AC234" s="15"/>
      <c r="AD234" s="14"/>
      <c r="AE234" s="14"/>
      <c r="AF234" s="14"/>
      <c r="AG234" s="15"/>
      <c r="AH234" s="14"/>
      <c r="AI234" s="14"/>
      <c r="AJ234" s="14"/>
      <c r="AK234" s="15"/>
      <c r="AL234" s="14"/>
      <c r="AM234" s="14"/>
      <c r="AN234" s="14"/>
      <c r="AO234" s="14"/>
      <c r="AP234" s="14"/>
      <c r="AQ234" s="14"/>
      <c r="AR234" s="14"/>
      <c r="AS234" s="15"/>
      <c r="AT234" s="14"/>
      <c r="AU234" s="14"/>
      <c r="AV234" s="14"/>
      <c r="AW234" s="15"/>
      <c r="AX234" s="14"/>
      <c r="AY234" s="14"/>
      <c r="AZ234" s="14"/>
      <c r="BA234" s="15"/>
      <c r="BB234" s="14"/>
      <c r="BC234" s="14"/>
      <c r="BD234" s="14"/>
      <c r="BE234" s="15"/>
      <c r="BF234" s="14"/>
      <c r="BG234" s="14"/>
      <c r="BH234" s="14"/>
      <c r="BI234" s="15"/>
      <c r="BJ234" s="14"/>
      <c r="BK234" s="14"/>
      <c r="BL234" s="14"/>
      <c r="BM234" s="15"/>
      <c r="BN234" s="14"/>
      <c r="BO234" s="14"/>
      <c r="BP234" s="14"/>
      <c r="BQ234" s="14"/>
      <c r="BR234" s="14">
        <v>93.7</v>
      </c>
      <c r="BS234" s="14">
        <v>133.69999999999999</v>
      </c>
      <c r="BT234" s="14">
        <v>133.69999999999999</v>
      </c>
      <c r="BU234" s="14">
        <f t="shared" si="723"/>
        <v>100</v>
      </c>
      <c r="BV234" s="14"/>
      <c r="BW234" s="14"/>
      <c r="BX234" s="14"/>
      <c r="BY234" s="15"/>
      <c r="BZ234" s="14"/>
      <c r="CA234" s="14"/>
      <c r="CB234" s="14"/>
      <c r="CC234" s="15"/>
      <c r="CD234" s="14"/>
      <c r="CE234" s="14"/>
      <c r="CF234" s="14"/>
      <c r="CG234" s="15"/>
      <c r="CH234" s="14"/>
      <c r="CI234" s="14"/>
      <c r="CJ234" s="14"/>
      <c r="CK234" s="15"/>
      <c r="CL234" s="15"/>
      <c r="CM234" s="14"/>
      <c r="CN234" s="14"/>
      <c r="CO234" s="15"/>
      <c r="CP234" s="15"/>
      <c r="CQ234" s="14"/>
      <c r="CR234" s="14"/>
      <c r="CS234" s="15"/>
    </row>
    <row r="235" spans="1:97" s="12" customFormat="1" x14ac:dyDescent="0.25">
      <c r="A235" s="120" t="s">
        <v>376</v>
      </c>
      <c r="B235" s="48">
        <f t="shared" si="629"/>
        <v>234.2</v>
      </c>
      <c r="C235" s="48">
        <f t="shared" si="629"/>
        <v>234.2</v>
      </c>
      <c r="D235" s="48">
        <f t="shared" si="630"/>
        <v>234.2</v>
      </c>
      <c r="E235" s="14">
        <f t="shared" si="729"/>
        <v>100</v>
      </c>
      <c r="F235" s="14"/>
      <c r="G235" s="14"/>
      <c r="H235" s="14"/>
      <c r="I235" s="15"/>
      <c r="J235" s="14"/>
      <c r="K235" s="14"/>
      <c r="L235" s="14"/>
      <c r="M235" s="15"/>
      <c r="N235" s="14"/>
      <c r="O235" s="14"/>
      <c r="P235" s="14"/>
      <c r="Q235" s="15"/>
      <c r="R235" s="14"/>
      <c r="S235" s="14"/>
      <c r="T235" s="14"/>
      <c r="U235" s="15"/>
      <c r="V235" s="156"/>
      <c r="W235" s="14"/>
      <c r="X235" s="14"/>
      <c r="Y235" s="14"/>
      <c r="Z235" s="14"/>
      <c r="AA235" s="14"/>
      <c r="AB235" s="14"/>
      <c r="AC235" s="15"/>
      <c r="AD235" s="14"/>
      <c r="AE235" s="14"/>
      <c r="AF235" s="14"/>
      <c r="AG235" s="15"/>
      <c r="AH235" s="14"/>
      <c r="AI235" s="14"/>
      <c r="AJ235" s="14"/>
      <c r="AK235" s="15"/>
      <c r="AL235" s="14"/>
      <c r="AM235" s="14"/>
      <c r="AN235" s="14"/>
      <c r="AO235" s="14"/>
      <c r="AP235" s="14"/>
      <c r="AQ235" s="14"/>
      <c r="AR235" s="14"/>
      <c r="AS235" s="15"/>
      <c r="AT235" s="14"/>
      <c r="AU235" s="14"/>
      <c r="AV235" s="14"/>
      <c r="AW235" s="15"/>
      <c r="AX235" s="14"/>
      <c r="AY235" s="14"/>
      <c r="AZ235" s="14"/>
      <c r="BA235" s="15"/>
      <c r="BB235" s="14"/>
      <c r="BC235" s="14"/>
      <c r="BD235" s="14"/>
      <c r="BE235" s="15"/>
      <c r="BF235" s="14"/>
      <c r="BG235" s="14"/>
      <c r="BH235" s="14"/>
      <c r="BI235" s="15"/>
      <c r="BJ235" s="14"/>
      <c r="BK235" s="14"/>
      <c r="BL235" s="14"/>
      <c r="BM235" s="15"/>
      <c r="BN235" s="14"/>
      <c r="BO235" s="14"/>
      <c r="BP235" s="14"/>
      <c r="BQ235" s="14"/>
      <c r="BR235" s="14">
        <v>234.2</v>
      </c>
      <c r="BS235" s="14">
        <v>234.2</v>
      </c>
      <c r="BT235" s="14">
        <v>234.2</v>
      </c>
      <c r="BU235" s="14">
        <f t="shared" si="723"/>
        <v>100</v>
      </c>
      <c r="BV235" s="14"/>
      <c r="BW235" s="14"/>
      <c r="BX235" s="14"/>
      <c r="BY235" s="15"/>
      <c r="BZ235" s="14"/>
      <c r="CA235" s="14"/>
      <c r="CB235" s="14"/>
      <c r="CC235" s="15"/>
      <c r="CD235" s="14"/>
      <c r="CE235" s="14"/>
      <c r="CF235" s="14"/>
      <c r="CG235" s="15"/>
      <c r="CH235" s="14"/>
      <c r="CI235" s="14"/>
      <c r="CJ235" s="14"/>
      <c r="CK235" s="15"/>
      <c r="CL235" s="15"/>
      <c r="CM235" s="14"/>
      <c r="CN235" s="14"/>
      <c r="CO235" s="15"/>
      <c r="CP235" s="15"/>
      <c r="CQ235" s="14"/>
      <c r="CR235" s="14"/>
      <c r="CS235" s="15"/>
    </row>
    <row r="236" spans="1:97" s="12" customFormat="1" x14ac:dyDescent="0.25">
      <c r="A236" s="120" t="s">
        <v>566</v>
      </c>
      <c r="B236" s="48">
        <f t="shared" si="629"/>
        <v>93.7</v>
      </c>
      <c r="C236" s="48">
        <f t="shared" si="629"/>
        <v>93.7</v>
      </c>
      <c r="D236" s="48">
        <f t="shared" si="630"/>
        <v>93.7</v>
      </c>
      <c r="E236" s="14">
        <f t="shared" si="729"/>
        <v>100</v>
      </c>
      <c r="F236" s="14"/>
      <c r="G236" s="14"/>
      <c r="H236" s="14"/>
      <c r="I236" s="15"/>
      <c r="J236" s="14"/>
      <c r="K236" s="14"/>
      <c r="L236" s="14"/>
      <c r="M236" s="15"/>
      <c r="N236" s="14"/>
      <c r="O236" s="14"/>
      <c r="P236" s="14"/>
      <c r="Q236" s="15"/>
      <c r="R236" s="14"/>
      <c r="S236" s="14"/>
      <c r="T236" s="14"/>
      <c r="U236" s="15"/>
      <c r="V236" s="156"/>
      <c r="W236" s="14"/>
      <c r="X236" s="14"/>
      <c r="Y236" s="14"/>
      <c r="Z236" s="14"/>
      <c r="AA236" s="14"/>
      <c r="AB236" s="14"/>
      <c r="AC236" s="15"/>
      <c r="AD236" s="14"/>
      <c r="AE236" s="14"/>
      <c r="AF236" s="14"/>
      <c r="AG236" s="15"/>
      <c r="AH236" s="14"/>
      <c r="AI236" s="14"/>
      <c r="AJ236" s="14"/>
      <c r="AK236" s="15"/>
      <c r="AL236" s="14"/>
      <c r="AM236" s="14"/>
      <c r="AN236" s="14"/>
      <c r="AO236" s="14"/>
      <c r="AP236" s="14"/>
      <c r="AQ236" s="14"/>
      <c r="AR236" s="14"/>
      <c r="AS236" s="15"/>
      <c r="AT236" s="14"/>
      <c r="AU236" s="14"/>
      <c r="AV236" s="14"/>
      <c r="AW236" s="15"/>
      <c r="AX236" s="14"/>
      <c r="AY236" s="14"/>
      <c r="AZ236" s="14"/>
      <c r="BA236" s="15"/>
      <c r="BB236" s="14"/>
      <c r="BC236" s="14"/>
      <c r="BD236" s="14"/>
      <c r="BE236" s="15"/>
      <c r="BF236" s="14"/>
      <c r="BG236" s="14"/>
      <c r="BH236" s="14"/>
      <c r="BI236" s="15"/>
      <c r="BJ236" s="14"/>
      <c r="BK236" s="14"/>
      <c r="BL236" s="14"/>
      <c r="BM236" s="15"/>
      <c r="BN236" s="14"/>
      <c r="BO236" s="14"/>
      <c r="BP236" s="14"/>
      <c r="BQ236" s="14"/>
      <c r="BR236" s="14">
        <v>93.7</v>
      </c>
      <c r="BS236" s="14">
        <v>93.7</v>
      </c>
      <c r="BT236" s="14">
        <v>93.7</v>
      </c>
      <c r="BU236" s="14">
        <f t="shared" si="723"/>
        <v>100</v>
      </c>
      <c r="BV236" s="14"/>
      <c r="BW236" s="14"/>
      <c r="BX236" s="14"/>
      <c r="BY236" s="15"/>
      <c r="BZ236" s="14"/>
      <c r="CA236" s="14"/>
      <c r="CB236" s="14"/>
      <c r="CC236" s="15"/>
      <c r="CD236" s="14"/>
      <c r="CE236" s="14"/>
      <c r="CF236" s="14"/>
      <c r="CG236" s="15"/>
      <c r="CH236" s="14"/>
      <c r="CI236" s="14"/>
      <c r="CJ236" s="14"/>
      <c r="CK236" s="15"/>
      <c r="CL236" s="15"/>
      <c r="CM236" s="14"/>
      <c r="CN236" s="14"/>
      <c r="CO236" s="15"/>
      <c r="CP236" s="15"/>
      <c r="CQ236" s="14"/>
      <c r="CR236" s="14"/>
      <c r="CS236" s="15"/>
    </row>
    <row r="237" spans="1:97" s="12" customFormat="1" x14ac:dyDescent="0.25">
      <c r="A237" s="120" t="s">
        <v>377</v>
      </c>
      <c r="B237" s="48">
        <f t="shared" si="629"/>
        <v>93.7</v>
      </c>
      <c r="C237" s="48">
        <f t="shared" si="629"/>
        <v>93.7</v>
      </c>
      <c r="D237" s="48">
        <f t="shared" si="630"/>
        <v>93.7</v>
      </c>
      <c r="E237" s="14">
        <f t="shared" si="729"/>
        <v>100</v>
      </c>
      <c r="F237" s="14"/>
      <c r="G237" s="14"/>
      <c r="H237" s="14"/>
      <c r="I237" s="15"/>
      <c r="J237" s="14"/>
      <c r="K237" s="14"/>
      <c r="L237" s="14"/>
      <c r="M237" s="15"/>
      <c r="N237" s="14"/>
      <c r="O237" s="14"/>
      <c r="P237" s="14"/>
      <c r="Q237" s="15"/>
      <c r="R237" s="14"/>
      <c r="S237" s="14"/>
      <c r="T237" s="14"/>
      <c r="U237" s="15"/>
      <c r="V237" s="156"/>
      <c r="W237" s="14"/>
      <c r="X237" s="14"/>
      <c r="Y237" s="14"/>
      <c r="Z237" s="14"/>
      <c r="AA237" s="14"/>
      <c r="AB237" s="14"/>
      <c r="AC237" s="15"/>
      <c r="AD237" s="14"/>
      <c r="AE237" s="14"/>
      <c r="AF237" s="14"/>
      <c r="AG237" s="15"/>
      <c r="AH237" s="14"/>
      <c r="AI237" s="14"/>
      <c r="AJ237" s="14"/>
      <c r="AK237" s="15"/>
      <c r="AL237" s="14"/>
      <c r="AM237" s="14"/>
      <c r="AN237" s="14"/>
      <c r="AO237" s="14"/>
      <c r="AP237" s="14"/>
      <c r="AQ237" s="14"/>
      <c r="AR237" s="14"/>
      <c r="AS237" s="15"/>
      <c r="AT237" s="14"/>
      <c r="AU237" s="14"/>
      <c r="AV237" s="14"/>
      <c r="AW237" s="15"/>
      <c r="AX237" s="14"/>
      <c r="AY237" s="14"/>
      <c r="AZ237" s="14"/>
      <c r="BA237" s="15"/>
      <c r="BB237" s="14"/>
      <c r="BC237" s="14"/>
      <c r="BD237" s="14"/>
      <c r="BE237" s="15"/>
      <c r="BF237" s="14"/>
      <c r="BG237" s="14"/>
      <c r="BH237" s="14"/>
      <c r="BI237" s="15"/>
      <c r="BJ237" s="14"/>
      <c r="BK237" s="14"/>
      <c r="BL237" s="14"/>
      <c r="BM237" s="15"/>
      <c r="BN237" s="14"/>
      <c r="BO237" s="14"/>
      <c r="BP237" s="14"/>
      <c r="BQ237" s="14"/>
      <c r="BR237" s="14">
        <v>93.7</v>
      </c>
      <c r="BS237" s="14">
        <v>93.7</v>
      </c>
      <c r="BT237" s="14">
        <v>93.7</v>
      </c>
      <c r="BU237" s="14">
        <f t="shared" si="723"/>
        <v>100</v>
      </c>
      <c r="BV237" s="14"/>
      <c r="BW237" s="14"/>
      <c r="BX237" s="14"/>
      <c r="BY237" s="15"/>
      <c r="BZ237" s="14"/>
      <c r="CA237" s="14"/>
      <c r="CB237" s="14"/>
      <c r="CC237" s="15"/>
      <c r="CD237" s="14"/>
      <c r="CE237" s="14"/>
      <c r="CF237" s="14"/>
      <c r="CG237" s="15"/>
      <c r="CH237" s="14"/>
      <c r="CI237" s="14"/>
      <c r="CJ237" s="14"/>
      <c r="CK237" s="15"/>
      <c r="CL237" s="15"/>
      <c r="CM237" s="14"/>
      <c r="CN237" s="14"/>
      <c r="CO237" s="15"/>
      <c r="CP237" s="15"/>
      <c r="CQ237" s="14"/>
      <c r="CR237" s="14"/>
      <c r="CS237" s="15"/>
    </row>
    <row r="238" spans="1:97" s="12" customFormat="1" x14ac:dyDescent="0.25">
      <c r="A238" s="120" t="s">
        <v>569</v>
      </c>
      <c r="B238" s="48">
        <f t="shared" si="629"/>
        <v>93.7</v>
      </c>
      <c r="C238" s="48">
        <f t="shared" si="629"/>
        <v>133.69999999999999</v>
      </c>
      <c r="D238" s="48">
        <f t="shared" si="630"/>
        <v>133.69999999999999</v>
      </c>
      <c r="E238" s="14">
        <f t="shared" si="729"/>
        <v>100</v>
      </c>
      <c r="F238" s="14"/>
      <c r="G238" s="14"/>
      <c r="H238" s="14"/>
      <c r="I238" s="15"/>
      <c r="J238" s="14"/>
      <c r="K238" s="14"/>
      <c r="L238" s="14"/>
      <c r="M238" s="15"/>
      <c r="N238" s="14"/>
      <c r="O238" s="14"/>
      <c r="P238" s="14"/>
      <c r="Q238" s="15"/>
      <c r="R238" s="14"/>
      <c r="S238" s="14"/>
      <c r="T238" s="14"/>
      <c r="U238" s="15"/>
      <c r="V238" s="156"/>
      <c r="W238" s="14"/>
      <c r="X238" s="14"/>
      <c r="Y238" s="14"/>
      <c r="Z238" s="14"/>
      <c r="AA238" s="14"/>
      <c r="AB238" s="14"/>
      <c r="AC238" s="15"/>
      <c r="AD238" s="14"/>
      <c r="AE238" s="14"/>
      <c r="AF238" s="14"/>
      <c r="AG238" s="15"/>
      <c r="AH238" s="14"/>
      <c r="AI238" s="14"/>
      <c r="AJ238" s="14"/>
      <c r="AK238" s="15"/>
      <c r="AL238" s="14"/>
      <c r="AM238" s="14"/>
      <c r="AN238" s="14"/>
      <c r="AO238" s="14"/>
      <c r="AP238" s="14"/>
      <c r="AQ238" s="14"/>
      <c r="AR238" s="14"/>
      <c r="AS238" s="15"/>
      <c r="AT238" s="14"/>
      <c r="AU238" s="14"/>
      <c r="AV238" s="14"/>
      <c r="AW238" s="15"/>
      <c r="AX238" s="14"/>
      <c r="AY238" s="14"/>
      <c r="AZ238" s="14"/>
      <c r="BA238" s="15"/>
      <c r="BB238" s="14"/>
      <c r="BC238" s="14"/>
      <c r="BD238" s="14"/>
      <c r="BE238" s="15"/>
      <c r="BF238" s="14"/>
      <c r="BG238" s="14"/>
      <c r="BH238" s="14"/>
      <c r="BI238" s="15"/>
      <c r="BJ238" s="14"/>
      <c r="BK238" s="14"/>
      <c r="BL238" s="14"/>
      <c r="BM238" s="15"/>
      <c r="BN238" s="14"/>
      <c r="BO238" s="14"/>
      <c r="BP238" s="14"/>
      <c r="BQ238" s="14"/>
      <c r="BR238" s="14">
        <v>93.7</v>
      </c>
      <c r="BS238" s="14">
        <v>133.69999999999999</v>
      </c>
      <c r="BT238" s="14">
        <v>133.69999999999999</v>
      </c>
      <c r="BU238" s="14">
        <f t="shared" si="723"/>
        <v>100</v>
      </c>
      <c r="BV238" s="14"/>
      <c r="BW238" s="14"/>
      <c r="BX238" s="14"/>
      <c r="BY238" s="15"/>
      <c r="BZ238" s="14"/>
      <c r="CA238" s="14"/>
      <c r="CB238" s="14"/>
      <c r="CC238" s="15"/>
      <c r="CD238" s="14"/>
      <c r="CE238" s="14"/>
      <c r="CF238" s="14"/>
      <c r="CG238" s="15"/>
      <c r="CH238" s="14"/>
      <c r="CI238" s="14"/>
      <c r="CJ238" s="14"/>
      <c r="CK238" s="15"/>
      <c r="CL238" s="15"/>
      <c r="CM238" s="14"/>
      <c r="CN238" s="14"/>
      <c r="CO238" s="15"/>
      <c r="CP238" s="15"/>
      <c r="CQ238" s="14"/>
      <c r="CR238" s="14"/>
      <c r="CS238" s="15"/>
    </row>
    <row r="239" spans="1:97" s="12" customFormat="1" x14ac:dyDescent="0.25">
      <c r="A239" s="120" t="s">
        <v>568</v>
      </c>
      <c r="B239" s="48">
        <f t="shared" si="629"/>
        <v>234.2</v>
      </c>
      <c r="C239" s="48">
        <f t="shared" si="629"/>
        <v>234.2</v>
      </c>
      <c r="D239" s="48">
        <f t="shared" si="630"/>
        <v>234.2</v>
      </c>
      <c r="E239" s="14">
        <f t="shared" si="729"/>
        <v>100</v>
      </c>
      <c r="F239" s="14"/>
      <c r="G239" s="14"/>
      <c r="H239" s="14"/>
      <c r="I239" s="15"/>
      <c r="J239" s="14"/>
      <c r="K239" s="14"/>
      <c r="L239" s="14"/>
      <c r="M239" s="15"/>
      <c r="N239" s="14"/>
      <c r="O239" s="14"/>
      <c r="P239" s="14"/>
      <c r="Q239" s="15"/>
      <c r="R239" s="14"/>
      <c r="S239" s="14"/>
      <c r="T239" s="14"/>
      <c r="U239" s="15"/>
      <c r="V239" s="156"/>
      <c r="W239" s="14"/>
      <c r="X239" s="14"/>
      <c r="Y239" s="14"/>
      <c r="Z239" s="14"/>
      <c r="AA239" s="14"/>
      <c r="AB239" s="14"/>
      <c r="AC239" s="15"/>
      <c r="AD239" s="14"/>
      <c r="AE239" s="14"/>
      <c r="AF239" s="14"/>
      <c r="AG239" s="15"/>
      <c r="AH239" s="14"/>
      <c r="AI239" s="14"/>
      <c r="AJ239" s="14"/>
      <c r="AK239" s="15"/>
      <c r="AL239" s="14"/>
      <c r="AM239" s="14"/>
      <c r="AN239" s="14"/>
      <c r="AO239" s="14"/>
      <c r="AP239" s="14"/>
      <c r="AQ239" s="14"/>
      <c r="AR239" s="14"/>
      <c r="AS239" s="15"/>
      <c r="AT239" s="14"/>
      <c r="AU239" s="14"/>
      <c r="AV239" s="14"/>
      <c r="AW239" s="15"/>
      <c r="AX239" s="14"/>
      <c r="AY239" s="14"/>
      <c r="AZ239" s="14"/>
      <c r="BA239" s="15"/>
      <c r="BB239" s="14"/>
      <c r="BC239" s="14"/>
      <c r="BD239" s="14"/>
      <c r="BE239" s="15"/>
      <c r="BF239" s="14"/>
      <c r="BG239" s="14"/>
      <c r="BH239" s="14"/>
      <c r="BI239" s="15"/>
      <c r="BJ239" s="14"/>
      <c r="BK239" s="14"/>
      <c r="BL239" s="14"/>
      <c r="BM239" s="15"/>
      <c r="BN239" s="14"/>
      <c r="BO239" s="14"/>
      <c r="BP239" s="14"/>
      <c r="BQ239" s="14"/>
      <c r="BR239" s="14">
        <v>234.2</v>
      </c>
      <c r="BS239" s="14">
        <v>234.2</v>
      </c>
      <c r="BT239" s="14">
        <v>234.2</v>
      </c>
      <c r="BU239" s="14">
        <f t="shared" si="723"/>
        <v>100</v>
      </c>
      <c r="BV239" s="14"/>
      <c r="BW239" s="14"/>
      <c r="BX239" s="14"/>
      <c r="BY239" s="15"/>
      <c r="BZ239" s="14"/>
      <c r="CA239" s="14"/>
      <c r="CB239" s="14"/>
      <c r="CC239" s="15"/>
      <c r="CD239" s="14"/>
      <c r="CE239" s="14"/>
      <c r="CF239" s="14"/>
      <c r="CG239" s="15"/>
      <c r="CH239" s="14"/>
      <c r="CI239" s="14"/>
      <c r="CJ239" s="14"/>
      <c r="CK239" s="15"/>
      <c r="CL239" s="15"/>
      <c r="CM239" s="14"/>
      <c r="CN239" s="14"/>
      <c r="CO239" s="15"/>
      <c r="CP239" s="15"/>
      <c r="CQ239" s="14"/>
      <c r="CR239" s="14"/>
      <c r="CS239" s="15"/>
    </row>
    <row r="240" spans="1:97" s="26" customFormat="1" ht="31.5" x14ac:dyDescent="0.25">
      <c r="A240" s="75" t="s">
        <v>359</v>
      </c>
      <c r="B240" s="78">
        <f t="shared" si="629"/>
        <v>224528.1</v>
      </c>
      <c r="C240" s="78">
        <f t="shared" si="629"/>
        <v>238606.20699999994</v>
      </c>
      <c r="D240" s="78">
        <f t="shared" si="630"/>
        <v>235129.02140999993</v>
      </c>
      <c r="E240" s="81">
        <f t="shared" ref="E240" si="730">D240/C240*100</f>
        <v>98.542709498751634</v>
      </c>
      <c r="F240" s="81">
        <f>SUM(F241:F252)</f>
        <v>1034.3</v>
      </c>
      <c r="G240" s="81">
        <f>SUM(G241:G252)</f>
        <v>564.20000000000005</v>
      </c>
      <c r="H240" s="81">
        <f t="shared" ref="H240:CN240" si="731">SUM(H241:H252)</f>
        <v>564.1</v>
      </c>
      <c r="I240" s="81">
        <f t="shared" si="633"/>
        <v>99.982275788727392</v>
      </c>
      <c r="J240" s="81">
        <f t="shared" ref="J240" si="732">SUM(J241:J252)</f>
        <v>178.8</v>
      </c>
      <c r="K240" s="81">
        <f t="shared" si="731"/>
        <v>140.1</v>
      </c>
      <c r="L240" s="81">
        <f t="shared" si="731"/>
        <v>140.1</v>
      </c>
      <c r="M240" s="81">
        <f t="shared" si="635"/>
        <v>100</v>
      </c>
      <c r="N240" s="81">
        <f t="shared" ref="N240" si="733">SUM(N241:N252)</f>
        <v>4352</v>
      </c>
      <c r="O240" s="81">
        <f t="shared" si="731"/>
        <v>2620</v>
      </c>
      <c r="P240" s="81">
        <f t="shared" si="731"/>
        <v>2620</v>
      </c>
      <c r="Q240" s="81">
        <f t="shared" si="637"/>
        <v>100</v>
      </c>
      <c r="R240" s="81">
        <f t="shared" ref="R240" si="734">SUM(R241:R252)</f>
        <v>44950.1</v>
      </c>
      <c r="S240" s="81">
        <f t="shared" si="731"/>
        <v>38076.9</v>
      </c>
      <c r="T240" s="81">
        <f t="shared" si="731"/>
        <v>37485.987999999998</v>
      </c>
      <c r="U240" s="81">
        <f t="shared" si="581"/>
        <v>98.448108958449865</v>
      </c>
      <c r="V240" s="154"/>
      <c r="W240" s="81">
        <f t="shared" si="731"/>
        <v>129.30000000000001</v>
      </c>
      <c r="X240" s="81">
        <f t="shared" si="731"/>
        <v>129.2715</v>
      </c>
      <c r="Y240" s="81">
        <f t="shared" si="106"/>
        <v>99.977958236658921</v>
      </c>
      <c r="Z240" s="81">
        <f t="shared" ref="Z240" si="735">SUM(Z241:Z252)</f>
        <v>3799.7</v>
      </c>
      <c r="AA240" s="81">
        <f t="shared" si="731"/>
        <v>2829.2</v>
      </c>
      <c r="AB240" s="81">
        <f t="shared" si="731"/>
        <v>2829.2</v>
      </c>
      <c r="AC240" s="81">
        <f t="shared" si="640"/>
        <v>100</v>
      </c>
      <c r="AD240" s="81">
        <f t="shared" ref="AD240" si="736">SUM(AD241:AD252)</f>
        <v>161.6</v>
      </c>
      <c r="AE240" s="81">
        <f t="shared" si="731"/>
        <v>161.6</v>
      </c>
      <c r="AF240" s="81">
        <f t="shared" si="731"/>
        <v>161.6</v>
      </c>
      <c r="AG240" s="81">
        <f t="shared" si="642"/>
        <v>100</v>
      </c>
      <c r="AH240" s="81">
        <f t="shared" ref="AH240" si="737">SUM(AH241:AH252)</f>
        <v>149444.9</v>
      </c>
      <c r="AI240" s="81">
        <f t="shared" si="731"/>
        <v>173710.3</v>
      </c>
      <c r="AJ240" s="81">
        <f t="shared" si="731"/>
        <v>172718.46837000002</v>
      </c>
      <c r="AK240" s="81">
        <f t="shared" si="644"/>
        <v>99.429031191587399</v>
      </c>
      <c r="AL240" s="81">
        <f t="shared" ref="AL240" si="738">SUM(AL241:AL252)</f>
        <v>601.20000000000005</v>
      </c>
      <c r="AM240" s="81">
        <f t="shared" si="731"/>
        <v>620.5</v>
      </c>
      <c r="AN240" s="81">
        <f t="shared" si="731"/>
        <v>620.5</v>
      </c>
      <c r="AO240" s="79">
        <f t="shared" si="646"/>
        <v>100</v>
      </c>
      <c r="AP240" s="81">
        <f t="shared" ref="AP240" si="739">SUM(AP241:AP252)</f>
        <v>35.4</v>
      </c>
      <c r="AQ240" s="81">
        <f t="shared" si="731"/>
        <v>9.1999999999999993</v>
      </c>
      <c r="AR240" s="81">
        <f t="shared" si="731"/>
        <v>9.1</v>
      </c>
      <c r="AS240" s="81">
        <f t="shared" si="648"/>
        <v>98.913043478260875</v>
      </c>
      <c r="AT240" s="81">
        <f t="shared" ref="AT240" si="740">SUM(AT241:AT252)</f>
        <v>300.60000000000002</v>
      </c>
      <c r="AU240" s="81">
        <f t="shared" si="731"/>
        <v>310.3</v>
      </c>
      <c r="AV240" s="81">
        <f t="shared" si="731"/>
        <v>310.3</v>
      </c>
      <c r="AW240" s="81">
        <f t="shared" si="650"/>
        <v>100</v>
      </c>
      <c r="AX240" s="81">
        <f t="shared" ref="AX240" si="741">SUM(AX241:AX252)</f>
        <v>1651.8</v>
      </c>
      <c r="AY240" s="81">
        <f t="shared" si="731"/>
        <v>1352.6</v>
      </c>
      <c r="AZ240" s="81">
        <f t="shared" si="731"/>
        <v>1245.1865400000002</v>
      </c>
      <c r="BA240" s="81">
        <f t="shared" si="652"/>
        <v>92.058741682685223</v>
      </c>
      <c r="BB240" s="81">
        <f t="shared" ref="BB240" si="742">SUM(BB241:BB252)</f>
        <v>300.60000000000002</v>
      </c>
      <c r="BC240" s="81">
        <f t="shared" si="731"/>
        <v>310.3</v>
      </c>
      <c r="BD240" s="81">
        <f t="shared" si="731"/>
        <v>310.3</v>
      </c>
      <c r="BE240" s="81">
        <f t="shared" si="654"/>
        <v>100</v>
      </c>
      <c r="BF240" s="81">
        <f t="shared" ref="BF240" si="743">SUM(BF241:BF252)</f>
        <v>300.60000000000002</v>
      </c>
      <c r="BG240" s="81">
        <f t="shared" si="731"/>
        <v>310.3</v>
      </c>
      <c r="BH240" s="81">
        <f t="shared" si="731"/>
        <v>310.3</v>
      </c>
      <c r="BI240" s="81">
        <f t="shared" si="656"/>
        <v>100</v>
      </c>
      <c r="BJ240" s="81">
        <f t="shared" ref="BJ240" si="744">SUM(BJ241:BJ252)</f>
        <v>862.4</v>
      </c>
      <c r="BK240" s="81">
        <f t="shared" si="731"/>
        <v>856.60699999999997</v>
      </c>
      <c r="BL240" s="81">
        <f t="shared" ref="BL240" si="745">SUM(BL241:BL252)</f>
        <v>856.60699999999997</v>
      </c>
      <c r="BM240" s="81">
        <f t="shared" si="659"/>
        <v>100</v>
      </c>
      <c r="BN240" s="81">
        <f t="shared" ref="BN240" si="746">SUM(BN241:BN252)</f>
        <v>0</v>
      </c>
      <c r="BO240" s="81">
        <f t="shared" si="731"/>
        <v>0</v>
      </c>
      <c r="BP240" s="81">
        <f t="shared" ref="BP240" si="747">SUM(BP241:BP252)</f>
        <v>0</v>
      </c>
      <c r="BQ240" s="81">
        <f t="shared" si="731"/>
        <v>0</v>
      </c>
      <c r="BR240" s="81">
        <f t="shared" ref="BR240" si="748">SUM(BR241:BR252)</f>
        <v>1405.4</v>
      </c>
      <c r="BS240" s="81">
        <f t="shared" si="731"/>
        <v>1405.4</v>
      </c>
      <c r="BT240" s="81">
        <f t="shared" ref="BT240" si="749">SUM(BT241:BT252)</f>
        <v>1405.4</v>
      </c>
      <c r="BU240" s="79">
        <f t="shared" ref="BU240:BU252" si="750">BT240/BS240*100</f>
        <v>100</v>
      </c>
      <c r="BV240" s="81">
        <f t="shared" ref="BV240" si="751">SUM(BV241:BV252)</f>
        <v>300.60000000000002</v>
      </c>
      <c r="BW240" s="81">
        <f t="shared" si="731"/>
        <v>310.3</v>
      </c>
      <c r="BX240" s="81">
        <f t="shared" si="731"/>
        <v>310.3</v>
      </c>
      <c r="BY240" s="81">
        <f t="shared" si="666"/>
        <v>100</v>
      </c>
      <c r="BZ240" s="81">
        <f t="shared" ref="BZ240" si="752">SUM(BZ241:BZ252)</f>
        <v>300.60000000000002</v>
      </c>
      <c r="CA240" s="81">
        <f t="shared" si="731"/>
        <v>310.3</v>
      </c>
      <c r="CB240" s="81">
        <f t="shared" ref="CB240" si="753">SUM(CB241:CB252)</f>
        <v>310.3</v>
      </c>
      <c r="CC240" s="81">
        <f t="shared" si="669"/>
        <v>100</v>
      </c>
      <c r="CD240" s="81">
        <f t="shared" ref="CD240" si="754">SUM(CD241:CD252)</f>
        <v>14344.2</v>
      </c>
      <c r="CE240" s="81">
        <f t="shared" si="731"/>
        <v>14344.2</v>
      </c>
      <c r="CF240" s="81">
        <f t="shared" si="731"/>
        <v>12788.1</v>
      </c>
      <c r="CG240" s="81">
        <f t="shared" si="94"/>
        <v>89.151712887438833</v>
      </c>
      <c r="CH240" s="81">
        <f t="shared" ref="CH240" si="755">SUM(CH241:CH252)</f>
        <v>203.3</v>
      </c>
      <c r="CI240" s="81">
        <f t="shared" si="731"/>
        <v>230.7</v>
      </c>
      <c r="CJ240" s="81">
        <f t="shared" si="731"/>
        <v>0</v>
      </c>
      <c r="CK240" s="81"/>
      <c r="CL240" s="81"/>
      <c r="CM240" s="81">
        <f t="shared" si="731"/>
        <v>3.9</v>
      </c>
      <c r="CN240" s="81">
        <f t="shared" si="731"/>
        <v>3.9</v>
      </c>
      <c r="CO240" s="81">
        <f t="shared" si="673"/>
        <v>100</v>
      </c>
      <c r="CP240" s="81"/>
      <c r="CQ240" s="81"/>
      <c r="CR240" s="81"/>
      <c r="CS240" s="81"/>
    </row>
    <row r="241" spans="1:97" s="12" customFormat="1" x14ac:dyDescent="0.25">
      <c r="A241" s="119" t="s">
        <v>357</v>
      </c>
      <c r="B241" s="48">
        <f t="shared" si="629"/>
        <v>223122.7</v>
      </c>
      <c r="C241" s="48">
        <f t="shared" si="629"/>
        <v>237200.80699999994</v>
      </c>
      <c r="D241" s="48">
        <f t="shared" si="630"/>
        <v>233723.62140999993</v>
      </c>
      <c r="E241" s="15">
        <f t="shared" si="1"/>
        <v>98.53407514334468</v>
      </c>
      <c r="F241" s="15">
        <v>1034.3</v>
      </c>
      <c r="G241" s="15">
        <v>564.20000000000005</v>
      </c>
      <c r="H241" s="133">
        <v>564.1</v>
      </c>
      <c r="I241" s="15">
        <f t="shared" si="633"/>
        <v>99.982275788727392</v>
      </c>
      <c r="J241" s="15">
        <v>178.8</v>
      </c>
      <c r="K241" s="133">
        <v>140.1</v>
      </c>
      <c r="L241" s="133">
        <v>140.1</v>
      </c>
      <c r="M241" s="15">
        <f t="shared" si="635"/>
        <v>100</v>
      </c>
      <c r="N241" s="15">
        <v>4352</v>
      </c>
      <c r="O241" s="133">
        <v>2620</v>
      </c>
      <c r="P241" s="133">
        <v>2620</v>
      </c>
      <c r="Q241" s="15">
        <f t="shared" si="637"/>
        <v>100</v>
      </c>
      <c r="R241" s="15">
        <v>44950.1</v>
      </c>
      <c r="S241" s="15">
        <v>38076.9</v>
      </c>
      <c r="T241" s="133">
        <v>37485.987999999998</v>
      </c>
      <c r="U241" s="15">
        <f t="shared" si="581"/>
        <v>98.448108958449865</v>
      </c>
      <c r="V241" s="156"/>
      <c r="W241" s="133">
        <v>129.30000000000001</v>
      </c>
      <c r="X241" s="133">
        <v>129.2715</v>
      </c>
      <c r="Y241" s="15">
        <f t="shared" si="106"/>
        <v>99.977958236658921</v>
      </c>
      <c r="Z241" s="15">
        <v>3799.7</v>
      </c>
      <c r="AA241" s="15">
        <v>2829.2</v>
      </c>
      <c r="AB241" s="133">
        <v>2829.2</v>
      </c>
      <c r="AC241" s="15">
        <f t="shared" si="640"/>
        <v>100</v>
      </c>
      <c r="AD241" s="15">
        <v>161.6</v>
      </c>
      <c r="AE241" s="15">
        <v>161.6</v>
      </c>
      <c r="AF241" s="133">
        <v>161.6</v>
      </c>
      <c r="AG241" s="15">
        <f t="shared" si="642"/>
        <v>100</v>
      </c>
      <c r="AH241" s="247">
        <v>149444.9</v>
      </c>
      <c r="AI241" s="133">
        <v>173710.3</v>
      </c>
      <c r="AJ241" s="133">
        <v>172718.46837000002</v>
      </c>
      <c r="AK241" s="15">
        <f t="shared" si="644"/>
        <v>99.429031191587399</v>
      </c>
      <c r="AL241" s="15">
        <v>601.20000000000005</v>
      </c>
      <c r="AM241" s="133">
        <v>620.5</v>
      </c>
      <c r="AN241" s="133">
        <v>620.5</v>
      </c>
      <c r="AO241" s="14">
        <f t="shared" si="646"/>
        <v>100</v>
      </c>
      <c r="AP241" s="14">
        <v>35.4</v>
      </c>
      <c r="AQ241" s="14">
        <v>9.1999999999999993</v>
      </c>
      <c r="AR241" s="133">
        <v>9.1</v>
      </c>
      <c r="AS241" s="15">
        <f t="shared" si="648"/>
        <v>98.913043478260875</v>
      </c>
      <c r="AT241" s="15">
        <v>300.60000000000002</v>
      </c>
      <c r="AU241" s="15">
        <v>310.3</v>
      </c>
      <c r="AV241" s="15">
        <v>310.3</v>
      </c>
      <c r="AW241" s="15">
        <f t="shared" si="650"/>
        <v>100</v>
      </c>
      <c r="AX241" s="15">
        <v>1651.8</v>
      </c>
      <c r="AY241" s="133">
        <v>1352.6</v>
      </c>
      <c r="AZ241" s="133">
        <v>1245.1865400000002</v>
      </c>
      <c r="BA241" s="15">
        <f t="shared" si="652"/>
        <v>92.058741682685223</v>
      </c>
      <c r="BB241" s="15">
        <v>300.60000000000002</v>
      </c>
      <c r="BC241" s="133">
        <v>310.3</v>
      </c>
      <c r="BD241" s="133">
        <v>310.3</v>
      </c>
      <c r="BE241" s="15">
        <f t="shared" si="654"/>
        <v>100</v>
      </c>
      <c r="BF241" s="15">
        <v>300.60000000000002</v>
      </c>
      <c r="BG241" s="247">
        <v>310.3</v>
      </c>
      <c r="BH241" s="133">
        <v>310.3</v>
      </c>
      <c r="BI241" s="15">
        <f t="shared" si="656"/>
        <v>100</v>
      </c>
      <c r="BJ241" s="15">
        <v>862.4</v>
      </c>
      <c r="BK241" s="15">
        <v>856.60699999999997</v>
      </c>
      <c r="BL241" s="15">
        <v>856.60699999999997</v>
      </c>
      <c r="BM241" s="15">
        <f t="shared" si="659"/>
        <v>100</v>
      </c>
      <c r="BN241" s="15"/>
      <c r="BO241" s="15"/>
      <c r="BP241" s="15"/>
      <c r="BQ241" s="15"/>
      <c r="BR241" s="15"/>
      <c r="BS241" s="15"/>
      <c r="BT241" s="15"/>
      <c r="BU241" s="14"/>
      <c r="BV241" s="15">
        <v>300.60000000000002</v>
      </c>
      <c r="BW241" s="133">
        <v>310.3</v>
      </c>
      <c r="BX241" s="133">
        <v>310.3</v>
      </c>
      <c r="BY241" s="15">
        <f t="shared" si="666"/>
        <v>100</v>
      </c>
      <c r="BZ241" s="15">
        <v>300.60000000000002</v>
      </c>
      <c r="CA241" s="15">
        <v>310.3</v>
      </c>
      <c r="CB241" s="15">
        <v>310.3</v>
      </c>
      <c r="CC241" s="15">
        <f t="shared" si="669"/>
        <v>100</v>
      </c>
      <c r="CD241" s="15">
        <v>14344.2</v>
      </c>
      <c r="CE241" s="15">
        <v>14344.2</v>
      </c>
      <c r="CF241" s="133">
        <v>12788.1</v>
      </c>
      <c r="CG241" s="15">
        <f t="shared" si="94"/>
        <v>89.151712887438833</v>
      </c>
      <c r="CH241" s="15">
        <v>203.3</v>
      </c>
      <c r="CI241" s="15">
        <v>230.7</v>
      </c>
      <c r="CJ241" s="15"/>
      <c r="CK241" s="15">
        <f t="shared" si="672"/>
        <v>0</v>
      </c>
      <c r="CL241" s="15"/>
      <c r="CM241" s="133">
        <v>3.9</v>
      </c>
      <c r="CN241" s="133">
        <v>3.9</v>
      </c>
      <c r="CO241" s="15">
        <f t="shared" si="673"/>
        <v>100</v>
      </c>
      <c r="CP241" s="15"/>
      <c r="CQ241" s="15"/>
      <c r="CR241" s="15"/>
      <c r="CS241" s="15"/>
    </row>
    <row r="242" spans="1:97" s="12" customFormat="1" x14ac:dyDescent="0.25">
      <c r="A242" s="120" t="s">
        <v>570</v>
      </c>
      <c r="B242" s="48">
        <f t="shared" si="629"/>
        <v>93.7</v>
      </c>
      <c r="C242" s="48">
        <f t="shared" si="629"/>
        <v>93.7</v>
      </c>
      <c r="D242" s="48">
        <f t="shared" si="630"/>
        <v>93.7</v>
      </c>
      <c r="E242" s="14">
        <f t="shared" ref="E242:E252" si="756">D242/C242*100</f>
        <v>100</v>
      </c>
      <c r="F242" s="14"/>
      <c r="G242" s="14"/>
      <c r="H242" s="14"/>
      <c r="I242" s="15"/>
      <c r="J242" s="14"/>
      <c r="K242" s="14"/>
      <c r="L242" s="15"/>
      <c r="M242" s="15"/>
      <c r="N242" s="14"/>
      <c r="O242" s="14"/>
      <c r="P242" s="15"/>
      <c r="Q242" s="15"/>
      <c r="R242" s="15"/>
      <c r="S242" s="15"/>
      <c r="T242" s="15"/>
      <c r="U242" s="15"/>
      <c r="V242" s="156"/>
      <c r="W242" s="14"/>
      <c r="X242" s="14"/>
      <c r="Y242" s="15"/>
      <c r="Z242" s="14"/>
      <c r="AA242" s="14"/>
      <c r="AB242" s="14"/>
      <c r="AC242" s="15"/>
      <c r="AD242" s="14"/>
      <c r="AE242" s="14"/>
      <c r="AF242" s="14"/>
      <c r="AG242" s="15"/>
      <c r="AH242" s="15"/>
      <c r="AI242" s="15"/>
      <c r="AJ242" s="15"/>
      <c r="AK242" s="15"/>
      <c r="AL242" s="14"/>
      <c r="AM242" s="14"/>
      <c r="AN242" s="14"/>
      <c r="AO242" s="14"/>
      <c r="AP242" s="14"/>
      <c r="AQ242" s="14"/>
      <c r="AR242" s="14"/>
      <c r="AS242" s="15"/>
      <c r="AT242" s="14"/>
      <c r="AU242" s="14"/>
      <c r="AV242" s="14"/>
      <c r="AW242" s="15"/>
      <c r="AX242" s="14"/>
      <c r="AY242" s="14"/>
      <c r="AZ242" s="14"/>
      <c r="BA242" s="15"/>
      <c r="BB242" s="14"/>
      <c r="BC242" s="14"/>
      <c r="BD242" s="14"/>
      <c r="BE242" s="15"/>
      <c r="BF242" s="14"/>
      <c r="BG242" s="14"/>
      <c r="BH242" s="14"/>
      <c r="BI242" s="15"/>
      <c r="BJ242" s="14"/>
      <c r="BK242" s="14"/>
      <c r="BL242" s="14"/>
      <c r="BM242" s="15"/>
      <c r="BN242" s="14"/>
      <c r="BO242" s="14"/>
      <c r="BP242" s="14"/>
      <c r="BQ242" s="14"/>
      <c r="BR242" s="14">
        <v>93.7</v>
      </c>
      <c r="BS242" s="14">
        <v>93.7</v>
      </c>
      <c r="BT242" s="14">
        <v>93.7</v>
      </c>
      <c r="BU242" s="14">
        <f t="shared" si="750"/>
        <v>100</v>
      </c>
      <c r="BV242" s="14"/>
      <c r="BW242" s="14"/>
      <c r="BX242" s="14"/>
      <c r="BY242" s="15"/>
      <c r="BZ242" s="14"/>
      <c r="CA242" s="14"/>
      <c r="CB242" s="14"/>
      <c r="CC242" s="15"/>
      <c r="CD242" s="14"/>
      <c r="CE242" s="14"/>
      <c r="CF242" s="14"/>
      <c r="CG242" s="14"/>
      <c r="CH242" s="14"/>
      <c r="CI242" s="14"/>
      <c r="CJ242" s="14"/>
      <c r="CK242" s="15"/>
      <c r="CL242" s="15"/>
      <c r="CM242" s="14"/>
      <c r="CN242" s="14"/>
      <c r="CO242" s="15"/>
      <c r="CP242" s="15"/>
      <c r="CQ242" s="14"/>
      <c r="CR242" s="14"/>
      <c r="CS242" s="15"/>
    </row>
    <row r="243" spans="1:97" s="12" customFormat="1" x14ac:dyDescent="0.25">
      <c r="A243" s="120" t="s">
        <v>405</v>
      </c>
      <c r="B243" s="48">
        <f t="shared" si="629"/>
        <v>93.7</v>
      </c>
      <c r="C243" s="48">
        <f t="shared" si="629"/>
        <v>93.7</v>
      </c>
      <c r="D243" s="48">
        <f t="shared" si="630"/>
        <v>93.7</v>
      </c>
      <c r="E243" s="14">
        <f t="shared" si="756"/>
        <v>100</v>
      </c>
      <c r="F243" s="14"/>
      <c r="G243" s="14"/>
      <c r="H243" s="14"/>
      <c r="I243" s="15"/>
      <c r="J243" s="14"/>
      <c r="K243" s="14"/>
      <c r="L243" s="15"/>
      <c r="M243" s="15"/>
      <c r="N243" s="14"/>
      <c r="O243" s="14"/>
      <c r="P243" s="15"/>
      <c r="Q243" s="15"/>
      <c r="R243" s="15"/>
      <c r="S243" s="15"/>
      <c r="T243" s="15"/>
      <c r="U243" s="15"/>
      <c r="V243" s="156"/>
      <c r="W243" s="14"/>
      <c r="X243" s="14"/>
      <c r="Y243" s="15"/>
      <c r="Z243" s="14"/>
      <c r="AA243" s="14"/>
      <c r="AB243" s="14"/>
      <c r="AC243" s="15"/>
      <c r="AD243" s="14"/>
      <c r="AE243" s="14"/>
      <c r="AF243" s="14"/>
      <c r="AG243" s="15"/>
      <c r="AH243" s="15"/>
      <c r="AI243" s="15"/>
      <c r="AJ243" s="15"/>
      <c r="AK243" s="15"/>
      <c r="AL243" s="14"/>
      <c r="AM243" s="14"/>
      <c r="AN243" s="14"/>
      <c r="AO243" s="14"/>
      <c r="AP243" s="14"/>
      <c r="AQ243" s="14"/>
      <c r="AR243" s="14"/>
      <c r="AS243" s="15"/>
      <c r="AT243" s="14"/>
      <c r="AU243" s="14"/>
      <c r="AV243" s="14"/>
      <c r="AW243" s="15"/>
      <c r="AX243" s="14"/>
      <c r="AY243" s="14"/>
      <c r="AZ243" s="14"/>
      <c r="BA243" s="15"/>
      <c r="BB243" s="14"/>
      <c r="BC243" s="14"/>
      <c r="BD243" s="14"/>
      <c r="BE243" s="15"/>
      <c r="BF243" s="14"/>
      <c r="BG243" s="14"/>
      <c r="BH243" s="14"/>
      <c r="BI243" s="15"/>
      <c r="BJ243" s="14"/>
      <c r="BK243" s="14"/>
      <c r="BL243" s="14"/>
      <c r="BM243" s="15"/>
      <c r="BN243" s="14"/>
      <c r="BO243" s="14"/>
      <c r="BP243" s="14"/>
      <c r="BQ243" s="14"/>
      <c r="BR243" s="14">
        <v>93.7</v>
      </c>
      <c r="BS243" s="14">
        <v>93.7</v>
      </c>
      <c r="BT243" s="14">
        <v>93.7</v>
      </c>
      <c r="BU243" s="14">
        <f t="shared" si="750"/>
        <v>100</v>
      </c>
      <c r="BV243" s="14"/>
      <c r="BW243" s="14"/>
      <c r="BX243" s="14"/>
      <c r="BY243" s="15"/>
      <c r="BZ243" s="14"/>
      <c r="CA243" s="14"/>
      <c r="CB243" s="14"/>
      <c r="CC243" s="15"/>
      <c r="CD243" s="14"/>
      <c r="CE243" s="14"/>
      <c r="CF243" s="14"/>
      <c r="CG243" s="14"/>
      <c r="CH243" s="14"/>
      <c r="CI243" s="14"/>
      <c r="CJ243" s="14"/>
      <c r="CK243" s="15"/>
      <c r="CL243" s="15"/>
      <c r="CM243" s="14"/>
      <c r="CN243" s="14"/>
      <c r="CO243" s="15"/>
      <c r="CP243" s="15"/>
      <c r="CQ243" s="14"/>
      <c r="CR243" s="14"/>
      <c r="CS243" s="15"/>
    </row>
    <row r="244" spans="1:97" s="12" customFormat="1" x14ac:dyDescent="0.25">
      <c r="A244" s="120" t="s">
        <v>571</v>
      </c>
      <c r="B244" s="48">
        <f t="shared" si="629"/>
        <v>93.7</v>
      </c>
      <c r="C244" s="48">
        <f t="shared" si="629"/>
        <v>93.7</v>
      </c>
      <c r="D244" s="48">
        <f t="shared" si="630"/>
        <v>93.7</v>
      </c>
      <c r="E244" s="14">
        <f t="shared" si="756"/>
        <v>100</v>
      </c>
      <c r="F244" s="14"/>
      <c r="G244" s="14"/>
      <c r="H244" s="14"/>
      <c r="I244" s="15"/>
      <c r="J244" s="14"/>
      <c r="K244" s="14"/>
      <c r="L244" s="15"/>
      <c r="M244" s="15"/>
      <c r="N244" s="14"/>
      <c r="O244" s="14"/>
      <c r="P244" s="15"/>
      <c r="Q244" s="15"/>
      <c r="R244" s="15"/>
      <c r="S244" s="15"/>
      <c r="T244" s="15"/>
      <c r="U244" s="15"/>
      <c r="V244" s="156"/>
      <c r="W244" s="14"/>
      <c r="X244" s="14"/>
      <c r="Y244" s="15"/>
      <c r="Z244" s="14"/>
      <c r="AA244" s="14"/>
      <c r="AB244" s="14"/>
      <c r="AC244" s="15"/>
      <c r="AD244" s="14"/>
      <c r="AE244" s="14"/>
      <c r="AF244" s="14"/>
      <c r="AG244" s="15"/>
      <c r="AH244" s="15"/>
      <c r="AI244" s="15"/>
      <c r="AJ244" s="15"/>
      <c r="AK244" s="15"/>
      <c r="AL244" s="14"/>
      <c r="AM244" s="14"/>
      <c r="AN244" s="14"/>
      <c r="AO244" s="14"/>
      <c r="AP244" s="14"/>
      <c r="AQ244" s="14"/>
      <c r="AR244" s="14"/>
      <c r="AS244" s="15"/>
      <c r="AT244" s="14"/>
      <c r="AU244" s="14"/>
      <c r="AV244" s="14"/>
      <c r="AW244" s="15"/>
      <c r="AX244" s="14"/>
      <c r="AY244" s="14"/>
      <c r="AZ244" s="14"/>
      <c r="BA244" s="15"/>
      <c r="BB244" s="14"/>
      <c r="BC244" s="14"/>
      <c r="BD244" s="14"/>
      <c r="BE244" s="15"/>
      <c r="BF244" s="14"/>
      <c r="BG244" s="14"/>
      <c r="BH244" s="14"/>
      <c r="BI244" s="15"/>
      <c r="BJ244" s="14"/>
      <c r="BK244" s="14"/>
      <c r="BL244" s="14"/>
      <c r="BM244" s="15"/>
      <c r="BN244" s="14"/>
      <c r="BO244" s="14"/>
      <c r="BP244" s="14"/>
      <c r="BQ244" s="14"/>
      <c r="BR244" s="14">
        <v>93.7</v>
      </c>
      <c r="BS244" s="14">
        <v>93.7</v>
      </c>
      <c r="BT244" s="14">
        <v>93.7</v>
      </c>
      <c r="BU244" s="14">
        <f t="shared" si="750"/>
        <v>100</v>
      </c>
      <c r="BV244" s="14"/>
      <c r="BW244" s="14"/>
      <c r="BX244" s="14"/>
      <c r="BY244" s="15"/>
      <c r="BZ244" s="14"/>
      <c r="CA244" s="14"/>
      <c r="CB244" s="14"/>
      <c r="CC244" s="15"/>
      <c r="CD244" s="14"/>
      <c r="CE244" s="14"/>
      <c r="CF244" s="14"/>
      <c r="CG244" s="14"/>
      <c r="CH244" s="14"/>
      <c r="CI244" s="14"/>
      <c r="CJ244" s="14"/>
      <c r="CK244" s="15"/>
      <c r="CL244" s="15"/>
      <c r="CM244" s="14"/>
      <c r="CN244" s="14"/>
      <c r="CO244" s="15"/>
      <c r="CP244" s="15"/>
      <c r="CQ244" s="14"/>
      <c r="CR244" s="14"/>
      <c r="CS244" s="15"/>
    </row>
    <row r="245" spans="1:97" s="12" customFormat="1" x14ac:dyDescent="0.25">
      <c r="A245" s="120" t="s">
        <v>369</v>
      </c>
      <c r="B245" s="48">
        <f t="shared" si="629"/>
        <v>93.7</v>
      </c>
      <c r="C245" s="48">
        <f t="shared" si="629"/>
        <v>93.7</v>
      </c>
      <c r="D245" s="48">
        <f t="shared" si="630"/>
        <v>93.7</v>
      </c>
      <c r="E245" s="14">
        <f t="shared" si="756"/>
        <v>100</v>
      </c>
      <c r="F245" s="14"/>
      <c r="G245" s="14"/>
      <c r="H245" s="14"/>
      <c r="I245" s="15"/>
      <c r="J245" s="14"/>
      <c r="K245" s="14"/>
      <c r="L245" s="15"/>
      <c r="M245" s="15"/>
      <c r="N245" s="14"/>
      <c r="O245" s="14"/>
      <c r="P245" s="15"/>
      <c r="Q245" s="15"/>
      <c r="R245" s="15"/>
      <c r="S245" s="15"/>
      <c r="T245" s="15"/>
      <c r="U245" s="15"/>
      <c r="V245" s="156"/>
      <c r="W245" s="14"/>
      <c r="X245" s="14"/>
      <c r="Y245" s="15"/>
      <c r="Z245" s="14"/>
      <c r="AA245" s="14"/>
      <c r="AB245" s="14"/>
      <c r="AC245" s="15"/>
      <c r="AD245" s="14"/>
      <c r="AE245" s="14"/>
      <c r="AF245" s="14"/>
      <c r="AG245" s="15"/>
      <c r="AH245" s="15"/>
      <c r="AI245" s="15"/>
      <c r="AJ245" s="15"/>
      <c r="AK245" s="15"/>
      <c r="AL245" s="14"/>
      <c r="AM245" s="14"/>
      <c r="AN245" s="14"/>
      <c r="AO245" s="14"/>
      <c r="AP245" s="14"/>
      <c r="AQ245" s="14"/>
      <c r="AR245" s="14"/>
      <c r="AS245" s="15"/>
      <c r="AT245" s="14"/>
      <c r="AU245" s="14"/>
      <c r="AV245" s="14"/>
      <c r="AW245" s="15"/>
      <c r="AX245" s="14"/>
      <c r="AY245" s="14"/>
      <c r="AZ245" s="14"/>
      <c r="BA245" s="15"/>
      <c r="BB245" s="14"/>
      <c r="BC245" s="14"/>
      <c r="BD245" s="14"/>
      <c r="BE245" s="15"/>
      <c r="BF245" s="14"/>
      <c r="BG245" s="14"/>
      <c r="BH245" s="14"/>
      <c r="BI245" s="15"/>
      <c r="BJ245" s="14"/>
      <c r="BK245" s="14"/>
      <c r="BL245" s="14"/>
      <c r="BM245" s="15"/>
      <c r="BN245" s="14"/>
      <c r="BO245" s="14"/>
      <c r="BP245" s="14"/>
      <c r="BQ245" s="14"/>
      <c r="BR245" s="14">
        <v>93.7</v>
      </c>
      <c r="BS245" s="14">
        <v>93.7</v>
      </c>
      <c r="BT245" s="14">
        <v>93.7</v>
      </c>
      <c r="BU245" s="14">
        <f t="shared" si="750"/>
        <v>100</v>
      </c>
      <c r="BV245" s="14"/>
      <c r="BW245" s="14"/>
      <c r="BX245" s="14"/>
      <c r="BY245" s="15"/>
      <c r="BZ245" s="14"/>
      <c r="CA245" s="14"/>
      <c r="CB245" s="14"/>
      <c r="CC245" s="15"/>
      <c r="CD245" s="14"/>
      <c r="CE245" s="14"/>
      <c r="CF245" s="14"/>
      <c r="CG245" s="14"/>
      <c r="CH245" s="14"/>
      <c r="CI245" s="14"/>
      <c r="CJ245" s="14"/>
      <c r="CK245" s="15"/>
      <c r="CL245" s="15"/>
      <c r="CM245" s="14"/>
      <c r="CN245" s="14"/>
      <c r="CO245" s="15"/>
      <c r="CP245" s="15"/>
      <c r="CQ245" s="14"/>
      <c r="CR245" s="14"/>
      <c r="CS245" s="15"/>
    </row>
    <row r="246" spans="1:97" s="12" customFormat="1" x14ac:dyDescent="0.25">
      <c r="A246" s="120" t="s">
        <v>524</v>
      </c>
      <c r="B246" s="48">
        <f t="shared" si="629"/>
        <v>93.7</v>
      </c>
      <c r="C246" s="48">
        <f t="shared" si="629"/>
        <v>93.7</v>
      </c>
      <c r="D246" s="48">
        <f t="shared" si="630"/>
        <v>93.7</v>
      </c>
      <c r="E246" s="14">
        <f t="shared" si="756"/>
        <v>100</v>
      </c>
      <c r="F246" s="14"/>
      <c r="G246" s="14"/>
      <c r="H246" s="14"/>
      <c r="I246" s="15"/>
      <c r="J246" s="14"/>
      <c r="K246" s="14"/>
      <c r="L246" s="15"/>
      <c r="M246" s="15"/>
      <c r="N246" s="14"/>
      <c r="O246" s="14"/>
      <c r="P246" s="15"/>
      <c r="Q246" s="15"/>
      <c r="R246" s="15"/>
      <c r="S246" s="15"/>
      <c r="T246" s="15"/>
      <c r="U246" s="15"/>
      <c r="V246" s="156"/>
      <c r="W246" s="14"/>
      <c r="X246" s="14"/>
      <c r="Y246" s="15"/>
      <c r="Z246" s="14"/>
      <c r="AA246" s="14"/>
      <c r="AB246" s="14"/>
      <c r="AC246" s="15"/>
      <c r="AD246" s="14"/>
      <c r="AE246" s="14"/>
      <c r="AF246" s="14"/>
      <c r="AG246" s="15"/>
      <c r="AH246" s="15"/>
      <c r="AI246" s="15"/>
      <c r="AJ246" s="15"/>
      <c r="AK246" s="15"/>
      <c r="AL246" s="14"/>
      <c r="AM246" s="14"/>
      <c r="AN246" s="14"/>
      <c r="AO246" s="14"/>
      <c r="AP246" s="14"/>
      <c r="AQ246" s="14"/>
      <c r="AR246" s="14"/>
      <c r="AS246" s="15"/>
      <c r="AT246" s="14"/>
      <c r="AU246" s="14"/>
      <c r="AV246" s="14"/>
      <c r="AW246" s="15"/>
      <c r="AX246" s="14"/>
      <c r="AY246" s="14"/>
      <c r="AZ246" s="14"/>
      <c r="BA246" s="15"/>
      <c r="BB246" s="14"/>
      <c r="BC246" s="14"/>
      <c r="BD246" s="14"/>
      <c r="BE246" s="15"/>
      <c r="BF246" s="14"/>
      <c r="BG246" s="14"/>
      <c r="BH246" s="14"/>
      <c r="BI246" s="15"/>
      <c r="BJ246" s="14"/>
      <c r="BK246" s="14"/>
      <c r="BL246" s="14"/>
      <c r="BM246" s="15"/>
      <c r="BN246" s="14"/>
      <c r="BO246" s="14"/>
      <c r="BP246" s="14"/>
      <c r="BQ246" s="14"/>
      <c r="BR246" s="14">
        <v>93.7</v>
      </c>
      <c r="BS246" s="14">
        <v>93.7</v>
      </c>
      <c r="BT246" s="14">
        <v>93.7</v>
      </c>
      <c r="BU246" s="14">
        <f t="shared" si="750"/>
        <v>100</v>
      </c>
      <c r="BV246" s="14"/>
      <c r="BW246" s="14"/>
      <c r="BX246" s="14"/>
      <c r="BY246" s="15"/>
      <c r="BZ246" s="14"/>
      <c r="CA246" s="14"/>
      <c r="CB246" s="14"/>
      <c r="CC246" s="15"/>
      <c r="CD246" s="14"/>
      <c r="CE246" s="14"/>
      <c r="CF246" s="14"/>
      <c r="CG246" s="14"/>
      <c r="CH246" s="14"/>
      <c r="CI246" s="14"/>
      <c r="CJ246" s="14"/>
      <c r="CK246" s="15"/>
      <c r="CL246" s="15"/>
      <c r="CM246" s="14"/>
      <c r="CN246" s="14"/>
      <c r="CO246" s="15"/>
      <c r="CP246" s="15"/>
      <c r="CQ246" s="14"/>
      <c r="CR246" s="14"/>
      <c r="CS246" s="15"/>
    </row>
    <row r="247" spans="1:97" s="12" customFormat="1" x14ac:dyDescent="0.25">
      <c r="A247" s="120" t="s">
        <v>355</v>
      </c>
      <c r="B247" s="48">
        <f t="shared" si="629"/>
        <v>468.4</v>
      </c>
      <c r="C247" s="48">
        <f t="shared" si="629"/>
        <v>468.4</v>
      </c>
      <c r="D247" s="48">
        <f t="shared" si="630"/>
        <v>468.4</v>
      </c>
      <c r="E247" s="14">
        <f t="shared" si="756"/>
        <v>100</v>
      </c>
      <c r="F247" s="14"/>
      <c r="G247" s="14"/>
      <c r="H247" s="14"/>
      <c r="I247" s="15"/>
      <c r="J247" s="14"/>
      <c r="K247" s="14"/>
      <c r="L247" s="15"/>
      <c r="M247" s="15"/>
      <c r="N247" s="14"/>
      <c r="O247" s="14"/>
      <c r="P247" s="15"/>
      <c r="Q247" s="15"/>
      <c r="R247" s="15"/>
      <c r="S247" s="15"/>
      <c r="T247" s="15"/>
      <c r="U247" s="15"/>
      <c r="V247" s="156"/>
      <c r="W247" s="14"/>
      <c r="X247" s="14"/>
      <c r="Y247" s="15"/>
      <c r="Z247" s="14"/>
      <c r="AA247" s="14"/>
      <c r="AB247" s="14"/>
      <c r="AC247" s="15"/>
      <c r="AD247" s="14"/>
      <c r="AE247" s="14"/>
      <c r="AF247" s="14"/>
      <c r="AG247" s="15"/>
      <c r="AH247" s="15"/>
      <c r="AI247" s="15"/>
      <c r="AJ247" s="15"/>
      <c r="AK247" s="15"/>
      <c r="AL247" s="14"/>
      <c r="AM247" s="14"/>
      <c r="AN247" s="14"/>
      <c r="AO247" s="14"/>
      <c r="AP247" s="14"/>
      <c r="AQ247" s="14"/>
      <c r="AR247" s="14"/>
      <c r="AS247" s="15"/>
      <c r="AT247" s="14"/>
      <c r="AU247" s="14"/>
      <c r="AV247" s="14"/>
      <c r="AW247" s="15"/>
      <c r="AX247" s="14"/>
      <c r="AY247" s="14"/>
      <c r="AZ247" s="14"/>
      <c r="BA247" s="15"/>
      <c r="BB247" s="14"/>
      <c r="BC247" s="14"/>
      <c r="BD247" s="14"/>
      <c r="BE247" s="15"/>
      <c r="BF247" s="14"/>
      <c r="BG247" s="14"/>
      <c r="BH247" s="14"/>
      <c r="BI247" s="15"/>
      <c r="BJ247" s="14"/>
      <c r="BK247" s="14"/>
      <c r="BL247" s="14"/>
      <c r="BM247" s="15"/>
      <c r="BN247" s="14"/>
      <c r="BO247" s="14"/>
      <c r="BP247" s="14"/>
      <c r="BQ247" s="14"/>
      <c r="BR247" s="14">
        <v>468.4</v>
      </c>
      <c r="BS247" s="14">
        <v>468.4</v>
      </c>
      <c r="BT247" s="14">
        <v>468.4</v>
      </c>
      <c r="BU247" s="14">
        <f t="shared" si="750"/>
        <v>100</v>
      </c>
      <c r="BV247" s="14"/>
      <c r="BW247" s="14"/>
      <c r="BX247" s="14"/>
      <c r="BY247" s="15"/>
      <c r="BZ247" s="14"/>
      <c r="CA247" s="14"/>
      <c r="CB247" s="14"/>
      <c r="CC247" s="15"/>
      <c r="CD247" s="14"/>
      <c r="CE247" s="14"/>
      <c r="CF247" s="14"/>
      <c r="CG247" s="14"/>
      <c r="CH247" s="14"/>
      <c r="CI247" s="14"/>
      <c r="CJ247" s="14"/>
      <c r="CK247" s="15"/>
      <c r="CL247" s="15"/>
      <c r="CM247" s="14"/>
      <c r="CN247" s="14"/>
      <c r="CO247" s="15"/>
      <c r="CP247" s="15"/>
      <c r="CQ247" s="14"/>
      <c r="CR247" s="14"/>
      <c r="CS247" s="15"/>
    </row>
    <row r="248" spans="1:97" s="12" customFormat="1" x14ac:dyDescent="0.25">
      <c r="A248" s="120" t="s">
        <v>572</v>
      </c>
      <c r="B248" s="48">
        <f t="shared" si="629"/>
        <v>93.7</v>
      </c>
      <c r="C248" s="48">
        <f t="shared" si="629"/>
        <v>93.7</v>
      </c>
      <c r="D248" s="48">
        <f t="shared" si="630"/>
        <v>93.7</v>
      </c>
      <c r="E248" s="14">
        <f t="shared" si="756"/>
        <v>100</v>
      </c>
      <c r="F248" s="14"/>
      <c r="G248" s="14"/>
      <c r="H248" s="14"/>
      <c r="I248" s="15"/>
      <c r="J248" s="14"/>
      <c r="K248" s="14"/>
      <c r="L248" s="15"/>
      <c r="M248" s="15"/>
      <c r="N248" s="14"/>
      <c r="O248" s="14"/>
      <c r="P248" s="15"/>
      <c r="Q248" s="15"/>
      <c r="R248" s="15"/>
      <c r="S248" s="15"/>
      <c r="T248" s="15"/>
      <c r="U248" s="15"/>
      <c r="V248" s="156"/>
      <c r="W248" s="14"/>
      <c r="X248" s="14"/>
      <c r="Y248" s="15"/>
      <c r="Z248" s="14"/>
      <c r="AA248" s="14"/>
      <c r="AB248" s="14"/>
      <c r="AC248" s="15"/>
      <c r="AD248" s="14"/>
      <c r="AE248" s="14"/>
      <c r="AF248" s="14"/>
      <c r="AG248" s="15"/>
      <c r="AH248" s="15"/>
      <c r="AI248" s="15"/>
      <c r="AJ248" s="15"/>
      <c r="AK248" s="15"/>
      <c r="AL248" s="14"/>
      <c r="AM248" s="14"/>
      <c r="AN248" s="14"/>
      <c r="AO248" s="14"/>
      <c r="AP248" s="14"/>
      <c r="AQ248" s="14"/>
      <c r="AR248" s="14"/>
      <c r="AS248" s="15"/>
      <c r="AT248" s="14"/>
      <c r="AU248" s="14"/>
      <c r="AV248" s="14"/>
      <c r="AW248" s="15"/>
      <c r="AX248" s="14"/>
      <c r="AY248" s="14"/>
      <c r="AZ248" s="14"/>
      <c r="BA248" s="15"/>
      <c r="BB248" s="14"/>
      <c r="BC248" s="14"/>
      <c r="BD248" s="14"/>
      <c r="BE248" s="15"/>
      <c r="BF248" s="14"/>
      <c r="BG248" s="14"/>
      <c r="BH248" s="14"/>
      <c r="BI248" s="15"/>
      <c r="BJ248" s="14"/>
      <c r="BK248" s="14"/>
      <c r="BL248" s="14"/>
      <c r="BM248" s="15"/>
      <c r="BN248" s="14"/>
      <c r="BO248" s="14"/>
      <c r="BP248" s="14"/>
      <c r="BQ248" s="14"/>
      <c r="BR248" s="14">
        <v>93.7</v>
      </c>
      <c r="BS248" s="14">
        <v>93.7</v>
      </c>
      <c r="BT248" s="14">
        <v>93.7</v>
      </c>
      <c r="BU248" s="14">
        <f t="shared" si="750"/>
        <v>100</v>
      </c>
      <c r="BV248" s="14"/>
      <c r="BW248" s="14"/>
      <c r="BX248" s="14"/>
      <c r="BY248" s="15"/>
      <c r="BZ248" s="14"/>
      <c r="CA248" s="14"/>
      <c r="CB248" s="14"/>
      <c r="CC248" s="15"/>
      <c r="CD248" s="14"/>
      <c r="CE248" s="14"/>
      <c r="CF248" s="14"/>
      <c r="CG248" s="14"/>
      <c r="CH248" s="14"/>
      <c r="CI248" s="14"/>
      <c r="CJ248" s="14"/>
      <c r="CK248" s="15"/>
      <c r="CL248" s="15"/>
      <c r="CM248" s="14"/>
      <c r="CN248" s="14"/>
      <c r="CO248" s="15"/>
      <c r="CP248" s="15"/>
      <c r="CQ248" s="14"/>
      <c r="CR248" s="14"/>
      <c r="CS248" s="15"/>
    </row>
    <row r="249" spans="1:97" s="12" customFormat="1" x14ac:dyDescent="0.25">
      <c r="A249" s="120" t="s">
        <v>573</v>
      </c>
      <c r="B249" s="48">
        <f t="shared" si="629"/>
        <v>93.7</v>
      </c>
      <c r="C249" s="48">
        <f t="shared" si="629"/>
        <v>93.7</v>
      </c>
      <c r="D249" s="48">
        <f t="shared" si="630"/>
        <v>93.7</v>
      </c>
      <c r="E249" s="14">
        <f t="shared" si="756"/>
        <v>100</v>
      </c>
      <c r="F249" s="14"/>
      <c r="G249" s="14"/>
      <c r="H249" s="14"/>
      <c r="I249" s="15"/>
      <c r="J249" s="14"/>
      <c r="K249" s="14"/>
      <c r="L249" s="15"/>
      <c r="M249" s="15"/>
      <c r="N249" s="14"/>
      <c r="O249" s="14"/>
      <c r="P249" s="15"/>
      <c r="Q249" s="15"/>
      <c r="R249" s="15"/>
      <c r="S249" s="15"/>
      <c r="T249" s="15"/>
      <c r="U249" s="15"/>
      <c r="V249" s="156"/>
      <c r="W249" s="14"/>
      <c r="X249" s="14"/>
      <c r="Y249" s="15"/>
      <c r="Z249" s="14"/>
      <c r="AA249" s="14"/>
      <c r="AB249" s="14"/>
      <c r="AC249" s="15"/>
      <c r="AD249" s="14"/>
      <c r="AE249" s="14"/>
      <c r="AF249" s="14"/>
      <c r="AG249" s="15"/>
      <c r="AH249" s="15"/>
      <c r="AI249" s="15"/>
      <c r="AJ249" s="15"/>
      <c r="AK249" s="15"/>
      <c r="AL249" s="14"/>
      <c r="AM249" s="14"/>
      <c r="AN249" s="14"/>
      <c r="AO249" s="14"/>
      <c r="AP249" s="14"/>
      <c r="AQ249" s="14"/>
      <c r="AR249" s="14"/>
      <c r="AS249" s="15"/>
      <c r="AT249" s="14"/>
      <c r="AU249" s="14"/>
      <c r="AV249" s="14"/>
      <c r="AW249" s="15"/>
      <c r="AX249" s="14"/>
      <c r="AY249" s="14"/>
      <c r="AZ249" s="14"/>
      <c r="BA249" s="15"/>
      <c r="BB249" s="14"/>
      <c r="BC249" s="14"/>
      <c r="BD249" s="14"/>
      <c r="BE249" s="15"/>
      <c r="BF249" s="14"/>
      <c r="BG249" s="14"/>
      <c r="BH249" s="14"/>
      <c r="BI249" s="15"/>
      <c r="BJ249" s="14"/>
      <c r="BK249" s="14"/>
      <c r="BL249" s="14"/>
      <c r="BM249" s="15"/>
      <c r="BN249" s="14"/>
      <c r="BO249" s="14"/>
      <c r="BP249" s="14"/>
      <c r="BQ249" s="14"/>
      <c r="BR249" s="14">
        <v>93.7</v>
      </c>
      <c r="BS249" s="14">
        <v>93.7</v>
      </c>
      <c r="BT249" s="14">
        <v>93.7</v>
      </c>
      <c r="BU249" s="14">
        <f t="shared" si="750"/>
        <v>100</v>
      </c>
      <c r="BV249" s="14"/>
      <c r="BW249" s="14"/>
      <c r="BX249" s="14"/>
      <c r="BY249" s="15"/>
      <c r="BZ249" s="14"/>
      <c r="CA249" s="14"/>
      <c r="CB249" s="14"/>
      <c r="CC249" s="15"/>
      <c r="CD249" s="14"/>
      <c r="CE249" s="14"/>
      <c r="CF249" s="14"/>
      <c r="CG249" s="14"/>
      <c r="CH249" s="14"/>
      <c r="CI249" s="14"/>
      <c r="CJ249" s="14"/>
      <c r="CK249" s="15"/>
      <c r="CL249" s="15"/>
      <c r="CM249" s="14"/>
      <c r="CN249" s="14"/>
      <c r="CO249" s="15"/>
      <c r="CP249" s="15"/>
      <c r="CQ249" s="14"/>
      <c r="CR249" s="14"/>
      <c r="CS249" s="15"/>
    </row>
    <row r="250" spans="1:97" s="12" customFormat="1" x14ac:dyDescent="0.25">
      <c r="A250" s="120" t="s">
        <v>354</v>
      </c>
      <c r="B250" s="48">
        <f t="shared" si="629"/>
        <v>93.7</v>
      </c>
      <c r="C250" s="48">
        <f t="shared" si="629"/>
        <v>93.7</v>
      </c>
      <c r="D250" s="48">
        <f t="shared" si="630"/>
        <v>93.7</v>
      </c>
      <c r="E250" s="14">
        <f t="shared" si="756"/>
        <v>100</v>
      </c>
      <c r="F250" s="14"/>
      <c r="G250" s="14"/>
      <c r="H250" s="14"/>
      <c r="I250" s="15"/>
      <c r="J250" s="14"/>
      <c r="K250" s="14"/>
      <c r="L250" s="15"/>
      <c r="M250" s="15"/>
      <c r="N250" s="14"/>
      <c r="O250" s="14"/>
      <c r="P250" s="15"/>
      <c r="Q250" s="15"/>
      <c r="R250" s="15"/>
      <c r="S250" s="15"/>
      <c r="T250" s="15"/>
      <c r="U250" s="15"/>
      <c r="V250" s="156"/>
      <c r="W250" s="14"/>
      <c r="X250" s="14"/>
      <c r="Y250" s="15"/>
      <c r="Z250" s="14"/>
      <c r="AA250" s="14"/>
      <c r="AB250" s="14"/>
      <c r="AC250" s="15"/>
      <c r="AD250" s="14"/>
      <c r="AE250" s="14"/>
      <c r="AF250" s="14"/>
      <c r="AG250" s="15"/>
      <c r="AH250" s="15"/>
      <c r="AI250" s="15"/>
      <c r="AJ250" s="15"/>
      <c r="AK250" s="15"/>
      <c r="AL250" s="14"/>
      <c r="AM250" s="14"/>
      <c r="AN250" s="14"/>
      <c r="AO250" s="14"/>
      <c r="AP250" s="14"/>
      <c r="AQ250" s="14"/>
      <c r="AR250" s="14"/>
      <c r="AS250" s="15"/>
      <c r="AT250" s="14"/>
      <c r="AU250" s="14"/>
      <c r="AV250" s="14"/>
      <c r="AW250" s="15"/>
      <c r="AX250" s="14"/>
      <c r="AY250" s="14"/>
      <c r="AZ250" s="14"/>
      <c r="BA250" s="15"/>
      <c r="BB250" s="14"/>
      <c r="BC250" s="14"/>
      <c r="BD250" s="14"/>
      <c r="BE250" s="15"/>
      <c r="BF250" s="14"/>
      <c r="BG250" s="14"/>
      <c r="BH250" s="14"/>
      <c r="BI250" s="15"/>
      <c r="BJ250" s="14"/>
      <c r="BK250" s="14"/>
      <c r="BL250" s="14"/>
      <c r="BM250" s="15"/>
      <c r="BN250" s="14"/>
      <c r="BO250" s="14"/>
      <c r="BP250" s="14"/>
      <c r="BQ250" s="14"/>
      <c r="BR250" s="14">
        <v>93.7</v>
      </c>
      <c r="BS250" s="14">
        <v>93.7</v>
      </c>
      <c r="BT250" s="14">
        <v>93.7</v>
      </c>
      <c r="BU250" s="14">
        <f t="shared" si="750"/>
        <v>100</v>
      </c>
      <c r="BV250" s="14"/>
      <c r="BW250" s="14"/>
      <c r="BX250" s="14"/>
      <c r="BY250" s="15"/>
      <c r="BZ250" s="14"/>
      <c r="CA250" s="14"/>
      <c r="CB250" s="14"/>
      <c r="CC250" s="15"/>
      <c r="CD250" s="14"/>
      <c r="CE250" s="14"/>
      <c r="CF250" s="14"/>
      <c r="CG250" s="14"/>
      <c r="CH250" s="14"/>
      <c r="CI250" s="14"/>
      <c r="CJ250" s="14"/>
      <c r="CK250" s="15"/>
      <c r="CL250" s="15"/>
      <c r="CM250" s="14"/>
      <c r="CN250" s="14"/>
      <c r="CO250" s="15"/>
      <c r="CP250" s="15"/>
      <c r="CQ250" s="14"/>
      <c r="CR250" s="14"/>
      <c r="CS250" s="15"/>
    </row>
    <row r="251" spans="1:97" s="12" customFormat="1" x14ac:dyDescent="0.25">
      <c r="A251" s="120" t="s">
        <v>574</v>
      </c>
      <c r="B251" s="48">
        <f t="shared" si="629"/>
        <v>93.7</v>
      </c>
      <c r="C251" s="48">
        <f t="shared" si="629"/>
        <v>93.7</v>
      </c>
      <c r="D251" s="48">
        <f t="shared" si="630"/>
        <v>93.7</v>
      </c>
      <c r="E251" s="14">
        <f t="shared" si="756"/>
        <v>100</v>
      </c>
      <c r="F251" s="14"/>
      <c r="G251" s="14"/>
      <c r="H251" s="14"/>
      <c r="I251" s="15"/>
      <c r="J251" s="14"/>
      <c r="K251" s="14"/>
      <c r="L251" s="15"/>
      <c r="M251" s="15"/>
      <c r="N251" s="14"/>
      <c r="O251" s="14"/>
      <c r="P251" s="15"/>
      <c r="Q251" s="15"/>
      <c r="R251" s="15"/>
      <c r="S251" s="15"/>
      <c r="T251" s="15"/>
      <c r="U251" s="15"/>
      <c r="V251" s="156"/>
      <c r="W251" s="14"/>
      <c r="X251" s="14"/>
      <c r="Y251" s="15"/>
      <c r="Z251" s="14"/>
      <c r="AA251" s="14"/>
      <c r="AB251" s="14"/>
      <c r="AC251" s="15"/>
      <c r="AD251" s="14"/>
      <c r="AE251" s="14"/>
      <c r="AF251" s="14"/>
      <c r="AG251" s="15"/>
      <c r="AH251" s="15"/>
      <c r="AI251" s="15"/>
      <c r="AJ251" s="15"/>
      <c r="AK251" s="15"/>
      <c r="AL251" s="14"/>
      <c r="AM251" s="14"/>
      <c r="AN251" s="14"/>
      <c r="AO251" s="14"/>
      <c r="AP251" s="14"/>
      <c r="AQ251" s="14"/>
      <c r="AR251" s="14"/>
      <c r="AS251" s="15"/>
      <c r="AT251" s="14"/>
      <c r="AU251" s="14"/>
      <c r="AV251" s="14"/>
      <c r="AW251" s="15"/>
      <c r="AX251" s="14"/>
      <c r="AY251" s="14"/>
      <c r="AZ251" s="14"/>
      <c r="BA251" s="15"/>
      <c r="BB251" s="14"/>
      <c r="BC251" s="14"/>
      <c r="BD251" s="14"/>
      <c r="BE251" s="15"/>
      <c r="BF251" s="14"/>
      <c r="BG251" s="14"/>
      <c r="BH251" s="14"/>
      <c r="BI251" s="15"/>
      <c r="BJ251" s="14"/>
      <c r="BK251" s="14"/>
      <c r="BL251" s="14"/>
      <c r="BM251" s="15"/>
      <c r="BN251" s="14"/>
      <c r="BO251" s="14"/>
      <c r="BP251" s="14"/>
      <c r="BQ251" s="14"/>
      <c r="BR251" s="14">
        <v>93.7</v>
      </c>
      <c r="BS251" s="14">
        <v>93.7</v>
      </c>
      <c r="BT251" s="14">
        <v>93.7</v>
      </c>
      <c r="BU251" s="14">
        <f t="shared" si="750"/>
        <v>100</v>
      </c>
      <c r="BV251" s="14"/>
      <c r="BW251" s="14"/>
      <c r="BX251" s="14"/>
      <c r="BY251" s="15"/>
      <c r="BZ251" s="14"/>
      <c r="CA251" s="14"/>
      <c r="CB251" s="14"/>
      <c r="CC251" s="15"/>
      <c r="CD251" s="14"/>
      <c r="CE251" s="14"/>
      <c r="CF251" s="14"/>
      <c r="CG251" s="14"/>
      <c r="CH251" s="14"/>
      <c r="CI251" s="14"/>
      <c r="CJ251" s="14"/>
      <c r="CK251" s="15"/>
      <c r="CL251" s="15"/>
      <c r="CM251" s="14"/>
      <c r="CN251" s="14"/>
      <c r="CO251" s="15"/>
      <c r="CP251" s="15"/>
      <c r="CQ251" s="14"/>
      <c r="CR251" s="14"/>
      <c r="CS251" s="15"/>
    </row>
    <row r="252" spans="1:97" s="12" customFormat="1" x14ac:dyDescent="0.25">
      <c r="A252" s="120" t="s">
        <v>575</v>
      </c>
      <c r="B252" s="48">
        <f t="shared" si="629"/>
        <v>93.7</v>
      </c>
      <c r="C252" s="48">
        <f t="shared" si="629"/>
        <v>93.7</v>
      </c>
      <c r="D252" s="48">
        <f t="shared" si="630"/>
        <v>93.7</v>
      </c>
      <c r="E252" s="14">
        <f t="shared" si="756"/>
        <v>100</v>
      </c>
      <c r="F252" s="14"/>
      <c r="G252" s="14"/>
      <c r="H252" s="14"/>
      <c r="I252" s="15"/>
      <c r="J252" s="14"/>
      <c r="K252" s="14"/>
      <c r="L252" s="15"/>
      <c r="M252" s="15"/>
      <c r="N252" s="14"/>
      <c r="O252" s="14"/>
      <c r="P252" s="15"/>
      <c r="Q252" s="15"/>
      <c r="R252" s="15"/>
      <c r="S252" s="15"/>
      <c r="T252" s="15"/>
      <c r="U252" s="15"/>
      <c r="V252" s="156"/>
      <c r="W252" s="14"/>
      <c r="X252" s="14"/>
      <c r="Y252" s="15"/>
      <c r="Z252" s="14"/>
      <c r="AA252" s="14"/>
      <c r="AB252" s="14"/>
      <c r="AC252" s="15"/>
      <c r="AD252" s="14"/>
      <c r="AE252" s="14"/>
      <c r="AF252" s="14"/>
      <c r="AG252" s="15"/>
      <c r="AH252" s="15"/>
      <c r="AI252" s="15"/>
      <c r="AJ252" s="15"/>
      <c r="AK252" s="15"/>
      <c r="AL252" s="14"/>
      <c r="AM252" s="14"/>
      <c r="AN252" s="14"/>
      <c r="AO252" s="14"/>
      <c r="AP252" s="14"/>
      <c r="AQ252" s="14"/>
      <c r="AR252" s="14"/>
      <c r="AS252" s="15"/>
      <c r="AT252" s="14"/>
      <c r="AU252" s="14"/>
      <c r="AV252" s="14"/>
      <c r="AW252" s="15"/>
      <c r="AX252" s="14"/>
      <c r="AY252" s="14"/>
      <c r="AZ252" s="14"/>
      <c r="BA252" s="15"/>
      <c r="BB252" s="14"/>
      <c r="BC252" s="14"/>
      <c r="BD252" s="14"/>
      <c r="BE252" s="15"/>
      <c r="BF252" s="14"/>
      <c r="BG252" s="14"/>
      <c r="BH252" s="14"/>
      <c r="BI252" s="15"/>
      <c r="BJ252" s="14"/>
      <c r="BK252" s="14"/>
      <c r="BL252" s="14"/>
      <c r="BM252" s="15"/>
      <c r="BN252" s="14"/>
      <c r="BO252" s="14"/>
      <c r="BP252" s="14"/>
      <c r="BQ252" s="14"/>
      <c r="BR252" s="14">
        <v>93.7</v>
      </c>
      <c r="BS252" s="14">
        <v>93.7</v>
      </c>
      <c r="BT252" s="14">
        <v>93.7</v>
      </c>
      <c r="BU252" s="14">
        <f t="shared" si="750"/>
        <v>100</v>
      </c>
      <c r="BV252" s="14"/>
      <c r="BW252" s="14"/>
      <c r="BX252" s="14"/>
      <c r="BY252" s="15"/>
      <c r="BZ252" s="14"/>
      <c r="CA252" s="14"/>
      <c r="CB252" s="14"/>
      <c r="CC252" s="15"/>
      <c r="CD252" s="14"/>
      <c r="CE252" s="14"/>
      <c r="CF252" s="14"/>
      <c r="CG252" s="14"/>
      <c r="CH252" s="14"/>
      <c r="CI252" s="14"/>
      <c r="CJ252" s="14"/>
      <c r="CK252" s="15"/>
      <c r="CL252" s="15"/>
      <c r="CM252" s="14"/>
      <c r="CN252" s="14"/>
      <c r="CO252" s="15"/>
      <c r="CP252" s="15"/>
      <c r="CQ252" s="14"/>
      <c r="CR252" s="14"/>
      <c r="CS252" s="15"/>
    </row>
    <row r="253" spans="1:97" s="26" customFormat="1" ht="31.5" x14ac:dyDescent="0.25">
      <c r="A253" s="75" t="s">
        <v>392</v>
      </c>
      <c r="B253" s="78">
        <f t="shared" si="629"/>
        <v>189969.7</v>
      </c>
      <c r="C253" s="78">
        <f t="shared" si="629"/>
        <v>227365.03099999996</v>
      </c>
      <c r="D253" s="78">
        <f t="shared" si="630"/>
        <v>224719.09884999995</v>
      </c>
      <c r="E253" s="81">
        <f t="shared" ref="E253" si="757">D253/C253*100</f>
        <v>98.836262490162781</v>
      </c>
      <c r="F253" s="79">
        <f>SUM(F254:F266)</f>
        <v>993.6</v>
      </c>
      <c r="G253" s="79">
        <f>SUM(G254:G266)</f>
        <v>749.1</v>
      </c>
      <c r="H253" s="79">
        <f t="shared" ref="H253:CN253" si="758">SUM(H254:H266)</f>
        <v>749.1</v>
      </c>
      <c r="I253" s="81">
        <f t="shared" si="633"/>
        <v>100</v>
      </c>
      <c r="J253" s="79">
        <f t="shared" ref="J253" si="759">SUM(J254:J266)</f>
        <v>143.69999999999999</v>
      </c>
      <c r="K253" s="79">
        <f t="shared" si="758"/>
        <v>143.69999999999999</v>
      </c>
      <c r="L253" s="81">
        <f t="shared" si="758"/>
        <v>143.69999999999999</v>
      </c>
      <c r="M253" s="81">
        <f t="shared" si="635"/>
        <v>100</v>
      </c>
      <c r="N253" s="79">
        <f t="shared" ref="N253" si="760">SUM(N254:N266)</f>
        <v>3371.4</v>
      </c>
      <c r="O253" s="79">
        <f t="shared" si="758"/>
        <v>2685</v>
      </c>
      <c r="P253" s="81">
        <f t="shared" si="758"/>
        <v>2685</v>
      </c>
      <c r="Q253" s="81">
        <f t="shared" si="637"/>
        <v>100</v>
      </c>
      <c r="R253" s="81">
        <f t="shared" ref="R253" si="761">SUM(R254:R266)</f>
        <v>37678.9</v>
      </c>
      <c r="S253" s="81">
        <f t="shared" si="758"/>
        <v>36254.9</v>
      </c>
      <c r="T253" s="81">
        <f t="shared" si="758"/>
        <v>36254.9</v>
      </c>
      <c r="U253" s="81">
        <f t="shared" si="581"/>
        <v>100</v>
      </c>
      <c r="V253" s="154"/>
      <c r="W253" s="79">
        <f t="shared" si="758"/>
        <v>132</v>
      </c>
      <c r="X253" s="79">
        <f t="shared" si="758"/>
        <v>129.8715</v>
      </c>
      <c r="Y253" s="81">
        <f t="shared" si="106"/>
        <v>98.387499999999989</v>
      </c>
      <c r="Z253" s="79">
        <f t="shared" ref="Z253" si="762">SUM(Z254:Z266)</f>
        <v>4302.3999999999996</v>
      </c>
      <c r="AA253" s="79">
        <f t="shared" si="758"/>
        <v>2666.1</v>
      </c>
      <c r="AB253" s="79">
        <f t="shared" si="758"/>
        <v>2666.1</v>
      </c>
      <c r="AC253" s="81">
        <f t="shared" si="640"/>
        <v>100</v>
      </c>
      <c r="AD253" s="79">
        <f t="shared" ref="AD253" si="763">SUM(AD254:AD266)</f>
        <v>107.7</v>
      </c>
      <c r="AE253" s="79">
        <f t="shared" si="758"/>
        <v>107.7</v>
      </c>
      <c r="AF253" s="79">
        <f t="shared" si="758"/>
        <v>107.7</v>
      </c>
      <c r="AG253" s="81">
        <f t="shared" si="642"/>
        <v>100</v>
      </c>
      <c r="AH253" s="81">
        <f t="shared" ref="AH253" si="764">SUM(AH254:AH266)</f>
        <v>124696.7</v>
      </c>
      <c r="AI253" s="81">
        <f t="shared" si="758"/>
        <v>166273</v>
      </c>
      <c r="AJ253" s="81">
        <f t="shared" si="758"/>
        <v>165684.96098</v>
      </c>
      <c r="AK253" s="81">
        <f t="shared" si="644"/>
        <v>99.646341246023113</v>
      </c>
      <c r="AL253" s="79">
        <f t="shared" ref="AL253" si="765">SUM(AL254:AL266)</f>
        <v>300.60000000000002</v>
      </c>
      <c r="AM253" s="79">
        <f t="shared" si="758"/>
        <v>310.3</v>
      </c>
      <c r="AN253" s="79">
        <f t="shared" si="758"/>
        <v>310.3</v>
      </c>
      <c r="AO253" s="79">
        <f t="shared" si="646"/>
        <v>100</v>
      </c>
      <c r="AP253" s="79">
        <f t="shared" ref="AP253" si="766">SUM(AP254:AP266)</f>
        <v>0</v>
      </c>
      <c r="AQ253" s="79">
        <f t="shared" si="758"/>
        <v>0</v>
      </c>
      <c r="AR253" s="79">
        <f t="shared" si="758"/>
        <v>0</v>
      </c>
      <c r="AS253" s="81"/>
      <c r="AT253" s="79">
        <f t="shared" ref="AT253" si="767">SUM(AT254:AT266)</f>
        <v>300.60000000000002</v>
      </c>
      <c r="AU253" s="79">
        <f t="shared" si="758"/>
        <v>310.3</v>
      </c>
      <c r="AV253" s="79">
        <f t="shared" si="758"/>
        <v>310.3</v>
      </c>
      <c r="AW253" s="81">
        <f t="shared" si="650"/>
        <v>100</v>
      </c>
      <c r="AX253" s="79">
        <f t="shared" ref="AX253" si="768">SUM(AX254:AX266)</f>
        <v>557.4</v>
      </c>
      <c r="AY253" s="79">
        <f t="shared" si="758"/>
        <v>364.6</v>
      </c>
      <c r="AZ253" s="79">
        <f t="shared" si="758"/>
        <v>257.43536999999998</v>
      </c>
      <c r="BA253" s="81">
        <f t="shared" si="652"/>
        <v>70.607616566099836</v>
      </c>
      <c r="BB253" s="79">
        <f t="shared" ref="BB253" si="769">SUM(BB254:BB266)</f>
        <v>300.60000000000002</v>
      </c>
      <c r="BC253" s="79">
        <f t="shared" si="758"/>
        <v>310.3</v>
      </c>
      <c r="BD253" s="79">
        <f t="shared" si="758"/>
        <v>310.3</v>
      </c>
      <c r="BE253" s="81">
        <f t="shared" si="654"/>
        <v>100</v>
      </c>
      <c r="BF253" s="79">
        <f t="shared" ref="BF253" si="770">SUM(BF254:BF266)</f>
        <v>300.60000000000002</v>
      </c>
      <c r="BG253" s="79">
        <f t="shared" si="758"/>
        <v>310.3</v>
      </c>
      <c r="BH253" s="79">
        <f t="shared" si="758"/>
        <v>310.3</v>
      </c>
      <c r="BI253" s="81">
        <f t="shared" si="656"/>
        <v>100</v>
      </c>
      <c r="BJ253" s="79">
        <f t="shared" ref="BJ253" si="771">SUM(BJ254:BJ266)</f>
        <v>671.3</v>
      </c>
      <c r="BK253" s="79">
        <f t="shared" si="758"/>
        <v>476.43099999999998</v>
      </c>
      <c r="BL253" s="79">
        <f t="shared" ref="BL253" si="772">SUM(BL254:BL266)</f>
        <v>476.43099999999998</v>
      </c>
      <c r="BM253" s="81">
        <f t="shared" si="659"/>
        <v>100</v>
      </c>
      <c r="BN253" s="79">
        <f t="shared" ref="BN253" si="773">SUM(BN254:BN266)</f>
        <v>0</v>
      </c>
      <c r="BO253" s="79">
        <f t="shared" si="758"/>
        <v>0</v>
      </c>
      <c r="BP253" s="79">
        <f t="shared" ref="BP253" si="774">SUM(BP254:BP266)</f>
        <v>0</v>
      </c>
      <c r="BQ253" s="79">
        <f t="shared" si="758"/>
        <v>0</v>
      </c>
      <c r="BR253" s="79">
        <f t="shared" ref="BR253" si="775">SUM(BR254:BR266)</f>
        <v>1264.9000000000003</v>
      </c>
      <c r="BS253" s="79">
        <f t="shared" si="758"/>
        <v>1264.9000000000003</v>
      </c>
      <c r="BT253" s="79">
        <f t="shared" ref="BT253" si="776">SUM(BT254:BT266)</f>
        <v>1264.9000000000003</v>
      </c>
      <c r="BU253" s="79">
        <f t="shared" ref="BU253:BU255" si="777">BT253/BS253*100</f>
        <v>100</v>
      </c>
      <c r="BV253" s="79">
        <f t="shared" ref="BV253" si="778">SUM(BV254:BV266)</f>
        <v>300.60000000000002</v>
      </c>
      <c r="BW253" s="79">
        <f t="shared" si="758"/>
        <v>310.3</v>
      </c>
      <c r="BX253" s="79">
        <f t="shared" si="758"/>
        <v>310.3</v>
      </c>
      <c r="BY253" s="81">
        <f t="shared" si="666"/>
        <v>100</v>
      </c>
      <c r="BZ253" s="79">
        <f t="shared" ref="BZ253" si="779">SUM(BZ254:BZ266)</f>
        <v>300.60000000000002</v>
      </c>
      <c r="CA253" s="79">
        <f t="shared" si="758"/>
        <v>310.3</v>
      </c>
      <c r="CB253" s="79">
        <f t="shared" ref="CB253" si="780">SUM(CB254:CB266)</f>
        <v>310.3</v>
      </c>
      <c r="CC253" s="81">
        <f t="shared" si="669"/>
        <v>100</v>
      </c>
      <c r="CD253" s="79">
        <f t="shared" ref="CD253" si="781">SUM(CD254:CD266)</f>
        <v>14344.2</v>
      </c>
      <c r="CE253" s="79">
        <f t="shared" si="758"/>
        <v>14344.2</v>
      </c>
      <c r="CF253" s="79">
        <f t="shared" si="758"/>
        <v>12434.1</v>
      </c>
      <c r="CG253" s="81">
        <f t="shared" si="94"/>
        <v>86.683816455431469</v>
      </c>
      <c r="CH253" s="79">
        <f t="shared" ref="CH253" si="782">SUM(CH254:CH266)</f>
        <v>33.9</v>
      </c>
      <c r="CI253" s="79">
        <f t="shared" si="758"/>
        <v>38.5</v>
      </c>
      <c r="CJ253" s="79">
        <f t="shared" si="758"/>
        <v>0</v>
      </c>
      <c r="CK253" s="79"/>
      <c r="CL253" s="79"/>
      <c r="CM253" s="79">
        <f t="shared" si="758"/>
        <v>3.1</v>
      </c>
      <c r="CN253" s="79">
        <f t="shared" si="758"/>
        <v>3.1</v>
      </c>
      <c r="CO253" s="81">
        <f t="shared" si="673"/>
        <v>100</v>
      </c>
      <c r="CP253" s="81"/>
      <c r="CQ253" s="79"/>
      <c r="CR253" s="79"/>
      <c r="CS253" s="81"/>
    </row>
    <row r="254" spans="1:97" s="12" customFormat="1" ht="18" customHeight="1" x14ac:dyDescent="0.25">
      <c r="A254" s="119" t="s">
        <v>353</v>
      </c>
      <c r="B254" s="48">
        <f t="shared" si="629"/>
        <v>188704.80000000002</v>
      </c>
      <c r="C254" s="48">
        <f t="shared" si="629"/>
        <v>226100.13099999996</v>
      </c>
      <c r="D254" s="48">
        <f t="shared" si="630"/>
        <v>223454.19884999996</v>
      </c>
      <c r="E254" s="15">
        <f t="shared" si="1"/>
        <v>98.829752049104286</v>
      </c>
      <c r="F254" s="15">
        <v>993.6</v>
      </c>
      <c r="G254" s="15">
        <v>749.1</v>
      </c>
      <c r="H254" s="133">
        <v>749.1</v>
      </c>
      <c r="I254" s="15">
        <f t="shared" si="633"/>
        <v>100</v>
      </c>
      <c r="J254" s="15">
        <v>143.69999999999999</v>
      </c>
      <c r="K254" s="133">
        <v>143.69999999999999</v>
      </c>
      <c r="L254" s="133">
        <v>143.69999999999999</v>
      </c>
      <c r="M254" s="15">
        <f t="shared" si="635"/>
        <v>100</v>
      </c>
      <c r="N254" s="15">
        <v>3371.4</v>
      </c>
      <c r="O254" s="133">
        <v>2685</v>
      </c>
      <c r="P254" s="133">
        <v>2685</v>
      </c>
      <c r="Q254" s="15">
        <f t="shared" si="637"/>
        <v>100</v>
      </c>
      <c r="R254" s="15">
        <v>37678.9</v>
      </c>
      <c r="S254" s="15">
        <v>36254.9</v>
      </c>
      <c r="T254" s="133">
        <v>36254.9</v>
      </c>
      <c r="U254" s="15">
        <f t="shared" si="581"/>
        <v>100</v>
      </c>
      <c r="V254" s="156"/>
      <c r="W254" s="133">
        <v>132</v>
      </c>
      <c r="X254" s="133">
        <v>129.8715</v>
      </c>
      <c r="Y254" s="15">
        <f t="shared" si="106"/>
        <v>98.387499999999989</v>
      </c>
      <c r="Z254" s="15">
        <v>4302.3999999999996</v>
      </c>
      <c r="AA254" s="15">
        <v>2666.1</v>
      </c>
      <c r="AB254" s="133">
        <v>2666.1</v>
      </c>
      <c r="AC254" s="15">
        <f t="shared" si="640"/>
        <v>100</v>
      </c>
      <c r="AD254" s="15">
        <v>107.7</v>
      </c>
      <c r="AE254" s="15">
        <v>107.7</v>
      </c>
      <c r="AF254" s="133">
        <v>107.7</v>
      </c>
      <c r="AG254" s="15">
        <f t="shared" si="642"/>
        <v>100</v>
      </c>
      <c r="AH254" s="247">
        <v>124696.7</v>
      </c>
      <c r="AI254" s="133">
        <v>166273</v>
      </c>
      <c r="AJ254" s="133">
        <v>165684.96098</v>
      </c>
      <c r="AK254" s="15">
        <f t="shared" si="644"/>
        <v>99.646341246023113</v>
      </c>
      <c r="AL254" s="15">
        <v>300.60000000000002</v>
      </c>
      <c r="AM254" s="133">
        <v>310.3</v>
      </c>
      <c r="AN254" s="133">
        <v>310.3</v>
      </c>
      <c r="AO254" s="14">
        <f t="shared" si="646"/>
        <v>100</v>
      </c>
      <c r="AP254" s="14"/>
      <c r="AQ254" s="14"/>
      <c r="AR254" s="15"/>
      <c r="AS254" s="15"/>
      <c r="AT254" s="15">
        <v>300.60000000000002</v>
      </c>
      <c r="AU254" s="15">
        <v>310.3</v>
      </c>
      <c r="AV254" s="15">
        <v>310.3</v>
      </c>
      <c r="AW254" s="15">
        <f t="shared" si="650"/>
        <v>100</v>
      </c>
      <c r="AX254" s="15">
        <v>557.4</v>
      </c>
      <c r="AY254" s="133">
        <v>364.6</v>
      </c>
      <c r="AZ254" s="133">
        <v>257.43536999999998</v>
      </c>
      <c r="BA254" s="15">
        <f t="shared" si="652"/>
        <v>70.607616566099836</v>
      </c>
      <c r="BB254" s="15">
        <v>300.60000000000002</v>
      </c>
      <c r="BC254" s="133">
        <v>310.3</v>
      </c>
      <c r="BD254" s="133">
        <v>310.3</v>
      </c>
      <c r="BE254" s="15">
        <f t="shared" si="654"/>
        <v>100</v>
      </c>
      <c r="BF254" s="15">
        <v>300.60000000000002</v>
      </c>
      <c r="BG254" s="247">
        <v>310.3</v>
      </c>
      <c r="BH254" s="133">
        <v>310.3</v>
      </c>
      <c r="BI254" s="15">
        <f t="shared" si="656"/>
        <v>100</v>
      </c>
      <c r="BJ254" s="15">
        <v>671.3</v>
      </c>
      <c r="BK254" s="15">
        <v>476.43099999999998</v>
      </c>
      <c r="BL254" s="15">
        <v>476.43099999999998</v>
      </c>
      <c r="BM254" s="15">
        <f t="shared" si="659"/>
        <v>100</v>
      </c>
      <c r="BN254" s="15"/>
      <c r="BO254" s="15"/>
      <c r="BP254" s="15"/>
      <c r="BQ254" s="15"/>
      <c r="BR254" s="15"/>
      <c r="BS254" s="15"/>
      <c r="BT254" s="15"/>
      <c r="BU254" s="14"/>
      <c r="BV254" s="15">
        <v>300.60000000000002</v>
      </c>
      <c r="BW254" s="133">
        <v>310.3</v>
      </c>
      <c r="BX254" s="133">
        <v>310.3</v>
      </c>
      <c r="BY254" s="15">
        <f t="shared" si="666"/>
        <v>100</v>
      </c>
      <c r="BZ254" s="15">
        <v>300.60000000000002</v>
      </c>
      <c r="CA254" s="15">
        <v>310.3</v>
      </c>
      <c r="CB254" s="15">
        <v>310.3</v>
      </c>
      <c r="CC254" s="15">
        <f t="shared" si="669"/>
        <v>100</v>
      </c>
      <c r="CD254" s="15">
        <v>14344.2</v>
      </c>
      <c r="CE254" s="15">
        <v>14344.2</v>
      </c>
      <c r="CF254" s="133">
        <v>12434.1</v>
      </c>
      <c r="CG254" s="15">
        <f t="shared" si="94"/>
        <v>86.683816455431469</v>
      </c>
      <c r="CH254" s="15">
        <v>33.9</v>
      </c>
      <c r="CI254" s="15">
        <v>38.5</v>
      </c>
      <c r="CJ254" s="15"/>
      <c r="CK254" s="15">
        <f t="shared" si="672"/>
        <v>0</v>
      </c>
      <c r="CL254" s="15"/>
      <c r="CM254" s="133">
        <v>3.1</v>
      </c>
      <c r="CN254" s="133">
        <v>3.1</v>
      </c>
      <c r="CO254" s="15">
        <f t="shared" si="673"/>
        <v>100</v>
      </c>
      <c r="CP254" s="15"/>
      <c r="CQ254" s="15"/>
      <c r="CR254" s="15"/>
      <c r="CS254" s="15"/>
    </row>
    <row r="255" spans="1:97" s="12" customFormat="1" x14ac:dyDescent="0.25">
      <c r="A255" s="120" t="s">
        <v>381</v>
      </c>
      <c r="B255" s="48">
        <f t="shared" si="629"/>
        <v>93.7</v>
      </c>
      <c r="C255" s="48">
        <f t="shared" si="629"/>
        <v>93.7</v>
      </c>
      <c r="D255" s="48">
        <f t="shared" si="630"/>
        <v>93.7</v>
      </c>
      <c r="E255" s="14">
        <f t="shared" ref="E255:E266" si="783">D255/C255*100</f>
        <v>100</v>
      </c>
      <c r="F255" s="14"/>
      <c r="G255" s="14"/>
      <c r="H255" s="14"/>
      <c r="I255" s="15"/>
      <c r="J255" s="14"/>
      <c r="K255" s="14"/>
      <c r="L255" s="14"/>
      <c r="M255" s="15"/>
      <c r="N255" s="14"/>
      <c r="O255" s="14"/>
      <c r="P255" s="14"/>
      <c r="Q255" s="15"/>
      <c r="R255" s="14"/>
      <c r="S255" s="14"/>
      <c r="T255" s="14"/>
      <c r="U255" s="15"/>
      <c r="V255" s="156"/>
      <c r="W255" s="14"/>
      <c r="X255" s="14"/>
      <c r="Y255" s="14"/>
      <c r="Z255" s="14"/>
      <c r="AA255" s="14"/>
      <c r="AB255" s="14"/>
      <c r="AC255" s="15"/>
      <c r="AD255" s="14"/>
      <c r="AE255" s="14"/>
      <c r="AF255" s="14"/>
      <c r="AG255" s="15"/>
      <c r="AH255" s="14"/>
      <c r="AI255" s="14"/>
      <c r="AJ255" s="14"/>
      <c r="AK255" s="15"/>
      <c r="AL255" s="14"/>
      <c r="AM255" s="14"/>
      <c r="AN255" s="14"/>
      <c r="AO255" s="14"/>
      <c r="AP255" s="14"/>
      <c r="AQ255" s="14"/>
      <c r="AR255" s="14"/>
      <c r="AS255" s="15"/>
      <c r="AT255" s="14"/>
      <c r="AU255" s="14"/>
      <c r="AV255" s="14"/>
      <c r="AW255" s="15"/>
      <c r="AX255" s="14"/>
      <c r="AY255" s="14"/>
      <c r="AZ255" s="14"/>
      <c r="BA255" s="15"/>
      <c r="BB255" s="14"/>
      <c r="BC255" s="14"/>
      <c r="BD255" s="14"/>
      <c r="BE255" s="15"/>
      <c r="BF255" s="14"/>
      <c r="BG255" s="14"/>
      <c r="BH255" s="14"/>
      <c r="BI255" s="15"/>
      <c r="BJ255" s="14"/>
      <c r="BK255" s="14"/>
      <c r="BL255" s="14"/>
      <c r="BM255" s="15"/>
      <c r="BN255" s="14"/>
      <c r="BO255" s="14"/>
      <c r="BP255" s="14"/>
      <c r="BQ255" s="14"/>
      <c r="BR255" s="14">
        <v>93.7</v>
      </c>
      <c r="BS255" s="14">
        <v>93.7</v>
      </c>
      <c r="BT255" s="14">
        <v>93.7</v>
      </c>
      <c r="BU255" s="14">
        <f t="shared" si="777"/>
        <v>100</v>
      </c>
      <c r="BV255" s="14"/>
      <c r="BW255" s="14"/>
      <c r="BX255" s="14"/>
      <c r="BY255" s="15"/>
      <c r="BZ255" s="14"/>
      <c r="CA255" s="14"/>
      <c r="CB255" s="14"/>
      <c r="CC255" s="15"/>
      <c r="CD255" s="14"/>
      <c r="CE255" s="14"/>
      <c r="CF255" s="14"/>
      <c r="CG255" s="15"/>
      <c r="CH255" s="14"/>
      <c r="CI255" s="14"/>
      <c r="CJ255" s="14"/>
      <c r="CK255" s="15"/>
      <c r="CL255" s="15"/>
      <c r="CM255" s="14"/>
      <c r="CN255" s="14"/>
      <c r="CO255" s="15"/>
      <c r="CP255" s="15"/>
      <c r="CQ255" s="14"/>
      <c r="CR255" s="14"/>
      <c r="CS255" s="15"/>
    </row>
    <row r="256" spans="1:97" s="12" customFormat="1" x14ac:dyDescent="0.25">
      <c r="A256" s="120" t="s">
        <v>382</v>
      </c>
      <c r="B256" s="48">
        <f t="shared" si="629"/>
        <v>93.7</v>
      </c>
      <c r="C256" s="48">
        <f t="shared" si="629"/>
        <v>93.7</v>
      </c>
      <c r="D256" s="48">
        <f t="shared" si="630"/>
        <v>93.7</v>
      </c>
      <c r="E256" s="14">
        <f t="shared" si="783"/>
        <v>100</v>
      </c>
      <c r="F256" s="14"/>
      <c r="G256" s="14"/>
      <c r="H256" s="14"/>
      <c r="I256" s="15"/>
      <c r="J256" s="14"/>
      <c r="K256" s="14"/>
      <c r="L256" s="14"/>
      <c r="M256" s="15"/>
      <c r="N256" s="14"/>
      <c r="O256" s="14"/>
      <c r="P256" s="14"/>
      <c r="Q256" s="15"/>
      <c r="R256" s="14"/>
      <c r="S256" s="14"/>
      <c r="T256" s="14"/>
      <c r="U256" s="15"/>
      <c r="V256" s="156"/>
      <c r="W256" s="14"/>
      <c r="X256" s="14"/>
      <c r="Y256" s="14"/>
      <c r="Z256" s="14"/>
      <c r="AA256" s="14"/>
      <c r="AB256" s="14"/>
      <c r="AC256" s="15"/>
      <c r="AD256" s="14"/>
      <c r="AE256" s="14"/>
      <c r="AF256" s="14"/>
      <c r="AG256" s="15"/>
      <c r="AH256" s="14"/>
      <c r="AI256" s="14"/>
      <c r="AJ256" s="14"/>
      <c r="AK256" s="15"/>
      <c r="AL256" s="14"/>
      <c r="AM256" s="14"/>
      <c r="AN256" s="14"/>
      <c r="AO256" s="14"/>
      <c r="AP256" s="14"/>
      <c r="AQ256" s="14"/>
      <c r="AR256" s="14"/>
      <c r="AS256" s="15"/>
      <c r="AT256" s="14"/>
      <c r="AU256" s="14"/>
      <c r="AV256" s="14"/>
      <c r="AW256" s="15"/>
      <c r="AX256" s="14"/>
      <c r="AY256" s="14"/>
      <c r="AZ256" s="14"/>
      <c r="BA256" s="15"/>
      <c r="BB256" s="14"/>
      <c r="BC256" s="14"/>
      <c r="BD256" s="14"/>
      <c r="BE256" s="15"/>
      <c r="BF256" s="14"/>
      <c r="BG256" s="14"/>
      <c r="BH256" s="14"/>
      <c r="BI256" s="15"/>
      <c r="BJ256" s="14"/>
      <c r="BK256" s="14"/>
      <c r="BL256" s="14"/>
      <c r="BM256" s="15"/>
      <c r="BN256" s="14"/>
      <c r="BO256" s="14"/>
      <c r="BP256" s="14"/>
      <c r="BQ256" s="14"/>
      <c r="BR256" s="14">
        <v>93.7</v>
      </c>
      <c r="BS256" s="14">
        <v>93.7</v>
      </c>
      <c r="BT256" s="14">
        <v>93.7</v>
      </c>
      <c r="BU256" s="14">
        <f t="shared" ref="BU256:BU267" si="784">BT256/BS256*100</f>
        <v>100</v>
      </c>
      <c r="BV256" s="14"/>
      <c r="BW256" s="14"/>
      <c r="BX256" s="14"/>
      <c r="BY256" s="15"/>
      <c r="BZ256" s="14"/>
      <c r="CA256" s="14"/>
      <c r="CB256" s="14"/>
      <c r="CC256" s="15"/>
      <c r="CD256" s="14"/>
      <c r="CE256" s="14"/>
      <c r="CF256" s="14"/>
      <c r="CG256" s="15"/>
      <c r="CH256" s="14"/>
      <c r="CI256" s="14"/>
      <c r="CJ256" s="14"/>
      <c r="CK256" s="15"/>
      <c r="CL256" s="15"/>
      <c r="CM256" s="14"/>
      <c r="CN256" s="14"/>
      <c r="CO256" s="15"/>
      <c r="CP256" s="15"/>
      <c r="CQ256" s="14"/>
      <c r="CR256" s="14"/>
      <c r="CS256" s="15"/>
    </row>
    <row r="257" spans="1:97" s="12" customFormat="1" x14ac:dyDescent="0.25">
      <c r="A257" s="120" t="s">
        <v>383</v>
      </c>
      <c r="B257" s="48">
        <f t="shared" si="629"/>
        <v>93.7</v>
      </c>
      <c r="C257" s="48">
        <f t="shared" si="629"/>
        <v>93.7</v>
      </c>
      <c r="D257" s="48">
        <f t="shared" si="630"/>
        <v>93.7</v>
      </c>
      <c r="E257" s="14">
        <f t="shared" si="783"/>
        <v>100</v>
      </c>
      <c r="F257" s="14"/>
      <c r="G257" s="14"/>
      <c r="H257" s="14"/>
      <c r="I257" s="15"/>
      <c r="J257" s="14"/>
      <c r="K257" s="14"/>
      <c r="L257" s="14"/>
      <c r="M257" s="15"/>
      <c r="N257" s="14"/>
      <c r="O257" s="14"/>
      <c r="P257" s="14"/>
      <c r="Q257" s="15"/>
      <c r="R257" s="14"/>
      <c r="S257" s="14"/>
      <c r="T257" s="14"/>
      <c r="U257" s="15"/>
      <c r="V257" s="156"/>
      <c r="W257" s="14"/>
      <c r="X257" s="14"/>
      <c r="Y257" s="14"/>
      <c r="Z257" s="14"/>
      <c r="AA257" s="14"/>
      <c r="AB257" s="14"/>
      <c r="AC257" s="15"/>
      <c r="AD257" s="14"/>
      <c r="AE257" s="14"/>
      <c r="AF257" s="14"/>
      <c r="AG257" s="15"/>
      <c r="AH257" s="14"/>
      <c r="AI257" s="14"/>
      <c r="AJ257" s="14"/>
      <c r="AK257" s="15"/>
      <c r="AL257" s="14"/>
      <c r="AM257" s="14"/>
      <c r="AN257" s="14"/>
      <c r="AO257" s="14"/>
      <c r="AP257" s="14"/>
      <c r="AQ257" s="14"/>
      <c r="AR257" s="14"/>
      <c r="AS257" s="15"/>
      <c r="AT257" s="14"/>
      <c r="AU257" s="14"/>
      <c r="AV257" s="14"/>
      <c r="AW257" s="15"/>
      <c r="AX257" s="14"/>
      <c r="AY257" s="14"/>
      <c r="AZ257" s="14"/>
      <c r="BA257" s="15"/>
      <c r="BB257" s="14"/>
      <c r="BC257" s="14"/>
      <c r="BD257" s="14"/>
      <c r="BE257" s="15"/>
      <c r="BF257" s="14"/>
      <c r="BG257" s="14"/>
      <c r="BH257" s="14"/>
      <c r="BI257" s="15"/>
      <c r="BJ257" s="14"/>
      <c r="BK257" s="14"/>
      <c r="BL257" s="14"/>
      <c r="BM257" s="15"/>
      <c r="BN257" s="14"/>
      <c r="BO257" s="14"/>
      <c r="BP257" s="14"/>
      <c r="BQ257" s="14"/>
      <c r="BR257" s="14">
        <v>93.7</v>
      </c>
      <c r="BS257" s="14">
        <v>93.7</v>
      </c>
      <c r="BT257" s="14">
        <v>93.7</v>
      </c>
      <c r="BU257" s="14">
        <f t="shared" si="784"/>
        <v>100</v>
      </c>
      <c r="BV257" s="14"/>
      <c r="BW257" s="14"/>
      <c r="BX257" s="14"/>
      <c r="BY257" s="15"/>
      <c r="BZ257" s="14"/>
      <c r="CA257" s="14"/>
      <c r="CB257" s="14"/>
      <c r="CC257" s="15"/>
      <c r="CD257" s="14"/>
      <c r="CE257" s="14"/>
      <c r="CF257" s="14"/>
      <c r="CG257" s="15"/>
      <c r="CH257" s="14"/>
      <c r="CI257" s="14"/>
      <c r="CJ257" s="14"/>
      <c r="CK257" s="15"/>
      <c r="CL257" s="15"/>
      <c r="CM257" s="14"/>
      <c r="CN257" s="14"/>
      <c r="CO257" s="15"/>
      <c r="CP257" s="15"/>
      <c r="CQ257" s="14"/>
      <c r="CR257" s="14"/>
      <c r="CS257" s="15"/>
    </row>
    <row r="258" spans="1:97" s="12" customFormat="1" x14ac:dyDescent="0.25">
      <c r="A258" s="120" t="s">
        <v>384</v>
      </c>
      <c r="B258" s="48">
        <f t="shared" si="629"/>
        <v>93.7</v>
      </c>
      <c r="C258" s="48">
        <f t="shared" si="629"/>
        <v>93.7</v>
      </c>
      <c r="D258" s="48">
        <f t="shared" si="630"/>
        <v>93.7</v>
      </c>
      <c r="E258" s="14">
        <f t="shared" si="783"/>
        <v>100</v>
      </c>
      <c r="F258" s="14"/>
      <c r="G258" s="14"/>
      <c r="H258" s="14"/>
      <c r="I258" s="15"/>
      <c r="J258" s="14"/>
      <c r="K258" s="14"/>
      <c r="L258" s="14"/>
      <c r="M258" s="15"/>
      <c r="N258" s="14"/>
      <c r="O258" s="14"/>
      <c r="P258" s="14"/>
      <c r="Q258" s="15"/>
      <c r="R258" s="14"/>
      <c r="S258" s="14"/>
      <c r="T258" s="14"/>
      <c r="U258" s="15"/>
      <c r="V258" s="156"/>
      <c r="W258" s="14"/>
      <c r="X258" s="14"/>
      <c r="Y258" s="14"/>
      <c r="Z258" s="14"/>
      <c r="AA258" s="14"/>
      <c r="AB258" s="14"/>
      <c r="AC258" s="15"/>
      <c r="AD258" s="14"/>
      <c r="AE258" s="14"/>
      <c r="AF258" s="14"/>
      <c r="AG258" s="15"/>
      <c r="AH258" s="14"/>
      <c r="AI258" s="14"/>
      <c r="AJ258" s="14"/>
      <c r="AK258" s="15"/>
      <c r="AL258" s="14"/>
      <c r="AM258" s="14"/>
      <c r="AN258" s="14"/>
      <c r="AO258" s="14"/>
      <c r="AP258" s="14"/>
      <c r="AQ258" s="14"/>
      <c r="AR258" s="14"/>
      <c r="AS258" s="15"/>
      <c r="AT258" s="14"/>
      <c r="AU258" s="14"/>
      <c r="AV258" s="14"/>
      <c r="AW258" s="15"/>
      <c r="AX258" s="14"/>
      <c r="AY258" s="14"/>
      <c r="AZ258" s="14"/>
      <c r="BA258" s="15"/>
      <c r="BB258" s="14"/>
      <c r="BC258" s="14"/>
      <c r="BD258" s="14"/>
      <c r="BE258" s="15"/>
      <c r="BF258" s="14"/>
      <c r="BG258" s="14"/>
      <c r="BH258" s="14"/>
      <c r="BI258" s="15"/>
      <c r="BJ258" s="14"/>
      <c r="BK258" s="14"/>
      <c r="BL258" s="14"/>
      <c r="BM258" s="15"/>
      <c r="BN258" s="14"/>
      <c r="BO258" s="14"/>
      <c r="BP258" s="14"/>
      <c r="BQ258" s="14"/>
      <c r="BR258" s="14">
        <v>93.7</v>
      </c>
      <c r="BS258" s="14">
        <v>93.7</v>
      </c>
      <c r="BT258" s="14">
        <v>93.7</v>
      </c>
      <c r="BU258" s="14">
        <f t="shared" si="784"/>
        <v>100</v>
      </c>
      <c r="BV258" s="14"/>
      <c r="BW258" s="14"/>
      <c r="BX258" s="14"/>
      <c r="BY258" s="15"/>
      <c r="BZ258" s="14"/>
      <c r="CA258" s="14"/>
      <c r="CB258" s="14"/>
      <c r="CC258" s="15"/>
      <c r="CD258" s="14"/>
      <c r="CE258" s="14"/>
      <c r="CF258" s="14"/>
      <c r="CG258" s="15"/>
      <c r="CH258" s="14"/>
      <c r="CI258" s="14"/>
      <c r="CJ258" s="14"/>
      <c r="CK258" s="15"/>
      <c r="CL258" s="15"/>
      <c r="CM258" s="14"/>
      <c r="CN258" s="14"/>
      <c r="CO258" s="15"/>
      <c r="CP258" s="15"/>
      <c r="CQ258" s="14"/>
      <c r="CR258" s="14"/>
      <c r="CS258" s="15"/>
    </row>
    <row r="259" spans="1:97" s="12" customFormat="1" x14ac:dyDescent="0.25">
      <c r="A259" s="120" t="s">
        <v>385</v>
      </c>
      <c r="B259" s="48">
        <f t="shared" si="629"/>
        <v>93.7</v>
      </c>
      <c r="C259" s="48">
        <f t="shared" si="629"/>
        <v>93.7</v>
      </c>
      <c r="D259" s="48">
        <f t="shared" si="630"/>
        <v>93.7</v>
      </c>
      <c r="E259" s="14">
        <f t="shared" si="783"/>
        <v>100</v>
      </c>
      <c r="F259" s="14"/>
      <c r="G259" s="14"/>
      <c r="H259" s="14"/>
      <c r="I259" s="15"/>
      <c r="J259" s="14"/>
      <c r="K259" s="14"/>
      <c r="L259" s="14"/>
      <c r="M259" s="15"/>
      <c r="N259" s="14"/>
      <c r="O259" s="14"/>
      <c r="P259" s="14"/>
      <c r="Q259" s="15"/>
      <c r="R259" s="14"/>
      <c r="S259" s="14"/>
      <c r="T259" s="14"/>
      <c r="U259" s="15"/>
      <c r="V259" s="156"/>
      <c r="W259" s="14"/>
      <c r="X259" s="14"/>
      <c r="Y259" s="14"/>
      <c r="Z259" s="14"/>
      <c r="AA259" s="14"/>
      <c r="AB259" s="14"/>
      <c r="AC259" s="15"/>
      <c r="AD259" s="14"/>
      <c r="AE259" s="14"/>
      <c r="AF259" s="14"/>
      <c r="AG259" s="15"/>
      <c r="AH259" s="14"/>
      <c r="AI259" s="14"/>
      <c r="AJ259" s="14"/>
      <c r="AK259" s="15"/>
      <c r="AL259" s="14"/>
      <c r="AM259" s="14"/>
      <c r="AN259" s="14"/>
      <c r="AO259" s="14"/>
      <c r="AP259" s="14"/>
      <c r="AQ259" s="14"/>
      <c r="AR259" s="14"/>
      <c r="AS259" s="15"/>
      <c r="AT259" s="14"/>
      <c r="AU259" s="14"/>
      <c r="AV259" s="14"/>
      <c r="AW259" s="15"/>
      <c r="AX259" s="14"/>
      <c r="AY259" s="14"/>
      <c r="AZ259" s="14"/>
      <c r="BA259" s="15"/>
      <c r="BB259" s="14"/>
      <c r="BC259" s="14"/>
      <c r="BD259" s="14"/>
      <c r="BE259" s="15"/>
      <c r="BF259" s="14"/>
      <c r="BG259" s="14"/>
      <c r="BH259" s="14"/>
      <c r="BI259" s="15"/>
      <c r="BJ259" s="14"/>
      <c r="BK259" s="14"/>
      <c r="BL259" s="14"/>
      <c r="BM259" s="15"/>
      <c r="BN259" s="14"/>
      <c r="BO259" s="14"/>
      <c r="BP259" s="14"/>
      <c r="BQ259" s="14"/>
      <c r="BR259" s="14">
        <v>93.7</v>
      </c>
      <c r="BS259" s="14">
        <v>93.7</v>
      </c>
      <c r="BT259" s="14">
        <v>93.7</v>
      </c>
      <c r="BU259" s="14">
        <f t="shared" si="784"/>
        <v>100</v>
      </c>
      <c r="BV259" s="14"/>
      <c r="BW259" s="14"/>
      <c r="BX259" s="14"/>
      <c r="BY259" s="15"/>
      <c r="BZ259" s="14"/>
      <c r="CA259" s="14"/>
      <c r="CB259" s="14"/>
      <c r="CC259" s="15"/>
      <c r="CD259" s="14"/>
      <c r="CE259" s="14"/>
      <c r="CF259" s="14"/>
      <c r="CG259" s="15"/>
      <c r="CH259" s="14"/>
      <c r="CI259" s="14"/>
      <c r="CJ259" s="14"/>
      <c r="CK259" s="15"/>
      <c r="CL259" s="15"/>
      <c r="CM259" s="14"/>
      <c r="CN259" s="14"/>
      <c r="CO259" s="15"/>
      <c r="CP259" s="15"/>
      <c r="CQ259" s="14"/>
      <c r="CR259" s="14"/>
      <c r="CS259" s="15"/>
    </row>
    <row r="260" spans="1:97" s="12" customFormat="1" x14ac:dyDescent="0.25">
      <c r="A260" s="120" t="s">
        <v>386</v>
      </c>
      <c r="B260" s="48">
        <f t="shared" si="629"/>
        <v>93.7</v>
      </c>
      <c r="C260" s="48">
        <f t="shared" si="629"/>
        <v>93.7</v>
      </c>
      <c r="D260" s="48">
        <f t="shared" si="630"/>
        <v>93.7</v>
      </c>
      <c r="E260" s="14">
        <f t="shared" si="783"/>
        <v>100</v>
      </c>
      <c r="F260" s="14"/>
      <c r="G260" s="14"/>
      <c r="H260" s="14"/>
      <c r="I260" s="15"/>
      <c r="J260" s="14"/>
      <c r="K260" s="14"/>
      <c r="L260" s="14"/>
      <c r="M260" s="15"/>
      <c r="N260" s="14"/>
      <c r="O260" s="14"/>
      <c r="P260" s="14"/>
      <c r="Q260" s="15"/>
      <c r="R260" s="14"/>
      <c r="S260" s="14"/>
      <c r="T260" s="14"/>
      <c r="U260" s="15"/>
      <c r="V260" s="156"/>
      <c r="W260" s="14"/>
      <c r="X260" s="14"/>
      <c r="Y260" s="14"/>
      <c r="Z260" s="14"/>
      <c r="AA260" s="14"/>
      <c r="AB260" s="14"/>
      <c r="AC260" s="15"/>
      <c r="AD260" s="14"/>
      <c r="AE260" s="14"/>
      <c r="AF260" s="14"/>
      <c r="AG260" s="15"/>
      <c r="AH260" s="14"/>
      <c r="AI260" s="14"/>
      <c r="AJ260" s="14"/>
      <c r="AK260" s="15"/>
      <c r="AL260" s="14"/>
      <c r="AM260" s="14"/>
      <c r="AN260" s="14"/>
      <c r="AO260" s="14"/>
      <c r="AP260" s="14"/>
      <c r="AQ260" s="14"/>
      <c r="AR260" s="14"/>
      <c r="AS260" s="15"/>
      <c r="AT260" s="14"/>
      <c r="AU260" s="14"/>
      <c r="AV260" s="14"/>
      <c r="AW260" s="15"/>
      <c r="AX260" s="14"/>
      <c r="AY260" s="14"/>
      <c r="AZ260" s="14"/>
      <c r="BA260" s="15"/>
      <c r="BB260" s="14"/>
      <c r="BC260" s="14"/>
      <c r="BD260" s="14"/>
      <c r="BE260" s="15"/>
      <c r="BF260" s="14"/>
      <c r="BG260" s="14"/>
      <c r="BH260" s="14"/>
      <c r="BI260" s="15"/>
      <c r="BJ260" s="14"/>
      <c r="BK260" s="14"/>
      <c r="BL260" s="14"/>
      <c r="BM260" s="15"/>
      <c r="BN260" s="14"/>
      <c r="BO260" s="14"/>
      <c r="BP260" s="14"/>
      <c r="BQ260" s="14"/>
      <c r="BR260" s="14">
        <v>93.7</v>
      </c>
      <c r="BS260" s="14">
        <v>93.7</v>
      </c>
      <c r="BT260" s="14">
        <v>93.7</v>
      </c>
      <c r="BU260" s="14">
        <f t="shared" si="784"/>
        <v>100</v>
      </c>
      <c r="BV260" s="14"/>
      <c r="BW260" s="14"/>
      <c r="BX260" s="14"/>
      <c r="BY260" s="15"/>
      <c r="BZ260" s="14"/>
      <c r="CA260" s="14"/>
      <c r="CB260" s="14"/>
      <c r="CC260" s="15"/>
      <c r="CD260" s="14"/>
      <c r="CE260" s="14"/>
      <c r="CF260" s="14"/>
      <c r="CG260" s="15"/>
      <c r="CH260" s="14"/>
      <c r="CI260" s="14"/>
      <c r="CJ260" s="14"/>
      <c r="CK260" s="15"/>
      <c r="CL260" s="15"/>
      <c r="CM260" s="14"/>
      <c r="CN260" s="14"/>
      <c r="CO260" s="15"/>
      <c r="CP260" s="15"/>
      <c r="CQ260" s="14"/>
      <c r="CR260" s="14"/>
      <c r="CS260" s="15"/>
    </row>
    <row r="261" spans="1:97" s="12" customFormat="1" x14ac:dyDescent="0.25">
      <c r="A261" s="120" t="s">
        <v>289</v>
      </c>
      <c r="B261" s="48">
        <f t="shared" si="629"/>
        <v>93.7</v>
      </c>
      <c r="C261" s="48">
        <f t="shared" si="629"/>
        <v>93.7</v>
      </c>
      <c r="D261" s="48">
        <f t="shared" si="630"/>
        <v>93.7</v>
      </c>
      <c r="E261" s="14">
        <f t="shared" si="783"/>
        <v>100</v>
      </c>
      <c r="F261" s="14"/>
      <c r="G261" s="14"/>
      <c r="H261" s="14"/>
      <c r="I261" s="15"/>
      <c r="J261" s="14"/>
      <c r="K261" s="14"/>
      <c r="L261" s="14"/>
      <c r="M261" s="15"/>
      <c r="N261" s="14"/>
      <c r="O261" s="14"/>
      <c r="P261" s="14"/>
      <c r="Q261" s="15"/>
      <c r="R261" s="14"/>
      <c r="S261" s="14"/>
      <c r="T261" s="14"/>
      <c r="U261" s="15"/>
      <c r="V261" s="156"/>
      <c r="W261" s="14"/>
      <c r="X261" s="14"/>
      <c r="Y261" s="14"/>
      <c r="Z261" s="14"/>
      <c r="AA261" s="14"/>
      <c r="AB261" s="14"/>
      <c r="AC261" s="15"/>
      <c r="AD261" s="14"/>
      <c r="AE261" s="14"/>
      <c r="AF261" s="14"/>
      <c r="AG261" s="15"/>
      <c r="AH261" s="14"/>
      <c r="AI261" s="14"/>
      <c r="AJ261" s="14"/>
      <c r="AK261" s="15"/>
      <c r="AL261" s="14"/>
      <c r="AM261" s="14"/>
      <c r="AN261" s="14"/>
      <c r="AO261" s="14"/>
      <c r="AP261" s="14"/>
      <c r="AQ261" s="14"/>
      <c r="AR261" s="14"/>
      <c r="AS261" s="15"/>
      <c r="AT261" s="14"/>
      <c r="AU261" s="14"/>
      <c r="AV261" s="14"/>
      <c r="AW261" s="15"/>
      <c r="AX261" s="14"/>
      <c r="AY261" s="14"/>
      <c r="AZ261" s="14"/>
      <c r="BA261" s="15"/>
      <c r="BB261" s="14"/>
      <c r="BC261" s="14"/>
      <c r="BD261" s="14"/>
      <c r="BE261" s="15"/>
      <c r="BF261" s="14"/>
      <c r="BG261" s="14"/>
      <c r="BH261" s="14"/>
      <c r="BI261" s="15"/>
      <c r="BJ261" s="14"/>
      <c r="BK261" s="14"/>
      <c r="BL261" s="14"/>
      <c r="BM261" s="15"/>
      <c r="BN261" s="14"/>
      <c r="BO261" s="14"/>
      <c r="BP261" s="14"/>
      <c r="BQ261" s="14"/>
      <c r="BR261" s="14">
        <v>93.7</v>
      </c>
      <c r="BS261" s="14">
        <v>93.7</v>
      </c>
      <c r="BT261" s="14">
        <v>93.7</v>
      </c>
      <c r="BU261" s="14">
        <f t="shared" si="784"/>
        <v>100</v>
      </c>
      <c r="BV261" s="14"/>
      <c r="BW261" s="14"/>
      <c r="BX261" s="14"/>
      <c r="BY261" s="15"/>
      <c r="BZ261" s="14"/>
      <c r="CA261" s="14"/>
      <c r="CB261" s="14"/>
      <c r="CC261" s="15"/>
      <c r="CD261" s="14"/>
      <c r="CE261" s="14"/>
      <c r="CF261" s="14"/>
      <c r="CG261" s="15"/>
      <c r="CH261" s="14"/>
      <c r="CI261" s="14"/>
      <c r="CJ261" s="14"/>
      <c r="CK261" s="15"/>
      <c r="CL261" s="15"/>
      <c r="CM261" s="14"/>
      <c r="CN261" s="14"/>
      <c r="CO261" s="15"/>
      <c r="CP261" s="15"/>
      <c r="CQ261" s="14"/>
      <c r="CR261" s="14"/>
      <c r="CS261" s="15"/>
    </row>
    <row r="262" spans="1:97" s="12" customFormat="1" x14ac:dyDescent="0.25">
      <c r="A262" s="120" t="s">
        <v>387</v>
      </c>
      <c r="B262" s="48">
        <f t="shared" si="629"/>
        <v>93.7</v>
      </c>
      <c r="C262" s="48">
        <f t="shared" si="629"/>
        <v>93.7</v>
      </c>
      <c r="D262" s="48">
        <f t="shared" si="630"/>
        <v>93.7</v>
      </c>
      <c r="E262" s="14">
        <f t="shared" si="783"/>
        <v>100</v>
      </c>
      <c r="F262" s="14"/>
      <c r="G262" s="14"/>
      <c r="H262" s="14"/>
      <c r="I262" s="15"/>
      <c r="J262" s="14"/>
      <c r="K262" s="14"/>
      <c r="L262" s="14"/>
      <c r="M262" s="15"/>
      <c r="N262" s="14"/>
      <c r="O262" s="14"/>
      <c r="P262" s="14"/>
      <c r="Q262" s="15"/>
      <c r="R262" s="14"/>
      <c r="S262" s="14"/>
      <c r="T262" s="14"/>
      <c r="U262" s="15"/>
      <c r="V262" s="156"/>
      <c r="W262" s="14"/>
      <c r="X262" s="14"/>
      <c r="Y262" s="14"/>
      <c r="Z262" s="14"/>
      <c r="AA262" s="14"/>
      <c r="AB262" s="14"/>
      <c r="AC262" s="15"/>
      <c r="AD262" s="14"/>
      <c r="AE262" s="14"/>
      <c r="AF262" s="14"/>
      <c r="AG262" s="15"/>
      <c r="AH262" s="14"/>
      <c r="AI262" s="14"/>
      <c r="AJ262" s="14"/>
      <c r="AK262" s="15"/>
      <c r="AL262" s="14"/>
      <c r="AM262" s="14"/>
      <c r="AN262" s="14"/>
      <c r="AO262" s="14"/>
      <c r="AP262" s="14"/>
      <c r="AQ262" s="14"/>
      <c r="AR262" s="14"/>
      <c r="AS262" s="15"/>
      <c r="AT262" s="14"/>
      <c r="AU262" s="14"/>
      <c r="AV262" s="14"/>
      <c r="AW262" s="15"/>
      <c r="AX262" s="14"/>
      <c r="AY262" s="14"/>
      <c r="AZ262" s="14"/>
      <c r="BA262" s="15"/>
      <c r="BB262" s="14"/>
      <c r="BC262" s="14"/>
      <c r="BD262" s="14"/>
      <c r="BE262" s="15"/>
      <c r="BF262" s="14"/>
      <c r="BG262" s="14"/>
      <c r="BH262" s="14"/>
      <c r="BI262" s="15"/>
      <c r="BJ262" s="14"/>
      <c r="BK262" s="14"/>
      <c r="BL262" s="14"/>
      <c r="BM262" s="15"/>
      <c r="BN262" s="14"/>
      <c r="BO262" s="14"/>
      <c r="BP262" s="14"/>
      <c r="BQ262" s="14"/>
      <c r="BR262" s="14">
        <v>93.7</v>
      </c>
      <c r="BS262" s="14">
        <v>93.7</v>
      </c>
      <c r="BT262" s="14">
        <v>93.7</v>
      </c>
      <c r="BU262" s="14">
        <f t="shared" si="784"/>
        <v>100</v>
      </c>
      <c r="BV262" s="14"/>
      <c r="BW262" s="14"/>
      <c r="BX262" s="14"/>
      <c r="BY262" s="15"/>
      <c r="BZ262" s="14"/>
      <c r="CA262" s="14"/>
      <c r="CB262" s="14"/>
      <c r="CC262" s="15"/>
      <c r="CD262" s="14"/>
      <c r="CE262" s="14"/>
      <c r="CF262" s="14"/>
      <c r="CG262" s="15"/>
      <c r="CH262" s="14"/>
      <c r="CI262" s="14"/>
      <c r="CJ262" s="14"/>
      <c r="CK262" s="15"/>
      <c r="CL262" s="15"/>
      <c r="CM262" s="14"/>
      <c r="CN262" s="14"/>
      <c r="CO262" s="15"/>
      <c r="CP262" s="15"/>
      <c r="CQ262" s="14"/>
      <c r="CR262" s="14"/>
      <c r="CS262" s="15"/>
    </row>
    <row r="263" spans="1:97" s="12" customFormat="1" x14ac:dyDescent="0.25">
      <c r="A263" s="120" t="s">
        <v>388</v>
      </c>
      <c r="B263" s="48">
        <f t="shared" si="629"/>
        <v>234.2</v>
      </c>
      <c r="C263" s="48">
        <f t="shared" si="629"/>
        <v>234.2</v>
      </c>
      <c r="D263" s="48">
        <f t="shared" si="630"/>
        <v>234.2</v>
      </c>
      <c r="E263" s="14">
        <f t="shared" si="783"/>
        <v>100</v>
      </c>
      <c r="F263" s="14"/>
      <c r="G263" s="14"/>
      <c r="H263" s="14"/>
      <c r="I263" s="15"/>
      <c r="J263" s="14"/>
      <c r="K263" s="14"/>
      <c r="L263" s="14"/>
      <c r="M263" s="15"/>
      <c r="N263" s="14"/>
      <c r="O263" s="14"/>
      <c r="P263" s="14"/>
      <c r="Q263" s="15"/>
      <c r="R263" s="14"/>
      <c r="S263" s="14"/>
      <c r="T263" s="14"/>
      <c r="U263" s="15"/>
      <c r="V263" s="156"/>
      <c r="W263" s="14"/>
      <c r="X263" s="14"/>
      <c r="Y263" s="14"/>
      <c r="Z263" s="14"/>
      <c r="AA263" s="14"/>
      <c r="AB263" s="14"/>
      <c r="AC263" s="15"/>
      <c r="AD263" s="14"/>
      <c r="AE263" s="14"/>
      <c r="AF263" s="14"/>
      <c r="AG263" s="15"/>
      <c r="AH263" s="14"/>
      <c r="AI263" s="14"/>
      <c r="AJ263" s="14"/>
      <c r="AK263" s="15"/>
      <c r="AL263" s="14"/>
      <c r="AM263" s="14"/>
      <c r="AN263" s="14"/>
      <c r="AO263" s="14"/>
      <c r="AP263" s="14"/>
      <c r="AQ263" s="14"/>
      <c r="AR263" s="14"/>
      <c r="AS263" s="15"/>
      <c r="AT263" s="14"/>
      <c r="AU263" s="14"/>
      <c r="AV263" s="14"/>
      <c r="AW263" s="15"/>
      <c r="AX263" s="14"/>
      <c r="AY263" s="14"/>
      <c r="AZ263" s="14"/>
      <c r="BA263" s="15"/>
      <c r="BB263" s="14"/>
      <c r="BC263" s="14"/>
      <c r="BD263" s="14"/>
      <c r="BE263" s="15"/>
      <c r="BF263" s="14"/>
      <c r="BG263" s="14"/>
      <c r="BH263" s="14"/>
      <c r="BI263" s="15"/>
      <c r="BJ263" s="14"/>
      <c r="BK263" s="14"/>
      <c r="BL263" s="14"/>
      <c r="BM263" s="15"/>
      <c r="BN263" s="14"/>
      <c r="BO263" s="14"/>
      <c r="BP263" s="14"/>
      <c r="BQ263" s="14"/>
      <c r="BR263" s="14">
        <v>234.2</v>
      </c>
      <c r="BS263" s="14">
        <v>234.2</v>
      </c>
      <c r="BT263" s="14">
        <v>234.2</v>
      </c>
      <c r="BU263" s="14">
        <f t="shared" si="784"/>
        <v>100</v>
      </c>
      <c r="BV263" s="14"/>
      <c r="BW263" s="14"/>
      <c r="BX263" s="14"/>
      <c r="BY263" s="15"/>
      <c r="BZ263" s="14"/>
      <c r="CA263" s="14"/>
      <c r="CB263" s="14"/>
      <c r="CC263" s="15"/>
      <c r="CD263" s="14"/>
      <c r="CE263" s="14"/>
      <c r="CF263" s="14"/>
      <c r="CG263" s="15"/>
      <c r="CH263" s="14"/>
      <c r="CI263" s="14"/>
      <c r="CJ263" s="14"/>
      <c r="CK263" s="15"/>
      <c r="CL263" s="15"/>
      <c r="CM263" s="14"/>
      <c r="CN263" s="14"/>
      <c r="CO263" s="15"/>
      <c r="CP263" s="15"/>
      <c r="CQ263" s="14"/>
      <c r="CR263" s="14"/>
      <c r="CS263" s="15"/>
    </row>
    <row r="264" spans="1:97" s="12" customFormat="1" x14ac:dyDescent="0.25">
      <c r="A264" s="120" t="s">
        <v>389</v>
      </c>
      <c r="B264" s="48">
        <f t="shared" si="629"/>
        <v>93.7</v>
      </c>
      <c r="C264" s="48">
        <f t="shared" si="629"/>
        <v>93.7</v>
      </c>
      <c r="D264" s="48">
        <f t="shared" si="630"/>
        <v>93.7</v>
      </c>
      <c r="E264" s="14">
        <f t="shared" si="783"/>
        <v>100</v>
      </c>
      <c r="F264" s="14"/>
      <c r="G264" s="14"/>
      <c r="H264" s="14"/>
      <c r="I264" s="15"/>
      <c r="J264" s="14"/>
      <c r="K264" s="14"/>
      <c r="L264" s="14"/>
      <c r="M264" s="15"/>
      <c r="N264" s="14"/>
      <c r="O264" s="14"/>
      <c r="P264" s="14"/>
      <c r="Q264" s="15"/>
      <c r="R264" s="14"/>
      <c r="S264" s="14"/>
      <c r="T264" s="14"/>
      <c r="U264" s="15"/>
      <c r="V264" s="156"/>
      <c r="W264" s="14"/>
      <c r="X264" s="14"/>
      <c r="Y264" s="14"/>
      <c r="Z264" s="14"/>
      <c r="AA264" s="14"/>
      <c r="AB264" s="14"/>
      <c r="AC264" s="15"/>
      <c r="AD264" s="14"/>
      <c r="AE264" s="14"/>
      <c r="AF264" s="14"/>
      <c r="AG264" s="15"/>
      <c r="AH264" s="14"/>
      <c r="AI264" s="14"/>
      <c r="AJ264" s="14"/>
      <c r="AK264" s="15"/>
      <c r="AL264" s="14"/>
      <c r="AM264" s="14"/>
      <c r="AN264" s="14"/>
      <c r="AO264" s="14"/>
      <c r="AP264" s="14"/>
      <c r="AQ264" s="14"/>
      <c r="AR264" s="14"/>
      <c r="AS264" s="15"/>
      <c r="AT264" s="14"/>
      <c r="AU264" s="14"/>
      <c r="AV264" s="14"/>
      <c r="AW264" s="15"/>
      <c r="AX264" s="14"/>
      <c r="AY264" s="14"/>
      <c r="AZ264" s="14"/>
      <c r="BA264" s="15"/>
      <c r="BB264" s="14"/>
      <c r="BC264" s="14"/>
      <c r="BD264" s="14"/>
      <c r="BE264" s="15"/>
      <c r="BF264" s="14"/>
      <c r="BG264" s="14"/>
      <c r="BH264" s="14"/>
      <c r="BI264" s="15"/>
      <c r="BJ264" s="14"/>
      <c r="BK264" s="14"/>
      <c r="BL264" s="14"/>
      <c r="BM264" s="15"/>
      <c r="BN264" s="14"/>
      <c r="BO264" s="14"/>
      <c r="BP264" s="14"/>
      <c r="BQ264" s="14"/>
      <c r="BR264" s="14">
        <v>93.7</v>
      </c>
      <c r="BS264" s="14">
        <v>93.7</v>
      </c>
      <c r="BT264" s="14">
        <v>93.7</v>
      </c>
      <c r="BU264" s="14">
        <f t="shared" si="784"/>
        <v>100</v>
      </c>
      <c r="BV264" s="14"/>
      <c r="BW264" s="14"/>
      <c r="BX264" s="14"/>
      <c r="BY264" s="15"/>
      <c r="BZ264" s="14"/>
      <c r="CA264" s="14"/>
      <c r="CB264" s="14"/>
      <c r="CC264" s="15"/>
      <c r="CD264" s="14"/>
      <c r="CE264" s="14"/>
      <c r="CF264" s="14"/>
      <c r="CG264" s="15"/>
      <c r="CH264" s="14"/>
      <c r="CI264" s="14"/>
      <c r="CJ264" s="14"/>
      <c r="CK264" s="15"/>
      <c r="CL264" s="15"/>
      <c r="CM264" s="14"/>
      <c r="CN264" s="14"/>
      <c r="CO264" s="15"/>
      <c r="CP264" s="15"/>
      <c r="CQ264" s="14"/>
      <c r="CR264" s="14"/>
      <c r="CS264" s="15"/>
    </row>
    <row r="265" spans="1:97" s="12" customFormat="1" x14ac:dyDescent="0.25">
      <c r="A265" s="120" t="s">
        <v>390</v>
      </c>
      <c r="B265" s="48">
        <f t="shared" si="629"/>
        <v>93.7</v>
      </c>
      <c r="C265" s="48">
        <f t="shared" si="629"/>
        <v>93.7</v>
      </c>
      <c r="D265" s="48">
        <f t="shared" si="630"/>
        <v>93.7</v>
      </c>
      <c r="E265" s="14">
        <f t="shared" si="783"/>
        <v>100</v>
      </c>
      <c r="F265" s="14"/>
      <c r="G265" s="14"/>
      <c r="H265" s="14"/>
      <c r="I265" s="15"/>
      <c r="J265" s="14"/>
      <c r="K265" s="14"/>
      <c r="L265" s="14"/>
      <c r="M265" s="15"/>
      <c r="N265" s="14"/>
      <c r="O265" s="14"/>
      <c r="P265" s="14"/>
      <c r="Q265" s="15"/>
      <c r="R265" s="14"/>
      <c r="S265" s="14"/>
      <c r="T265" s="14"/>
      <c r="U265" s="15"/>
      <c r="V265" s="156"/>
      <c r="W265" s="14"/>
      <c r="X265" s="14"/>
      <c r="Y265" s="14"/>
      <c r="Z265" s="14"/>
      <c r="AA265" s="14"/>
      <c r="AB265" s="14"/>
      <c r="AC265" s="15"/>
      <c r="AD265" s="14"/>
      <c r="AE265" s="14"/>
      <c r="AF265" s="14"/>
      <c r="AG265" s="15"/>
      <c r="AH265" s="14"/>
      <c r="AI265" s="14"/>
      <c r="AJ265" s="14"/>
      <c r="AK265" s="15"/>
      <c r="AL265" s="14"/>
      <c r="AM265" s="14"/>
      <c r="AN265" s="14"/>
      <c r="AO265" s="14"/>
      <c r="AP265" s="14"/>
      <c r="AQ265" s="14"/>
      <c r="AR265" s="14"/>
      <c r="AS265" s="15"/>
      <c r="AT265" s="14"/>
      <c r="AU265" s="14"/>
      <c r="AV265" s="14"/>
      <c r="AW265" s="15"/>
      <c r="AX265" s="14"/>
      <c r="AY265" s="14"/>
      <c r="AZ265" s="14"/>
      <c r="BA265" s="15"/>
      <c r="BB265" s="14"/>
      <c r="BC265" s="14"/>
      <c r="BD265" s="14"/>
      <c r="BE265" s="15"/>
      <c r="BF265" s="14"/>
      <c r="BG265" s="14"/>
      <c r="BH265" s="14"/>
      <c r="BI265" s="15"/>
      <c r="BJ265" s="14"/>
      <c r="BK265" s="14"/>
      <c r="BL265" s="14"/>
      <c r="BM265" s="15"/>
      <c r="BN265" s="14"/>
      <c r="BO265" s="14"/>
      <c r="BP265" s="14"/>
      <c r="BQ265" s="14"/>
      <c r="BR265" s="14">
        <v>93.7</v>
      </c>
      <c r="BS265" s="14">
        <v>93.7</v>
      </c>
      <c r="BT265" s="14">
        <v>93.7</v>
      </c>
      <c r="BU265" s="14">
        <f t="shared" si="784"/>
        <v>100</v>
      </c>
      <c r="BV265" s="14"/>
      <c r="BW265" s="14"/>
      <c r="BX265" s="14"/>
      <c r="BY265" s="15"/>
      <c r="BZ265" s="14"/>
      <c r="CA265" s="14"/>
      <c r="CB265" s="14"/>
      <c r="CC265" s="15"/>
      <c r="CD265" s="14"/>
      <c r="CE265" s="14"/>
      <c r="CF265" s="14"/>
      <c r="CG265" s="15"/>
      <c r="CH265" s="14"/>
      <c r="CI265" s="14"/>
      <c r="CJ265" s="14"/>
      <c r="CK265" s="15"/>
      <c r="CL265" s="15"/>
      <c r="CM265" s="14"/>
      <c r="CN265" s="14"/>
      <c r="CO265" s="15"/>
      <c r="CP265" s="15"/>
      <c r="CQ265" s="14"/>
      <c r="CR265" s="14"/>
      <c r="CS265" s="15"/>
    </row>
    <row r="266" spans="1:97" s="12" customFormat="1" x14ac:dyDescent="0.25">
      <c r="A266" s="120" t="s">
        <v>391</v>
      </c>
      <c r="B266" s="48">
        <f t="shared" si="629"/>
        <v>93.7</v>
      </c>
      <c r="C266" s="48">
        <f t="shared" si="629"/>
        <v>93.7</v>
      </c>
      <c r="D266" s="48">
        <f t="shared" si="630"/>
        <v>93.7</v>
      </c>
      <c r="E266" s="14">
        <f t="shared" si="783"/>
        <v>100</v>
      </c>
      <c r="F266" s="14"/>
      <c r="G266" s="14"/>
      <c r="H266" s="14"/>
      <c r="I266" s="15"/>
      <c r="J266" s="14"/>
      <c r="K266" s="14"/>
      <c r="L266" s="14"/>
      <c r="M266" s="15"/>
      <c r="N266" s="14"/>
      <c r="O266" s="14"/>
      <c r="P266" s="14"/>
      <c r="Q266" s="15"/>
      <c r="R266" s="14"/>
      <c r="S266" s="14"/>
      <c r="T266" s="14"/>
      <c r="U266" s="15"/>
      <c r="V266" s="156"/>
      <c r="W266" s="14"/>
      <c r="X266" s="14"/>
      <c r="Y266" s="14"/>
      <c r="Z266" s="14"/>
      <c r="AA266" s="14"/>
      <c r="AB266" s="14"/>
      <c r="AC266" s="15"/>
      <c r="AD266" s="14"/>
      <c r="AE266" s="14"/>
      <c r="AF266" s="14"/>
      <c r="AG266" s="15"/>
      <c r="AH266" s="14"/>
      <c r="AI266" s="14"/>
      <c r="AJ266" s="14"/>
      <c r="AK266" s="15"/>
      <c r="AL266" s="14"/>
      <c r="AM266" s="14"/>
      <c r="AN266" s="14"/>
      <c r="AO266" s="14"/>
      <c r="AP266" s="14"/>
      <c r="AQ266" s="14"/>
      <c r="AR266" s="14"/>
      <c r="AS266" s="15"/>
      <c r="AT266" s="14"/>
      <c r="AU266" s="14"/>
      <c r="AV266" s="14"/>
      <c r="AW266" s="15"/>
      <c r="AX266" s="14"/>
      <c r="AY266" s="14"/>
      <c r="AZ266" s="14"/>
      <c r="BA266" s="15"/>
      <c r="BB266" s="14"/>
      <c r="BC266" s="14"/>
      <c r="BD266" s="14"/>
      <c r="BE266" s="15"/>
      <c r="BF266" s="14"/>
      <c r="BG266" s="14"/>
      <c r="BH266" s="14"/>
      <c r="BI266" s="15"/>
      <c r="BJ266" s="14"/>
      <c r="BK266" s="14"/>
      <c r="BL266" s="14"/>
      <c r="BM266" s="15"/>
      <c r="BN266" s="14"/>
      <c r="BO266" s="14"/>
      <c r="BP266" s="14"/>
      <c r="BQ266" s="14"/>
      <c r="BR266" s="14">
        <v>93.7</v>
      </c>
      <c r="BS266" s="14">
        <v>93.7</v>
      </c>
      <c r="BT266" s="14">
        <v>93.7</v>
      </c>
      <c r="BU266" s="14">
        <f t="shared" si="784"/>
        <v>100</v>
      </c>
      <c r="BV266" s="14"/>
      <c r="BW266" s="14"/>
      <c r="BX266" s="14"/>
      <c r="BY266" s="15"/>
      <c r="BZ266" s="14"/>
      <c r="CA266" s="14"/>
      <c r="CB266" s="14"/>
      <c r="CC266" s="15"/>
      <c r="CD266" s="14"/>
      <c r="CE266" s="14"/>
      <c r="CF266" s="14"/>
      <c r="CG266" s="15"/>
      <c r="CH266" s="14"/>
      <c r="CI266" s="14"/>
      <c r="CJ266" s="14"/>
      <c r="CK266" s="15"/>
      <c r="CL266" s="15"/>
      <c r="CM266" s="14"/>
      <c r="CN266" s="14"/>
      <c r="CO266" s="15"/>
      <c r="CP266" s="15"/>
      <c r="CQ266" s="14"/>
      <c r="CR266" s="14"/>
      <c r="CS266" s="15"/>
    </row>
    <row r="267" spans="1:97" s="26" customFormat="1" ht="31.5" x14ac:dyDescent="0.25">
      <c r="A267" s="75" t="s">
        <v>380</v>
      </c>
      <c r="B267" s="78">
        <f t="shared" si="629"/>
        <v>330885.49999999988</v>
      </c>
      <c r="C267" s="78">
        <f t="shared" si="629"/>
        <v>371127.49999999994</v>
      </c>
      <c r="D267" s="78">
        <f t="shared" si="630"/>
        <v>368803.81835000002</v>
      </c>
      <c r="E267" s="81">
        <f t="shared" ref="E267" si="785">D267/C267*100</f>
        <v>99.373885888272923</v>
      </c>
      <c r="F267" s="79">
        <f>SUM(F268:F273)</f>
        <v>1986.7</v>
      </c>
      <c r="G267" s="79">
        <f>SUM(G268:G273)</f>
        <v>1742.1</v>
      </c>
      <c r="H267" s="79">
        <f t="shared" ref="H267:CN267" si="786">SUM(H268:H273)</f>
        <v>1742.1</v>
      </c>
      <c r="I267" s="81">
        <f t="shared" si="633"/>
        <v>100</v>
      </c>
      <c r="J267" s="79">
        <f t="shared" ref="J267" si="787">SUM(J268:J273)</f>
        <v>297.39999999999998</v>
      </c>
      <c r="K267" s="79">
        <f t="shared" si="786"/>
        <v>248.2</v>
      </c>
      <c r="L267" s="79">
        <f t="shared" si="786"/>
        <v>248.2</v>
      </c>
      <c r="M267" s="81">
        <f t="shared" si="635"/>
        <v>100</v>
      </c>
      <c r="N267" s="79">
        <f t="shared" ref="N267" si="788">SUM(N268:N273)</f>
        <v>4329.8999999999996</v>
      </c>
      <c r="O267" s="79">
        <f t="shared" si="786"/>
        <v>4807.3</v>
      </c>
      <c r="P267" s="79">
        <f t="shared" si="786"/>
        <v>4807.3</v>
      </c>
      <c r="Q267" s="81">
        <f t="shared" si="637"/>
        <v>100</v>
      </c>
      <c r="R267" s="79">
        <f t="shared" ref="R267" si="789">SUM(R268:R273)</f>
        <v>70263.8</v>
      </c>
      <c r="S267" s="79">
        <f t="shared" si="786"/>
        <v>80557.899999999994</v>
      </c>
      <c r="T267" s="79">
        <f t="shared" si="786"/>
        <v>80557.899999999994</v>
      </c>
      <c r="U267" s="81">
        <f t="shared" ref="U267:U314" si="790">T267/S267*100</f>
        <v>100</v>
      </c>
      <c r="V267" s="154"/>
      <c r="W267" s="79">
        <f t="shared" si="786"/>
        <v>615.70000000000005</v>
      </c>
      <c r="X267" s="79">
        <f t="shared" si="786"/>
        <v>615.12164000000007</v>
      </c>
      <c r="Y267" s="81">
        <f t="shared" si="106"/>
        <v>99.906064641871041</v>
      </c>
      <c r="Z267" s="79">
        <f t="shared" ref="Z267" si="791">SUM(Z268:Z273)</f>
        <v>5757.4</v>
      </c>
      <c r="AA267" s="79">
        <f t="shared" si="786"/>
        <v>4302.3</v>
      </c>
      <c r="AB267" s="79">
        <f t="shared" si="786"/>
        <v>4302.3</v>
      </c>
      <c r="AC267" s="81">
        <f t="shared" si="640"/>
        <v>100</v>
      </c>
      <c r="AD267" s="79">
        <f t="shared" ref="AD267" si="792">SUM(AD268:AD273)</f>
        <v>215.5</v>
      </c>
      <c r="AE267" s="79">
        <f t="shared" si="786"/>
        <v>215.5</v>
      </c>
      <c r="AF267" s="81">
        <f t="shared" si="786"/>
        <v>215.5</v>
      </c>
      <c r="AG267" s="81">
        <f t="shared" si="642"/>
        <v>100</v>
      </c>
      <c r="AH267" s="79">
        <f t="shared" ref="AH267" si="793">SUM(AH268:AH273)</f>
        <v>211949.3</v>
      </c>
      <c r="AI267" s="79">
        <f t="shared" si="786"/>
        <v>243150.5</v>
      </c>
      <c r="AJ267" s="79">
        <f t="shared" si="786"/>
        <v>243150.5</v>
      </c>
      <c r="AK267" s="81">
        <f t="shared" si="644"/>
        <v>100</v>
      </c>
      <c r="AL267" s="79">
        <f t="shared" ref="AL267" si="794">SUM(AL268:AL273)</f>
        <v>901.7</v>
      </c>
      <c r="AM267" s="79">
        <f t="shared" si="786"/>
        <v>930.8</v>
      </c>
      <c r="AN267" s="79">
        <f t="shared" si="786"/>
        <v>930.8</v>
      </c>
      <c r="AO267" s="79">
        <f t="shared" si="646"/>
        <v>100</v>
      </c>
      <c r="AP267" s="79">
        <f t="shared" ref="AP267" si="795">SUM(AP268:AP273)</f>
        <v>0</v>
      </c>
      <c r="AQ267" s="79">
        <f t="shared" si="786"/>
        <v>0</v>
      </c>
      <c r="AR267" s="79">
        <f t="shared" si="786"/>
        <v>0</v>
      </c>
      <c r="AS267" s="81"/>
      <c r="AT267" s="79">
        <f t="shared" ref="AT267" si="796">SUM(AT268:AT273)</f>
        <v>601.20000000000005</v>
      </c>
      <c r="AU267" s="79">
        <f t="shared" si="786"/>
        <v>620.5</v>
      </c>
      <c r="AV267" s="79">
        <f t="shared" si="786"/>
        <v>620.5</v>
      </c>
      <c r="AW267" s="81">
        <f t="shared" si="650"/>
        <v>100</v>
      </c>
      <c r="AX267" s="79">
        <f t="shared" ref="AX267" si="797">SUM(AX268:AX273)</f>
        <v>8428.7999999999993</v>
      </c>
      <c r="AY267" s="79">
        <f t="shared" si="786"/>
        <v>7501.9</v>
      </c>
      <c r="AZ267" s="79">
        <f t="shared" si="786"/>
        <v>7088.7779500000006</v>
      </c>
      <c r="BA267" s="81">
        <f t="shared" si="652"/>
        <v>94.493101081059478</v>
      </c>
      <c r="BB267" s="79">
        <f t="shared" ref="BB267" si="798">SUM(BB268:BB273)</f>
        <v>601.20000000000005</v>
      </c>
      <c r="BC267" s="79">
        <f t="shared" si="786"/>
        <v>620.5</v>
      </c>
      <c r="BD267" s="79">
        <f t="shared" si="786"/>
        <v>620.5</v>
      </c>
      <c r="BE267" s="81">
        <f t="shared" si="654"/>
        <v>100</v>
      </c>
      <c r="BF267" s="79">
        <f t="shared" ref="BF267" si="799">SUM(BF268:BF273)</f>
        <v>300.60000000000002</v>
      </c>
      <c r="BG267" s="79">
        <f t="shared" si="786"/>
        <v>310.3</v>
      </c>
      <c r="BH267" s="79">
        <f t="shared" si="786"/>
        <v>310.3</v>
      </c>
      <c r="BI267" s="81">
        <f t="shared" si="656"/>
        <v>100</v>
      </c>
      <c r="BJ267" s="79">
        <f t="shared" ref="BJ267" si="800">SUM(BJ268:BJ273)</f>
        <v>2117.1</v>
      </c>
      <c r="BK267" s="79">
        <f t="shared" si="786"/>
        <v>2117.1</v>
      </c>
      <c r="BL267" s="79">
        <f t="shared" ref="BL267" si="801">SUM(BL268:BL273)</f>
        <v>2117.1</v>
      </c>
      <c r="BM267" s="81">
        <f t="shared" si="659"/>
        <v>100</v>
      </c>
      <c r="BN267" s="79">
        <f t="shared" ref="BN267" si="802">SUM(BN268:BN273)</f>
        <v>1202.3</v>
      </c>
      <c r="BO267" s="79">
        <f t="shared" si="786"/>
        <v>1241.2</v>
      </c>
      <c r="BP267" s="79">
        <f t="shared" ref="BP267" si="803">SUM(BP268:BP273)</f>
        <v>1241.2</v>
      </c>
      <c r="BQ267" s="81">
        <f>BP267/BO267*100</f>
        <v>100</v>
      </c>
      <c r="BR267" s="79">
        <f t="shared" ref="BR267" si="804">SUM(BR268:BR273)</f>
        <v>1171</v>
      </c>
      <c r="BS267" s="79">
        <f t="shared" si="786"/>
        <v>1171</v>
      </c>
      <c r="BT267" s="79">
        <f t="shared" ref="BT267" si="805">SUM(BT268:BT273)</f>
        <v>1171</v>
      </c>
      <c r="BU267" s="79">
        <f t="shared" si="784"/>
        <v>100</v>
      </c>
      <c r="BV267" s="79">
        <f t="shared" ref="BV267" si="806">SUM(BV268:BV273)</f>
        <v>300.60000000000002</v>
      </c>
      <c r="BW267" s="79">
        <f t="shared" si="786"/>
        <v>310.3</v>
      </c>
      <c r="BX267" s="79">
        <f t="shared" si="786"/>
        <v>310.3</v>
      </c>
      <c r="BY267" s="81">
        <f t="shared" si="666"/>
        <v>100</v>
      </c>
      <c r="BZ267" s="79">
        <f t="shared" ref="BZ267" si="807">SUM(BZ268:BZ273)</f>
        <v>300.60000000000002</v>
      </c>
      <c r="CA267" s="79">
        <f t="shared" si="786"/>
        <v>310.3</v>
      </c>
      <c r="CB267" s="79">
        <f t="shared" ref="CB267" si="808">SUM(CB268:CB273)</f>
        <v>310.3</v>
      </c>
      <c r="CC267" s="81">
        <f t="shared" si="669"/>
        <v>100</v>
      </c>
      <c r="CD267" s="79">
        <f t="shared" ref="CD267" si="809">SUM(CD268:CD273)</f>
        <v>19957.099999999999</v>
      </c>
      <c r="CE267" s="79">
        <f t="shared" si="786"/>
        <v>19957.099999999999</v>
      </c>
      <c r="CF267" s="79">
        <f t="shared" si="786"/>
        <v>18047.400000000001</v>
      </c>
      <c r="CG267" s="81">
        <f t="shared" si="94"/>
        <v>90.430974440174182</v>
      </c>
      <c r="CH267" s="79">
        <f t="shared" ref="CH267" si="810">SUM(CH268:CH273)</f>
        <v>203.3</v>
      </c>
      <c r="CI267" s="79">
        <f t="shared" si="786"/>
        <v>391</v>
      </c>
      <c r="CJ267" s="79">
        <f t="shared" si="786"/>
        <v>390.74900000000002</v>
      </c>
      <c r="CK267" s="81">
        <f t="shared" si="672"/>
        <v>99.935805626598466</v>
      </c>
      <c r="CL267" s="81"/>
      <c r="CM267" s="79">
        <f t="shared" si="786"/>
        <v>6</v>
      </c>
      <c r="CN267" s="79">
        <f t="shared" si="786"/>
        <v>5.96976</v>
      </c>
      <c r="CO267" s="81">
        <f t="shared" si="673"/>
        <v>99.495999999999995</v>
      </c>
      <c r="CP267" s="81"/>
      <c r="CQ267" s="79"/>
      <c r="CR267" s="79"/>
      <c r="CS267" s="81"/>
    </row>
    <row r="268" spans="1:97" s="12" customFormat="1" x14ac:dyDescent="0.25">
      <c r="A268" s="119" t="s">
        <v>352</v>
      </c>
      <c r="B268" s="48">
        <f t="shared" si="629"/>
        <v>329714.49999999988</v>
      </c>
      <c r="C268" s="48">
        <f t="shared" si="629"/>
        <v>369956.49999999994</v>
      </c>
      <c r="D268" s="48">
        <f t="shared" si="630"/>
        <v>367632.81835000002</v>
      </c>
      <c r="E268" s="15">
        <f t="shared" si="1"/>
        <v>99.371904088723966</v>
      </c>
      <c r="F268" s="15">
        <v>1986.7</v>
      </c>
      <c r="G268" s="15">
        <v>1742.1</v>
      </c>
      <c r="H268" s="133">
        <v>1742.1</v>
      </c>
      <c r="I268" s="15">
        <f t="shared" si="633"/>
        <v>100</v>
      </c>
      <c r="J268" s="15">
        <v>297.39999999999998</v>
      </c>
      <c r="K268" s="133">
        <v>248.2</v>
      </c>
      <c r="L268" s="133">
        <v>248.2</v>
      </c>
      <c r="M268" s="15">
        <f t="shared" si="635"/>
        <v>100</v>
      </c>
      <c r="N268" s="15">
        <v>4329.8999999999996</v>
      </c>
      <c r="O268" s="133">
        <v>4807.3</v>
      </c>
      <c r="P268" s="133">
        <v>4807.3</v>
      </c>
      <c r="Q268" s="15">
        <f t="shared" si="637"/>
        <v>100</v>
      </c>
      <c r="R268" s="15">
        <v>70263.8</v>
      </c>
      <c r="S268" s="15">
        <v>80557.899999999994</v>
      </c>
      <c r="T268" s="133">
        <v>80557.899999999994</v>
      </c>
      <c r="U268" s="15">
        <f t="shared" si="790"/>
        <v>100</v>
      </c>
      <c r="V268" s="156"/>
      <c r="W268" s="133">
        <v>615.70000000000005</v>
      </c>
      <c r="X268" s="133">
        <v>615.12164000000007</v>
      </c>
      <c r="Y268" s="15">
        <f t="shared" si="106"/>
        <v>99.906064641871041</v>
      </c>
      <c r="Z268" s="15">
        <v>5757.4</v>
      </c>
      <c r="AA268" s="15">
        <v>4302.3</v>
      </c>
      <c r="AB268" s="133">
        <v>4302.3</v>
      </c>
      <c r="AC268" s="15">
        <f t="shared" si="640"/>
        <v>100</v>
      </c>
      <c r="AD268" s="15">
        <v>215.5</v>
      </c>
      <c r="AE268" s="15">
        <v>215.5</v>
      </c>
      <c r="AF268" s="133">
        <v>215.5</v>
      </c>
      <c r="AG268" s="15">
        <f t="shared" si="642"/>
        <v>100</v>
      </c>
      <c r="AH268" s="247">
        <v>211949.3</v>
      </c>
      <c r="AI268" s="133">
        <v>243150.5</v>
      </c>
      <c r="AJ268" s="133">
        <v>243150.5</v>
      </c>
      <c r="AK268" s="15">
        <f t="shared" si="644"/>
        <v>100</v>
      </c>
      <c r="AL268" s="15">
        <v>901.7</v>
      </c>
      <c r="AM268" s="133">
        <v>930.8</v>
      </c>
      <c r="AN268" s="133">
        <v>930.8</v>
      </c>
      <c r="AO268" s="14">
        <f t="shared" si="646"/>
        <v>100</v>
      </c>
      <c r="AP268" s="14"/>
      <c r="AQ268" s="14"/>
      <c r="AR268" s="15"/>
      <c r="AS268" s="15"/>
      <c r="AT268" s="15">
        <v>601.20000000000005</v>
      </c>
      <c r="AU268" s="15">
        <v>620.5</v>
      </c>
      <c r="AV268" s="15">
        <v>620.5</v>
      </c>
      <c r="AW268" s="15">
        <f t="shared" si="650"/>
        <v>100</v>
      </c>
      <c r="AX268" s="15">
        <v>8428.7999999999993</v>
      </c>
      <c r="AY268" s="133">
        <v>7501.9</v>
      </c>
      <c r="AZ268" s="133">
        <v>7088.7779500000006</v>
      </c>
      <c r="BA268" s="15">
        <f t="shared" si="652"/>
        <v>94.493101081059478</v>
      </c>
      <c r="BB268" s="15">
        <v>601.20000000000005</v>
      </c>
      <c r="BC268" s="133">
        <v>620.5</v>
      </c>
      <c r="BD268" s="133">
        <v>620.5</v>
      </c>
      <c r="BE268" s="15">
        <f t="shared" si="654"/>
        <v>100</v>
      </c>
      <c r="BF268" s="15">
        <v>300.60000000000002</v>
      </c>
      <c r="BG268" s="247">
        <v>310.3</v>
      </c>
      <c r="BH268" s="133">
        <v>310.3</v>
      </c>
      <c r="BI268" s="15">
        <f t="shared" si="656"/>
        <v>100</v>
      </c>
      <c r="BJ268" s="15">
        <v>2117.1</v>
      </c>
      <c r="BK268" s="15">
        <v>2117.1</v>
      </c>
      <c r="BL268" s="15">
        <v>2117.1</v>
      </c>
      <c r="BM268" s="15">
        <f t="shared" si="659"/>
        <v>100</v>
      </c>
      <c r="BN268" s="15">
        <v>1202.3</v>
      </c>
      <c r="BO268" s="15">
        <v>1241.2</v>
      </c>
      <c r="BP268" s="15">
        <v>1241.2</v>
      </c>
      <c r="BQ268" s="15">
        <f>BP268/BO268*100</f>
        <v>100</v>
      </c>
      <c r="BR268" s="15"/>
      <c r="BS268" s="15"/>
      <c r="BT268" s="15"/>
      <c r="BU268" s="14"/>
      <c r="BV268" s="15">
        <v>300.60000000000002</v>
      </c>
      <c r="BW268" s="133">
        <v>310.3</v>
      </c>
      <c r="BX268" s="133">
        <v>310.3</v>
      </c>
      <c r="BY268" s="15">
        <f t="shared" si="666"/>
        <v>100</v>
      </c>
      <c r="BZ268" s="15">
        <v>300.60000000000002</v>
      </c>
      <c r="CA268" s="15">
        <v>310.3</v>
      </c>
      <c r="CB268" s="15">
        <v>310.3</v>
      </c>
      <c r="CC268" s="15">
        <f t="shared" si="669"/>
        <v>100</v>
      </c>
      <c r="CD268" s="15">
        <v>19957.099999999999</v>
      </c>
      <c r="CE268" s="15">
        <v>19957.099999999999</v>
      </c>
      <c r="CF268" s="133">
        <v>18047.400000000001</v>
      </c>
      <c r="CG268" s="15">
        <f t="shared" si="94"/>
        <v>90.430974440174182</v>
      </c>
      <c r="CH268" s="15">
        <v>203.3</v>
      </c>
      <c r="CI268" s="15">
        <v>391</v>
      </c>
      <c r="CJ268" s="15">
        <v>390.74900000000002</v>
      </c>
      <c r="CK268" s="15">
        <f t="shared" si="672"/>
        <v>99.935805626598466</v>
      </c>
      <c r="CL268" s="15"/>
      <c r="CM268" s="133">
        <v>6</v>
      </c>
      <c r="CN268" s="133">
        <v>5.96976</v>
      </c>
      <c r="CO268" s="15">
        <f t="shared" si="673"/>
        <v>99.495999999999995</v>
      </c>
      <c r="CP268" s="15"/>
      <c r="CQ268" s="15"/>
      <c r="CR268" s="15"/>
      <c r="CS268" s="15"/>
    </row>
    <row r="269" spans="1:97" s="12" customFormat="1" x14ac:dyDescent="0.25">
      <c r="A269" s="120" t="s">
        <v>576</v>
      </c>
      <c r="B269" s="48">
        <f t="shared" si="629"/>
        <v>234.2</v>
      </c>
      <c r="C269" s="48">
        <f t="shared" si="629"/>
        <v>234.2</v>
      </c>
      <c r="D269" s="48">
        <f t="shared" si="630"/>
        <v>234.2</v>
      </c>
      <c r="E269" s="14">
        <f>D269/C269*100</f>
        <v>100</v>
      </c>
      <c r="F269" s="14"/>
      <c r="G269" s="14"/>
      <c r="H269" s="14"/>
      <c r="I269" s="15"/>
      <c r="J269" s="14"/>
      <c r="K269" s="14"/>
      <c r="L269" s="15"/>
      <c r="M269" s="15"/>
      <c r="N269" s="14"/>
      <c r="O269" s="14"/>
      <c r="P269" s="15"/>
      <c r="Q269" s="15"/>
      <c r="R269" s="15"/>
      <c r="S269" s="15"/>
      <c r="T269" s="15"/>
      <c r="U269" s="15"/>
      <c r="V269" s="156"/>
      <c r="W269" s="14"/>
      <c r="X269" s="14"/>
      <c r="Y269" s="15"/>
      <c r="Z269" s="14"/>
      <c r="AA269" s="14"/>
      <c r="AB269" s="14"/>
      <c r="AC269" s="15"/>
      <c r="AD269" s="14"/>
      <c r="AE269" s="14"/>
      <c r="AF269" s="15"/>
      <c r="AG269" s="15"/>
      <c r="AH269" s="15"/>
      <c r="AI269" s="15"/>
      <c r="AJ269" s="15"/>
      <c r="AK269" s="15"/>
      <c r="AL269" s="14"/>
      <c r="AM269" s="14"/>
      <c r="AN269" s="14"/>
      <c r="AO269" s="14"/>
      <c r="AP269" s="14"/>
      <c r="AQ269" s="14"/>
      <c r="AR269" s="14"/>
      <c r="AS269" s="15"/>
      <c r="AT269" s="14"/>
      <c r="AU269" s="14"/>
      <c r="AV269" s="14"/>
      <c r="AW269" s="15"/>
      <c r="AX269" s="14"/>
      <c r="AY269" s="14"/>
      <c r="AZ269" s="14"/>
      <c r="BA269" s="15"/>
      <c r="BB269" s="14"/>
      <c r="BC269" s="14"/>
      <c r="BD269" s="14"/>
      <c r="BE269" s="15"/>
      <c r="BF269" s="14"/>
      <c r="BG269" s="14"/>
      <c r="BH269" s="14"/>
      <c r="BI269" s="15"/>
      <c r="BJ269" s="14"/>
      <c r="BK269" s="14"/>
      <c r="BL269" s="14"/>
      <c r="BM269" s="15"/>
      <c r="BN269" s="14"/>
      <c r="BO269" s="14"/>
      <c r="BP269" s="14"/>
      <c r="BQ269" s="14"/>
      <c r="BR269" s="14">
        <v>234.2</v>
      </c>
      <c r="BS269" s="14">
        <v>234.2</v>
      </c>
      <c r="BT269" s="14">
        <v>234.2</v>
      </c>
      <c r="BU269" s="14">
        <f>BT269/BS269*100</f>
        <v>100</v>
      </c>
      <c r="BV269" s="14"/>
      <c r="BW269" s="14"/>
      <c r="BX269" s="14"/>
      <c r="BY269" s="15"/>
      <c r="BZ269" s="14"/>
      <c r="CA269" s="14"/>
      <c r="CB269" s="14"/>
      <c r="CC269" s="15"/>
      <c r="CD269" s="14"/>
      <c r="CE269" s="14"/>
      <c r="CF269" s="14"/>
      <c r="CG269" s="14"/>
      <c r="CH269" s="14"/>
      <c r="CI269" s="14"/>
      <c r="CJ269" s="14"/>
      <c r="CK269" s="15"/>
      <c r="CL269" s="15"/>
      <c r="CM269" s="14"/>
      <c r="CN269" s="14"/>
      <c r="CO269" s="15"/>
      <c r="CP269" s="15"/>
      <c r="CQ269" s="14"/>
      <c r="CR269" s="14"/>
      <c r="CS269" s="15"/>
    </row>
    <row r="270" spans="1:97" s="12" customFormat="1" x14ac:dyDescent="0.25">
      <c r="A270" s="120" t="s">
        <v>577</v>
      </c>
      <c r="B270" s="48">
        <f t="shared" si="629"/>
        <v>234.2</v>
      </c>
      <c r="C270" s="48">
        <f t="shared" si="629"/>
        <v>234.2</v>
      </c>
      <c r="D270" s="48">
        <f t="shared" si="630"/>
        <v>234.2</v>
      </c>
      <c r="E270" s="14">
        <f>D270/C270*100</f>
        <v>100</v>
      </c>
      <c r="F270" s="14"/>
      <c r="G270" s="14"/>
      <c r="H270" s="14"/>
      <c r="I270" s="15"/>
      <c r="J270" s="14"/>
      <c r="K270" s="14"/>
      <c r="L270" s="15"/>
      <c r="M270" s="15"/>
      <c r="N270" s="14"/>
      <c r="O270" s="14"/>
      <c r="P270" s="15"/>
      <c r="Q270" s="15"/>
      <c r="R270" s="15"/>
      <c r="S270" s="15"/>
      <c r="T270" s="15"/>
      <c r="U270" s="15"/>
      <c r="V270" s="156"/>
      <c r="W270" s="14"/>
      <c r="X270" s="14"/>
      <c r="Y270" s="15"/>
      <c r="Z270" s="14"/>
      <c r="AA270" s="14"/>
      <c r="AB270" s="14"/>
      <c r="AC270" s="15"/>
      <c r="AD270" s="14"/>
      <c r="AE270" s="14"/>
      <c r="AF270" s="15"/>
      <c r="AG270" s="15"/>
      <c r="AH270" s="15"/>
      <c r="AI270" s="15"/>
      <c r="AJ270" s="15"/>
      <c r="AK270" s="15"/>
      <c r="AL270" s="14"/>
      <c r="AM270" s="14"/>
      <c r="AN270" s="14"/>
      <c r="AO270" s="14"/>
      <c r="AP270" s="14"/>
      <c r="AQ270" s="14"/>
      <c r="AR270" s="14"/>
      <c r="AS270" s="15"/>
      <c r="AT270" s="14"/>
      <c r="AU270" s="14"/>
      <c r="AV270" s="14"/>
      <c r="AW270" s="15"/>
      <c r="AX270" s="14"/>
      <c r="AY270" s="14"/>
      <c r="AZ270" s="14"/>
      <c r="BA270" s="15"/>
      <c r="BB270" s="14"/>
      <c r="BC270" s="14"/>
      <c r="BD270" s="14"/>
      <c r="BE270" s="15"/>
      <c r="BF270" s="14"/>
      <c r="BG270" s="14"/>
      <c r="BH270" s="14"/>
      <c r="BI270" s="15"/>
      <c r="BJ270" s="14"/>
      <c r="BK270" s="14"/>
      <c r="BL270" s="14"/>
      <c r="BM270" s="15"/>
      <c r="BN270" s="14"/>
      <c r="BO270" s="14"/>
      <c r="BP270" s="14"/>
      <c r="BQ270" s="14"/>
      <c r="BR270" s="14">
        <v>234.2</v>
      </c>
      <c r="BS270" s="14">
        <v>234.2</v>
      </c>
      <c r="BT270" s="14">
        <v>234.2</v>
      </c>
      <c r="BU270" s="14">
        <f>BT270/BS270*100</f>
        <v>100</v>
      </c>
      <c r="BV270" s="14"/>
      <c r="BW270" s="14"/>
      <c r="BX270" s="14"/>
      <c r="BY270" s="15"/>
      <c r="BZ270" s="14"/>
      <c r="CA270" s="14"/>
      <c r="CB270" s="14"/>
      <c r="CC270" s="15"/>
      <c r="CD270" s="14"/>
      <c r="CE270" s="14"/>
      <c r="CF270" s="14"/>
      <c r="CG270" s="14"/>
      <c r="CH270" s="14"/>
      <c r="CI270" s="14"/>
      <c r="CJ270" s="14"/>
      <c r="CK270" s="15"/>
      <c r="CL270" s="15"/>
      <c r="CM270" s="14"/>
      <c r="CN270" s="14"/>
      <c r="CO270" s="15"/>
      <c r="CP270" s="15"/>
      <c r="CQ270" s="14"/>
      <c r="CR270" s="14"/>
      <c r="CS270" s="15"/>
    </row>
    <row r="271" spans="1:97" s="12" customFormat="1" x14ac:dyDescent="0.25">
      <c r="A271" s="120" t="s">
        <v>494</v>
      </c>
      <c r="B271" s="48">
        <f t="shared" ref="B271:C333" si="811">F271+J271+N271+R271+V271+Z271+AD271+AH271+AL271+AP271+AT271+AX271+BB271+BF271+BJ271+BN271+BR271+BV271+BZ271+CD271+CH271+CL271+CP271</f>
        <v>234.2</v>
      </c>
      <c r="C271" s="48">
        <f t="shared" si="811"/>
        <v>234.2</v>
      </c>
      <c r="D271" s="48">
        <f t="shared" ref="D271:D333" si="812">H271+L271+P271+T271+X271+AB271+AF271+AJ271+AN271+AR271+AV271+AZ271+BD271+BH271+BL271+BP271+BT271+BX271+CB271+CF271+CJ271+CN271+CR271</f>
        <v>234.2</v>
      </c>
      <c r="E271" s="14">
        <f>D271/C271*100</f>
        <v>100</v>
      </c>
      <c r="F271" s="14"/>
      <c r="G271" s="14"/>
      <c r="H271" s="14"/>
      <c r="I271" s="15"/>
      <c r="J271" s="14"/>
      <c r="K271" s="14"/>
      <c r="L271" s="15"/>
      <c r="M271" s="15"/>
      <c r="N271" s="14"/>
      <c r="O271" s="14"/>
      <c r="P271" s="15"/>
      <c r="Q271" s="15"/>
      <c r="R271" s="15"/>
      <c r="S271" s="15"/>
      <c r="T271" s="15"/>
      <c r="U271" s="15"/>
      <c r="V271" s="156"/>
      <c r="W271" s="14"/>
      <c r="X271" s="14"/>
      <c r="Y271" s="15"/>
      <c r="Z271" s="14"/>
      <c r="AA271" s="14"/>
      <c r="AB271" s="14"/>
      <c r="AC271" s="15"/>
      <c r="AD271" s="14"/>
      <c r="AE271" s="14"/>
      <c r="AF271" s="15"/>
      <c r="AG271" s="15"/>
      <c r="AH271" s="15"/>
      <c r="AI271" s="15"/>
      <c r="AJ271" s="15"/>
      <c r="AK271" s="15"/>
      <c r="AL271" s="14"/>
      <c r="AM271" s="14"/>
      <c r="AN271" s="14"/>
      <c r="AO271" s="14"/>
      <c r="AP271" s="14"/>
      <c r="AQ271" s="14"/>
      <c r="AR271" s="14"/>
      <c r="AS271" s="15"/>
      <c r="AT271" s="14"/>
      <c r="AU271" s="14"/>
      <c r="AV271" s="14"/>
      <c r="AW271" s="15"/>
      <c r="AX271" s="14"/>
      <c r="AY271" s="14"/>
      <c r="AZ271" s="14"/>
      <c r="BA271" s="15"/>
      <c r="BB271" s="14"/>
      <c r="BC271" s="14"/>
      <c r="BD271" s="14"/>
      <c r="BE271" s="15"/>
      <c r="BF271" s="14"/>
      <c r="BG271" s="14"/>
      <c r="BH271" s="14"/>
      <c r="BI271" s="15"/>
      <c r="BJ271" s="14"/>
      <c r="BK271" s="14"/>
      <c r="BL271" s="14"/>
      <c r="BM271" s="15"/>
      <c r="BN271" s="14"/>
      <c r="BO271" s="14"/>
      <c r="BP271" s="14"/>
      <c r="BQ271" s="14"/>
      <c r="BR271" s="14">
        <v>234.2</v>
      </c>
      <c r="BS271" s="14">
        <v>234.2</v>
      </c>
      <c r="BT271" s="14">
        <v>234.2</v>
      </c>
      <c r="BU271" s="14">
        <f>BT271/BS271*100</f>
        <v>100</v>
      </c>
      <c r="BV271" s="14"/>
      <c r="BW271" s="14"/>
      <c r="BX271" s="14"/>
      <c r="BY271" s="15"/>
      <c r="BZ271" s="14"/>
      <c r="CA271" s="14"/>
      <c r="CB271" s="14"/>
      <c r="CC271" s="15"/>
      <c r="CD271" s="14"/>
      <c r="CE271" s="14"/>
      <c r="CF271" s="14"/>
      <c r="CG271" s="14"/>
      <c r="CH271" s="14"/>
      <c r="CI271" s="14"/>
      <c r="CJ271" s="14"/>
      <c r="CK271" s="15"/>
      <c r="CL271" s="15"/>
      <c r="CM271" s="14"/>
      <c r="CN271" s="14"/>
      <c r="CO271" s="15"/>
      <c r="CP271" s="15"/>
      <c r="CQ271" s="14"/>
      <c r="CR271" s="14"/>
      <c r="CS271" s="15"/>
    </row>
    <row r="272" spans="1:97" s="12" customFormat="1" x14ac:dyDescent="0.25">
      <c r="A272" s="120" t="s">
        <v>578</v>
      </c>
      <c r="B272" s="48">
        <f t="shared" si="811"/>
        <v>234.2</v>
      </c>
      <c r="C272" s="48">
        <f t="shared" si="811"/>
        <v>234.2</v>
      </c>
      <c r="D272" s="48">
        <f t="shared" si="812"/>
        <v>234.2</v>
      </c>
      <c r="E272" s="14">
        <f>D272/C272*100</f>
        <v>100</v>
      </c>
      <c r="F272" s="14"/>
      <c r="G272" s="14"/>
      <c r="H272" s="14"/>
      <c r="I272" s="15"/>
      <c r="J272" s="14"/>
      <c r="K272" s="14"/>
      <c r="L272" s="15"/>
      <c r="M272" s="15"/>
      <c r="N272" s="14"/>
      <c r="O272" s="14"/>
      <c r="P272" s="15"/>
      <c r="Q272" s="15"/>
      <c r="R272" s="15"/>
      <c r="S272" s="15"/>
      <c r="T272" s="15"/>
      <c r="U272" s="15"/>
      <c r="V272" s="156"/>
      <c r="W272" s="14"/>
      <c r="X272" s="14"/>
      <c r="Y272" s="15"/>
      <c r="Z272" s="14"/>
      <c r="AA272" s="14"/>
      <c r="AB272" s="14"/>
      <c r="AC272" s="15"/>
      <c r="AD272" s="14"/>
      <c r="AE272" s="14"/>
      <c r="AF272" s="15"/>
      <c r="AG272" s="15"/>
      <c r="AH272" s="15"/>
      <c r="AI272" s="15"/>
      <c r="AJ272" s="15"/>
      <c r="AK272" s="15"/>
      <c r="AL272" s="14"/>
      <c r="AM272" s="14"/>
      <c r="AN272" s="14"/>
      <c r="AO272" s="14"/>
      <c r="AP272" s="14"/>
      <c r="AQ272" s="14"/>
      <c r="AR272" s="14"/>
      <c r="AS272" s="15"/>
      <c r="AT272" s="14"/>
      <c r="AU272" s="14"/>
      <c r="AV272" s="14"/>
      <c r="AW272" s="15"/>
      <c r="AX272" s="14"/>
      <c r="AY272" s="14"/>
      <c r="AZ272" s="14"/>
      <c r="BA272" s="15"/>
      <c r="BB272" s="14"/>
      <c r="BC272" s="14"/>
      <c r="BD272" s="14"/>
      <c r="BE272" s="15"/>
      <c r="BF272" s="14"/>
      <c r="BG272" s="14"/>
      <c r="BH272" s="14"/>
      <c r="BI272" s="15"/>
      <c r="BJ272" s="14"/>
      <c r="BK272" s="14"/>
      <c r="BL272" s="14"/>
      <c r="BM272" s="15"/>
      <c r="BN272" s="14"/>
      <c r="BO272" s="14"/>
      <c r="BP272" s="14"/>
      <c r="BQ272" s="14"/>
      <c r="BR272" s="14">
        <v>234.2</v>
      </c>
      <c r="BS272" s="14">
        <v>234.2</v>
      </c>
      <c r="BT272" s="14">
        <v>234.2</v>
      </c>
      <c r="BU272" s="14">
        <f>BT272/BS272*100</f>
        <v>100</v>
      </c>
      <c r="BV272" s="14"/>
      <c r="BW272" s="14"/>
      <c r="BX272" s="14"/>
      <c r="BY272" s="15"/>
      <c r="BZ272" s="14"/>
      <c r="CA272" s="14"/>
      <c r="CB272" s="14"/>
      <c r="CC272" s="15"/>
      <c r="CD272" s="14"/>
      <c r="CE272" s="14"/>
      <c r="CF272" s="14"/>
      <c r="CG272" s="14"/>
      <c r="CH272" s="14"/>
      <c r="CI272" s="14"/>
      <c r="CJ272" s="14"/>
      <c r="CK272" s="15"/>
      <c r="CL272" s="15"/>
      <c r="CM272" s="14"/>
      <c r="CN272" s="14"/>
      <c r="CO272" s="15"/>
      <c r="CP272" s="15"/>
      <c r="CQ272" s="14"/>
      <c r="CR272" s="14"/>
      <c r="CS272" s="15"/>
    </row>
    <row r="273" spans="1:97" s="12" customFormat="1" x14ac:dyDescent="0.25">
      <c r="A273" s="120" t="s">
        <v>579</v>
      </c>
      <c r="B273" s="48">
        <f t="shared" si="811"/>
        <v>234.2</v>
      </c>
      <c r="C273" s="48">
        <f t="shared" si="811"/>
        <v>234.2</v>
      </c>
      <c r="D273" s="48">
        <f t="shared" si="812"/>
        <v>234.2</v>
      </c>
      <c r="E273" s="14">
        <f>D273/C273*100</f>
        <v>100</v>
      </c>
      <c r="F273" s="14"/>
      <c r="G273" s="14"/>
      <c r="H273" s="14"/>
      <c r="I273" s="15"/>
      <c r="J273" s="14"/>
      <c r="K273" s="14"/>
      <c r="L273" s="15"/>
      <c r="M273" s="15"/>
      <c r="N273" s="14"/>
      <c r="O273" s="14"/>
      <c r="P273" s="15"/>
      <c r="Q273" s="15"/>
      <c r="R273" s="15"/>
      <c r="S273" s="15"/>
      <c r="T273" s="15"/>
      <c r="U273" s="15"/>
      <c r="V273" s="156"/>
      <c r="W273" s="14"/>
      <c r="X273" s="14"/>
      <c r="Y273" s="15"/>
      <c r="Z273" s="14"/>
      <c r="AA273" s="14"/>
      <c r="AB273" s="14"/>
      <c r="AC273" s="15"/>
      <c r="AD273" s="14"/>
      <c r="AE273" s="14"/>
      <c r="AF273" s="15"/>
      <c r="AG273" s="15"/>
      <c r="AH273" s="15"/>
      <c r="AI273" s="15"/>
      <c r="AJ273" s="15"/>
      <c r="AK273" s="15"/>
      <c r="AL273" s="14"/>
      <c r="AM273" s="14"/>
      <c r="AN273" s="14"/>
      <c r="AO273" s="14"/>
      <c r="AP273" s="14"/>
      <c r="AQ273" s="14"/>
      <c r="AR273" s="14"/>
      <c r="AS273" s="15"/>
      <c r="AT273" s="14"/>
      <c r="AU273" s="14"/>
      <c r="AV273" s="14"/>
      <c r="AW273" s="15"/>
      <c r="AX273" s="14"/>
      <c r="AY273" s="14"/>
      <c r="AZ273" s="14"/>
      <c r="BA273" s="15"/>
      <c r="BB273" s="14"/>
      <c r="BC273" s="14"/>
      <c r="BD273" s="14"/>
      <c r="BE273" s="15"/>
      <c r="BF273" s="14"/>
      <c r="BG273" s="14"/>
      <c r="BH273" s="14"/>
      <c r="BI273" s="15"/>
      <c r="BJ273" s="14"/>
      <c r="BK273" s="14"/>
      <c r="BL273" s="14"/>
      <c r="BM273" s="15"/>
      <c r="BN273" s="14"/>
      <c r="BO273" s="14"/>
      <c r="BP273" s="14"/>
      <c r="BQ273" s="14"/>
      <c r="BR273" s="14">
        <v>234.2</v>
      </c>
      <c r="BS273" s="14">
        <v>234.2</v>
      </c>
      <c r="BT273" s="14">
        <v>234.2</v>
      </c>
      <c r="BU273" s="14">
        <f>BT273/BS273*100</f>
        <v>100</v>
      </c>
      <c r="BV273" s="14"/>
      <c r="BW273" s="14"/>
      <c r="BX273" s="14"/>
      <c r="BY273" s="15"/>
      <c r="BZ273" s="14"/>
      <c r="CA273" s="14"/>
      <c r="CB273" s="14"/>
      <c r="CC273" s="15"/>
      <c r="CD273" s="14"/>
      <c r="CE273" s="14"/>
      <c r="CF273" s="14"/>
      <c r="CG273" s="14"/>
      <c r="CH273" s="14"/>
      <c r="CI273" s="14"/>
      <c r="CJ273" s="14"/>
      <c r="CK273" s="15"/>
      <c r="CL273" s="15"/>
      <c r="CM273" s="14"/>
      <c r="CN273" s="14"/>
      <c r="CO273" s="15"/>
      <c r="CP273" s="15"/>
      <c r="CQ273" s="14"/>
      <c r="CR273" s="14"/>
      <c r="CS273" s="15"/>
    </row>
    <row r="274" spans="1:97" s="26" customFormat="1" ht="31.5" x14ac:dyDescent="0.25">
      <c r="A274" s="75" t="s">
        <v>420</v>
      </c>
      <c r="B274" s="78">
        <f t="shared" si="811"/>
        <v>158334.50000000003</v>
      </c>
      <c r="C274" s="78">
        <f t="shared" si="811"/>
        <v>192878.19999999995</v>
      </c>
      <c r="D274" s="78">
        <f t="shared" si="812"/>
        <v>191154.96728999991</v>
      </c>
      <c r="E274" s="81">
        <f t="shared" ref="E274" si="813">D274/C274*100</f>
        <v>99.10656947752517</v>
      </c>
      <c r="F274" s="81">
        <f>SUM(F275:F283)</f>
        <v>526.29999999999995</v>
      </c>
      <c r="G274" s="81">
        <f>SUM(G275:G283)</f>
        <v>526.29999999999995</v>
      </c>
      <c r="H274" s="81">
        <f t="shared" ref="H274:CN274" si="814">SUM(H275:H283)</f>
        <v>526.29999999999995</v>
      </c>
      <c r="I274" s="81">
        <f t="shared" ref="I274:I332" si="815">H274/G274*100</f>
        <v>100</v>
      </c>
      <c r="J274" s="81">
        <f t="shared" ref="J274" si="816">SUM(J275:J283)</f>
        <v>99.9</v>
      </c>
      <c r="K274" s="81">
        <f t="shared" si="814"/>
        <v>99.9</v>
      </c>
      <c r="L274" s="81">
        <f t="shared" si="814"/>
        <v>99.9</v>
      </c>
      <c r="M274" s="81">
        <f t="shared" ref="M274:M332" si="817">L274/K274*100</f>
        <v>100</v>
      </c>
      <c r="N274" s="81">
        <f t="shared" ref="N274" si="818">SUM(N275:N283)</f>
        <v>1373.7</v>
      </c>
      <c r="O274" s="81">
        <f t="shared" si="814"/>
        <v>819</v>
      </c>
      <c r="P274" s="81">
        <f t="shared" si="814"/>
        <v>819</v>
      </c>
      <c r="Q274" s="81">
        <f t="shared" ref="Q274:Q332" si="819">P274/O274*100</f>
        <v>100</v>
      </c>
      <c r="R274" s="81">
        <f t="shared" ref="R274" si="820">SUM(R275:R283)</f>
        <v>39274</v>
      </c>
      <c r="S274" s="81">
        <f t="shared" si="814"/>
        <v>43479</v>
      </c>
      <c r="T274" s="81">
        <f t="shared" si="814"/>
        <v>43479</v>
      </c>
      <c r="U274" s="81">
        <f t="shared" si="790"/>
        <v>100</v>
      </c>
      <c r="V274" s="154"/>
      <c r="W274" s="81">
        <f t="shared" si="814"/>
        <v>205.3</v>
      </c>
      <c r="X274" s="81">
        <f t="shared" si="814"/>
        <v>205.2244</v>
      </c>
      <c r="Y274" s="81">
        <f t="shared" si="106"/>
        <v>99.963175840233802</v>
      </c>
      <c r="Z274" s="81">
        <f t="shared" ref="Z274" si="821">SUM(Z275:Z283)</f>
        <v>2918.1</v>
      </c>
      <c r="AA274" s="81">
        <f t="shared" si="814"/>
        <v>2918.1</v>
      </c>
      <c r="AB274" s="81">
        <f t="shared" si="814"/>
        <v>2918.1</v>
      </c>
      <c r="AC274" s="81">
        <f t="shared" ref="AC274:AC332" si="822">AB274/AA274*100</f>
        <v>100</v>
      </c>
      <c r="AD274" s="81">
        <f t="shared" ref="AD274" si="823">SUM(AD275:AD283)</f>
        <v>53.9</v>
      </c>
      <c r="AE274" s="81">
        <f t="shared" si="814"/>
        <v>53.9</v>
      </c>
      <c r="AF274" s="81">
        <f t="shared" si="814"/>
        <v>53.9</v>
      </c>
      <c r="AG274" s="81">
        <f t="shared" ref="AG274:AG332" si="824">AF274/AE274*100</f>
        <v>100</v>
      </c>
      <c r="AH274" s="81">
        <f t="shared" ref="AH274" si="825">SUM(AH275:AH283)</f>
        <v>97934.9</v>
      </c>
      <c r="AI274" s="81">
        <f t="shared" si="814"/>
        <v>128994.6</v>
      </c>
      <c r="AJ274" s="81">
        <f t="shared" si="814"/>
        <v>128994.6</v>
      </c>
      <c r="AK274" s="81">
        <f t="shared" ref="AK274:AK332" si="826">AJ274/AI274*100</f>
        <v>100</v>
      </c>
      <c r="AL274" s="81">
        <f t="shared" ref="AL274" si="827">SUM(AL275:AL283)</f>
        <v>300.60000000000002</v>
      </c>
      <c r="AM274" s="81">
        <f t="shared" si="814"/>
        <v>246.8</v>
      </c>
      <c r="AN274" s="81">
        <f t="shared" si="814"/>
        <v>246.8</v>
      </c>
      <c r="AO274" s="79">
        <f t="shared" ref="AO274:AO332" si="828">AN274/AM274*100</f>
        <v>100</v>
      </c>
      <c r="AP274" s="81">
        <f t="shared" ref="AP274" si="829">SUM(AP275:AP283)</f>
        <v>0</v>
      </c>
      <c r="AQ274" s="81">
        <f t="shared" si="814"/>
        <v>0</v>
      </c>
      <c r="AR274" s="81">
        <f t="shared" si="814"/>
        <v>0</v>
      </c>
      <c r="AS274" s="81"/>
      <c r="AT274" s="81">
        <f t="shared" ref="AT274" si="830">SUM(AT275:AT283)</f>
        <v>300.60000000000002</v>
      </c>
      <c r="AU274" s="81">
        <f t="shared" si="814"/>
        <v>310.3</v>
      </c>
      <c r="AV274" s="81">
        <f t="shared" si="814"/>
        <v>310.3</v>
      </c>
      <c r="AW274" s="81">
        <f t="shared" ref="AW274:AW332" si="831">AV274/AU274*100</f>
        <v>100</v>
      </c>
      <c r="AX274" s="81">
        <f t="shared" ref="AX274" si="832">SUM(AX275:AX283)</f>
        <v>1337.5</v>
      </c>
      <c r="AY274" s="81">
        <f t="shared" si="814"/>
        <v>977.2</v>
      </c>
      <c r="AZ274" s="81">
        <f t="shared" si="814"/>
        <v>926.74288999999999</v>
      </c>
      <c r="BA274" s="81">
        <f t="shared" ref="BA274:BA332" si="833">AZ274/AY274*100</f>
        <v>94.836562627916493</v>
      </c>
      <c r="BB274" s="81">
        <f t="shared" ref="BB274" si="834">SUM(BB275:BB283)</f>
        <v>300.60000000000002</v>
      </c>
      <c r="BC274" s="81">
        <f t="shared" si="814"/>
        <v>310.3</v>
      </c>
      <c r="BD274" s="81">
        <f t="shared" si="814"/>
        <v>310.3</v>
      </c>
      <c r="BE274" s="81">
        <f t="shared" ref="BE274:BE332" si="835">BD274/BC274*100</f>
        <v>100</v>
      </c>
      <c r="BF274" s="81">
        <f t="shared" ref="BF274" si="836">SUM(BF275:BF283)</f>
        <v>300.60000000000002</v>
      </c>
      <c r="BG274" s="81">
        <f t="shared" si="814"/>
        <v>310.3</v>
      </c>
      <c r="BH274" s="81">
        <f t="shared" si="814"/>
        <v>310.3</v>
      </c>
      <c r="BI274" s="81">
        <f t="shared" ref="BI274:BI332" si="837">BH274/BG274*100</f>
        <v>100</v>
      </c>
      <c r="BJ274" s="81">
        <f t="shared" ref="BJ274" si="838">SUM(BJ275:BJ283)</f>
        <v>821.3</v>
      </c>
      <c r="BK274" s="81">
        <f t="shared" si="814"/>
        <v>808.4</v>
      </c>
      <c r="BL274" s="81">
        <f t="shared" ref="BL274" si="839">SUM(BL275:BL283)</f>
        <v>808.4</v>
      </c>
      <c r="BM274" s="81">
        <f t="shared" ref="BM274:BM332" si="840">BL274/BK274*100</f>
        <v>100</v>
      </c>
      <c r="BN274" s="81">
        <f t="shared" ref="BN274" si="841">SUM(BN275:BN283)</f>
        <v>0</v>
      </c>
      <c r="BO274" s="81">
        <f t="shared" si="814"/>
        <v>0</v>
      </c>
      <c r="BP274" s="81">
        <f t="shared" ref="BP274" si="842">SUM(BP275:BP283)</f>
        <v>0</v>
      </c>
      <c r="BQ274" s="81">
        <f t="shared" si="814"/>
        <v>0</v>
      </c>
      <c r="BR274" s="81">
        <f t="shared" ref="BR274" si="843">SUM(BR275:BR283)</f>
        <v>1171.1000000000001</v>
      </c>
      <c r="BS274" s="81">
        <f t="shared" si="814"/>
        <v>1171.1000000000001</v>
      </c>
      <c r="BT274" s="81">
        <f t="shared" ref="BT274" si="844">SUM(BT275:BT283)</f>
        <v>1171.1000000000001</v>
      </c>
      <c r="BU274" s="79">
        <f t="shared" ref="BU274:BU283" si="845">BT274/BS274*100</f>
        <v>100</v>
      </c>
      <c r="BV274" s="81">
        <f t="shared" ref="BV274" si="846">SUM(BV275:BV283)</f>
        <v>300.60000000000002</v>
      </c>
      <c r="BW274" s="81">
        <f t="shared" si="814"/>
        <v>310.3</v>
      </c>
      <c r="BX274" s="81">
        <f t="shared" si="814"/>
        <v>310.3</v>
      </c>
      <c r="BY274" s="81">
        <f t="shared" ref="BY274:BY332" si="847">BX274/BW274*100</f>
        <v>100</v>
      </c>
      <c r="BZ274" s="81">
        <f t="shared" ref="BZ274" si="848">SUM(BZ275:BZ283)</f>
        <v>300.60000000000002</v>
      </c>
      <c r="CA274" s="81">
        <f t="shared" si="814"/>
        <v>310.3</v>
      </c>
      <c r="CB274" s="81">
        <f t="shared" ref="CB274" si="849">SUM(CB275:CB283)</f>
        <v>310.3</v>
      </c>
      <c r="CC274" s="81">
        <f t="shared" ref="CC274:CC332" si="850">CB274/CA274*100</f>
        <v>100</v>
      </c>
      <c r="CD274" s="81">
        <f t="shared" ref="CD274" si="851">SUM(CD275:CD283)</f>
        <v>10992</v>
      </c>
      <c r="CE274" s="81">
        <f t="shared" si="814"/>
        <v>10992</v>
      </c>
      <c r="CF274" s="81">
        <f t="shared" si="814"/>
        <v>9351.2999999999993</v>
      </c>
      <c r="CG274" s="81">
        <f t="shared" si="94"/>
        <v>85.073689956331862</v>
      </c>
      <c r="CH274" s="81">
        <f t="shared" ref="CH274" si="852">SUM(CH275:CH283)</f>
        <v>28.2</v>
      </c>
      <c r="CI274" s="81">
        <f t="shared" si="814"/>
        <v>32</v>
      </c>
      <c r="CJ274" s="81">
        <f t="shared" si="814"/>
        <v>0</v>
      </c>
      <c r="CK274" s="81"/>
      <c r="CL274" s="81"/>
      <c r="CM274" s="81">
        <f t="shared" si="814"/>
        <v>3.1</v>
      </c>
      <c r="CN274" s="81">
        <f t="shared" si="814"/>
        <v>3.1</v>
      </c>
      <c r="CO274" s="81">
        <f t="shared" ref="CO274:CO332" si="853">CN274/CM274*100</f>
        <v>100</v>
      </c>
      <c r="CP274" s="81"/>
      <c r="CQ274" s="81"/>
      <c r="CR274" s="81"/>
      <c r="CS274" s="81"/>
    </row>
    <row r="275" spans="1:97" s="12" customFormat="1" x14ac:dyDescent="0.25">
      <c r="A275" s="119" t="s">
        <v>351</v>
      </c>
      <c r="B275" s="48">
        <f t="shared" si="811"/>
        <v>157163.40000000002</v>
      </c>
      <c r="C275" s="48">
        <f t="shared" si="811"/>
        <v>191707.09999999995</v>
      </c>
      <c r="D275" s="48">
        <f t="shared" si="812"/>
        <v>189983.86728999991</v>
      </c>
      <c r="E275" s="15">
        <f t="shared" si="1"/>
        <v>99.101111690698957</v>
      </c>
      <c r="F275" s="15">
        <v>526.29999999999995</v>
      </c>
      <c r="G275" s="15">
        <v>526.29999999999995</v>
      </c>
      <c r="H275" s="133">
        <v>526.29999999999995</v>
      </c>
      <c r="I275" s="15">
        <f t="shared" si="815"/>
        <v>100</v>
      </c>
      <c r="J275" s="15">
        <v>99.9</v>
      </c>
      <c r="K275" s="133">
        <v>99.9</v>
      </c>
      <c r="L275" s="133">
        <v>99.9</v>
      </c>
      <c r="M275" s="15">
        <f t="shared" si="817"/>
        <v>100</v>
      </c>
      <c r="N275" s="15">
        <v>1373.7</v>
      </c>
      <c r="O275" s="133">
        <v>819</v>
      </c>
      <c r="P275" s="133">
        <v>819</v>
      </c>
      <c r="Q275" s="15">
        <f t="shared" si="819"/>
        <v>100</v>
      </c>
      <c r="R275" s="15">
        <v>39274</v>
      </c>
      <c r="S275" s="15">
        <v>43479</v>
      </c>
      <c r="T275" s="133">
        <v>43479</v>
      </c>
      <c r="U275" s="15">
        <f t="shared" si="790"/>
        <v>100</v>
      </c>
      <c r="V275" s="156"/>
      <c r="W275" s="133">
        <v>205.3</v>
      </c>
      <c r="X275" s="133">
        <v>205.2244</v>
      </c>
      <c r="Y275" s="15">
        <f t="shared" si="106"/>
        <v>99.963175840233802</v>
      </c>
      <c r="Z275" s="15">
        <v>2918.1</v>
      </c>
      <c r="AA275" s="15">
        <v>2918.1</v>
      </c>
      <c r="AB275" s="133">
        <v>2918.1</v>
      </c>
      <c r="AC275" s="15">
        <f t="shared" si="822"/>
        <v>100</v>
      </c>
      <c r="AD275" s="15">
        <v>53.9</v>
      </c>
      <c r="AE275" s="15">
        <v>53.9</v>
      </c>
      <c r="AF275" s="133">
        <v>53.9</v>
      </c>
      <c r="AG275" s="15">
        <f t="shared" si="824"/>
        <v>100</v>
      </c>
      <c r="AH275" s="247">
        <v>97934.9</v>
      </c>
      <c r="AI275" s="133">
        <v>128994.6</v>
      </c>
      <c r="AJ275" s="133">
        <v>128994.6</v>
      </c>
      <c r="AK275" s="15">
        <f t="shared" si="826"/>
        <v>100</v>
      </c>
      <c r="AL275" s="15">
        <v>300.60000000000002</v>
      </c>
      <c r="AM275" s="133">
        <v>246.8</v>
      </c>
      <c r="AN275" s="133">
        <v>246.8</v>
      </c>
      <c r="AO275" s="14">
        <f t="shared" si="828"/>
        <v>100</v>
      </c>
      <c r="AP275" s="14"/>
      <c r="AQ275" s="14"/>
      <c r="AR275" s="15"/>
      <c r="AS275" s="15"/>
      <c r="AT275" s="15">
        <v>300.60000000000002</v>
      </c>
      <c r="AU275" s="15">
        <v>310.3</v>
      </c>
      <c r="AV275" s="15">
        <v>310.3</v>
      </c>
      <c r="AW275" s="15">
        <f t="shared" si="831"/>
        <v>100</v>
      </c>
      <c r="AX275" s="15">
        <v>1337.5</v>
      </c>
      <c r="AY275" s="133">
        <v>977.2</v>
      </c>
      <c r="AZ275" s="133">
        <v>926.74288999999999</v>
      </c>
      <c r="BA275" s="15">
        <f t="shared" si="833"/>
        <v>94.836562627916493</v>
      </c>
      <c r="BB275" s="15">
        <v>300.60000000000002</v>
      </c>
      <c r="BC275" s="133">
        <v>310.3</v>
      </c>
      <c r="BD275" s="133">
        <v>310.3</v>
      </c>
      <c r="BE275" s="15">
        <f t="shared" si="835"/>
        <v>100</v>
      </c>
      <c r="BF275" s="15">
        <v>300.60000000000002</v>
      </c>
      <c r="BG275" s="247">
        <v>310.3</v>
      </c>
      <c r="BH275" s="133">
        <v>310.3</v>
      </c>
      <c r="BI275" s="15">
        <f t="shared" si="837"/>
        <v>100</v>
      </c>
      <c r="BJ275" s="15">
        <v>821.3</v>
      </c>
      <c r="BK275" s="15">
        <v>808.4</v>
      </c>
      <c r="BL275" s="15">
        <v>808.4</v>
      </c>
      <c r="BM275" s="15">
        <f t="shared" si="840"/>
        <v>100</v>
      </c>
      <c r="BN275" s="15"/>
      <c r="BO275" s="15"/>
      <c r="BP275" s="15"/>
      <c r="BQ275" s="15"/>
      <c r="BR275" s="15"/>
      <c r="BS275" s="15"/>
      <c r="BT275" s="15"/>
      <c r="BU275" s="14"/>
      <c r="BV275" s="15">
        <v>300.60000000000002</v>
      </c>
      <c r="BW275" s="133">
        <v>310.3</v>
      </c>
      <c r="BX275" s="133">
        <v>310.3</v>
      </c>
      <c r="BY275" s="15">
        <f t="shared" si="847"/>
        <v>100</v>
      </c>
      <c r="BZ275" s="15">
        <v>300.60000000000002</v>
      </c>
      <c r="CA275" s="15">
        <v>310.3</v>
      </c>
      <c r="CB275" s="15">
        <v>310.3</v>
      </c>
      <c r="CC275" s="15">
        <f t="shared" si="850"/>
        <v>100</v>
      </c>
      <c r="CD275" s="15">
        <v>10992</v>
      </c>
      <c r="CE275" s="15">
        <v>10992</v>
      </c>
      <c r="CF275" s="133">
        <v>9351.2999999999993</v>
      </c>
      <c r="CG275" s="15">
        <f t="shared" si="94"/>
        <v>85.073689956331862</v>
      </c>
      <c r="CH275" s="15">
        <v>28.2</v>
      </c>
      <c r="CI275" s="15">
        <v>32</v>
      </c>
      <c r="CJ275" s="15"/>
      <c r="CK275" s="15">
        <f t="shared" ref="CK275:CK332" si="854">CJ275/CI275*100</f>
        <v>0</v>
      </c>
      <c r="CL275" s="15"/>
      <c r="CM275" s="133">
        <v>3.1</v>
      </c>
      <c r="CN275" s="133">
        <v>3.1</v>
      </c>
      <c r="CO275" s="15">
        <f t="shared" si="853"/>
        <v>100</v>
      </c>
      <c r="CP275" s="15"/>
      <c r="CQ275" s="15"/>
      <c r="CR275" s="15"/>
      <c r="CS275" s="15"/>
    </row>
    <row r="276" spans="1:97" s="12" customFormat="1" x14ac:dyDescent="0.25">
      <c r="A276" s="120" t="s">
        <v>581</v>
      </c>
      <c r="B276" s="48">
        <f t="shared" si="811"/>
        <v>93.7</v>
      </c>
      <c r="C276" s="48">
        <f t="shared" si="811"/>
        <v>93.7</v>
      </c>
      <c r="D276" s="48">
        <f t="shared" si="812"/>
        <v>93.7</v>
      </c>
      <c r="E276" s="14">
        <f t="shared" ref="E276:E283" si="855">D276/C276*100</f>
        <v>100</v>
      </c>
      <c r="F276" s="14"/>
      <c r="G276" s="14"/>
      <c r="H276" s="14"/>
      <c r="I276" s="15"/>
      <c r="J276" s="14"/>
      <c r="K276" s="14"/>
      <c r="L276" s="15"/>
      <c r="M276" s="15"/>
      <c r="N276" s="14"/>
      <c r="O276" s="14"/>
      <c r="P276" s="14"/>
      <c r="Q276" s="15"/>
      <c r="R276" s="14"/>
      <c r="S276" s="14"/>
      <c r="T276" s="14"/>
      <c r="U276" s="15"/>
      <c r="V276" s="156"/>
      <c r="W276" s="14"/>
      <c r="X276" s="14"/>
      <c r="Y276" s="14"/>
      <c r="Z276" s="14"/>
      <c r="AA276" s="14"/>
      <c r="AB276" s="14"/>
      <c r="AC276" s="15"/>
      <c r="AD276" s="14"/>
      <c r="AE276" s="14"/>
      <c r="AF276" s="14"/>
      <c r="AG276" s="15"/>
      <c r="AH276" s="14"/>
      <c r="AI276" s="14"/>
      <c r="AJ276" s="14"/>
      <c r="AK276" s="15"/>
      <c r="AL276" s="14"/>
      <c r="AM276" s="14"/>
      <c r="AN276" s="14"/>
      <c r="AO276" s="14"/>
      <c r="AP276" s="14"/>
      <c r="AQ276" s="14"/>
      <c r="AR276" s="14"/>
      <c r="AS276" s="15"/>
      <c r="AT276" s="14"/>
      <c r="AU276" s="14"/>
      <c r="AV276" s="14"/>
      <c r="AW276" s="15"/>
      <c r="AX276" s="14"/>
      <c r="AY276" s="14"/>
      <c r="AZ276" s="14"/>
      <c r="BA276" s="15"/>
      <c r="BB276" s="14"/>
      <c r="BC276" s="14"/>
      <c r="BD276" s="14"/>
      <c r="BE276" s="15"/>
      <c r="BF276" s="14"/>
      <c r="BG276" s="14"/>
      <c r="BH276" s="14"/>
      <c r="BI276" s="15"/>
      <c r="BJ276" s="14"/>
      <c r="BK276" s="14"/>
      <c r="BL276" s="14"/>
      <c r="BM276" s="15"/>
      <c r="BN276" s="14"/>
      <c r="BO276" s="14"/>
      <c r="BP276" s="14"/>
      <c r="BQ276" s="14"/>
      <c r="BR276" s="14">
        <v>93.7</v>
      </c>
      <c r="BS276" s="14">
        <v>93.7</v>
      </c>
      <c r="BT276" s="14">
        <v>93.7</v>
      </c>
      <c r="BU276" s="14">
        <f t="shared" si="845"/>
        <v>100</v>
      </c>
      <c r="BV276" s="14"/>
      <c r="BW276" s="14"/>
      <c r="BX276" s="14"/>
      <c r="BY276" s="15"/>
      <c r="BZ276" s="14"/>
      <c r="CA276" s="14"/>
      <c r="CB276" s="14"/>
      <c r="CC276" s="15"/>
      <c r="CD276" s="14"/>
      <c r="CE276" s="14"/>
      <c r="CF276" s="14"/>
      <c r="CG276" s="15"/>
      <c r="CH276" s="14"/>
      <c r="CI276" s="14"/>
      <c r="CJ276" s="14"/>
      <c r="CK276" s="15"/>
      <c r="CL276" s="15"/>
      <c r="CM276" s="14"/>
      <c r="CN276" s="14"/>
      <c r="CO276" s="15"/>
      <c r="CP276" s="15"/>
      <c r="CQ276" s="14"/>
      <c r="CR276" s="14"/>
      <c r="CS276" s="15"/>
    </row>
    <row r="277" spans="1:97" s="12" customFormat="1" x14ac:dyDescent="0.25">
      <c r="A277" s="120" t="s">
        <v>659</v>
      </c>
      <c r="B277" s="48">
        <f t="shared" si="811"/>
        <v>93.7</v>
      </c>
      <c r="C277" s="48">
        <f t="shared" si="811"/>
        <v>93.7</v>
      </c>
      <c r="D277" s="48">
        <f t="shared" si="812"/>
        <v>93.7</v>
      </c>
      <c r="E277" s="14">
        <f t="shared" si="855"/>
        <v>100</v>
      </c>
      <c r="F277" s="14"/>
      <c r="G277" s="14"/>
      <c r="H277" s="14"/>
      <c r="I277" s="15"/>
      <c r="J277" s="14"/>
      <c r="K277" s="14"/>
      <c r="L277" s="15"/>
      <c r="M277" s="15"/>
      <c r="N277" s="14"/>
      <c r="O277" s="14"/>
      <c r="P277" s="14"/>
      <c r="Q277" s="15"/>
      <c r="R277" s="14"/>
      <c r="S277" s="14"/>
      <c r="T277" s="14"/>
      <c r="U277" s="15"/>
      <c r="V277" s="156"/>
      <c r="W277" s="14"/>
      <c r="X277" s="14"/>
      <c r="Y277" s="14"/>
      <c r="Z277" s="14"/>
      <c r="AA277" s="14"/>
      <c r="AB277" s="14"/>
      <c r="AC277" s="15"/>
      <c r="AD277" s="14"/>
      <c r="AE277" s="14"/>
      <c r="AF277" s="14"/>
      <c r="AG277" s="15"/>
      <c r="AH277" s="14"/>
      <c r="AI277" s="14"/>
      <c r="AJ277" s="14"/>
      <c r="AK277" s="15"/>
      <c r="AL277" s="14"/>
      <c r="AM277" s="14"/>
      <c r="AN277" s="14"/>
      <c r="AO277" s="14"/>
      <c r="AP277" s="14"/>
      <c r="AQ277" s="14"/>
      <c r="AR277" s="14"/>
      <c r="AS277" s="15"/>
      <c r="AT277" s="14"/>
      <c r="AU277" s="14"/>
      <c r="AV277" s="14"/>
      <c r="AW277" s="15"/>
      <c r="AX277" s="14"/>
      <c r="AY277" s="14"/>
      <c r="AZ277" s="14"/>
      <c r="BA277" s="15"/>
      <c r="BB277" s="14"/>
      <c r="BC277" s="14"/>
      <c r="BD277" s="14"/>
      <c r="BE277" s="15"/>
      <c r="BF277" s="14"/>
      <c r="BG277" s="14"/>
      <c r="BH277" s="14"/>
      <c r="BI277" s="15"/>
      <c r="BJ277" s="14"/>
      <c r="BK277" s="14"/>
      <c r="BL277" s="14"/>
      <c r="BM277" s="15"/>
      <c r="BN277" s="14"/>
      <c r="BO277" s="14"/>
      <c r="BP277" s="14"/>
      <c r="BQ277" s="14"/>
      <c r="BR277" s="14">
        <v>93.7</v>
      </c>
      <c r="BS277" s="14">
        <v>93.7</v>
      </c>
      <c r="BT277" s="14">
        <v>93.7</v>
      </c>
      <c r="BU277" s="14">
        <f t="shared" si="845"/>
        <v>100</v>
      </c>
      <c r="BV277" s="14"/>
      <c r="BW277" s="14"/>
      <c r="BX277" s="14"/>
      <c r="BY277" s="15"/>
      <c r="BZ277" s="14"/>
      <c r="CA277" s="14"/>
      <c r="CB277" s="14"/>
      <c r="CC277" s="15"/>
      <c r="CD277" s="14"/>
      <c r="CE277" s="14"/>
      <c r="CF277" s="14"/>
      <c r="CG277" s="15"/>
      <c r="CH277" s="14"/>
      <c r="CI277" s="14"/>
      <c r="CJ277" s="14"/>
      <c r="CK277" s="15"/>
      <c r="CL277" s="15"/>
      <c r="CM277" s="14"/>
      <c r="CN277" s="14"/>
      <c r="CO277" s="15"/>
      <c r="CP277" s="15"/>
      <c r="CQ277" s="14"/>
      <c r="CR277" s="14"/>
      <c r="CS277" s="15"/>
    </row>
    <row r="278" spans="1:97" s="12" customFormat="1" x14ac:dyDescent="0.25">
      <c r="A278" s="120" t="s">
        <v>584</v>
      </c>
      <c r="B278" s="48">
        <f t="shared" si="811"/>
        <v>93.7</v>
      </c>
      <c r="C278" s="48">
        <f t="shared" si="811"/>
        <v>93.7</v>
      </c>
      <c r="D278" s="48">
        <f t="shared" si="812"/>
        <v>93.7</v>
      </c>
      <c r="E278" s="14">
        <f t="shared" si="855"/>
        <v>100</v>
      </c>
      <c r="F278" s="14"/>
      <c r="G278" s="14"/>
      <c r="H278" s="14"/>
      <c r="I278" s="15"/>
      <c r="J278" s="14"/>
      <c r="K278" s="14"/>
      <c r="L278" s="15"/>
      <c r="M278" s="15"/>
      <c r="N278" s="14"/>
      <c r="O278" s="14"/>
      <c r="P278" s="14"/>
      <c r="Q278" s="15"/>
      <c r="R278" s="14"/>
      <c r="S278" s="14"/>
      <c r="T278" s="14"/>
      <c r="U278" s="15"/>
      <c r="V278" s="156"/>
      <c r="W278" s="14"/>
      <c r="X278" s="14"/>
      <c r="Y278" s="14"/>
      <c r="Z278" s="14"/>
      <c r="AA278" s="14"/>
      <c r="AB278" s="14"/>
      <c r="AC278" s="15"/>
      <c r="AD278" s="14"/>
      <c r="AE278" s="14"/>
      <c r="AF278" s="14"/>
      <c r="AG278" s="15"/>
      <c r="AH278" s="14"/>
      <c r="AI278" s="14"/>
      <c r="AJ278" s="14"/>
      <c r="AK278" s="15"/>
      <c r="AL278" s="14"/>
      <c r="AM278" s="14"/>
      <c r="AN278" s="14"/>
      <c r="AO278" s="14"/>
      <c r="AP278" s="14"/>
      <c r="AQ278" s="14"/>
      <c r="AR278" s="14"/>
      <c r="AS278" s="15"/>
      <c r="AT278" s="14"/>
      <c r="AU278" s="14"/>
      <c r="AV278" s="14"/>
      <c r="AW278" s="15"/>
      <c r="AX278" s="14"/>
      <c r="AY278" s="14"/>
      <c r="AZ278" s="14"/>
      <c r="BA278" s="15"/>
      <c r="BB278" s="14"/>
      <c r="BC278" s="14"/>
      <c r="BD278" s="14"/>
      <c r="BE278" s="15"/>
      <c r="BF278" s="14"/>
      <c r="BG278" s="14"/>
      <c r="BH278" s="14"/>
      <c r="BI278" s="15"/>
      <c r="BJ278" s="14"/>
      <c r="BK278" s="14"/>
      <c r="BL278" s="14"/>
      <c r="BM278" s="15"/>
      <c r="BN278" s="14"/>
      <c r="BO278" s="14"/>
      <c r="BP278" s="14"/>
      <c r="BQ278" s="14"/>
      <c r="BR278" s="14">
        <v>93.7</v>
      </c>
      <c r="BS278" s="14">
        <v>93.7</v>
      </c>
      <c r="BT278" s="14">
        <v>93.7</v>
      </c>
      <c r="BU278" s="14">
        <f t="shared" si="845"/>
        <v>100</v>
      </c>
      <c r="BV278" s="14"/>
      <c r="BW278" s="14"/>
      <c r="BX278" s="14"/>
      <c r="BY278" s="15"/>
      <c r="BZ278" s="14"/>
      <c r="CA278" s="14"/>
      <c r="CB278" s="14"/>
      <c r="CC278" s="15"/>
      <c r="CD278" s="14"/>
      <c r="CE278" s="14"/>
      <c r="CF278" s="14"/>
      <c r="CG278" s="15"/>
      <c r="CH278" s="14"/>
      <c r="CI278" s="14"/>
      <c r="CJ278" s="14"/>
      <c r="CK278" s="15"/>
      <c r="CL278" s="15"/>
      <c r="CM278" s="14"/>
      <c r="CN278" s="14"/>
      <c r="CO278" s="15"/>
      <c r="CP278" s="15"/>
      <c r="CQ278" s="14"/>
      <c r="CR278" s="14"/>
      <c r="CS278" s="15"/>
    </row>
    <row r="279" spans="1:97" s="12" customFormat="1" x14ac:dyDescent="0.25">
      <c r="A279" s="120" t="s">
        <v>419</v>
      </c>
      <c r="B279" s="48">
        <f t="shared" si="811"/>
        <v>234.2</v>
      </c>
      <c r="C279" s="48">
        <f t="shared" si="811"/>
        <v>234.2</v>
      </c>
      <c r="D279" s="48">
        <f t="shared" si="812"/>
        <v>234.2</v>
      </c>
      <c r="E279" s="14">
        <f t="shared" si="855"/>
        <v>100</v>
      </c>
      <c r="F279" s="14"/>
      <c r="G279" s="14"/>
      <c r="H279" s="14"/>
      <c r="I279" s="15"/>
      <c r="J279" s="14"/>
      <c r="K279" s="14"/>
      <c r="L279" s="15"/>
      <c r="M279" s="15"/>
      <c r="N279" s="14"/>
      <c r="O279" s="14"/>
      <c r="P279" s="14"/>
      <c r="Q279" s="15"/>
      <c r="R279" s="14"/>
      <c r="S279" s="14"/>
      <c r="T279" s="14"/>
      <c r="U279" s="15"/>
      <c r="V279" s="156"/>
      <c r="W279" s="14"/>
      <c r="X279" s="14"/>
      <c r="Y279" s="14"/>
      <c r="Z279" s="14"/>
      <c r="AA279" s="14"/>
      <c r="AB279" s="14"/>
      <c r="AC279" s="15"/>
      <c r="AD279" s="14"/>
      <c r="AE279" s="14"/>
      <c r="AF279" s="14"/>
      <c r="AG279" s="15"/>
      <c r="AH279" s="14"/>
      <c r="AI279" s="14"/>
      <c r="AJ279" s="14"/>
      <c r="AK279" s="15"/>
      <c r="AL279" s="14"/>
      <c r="AM279" s="14"/>
      <c r="AN279" s="14"/>
      <c r="AO279" s="14"/>
      <c r="AP279" s="14"/>
      <c r="AQ279" s="14"/>
      <c r="AR279" s="14"/>
      <c r="AS279" s="15"/>
      <c r="AT279" s="14"/>
      <c r="AU279" s="14"/>
      <c r="AV279" s="14"/>
      <c r="AW279" s="15"/>
      <c r="AX279" s="14"/>
      <c r="AY279" s="14"/>
      <c r="AZ279" s="14"/>
      <c r="BA279" s="15"/>
      <c r="BB279" s="14"/>
      <c r="BC279" s="14"/>
      <c r="BD279" s="14"/>
      <c r="BE279" s="15"/>
      <c r="BF279" s="14"/>
      <c r="BG279" s="14"/>
      <c r="BH279" s="14"/>
      <c r="BI279" s="15"/>
      <c r="BJ279" s="14"/>
      <c r="BK279" s="14"/>
      <c r="BL279" s="14"/>
      <c r="BM279" s="15"/>
      <c r="BN279" s="14"/>
      <c r="BO279" s="14"/>
      <c r="BP279" s="14"/>
      <c r="BQ279" s="14"/>
      <c r="BR279" s="14">
        <v>234.2</v>
      </c>
      <c r="BS279" s="14">
        <v>234.2</v>
      </c>
      <c r="BT279" s="14">
        <v>234.2</v>
      </c>
      <c r="BU279" s="14">
        <f t="shared" si="845"/>
        <v>100</v>
      </c>
      <c r="BV279" s="14"/>
      <c r="BW279" s="14"/>
      <c r="BX279" s="14"/>
      <c r="BY279" s="15"/>
      <c r="BZ279" s="14"/>
      <c r="CA279" s="14"/>
      <c r="CB279" s="14"/>
      <c r="CC279" s="15"/>
      <c r="CD279" s="14"/>
      <c r="CE279" s="14"/>
      <c r="CF279" s="14"/>
      <c r="CG279" s="15"/>
      <c r="CH279" s="14"/>
      <c r="CI279" s="14"/>
      <c r="CJ279" s="14"/>
      <c r="CK279" s="15"/>
      <c r="CL279" s="15"/>
      <c r="CM279" s="14"/>
      <c r="CN279" s="14"/>
      <c r="CO279" s="15"/>
      <c r="CP279" s="15"/>
      <c r="CQ279" s="14"/>
      <c r="CR279" s="14"/>
      <c r="CS279" s="15"/>
    </row>
    <row r="280" spans="1:97" s="12" customFormat="1" x14ac:dyDescent="0.25">
      <c r="A280" s="120" t="s">
        <v>660</v>
      </c>
      <c r="B280" s="48">
        <f t="shared" si="811"/>
        <v>93.7</v>
      </c>
      <c r="C280" s="48">
        <f t="shared" si="811"/>
        <v>93.7</v>
      </c>
      <c r="D280" s="48">
        <f t="shared" si="812"/>
        <v>93.7</v>
      </c>
      <c r="E280" s="14">
        <f t="shared" si="855"/>
        <v>100</v>
      </c>
      <c r="F280" s="14"/>
      <c r="G280" s="14"/>
      <c r="H280" s="14"/>
      <c r="I280" s="15"/>
      <c r="J280" s="14"/>
      <c r="K280" s="14"/>
      <c r="L280" s="15"/>
      <c r="M280" s="15"/>
      <c r="N280" s="14"/>
      <c r="O280" s="14"/>
      <c r="P280" s="14"/>
      <c r="Q280" s="15"/>
      <c r="R280" s="14"/>
      <c r="S280" s="14"/>
      <c r="T280" s="14"/>
      <c r="U280" s="15"/>
      <c r="V280" s="156"/>
      <c r="W280" s="14"/>
      <c r="X280" s="14"/>
      <c r="Y280" s="14"/>
      <c r="Z280" s="14"/>
      <c r="AA280" s="14"/>
      <c r="AB280" s="14"/>
      <c r="AC280" s="15"/>
      <c r="AD280" s="14"/>
      <c r="AE280" s="14"/>
      <c r="AF280" s="14"/>
      <c r="AG280" s="15"/>
      <c r="AH280" s="14"/>
      <c r="AI280" s="14"/>
      <c r="AJ280" s="14"/>
      <c r="AK280" s="15"/>
      <c r="AL280" s="14"/>
      <c r="AM280" s="14"/>
      <c r="AN280" s="14"/>
      <c r="AO280" s="14"/>
      <c r="AP280" s="14"/>
      <c r="AQ280" s="14"/>
      <c r="AR280" s="14"/>
      <c r="AS280" s="15"/>
      <c r="AT280" s="14"/>
      <c r="AU280" s="14"/>
      <c r="AV280" s="14"/>
      <c r="AW280" s="15"/>
      <c r="AX280" s="14"/>
      <c r="AY280" s="14"/>
      <c r="AZ280" s="14"/>
      <c r="BA280" s="15"/>
      <c r="BB280" s="14"/>
      <c r="BC280" s="14"/>
      <c r="BD280" s="14"/>
      <c r="BE280" s="15"/>
      <c r="BF280" s="14"/>
      <c r="BG280" s="14"/>
      <c r="BH280" s="14"/>
      <c r="BI280" s="15"/>
      <c r="BJ280" s="14"/>
      <c r="BK280" s="14"/>
      <c r="BL280" s="14"/>
      <c r="BM280" s="15"/>
      <c r="BN280" s="14"/>
      <c r="BO280" s="14"/>
      <c r="BP280" s="14"/>
      <c r="BQ280" s="14"/>
      <c r="BR280" s="14">
        <v>93.7</v>
      </c>
      <c r="BS280" s="14">
        <v>93.7</v>
      </c>
      <c r="BT280" s="14">
        <v>93.7</v>
      </c>
      <c r="BU280" s="14">
        <f t="shared" si="845"/>
        <v>100</v>
      </c>
      <c r="BV280" s="14"/>
      <c r="BW280" s="14"/>
      <c r="BX280" s="14"/>
      <c r="BY280" s="15"/>
      <c r="BZ280" s="14"/>
      <c r="CA280" s="14"/>
      <c r="CB280" s="14"/>
      <c r="CC280" s="15"/>
      <c r="CD280" s="14"/>
      <c r="CE280" s="14"/>
      <c r="CF280" s="14"/>
      <c r="CG280" s="15"/>
      <c r="CH280" s="14"/>
      <c r="CI280" s="14"/>
      <c r="CJ280" s="14"/>
      <c r="CK280" s="15"/>
      <c r="CL280" s="15"/>
      <c r="CM280" s="14"/>
      <c r="CN280" s="14"/>
      <c r="CO280" s="15"/>
      <c r="CP280" s="15"/>
      <c r="CQ280" s="14"/>
      <c r="CR280" s="14"/>
      <c r="CS280" s="15"/>
    </row>
    <row r="281" spans="1:97" s="12" customFormat="1" x14ac:dyDescent="0.25">
      <c r="A281" s="120" t="s">
        <v>582</v>
      </c>
      <c r="B281" s="48">
        <f t="shared" si="811"/>
        <v>234.2</v>
      </c>
      <c r="C281" s="48">
        <f t="shared" si="811"/>
        <v>234.2</v>
      </c>
      <c r="D281" s="48">
        <f t="shared" si="812"/>
        <v>234.2</v>
      </c>
      <c r="E281" s="14">
        <f t="shared" si="855"/>
        <v>100</v>
      </c>
      <c r="F281" s="14"/>
      <c r="G281" s="14"/>
      <c r="H281" s="14"/>
      <c r="I281" s="15"/>
      <c r="J281" s="14"/>
      <c r="K281" s="14"/>
      <c r="L281" s="15"/>
      <c r="M281" s="15"/>
      <c r="N281" s="14"/>
      <c r="O281" s="14"/>
      <c r="P281" s="14"/>
      <c r="Q281" s="15"/>
      <c r="R281" s="14"/>
      <c r="S281" s="14"/>
      <c r="T281" s="14"/>
      <c r="U281" s="15"/>
      <c r="V281" s="156"/>
      <c r="W281" s="14"/>
      <c r="X281" s="14"/>
      <c r="Y281" s="14"/>
      <c r="Z281" s="14"/>
      <c r="AA281" s="14"/>
      <c r="AB281" s="14"/>
      <c r="AC281" s="15"/>
      <c r="AD281" s="14"/>
      <c r="AE281" s="14"/>
      <c r="AF281" s="14"/>
      <c r="AG281" s="15"/>
      <c r="AH281" s="14"/>
      <c r="AI281" s="14"/>
      <c r="AJ281" s="14"/>
      <c r="AK281" s="15"/>
      <c r="AL281" s="14"/>
      <c r="AM281" s="14"/>
      <c r="AN281" s="14"/>
      <c r="AO281" s="14"/>
      <c r="AP281" s="14"/>
      <c r="AQ281" s="14"/>
      <c r="AR281" s="14"/>
      <c r="AS281" s="15"/>
      <c r="AT281" s="14"/>
      <c r="AU281" s="14"/>
      <c r="AV281" s="14"/>
      <c r="AW281" s="15"/>
      <c r="AX281" s="14"/>
      <c r="AY281" s="14"/>
      <c r="AZ281" s="14"/>
      <c r="BA281" s="15"/>
      <c r="BB281" s="14"/>
      <c r="BC281" s="14"/>
      <c r="BD281" s="14"/>
      <c r="BE281" s="15"/>
      <c r="BF281" s="14"/>
      <c r="BG281" s="14"/>
      <c r="BH281" s="14"/>
      <c r="BI281" s="15"/>
      <c r="BJ281" s="14"/>
      <c r="BK281" s="14"/>
      <c r="BL281" s="14"/>
      <c r="BM281" s="15"/>
      <c r="BN281" s="14"/>
      <c r="BO281" s="14"/>
      <c r="BP281" s="14"/>
      <c r="BQ281" s="14"/>
      <c r="BR281" s="14">
        <v>234.2</v>
      </c>
      <c r="BS281" s="14">
        <v>234.2</v>
      </c>
      <c r="BT281" s="14">
        <v>234.2</v>
      </c>
      <c r="BU281" s="14">
        <f t="shared" si="845"/>
        <v>100</v>
      </c>
      <c r="BV281" s="14"/>
      <c r="BW281" s="14"/>
      <c r="BX281" s="14"/>
      <c r="BY281" s="15"/>
      <c r="BZ281" s="14"/>
      <c r="CA281" s="14"/>
      <c r="CB281" s="14"/>
      <c r="CC281" s="15"/>
      <c r="CD281" s="14"/>
      <c r="CE281" s="14"/>
      <c r="CF281" s="14"/>
      <c r="CG281" s="15"/>
      <c r="CH281" s="14"/>
      <c r="CI281" s="14"/>
      <c r="CJ281" s="14"/>
      <c r="CK281" s="15"/>
      <c r="CL281" s="15"/>
      <c r="CM281" s="14"/>
      <c r="CN281" s="14"/>
      <c r="CO281" s="15"/>
      <c r="CP281" s="15"/>
      <c r="CQ281" s="14"/>
      <c r="CR281" s="14"/>
      <c r="CS281" s="15"/>
    </row>
    <row r="282" spans="1:97" s="12" customFormat="1" x14ac:dyDescent="0.25">
      <c r="A282" s="120" t="s">
        <v>303</v>
      </c>
      <c r="B282" s="48">
        <f t="shared" si="811"/>
        <v>93.7</v>
      </c>
      <c r="C282" s="48">
        <f t="shared" si="811"/>
        <v>93.7</v>
      </c>
      <c r="D282" s="48">
        <f t="shared" si="812"/>
        <v>93.7</v>
      </c>
      <c r="E282" s="14">
        <f t="shared" si="855"/>
        <v>100</v>
      </c>
      <c r="F282" s="14"/>
      <c r="G282" s="14"/>
      <c r="H282" s="14"/>
      <c r="I282" s="15"/>
      <c r="J282" s="14"/>
      <c r="K282" s="14"/>
      <c r="L282" s="15"/>
      <c r="M282" s="15"/>
      <c r="N282" s="14"/>
      <c r="O282" s="14"/>
      <c r="P282" s="14"/>
      <c r="Q282" s="15"/>
      <c r="R282" s="14"/>
      <c r="S282" s="14"/>
      <c r="T282" s="14"/>
      <c r="U282" s="15"/>
      <c r="V282" s="156"/>
      <c r="W282" s="14"/>
      <c r="X282" s="14"/>
      <c r="Y282" s="14"/>
      <c r="Z282" s="14"/>
      <c r="AA282" s="14"/>
      <c r="AB282" s="14"/>
      <c r="AC282" s="15"/>
      <c r="AD282" s="14"/>
      <c r="AE282" s="14"/>
      <c r="AF282" s="14"/>
      <c r="AG282" s="15"/>
      <c r="AH282" s="14"/>
      <c r="AI282" s="14"/>
      <c r="AJ282" s="14"/>
      <c r="AK282" s="15"/>
      <c r="AL282" s="14"/>
      <c r="AM282" s="14"/>
      <c r="AN282" s="14"/>
      <c r="AO282" s="14"/>
      <c r="AP282" s="14"/>
      <c r="AQ282" s="14"/>
      <c r="AR282" s="14"/>
      <c r="AS282" s="15"/>
      <c r="AT282" s="14"/>
      <c r="AU282" s="14"/>
      <c r="AV282" s="14"/>
      <c r="AW282" s="15"/>
      <c r="AX282" s="14"/>
      <c r="AY282" s="14"/>
      <c r="AZ282" s="14"/>
      <c r="BA282" s="15"/>
      <c r="BB282" s="14"/>
      <c r="BC282" s="14"/>
      <c r="BD282" s="14"/>
      <c r="BE282" s="15"/>
      <c r="BF282" s="14"/>
      <c r="BG282" s="14"/>
      <c r="BH282" s="14"/>
      <c r="BI282" s="15"/>
      <c r="BJ282" s="14"/>
      <c r="BK282" s="14"/>
      <c r="BL282" s="14"/>
      <c r="BM282" s="15"/>
      <c r="BN282" s="14"/>
      <c r="BO282" s="14"/>
      <c r="BP282" s="14"/>
      <c r="BQ282" s="14"/>
      <c r="BR282" s="14">
        <v>93.7</v>
      </c>
      <c r="BS282" s="14">
        <v>93.7</v>
      </c>
      <c r="BT282" s="14">
        <v>93.7</v>
      </c>
      <c r="BU282" s="14">
        <f t="shared" si="845"/>
        <v>100</v>
      </c>
      <c r="BV282" s="14"/>
      <c r="BW282" s="14"/>
      <c r="BX282" s="14"/>
      <c r="BY282" s="15"/>
      <c r="BZ282" s="14"/>
      <c r="CA282" s="14"/>
      <c r="CB282" s="14"/>
      <c r="CC282" s="15"/>
      <c r="CD282" s="14"/>
      <c r="CE282" s="14"/>
      <c r="CF282" s="14"/>
      <c r="CG282" s="15"/>
      <c r="CH282" s="14"/>
      <c r="CI282" s="14"/>
      <c r="CJ282" s="14"/>
      <c r="CK282" s="15"/>
      <c r="CL282" s="15"/>
      <c r="CM282" s="14"/>
      <c r="CN282" s="14"/>
      <c r="CO282" s="15"/>
      <c r="CP282" s="15"/>
      <c r="CQ282" s="14"/>
      <c r="CR282" s="14"/>
      <c r="CS282" s="15"/>
    </row>
    <row r="283" spans="1:97" s="12" customFormat="1" x14ac:dyDescent="0.25">
      <c r="A283" s="120" t="s">
        <v>583</v>
      </c>
      <c r="B283" s="48">
        <f t="shared" si="811"/>
        <v>234.2</v>
      </c>
      <c r="C283" s="48">
        <f t="shared" si="811"/>
        <v>234.2</v>
      </c>
      <c r="D283" s="48">
        <f t="shared" si="812"/>
        <v>234.2</v>
      </c>
      <c r="E283" s="14">
        <f t="shared" si="855"/>
        <v>100</v>
      </c>
      <c r="F283" s="14"/>
      <c r="G283" s="14"/>
      <c r="H283" s="14"/>
      <c r="I283" s="15"/>
      <c r="J283" s="14"/>
      <c r="K283" s="14"/>
      <c r="L283" s="15"/>
      <c r="M283" s="15"/>
      <c r="N283" s="14"/>
      <c r="O283" s="14"/>
      <c r="P283" s="14"/>
      <c r="Q283" s="15"/>
      <c r="R283" s="14"/>
      <c r="S283" s="14"/>
      <c r="T283" s="14"/>
      <c r="U283" s="15"/>
      <c r="V283" s="156"/>
      <c r="W283" s="14"/>
      <c r="X283" s="14"/>
      <c r="Y283" s="14"/>
      <c r="Z283" s="14"/>
      <c r="AA283" s="14"/>
      <c r="AB283" s="14"/>
      <c r="AC283" s="15"/>
      <c r="AD283" s="14"/>
      <c r="AE283" s="14"/>
      <c r="AF283" s="14"/>
      <c r="AG283" s="15"/>
      <c r="AH283" s="14"/>
      <c r="AI283" s="14"/>
      <c r="AJ283" s="14"/>
      <c r="AK283" s="15"/>
      <c r="AL283" s="14"/>
      <c r="AM283" s="14"/>
      <c r="AN283" s="14"/>
      <c r="AO283" s="14"/>
      <c r="AP283" s="14"/>
      <c r="AQ283" s="14"/>
      <c r="AR283" s="14"/>
      <c r="AS283" s="15"/>
      <c r="AT283" s="14"/>
      <c r="AU283" s="14"/>
      <c r="AV283" s="14"/>
      <c r="AW283" s="15"/>
      <c r="AX283" s="14"/>
      <c r="AY283" s="14"/>
      <c r="AZ283" s="14"/>
      <c r="BA283" s="15"/>
      <c r="BB283" s="14"/>
      <c r="BC283" s="14"/>
      <c r="BD283" s="14"/>
      <c r="BE283" s="15"/>
      <c r="BF283" s="14"/>
      <c r="BG283" s="14"/>
      <c r="BH283" s="14"/>
      <c r="BI283" s="15"/>
      <c r="BJ283" s="14"/>
      <c r="BK283" s="14"/>
      <c r="BL283" s="14"/>
      <c r="BM283" s="15"/>
      <c r="BN283" s="14"/>
      <c r="BO283" s="14"/>
      <c r="BP283" s="14"/>
      <c r="BQ283" s="14"/>
      <c r="BR283" s="14">
        <v>234.2</v>
      </c>
      <c r="BS283" s="14">
        <v>234.2</v>
      </c>
      <c r="BT283" s="14">
        <v>234.2</v>
      </c>
      <c r="BU283" s="14">
        <f t="shared" si="845"/>
        <v>100</v>
      </c>
      <c r="BV283" s="14"/>
      <c r="BW283" s="14"/>
      <c r="BX283" s="14"/>
      <c r="BY283" s="15"/>
      <c r="BZ283" s="14"/>
      <c r="CA283" s="14"/>
      <c r="CB283" s="14"/>
      <c r="CC283" s="15"/>
      <c r="CD283" s="14"/>
      <c r="CE283" s="14"/>
      <c r="CF283" s="14"/>
      <c r="CG283" s="15"/>
      <c r="CH283" s="14"/>
      <c r="CI283" s="14"/>
      <c r="CJ283" s="14"/>
      <c r="CK283" s="15"/>
      <c r="CL283" s="15"/>
      <c r="CM283" s="14"/>
      <c r="CN283" s="14"/>
      <c r="CO283" s="15"/>
      <c r="CP283" s="15"/>
      <c r="CQ283" s="14"/>
      <c r="CR283" s="14"/>
      <c r="CS283" s="15"/>
    </row>
    <row r="284" spans="1:97" s="26" customFormat="1" ht="31.5" x14ac:dyDescent="0.25">
      <c r="A284" s="75" t="s">
        <v>408</v>
      </c>
      <c r="B284" s="78">
        <f t="shared" si="811"/>
        <v>515186.50000000012</v>
      </c>
      <c r="C284" s="78">
        <f t="shared" si="811"/>
        <v>595496.29999999993</v>
      </c>
      <c r="D284" s="78">
        <f t="shared" si="812"/>
        <v>592618.72970999987</v>
      </c>
      <c r="E284" s="81">
        <f t="shared" ref="E284" si="856">D284/C284*100</f>
        <v>99.516777805336474</v>
      </c>
      <c r="F284" s="81">
        <f>SUM(F285:F293)</f>
        <v>1415.8</v>
      </c>
      <c r="G284" s="81">
        <f>SUM(G285:G293)</f>
        <v>1179.3</v>
      </c>
      <c r="H284" s="81">
        <f t="shared" ref="H284:CN284" si="857">SUM(H285:H293)</f>
        <v>1179.3</v>
      </c>
      <c r="I284" s="81">
        <f t="shared" si="815"/>
        <v>100</v>
      </c>
      <c r="J284" s="81">
        <f t="shared" ref="J284" si="858">SUM(J285:J293)</f>
        <v>420.6</v>
      </c>
      <c r="K284" s="81">
        <f t="shared" si="857"/>
        <v>499</v>
      </c>
      <c r="L284" s="81">
        <f t="shared" si="857"/>
        <v>499</v>
      </c>
      <c r="M284" s="81">
        <f t="shared" si="817"/>
        <v>100</v>
      </c>
      <c r="N284" s="81">
        <f t="shared" ref="N284" si="859">SUM(N285:N293)</f>
        <v>8433.1</v>
      </c>
      <c r="O284" s="81">
        <f t="shared" si="857"/>
        <v>8702.7999999999993</v>
      </c>
      <c r="P284" s="81">
        <f t="shared" si="857"/>
        <v>8702.7999999999993</v>
      </c>
      <c r="Q284" s="81">
        <f t="shared" si="819"/>
        <v>100</v>
      </c>
      <c r="R284" s="81">
        <f t="shared" ref="R284" si="860">SUM(R285:R293)</f>
        <v>121205.7</v>
      </c>
      <c r="S284" s="81">
        <f t="shared" si="857"/>
        <v>134629.6</v>
      </c>
      <c r="T284" s="81">
        <f t="shared" si="857"/>
        <v>134629.6</v>
      </c>
      <c r="U284" s="81">
        <f t="shared" si="790"/>
        <v>100</v>
      </c>
      <c r="V284" s="154"/>
      <c r="W284" s="81">
        <f t="shared" si="857"/>
        <v>456.5</v>
      </c>
      <c r="X284" s="81">
        <f t="shared" si="857"/>
        <v>101.4324</v>
      </c>
      <c r="Y284" s="81">
        <f t="shared" si="106"/>
        <v>22.219583789704274</v>
      </c>
      <c r="Z284" s="81">
        <f t="shared" ref="Z284" si="861">SUM(Z285:Z293)</f>
        <v>8402.1</v>
      </c>
      <c r="AA284" s="81">
        <f t="shared" si="857"/>
        <v>6809.7</v>
      </c>
      <c r="AB284" s="81">
        <f t="shared" si="857"/>
        <v>6809.7</v>
      </c>
      <c r="AC284" s="81">
        <f t="shared" si="822"/>
        <v>100</v>
      </c>
      <c r="AD284" s="81">
        <f t="shared" ref="AD284" si="862">SUM(AD285:AD293)</f>
        <v>377.1</v>
      </c>
      <c r="AE284" s="81">
        <f t="shared" si="857"/>
        <v>484.9</v>
      </c>
      <c r="AF284" s="81">
        <f t="shared" si="857"/>
        <v>484.9</v>
      </c>
      <c r="AG284" s="81">
        <f t="shared" si="824"/>
        <v>100</v>
      </c>
      <c r="AH284" s="81">
        <f t="shared" ref="AH284" si="863">SUM(AH285:AH293)</f>
        <v>328355.40000000002</v>
      </c>
      <c r="AI284" s="81">
        <f t="shared" si="857"/>
        <v>396711</v>
      </c>
      <c r="AJ284" s="81">
        <f t="shared" si="857"/>
        <v>396711</v>
      </c>
      <c r="AK284" s="81">
        <f t="shared" si="826"/>
        <v>100</v>
      </c>
      <c r="AL284" s="81">
        <f t="shared" ref="AL284" si="864">SUM(AL285:AL293)</f>
        <v>1591.9</v>
      </c>
      <c r="AM284" s="81">
        <f t="shared" si="857"/>
        <v>1643.4</v>
      </c>
      <c r="AN284" s="81">
        <f t="shared" si="857"/>
        <v>1539.54521</v>
      </c>
      <c r="AO284" s="79">
        <f t="shared" si="828"/>
        <v>93.680492272118769</v>
      </c>
      <c r="AP284" s="81">
        <f t="shared" ref="AP284" si="865">SUM(AP285:AP293)</f>
        <v>0</v>
      </c>
      <c r="AQ284" s="81">
        <f t="shared" si="857"/>
        <v>0</v>
      </c>
      <c r="AR284" s="81">
        <f t="shared" si="857"/>
        <v>0</v>
      </c>
      <c r="AS284" s="81"/>
      <c r="AT284" s="81">
        <f t="shared" ref="AT284" si="866">SUM(AT285:AT293)</f>
        <v>318.39999999999998</v>
      </c>
      <c r="AU284" s="81">
        <f t="shared" si="857"/>
        <v>328.7</v>
      </c>
      <c r="AV284" s="81">
        <f t="shared" si="857"/>
        <v>328.7</v>
      </c>
      <c r="AW284" s="81">
        <f t="shared" si="831"/>
        <v>100</v>
      </c>
      <c r="AX284" s="81">
        <f t="shared" ref="AX284" si="867">SUM(AX285:AX293)</f>
        <v>7321.8</v>
      </c>
      <c r="AY284" s="81">
        <f t="shared" si="857"/>
        <v>6609.4</v>
      </c>
      <c r="AZ284" s="81">
        <f t="shared" si="857"/>
        <v>6115.4750999999997</v>
      </c>
      <c r="BA284" s="81">
        <f t="shared" si="833"/>
        <v>92.526932853209061</v>
      </c>
      <c r="BB284" s="81">
        <f t="shared" ref="BB284" si="868">SUM(BB285:BB293)</f>
        <v>955.2</v>
      </c>
      <c r="BC284" s="81">
        <f t="shared" si="857"/>
        <v>986</v>
      </c>
      <c r="BD284" s="81">
        <f t="shared" si="857"/>
        <v>986</v>
      </c>
      <c r="BE284" s="81">
        <f t="shared" si="835"/>
        <v>100</v>
      </c>
      <c r="BF284" s="81">
        <f t="shared" ref="BF284" si="869">SUM(BF285:BF293)</f>
        <v>318.39999999999998</v>
      </c>
      <c r="BG284" s="81">
        <f t="shared" si="857"/>
        <v>328.7</v>
      </c>
      <c r="BH284" s="81">
        <f t="shared" si="857"/>
        <v>328.7</v>
      </c>
      <c r="BI284" s="81">
        <f t="shared" si="837"/>
        <v>100</v>
      </c>
      <c r="BJ284" s="81">
        <f t="shared" ref="BJ284" si="870">SUM(BJ285:BJ293)</f>
        <v>2978.5</v>
      </c>
      <c r="BK284" s="81">
        <f t="shared" si="857"/>
        <v>2978.5</v>
      </c>
      <c r="BL284" s="81">
        <f t="shared" ref="BL284" si="871">SUM(BL285:BL293)</f>
        <v>2978.5</v>
      </c>
      <c r="BM284" s="81">
        <f t="shared" si="840"/>
        <v>100</v>
      </c>
      <c r="BN284" s="81">
        <f t="shared" ref="BN284" si="872">SUM(BN285:BN293)</f>
        <v>0</v>
      </c>
      <c r="BO284" s="81">
        <f t="shared" si="857"/>
        <v>0</v>
      </c>
      <c r="BP284" s="81">
        <f t="shared" ref="BP284" si="873">SUM(BP285:BP293)</f>
        <v>0</v>
      </c>
      <c r="BQ284" s="81">
        <f t="shared" si="857"/>
        <v>0</v>
      </c>
      <c r="BR284" s="81">
        <f t="shared" ref="BR284" si="874">SUM(BR285:BR293)</f>
        <v>1592.6000000000001</v>
      </c>
      <c r="BS284" s="81">
        <f t="shared" si="857"/>
        <v>1592.6000000000001</v>
      </c>
      <c r="BT284" s="81">
        <f t="shared" ref="BT284" si="875">SUM(BT285:BT293)</f>
        <v>1592.6000000000001</v>
      </c>
      <c r="BU284" s="79">
        <f t="shared" ref="BU284:BU293" si="876">BT284/BS284*100</f>
        <v>100</v>
      </c>
      <c r="BV284" s="81">
        <f t="shared" ref="BV284" si="877">SUM(BV285:BV293)</f>
        <v>318.39999999999998</v>
      </c>
      <c r="BW284" s="81">
        <f t="shared" si="857"/>
        <v>328.7</v>
      </c>
      <c r="BX284" s="81">
        <f t="shared" si="857"/>
        <v>328.7</v>
      </c>
      <c r="BY284" s="81">
        <f t="shared" si="847"/>
        <v>100</v>
      </c>
      <c r="BZ284" s="81">
        <f t="shared" ref="BZ284" si="878">SUM(BZ285:BZ293)</f>
        <v>318.39999999999998</v>
      </c>
      <c r="CA284" s="81">
        <f t="shared" si="857"/>
        <v>328.7</v>
      </c>
      <c r="CB284" s="81">
        <f t="shared" ref="CB284" si="879">SUM(CB285:CB293)</f>
        <v>328.7</v>
      </c>
      <c r="CC284" s="81">
        <f t="shared" si="850"/>
        <v>100</v>
      </c>
      <c r="CD284" s="81">
        <f t="shared" ref="CD284" si="880">SUM(CD285:CD293)</f>
        <v>30637.3</v>
      </c>
      <c r="CE284" s="81">
        <f t="shared" si="857"/>
        <v>30637.3</v>
      </c>
      <c r="CF284" s="81">
        <f t="shared" si="857"/>
        <v>28715.697</v>
      </c>
      <c r="CG284" s="81">
        <f t="shared" si="94"/>
        <v>93.727897040535552</v>
      </c>
      <c r="CH284" s="81">
        <f t="shared" ref="CH284" si="881">SUM(CH285:CH293)</f>
        <v>225.8</v>
      </c>
      <c r="CI284" s="81">
        <f t="shared" si="857"/>
        <v>256.39999999999998</v>
      </c>
      <c r="CJ284" s="81">
        <f t="shared" si="857"/>
        <v>253.28</v>
      </c>
      <c r="CK284" s="81">
        <f t="shared" si="854"/>
        <v>98.783151326053058</v>
      </c>
      <c r="CL284" s="81"/>
      <c r="CM284" s="81">
        <f t="shared" si="857"/>
        <v>5.0999999999999996</v>
      </c>
      <c r="CN284" s="81">
        <f t="shared" si="857"/>
        <v>5.0999999999999996</v>
      </c>
      <c r="CO284" s="81">
        <f t="shared" si="853"/>
        <v>100</v>
      </c>
      <c r="CP284" s="81"/>
      <c r="CQ284" s="81"/>
      <c r="CR284" s="81"/>
      <c r="CS284" s="81"/>
    </row>
    <row r="285" spans="1:97" s="12" customFormat="1" x14ac:dyDescent="0.25">
      <c r="A285" s="119" t="s">
        <v>350</v>
      </c>
      <c r="B285" s="48">
        <f t="shared" si="811"/>
        <v>513593.90000000014</v>
      </c>
      <c r="C285" s="48">
        <f t="shared" si="811"/>
        <v>593903.69999999995</v>
      </c>
      <c r="D285" s="48">
        <f t="shared" si="812"/>
        <v>591026.12970999989</v>
      </c>
      <c r="E285" s="15">
        <f t="shared" si="1"/>
        <v>99.515482006594652</v>
      </c>
      <c r="F285" s="15">
        <v>1415.8</v>
      </c>
      <c r="G285" s="15">
        <v>1179.3</v>
      </c>
      <c r="H285" s="133">
        <v>1179.3</v>
      </c>
      <c r="I285" s="15">
        <f t="shared" si="815"/>
        <v>100</v>
      </c>
      <c r="J285" s="15">
        <v>420.6</v>
      </c>
      <c r="K285" s="133">
        <v>499</v>
      </c>
      <c r="L285" s="133">
        <v>499</v>
      </c>
      <c r="M285" s="15">
        <f t="shared" si="817"/>
        <v>100</v>
      </c>
      <c r="N285" s="15">
        <v>8433.1</v>
      </c>
      <c r="O285" s="133">
        <v>8702.7999999999993</v>
      </c>
      <c r="P285" s="133">
        <v>8702.7999999999993</v>
      </c>
      <c r="Q285" s="15">
        <f t="shared" si="819"/>
        <v>100</v>
      </c>
      <c r="R285" s="15">
        <v>121205.7</v>
      </c>
      <c r="S285" s="15">
        <v>134629.6</v>
      </c>
      <c r="T285" s="133">
        <v>134629.6</v>
      </c>
      <c r="U285" s="15">
        <f t="shared" si="790"/>
        <v>100</v>
      </c>
      <c r="V285" s="156"/>
      <c r="W285" s="133">
        <v>456.5</v>
      </c>
      <c r="X285" s="133">
        <v>101.4324</v>
      </c>
      <c r="Y285" s="15">
        <f t="shared" si="106"/>
        <v>22.219583789704274</v>
      </c>
      <c r="Z285" s="15">
        <v>8402.1</v>
      </c>
      <c r="AA285" s="15">
        <v>6809.7</v>
      </c>
      <c r="AB285" s="133">
        <v>6809.7</v>
      </c>
      <c r="AC285" s="15">
        <f t="shared" si="822"/>
        <v>100</v>
      </c>
      <c r="AD285" s="15">
        <v>377.1</v>
      </c>
      <c r="AE285" s="15">
        <v>484.9</v>
      </c>
      <c r="AF285" s="133">
        <v>484.9</v>
      </c>
      <c r="AG285" s="15">
        <f t="shared" si="824"/>
        <v>100</v>
      </c>
      <c r="AH285" s="247">
        <v>328355.40000000002</v>
      </c>
      <c r="AI285" s="133">
        <v>396711</v>
      </c>
      <c r="AJ285" s="133">
        <v>396711</v>
      </c>
      <c r="AK285" s="15">
        <f t="shared" si="826"/>
        <v>100</v>
      </c>
      <c r="AL285" s="15">
        <v>1591.9</v>
      </c>
      <c r="AM285" s="133">
        <v>1643.4</v>
      </c>
      <c r="AN285" s="133">
        <v>1539.54521</v>
      </c>
      <c r="AO285" s="14">
        <f t="shared" si="828"/>
        <v>93.680492272118769</v>
      </c>
      <c r="AP285" s="14"/>
      <c r="AQ285" s="14"/>
      <c r="AR285" s="15"/>
      <c r="AS285" s="15"/>
      <c r="AT285" s="15">
        <v>318.39999999999998</v>
      </c>
      <c r="AU285" s="15">
        <v>328.7</v>
      </c>
      <c r="AV285" s="15">
        <v>328.7</v>
      </c>
      <c r="AW285" s="15">
        <f t="shared" si="831"/>
        <v>100</v>
      </c>
      <c r="AX285" s="15">
        <v>7321.8</v>
      </c>
      <c r="AY285" s="133">
        <v>6609.4</v>
      </c>
      <c r="AZ285" s="133">
        <v>6115.4750999999997</v>
      </c>
      <c r="BA285" s="15">
        <f t="shared" si="833"/>
        <v>92.526932853209061</v>
      </c>
      <c r="BB285" s="15">
        <v>955.2</v>
      </c>
      <c r="BC285" s="133">
        <v>986</v>
      </c>
      <c r="BD285" s="133">
        <v>986</v>
      </c>
      <c r="BE285" s="15">
        <f t="shared" si="835"/>
        <v>100</v>
      </c>
      <c r="BF285" s="15">
        <v>318.39999999999998</v>
      </c>
      <c r="BG285" s="247">
        <v>328.7</v>
      </c>
      <c r="BH285" s="133">
        <v>328.7</v>
      </c>
      <c r="BI285" s="15">
        <f t="shared" si="837"/>
        <v>100</v>
      </c>
      <c r="BJ285" s="15">
        <v>2978.5</v>
      </c>
      <c r="BK285" s="15">
        <v>2978.5</v>
      </c>
      <c r="BL285" s="15">
        <v>2978.5</v>
      </c>
      <c r="BM285" s="15">
        <f t="shared" si="840"/>
        <v>100</v>
      </c>
      <c r="BN285" s="15"/>
      <c r="BO285" s="15"/>
      <c r="BP285" s="15"/>
      <c r="BQ285" s="15"/>
      <c r="BR285" s="15"/>
      <c r="BS285" s="15"/>
      <c r="BT285" s="15"/>
      <c r="BU285" s="14"/>
      <c r="BV285" s="15">
        <v>318.39999999999998</v>
      </c>
      <c r="BW285" s="133">
        <v>328.7</v>
      </c>
      <c r="BX285" s="133">
        <v>328.7</v>
      </c>
      <c r="BY285" s="15">
        <f t="shared" si="847"/>
        <v>100</v>
      </c>
      <c r="BZ285" s="15">
        <v>318.39999999999998</v>
      </c>
      <c r="CA285" s="15">
        <v>328.7</v>
      </c>
      <c r="CB285" s="15">
        <v>328.7</v>
      </c>
      <c r="CC285" s="15">
        <f t="shared" si="850"/>
        <v>100</v>
      </c>
      <c r="CD285" s="15">
        <v>30637.3</v>
      </c>
      <c r="CE285" s="15">
        <v>30637.3</v>
      </c>
      <c r="CF285" s="133">
        <v>28715.697</v>
      </c>
      <c r="CG285" s="15">
        <f t="shared" si="94"/>
        <v>93.727897040535552</v>
      </c>
      <c r="CH285" s="15">
        <v>225.8</v>
      </c>
      <c r="CI285" s="15">
        <v>256.39999999999998</v>
      </c>
      <c r="CJ285" s="15">
        <v>253.28</v>
      </c>
      <c r="CK285" s="15">
        <f t="shared" si="854"/>
        <v>98.783151326053058</v>
      </c>
      <c r="CL285" s="15"/>
      <c r="CM285" s="133">
        <v>5.0999999999999996</v>
      </c>
      <c r="CN285" s="133">
        <v>5.0999999999999996</v>
      </c>
      <c r="CO285" s="15">
        <f t="shared" si="853"/>
        <v>100</v>
      </c>
      <c r="CP285" s="15"/>
      <c r="CQ285" s="15"/>
      <c r="CR285" s="15"/>
      <c r="CS285" s="15"/>
    </row>
    <row r="286" spans="1:97" s="12" customFormat="1" x14ac:dyDescent="0.25">
      <c r="A286" s="120" t="s">
        <v>586</v>
      </c>
      <c r="B286" s="48">
        <f t="shared" si="811"/>
        <v>234.2</v>
      </c>
      <c r="C286" s="48">
        <f t="shared" si="811"/>
        <v>234.2</v>
      </c>
      <c r="D286" s="48">
        <f t="shared" si="812"/>
        <v>234.2</v>
      </c>
      <c r="E286" s="14">
        <f t="shared" ref="E286:E293" si="882">D286/C286*100</f>
        <v>100</v>
      </c>
      <c r="F286" s="14"/>
      <c r="G286" s="14"/>
      <c r="H286" s="14"/>
      <c r="I286" s="15"/>
      <c r="J286" s="14"/>
      <c r="K286" s="14"/>
      <c r="L286" s="14"/>
      <c r="M286" s="15"/>
      <c r="N286" s="14"/>
      <c r="O286" s="14"/>
      <c r="P286" s="15"/>
      <c r="Q286" s="15"/>
      <c r="R286" s="15"/>
      <c r="S286" s="15"/>
      <c r="T286" s="15"/>
      <c r="U286" s="15"/>
      <c r="V286" s="156"/>
      <c r="W286" s="14"/>
      <c r="X286" s="14"/>
      <c r="Y286" s="15"/>
      <c r="Z286" s="14"/>
      <c r="AA286" s="14"/>
      <c r="AB286" s="14"/>
      <c r="AC286" s="15"/>
      <c r="AD286" s="14"/>
      <c r="AE286" s="14"/>
      <c r="AF286" s="15"/>
      <c r="AG286" s="15"/>
      <c r="AH286" s="15"/>
      <c r="AI286" s="15"/>
      <c r="AJ286" s="15"/>
      <c r="AK286" s="15"/>
      <c r="AL286" s="14"/>
      <c r="AM286" s="14"/>
      <c r="AN286" s="14"/>
      <c r="AO286" s="14"/>
      <c r="AP286" s="14"/>
      <c r="AQ286" s="14"/>
      <c r="AR286" s="14"/>
      <c r="AS286" s="15"/>
      <c r="AT286" s="14"/>
      <c r="AU286" s="14"/>
      <c r="AV286" s="14"/>
      <c r="AW286" s="15"/>
      <c r="AX286" s="14"/>
      <c r="AY286" s="14"/>
      <c r="AZ286" s="14"/>
      <c r="BA286" s="15"/>
      <c r="BB286" s="14"/>
      <c r="BC286" s="14"/>
      <c r="BD286" s="14"/>
      <c r="BE286" s="15"/>
      <c r="BF286" s="14"/>
      <c r="BG286" s="14"/>
      <c r="BH286" s="14"/>
      <c r="BI286" s="15"/>
      <c r="BJ286" s="14"/>
      <c r="BK286" s="14"/>
      <c r="BL286" s="14"/>
      <c r="BM286" s="15"/>
      <c r="BN286" s="14"/>
      <c r="BO286" s="14"/>
      <c r="BP286" s="14"/>
      <c r="BQ286" s="14"/>
      <c r="BR286" s="14">
        <v>234.2</v>
      </c>
      <c r="BS286" s="14">
        <v>234.2</v>
      </c>
      <c r="BT286" s="14">
        <v>234.2</v>
      </c>
      <c r="BU286" s="14">
        <f t="shared" si="876"/>
        <v>100</v>
      </c>
      <c r="BV286" s="14"/>
      <c r="BW286" s="14"/>
      <c r="BX286" s="14"/>
      <c r="BY286" s="15"/>
      <c r="BZ286" s="14"/>
      <c r="CA286" s="14"/>
      <c r="CB286" s="14"/>
      <c r="CC286" s="15"/>
      <c r="CD286" s="14"/>
      <c r="CE286" s="14"/>
      <c r="CF286" s="14"/>
      <c r="CG286" s="14"/>
      <c r="CH286" s="14"/>
      <c r="CI286" s="14"/>
      <c r="CJ286" s="14"/>
      <c r="CK286" s="15"/>
      <c r="CL286" s="15"/>
      <c r="CM286" s="14"/>
      <c r="CN286" s="14"/>
      <c r="CO286" s="15"/>
      <c r="CP286" s="15"/>
      <c r="CQ286" s="14"/>
      <c r="CR286" s="14"/>
      <c r="CS286" s="15"/>
    </row>
    <row r="287" spans="1:97" s="12" customFormat="1" x14ac:dyDescent="0.25">
      <c r="A287" s="120" t="s">
        <v>405</v>
      </c>
      <c r="B287" s="48">
        <f t="shared" si="811"/>
        <v>234.2</v>
      </c>
      <c r="C287" s="48">
        <f t="shared" si="811"/>
        <v>234.2</v>
      </c>
      <c r="D287" s="48">
        <f t="shared" si="812"/>
        <v>234.2</v>
      </c>
      <c r="E287" s="14">
        <f t="shared" si="882"/>
        <v>100</v>
      </c>
      <c r="F287" s="14"/>
      <c r="G287" s="14"/>
      <c r="H287" s="14"/>
      <c r="I287" s="15"/>
      <c r="J287" s="14"/>
      <c r="K287" s="14"/>
      <c r="L287" s="14"/>
      <c r="M287" s="15"/>
      <c r="N287" s="14"/>
      <c r="O287" s="14"/>
      <c r="P287" s="15"/>
      <c r="Q287" s="15"/>
      <c r="R287" s="15"/>
      <c r="S287" s="15"/>
      <c r="T287" s="15"/>
      <c r="U287" s="15"/>
      <c r="V287" s="156"/>
      <c r="W287" s="14"/>
      <c r="X287" s="14"/>
      <c r="Y287" s="15"/>
      <c r="Z287" s="14"/>
      <c r="AA287" s="14"/>
      <c r="AB287" s="14"/>
      <c r="AC287" s="15"/>
      <c r="AD287" s="14"/>
      <c r="AE287" s="14"/>
      <c r="AF287" s="15"/>
      <c r="AG287" s="15"/>
      <c r="AH287" s="15"/>
      <c r="AI287" s="15"/>
      <c r="AJ287" s="15"/>
      <c r="AK287" s="15"/>
      <c r="AL287" s="14"/>
      <c r="AM287" s="14"/>
      <c r="AN287" s="14"/>
      <c r="AO287" s="14"/>
      <c r="AP287" s="14"/>
      <c r="AQ287" s="14"/>
      <c r="AR287" s="14"/>
      <c r="AS287" s="15"/>
      <c r="AT287" s="14"/>
      <c r="AU287" s="14"/>
      <c r="AV287" s="14"/>
      <c r="AW287" s="15"/>
      <c r="AX287" s="14"/>
      <c r="AY287" s="14"/>
      <c r="AZ287" s="14"/>
      <c r="BA287" s="15"/>
      <c r="BB287" s="14"/>
      <c r="BC287" s="14"/>
      <c r="BD287" s="14"/>
      <c r="BE287" s="15"/>
      <c r="BF287" s="14"/>
      <c r="BG287" s="14"/>
      <c r="BH287" s="14"/>
      <c r="BI287" s="15"/>
      <c r="BJ287" s="14"/>
      <c r="BK287" s="14"/>
      <c r="BL287" s="14"/>
      <c r="BM287" s="15"/>
      <c r="BN287" s="14"/>
      <c r="BO287" s="14"/>
      <c r="BP287" s="14"/>
      <c r="BQ287" s="14"/>
      <c r="BR287" s="14">
        <v>234.2</v>
      </c>
      <c r="BS287" s="14">
        <v>234.2</v>
      </c>
      <c r="BT287" s="14">
        <v>234.2</v>
      </c>
      <c r="BU287" s="14">
        <f t="shared" si="876"/>
        <v>100</v>
      </c>
      <c r="BV287" s="14"/>
      <c r="BW287" s="14"/>
      <c r="BX287" s="14"/>
      <c r="BY287" s="15"/>
      <c r="BZ287" s="14"/>
      <c r="CA287" s="14"/>
      <c r="CB287" s="14"/>
      <c r="CC287" s="15"/>
      <c r="CD287" s="14"/>
      <c r="CE287" s="14"/>
      <c r="CF287" s="14"/>
      <c r="CG287" s="14"/>
      <c r="CH287" s="14"/>
      <c r="CI287" s="14"/>
      <c r="CJ287" s="14"/>
      <c r="CK287" s="15"/>
      <c r="CL287" s="15"/>
      <c r="CM287" s="14"/>
      <c r="CN287" s="14"/>
      <c r="CO287" s="15"/>
      <c r="CP287" s="15"/>
      <c r="CQ287" s="14"/>
      <c r="CR287" s="14"/>
      <c r="CS287" s="15"/>
    </row>
    <row r="288" spans="1:97" s="12" customFormat="1" x14ac:dyDescent="0.25">
      <c r="A288" s="120" t="s">
        <v>406</v>
      </c>
      <c r="B288" s="48">
        <f t="shared" si="811"/>
        <v>93.7</v>
      </c>
      <c r="C288" s="48">
        <f t="shared" si="811"/>
        <v>93.7</v>
      </c>
      <c r="D288" s="48">
        <f t="shared" si="812"/>
        <v>93.7</v>
      </c>
      <c r="E288" s="14">
        <f t="shared" si="882"/>
        <v>100</v>
      </c>
      <c r="F288" s="14"/>
      <c r="G288" s="14"/>
      <c r="H288" s="14"/>
      <c r="I288" s="15"/>
      <c r="J288" s="14"/>
      <c r="K288" s="14"/>
      <c r="L288" s="14"/>
      <c r="M288" s="15"/>
      <c r="N288" s="14"/>
      <c r="O288" s="14"/>
      <c r="P288" s="15"/>
      <c r="Q288" s="15"/>
      <c r="R288" s="15"/>
      <c r="S288" s="15"/>
      <c r="T288" s="15"/>
      <c r="U288" s="15"/>
      <c r="V288" s="156"/>
      <c r="W288" s="14"/>
      <c r="X288" s="14"/>
      <c r="Y288" s="15"/>
      <c r="Z288" s="14"/>
      <c r="AA288" s="14"/>
      <c r="AB288" s="14"/>
      <c r="AC288" s="15"/>
      <c r="AD288" s="14"/>
      <c r="AE288" s="14"/>
      <c r="AF288" s="15"/>
      <c r="AG288" s="15"/>
      <c r="AH288" s="15"/>
      <c r="AI288" s="15"/>
      <c r="AJ288" s="15"/>
      <c r="AK288" s="15"/>
      <c r="AL288" s="14"/>
      <c r="AM288" s="14"/>
      <c r="AN288" s="14"/>
      <c r="AO288" s="14"/>
      <c r="AP288" s="14"/>
      <c r="AQ288" s="14"/>
      <c r="AR288" s="14"/>
      <c r="AS288" s="15"/>
      <c r="AT288" s="14"/>
      <c r="AU288" s="14"/>
      <c r="AV288" s="14"/>
      <c r="AW288" s="15"/>
      <c r="AX288" s="14"/>
      <c r="AY288" s="14"/>
      <c r="AZ288" s="14"/>
      <c r="BA288" s="15"/>
      <c r="BB288" s="14"/>
      <c r="BC288" s="14"/>
      <c r="BD288" s="14"/>
      <c r="BE288" s="15"/>
      <c r="BF288" s="14"/>
      <c r="BG288" s="14"/>
      <c r="BH288" s="14"/>
      <c r="BI288" s="15"/>
      <c r="BJ288" s="14"/>
      <c r="BK288" s="14"/>
      <c r="BL288" s="14"/>
      <c r="BM288" s="15"/>
      <c r="BN288" s="14"/>
      <c r="BO288" s="14"/>
      <c r="BP288" s="14"/>
      <c r="BQ288" s="14"/>
      <c r="BR288" s="14">
        <v>93.7</v>
      </c>
      <c r="BS288" s="14">
        <v>93.7</v>
      </c>
      <c r="BT288" s="14">
        <v>93.7</v>
      </c>
      <c r="BU288" s="14">
        <f t="shared" si="876"/>
        <v>100</v>
      </c>
      <c r="BV288" s="14"/>
      <c r="BW288" s="14"/>
      <c r="BX288" s="14"/>
      <c r="BY288" s="15"/>
      <c r="BZ288" s="14"/>
      <c r="CA288" s="14"/>
      <c r="CB288" s="14"/>
      <c r="CC288" s="15"/>
      <c r="CD288" s="14"/>
      <c r="CE288" s="14"/>
      <c r="CF288" s="14"/>
      <c r="CG288" s="14"/>
      <c r="CH288" s="14"/>
      <c r="CI288" s="14"/>
      <c r="CJ288" s="14"/>
      <c r="CK288" s="15"/>
      <c r="CL288" s="15"/>
      <c r="CM288" s="14"/>
      <c r="CN288" s="14"/>
      <c r="CO288" s="15"/>
      <c r="CP288" s="15"/>
      <c r="CQ288" s="14"/>
      <c r="CR288" s="14"/>
      <c r="CS288" s="15"/>
    </row>
    <row r="289" spans="1:97" s="12" customFormat="1" x14ac:dyDescent="0.25">
      <c r="A289" s="120" t="s">
        <v>661</v>
      </c>
      <c r="B289" s="48">
        <f t="shared" si="811"/>
        <v>234.2</v>
      </c>
      <c r="C289" s="48">
        <f t="shared" si="811"/>
        <v>234.2</v>
      </c>
      <c r="D289" s="48">
        <f t="shared" si="812"/>
        <v>234.2</v>
      </c>
      <c r="E289" s="14">
        <f t="shared" si="882"/>
        <v>100</v>
      </c>
      <c r="F289" s="14"/>
      <c r="G289" s="14"/>
      <c r="H289" s="14"/>
      <c r="I289" s="15"/>
      <c r="J289" s="14"/>
      <c r="K289" s="14"/>
      <c r="L289" s="14"/>
      <c r="M289" s="15"/>
      <c r="N289" s="14"/>
      <c r="O289" s="14"/>
      <c r="P289" s="15"/>
      <c r="Q289" s="15"/>
      <c r="R289" s="15"/>
      <c r="S289" s="15"/>
      <c r="T289" s="15"/>
      <c r="U289" s="15"/>
      <c r="V289" s="156"/>
      <c r="W289" s="14"/>
      <c r="X289" s="14"/>
      <c r="Y289" s="15"/>
      <c r="Z289" s="14"/>
      <c r="AA289" s="14"/>
      <c r="AB289" s="14"/>
      <c r="AC289" s="15"/>
      <c r="AD289" s="14"/>
      <c r="AE289" s="14"/>
      <c r="AF289" s="15"/>
      <c r="AG289" s="15"/>
      <c r="AH289" s="15"/>
      <c r="AI289" s="15"/>
      <c r="AJ289" s="15"/>
      <c r="AK289" s="15"/>
      <c r="AL289" s="14"/>
      <c r="AM289" s="14"/>
      <c r="AN289" s="14"/>
      <c r="AO289" s="14"/>
      <c r="AP289" s="14"/>
      <c r="AQ289" s="14"/>
      <c r="AR289" s="14"/>
      <c r="AS289" s="15"/>
      <c r="AT289" s="14"/>
      <c r="AU289" s="14"/>
      <c r="AV289" s="14"/>
      <c r="AW289" s="15"/>
      <c r="AX289" s="14"/>
      <c r="AY289" s="14"/>
      <c r="AZ289" s="14"/>
      <c r="BA289" s="15"/>
      <c r="BB289" s="14"/>
      <c r="BC289" s="14"/>
      <c r="BD289" s="14"/>
      <c r="BE289" s="15"/>
      <c r="BF289" s="14"/>
      <c r="BG289" s="14"/>
      <c r="BH289" s="14"/>
      <c r="BI289" s="15"/>
      <c r="BJ289" s="14"/>
      <c r="BK289" s="14"/>
      <c r="BL289" s="14"/>
      <c r="BM289" s="15"/>
      <c r="BN289" s="14"/>
      <c r="BO289" s="14"/>
      <c r="BP289" s="14"/>
      <c r="BQ289" s="14"/>
      <c r="BR289" s="14">
        <v>234.2</v>
      </c>
      <c r="BS289" s="14">
        <v>234.2</v>
      </c>
      <c r="BT289" s="14">
        <v>234.2</v>
      </c>
      <c r="BU289" s="14">
        <f t="shared" si="876"/>
        <v>100</v>
      </c>
      <c r="BV289" s="14"/>
      <c r="BW289" s="14"/>
      <c r="BX289" s="14"/>
      <c r="BY289" s="15"/>
      <c r="BZ289" s="14"/>
      <c r="CA289" s="14"/>
      <c r="CB289" s="14"/>
      <c r="CC289" s="15"/>
      <c r="CD289" s="14"/>
      <c r="CE289" s="14"/>
      <c r="CF289" s="14"/>
      <c r="CG289" s="14"/>
      <c r="CH289" s="14"/>
      <c r="CI289" s="14"/>
      <c r="CJ289" s="14"/>
      <c r="CK289" s="15"/>
      <c r="CL289" s="15"/>
      <c r="CM289" s="14"/>
      <c r="CN289" s="14"/>
      <c r="CO289" s="15"/>
      <c r="CP289" s="15"/>
      <c r="CQ289" s="14"/>
      <c r="CR289" s="14"/>
      <c r="CS289" s="15"/>
    </row>
    <row r="290" spans="1:97" s="12" customFormat="1" x14ac:dyDescent="0.25">
      <c r="A290" s="120" t="s">
        <v>589</v>
      </c>
      <c r="B290" s="48">
        <f t="shared" si="811"/>
        <v>93.7</v>
      </c>
      <c r="C290" s="48">
        <f t="shared" si="811"/>
        <v>93.7</v>
      </c>
      <c r="D290" s="48">
        <f t="shared" si="812"/>
        <v>93.7</v>
      </c>
      <c r="E290" s="14">
        <f t="shared" si="882"/>
        <v>100</v>
      </c>
      <c r="F290" s="14"/>
      <c r="G290" s="14"/>
      <c r="H290" s="14"/>
      <c r="I290" s="15"/>
      <c r="J290" s="14"/>
      <c r="K290" s="14"/>
      <c r="L290" s="14"/>
      <c r="M290" s="15"/>
      <c r="N290" s="14"/>
      <c r="O290" s="14"/>
      <c r="P290" s="15"/>
      <c r="Q290" s="15"/>
      <c r="R290" s="15"/>
      <c r="S290" s="15"/>
      <c r="T290" s="15"/>
      <c r="U290" s="15"/>
      <c r="V290" s="156"/>
      <c r="W290" s="14"/>
      <c r="X290" s="14"/>
      <c r="Y290" s="15"/>
      <c r="Z290" s="14"/>
      <c r="AA290" s="14"/>
      <c r="AB290" s="14"/>
      <c r="AC290" s="15"/>
      <c r="AD290" s="14"/>
      <c r="AE290" s="14"/>
      <c r="AF290" s="15"/>
      <c r="AG290" s="15"/>
      <c r="AH290" s="15"/>
      <c r="AI290" s="15"/>
      <c r="AJ290" s="15"/>
      <c r="AK290" s="15"/>
      <c r="AL290" s="14"/>
      <c r="AM290" s="14"/>
      <c r="AN290" s="14"/>
      <c r="AO290" s="14"/>
      <c r="AP290" s="14"/>
      <c r="AQ290" s="14"/>
      <c r="AR290" s="14"/>
      <c r="AS290" s="15"/>
      <c r="AT290" s="14"/>
      <c r="AU290" s="14"/>
      <c r="AV290" s="14"/>
      <c r="AW290" s="15"/>
      <c r="AX290" s="14"/>
      <c r="AY290" s="14"/>
      <c r="AZ290" s="14"/>
      <c r="BA290" s="15"/>
      <c r="BB290" s="14"/>
      <c r="BC290" s="14"/>
      <c r="BD290" s="14"/>
      <c r="BE290" s="15"/>
      <c r="BF290" s="14"/>
      <c r="BG290" s="14"/>
      <c r="BH290" s="14"/>
      <c r="BI290" s="15"/>
      <c r="BJ290" s="14"/>
      <c r="BK290" s="14"/>
      <c r="BL290" s="14"/>
      <c r="BM290" s="15"/>
      <c r="BN290" s="14"/>
      <c r="BO290" s="14"/>
      <c r="BP290" s="14"/>
      <c r="BQ290" s="14"/>
      <c r="BR290" s="14">
        <v>93.7</v>
      </c>
      <c r="BS290" s="14">
        <v>93.7</v>
      </c>
      <c r="BT290" s="14">
        <v>93.7</v>
      </c>
      <c r="BU290" s="14">
        <f t="shared" si="876"/>
        <v>100</v>
      </c>
      <c r="BV290" s="14"/>
      <c r="BW290" s="14"/>
      <c r="BX290" s="14"/>
      <c r="BY290" s="15"/>
      <c r="BZ290" s="14"/>
      <c r="CA290" s="14"/>
      <c r="CB290" s="14"/>
      <c r="CC290" s="15"/>
      <c r="CD290" s="14"/>
      <c r="CE290" s="14"/>
      <c r="CF290" s="14"/>
      <c r="CG290" s="14"/>
      <c r="CH290" s="14"/>
      <c r="CI290" s="14"/>
      <c r="CJ290" s="14"/>
      <c r="CK290" s="15"/>
      <c r="CL290" s="15"/>
      <c r="CM290" s="14"/>
      <c r="CN290" s="14"/>
      <c r="CO290" s="15"/>
      <c r="CP290" s="15"/>
      <c r="CQ290" s="14"/>
      <c r="CR290" s="14"/>
      <c r="CS290" s="15"/>
    </row>
    <row r="291" spans="1:97" s="12" customFormat="1" x14ac:dyDescent="0.25">
      <c r="A291" s="120" t="s">
        <v>588</v>
      </c>
      <c r="B291" s="48">
        <f t="shared" si="811"/>
        <v>234.2</v>
      </c>
      <c r="C291" s="48">
        <f t="shared" si="811"/>
        <v>234.2</v>
      </c>
      <c r="D291" s="48">
        <f t="shared" si="812"/>
        <v>234.2</v>
      </c>
      <c r="E291" s="14">
        <f t="shared" si="882"/>
        <v>100</v>
      </c>
      <c r="F291" s="14"/>
      <c r="G291" s="14"/>
      <c r="H291" s="14"/>
      <c r="I291" s="15"/>
      <c r="J291" s="14"/>
      <c r="K291" s="14"/>
      <c r="L291" s="14"/>
      <c r="M291" s="15"/>
      <c r="N291" s="14"/>
      <c r="O291" s="14"/>
      <c r="P291" s="15"/>
      <c r="Q291" s="15"/>
      <c r="R291" s="15"/>
      <c r="S291" s="15"/>
      <c r="T291" s="15"/>
      <c r="U291" s="15"/>
      <c r="V291" s="156"/>
      <c r="W291" s="14"/>
      <c r="X291" s="14"/>
      <c r="Y291" s="15"/>
      <c r="Z291" s="14"/>
      <c r="AA291" s="14"/>
      <c r="AB291" s="14"/>
      <c r="AC291" s="15"/>
      <c r="AD291" s="14"/>
      <c r="AE291" s="14"/>
      <c r="AF291" s="15"/>
      <c r="AG291" s="15"/>
      <c r="AH291" s="15"/>
      <c r="AI291" s="15"/>
      <c r="AJ291" s="15"/>
      <c r="AK291" s="15"/>
      <c r="AL291" s="14"/>
      <c r="AM291" s="14"/>
      <c r="AN291" s="14"/>
      <c r="AO291" s="14"/>
      <c r="AP291" s="14"/>
      <c r="AQ291" s="14"/>
      <c r="AR291" s="14"/>
      <c r="AS291" s="15"/>
      <c r="AT291" s="14"/>
      <c r="AU291" s="14"/>
      <c r="AV291" s="14"/>
      <c r="AW291" s="15"/>
      <c r="AX291" s="14"/>
      <c r="AY291" s="14"/>
      <c r="AZ291" s="14"/>
      <c r="BA291" s="15"/>
      <c r="BB291" s="14"/>
      <c r="BC291" s="14"/>
      <c r="BD291" s="14"/>
      <c r="BE291" s="15"/>
      <c r="BF291" s="14"/>
      <c r="BG291" s="14"/>
      <c r="BH291" s="14"/>
      <c r="BI291" s="15"/>
      <c r="BJ291" s="14"/>
      <c r="BK291" s="14"/>
      <c r="BL291" s="14"/>
      <c r="BM291" s="15"/>
      <c r="BN291" s="14"/>
      <c r="BO291" s="14"/>
      <c r="BP291" s="14"/>
      <c r="BQ291" s="14"/>
      <c r="BR291" s="14">
        <v>234.2</v>
      </c>
      <c r="BS291" s="14">
        <v>234.2</v>
      </c>
      <c r="BT291" s="14">
        <v>234.2</v>
      </c>
      <c r="BU291" s="14">
        <f t="shared" si="876"/>
        <v>100</v>
      </c>
      <c r="BV291" s="14"/>
      <c r="BW291" s="14"/>
      <c r="BX291" s="14"/>
      <c r="BY291" s="15"/>
      <c r="BZ291" s="14"/>
      <c r="CA291" s="14"/>
      <c r="CB291" s="14"/>
      <c r="CC291" s="15"/>
      <c r="CD291" s="14"/>
      <c r="CE291" s="14"/>
      <c r="CF291" s="14"/>
      <c r="CG291" s="14"/>
      <c r="CH291" s="14"/>
      <c r="CI291" s="14"/>
      <c r="CJ291" s="14"/>
      <c r="CK291" s="15"/>
      <c r="CL291" s="15"/>
      <c r="CM291" s="14"/>
      <c r="CN291" s="14"/>
      <c r="CO291" s="15"/>
      <c r="CP291" s="15"/>
      <c r="CQ291" s="14"/>
      <c r="CR291" s="14"/>
      <c r="CS291" s="15"/>
    </row>
    <row r="292" spans="1:97" s="12" customFormat="1" x14ac:dyDescent="0.25">
      <c r="A292" s="120" t="s">
        <v>590</v>
      </c>
      <c r="B292" s="48">
        <f t="shared" si="811"/>
        <v>234.2</v>
      </c>
      <c r="C292" s="48">
        <f t="shared" si="811"/>
        <v>234.2</v>
      </c>
      <c r="D292" s="48">
        <f t="shared" si="812"/>
        <v>234.2</v>
      </c>
      <c r="E292" s="14">
        <f t="shared" si="882"/>
        <v>100</v>
      </c>
      <c r="F292" s="14"/>
      <c r="G292" s="14"/>
      <c r="H292" s="14"/>
      <c r="I292" s="15"/>
      <c r="J292" s="14"/>
      <c r="K292" s="14"/>
      <c r="L292" s="14"/>
      <c r="M292" s="15"/>
      <c r="N292" s="14"/>
      <c r="O292" s="14"/>
      <c r="P292" s="15"/>
      <c r="Q292" s="15"/>
      <c r="R292" s="15"/>
      <c r="S292" s="15"/>
      <c r="T292" s="15"/>
      <c r="U292" s="15"/>
      <c r="V292" s="156"/>
      <c r="W292" s="14"/>
      <c r="X292" s="14"/>
      <c r="Y292" s="15"/>
      <c r="Z292" s="14"/>
      <c r="AA292" s="14"/>
      <c r="AB292" s="14"/>
      <c r="AC292" s="15"/>
      <c r="AD292" s="14"/>
      <c r="AE292" s="14"/>
      <c r="AF292" s="15"/>
      <c r="AG292" s="15"/>
      <c r="AH292" s="15"/>
      <c r="AI292" s="15"/>
      <c r="AJ292" s="15"/>
      <c r="AK292" s="15"/>
      <c r="AL292" s="14"/>
      <c r="AM292" s="14"/>
      <c r="AN292" s="14"/>
      <c r="AO292" s="14"/>
      <c r="AP292" s="14"/>
      <c r="AQ292" s="14"/>
      <c r="AR292" s="14"/>
      <c r="AS292" s="15"/>
      <c r="AT292" s="14"/>
      <c r="AU292" s="14"/>
      <c r="AV292" s="14"/>
      <c r="AW292" s="15"/>
      <c r="AX292" s="14"/>
      <c r="AY292" s="14"/>
      <c r="AZ292" s="14"/>
      <c r="BA292" s="15"/>
      <c r="BB292" s="14"/>
      <c r="BC292" s="14"/>
      <c r="BD292" s="14"/>
      <c r="BE292" s="15"/>
      <c r="BF292" s="14"/>
      <c r="BG292" s="14"/>
      <c r="BH292" s="14"/>
      <c r="BI292" s="15"/>
      <c r="BJ292" s="14"/>
      <c r="BK292" s="14"/>
      <c r="BL292" s="14"/>
      <c r="BM292" s="15"/>
      <c r="BN292" s="14"/>
      <c r="BO292" s="14"/>
      <c r="BP292" s="14"/>
      <c r="BQ292" s="14"/>
      <c r="BR292" s="14">
        <v>234.2</v>
      </c>
      <c r="BS292" s="14">
        <v>234.2</v>
      </c>
      <c r="BT292" s="14">
        <v>234.2</v>
      </c>
      <c r="BU292" s="14">
        <f t="shared" si="876"/>
        <v>100</v>
      </c>
      <c r="BV292" s="14"/>
      <c r="BW292" s="14"/>
      <c r="BX292" s="14"/>
      <c r="BY292" s="15"/>
      <c r="BZ292" s="14"/>
      <c r="CA292" s="14"/>
      <c r="CB292" s="14"/>
      <c r="CC292" s="15"/>
      <c r="CD292" s="14"/>
      <c r="CE292" s="14"/>
      <c r="CF292" s="14"/>
      <c r="CG292" s="14"/>
      <c r="CH292" s="14"/>
      <c r="CI292" s="14"/>
      <c r="CJ292" s="14"/>
      <c r="CK292" s="15"/>
      <c r="CL292" s="15"/>
      <c r="CM292" s="14"/>
      <c r="CN292" s="14"/>
      <c r="CO292" s="15"/>
      <c r="CP292" s="15"/>
      <c r="CQ292" s="14"/>
      <c r="CR292" s="14"/>
      <c r="CS292" s="15"/>
    </row>
    <row r="293" spans="1:97" s="12" customFormat="1" x14ac:dyDescent="0.25">
      <c r="A293" s="120" t="s">
        <v>407</v>
      </c>
      <c r="B293" s="48">
        <f t="shared" si="811"/>
        <v>234.2</v>
      </c>
      <c r="C293" s="48">
        <f t="shared" si="811"/>
        <v>234.2</v>
      </c>
      <c r="D293" s="48">
        <f t="shared" si="812"/>
        <v>234.2</v>
      </c>
      <c r="E293" s="14">
        <f t="shared" si="882"/>
        <v>100</v>
      </c>
      <c r="F293" s="14"/>
      <c r="G293" s="14"/>
      <c r="H293" s="14"/>
      <c r="I293" s="15"/>
      <c r="J293" s="14"/>
      <c r="K293" s="14"/>
      <c r="L293" s="14"/>
      <c r="M293" s="15"/>
      <c r="N293" s="14"/>
      <c r="O293" s="14"/>
      <c r="P293" s="15"/>
      <c r="Q293" s="15"/>
      <c r="R293" s="15"/>
      <c r="S293" s="15"/>
      <c r="T293" s="15"/>
      <c r="U293" s="15"/>
      <c r="V293" s="156"/>
      <c r="W293" s="14"/>
      <c r="X293" s="14"/>
      <c r="Y293" s="15"/>
      <c r="Z293" s="14"/>
      <c r="AA293" s="14"/>
      <c r="AB293" s="14"/>
      <c r="AC293" s="15"/>
      <c r="AD293" s="14"/>
      <c r="AE293" s="14"/>
      <c r="AF293" s="15"/>
      <c r="AG293" s="15"/>
      <c r="AH293" s="15"/>
      <c r="AI293" s="15"/>
      <c r="AJ293" s="15"/>
      <c r="AK293" s="15"/>
      <c r="AL293" s="14"/>
      <c r="AM293" s="14"/>
      <c r="AN293" s="14"/>
      <c r="AO293" s="14"/>
      <c r="AP293" s="14"/>
      <c r="AQ293" s="14"/>
      <c r="AR293" s="14"/>
      <c r="AS293" s="15"/>
      <c r="AT293" s="14"/>
      <c r="AU293" s="14"/>
      <c r="AV293" s="14"/>
      <c r="AW293" s="15"/>
      <c r="AX293" s="14"/>
      <c r="AY293" s="14"/>
      <c r="AZ293" s="14"/>
      <c r="BA293" s="15"/>
      <c r="BB293" s="14"/>
      <c r="BC293" s="14"/>
      <c r="BD293" s="14"/>
      <c r="BE293" s="15"/>
      <c r="BF293" s="14"/>
      <c r="BG293" s="14"/>
      <c r="BH293" s="14"/>
      <c r="BI293" s="15"/>
      <c r="BJ293" s="14"/>
      <c r="BK293" s="14"/>
      <c r="BL293" s="14"/>
      <c r="BM293" s="15"/>
      <c r="BN293" s="14"/>
      <c r="BO293" s="14"/>
      <c r="BP293" s="14"/>
      <c r="BQ293" s="14"/>
      <c r="BR293" s="14">
        <v>234.2</v>
      </c>
      <c r="BS293" s="14">
        <v>234.2</v>
      </c>
      <c r="BT293" s="14">
        <v>234.2</v>
      </c>
      <c r="BU293" s="14">
        <f t="shared" si="876"/>
        <v>100</v>
      </c>
      <c r="BV293" s="14"/>
      <c r="BW293" s="14"/>
      <c r="BX293" s="14"/>
      <c r="BY293" s="15"/>
      <c r="BZ293" s="14"/>
      <c r="CA293" s="14"/>
      <c r="CB293" s="14"/>
      <c r="CC293" s="15"/>
      <c r="CD293" s="14"/>
      <c r="CE293" s="14"/>
      <c r="CF293" s="14"/>
      <c r="CG293" s="14"/>
      <c r="CH293" s="14"/>
      <c r="CI293" s="14"/>
      <c r="CJ293" s="14"/>
      <c r="CK293" s="15"/>
      <c r="CL293" s="15"/>
      <c r="CM293" s="14"/>
      <c r="CN293" s="14"/>
      <c r="CO293" s="15"/>
      <c r="CP293" s="15"/>
      <c r="CQ293" s="14"/>
      <c r="CR293" s="14"/>
      <c r="CS293" s="15"/>
    </row>
    <row r="294" spans="1:97" s="26" customFormat="1" ht="31.5" x14ac:dyDescent="0.25">
      <c r="A294" s="75" t="s">
        <v>422</v>
      </c>
      <c r="B294" s="78">
        <f t="shared" si="811"/>
        <v>167846.1</v>
      </c>
      <c r="C294" s="78">
        <f t="shared" si="811"/>
        <v>203473.09999999995</v>
      </c>
      <c r="D294" s="78">
        <f t="shared" si="812"/>
        <v>201583.91350999998</v>
      </c>
      <c r="E294" s="81">
        <f t="shared" ref="E294" si="883">D294/C294*100</f>
        <v>99.071530099064702</v>
      </c>
      <c r="F294" s="81">
        <f>SUM(F295:F303)</f>
        <v>981</v>
      </c>
      <c r="G294" s="81">
        <f>SUM(G295:G303)</f>
        <v>981</v>
      </c>
      <c r="H294" s="81">
        <f t="shared" ref="H294:CN294" si="884">SUM(H295:H303)</f>
        <v>981</v>
      </c>
      <c r="I294" s="81">
        <f t="shared" si="815"/>
        <v>100</v>
      </c>
      <c r="J294" s="81">
        <f t="shared" ref="J294" si="885">SUM(J295:J303)</f>
        <v>143.30000000000001</v>
      </c>
      <c r="K294" s="81">
        <f t="shared" si="884"/>
        <v>143.30000000000001</v>
      </c>
      <c r="L294" s="81">
        <f t="shared" si="884"/>
        <v>143.30000000000001</v>
      </c>
      <c r="M294" s="81">
        <f t="shared" si="817"/>
        <v>100</v>
      </c>
      <c r="N294" s="81">
        <f t="shared" ref="N294" si="886">SUM(N295:N303)</f>
        <v>2698.9</v>
      </c>
      <c r="O294" s="81">
        <f t="shared" si="884"/>
        <v>1955.4</v>
      </c>
      <c r="P294" s="81">
        <f t="shared" si="884"/>
        <v>1955.4</v>
      </c>
      <c r="Q294" s="81">
        <f t="shared" si="819"/>
        <v>100</v>
      </c>
      <c r="R294" s="81">
        <f t="shared" ref="R294" si="887">SUM(R295:R303)</f>
        <v>32941.599999999999</v>
      </c>
      <c r="S294" s="81">
        <f t="shared" si="884"/>
        <v>35499.699999999997</v>
      </c>
      <c r="T294" s="81">
        <f t="shared" si="884"/>
        <v>35499.699999999997</v>
      </c>
      <c r="U294" s="81">
        <f t="shared" si="790"/>
        <v>100</v>
      </c>
      <c r="V294" s="154"/>
      <c r="W294" s="81">
        <f t="shared" si="884"/>
        <v>255.1</v>
      </c>
      <c r="X294" s="81">
        <f t="shared" si="884"/>
        <v>253.53145000000001</v>
      </c>
      <c r="Y294" s="81">
        <f t="shared" si="106"/>
        <v>99.385123480987858</v>
      </c>
      <c r="Z294" s="81">
        <f t="shared" ref="Z294" si="888">SUM(Z295:Z303)</f>
        <v>3256</v>
      </c>
      <c r="AA294" s="81">
        <f t="shared" si="884"/>
        <v>3256</v>
      </c>
      <c r="AB294" s="81">
        <f t="shared" si="884"/>
        <v>3256</v>
      </c>
      <c r="AC294" s="81">
        <f t="shared" si="822"/>
        <v>100</v>
      </c>
      <c r="AD294" s="81">
        <f t="shared" ref="AD294" si="889">SUM(AD295:AD303)</f>
        <v>107.7</v>
      </c>
      <c r="AE294" s="81">
        <f t="shared" si="884"/>
        <v>107.7</v>
      </c>
      <c r="AF294" s="81">
        <f t="shared" si="884"/>
        <v>107.7</v>
      </c>
      <c r="AG294" s="81">
        <f t="shared" si="824"/>
        <v>100</v>
      </c>
      <c r="AH294" s="81">
        <f t="shared" ref="AH294" si="890">SUM(AH295:AH303)</f>
        <v>110440.2</v>
      </c>
      <c r="AI294" s="81">
        <f t="shared" si="884"/>
        <v>143930</v>
      </c>
      <c r="AJ294" s="81">
        <f t="shared" si="884"/>
        <v>143930</v>
      </c>
      <c r="AK294" s="81">
        <f t="shared" si="826"/>
        <v>100</v>
      </c>
      <c r="AL294" s="81">
        <f t="shared" ref="AL294" si="891">SUM(AL295:AL303)</f>
        <v>601.20000000000005</v>
      </c>
      <c r="AM294" s="81">
        <f t="shared" si="884"/>
        <v>620.5</v>
      </c>
      <c r="AN294" s="81">
        <f t="shared" si="884"/>
        <v>602.57411000000002</v>
      </c>
      <c r="AO294" s="79">
        <f t="shared" si="828"/>
        <v>97.111057211925868</v>
      </c>
      <c r="AP294" s="81">
        <f t="shared" ref="AP294" si="892">SUM(AP295:AP303)</f>
        <v>0</v>
      </c>
      <c r="AQ294" s="81">
        <f t="shared" si="884"/>
        <v>0</v>
      </c>
      <c r="AR294" s="81">
        <f t="shared" si="884"/>
        <v>0</v>
      </c>
      <c r="AS294" s="81"/>
      <c r="AT294" s="81">
        <f t="shared" ref="AT294" si="893">SUM(AT295:AT303)</f>
        <v>300.60000000000002</v>
      </c>
      <c r="AU294" s="81">
        <f t="shared" si="884"/>
        <v>310.3</v>
      </c>
      <c r="AV294" s="81">
        <f t="shared" si="884"/>
        <v>310.3</v>
      </c>
      <c r="AW294" s="81">
        <f t="shared" si="831"/>
        <v>100</v>
      </c>
      <c r="AX294" s="81">
        <f t="shared" ref="AX294" si="894">SUM(AX295:AX303)</f>
        <v>574.9</v>
      </c>
      <c r="AY294" s="81">
        <f t="shared" si="884"/>
        <v>559.70000000000005</v>
      </c>
      <c r="AZ294" s="81">
        <f t="shared" si="884"/>
        <v>520.69533999999999</v>
      </c>
      <c r="BA294" s="81">
        <f t="shared" si="833"/>
        <v>93.031148829730199</v>
      </c>
      <c r="BB294" s="81">
        <f t="shared" ref="BB294" si="895">SUM(BB295:BB303)</f>
        <v>300.60000000000002</v>
      </c>
      <c r="BC294" s="81">
        <f t="shared" si="884"/>
        <v>310.3</v>
      </c>
      <c r="BD294" s="81">
        <f t="shared" si="884"/>
        <v>166.73961</v>
      </c>
      <c r="BE294" s="81">
        <f t="shared" si="835"/>
        <v>53.734969384466645</v>
      </c>
      <c r="BF294" s="81">
        <f t="shared" ref="BF294" si="896">SUM(BF295:BF303)</f>
        <v>300.60000000000002</v>
      </c>
      <c r="BG294" s="81">
        <f t="shared" si="884"/>
        <v>310.3</v>
      </c>
      <c r="BH294" s="81">
        <f t="shared" si="884"/>
        <v>307.03699999999998</v>
      </c>
      <c r="BI294" s="81">
        <f t="shared" si="837"/>
        <v>98.94843699645503</v>
      </c>
      <c r="BJ294" s="81">
        <f t="shared" ref="BJ294" si="897">SUM(BJ295:BJ303)</f>
        <v>885.1</v>
      </c>
      <c r="BK294" s="81">
        <f t="shared" si="884"/>
        <v>877.1</v>
      </c>
      <c r="BL294" s="81">
        <f t="shared" ref="BL294" si="898">SUM(BL295:BL303)</f>
        <v>877.1</v>
      </c>
      <c r="BM294" s="81">
        <f t="shared" si="840"/>
        <v>100</v>
      </c>
      <c r="BN294" s="81">
        <f t="shared" ref="BN294" si="899">SUM(BN295:BN303)</f>
        <v>0</v>
      </c>
      <c r="BO294" s="81">
        <f t="shared" si="884"/>
        <v>0</v>
      </c>
      <c r="BP294" s="81">
        <f t="shared" ref="BP294" si="900">SUM(BP295:BP303)</f>
        <v>0</v>
      </c>
      <c r="BQ294" s="81">
        <f t="shared" si="884"/>
        <v>0</v>
      </c>
      <c r="BR294" s="81">
        <f t="shared" ref="BR294" si="901">SUM(BR295:BR303)</f>
        <v>1171.1000000000001</v>
      </c>
      <c r="BS294" s="81">
        <f t="shared" si="884"/>
        <v>1171.1000000000001</v>
      </c>
      <c r="BT294" s="81">
        <f t="shared" ref="BT294" si="902">SUM(BT295:BT303)</f>
        <v>1171.1000000000001</v>
      </c>
      <c r="BU294" s="79">
        <f t="shared" ref="BU294:BU304" si="903">BT294/BS294*100</f>
        <v>100</v>
      </c>
      <c r="BV294" s="81">
        <f t="shared" ref="BV294" si="904">SUM(BV295:BV303)</f>
        <v>300.60000000000002</v>
      </c>
      <c r="BW294" s="81">
        <f t="shared" si="884"/>
        <v>310.3</v>
      </c>
      <c r="BX294" s="81">
        <f t="shared" si="884"/>
        <v>310.3</v>
      </c>
      <c r="BY294" s="81">
        <f t="shared" si="847"/>
        <v>100</v>
      </c>
      <c r="BZ294" s="81">
        <f t="shared" ref="BZ294" si="905">SUM(BZ295:BZ303)</f>
        <v>300.60000000000002</v>
      </c>
      <c r="CA294" s="81">
        <f t="shared" si="884"/>
        <v>310.3</v>
      </c>
      <c r="CB294" s="81">
        <f t="shared" ref="CB294" si="906">SUM(CB295:CB303)</f>
        <v>309</v>
      </c>
      <c r="CC294" s="81">
        <f t="shared" si="850"/>
        <v>99.58105059619723</v>
      </c>
      <c r="CD294" s="81">
        <f t="shared" ref="CD294" si="907">SUM(CD295:CD303)</f>
        <v>12395.3</v>
      </c>
      <c r="CE294" s="81">
        <f t="shared" si="884"/>
        <v>12395.3</v>
      </c>
      <c r="CF294" s="81">
        <f t="shared" si="884"/>
        <v>10733.7</v>
      </c>
      <c r="CG294" s="81">
        <f t="shared" si="94"/>
        <v>86.594919041894926</v>
      </c>
      <c r="CH294" s="81">
        <f t="shared" ref="CH294" si="908">SUM(CH295:CH303)</f>
        <v>146.80000000000001</v>
      </c>
      <c r="CI294" s="81">
        <f t="shared" si="884"/>
        <v>166.6</v>
      </c>
      <c r="CJ294" s="81">
        <f t="shared" si="884"/>
        <v>145.636</v>
      </c>
      <c r="CK294" s="81">
        <f t="shared" si="854"/>
        <v>87.416566626650663</v>
      </c>
      <c r="CL294" s="81"/>
      <c r="CM294" s="81">
        <f t="shared" si="884"/>
        <v>3.1</v>
      </c>
      <c r="CN294" s="81">
        <f t="shared" si="884"/>
        <v>3.1</v>
      </c>
      <c r="CO294" s="81">
        <f t="shared" si="853"/>
        <v>100</v>
      </c>
      <c r="CP294" s="81"/>
      <c r="CQ294" s="81"/>
      <c r="CR294" s="81"/>
      <c r="CS294" s="81"/>
    </row>
    <row r="295" spans="1:97" s="12" customFormat="1" x14ac:dyDescent="0.25">
      <c r="A295" s="119" t="s">
        <v>349</v>
      </c>
      <c r="B295" s="48">
        <f t="shared" si="811"/>
        <v>166675</v>
      </c>
      <c r="C295" s="48">
        <f t="shared" si="811"/>
        <v>202301.99999999994</v>
      </c>
      <c r="D295" s="48">
        <f t="shared" si="812"/>
        <v>200412.81350999998</v>
      </c>
      <c r="E295" s="15">
        <f t="shared" si="1"/>
        <v>99.066155307411705</v>
      </c>
      <c r="F295" s="15">
        <v>981</v>
      </c>
      <c r="G295" s="15">
        <v>981</v>
      </c>
      <c r="H295" s="133">
        <v>981</v>
      </c>
      <c r="I295" s="15">
        <f t="shared" si="815"/>
        <v>100</v>
      </c>
      <c r="J295" s="15">
        <v>143.30000000000001</v>
      </c>
      <c r="K295" s="133">
        <v>143.30000000000001</v>
      </c>
      <c r="L295" s="133">
        <v>143.30000000000001</v>
      </c>
      <c r="M295" s="15">
        <f t="shared" si="817"/>
        <v>100</v>
      </c>
      <c r="N295" s="15">
        <v>2698.9</v>
      </c>
      <c r="O295" s="133">
        <v>1955.4</v>
      </c>
      <c r="P295" s="133">
        <v>1955.4</v>
      </c>
      <c r="Q295" s="15">
        <f t="shared" si="819"/>
        <v>100</v>
      </c>
      <c r="R295" s="15">
        <v>32941.599999999999</v>
      </c>
      <c r="S295" s="15">
        <v>35499.699999999997</v>
      </c>
      <c r="T295" s="133">
        <v>35499.699999999997</v>
      </c>
      <c r="U295" s="15">
        <f t="shared" si="790"/>
        <v>100</v>
      </c>
      <c r="V295" s="156"/>
      <c r="W295" s="133">
        <v>255.1</v>
      </c>
      <c r="X295" s="133">
        <v>253.53145000000001</v>
      </c>
      <c r="Y295" s="15">
        <f t="shared" si="106"/>
        <v>99.385123480987858</v>
      </c>
      <c r="Z295" s="15">
        <v>3256</v>
      </c>
      <c r="AA295" s="15">
        <v>3256</v>
      </c>
      <c r="AB295" s="133">
        <v>3256</v>
      </c>
      <c r="AC295" s="15">
        <f t="shared" si="822"/>
        <v>100</v>
      </c>
      <c r="AD295" s="15">
        <v>107.7</v>
      </c>
      <c r="AE295" s="15">
        <v>107.7</v>
      </c>
      <c r="AF295" s="133">
        <v>107.7</v>
      </c>
      <c r="AG295" s="15">
        <f t="shared" si="824"/>
        <v>100</v>
      </c>
      <c r="AH295" s="247">
        <v>110440.2</v>
      </c>
      <c r="AI295" s="133">
        <v>143930</v>
      </c>
      <c r="AJ295" s="133">
        <v>143930</v>
      </c>
      <c r="AK295" s="15">
        <f t="shared" si="826"/>
        <v>100</v>
      </c>
      <c r="AL295" s="15">
        <v>601.20000000000005</v>
      </c>
      <c r="AM295" s="133">
        <v>620.5</v>
      </c>
      <c r="AN295" s="133">
        <v>602.57411000000002</v>
      </c>
      <c r="AO295" s="14">
        <f t="shared" si="828"/>
        <v>97.111057211925868</v>
      </c>
      <c r="AP295" s="14"/>
      <c r="AQ295" s="14"/>
      <c r="AR295" s="15"/>
      <c r="AS295" s="15"/>
      <c r="AT295" s="15">
        <v>300.60000000000002</v>
      </c>
      <c r="AU295" s="15">
        <v>310.3</v>
      </c>
      <c r="AV295" s="15">
        <v>310.3</v>
      </c>
      <c r="AW295" s="15">
        <f t="shared" si="831"/>
        <v>100</v>
      </c>
      <c r="AX295" s="15">
        <v>574.9</v>
      </c>
      <c r="AY295" s="133">
        <v>559.70000000000005</v>
      </c>
      <c r="AZ295" s="133">
        <v>520.69533999999999</v>
      </c>
      <c r="BA295" s="15">
        <f t="shared" si="833"/>
        <v>93.031148829730199</v>
      </c>
      <c r="BB295" s="15">
        <v>300.60000000000002</v>
      </c>
      <c r="BC295" s="133">
        <v>310.3</v>
      </c>
      <c r="BD295" s="133">
        <v>166.73961</v>
      </c>
      <c r="BE295" s="15">
        <f t="shared" si="835"/>
        <v>53.734969384466645</v>
      </c>
      <c r="BF295" s="15">
        <v>300.60000000000002</v>
      </c>
      <c r="BG295" s="247">
        <v>310.3</v>
      </c>
      <c r="BH295" s="133">
        <v>307.03699999999998</v>
      </c>
      <c r="BI295" s="15">
        <f t="shared" si="837"/>
        <v>98.94843699645503</v>
      </c>
      <c r="BJ295" s="15">
        <v>885.1</v>
      </c>
      <c r="BK295" s="15">
        <v>877.1</v>
      </c>
      <c r="BL295" s="15">
        <v>877.1</v>
      </c>
      <c r="BM295" s="15">
        <f t="shared" si="840"/>
        <v>100</v>
      </c>
      <c r="BN295" s="15"/>
      <c r="BO295" s="15"/>
      <c r="BP295" s="15"/>
      <c r="BQ295" s="15"/>
      <c r="BR295" s="15"/>
      <c r="BS295" s="15"/>
      <c r="BT295" s="15"/>
      <c r="BU295" s="14"/>
      <c r="BV295" s="15">
        <v>300.60000000000002</v>
      </c>
      <c r="BW295" s="133">
        <v>310.3</v>
      </c>
      <c r="BX295" s="133">
        <v>310.3</v>
      </c>
      <c r="BY295" s="15">
        <f t="shared" si="847"/>
        <v>100</v>
      </c>
      <c r="BZ295" s="15">
        <v>300.60000000000002</v>
      </c>
      <c r="CA295" s="15">
        <v>310.3</v>
      </c>
      <c r="CB295" s="15">
        <v>309</v>
      </c>
      <c r="CC295" s="15">
        <f t="shared" si="850"/>
        <v>99.58105059619723</v>
      </c>
      <c r="CD295" s="15">
        <v>12395.3</v>
      </c>
      <c r="CE295" s="15">
        <v>12395.3</v>
      </c>
      <c r="CF295" s="133">
        <v>10733.7</v>
      </c>
      <c r="CG295" s="15">
        <f t="shared" si="94"/>
        <v>86.594919041894926</v>
      </c>
      <c r="CH295" s="15">
        <v>146.80000000000001</v>
      </c>
      <c r="CI295" s="15">
        <v>166.6</v>
      </c>
      <c r="CJ295" s="15">
        <v>145.636</v>
      </c>
      <c r="CK295" s="15">
        <f t="shared" si="854"/>
        <v>87.416566626650663</v>
      </c>
      <c r="CL295" s="15"/>
      <c r="CM295" s="133">
        <v>3.1</v>
      </c>
      <c r="CN295" s="133">
        <v>3.1</v>
      </c>
      <c r="CO295" s="15">
        <f t="shared" si="853"/>
        <v>100</v>
      </c>
      <c r="CP295" s="15"/>
      <c r="CQ295" s="15"/>
      <c r="CR295" s="15"/>
      <c r="CS295" s="15"/>
    </row>
    <row r="296" spans="1:97" s="12" customFormat="1" x14ac:dyDescent="0.25">
      <c r="A296" s="120" t="s">
        <v>591</v>
      </c>
      <c r="B296" s="48">
        <f t="shared" si="811"/>
        <v>93.7</v>
      </c>
      <c r="C296" s="48">
        <f t="shared" si="811"/>
        <v>93.7</v>
      </c>
      <c r="D296" s="48">
        <f t="shared" si="812"/>
        <v>93.7</v>
      </c>
      <c r="E296" s="14">
        <f t="shared" ref="E296:E303" si="909">D296/C296*100</f>
        <v>100</v>
      </c>
      <c r="F296" s="14"/>
      <c r="G296" s="14"/>
      <c r="H296" s="14"/>
      <c r="I296" s="15"/>
      <c r="J296" s="14"/>
      <c r="K296" s="14"/>
      <c r="L296" s="15"/>
      <c r="M296" s="15"/>
      <c r="N296" s="14"/>
      <c r="O296" s="14"/>
      <c r="P296" s="14"/>
      <c r="Q296" s="15"/>
      <c r="R296" s="14"/>
      <c r="S296" s="14"/>
      <c r="T296" s="14"/>
      <c r="U296" s="15"/>
      <c r="V296" s="156"/>
      <c r="W296" s="14"/>
      <c r="X296" s="14"/>
      <c r="Y296" s="14"/>
      <c r="Z296" s="14"/>
      <c r="AA296" s="14"/>
      <c r="AB296" s="14"/>
      <c r="AC296" s="15"/>
      <c r="AD296" s="14"/>
      <c r="AE296" s="14"/>
      <c r="AF296" s="14"/>
      <c r="AG296" s="15"/>
      <c r="AH296" s="14"/>
      <c r="AI296" s="14"/>
      <c r="AJ296" s="14"/>
      <c r="AK296" s="15"/>
      <c r="AL296" s="14"/>
      <c r="AM296" s="14"/>
      <c r="AN296" s="14"/>
      <c r="AO296" s="14"/>
      <c r="AP296" s="14"/>
      <c r="AQ296" s="14"/>
      <c r="AR296" s="14"/>
      <c r="AS296" s="15"/>
      <c r="AT296" s="14"/>
      <c r="AU296" s="14"/>
      <c r="AV296" s="14"/>
      <c r="AW296" s="15"/>
      <c r="AX296" s="14"/>
      <c r="AY296" s="14"/>
      <c r="AZ296" s="14"/>
      <c r="BA296" s="15"/>
      <c r="BB296" s="14"/>
      <c r="BC296" s="14"/>
      <c r="BD296" s="14"/>
      <c r="BE296" s="15"/>
      <c r="BF296" s="14"/>
      <c r="BG296" s="14"/>
      <c r="BH296" s="14"/>
      <c r="BI296" s="15"/>
      <c r="BJ296" s="14"/>
      <c r="BK296" s="14"/>
      <c r="BL296" s="14"/>
      <c r="BM296" s="15"/>
      <c r="BN296" s="14"/>
      <c r="BO296" s="14"/>
      <c r="BP296" s="14"/>
      <c r="BQ296" s="14"/>
      <c r="BR296" s="14">
        <v>93.7</v>
      </c>
      <c r="BS296" s="14">
        <v>93.7</v>
      </c>
      <c r="BT296" s="14">
        <v>93.7</v>
      </c>
      <c r="BU296" s="14">
        <f t="shared" si="903"/>
        <v>100</v>
      </c>
      <c r="BV296" s="14"/>
      <c r="BW296" s="14"/>
      <c r="BX296" s="14"/>
      <c r="BY296" s="15"/>
      <c r="BZ296" s="14"/>
      <c r="CA296" s="14"/>
      <c r="CB296" s="14"/>
      <c r="CC296" s="15"/>
      <c r="CD296" s="14"/>
      <c r="CE296" s="14"/>
      <c r="CF296" s="14"/>
      <c r="CG296" s="15"/>
      <c r="CH296" s="14"/>
      <c r="CI296" s="14"/>
      <c r="CJ296" s="14"/>
      <c r="CK296" s="15"/>
      <c r="CL296" s="15"/>
      <c r="CM296" s="14"/>
      <c r="CN296" s="14"/>
      <c r="CO296" s="15"/>
      <c r="CP296" s="15"/>
      <c r="CQ296" s="14"/>
      <c r="CR296" s="14"/>
      <c r="CS296" s="15"/>
    </row>
    <row r="297" spans="1:97" s="12" customFormat="1" x14ac:dyDescent="0.25">
      <c r="A297" s="120" t="s">
        <v>592</v>
      </c>
      <c r="B297" s="48">
        <f t="shared" si="811"/>
        <v>93.7</v>
      </c>
      <c r="C297" s="48">
        <f t="shared" si="811"/>
        <v>93.7</v>
      </c>
      <c r="D297" s="48">
        <f t="shared" si="812"/>
        <v>93.7</v>
      </c>
      <c r="E297" s="14">
        <f t="shared" si="909"/>
        <v>100</v>
      </c>
      <c r="F297" s="14"/>
      <c r="G297" s="14"/>
      <c r="H297" s="14"/>
      <c r="I297" s="15"/>
      <c r="J297" s="14"/>
      <c r="K297" s="14"/>
      <c r="L297" s="15"/>
      <c r="M297" s="15"/>
      <c r="N297" s="14"/>
      <c r="O297" s="14"/>
      <c r="P297" s="14"/>
      <c r="Q297" s="15"/>
      <c r="R297" s="14"/>
      <c r="S297" s="14"/>
      <c r="T297" s="14"/>
      <c r="U297" s="15"/>
      <c r="V297" s="156"/>
      <c r="W297" s="14"/>
      <c r="X297" s="14"/>
      <c r="Y297" s="14"/>
      <c r="Z297" s="14"/>
      <c r="AA297" s="14"/>
      <c r="AB297" s="14"/>
      <c r="AC297" s="15"/>
      <c r="AD297" s="14"/>
      <c r="AE297" s="14"/>
      <c r="AF297" s="14"/>
      <c r="AG297" s="15"/>
      <c r="AH297" s="14"/>
      <c r="AI297" s="14"/>
      <c r="AJ297" s="14"/>
      <c r="AK297" s="15"/>
      <c r="AL297" s="14"/>
      <c r="AM297" s="14"/>
      <c r="AN297" s="14"/>
      <c r="AO297" s="14"/>
      <c r="AP297" s="14"/>
      <c r="AQ297" s="14"/>
      <c r="AR297" s="14"/>
      <c r="AS297" s="15"/>
      <c r="AT297" s="14"/>
      <c r="AU297" s="14"/>
      <c r="AV297" s="14"/>
      <c r="AW297" s="15"/>
      <c r="AX297" s="14"/>
      <c r="AY297" s="14"/>
      <c r="AZ297" s="14"/>
      <c r="BA297" s="15"/>
      <c r="BB297" s="14"/>
      <c r="BC297" s="14"/>
      <c r="BD297" s="14"/>
      <c r="BE297" s="15"/>
      <c r="BF297" s="14"/>
      <c r="BG297" s="14"/>
      <c r="BH297" s="14"/>
      <c r="BI297" s="15"/>
      <c r="BJ297" s="14"/>
      <c r="BK297" s="14"/>
      <c r="BL297" s="14"/>
      <c r="BM297" s="15"/>
      <c r="BN297" s="14"/>
      <c r="BO297" s="14"/>
      <c r="BP297" s="14"/>
      <c r="BQ297" s="14"/>
      <c r="BR297" s="14">
        <v>93.7</v>
      </c>
      <c r="BS297" s="14">
        <v>93.7</v>
      </c>
      <c r="BT297" s="14">
        <v>93.7</v>
      </c>
      <c r="BU297" s="14">
        <f t="shared" si="903"/>
        <v>100</v>
      </c>
      <c r="BV297" s="14"/>
      <c r="BW297" s="14"/>
      <c r="BX297" s="14"/>
      <c r="BY297" s="15"/>
      <c r="BZ297" s="14"/>
      <c r="CA297" s="14"/>
      <c r="CB297" s="14"/>
      <c r="CC297" s="15"/>
      <c r="CD297" s="14"/>
      <c r="CE297" s="14"/>
      <c r="CF297" s="14"/>
      <c r="CG297" s="15"/>
      <c r="CH297" s="14"/>
      <c r="CI297" s="14"/>
      <c r="CJ297" s="14"/>
      <c r="CK297" s="15"/>
      <c r="CL297" s="15"/>
      <c r="CM297" s="14"/>
      <c r="CN297" s="14"/>
      <c r="CO297" s="15"/>
      <c r="CP297" s="15"/>
      <c r="CQ297" s="14"/>
      <c r="CR297" s="14"/>
      <c r="CS297" s="15"/>
    </row>
    <row r="298" spans="1:97" s="12" customFormat="1" x14ac:dyDescent="0.25">
      <c r="A298" s="120" t="s">
        <v>593</v>
      </c>
      <c r="B298" s="48">
        <f t="shared" si="811"/>
        <v>93.7</v>
      </c>
      <c r="C298" s="48">
        <f t="shared" si="811"/>
        <v>93.7</v>
      </c>
      <c r="D298" s="48">
        <f t="shared" si="812"/>
        <v>93.7</v>
      </c>
      <c r="E298" s="14">
        <f t="shared" si="909"/>
        <v>100</v>
      </c>
      <c r="F298" s="14"/>
      <c r="G298" s="14"/>
      <c r="H298" s="14"/>
      <c r="I298" s="15"/>
      <c r="J298" s="14"/>
      <c r="K298" s="14"/>
      <c r="L298" s="15"/>
      <c r="M298" s="15"/>
      <c r="N298" s="14"/>
      <c r="O298" s="14"/>
      <c r="P298" s="14"/>
      <c r="Q298" s="15"/>
      <c r="R298" s="14"/>
      <c r="S298" s="14"/>
      <c r="T298" s="14"/>
      <c r="U298" s="15"/>
      <c r="V298" s="156"/>
      <c r="W298" s="14"/>
      <c r="X298" s="14"/>
      <c r="Y298" s="14"/>
      <c r="Z298" s="14"/>
      <c r="AA298" s="14"/>
      <c r="AB298" s="14"/>
      <c r="AC298" s="15"/>
      <c r="AD298" s="14"/>
      <c r="AE298" s="14"/>
      <c r="AF298" s="14"/>
      <c r="AG298" s="15"/>
      <c r="AH298" s="14"/>
      <c r="AI298" s="14"/>
      <c r="AJ298" s="14"/>
      <c r="AK298" s="15"/>
      <c r="AL298" s="14"/>
      <c r="AM298" s="14"/>
      <c r="AN298" s="14"/>
      <c r="AO298" s="14"/>
      <c r="AP298" s="14"/>
      <c r="AQ298" s="14"/>
      <c r="AR298" s="14"/>
      <c r="AS298" s="15"/>
      <c r="AT298" s="14"/>
      <c r="AU298" s="14"/>
      <c r="AV298" s="14"/>
      <c r="AW298" s="15"/>
      <c r="AX298" s="14"/>
      <c r="AY298" s="14"/>
      <c r="AZ298" s="14"/>
      <c r="BA298" s="15"/>
      <c r="BB298" s="14"/>
      <c r="BC298" s="14"/>
      <c r="BD298" s="14"/>
      <c r="BE298" s="15"/>
      <c r="BF298" s="14"/>
      <c r="BG298" s="14"/>
      <c r="BH298" s="14"/>
      <c r="BI298" s="15"/>
      <c r="BJ298" s="14"/>
      <c r="BK298" s="14"/>
      <c r="BL298" s="14"/>
      <c r="BM298" s="15"/>
      <c r="BN298" s="14"/>
      <c r="BO298" s="14"/>
      <c r="BP298" s="14"/>
      <c r="BQ298" s="14"/>
      <c r="BR298" s="14">
        <v>93.7</v>
      </c>
      <c r="BS298" s="14">
        <v>93.7</v>
      </c>
      <c r="BT298" s="14">
        <v>93.7</v>
      </c>
      <c r="BU298" s="14">
        <f t="shared" si="903"/>
        <v>100</v>
      </c>
      <c r="BV298" s="14"/>
      <c r="BW298" s="14"/>
      <c r="BX298" s="14"/>
      <c r="BY298" s="15"/>
      <c r="BZ298" s="14"/>
      <c r="CA298" s="14"/>
      <c r="CB298" s="14"/>
      <c r="CC298" s="15"/>
      <c r="CD298" s="14"/>
      <c r="CE298" s="14"/>
      <c r="CF298" s="14"/>
      <c r="CG298" s="15"/>
      <c r="CH298" s="14"/>
      <c r="CI298" s="14"/>
      <c r="CJ298" s="14"/>
      <c r="CK298" s="15"/>
      <c r="CL298" s="15"/>
      <c r="CM298" s="14"/>
      <c r="CN298" s="14"/>
      <c r="CO298" s="15"/>
      <c r="CP298" s="15"/>
      <c r="CQ298" s="14"/>
      <c r="CR298" s="14"/>
      <c r="CS298" s="15"/>
    </row>
    <row r="299" spans="1:97" s="12" customFormat="1" x14ac:dyDescent="0.25">
      <c r="A299" s="120" t="s">
        <v>387</v>
      </c>
      <c r="B299" s="48">
        <f t="shared" si="811"/>
        <v>234.2</v>
      </c>
      <c r="C299" s="48">
        <f t="shared" si="811"/>
        <v>234.2</v>
      </c>
      <c r="D299" s="48">
        <f t="shared" si="812"/>
        <v>234.2</v>
      </c>
      <c r="E299" s="14">
        <f t="shared" si="909"/>
        <v>100</v>
      </c>
      <c r="F299" s="14"/>
      <c r="G299" s="14"/>
      <c r="H299" s="14"/>
      <c r="I299" s="15"/>
      <c r="J299" s="14"/>
      <c r="K299" s="14"/>
      <c r="L299" s="15"/>
      <c r="M299" s="15"/>
      <c r="N299" s="14"/>
      <c r="O299" s="14"/>
      <c r="P299" s="14"/>
      <c r="Q299" s="15"/>
      <c r="R299" s="14"/>
      <c r="S299" s="14"/>
      <c r="T299" s="14"/>
      <c r="U299" s="15"/>
      <c r="V299" s="156"/>
      <c r="W299" s="14"/>
      <c r="X299" s="14"/>
      <c r="Y299" s="14"/>
      <c r="Z299" s="14"/>
      <c r="AA299" s="14"/>
      <c r="AB299" s="14"/>
      <c r="AC299" s="15"/>
      <c r="AD299" s="14"/>
      <c r="AE299" s="14"/>
      <c r="AF299" s="14"/>
      <c r="AG299" s="15"/>
      <c r="AH299" s="14"/>
      <c r="AI299" s="14"/>
      <c r="AJ299" s="14"/>
      <c r="AK299" s="15"/>
      <c r="AL299" s="14"/>
      <c r="AM299" s="14"/>
      <c r="AN299" s="14"/>
      <c r="AO299" s="14"/>
      <c r="AP299" s="14"/>
      <c r="AQ299" s="14"/>
      <c r="AR299" s="14"/>
      <c r="AS299" s="15"/>
      <c r="AT299" s="14"/>
      <c r="AU299" s="14"/>
      <c r="AV299" s="14"/>
      <c r="AW299" s="15"/>
      <c r="AX299" s="14"/>
      <c r="AY299" s="14"/>
      <c r="AZ299" s="14"/>
      <c r="BA299" s="15"/>
      <c r="BB299" s="14"/>
      <c r="BC299" s="14"/>
      <c r="BD299" s="14"/>
      <c r="BE299" s="15"/>
      <c r="BF299" s="14"/>
      <c r="BG299" s="14"/>
      <c r="BH299" s="14"/>
      <c r="BI299" s="15"/>
      <c r="BJ299" s="14"/>
      <c r="BK299" s="14"/>
      <c r="BL299" s="14"/>
      <c r="BM299" s="15"/>
      <c r="BN299" s="14"/>
      <c r="BO299" s="14"/>
      <c r="BP299" s="14"/>
      <c r="BQ299" s="14"/>
      <c r="BR299" s="14">
        <v>234.2</v>
      </c>
      <c r="BS299" s="14">
        <v>234.2</v>
      </c>
      <c r="BT299" s="14">
        <v>234.2</v>
      </c>
      <c r="BU299" s="14">
        <f t="shared" si="903"/>
        <v>100</v>
      </c>
      <c r="BV299" s="14"/>
      <c r="BW299" s="14"/>
      <c r="BX299" s="14"/>
      <c r="BY299" s="15"/>
      <c r="BZ299" s="14"/>
      <c r="CA299" s="14"/>
      <c r="CB299" s="14"/>
      <c r="CC299" s="15"/>
      <c r="CD299" s="14"/>
      <c r="CE299" s="14"/>
      <c r="CF299" s="14"/>
      <c r="CG299" s="15"/>
      <c r="CH299" s="14"/>
      <c r="CI299" s="14"/>
      <c r="CJ299" s="14"/>
      <c r="CK299" s="15"/>
      <c r="CL299" s="15"/>
      <c r="CM299" s="14"/>
      <c r="CN299" s="14"/>
      <c r="CO299" s="15"/>
      <c r="CP299" s="15"/>
      <c r="CQ299" s="14"/>
      <c r="CR299" s="14"/>
      <c r="CS299" s="15"/>
    </row>
    <row r="300" spans="1:97" s="12" customFormat="1" x14ac:dyDescent="0.25">
      <c r="A300" s="120" t="s">
        <v>371</v>
      </c>
      <c r="B300" s="48">
        <f t="shared" si="811"/>
        <v>234.2</v>
      </c>
      <c r="C300" s="48">
        <f t="shared" si="811"/>
        <v>234.2</v>
      </c>
      <c r="D300" s="48">
        <f t="shared" si="812"/>
        <v>234.2</v>
      </c>
      <c r="E300" s="14">
        <f t="shared" si="909"/>
        <v>100</v>
      </c>
      <c r="F300" s="14"/>
      <c r="G300" s="14"/>
      <c r="H300" s="14"/>
      <c r="I300" s="15"/>
      <c r="J300" s="14"/>
      <c r="K300" s="14"/>
      <c r="L300" s="15"/>
      <c r="M300" s="15"/>
      <c r="N300" s="14"/>
      <c r="O300" s="14"/>
      <c r="P300" s="14"/>
      <c r="Q300" s="15"/>
      <c r="R300" s="14"/>
      <c r="S300" s="14"/>
      <c r="T300" s="14"/>
      <c r="U300" s="15"/>
      <c r="V300" s="156"/>
      <c r="W300" s="14"/>
      <c r="X300" s="14"/>
      <c r="Y300" s="14"/>
      <c r="Z300" s="14"/>
      <c r="AA300" s="14"/>
      <c r="AB300" s="14"/>
      <c r="AC300" s="15"/>
      <c r="AD300" s="14"/>
      <c r="AE300" s="14"/>
      <c r="AF300" s="14"/>
      <c r="AG300" s="15"/>
      <c r="AH300" s="14"/>
      <c r="AI300" s="14"/>
      <c r="AJ300" s="14"/>
      <c r="AK300" s="15"/>
      <c r="AL300" s="14"/>
      <c r="AM300" s="14"/>
      <c r="AN300" s="14"/>
      <c r="AO300" s="14"/>
      <c r="AP300" s="14"/>
      <c r="AQ300" s="14"/>
      <c r="AR300" s="14"/>
      <c r="AS300" s="15"/>
      <c r="AT300" s="14"/>
      <c r="AU300" s="14"/>
      <c r="AV300" s="14"/>
      <c r="AW300" s="15"/>
      <c r="AX300" s="14"/>
      <c r="AY300" s="14"/>
      <c r="AZ300" s="14"/>
      <c r="BA300" s="15"/>
      <c r="BB300" s="14"/>
      <c r="BC300" s="14"/>
      <c r="BD300" s="14"/>
      <c r="BE300" s="15"/>
      <c r="BF300" s="14"/>
      <c r="BG300" s="14"/>
      <c r="BH300" s="14"/>
      <c r="BI300" s="15"/>
      <c r="BJ300" s="14"/>
      <c r="BK300" s="14"/>
      <c r="BL300" s="14"/>
      <c r="BM300" s="15"/>
      <c r="BN300" s="14"/>
      <c r="BO300" s="14"/>
      <c r="BP300" s="14"/>
      <c r="BQ300" s="14"/>
      <c r="BR300" s="14">
        <v>234.2</v>
      </c>
      <c r="BS300" s="14">
        <v>234.2</v>
      </c>
      <c r="BT300" s="14">
        <v>234.2</v>
      </c>
      <c r="BU300" s="14">
        <f t="shared" si="903"/>
        <v>100</v>
      </c>
      <c r="BV300" s="14"/>
      <c r="BW300" s="14"/>
      <c r="BX300" s="14"/>
      <c r="BY300" s="15"/>
      <c r="BZ300" s="14"/>
      <c r="CA300" s="14"/>
      <c r="CB300" s="14"/>
      <c r="CC300" s="15"/>
      <c r="CD300" s="14"/>
      <c r="CE300" s="14"/>
      <c r="CF300" s="14"/>
      <c r="CG300" s="15"/>
      <c r="CH300" s="14"/>
      <c r="CI300" s="14"/>
      <c r="CJ300" s="14"/>
      <c r="CK300" s="15"/>
      <c r="CL300" s="15"/>
      <c r="CM300" s="14"/>
      <c r="CN300" s="14"/>
      <c r="CO300" s="15"/>
      <c r="CP300" s="15"/>
      <c r="CQ300" s="14"/>
      <c r="CR300" s="14"/>
      <c r="CS300" s="15"/>
    </row>
    <row r="301" spans="1:97" s="12" customFormat="1" x14ac:dyDescent="0.25">
      <c r="A301" s="120" t="s">
        <v>594</v>
      </c>
      <c r="B301" s="48">
        <f t="shared" si="811"/>
        <v>93.7</v>
      </c>
      <c r="C301" s="48">
        <f t="shared" si="811"/>
        <v>93.7</v>
      </c>
      <c r="D301" s="48">
        <f t="shared" si="812"/>
        <v>93.7</v>
      </c>
      <c r="E301" s="14">
        <f t="shared" si="909"/>
        <v>100</v>
      </c>
      <c r="F301" s="14"/>
      <c r="G301" s="14"/>
      <c r="H301" s="14"/>
      <c r="I301" s="15"/>
      <c r="J301" s="14"/>
      <c r="K301" s="14"/>
      <c r="L301" s="15"/>
      <c r="M301" s="15"/>
      <c r="N301" s="14"/>
      <c r="O301" s="14"/>
      <c r="P301" s="14"/>
      <c r="Q301" s="15"/>
      <c r="R301" s="14"/>
      <c r="S301" s="14"/>
      <c r="T301" s="14"/>
      <c r="U301" s="15"/>
      <c r="V301" s="156"/>
      <c r="W301" s="14"/>
      <c r="X301" s="14"/>
      <c r="Y301" s="14"/>
      <c r="Z301" s="14"/>
      <c r="AA301" s="14"/>
      <c r="AB301" s="14"/>
      <c r="AC301" s="15"/>
      <c r="AD301" s="14"/>
      <c r="AE301" s="14"/>
      <c r="AF301" s="14"/>
      <c r="AG301" s="15"/>
      <c r="AH301" s="14"/>
      <c r="AI301" s="14"/>
      <c r="AJ301" s="14"/>
      <c r="AK301" s="15"/>
      <c r="AL301" s="14"/>
      <c r="AM301" s="14"/>
      <c r="AN301" s="14"/>
      <c r="AO301" s="14"/>
      <c r="AP301" s="14"/>
      <c r="AQ301" s="14"/>
      <c r="AR301" s="14"/>
      <c r="AS301" s="15"/>
      <c r="AT301" s="14"/>
      <c r="AU301" s="14"/>
      <c r="AV301" s="14"/>
      <c r="AW301" s="15"/>
      <c r="AX301" s="14"/>
      <c r="AY301" s="14"/>
      <c r="AZ301" s="14"/>
      <c r="BA301" s="15"/>
      <c r="BB301" s="14"/>
      <c r="BC301" s="14"/>
      <c r="BD301" s="14"/>
      <c r="BE301" s="15"/>
      <c r="BF301" s="14"/>
      <c r="BG301" s="14"/>
      <c r="BH301" s="14"/>
      <c r="BI301" s="15"/>
      <c r="BJ301" s="14"/>
      <c r="BK301" s="14"/>
      <c r="BL301" s="14"/>
      <c r="BM301" s="15"/>
      <c r="BN301" s="14"/>
      <c r="BO301" s="14"/>
      <c r="BP301" s="14"/>
      <c r="BQ301" s="14"/>
      <c r="BR301" s="14">
        <v>93.7</v>
      </c>
      <c r="BS301" s="14">
        <v>93.7</v>
      </c>
      <c r="BT301" s="14">
        <v>93.7</v>
      </c>
      <c r="BU301" s="14">
        <f t="shared" si="903"/>
        <v>100</v>
      </c>
      <c r="BV301" s="14"/>
      <c r="BW301" s="14"/>
      <c r="BX301" s="14"/>
      <c r="BY301" s="15"/>
      <c r="BZ301" s="14"/>
      <c r="CA301" s="14"/>
      <c r="CB301" s="14"/>
      <c r="CC301" s="15"/>
      <c r="CD301" s="14"/>
      <c r="CE301" s="14"/>
      <c r="CF301" s="14"/>
      <c r="CG301" s="15"/>
      <c r="CH301" s="14"/>
      <c r="CI301" s="14"/>
      <c r="CJ301" s="14"/>
      <c r="CK301" s="15"/>
      <c r="CL301" s="15"/>
      <c r="CM301" s="14"/>
      <c r="CN301" s="14"/>
      <c r="CO301" s="15"/>
      <c r="CP301" s="15"/>
      <c r="CQ301" s="14"/>
      <c r="CR301" s="14"/>
      <c r="CS301" s="15"/>
    </row>
    <row r="302" spans="1:97" s="12" customFormat="1" x14ac:dyDescent="0.25">
      <c r="A302" s="120" t="s">
        <v>421</v>
      </c>
      <c r="B302" s="48">
        <f t="shared" si="811"/>
        <v>234.2</v>
      </c>
      <c r="C302" s="48">
        <f t="shared" si="811"/>
        <v>234.2</v>
      </c>
      <c r="D302" s="48">
        <f t="shared" si="812"/>
        <v>234.2</v>
      </c>
      <c r="E302" s="14">
        <f t="shared" si="909"/>
        <v>100</v>
      </c>
      <c r="F302" s="14"/>
      <c r="G302" s="14"/>
      <c r="H302" s="14"/>
      <c r="I302" s="15"/>
      <c r="J302" s="14"/>
      <c r="K302" s="14"/>
      <c r="L302" s="15"/>
      <c r="M302" s="15"/>
      <c r="N302" s="14"/>
      <c r="O302" s="14"/>
      <c r="P302" s="14"/>
      <c r="Q302" s="15"/>
      <c r="R302" s="14"/>
      <c r="S302" s="14"/>
      <c r="T302" s="14"/>
      <c r="U302" s="15"/>
      <c r="V302" s="156"/>
      <c r="W302" s="14"/>
      <c r="X302" s="14"/>
      <c r="Y302" s="14"/>
      <c r="Z302" s="14"/>
      <c r="AA302" s="14"/>
      <c r="AB302" s="14"/>
      <c r="AC302" s="15"/>
      <c r="AD302" s="14"/>
      <c r="AE302" s="14"/>
      <c r="AF302" s="14"/>
      <c r="AG302" s="15"/>
      <c r="AH302" s="14"/>
      <c r="AI302" s="14"/>
      <c r="AJ302" s="14"/>
      <c r="AK302" s="15"/>
      <c r="AL302" s="14"/>
      <c r="AM302" s="14"/>
      <c r="AN302" s="14"/>
      <c r="AO302" s="14"/>
      <c r="AP302" s="14"/>
      <c r="AQ302" s="14"/>
      <c r="AR302" s="14"/>
      <c r="AS302" s="15"/>
      <c r="AT302" s="14"/>
      <c r="AU302" s="14"/>
      <c r="AV302" s="14"/>
      <c r="AW302" s="15"/>
      <c r="AX302" s="14"/>
      <c r="AY302" s="14"/>
      <c r="AZ302" s="14"/>
      <c r="BA302" s="15"/>
      <c r="BB302" s="14"/>
      <c r="BC302" s="14"/>
      <c r="BD302" s="14"/>
      <c r="BE302" s="15"/>
      <c r="BF302" s="14"/>
      <c r="BG302" s="14"/>
      <c r="BH302" s="14"/>
      <c r="BI302" s="15"/>
      <c r="BJ302" s="14"/>
      <c r="BK302" s="14"/>
      <c r="BL302" s="14"/>
      <c r="BM302" s="15"/>
      <c r="BN302" s="14"/>
      <c r="BO302" s="14"/>
      <c r="BP302" s="14"/>
      <c r="BQ302" s="14"/>
      <c r="BR302" s="14">
        <v>234.2</v>
      </c>
      <c r="BS302" s="14">
        <v>234.2</v>
      </c>
      <c r="BT302" s="14">
        <v>234.2</v>
      </c>
      <c r="BU302" s="14">
        <f t="shared" si="903"/>
        <v>100</v>
      </c>
      <c r="BV302" s="14"/>
      <c r="BW302" s="14"/>
      <c r="BX302" s="14"/>
      <c r="BY302" s="15"/>
      <c r="BZ302" s="14"/>
      <c r="CA302" s="14"/>
      <c r="CB302" s="14"/>
      <c r="CC302" s="15"/>
      <c r="CD302" s="14"/>
      <c r="CE302" s="14"/>
      <c r="CF302" s="14"/>
      <c r="CG302" s="15"/>
      <c r="CH302" s="14"/>
      <c r="CI302" s="14"/>
      <c r="CJ302" s="14"/>
      <c r="CK302" s="15"/>
      <c r="CL302" s="15"/>
      <c r="CM302" s="14"/>
      <c r="CN302" s="14"/>
      <c r="CO302" s="15"/>
      <c r="CP302" s="15"/>
      <c r="CQ302" s="14"/>
      <c r="CR302" s="14"/>
      <c r="CS302" s="15"/>
    </row>
    <row r="303" spans="1:97" s="12" customFormat="1" x14ac:dyDescent="0.25">
      <c r="A303" s="120" t="s">
        <v>662</v>
      </c>
      <c r="B303" s="48">
        <f t="shared" si="811"/>
        <v>93.7</v>
      </c>
      <c r="C303" s="48">
        <f t="shared" si="811"/>
        <v>93.7</v>
      </c>
      <c r="D303" s="48">
        <f t="shared" si="812"/>
        <v>93.7</v>
      </c>
      <c r="E303" s="14">
        <f t="shared" si="909"/>
        <v>100</v>
      </c>
      <c r="F303" s="14"/>
      <c r="G303" s="14"/>
      <c r="H303" s="14"/>
      <c r="I303" s="15"/>
      <c r="J303" s="14"/>
      <c r="K303" s="14"/>
      <c r="L303" s="15"/>
      <c r="M303" s="15"/>
      <c r="N303" s="14"/>
      <c r="O303" s="14"/>
      <c r="P303" s="14"/>
      <c r="Q303" s="15"/>
      <c r="R303" s="14"/>
      <c r="S303" s="14"/>
      <c r="T303" s="14"/>
      <c r="U303" s="15"/>
      <c r="V303" s="156"/>
      <c r="W303" s="14"/>
      <c r="X303" s="14"/>
      <c r="Y303" s="14"/>
      <c r="Z303" s="14"/>
      <c r="AA303" s="14"/>
      <c r="AB303" s="14"/>
      <c r="AC303" s="15"/>
      <c r="AD303" s="14"/>
      <c r="AE303" s="14"/>
      <c r="AF303" s="14"/>
      <c r="AG303" s="15"/>
      <c r="AH303" s="14"/>
      <c r="AI303" s="14"/>
      <c r="AJ303" s="14"/>
      <c r="AK303" s="15"/>
      <c r="AL303" s="14"/>
      <c r="AM303" s="14"/>
      <c r="AN303" s="14"/>
      <c r="AO303" s="14"/>
      <c r="AP303" s="14"/>
      <c r="AQ303" s="14"/>
      <c r="AR303" s="14"/>
      <c r="AS303" s="15"/>
      <c r="AT303" s="14"/>
      <c r="AU303" s="14"/>
      <c r="AV303" s="14"/>
      <c r="AW303" s="15"/>
      <c r="AX303" s="14"/>
      <c r="AY303" s="14"/>
      <c r="AZ303" s="14"/>
      <c r="BA303" s="15"/>
      <c r="BB303" s="14"/>
      <c r="BC303" s="14"/>
      <c r="BD303" s="14"/>
      <c r="BE303" s="15"/>
      <c r="BF303" s="14"/>
      <c r="BG303" s="14"/>
      <c r="BH303" s="14"/>
      <c r="BI303" s="15"/>
      <c r="BJ303" s="14"/>
      <c r="BK303" s="14"/>
      <c r="BL303" s="14"/>
      <c r="BM303" s="15"/>
      <c r="BN303" s="14"/>
      <c r="BO303" s="14"/>
      <c r="BP303" s="14"/>
      <c r="BQ303" s="14"/>
      <c r="BR303" s="14">
        <v>93.7</v>
      </c>
      <c r="BS303" s="14">
        <v>93.7</v>
      </c>
      <c r="BT303" s="14">
        <v>93.7</v>
      </c>
      <c r="BU303" s="14">
        <f t="shared" si="903"/>
        <v>100</v>
      </c>
      <c r="BV303" s="14"/>
      <c r="BW303" s="14"/>
      <c r="BX303" s="14"/>
      <c r="BY303" s="15"/>
      <c r="BZ303" s="14"/>
      <c r="CA303" s="14"/>
      <c r="CB303" s="14"/>
      <c r="CC303" s="15"/>
      <c r="CD303" s="14"/>
      <c r="CE303" s="14"/>
      <c r="CF303" s="14"/>
      <c r="CG303" s="15"/>
      <c r="CH303" s="14"/>
      <c r="CI303" s="14"/>
      <c r="CJ303" s="14"/>
      <c r="CK303" s="15"/>
      <c r="CL303" s="15"/>
      <c r="CM303" s="14"/>
      <c r="CN303" s="14"/>
      <c r="CO303" s="15"/>
      <c r="CP303" s="15"/>
      <c r="CQ303" s="14"/>
      <c r="CR303" s="14"/>
      <c r="CS303" s="15"/>
    </row>
    <row r="304" spans="1:97" s="26" customFormat="1" ht="31.5" x14ac:dyDescent="0.25">
      <c r="A304" s="75" t="s">
        <v>426</v>
      </c>
      <c r="B304" s="78">
        <f t="shared" si="811"/>
        <v>125111.50000000003</v>
      </c>
      <c r="C304" s="78">
        <f t="shared" si="811"/>
        <v>133351.90000000005</v>
      </c>
      <c r="D304" s="78">
        <f t="shared" si="812"/>
        <v>131463.86916000003</v>
      </c>
      <c r="E304" s="81">
        <f t="shared" ref="E304" si="910">D304/C304*100</f>
        <v>98.584174023767176</v>
      </c>
      <c r="F304" s="81">
        <f>SUM(F305:F312)</f>
        <v>534.20000000000005</v>
      </c>
      <c r="G304" s="81">
        <f>SUM(G305:G312)</f>
        <v>534.20000000000005</v>
      </c>
      <c r="H304" s="81">
        <f t="shared" ref="H304:CN304" si="911">SUM(H305:H312)</f>
        <v>534.20000000000005</v>
      </c>
      <c r="I304" s="81">
        <f t="shared" si="815"/>
        <v>100</v>
      </c>
      <c r="J304" s="81">
        <f t="shared" ref="J304" si="912">SUM(J305:J312)</f>
        <v>76.2</v>
      </c>
      <c r="K304" s="81">
        <f t="shared" si="911"/>
        <v>76.2</v>
      </c>
      <c r="L304" s="81">
        <f t="shared" si="911"/>
        <v>76.2</v>
      </c>
      <c r="M304" s="81">
        <f t="shared" si="817"/>
        <v>100</v>
      </c>
      <c r="N304" s="81">
        <f t="shared" ref="N304" si="913">SUM(N305:N312)</f>
        <v>932.7</v>
      </c>
      <c r="O304" s="81">
        <f t="shared" si="911"/>
        <v>523.20000000000005</v>
      </c>
      <c r="P304" s="81">
        <f t="shared" si="911"/>
        <v>523.20000000000005</v>
      </c>
      <c r="Q304" s="81">
        <f t="shared" si="819"/>
        <v>100</v>
      </c>
      <c r="R304" s="81">
        <f t="shared" ref="R304" si="914">SUM(R305:R312)</f>
        <v>19498</v>
      </c>
      <c r="S304" s="81">
        <f t="shared" si="911"/>
        <v>20672.7</v>
      </c>
      <c r="T304" s="81">
        <f t="shared" si="911"/>
        <v>20452.062000000002</v>
      </c>
      <c r="U304" s="81">
        <f t="shared" si="790"/>
        <v>98.932708354496512</v>
      </c>
      <c r="V304" s="154"/>
      <c r="W304" s="81">
        <f t="shared" si="911"/>
        <v>138.5</v>
      </c>
      <c r="X304" s="81">
        <f t="shared" si="911"/>
        <v>134.43120999999999</v>
      </c>
      <c r="Y304" s="81">
        <f t="shared" si="106"/>
        <v>97.062245487364621</v>
      </c>
      <c r="Z304" s="81">
        <f t="shared" ref="Z304" si="915">SUM(Z305:Z312)</f>
        <v>2024.4</v>
      </c>
      <c r="AA304" s="81">
        <f t="shared" si="911"/>
        <v>1994.4</v>
      </c>
      <c r="AB304" s="81">
        <f t="shared" si="911"/>
        <v>1994.4</v>
      </c>
      <c r="AC304" s="81">
        <f t="shared" si="822"/>
        <v>100</v>
      </c>
      <c r="AD304" s="81">
        <f t="shared" ref="AD304" si="916">SUM(AD305:AD312)</f>
        <v>53.9</v>
      </c>
      <c r="AE304" s="81">
        <f t="shared" si="911"/>
        <v>53.9</v>
      </c>
      <c r="AF304" s="81">
        <f t="shared" si="911"/>
        <v>53.9</v>
      </c>
      <c r="AG304" s="81">
        <f t="shared" si="824"/>
        <v>100</v>
      </c>
      <c r="AH304" s="81">
        <f t="shared" ref="AH304" si="917">SUM(AH305:AH312)</f>
        <v>87729.2</v>
      </c>
      <c r="AI304" s="81">
        <f t="shared" si="911"/>
        <v>94917.1</v>
      </c>
      <c r="AJ304" s="81">
        <f t="shared" si="911"/>
        <v>94917.1</v>
      </c>
      <c r="AK304" s="81">
        <f t="shared" si="826"/>
        <v>100</v>
      </c>
      <c r="AL304" s="81">
        <f t="shared" ref="AL304" si="918">SUM(AL305:AL312)</f>
        <v>300.60000000000002</v>
      </c>
      <c r="AM304" s="81">
        <f t="shared" si="911"/>
        <v>310.3</v>
      </c>
      <c r="AN304" s="81">
        <f t="shared" si="911"/>
        <v>310.3</v>
      </c>
      <c r="AO304" s="79">
        <f t="shared" si="828"/>
        <v>100</v>
      </c>
      <c r="AP304" s="81">
        <f t="shared" ref="AP304" si="919">SUM(AP305:AP312)</f>
        <v>140.5</v>
      </c>
      <c r="AQ304" s="81">
        <f t="shared" si="911"/>
        <v>0</v>
      </c>
      <c r="AR304" s="81">
        <f t="shared" si="911"/>
        <v>0</v>
      </c>
      <c r="AS304" s="81"/>
      <c r="AT304" s="81">
        <f t="shared" ref="AT304" si="920">SUM(AT305:AT312)</f>
        <v>300.60000000000002</v>
      </c>
      <c r="AU304" s="81">
        <f t="shared" si="911"/>
        <v>310.3</v>
      </c>
      <c r="AV304" s="81">
        <f t="shared" si="911"/>
        <v>310.3</v>
      </c>
      <c r="AW304" s="81">
        <f t="shared" si="831"/>
        <v>100</v>
      </c>
      <c r="AX304" s="81">
        <f t="shared" ref="AX304" si="921">SUM(AX305:AX312)</f>
        <v>819.2</v>
      </c>
      <c r="AY304" s="81">
        <f t="shared" si="911"/>
        <v>1096.5999999999999</v>
      </c>
      <c r="AZ304" s="81">
        <f t="shared" si="911"/>
        <v>1027.11095</v>
      </c>
      <c r="BA304" s="81">
        <f t="shared" si="833"/>
        <v>93.663227247857023</v>
      </c>
      <c r="BB304" s="81">
        <f t="shared" ref="BB304" si="922">SUM(BB305:BB312)</f>
        <v>300.60000000000002</v>
      </c>
      <c r="BC304" s="81">
        <f t="shared" si="911"/>
        <v>310.3</v>
      </c>
      <c r="BD304" s="81">
        <f t="shared" si="911"/>
        <v>310.3</v>
      </c>
      <c r="BE304" s="81">
        <f t="shared" si="835"/>
        <v>100</v>
      </c>
      <c r="BF304" s="81">
        <f t="shared" ref="BF304" si="923">SUM(BF305:BF312)</f>
        <v>300.60000000000002</v>
      </c>
      <c r="BG304" s="81">
        <f t="shared" si="911"/>
        <v>310.3</v>
      </c>
      <c r="BH304" s="81">
        <f t="shared" si="911"/>
        <v>310.3</v>
      </c>
      <c r="BI304" s="81">
        <f t="shared" si="837"/>
        <v>100</v>
      </c>
      <c r="BJ304" s="81">
        <f t="shared" ref="BJ304" si="924">SUM(BJ305:BJ312)</f>
        <v>712.2</v>
      </c>
      <c r="BK304" s="81">
        <f t="shared" si="911"/>
        <v>689</v>
      </c>
      <c r="BL304" s="81">
        <f t="shared" ref="BL304" si="925">SUM(BL305:BL312)</f>
        <v>689</v>
      </c>
      <c r="BM304" s="81">
        <f t="shared" si="840"/>
        <v>100</v>
      </c>
      <c r="BN304" s="81">
        <f t="shared" ref="BN304" si="926">SUM(BN305:BN312)</f>
        <v>0</v>
      </c>
      <c r="BO304" s="81">
        <f t="shared" si="911"/>
        <v>0</v>
      </c>
      <c r="BP304" s="81">
        <f t="shared" ref="BP304" si="927">SUM(BP305:BP312)</f>
        <v>0</v>
      </c>
      <c r="BQ304" s="81">
        <f t="shared" si="911"/>
        <v>0</v>
      </c>
      <c r="BR304" s="81">
        <f t="shared" ref="BR304" si="928">SUM(BR305:BR312)</f>
        <v>702.7</v>
      </c>
      <c r="BS304" s="81">
        <f t="shared" si="911"/>
        <v>702.7</v>
      </c>
      <c r="BT304" s="81">
        <f t="shared" ref="BT304" si="929">SUM(BT305:BT312)</f>
        <v>702.7</v>
      </c>
      <c r="BU304" s="79">
        <f t="shared" si="903"/>
        <v>100</v>
      </c>
      <c r="BV304" s="81">
        <f t="shared" ref="BV304" si="930">SUM(BV305:BV312)</f>
        <v>300.60000000000002</v>
      </c>
      <c r="BW304" s="81">
        <f t="shared" si="911"/>
        <v>310.3</v>
      </c>
      <c r="BX304" s="81">
        <f t="shared" si="911"/>
        <v>310.3</v>
      </c>
      <c r="BY304" s="81">
        <f t="shared" si="847"/>
        <v>100</v>
      </c>
      <c r="BZ304" s="81">
        <f t="shared" ref="BZ304" si="931">SUM(BZ305:BZ312)</f>
        <v>300.60000000000002</v>
      </c>
      <c r="CA304" s="81">
        <f t="shared" si="911"/>
        <v>310.3</v>
      </c>
      <c r="CB304" s="81">
        <f t="shared" ref="CB304" si="932">SUM(CB305:CB312)</f>
        <v>310.3</v>
      </c>
      <c r="CC304" s="81">
        <f t="shared" si="850"/>
        <v>100</v>
      </c>
      <c r="CD304" s="81">
        <f t="shared" ref="CD304" si="933">SUM(CD305:CD312)</f>
        <v>10056.5</v>
      </c>
      <c r="CE304" s="81">
        <f t="shared" si="911"/>
        <v>10056.5</v>
      </c>
      <c r="CF304" s="81">
        <f t="shared" si="911"/>
        <v>8494.6650000000009</v>
      </c>
      <c r="CG304" s="81">
        <f t="shared" si="94"/>
        <v>84.469397901854521</v>
      </c>
      <c r="CH304" s="81">
        <f t="shared" ref="CH304" si="934">SUM(CH305:CH312)</f>
        <v>28.2</v>
      </c>
      <c r="CI304" s="81">
        <f t="shared" si="911"/>
        <v>32</v>
      </c>
      <c r="CJ304" s="81">
        <f t="shared" si="911"/>
        <v>0</v>
      </c>
      <c r="CK304" s="81"/>
      <c r="CL304" s="81"/>
      <c r="CM304" s="81">
        <f t="shared" si="911"/>
        <v>3.1</v>
      </c>
      <c r="CN304" s="81">
        <f t="shared" si="911"/>
        <v>3.1</v>
      </c>
      <c r="CO304" s="81">
        <f t="shared" si="853"/>
        <v>100</v>
      </c>
      <c r="CP304" s="81"/>
      <c r="CQ304" s="81"/>
      <c r="CR304" s="81"/>
      <c r="CS304" s="81"/>
    </row>
    <row r="305" spans="1:97" s="12" customFormat="1" ht="18" customHeight="1" x14ac:dyDescent="0.25">
      <c r="A305" s="119" t="s">
        <v>348</v>
      </c>
      <c r="B305" s="48">
        <f t="shared" si="811"/>
        <v>124408.80000000003</v>
      </c>
      <c r="C305" s="48">
        <f t="shared" si="811"/>
        <v>132649.20000000004</v>
      </c>
      <c r="D305" s="48">
        <f t="shared" si="812"/>
        <v>130761.16916000005</v>
      </c>
      <c r="E305" s="15">
        <f t="shared" si="1"/>
        <v>98.576673783181519</v>
      </c>
      <c r="F305" s="15">
        <v>534.20000000000005</v>
      </c>
      <c r="G305" s="15">
        <v>534.20000000000005</v>
      </c>
      <c r="H305" s="133">
        <v>534.20000000000005</v>
      </c>
      <c r="I305" s="15">
        <f t="shared" si="815"/>
        <v>100</v>
      </c>
      <c r="J305" s="15">
        <v>76.2</v>
      </c>
      <c r="K305" s="133">
        <v>76.2</v>
      </c>
      <c r="L305" s="133">
        <v>76.2</v>
      </c>
      <c r="M305" s="15">
        <f t="shared" si="817"/>
        <v>100</v>
      </c>
      <c r="N305" s="15">
        <v>932.7</v>
      </c>
      <c r="O305" s="133">
        <v>523.20000000000005</v>
      </c>
      <c r="P305" s="133">
        <v>523.20000000000005</v>
      </c>
      <c r="Q305" s="15">
        <f t="shared" si="819"/>
        <v>100</v>
      </c>
      <c r="R305" s="15">
        <v>19498</v>
      </c>
      <c r="S305" s="15">
        <v>20672.7</v>
      </c>
      <c r="T305" s="133">
        <v>20452.062000000002</v>
      </c>
      <c r="U305" s="15">
        <f t="shared" si="790"/>
        <v>98.932708354496512</v>
      </c>
      <c r="V305" s="156"/>
      <c r="W305" s="133">
        <v>138.5</v>
      </c>
      <c r="X305" s="133">
        <v>134.43120999999999</v>
      </c>
      <c r="Y305" s="15">
        <f t="shared" si="106"/>
        <v>97.062245487364621</v>
      </c>
      <c r="Z305" s="15">
        <v>2024.4</v>
      </c>
      <c r="AA305" s="15">
        <v>1994.4</v>
      </c>
      <c r="AB305" s="133">
        <v>1994.4</v>
      </c>
      <c r="AC305" s="15">
        <f t="shared" si="822"/>
        <v>100</v>
      </c>
      <c r="AD305" s="15">
        <v>53.9</v>
      </c>
      <c r="AE305" s="15">
        <v>53.9</v>
      </c>
      <c r="AF305" s="133">
        <v>53.9</v>
      </c>
      <c r="AG305" s="15">
        <f t="shared" si="824"/>
        <v>100</v>
      </c>
      <c r="AH305" s="247">
        <v>87729.2</v>
      </c>
      <c r="AI305" s="133">
        <v>94917.1</v>
      </c>
      <c r="AJ305" s="133">
        <v>94917.1</v>
      </c>
      <c r="AK305" s="15">
        <f t="shared" si="826"/>
        <v>100</v>
      </c>
      <c r="AL305" s="15">
        <v>300.60000000000002</v>
      </c>
      <c r="AM305" s="133">
        <v>310.3</v>
      </c>
      <c r="AN305" s="133">
        <v>310.3</v>
      </c>
      <c r="AO305" s="14">
        <f t="shared" si="828"/>
        <v>100</v>
      </c>
      <c r="AP305" s="15">
        <v>140.5</v>
      </c>
      <c r="AQ305" s="15"/>
      <c r="AR305" s="15"/>
      <c r="AS305" s="15"/>
      <c r="AT305" s="15">
        <v>300.60000000000002</v>
      </c>
      <c r="AU305" s="15">
        <v>310.3</v>
      </c>
      <c r="AV305" s="15">
        <v>310.3</v>
      </c>
      <c r="AW305" s="15">
        <f t="shared" si="831"/>
        <v>100</v>
      </c>
      <c r="AX305" s="15">
        <v>819.2</v>
      </c>
      <c r="AY305" s="133">
        <v>1096.5999999999999</v>
      </c>
      <c r="AZ305" s="133">
        <v>1027.11095</v>
      </c>
      <c r="BA305" s="15">
        <f t="shared" si="833"/>
        <v>93.663227247857023</v>
      </c>
      <c r="BB305" s="15">
        <v>300.60000000000002</v>
      </c>
      <c r="BC305" s="133">
        <v>310.3</v>
      </c>
      <c r="BD305" s="133">
        <v>310.3</v>
      </c>
      <c r="BE305" s="15">
        <f t="shared" si="835"/>
        <v>100</v>
      </c>
      <c r="BF305" s="15">
        <v>300.60000000000002</v>
      </c>
      <c r="BG305" s="247">
        <v>310.3</v>
      </c>
      <c r="BH305" s="133">
        <v>310.3</v>
      </c>
      <c r="BI305" s="15">
        <f t="shared" si="837"/>
        <v>100</v>
      </c>
      <c r="BJ305" s="15">
        <v>712.2</v>
      </c>
      <c r="BK305" s="15">
        <v>689</v>
      </c>
      <c r="BL305" s="15">
        <v>689</v>
      </c>
      <c r="BM305" s="15">
        <f t="shared" si="840"/>
        <v>100</v>
      </c>
      <c r="BN305" s="15"/>
      <c r="BO305" s="15"/>
      <c r="BP305" s="15"/>
      <c r="BQ305" s="15"/>
      <c r="BR305" s="15"/>
      <c r="BS305" s="15"/>
      <c r="BT305" s="15"/>
      <c r="BU305" s="14"/>
      <c r="BV305" s="15">
        <v>300.60000000000002</v>
      </c>
      <c r="BW305" s="133">
        <v>310.3</v>
      </c>
      <c r="BX305" s="133">
        <v>310.3</v>
      </c>
      <c r="BY305" s="15">
        <f t="shared" si="847"/>
        <v>100</v>
      </c>
      <c r="BZ305" s="15">
        <v>300.60000000000002</v>
      </c>
      <c r="CA305" s="15">
        <v>310.3</v>
      </c>
      <c r="CB305" s="15">
        <v>310.3</v>
      </c>
      <c r="CC305" s="15">
        <f t="shared" si="850"/>
        <v>100</v>
      </c>
      <c r="CD305" s="15">
        <v>10056.5</v>
      </c>
      <c r="CE305" s="15">
        <v>10056.5</v>
      </c>
      <c r="CF305" s="133">
        <v>8494.6650000000009</v>
      </c>
      <c r="CG305" s="15">
        <f t="shared" si="94"/>
        <v>84.469397901854521</v>
      </c>
      <c r="CH305" s="15">
        <v>28.2</v>
      </c>
      <c r="CI305" s="15">
        <v>32</v>
      </c>
      <c r="CJ305" s="15">
        <v>0</v>
      </c>
      <c r="CK305" s="15">
        <f t="shared" si="854"/>
        <v>0</v>
      </c>
      <c r="CL305" s="15"/>
      <c r="CM305" s="133">
        <v>3.1</v>
      </c>
      <c r="CN305" s="133">
        <v>3.1</v>
      </c>
      <c r="CO305" s="15">
        <f t="shared" si="853"/>
        <v>100</v>
      </c>
      <c r="CP305" s="15"/>
      <c r="CQ305" s="15"/>
      <c r="CR305" s="15"/>
      <c r="CS305" s="15"/>
    </row>
    <row r="306" spans="1:97" s="12" customFormat="1" x14ac:dyDescent="0.25">
      <c r="A306" s="120" t="s">
        <v>451</v>
      </c>
      <c r="B306" s="48">
        <f t="shared" ref="B306" si="935">F306+J306+N306+R306+V306+Z306+AD306+AH306+AL306+AP306+AT306+AX306+BB306+BF306+BJ306+BN306+BR306+BV306+BZ306+CD306+CH306+CL306+CP306</f>
        <v>0</v>
      </c>
      <c r="C306" s="48">
        <f t="shared" ref="C306" si="936">G306+K306+O306+S306+W306+AA306+AE306+AI306+AM306+AQ306+AU306+AY306+BC306+BG306+BK306+BO306+BS306+BW306+CA306+CE306+CI306+CM306+CQ306</f>
        <v>0</v>
      </c>
      <c r="D306" s="48">
        <f t="shared" ref="D306" si="937">H306+L306+P306+T306+X306+AB306+AF306+AJ306+AN306+AR306+AV306+AZ306+BD306+BH306+BL306+BP306+BT306+BX306+CB306+CF306+CJ306+CN306+CR306</f>
        <v>0</v>
      </c>
      <c r="E306" s="14"/>
      <c r="F306" s="14"/>
      <c r="G306" s="14"/>
      <c r="H306" s="15"/>
      <c r="I306" s="15"/>
      <c r="J306" s="14"/>
      <c r="K306" s="14"/>
      <c r="L306" s="14"/>
      <c r="M306" s="15"/>
      <c r="N306" s="14"/>
      <c r="O306" s="14"/>
      <c r="P306" s="15"/>
      <c r="Q306" s="15"/>
      <c r="R306" s="15"/>
      <c r="S306" s="15"/>
      <c r="T306" s="15"/>
      <c r="U306" s="15"/>
      <c r="V306" s="156"/>
      <c r="W306" s="14"/>
      <c r="X306" s="14"/>
      <c r="Y306" s="15"/>
      <c r="Z306" s="14"/>
      <c r="AA306" s="14"/>
      <c r="AB306" s="14"/>
      <c r="AC306" s="15"/>
      <c r="AD306" s="14"/>
      <c r="AE306" s="14"/>
      <c r="AF306" s="15"/>
      <c r="AG306" s="15"/>
      <c r="AH306" s="15"/>
      <c r="AI306" s="15"/>
      <c r="AJ306" s="15"/>
      <c r="AK306" s="15"/>
      <c r="AL306" s="14"/>
      <c r="AM306" s="14"/>
      <c r="AN306" s="14"/>
      <c r="AO306" s="14"/>
      <c r="AP306" s="14"/>
      <c r="AQ306" s="14"/>
      <c r="AR306" s="14"/>
      <c r="AS306" s="15"/>
      <c r="AT306" s="14"/>
      <c r="AU306" s="14"/>
      <c r="AV306" s="14"/>
      <c r="AW306" s="15"/>
      <c r="AX306" s="14"/>
      <c r="AY306" s="14"/>
      <c r="AZ306" s="14"/>
      <c r="BA306" s="15"/>
      <c r="BB306" s="14"/>
      <c r="BC306" s="14"/>
      <c r="BD306" s="14"/>
      <c r="BE306" s="15"/>
      <c r="BF306" s="14"/>
      <c r="BG306" s="14"/>
      <c r="BH306" s="14"/>
      <c r="BI306" s="15"/>
      <c r="BJ306" s="14"/>
      <c r="BK306" s="14"/>
      <c r="BL306" s="14"/>
      <c r="BM306" s="15"/>
      <c r="BN306" s="14"/>
      <c r="BO306" s="14"/>
      <c r="BP306" s="14"/>
      <c r="BQ306" s="14"/>
      <c r="BR306" s="14"/>
      <c r="BS306" s="14"/>
      <c r="BT306" s="14"/>
      <c r="BU306" s="14"/>
      <c r="BV306" s="14"/>
      <c r="BW306" s="14"/>
      <c r="BX306" s="14"/>
      <c r="BY306" s="15"/>
      <c r="BZ306" s="14"/>
      <c r="CA306" s="14"/>
      <c r="CB306" s="14"/>
      <c r="CC306" s="15"/>
      <c r="CD306" s="14"/>
      <c r="CE306" s="14"/>
      <c r="CF306" s="14"/>
      <c r="CG306" s="14"/>
      <c r="CH306" s="14"/>
      <c r="CI306" s="14"/>
      <c r="CJ306" s="14"/>
      <c r="CK306" s="15"/>
      <c r="CL306" s="15"/>
      <c r="CM306" s="14"/>
      <c r="CN306" s="14"/>
      <c r="CO306" s="15"/>
      <c r="CP306" s="15"/>
      <c r="CQ306" s="14"/>
      <c r="CR306" s="14"/>
      <c r="CS306" s="15"/>
    </row>
    <row r="307" spans="1:97" s="12" customFormat="1" x14ac:dyDescent="0.25">
      <c r="A307" s="120" t="s">
        <v>663</v>
      </c>
      <c r="B307" s="48">
        <f t="shared" si="811"/>
        <v>93.7</v>
      </c>
      <c r="C307" s="48">
        <f t="shared" si="811"/>
        <v>93.7</v>
      </c>
      <c r="D307" s="48">
        <f t="shared" si="812"/>
        <v>93.7</v>
      </c>
      <c r="E307" s="14">
        <f t="shared" ref="E307:E312" si="938">D307/C307*100</f>
        <v>100</v>
      </c>
      <c r="F307" s="14"/>
      <c r="G307" s="14"/>
      <c r="H307" s="14"/>
      <c r="I307" s="15"/>
      <c r="J307" s="14"/>
      <c r="K307" s="14"/>
      <c r="L307" s="14"/>
      <c r="M307" s="15"/>
      <c r="N307" s="14"/>
      <c r="O307" s="14"/>
      <c r="P307" s="15"/>
      <c r="Q307" s="15"/>
      <c r="R307" s="15"/>
      <c r="S307" s="15"/>
      <c r="T307" s="15"/>
      <c r="U307" s="15"/>
      <c r="V307" s="156"/>
      <c r="W307" s="14"/>
      <c r="X307" s="14"/>
      <c r="Y307" s="15"/>
      <c r="Z307" s="14"/>
      <c r="AA307" s="14"/>
      <c r="AB307" s="14"/>
      <c r="AC307" s="15"/>
      <c r="AD307" s="14"/>
      <c r="AE307" s="14"/>
      <c r="AF307" s="15"/>
      <c r="AG307" s="15"/>
      <c r="AH307" s="15"/>
      <c r="AI307" s="15"/>
      <c r="AJ307" s="15"/>
      <c r="AK307" s="15"/>
      <c r="AL307" s="14"/>
      <c r="AM307" s="14"/>
      <c r="AN307" s="14"/>
      <c r="AO307" s="14"/>
      <c r="AP307" s="14"/>
      <c r="AQ307" s="14"/>
      <c r="AR307" s="14"/>
      <c r="AS307" s="15"/>
      <c r="AT307" s="14"/>
      <c r="AU307" s="14"/>
      <c r="AV307" s="14"/>
      <c r="AW307" s="15"/>
      <c r="AX307" s="14"/>
      <c r="AY307" s="14"/>
      <c r="AZ307" s="14"/>
      <c r="BA307" s="15"/>
      <c r="BB307" s="14"/>
      <c r="BC307" s="14"/>
      <c r="BD307" s="14"/>
      <c r="BE307" s="15"/>
      <c r="BF307" s="14"/>
      <c r="BG307" s="14"/>
      <c r="BH307" s="14"/>
      <c r="BI307" s="15"/>
      <c r="BJ307" s="14"/>
      <c r="BK307" s="14"/>
      <c r="BL307" s="14"/>
      <c r="BM307" s="15"/>
      <c r="BN307" s="14"/>
      <c r="BO307" s="14"/>
      <c r="BP307" s="14"/>
      <c r="BQ307" s="14"/>
      <c r="BR307" s="14">
        <v>93.7</v>
      </c>
      <c r="BS307" s="14">
        <v>93.7</v>
      </c>
      <c r="BT307" s="14">
        <v>93.7</v>
      </c>
      <c r="BU307" s="14">
        <f t="shared" ref="BU307:BU312" si="939">BT307/BS307*100</f>
        <v>100</v>
      </c>
      <c r="BV307" s="14"/>
      <c r="BW307" s="14"/>
      <c r="BX307" s="14"/>
      <c r="BY307" s="15"/>
      <c r="BZ307" s="14"/>
      <c r="CA307" s="14"/>
      <c r="CB307" s="14"/>
      <c r="CC307" s="15"/>
      <c r="CD307" s="14"/>
      <c r="CE307" s="14"/>
      <c r="CF307" s="14"/>
      <c r="CG307" s="14"/>
      <c r="CH307" s="14"/>
      <c r="CI307" s="14"/>
      <c r="CJ307" s="14"/>
      <c r="CK307" s="15"/>
      <c r="CL307" s="15"/>
      <c r="CM307" s="14"/>
      <c r="CN307" s="14"/>
      <c r="CO307" s="15"/>
      <c r="CP307" s="15"/>
      <c r="CQ307" s="14"/>
      <c r="CR307" s="14"/>
      <c r="CS307" s="15"/>
    </row>
    <row r="308" spans="1:97" s="12" customFormat="1" x14ac:dyDescent="0.25">
      <c r="A308" s="120" t="s">
        <v>596</v>
      </c>
      <c r="B308" s="48">
        <f t="shared" si="811"/>
        <v>93.7</v>
      </c>
      <c r="C308" s="48">
        <f t="shared" si="811"/>
        <v>93.7</v>
      </c>
      <c r="D308" s="48">
        <f t="shared" si="812"/>
        <v>93.7</v>
      </c>
      <c r="E308" s="14">
        <f t="shared" si="938"/>
        <v>100</v>
      </c>
      <c r="F308" s="14"/>
      <c r="G308" s="14"/>
      <c r="H308" s="14"/>
      <c r="I308" s="15"/>
      <c r="J308" s="14"/>
      <c r="K308" s="14"/>
      <c r="L308" s="14"/>
      <c r="M308" s="15"/>
      <c r="N308" s="14"/>
      <c r="O308" s="14"/>
      <c r="P308" s="15"/>
      <c r="Q308" s="15"/>
      <c r="R308" s="15"/>
      <c r="S308" s="15"/>
      <c r="T308" s="15"/>
      <c r="U308" s="15"/>
      <c r="V308" s="156"/>
      <c r="W308" s="14"/>
      <c r="X308" s="14"/>
      <c r="Y308" s="15"/>
      <c r="Z308" s="14"/>
      <c r="AA308" s="14"/>
      <c r="AB308" s="14"/>
      <c r="AC308" s="15"/>
      <c r="AD308" s="14"/>
      <c r="AE308" s="14"/>
      <c r="AF308" s="15"/>
      <c r="AG308" s="15"/>
      <c r="AH308" s="15"/>
      <c r="AI308" s="15"/>
      <c r="AJ308" s="15"/>
      <c r="AK308" s="15"/>
      <c r="AL308" s="14"/>
      <c r="AM308" s="14"/>
      <c r="AN308" s="14"/>
      <c r="AO308" s="14"/>
      <c r="AP308" s="14"/>
      <c r="AQ308" s="14"/>
      <c r="AR308" s="14"/>
      <c r="AS308" s="15"/>
      <c r="AT308" s="14"/>
      <c r="AU308" s="14"/>
      <c r="AV308" s="14"/>
      <c r="AW308" s="15"/>
      <c r="AX308" s="14"/>
      <c r="AY308" s="14"/>
      <c r="AZ308" s="14"/>
      <c r="BA308" s="15"/>
      <c r="BB308" s="14"/>
      <c r="BC308" s="14"/>
      <c r="BD308" s="14"/>
      <c r="BE308" s="15"/>
      <c r="BF308" s="14"/>
      <c r="BG308" s="14"/>
      <c r="BH308" s="14"/>
      <c r="BI308" s="15"/>
      <c r="BJ308" s="14"/>
      <c r="BK308" s="14"/>
      <c r="BL308" s="14"/>
      <c r="BM308" s="15"/>
      <c r="BN308" s="14"/>
      <c r="BO308" s="14"/>
      <c r="BP308" s="14"/>
      <c r="BQ308" s="14"/>
      <c r="BR308" s="14">
        <v>93.7</v>
      </c>
      <c r="BS308" s="14">
        <v>93.7</v>
      </c>
      <c r="BT308" s="14">
        <v>93.7</v>
      </c>
      <c r="BU308" s="14">
        <f t="shared" si="939"/>
        <v>100</v>
      </c>
      <c r="BV308" s="14"/>
      <c r="BW308" s="14"/>
      <c r="BX308" s="14"/>
      <c r="BY308" s="15"/>
      <c r="BZ308" s="14"/>
      <c r="CA308" s="14"/>
      <c r="CB308" s="14"/>
      <c r="CC308" s="15"/>
      <c r="CD308" s="14"/>
      <c r="CE308" s="14"/>
      <c r="CF308" s="14"/>
      <c r="CG308" s="14"/>
      <c r="CH308" s="14"/>
      <c r="CI308" s="14"/>
      <c r="CJ308" s="14"/>
      <c r="CK308" s="15"/>
      <c r="CL308" s="15"/>
      <c r="CM308" s="14"/>
      <c r="CN308" s="14"/>
      <c r="CO308" s="15"/>
      <c r="CP308" s="15"/>
      <c r="CQ308" s="14"/>
      <c r="CR308" s="14"/>
      <c r="CS308" s="15"/>
    </row>
    <row r="309" spans="1:97" s="12" customFormat="1" x14ac:dyDescent="0.25">
      <c r="A309" s="120" t="s">
        <v>599</v>
      </c>
      <c r="B309" s="48">
        <f t="shared" si="811"/>
        <v>93.7</v>
      </c>
      <c r="C309" s="48">
        <f t="shared" si="811"/>
        <v>93.7</v>
      </c>
      <c r="D309" s="48">
        <f t="shared" si="812"/>
        <v>93.7</v>
      </c>
      <c r="E309" s="14">
        <f t="shared" si="938"/>
        <v>100</v>
      </c>
      <c r="F309" s="14"/>
      <c r="G309" s="14"/>
      <c r="H309" s="14"/>
      <c r="I309" s="15"/>
      <c r="J309" s="14"/>
      <c r="K309" s="14"/>
      <c r="L309" s="14"/>
      <c r="M309" s="15"/>
      <c r="N309" s="14"/>
      <c r="O309" s="14"/>
      <c r="P309" s="15"/>
      <c r="Q309" s="15"/>
      <c r="R309" s="15"/>
      <c r="S309" s="15"/>
      <c r="T309" s="15"/>
      <c r="U309" s="15"/>
      <c r="V309" s="156"/>
      <c r="W309" s="14"/>
      <c r="X309" s="14"/>
      <c r="Y309" s="15"/>
      <c r="Z309" s="14"/>
      <c r="AA309" s="14"/>
      <c r="AB309" s="14"/>
      <c r="AC309" s="15"/>
      <c r="AD309" s="14"/>
      <c r="AE309" s="14"/>
      <c r="AF309" s="15"/>
      <c r="AG309" s="15"/>
      <c r="AH309" s="15"/>
      <c r="AI309" s="15"/>
      <c r="AJ309" s="15"/>
      <c r="AK309" s="15"/>
      <c r="AL309" s="14"/>
      <c r="AM309" s="14"/>
      <c r="AN309" s="14"/>
      <c r="AO309" s="14"/>
      <c r="AP309" s="14"/>
      <c r="AQ309" s="14"/>
      <c r="AR309" s="14"/>
      <c r="AS309" s="15"/>
      <c r="AT309" s="14"/>
      <c r="AU309" s="14"/>
      <c r="AV309" s="14"/>
      <c r="AW309" s="15"/>
      <c r="AX309" s="14"/>
      <c r="AY309" s="14"/>
      <c r="AZ309" s="14"/>
      <c r="BA309" s="15"/>
      <c r="BB309" s="14"/>
      <c r="BC309" s="14"/>
      <c r="BD309" s="14"/>
      <c r="BE309" s="15"/>
      <c r="BF309" s="14"/>
      <c r="BG309" s="14"/>
      <c r="BH309" s="14"/>
      <c r="BI309" s="15"/>
      <c r="BJ309" s="14"/>
      <c r="BK309" s="14"/>
      <c r="BL309" s="14"/>
      <c r="BM309" s="15"/>
      <c r="BN309" s="14"/>
      <c r="BO309" s="14"/>
      <c r="BP309" s="14"/>
      <c r="BQ309" s="14"/>
      <c r="BR309" s="14">
        <v>93.7</v>
      </c>
      <c r="BS309" s="14">
        <v>93.7</v>
      </c>
      <c r="BT309" s="14">
        <v>93.7</v>
      </c>
      <c r="BU309" s="14">
        <f t="shared" si="939"/>
        <v>100</v>
      </c>
      <c r="BV309" s="14"/>
      <c r="BW309" s="14"/>
      <c r="BX309" s="14"/>
      <c r="BY309" s="15"/>
      <c r="BZ309" s="14"/>
      <c r="CA309" s="14"/>
      <c r="CB309" s="14"/>
      <c r="CC309" s="15"/>
      <c r="CD309" s="14"/>
      <c r="CE309" s="14"/>
      <c r="CF309" s="14"/>
      <c r="CG309" s="14"/>
      <c r="CH309" s="14"/>
      <c r="CI309" s="14"/>
      <c r="CJ309" s="14"/>
      <c r="CK309" s="15"/>
      <c r="CL309" s="15"/>
      <c r="CM309" s="14"/>
      <c r="CN309" s="14"/>
      <c r="CO309" s="15"/>
      <c r="CP309" s="15"/>
      <c r="CQ309" s="14"/>
      <c r="CR309" s="14"/>
      <c r="CS309" s="15"/>
    </row>
    <row r="310" spans="1:97" s="12" customFormat="1" x14ac:dyDescent="0.25">
      <c r="A310" s="120" t="s">
        <v>597</v>
      </c>
      <c r="B310" s="48">
        <f t="shared" si="811"/>
        <v>93.7</v>
      </c>
      <c r="C310" s="48">
        <f t="shared" si="811"/>
        <v>93.7</v>
      </c>
      <c r="D310" s="48">
        <f t="shared" si="812"/>
        <v>93.7</v>
      </c>
      <c r="E310" s="14">
        <f t="shared" si="938"/>
        <v>100</v>
      </c>
      <c r="F310" s="14"/>
      <c r="G310" s="14"/>
      <c r="H310" s="14"/>
      <c r="I310" s="15"/>
      <c r="J310" s="14"/>
      <c r="K310" s="14"/>
      <c r="L310" s="14"/>
      <c r="M310" s="15"/>
      <c r="N310" s="14"/>
      <c r="O310" s="14"/>
      <c r="P310" s="15"/>
      <c r="Q310" s="15"/>
      <c r="R310" s="15"/>
      <c r="S310" s="15"/>
      <c r="T310" s="15"/>
      <c r="U310" s="15"/>
      <c r="V310" s="156"/>
      <c r="W310" s="14"/>
      <c r="X310" s="14"/>
      <c r="Y310" s="15"/>
      <c r="Z310" s="14"/>
      <c r="AA310" s="14"/>
      <c r="AB310" s="14"/>
      <c r="AC310" s="15"/>
      <c r="AD310" s="14"/>
      <c r="AE310" s="14"/>
      <c r="AF310" s="15"/>
      <c r="AG310" s="15"/>
      <c r="AH310" s="15"/>
      <c r="AI310" s="15"/>
      <c r="AJ310" s="15"/>
      <c r="AK310" s="15"/>
      <c r="AL310" s="14"/>
      <c r="AM310" s="14"/>
      <c r="AN310" s="14"/>
      <c r="AO310" s="14"/>
      <c r="AP310" s="14"/>
      <c r="AQ310" s="14"/>
      <c r="AR310" s="14"/>
      <c r="AS310" s="15"/>
      <c r="AT310" s="14"/>
      <c r="AU310" s="14"/>
      <c r="AV310" s="14"/>
      <c r="AW310" s="15"/>
      <c r="AX310" s="14"/>
      <c r="AY310" s="14"/>
      <c r="AZ310" s="14"/>
      <c r="BA310" s="15"/>
      <c r="BB310" s="14"/>
      <c r="BC310" s="14"/>
      <c r="BD310" s="14"/>
      <c r="BE310" s="15"/>
      <c r="BF310" s="14"/>
      <c r="BG310" s="14"/>
      <c r="BH310" s="14"/>
      <c r="BI310" s="15"/>
      <c r="BJ310" s="14"/>
      <c r="BK310" s="14"/>
      <c r="BL310" s="14"/>
      <c r="BM310" s="15"/>
      <c r="BN310" s="14"/>
      <c r="BO310" s="14"/>
      <c r="BP310" s="14"/>
      <c r="BQ310" s="14"/>
      <c r="BR310" s="14">
        <v>93.7</v>
      </c>
      <c r="BS310" s="14">
        <v>93.7</v>
      </c>
      <c r="BT310" s="14">
        <v>93.7</v>
      </c>
      <c r="BU310" s="14">
        <f t="shared" si="939"/>
        <v>100</v>
      </c>
      <c r="BV310" s="14"/>
      <c r="BW310" s="14"/>
      <c r="BX310" s="14"/>
      <c r="BY310" s="15"/>
      <c r="BZ310" s="14"/>
      <c r="CA310" s="14"/>
      <c r="CB310" s="14"/>
      <c r="CC310" s="15"/>
      <c r="CD310" s="14"/>
      <c r="CE310" s="14"/>
      <c r="CF310" s="14"/>
      <c r="CG310" s="14"/>
      <c r="CH310" s="14"/>
      <c r="CI310" s="14"/>
      <c r="CJ310" s="14"/>
      <c r="CK310" s="15"/>
      <c r="CL310" s="15"/>
      <c r="CM310" s="14"/>
      <c r="CN310" s="14"/>
      <c r="CO310" s="15"/>
      <c r="CP310" s="15"/>
      <c r="CQ310" s="14"/>
      <c r="CR310" s="14"/>
      <c r="CS310" s="15"/>
    </row>
    <row r="311" spans="1:97" s="12" customFormat="1" x14ac:dyDescent="0.25">
      <c r="A311" s="120" t="s">
        <v>425</v>
      </c>
      <c r="B311" s="48">
        <f t="shared" si="811"/>
        <v>234.2</v>
      </c>
      <c r="C311" s="48">
        <f t="shared" si="811"/>
        <v>234.2</v>
      </c>
      <c r="D311" s="48">
        <f t="shared" si="812"/>
        <v>234.2</v>
      </c>
      <c r="E311" s="14">
        <f t="shared" si="938"/>
        <v>100</v>
      </c>
      <c r="F311" s="14"/>
      <c r="G311" s="14"/>
      <c r="H311" s="14"/>
      <c r="I311" s="15"/>
      <c r="J311" s="14"/>
      <c r="K311" s="14"/>
      <c r="L311" s="14"/>
      <c r="M311" s="15"/>
      <c r="N311" s="14"/>
      <c r="O311" s="14"/>
      <c r="P311" s="15"/>
      <c r="Q311" s="15"/>
      <c r="R311" s="15"/>
      <c r="S311" s="15"/>
      <c r="T311" s="15"/>
      <c r="U311" s="15"/>
      <c r="V311" s="156"/>
      <c r="W311" s="14"/>
      <c r="X311" s="14"/>
      <c r="Y311" s="15"/>
      <c r="Z311" s="14"/>
      <c r="AA311" s="14"/>
      <c r="AB311" s="14"/>
      <c r="AC311" s="15"/>
      <c r="AD311" s="14"/>
      <c r="AE311" s="14"/>
      <c r="AF311" s="15"/>
      <c r="AG311" s="15"/>
      <c r="AH311" s="15"/>
      <c r="AI311" s="15"/>
      <c r="AJ311" s="15"/>
      <c r="AK311" s="15"/>
      <c r="AL311" s="14"/>
      <c r="AM311" s="14"/>
      <c r="AN311" s="14"/>
      <c r="AO311" s="14"/>
      <c r="AP311" s="14"/>
      <c r="AQ311" s="14"/>
      <c r="AR311" s="14"/>
      <c r="AS311" s="15"/>
      <c r="AT311" s="14"/>
      <c r="AU311" s="14"/>
      <c r="AV311" s="14"/>
      <c r="AW311" s="15"/>
      <c r="AX311" s="14"/>
      <c r="AY311" s="14"/>
      <c r="AZ311" s="14"/>
      <c r="BA311" s="15"/>
      <c r="BB311" s="14"/>
      <c r="BC311" s="14"/>
      <c r="BD311" s="14"/>
      <c r="BE311" s="15"/>
      <c r="BF311" s="14"/>
      <c r="BG311" s="14"/>
      <c r="BH311" s="14"/>
      <c r="BI311" s="15"/>
      <c r="BJ311" s="14"/>
      <c r="BK311" s="14"/>
      <c r="BL311" s="14"/>
      <c r="BM311" s="15"/>
      <c r="BN311" s="14"/>
      <c r="BO311" s="14"/>
      <c r="BP311" s="14"/>
      <c r="BQ311" s="14"/>
      <c r="BR311" s="14">
        <v>234.2</v>
      </c>
      <c r="BS311" s="14">
        <v>234.2</v>
      </c>
      <c r="BT311" s="14">
        <v>234.2</v>
      </c>
      <c r="BU311" s="14">
        <f t="shared" si="939"/>
        <v>100</v>
      </c>
      <c r="BV311" s="14"/>
      <c r="BW311" s="14"/>
      <c r="BX311" s="14"/>
      <c r="BY311" s="15"/>
      <c r="BZ311" s="14"/>
      <c r="CA311" s="14"/>
      <c r="CB311" s="14"/>
      <c r="CC311" s="15"/>
      <c r="CD311" s="14"/>
      <c r="CE311" s="14"/>
      <c r="CF311" s="14"/>
      <c r="CG311" s="14"/>
      <c r="CH311" s="14"/>
      <c r="CI311" s="14"/>
      <c r="CJ311" s="14"/>
      <c r="CK311" s="15"/>
      <c r="CL311" s="15"/>
      <c r="CM311" s="14"/>
      <c r="CN311" s="14"/>
      <c r="CO311" s="15"/>
      <c r="CP311" s="15"/>
      <c r="CQ311" s="14"/>
      <c r="CR311" s="14"/>
      <c r="CS311" s="15"/>
    </row>
    <row r="312" spans="1:97" s="12" customFormat="1" x14ac:dyDescent="0.25">
      <c r="A312" s="120" t="s">
        <v>598</v>
      </c>
      <c r="B312" s="48">
        <f t="shared" si="811"/>
        <v>93.7</v>
      </c>
      <c r="C312" s="48">
        <f t="shared" si="811"/>
        <v>93.7</v>
      </c>
      <c r="D312" s="48">
        <f t="shared" si="812"/>
        <v>93.7</v>
      </c>
      <c r="E312" s="14">
        <f t="shared" si="938"/>
        <v>100</v>
      </c>
      <c r="F312" s="14"/>
      <c r="G312" s="14"/>
      <c r="H312" s="14"/>
      <c r="I312" s="15"/>
      <c r="J312" s="14"/>
      <c r="K312" s="14"/>
      <c r="L312" s="14"/>
      <c r="M312" s="15"/>
      <c r="N312" s="14"/>
      <c r="O312" s="14"/>
      <c r="P312" s="15"/>
      <c r="Q312" s="15"/>
      <c r="R312" s="15"/>
      <c r="S312" s="15"/>
      <c r="T312" s="15"/>
      <c r="U312" s="15"/>
      <c r="V312" s="156"/>
      <c r="W312" s="14"/>
      <c r="X312" s="14"/>
      <c r="Y312" s="15"/>
      <c r="Z312" s="14"/>
      <c r="AA312" s="14"/>
      <c r="AB312" s="14"/>
      <c r="AC312" s="15"/>
      <c r="AD312" s="14"/>
      <c r="AE312" s="14"/>
      <c r="AF312" s="15"/>
      <c r="AG312" s="15"/>
      <c r="AH312" s="15"/>
      <c r="AI312" s="15"/>
      <c r="AJ312" s="15"/>
      <c r="AK312" s="15"/>
      <c r="AL312" s="14"/>
      <c r="AM312" s="14"/>
      <c r="AN312" s="14"/>
      <c r="AO312" s="14"/>
      <c r="AP312" s="14"/>
      <c r="AQ312" s="14"/>
      <c r="AR312" s="14"/>
      <c r="AS312" s="15"/>
      <c r="AT312" s="14"/>
      <c r="AU312" s="14"/>
      <c r="AV312" s="14"/>
      <c r="AW312" s="15"/>
      <c r="AX312" s="14"/>
      <c r="AY312" s="14"/>
      <c r="AZ312" s="14"/>
      <c r="BA312" s="15"/>
      <c r="BB312" s="14"/>
      <c r="BC312" s="14"/>
      <c r="BD312" s="14"/>
      <c r="BE312" s="15"/>
      <c r="BF312" s="14"/>
      <c r="BG312" s="14"/>
      <c r="BH312" s="14"/>
      <c r="BI312" s="15"/>
      <c r="BJ312" s="14"/>
      <c r="BK312" s="14"/>
      <c r="BL312" s="14"/>
      <c r="BM312" s="15"/>
      <c r="BN312" s="14"/>
      <c r="BO312" s="14"/>
      <c r="BP312" s="14"/>
      <c r="BQ312" s="14"/>
      <c r="BR312" s="14">
        <v>93.7</v>
      </c>
      <c r="BS312" s="14">
        <v>93.7</v>
      </c>
      <c r="BT312" s="14">
        <v>93.7</v>
      </c>
      <c r="BU312" s="14">
        <f t="shared" si="939"/>
        <v>100</v>
      </c>
      <c r="BV312" s="14"/>
      <c r="BW312" s="14"/>
      <c r="BX312" s="14"/>
      <c r="BY312" s="15"/>
      <c r="BZ312" s="14"/>
      <c r="CA312" s="14"/>
      <c r="CB312" s="14"/>
      <c r="CC312" s="15"/>
      <c r="CD312" s="14"/>
      <c r="CE312" s="14"/>
      <c r="CF312" s="14"/>
      <c r="CG312" s="14"/>
      <c r="CH312" s="14"/>
      <c r="CI312" s="14"/>
      <c r="CJ312" s="14"/>
      <c r="CK312" s="15"/>
      <c r="CL312" s="15"/>
      <c r="CM312" s="14"/>
      <c r="CN312" s="14"/>
      <c r="CO312" s="15"/>
      <c r="CP312" s="15"/>
      <c r="CQ312" s="14"/>
      <c r="CR312" s="14"/>
      <c r="CS312" s="15"/>
    </row>
    <row r="313" spans="1:97" s="26" customFormat="1" ht="31.5" x14ac:dyDescent="0.25">
      <c r="A313" s="75" t="s">
        <v>427</v>
      </c>
      <c r="B313" s="78">
        <f t="shared" si="811"/>
        <v>429600.40000000008</v>
      </c>
      <c r="C313" s="78">
        <f t="shared" si="811"/>
        <v>485385.40000000008</v>
      </c>
      <c r="D313" s="78">
        <f t="shared" si="812"/>
        <v>478424.68520999991</v>
      </c>
      <c r="E313" s="81">
        <f t="shared" ref="E313" si="940">D313/C313*100</f>
        <v>98.565940633978656</v>
      </c>
      <c r="F313" s="81">
        <f>SUM(F314:F320)</f>
        <v>882.8</v>
      </c>
      <c r="G313" s="81">
        <f>SUM(G314:G320)</f>
        <v>721.5</v>
      </c>
      <c r="H313" s="81">
        <f t="shared" ref="H313:CN313" si="941">SUM(H314:H320)</f>
        <v>705.702</v>
      </c>
      <c r="I313" s="81">
        <f t="shared" si="815"/>
        <v>97.810395010395013</v>
      </c>
      <c r="J313" s="81">
        <f t="shared" ref="J313" si="942">SUM(J314:J320)</f>
        <v>329.7</v>
      </c>
      <c r="K313" s="81">
        <f t="shared" si="941"/>
        <v>443.1</v>
      </c>
      <c r="L313" s="81">
        <f t="shared" si="941"/>
        <v>443.1</v>
      </c>
      <c r="M313" s="81">
        <f t="shared" si="817"/>
        <v>100</v>
      </c>
      <c r="N313" s="81">
        <f t="shared" ref="N313" si="943">SUM(N314:N320)</f>
        <v>5330.8</v>
      </c>
      <c r="O313" s="81">
        <f t="shared" si="941"/>
        <v>6580.8</v>
      </c>
      <c r="P313" s="81">
        <f t="shared" si="941"/>
        <v>6580.8</v>
      </c>
      <c r="Q313" s="81">
        <f t="shared" si="819"/>
        <v>100</v>
      </c>
      <c r="R313" s="81">
        <f t="shared" ref="R313" si="944">SUM(R314:R320)</f>
        <v>107678.1</v>
      </c>
      <c r="S313" s="81">
        <f t="shared" si="941"/>
        <v>108097.8</v>
      </c>
      <c r="T313" s="81">
        <f t="shared" si="941"/>
        <v>107645.68</v>
      </c>
      <c r="U313" s="81">
        <f t="shared" si="790"/>
        <v>99.581749119778564</v>
      </c>
      <c r="V313" s="154"/>
      <c r="W313" s="81">
        <f t="shared" si="941"/>
        <v>9.6</v>
      </c>
      <c r="X313" s="81">
        <f t="shared" si="941"/>
        <v>6.2657600000000002</v>
      </c>
      <c r="Y313" s="81">
        <f t="shared" si="106"/>
        <v>65.268333333333345</v>
      </c>
      <c r="Z313" s="81">
        <f t="shared" ref="Z313" si="945">SUM(Z314:Z320)</f>
        <v>6768.6</v>
      </c>
      <c r="AA313" s="81">
        <f t="shared" si="941"/>
        <v>4025.3</v>
      </c>
      <c r="AB313" s="81">
        <f t="shared" si="941"/>
        <v>4025.3</v>
      </c>
      <c r="AC313" s="81">
        <f t="shared" si="822"/>
        <v>100</v>
      </c>
      <c r="AD313" s="81">
        <f t="shared" ref="AD313" si="946">SUM(AD314:AD320)</f>
        <v>269.3</v>
      </c>
      <c r="AE313" s="81">
        <f t="shared" si="941"/>
        <v>269.3</v>
      </c>
      <c r="AF313" s="81">
        <f t="shared" si="941"/>
        <v>269.3</v>
      </c>
      <c r="AG313" s="81">
        <f t="shared" si="824"/>
        <v>100</v>
      </c>
      <c r="AH313" s="81">
        <f t="shared" ref="AH313" si="947">SUM(AH314:AH320)</f>
        <v>258827.8</v>
      </c>
      <c r="AI313" s="81">
        <f t="shared" si="941"/>
        <v>315533.40000000002</v>
      </c>
      <c r="AJ313" s="81">
        <f t="shared" si="941"/>
        <v>313219.24039999995</v>
      </c>
      <c r="AK313" s="81">
        <f t="shared" si="826"/>
        <v>99.266588069598953</v>
      </c>
      <c r="AL313" s="81">
        <f t="shared" ref="AL313" si="948">SUM(AL314:AL320)</f>
        <v>1273.5999999999999</v>
      </c>
      <c r="AM313" s="81">
        <f t="shared" si="941"/>
        <v>1314.7</v>
      </c>
      <c r="AN313" s="81">
        <f t="shared" si="941"/>
        <v>1249.8673799999999</v>
      </c>
      <c r="AO313" s="79">
        <f t="shared" si="828"/>
        <v>95.068637712025549</v>
      </c>
      <c r="AP313" s="81">
        <f t="shared" ref="AP313" si="949">SUM(AP314:AP320)</f>
        <v>0</v>
      </c>
      <c r="AQ313" s="81">
        <f t="shared" si="941"/>
        <v>7.3</v>
      </c>
      <c r="AR313" s="81">
        <f t="shared" si="941"/>
        <v>0.8</v>
      </c>
      <c r="AS313" s="81">
        <f>AR313/AQ313*100</f>
        <v>10.958904109589042</v>
      </c>
      <c r="AT313" s="81">
        <f t="shared" ref="AT313" si="950">SUM(AT314:AT320)</f>
        <v>955.2</v>
      </c>
      <c r="AU313" s="81">
        <f t="shared" si="941"/>
        <v>986</v>
      </c>
      <c r="AV313" s="81">
        <f t="shared" si="941"/>
        <v>844.04472999999996</v>
      </c>
      <c r="AW313" s="81">
        <f t="shared" si="831"/>
        <v>85.60291379310344</v>
      </c>
      <c r="AX313" s="81">
        <f t="shared" ref="AX313" si="951">SUM(AX314:AX320)</f>
        <v>16280.2</v>
      </c>
      <c r="AY313" s="81">
        <f t="shared" si="941"/>
        <v>16333.2</v>
      </c>
      <c r="AZ313" s="81">
        <f t="shared" si="941"/>
        <v>14524.812</v>
      </c>
      <c r="BA313" s="81">
        <f t="shared" si="833"/>
        <v>88.928146352215123</v>
      </c>
      <c r="BB313" s="81">
        <f t="shared" ref="BB313" si="952">SUM(BB314:BB320)</f>
        <v>955.2</v>
      </c>
      <c r="BC313" s="81">
        <f t="shared" si="941"/>
        <v>986</v>
      </c>
      <c r="BD313" s="81">
        <f t="shared" si="941"/>
        <v>796.60721000000001</v>
      </c>
      <c r="BE313" s="81">
        <f t="shared" si="835"/>
        <v>80.791806288032447</v>
      </c>
      <c r="BF313" s="81">
        <f t="shared" ref="BF313" si="953">SUM(BF314:BF320)</f>
        <v>318.39999999999998</v>
      </c>
      <c r="BG313" s="81">
        <f t="shared" si="941"/>
        <v>328.7</v>
      </c>
      <c r="BH313" s="81">
        <f t="shared" si="941"/>
        <v>192.46683999999999</v>
      </c>
      <c r="BI313" s="81">
        <f t="shared" si="837"/>
        <v>58.553951931852751</v>
      </c>
      <c r="BJ313" s="81">
        <f t="shared" ref="BJ313" si="954">SUM(BJ314:BJ320)</f>
        <v>2761.2</v>
      </c>
      <c r="BK313" s="81">
        <f t="shared" si="941"/>
        <v>2748.1</v>
      </c>
      <c r="BL313" s="81">
        <f t="shared" ref="BL313" si="955">SUM(BL314:BL320)</f>
        <v>2748.1</v>
      </c>
      <c r="BM313" s="81">
        <f t="shared" si="840"/>
        <v>100</v>
      </c>
      <c r="BN313" s="81">
        <f t="shared" ref="BN313" si="956">SUM(BN314:BN320)</f>
        <v>0</v>
      </c>
      <c r="BO313" s="81">
        <f t="shared" si="941"/>
        <v>0</v>
      </c>
      <c r="BP313" s="81">
        <f t="shared" ref="BP313" si="957">SUM(BP314:BP320)</f>
        <v>0</v>
      </c>
      <c r="BQ313" s="81">
        <f t="shared" si="941"/>
        <v>0</v>
      </c>
      <c r="BR313" s="81">
        <f t="shared" ref="BR313" si="958">SUM(BR314:BR320)</f>
        <v>1124.2</v>
      </c>
      <c r="BS313" s="81">
        <f t="shared" si="941"/>
        <v>1124.2</v>
      </c>
      <c r="BT313" s="81">
        <f t="shared" ref="BT313" si="959">SUM(BT314:BT320)</f>
        <v>1124.2</v>
      </c>
      <c r="BU313" s="79">
        <f t="shared" ref="BU313:BU320" si="960">BT313/BS313*100</f>
        <v>100</v>
      </c>
      <c r="BV313" s="81">
        <f t="shared" ref="BV313" si="961">SUM(BV314:BV320)</f>
        <v>318.39999999999998</v>
      </c>
      <c r="BW313" s="81">
        <f t="shared" si="941"/>
        <v>328.7</v>
      </c>
      <c r="BX313" s="81">
        <f t="shared" si="941"/>
        <v>325.55378999999999</v>
      </c>
      <c r="BY313" s="81">
        <f t="shared" si="847"/>
        <v>99.042832369942204</v>
      </c>
      <c r="BZ313" s="81">
        <f t="shared" ref="BZ313" si="962">SUM(BZ314:BZ320)</f>
        <v>318.39999999999998</v>
      </c>
      <c r="CA313" s="81">
        <f t="shared" si="941"/>
        <v>328.7</v>
      </c>
      <c r="CB313" s="81">
        <f t="shared" ref="CB313" si="963">SUM(CB314:CB320)</f>
        <v>130.85830000000001</v>
      </c>
      <c r="CC313" s="81">
        <f t="shared" si="850"/>
        <v>39.810860967447525</v>
      </c>
      <c r="CD313" s="81">
        <f t="shared" ref="CD313" si="964">SUM(CD314:CD320)</f>
        <v>25180.3</v>
      </c>
      <c r="CE313" s="81">
        <f t="shared" si="941"/>
        <v>25180.3</v>
      </c>
      <c r="CF313" s="81">
        <f t="shared" si="941"/>
        <v>23556.718000000001</v>
      </c>
      <c r="CG313" s="81">
        <f t="shared" si="94"/>
        <v>93.55217372310895</v>
      </c>
      <c r="CH313" s="81">
        <f t="shared" ref="CH313" si="965">SUM(CH314:CH320)</f>
        <v>28.2</v>
      </c>
      <c r="CI313" s="81">
        <f t="shared" si="941"/>
        <v>32</v>
      </c>
      <c r="CJ313" s="81">
        <f t="shared" si="941"/>
        <v>31.66</v>
      </c>
      <c r="CK313" s="81">
        <f t="shared" si="854"/>
        <v>98.9375</v>
      </c>
      <c r="CL313" s="81"/>
      <c r="CM313" s="81">
        <f t="shared" si="941"/>
        <v>6.7</v>
      </c>
      <c r="CN313" s="81">
        <f t="shared" si="941"/>
        <v>3.6088</v>
      </c>
      <c r="CO313" s="81">
        <f t="shared" si="853"/>
        <v>53.862686567164175</v>
      </c>
      <c r="CP313" s="81"/>
      <c r="CQ313" s="81"/>
      <c r="CR313" s="81"/>
      <c r="CS313" s="81"/>
    </row>
    <row r="314" spans="1:97" s="12" customFormat="1" x14ac:dyDescent="0.25">
      <c r="A314" s="119" t="s">
        <v>347</v>
      </c>
      <c r="B314" s="48">
        <f t="shared" si="811"/>
        <v>428476.20000000007</v>
      </c>
      <c r="C314" s="48">
        <f t="shared" si="811"/>
        <v>484261.20000000007</v>
      </c>
      <c r="D314" s="48">
        <f t="shared" si="812"/>
        <v>477300.4852099999</v>
      </c>
      <c r="E314" s="15">
        <f t="shared" si="1"/>
        <v>98.562611501809315</v>
      </c>
      <c r="F314" s="15">
        <v>882.8</v>
      </c>
      <c r="G314" s="15">
        <v>721.5</v>
      </c>
      <c r="H314" s="133">
        <v>705.702</v>
      </c>
      <c r="I314" s="15">
        <f t="shared" si="815"/>
        <v>97.810395010395013</v>
      </c>
      <c r="J314" s="15">
        <v>329.7</v>
      </c>
      <c r="K314" s="133">
        <v>443.1</v>
      </c>
      <c r="L314" s="133">
        <v>443.1</v>
      </c>
      <c r="M314" s="15">
        <f t="shared" si="817"/>
        <v>100</v>
      </c>
      <c r="N314" s="15">
        <v>5330.8</v>
      </c>
      <c r="O314" s="133">
        <v>6580.8</v>
      </c>
      <c r="P314" s="133">
        <v>6580.8</v>
      </c>
      <c r="Q314" s="15">
        <f t="shared" si="819"/>
        <v>100</v>
      </c>
      <c r="R314" s="15">
        <v>107678.1</v>
      </c>
      <c r="S314" s="15">
        <v>108097.8</v>
      </c>
      <c r="T314" s="133">
        <v>107645.68</v>
      </c>
      <c r="U314" s="15">
        <f t="shared" si="790"/>
        <v>99.581749119778564</v>
      </c>
      <c r="V314" s="156"/>
      <c r="W314" s="133">
        <v>9.6</v>
      </c>
      <c r="X314" s="133">
        <v>6.2657600000000002</v>
      </c>
      <c r="Y314" s="15">
        <f t="shared" si="106"/>
        <v>65.268333333333345</v>
      </c>
      <c r="Z314" s="15">
        <v>6768.6</v>
      </c>
      <c r="AA314" s="15">
        <v>4025.3</v>
      </c>
      <c r="AB314" s="133">
        <v>4025.3</v>
      </c>
      <c r="AC314" s="15">
        <f t="shared" si="822"/>
        <v>100</v>
      </c>
      <c r="AD314" s="15">
        <v>269.3</v>
      </c>
      <c r="AE314" s="15">
        <v>269.3</v>
      </c>
      <c r="AF314" s="133">
        <v>269.3</v>
      </c>
      <c r="AG314" s="15">
        <f t="shared" si="824"/>
        <v>100</v>
      </c>
      <c r="AH314" s="247">
        <v>258827.8</v>
      </c>
      <c r="AI314" s="133">
        <v>315533.40000000002</v>
      </c>
      <c r="AJ314" s="133">
        <v>313219.24039999995</v>
      </c>
      <c r="AK314" s="15">
        <f t="shared" si="826"/>
        <v>99.266588069598953</v>
      </c>
      <c r="AL314" s="15">
        <v>1273.5999999999999</v>
      </c>
      <c r="AM314" s="133">
        <v>1314.7</v>
      </c>
      <c r="AN314" s="133">
        <v>1249.8673799999999</v>
      </c>
      <c r="AO314" s="14">
        <f t="shared" si="828"/>
        <v>95.068637712025549</v>
      </c>
      <c r="AP314" s="15"/>
      <c r="AQ314" s="15">
        <v>7.3</v>
      </c>
      <c r="AR314" s="15">
        <v>0.8</v>
      </c>
      <c r="AS314" s="15">
        <f>AR314/AQ314*100</f>
        <v>10.958904109589042</v>
      </c>
      <c r="AT314" s="15">
        <v>955.2</v>
      </c>
      <c r="AU314" s="15">
        <v>986</v>
      </c>
      <c r="AV314" s="15">
        <v>844.04472999999996</v>
      </c>
      <c r="AW314" s="15">
        <f t="shared" si="831"/>
        <v>85.60291379310344</v>
      </c>
      <c r="AX314" s="15">
        <v>16280.2</v>
      </c>
      <c r="AY314" s="133">
        <v>16333.2</v>
      </c>
      <c r="AZ314" s="133">
        <v>14524.812</v>
      </c>
      <c r="BA314" s="15">
        <f t="shared" si="833"/>
        <v>88.928146352215123</v>
      </c>
      <c r="BB314" s="15">
        <v>955.2</v>
      </c>
      <c r="BC314" s="133">
        <v>986</v>
      </c>
      <c r="BD314" s="133">
        <v>796.60721000000001</v>
      </c>
      <c r="BE314" s="15">
        <f t="shared" si="835"/>
        <v>80.791806288032447</v>
      </c>
      <c r="BF314" s="15">
        <v>318.39999999999998</v>
      </c>
      <c r="BG314" s="247">
        <v>328.7</v>
      </c>
      <c r="BH314" s="133">
        <v>192.46683999999999</v>
      </c>
      <c r="BI314" s="15">
        <f t="shared" si="837"/>
        <v>58.553951931852751</v>
      </c>
      <c r="BJ314" s="15">
        <v>2761.2</v>
      </c>
      <c r="BK314" s="15">
        <v>2748.1</v>
      </c>
      <c r="BL314" s="15">
        <v>2748.1</v>
      </c>
      <c r="BM314" s="15">
        <f t="shared" si="840"/>
        <v>100</v>
      </c>
      <c r="BN314" s="15">
        <v>0</v>
      </c>
      <c r="BO314" s="15">
        <v>0</v>
      </c>
      <c r="BP314" s="15">
        <v>0</v>
      </c>
      <c r="BQ314" s="15"/>
      <c r="BR314" s="15"/>
      <c r="BS314" s="15"/>
      <c r="BT314" s="15"/>
      <c r="BU314" s="14"/>
      <c r="BV314" s="15">
        <v>318.39999999999998</v>
      </c>
      <c r="BW314" s="133">
        <v>328.7</v>
      </c>
      <c r="BX314" s="133">
        <v>325.55378999999999</v>
      </c>
      <c r="BY314" s="15">
        <f t="shared" si="847"/>
        <v>99.042832369942204</v>
      </c>
      <c r="BZ314" s="15">
        <v>318.39999999999998</v>
      </c>
      <c r="CA314" s="15">
        <v>328.7</v>
      </c>
      <c r="CB314" s="15">
        <v>130.85830000000001</v>
      </c>
      <c r="CC314" s="15">
        <f t="shared" si="850"/>
        <v>39.810860967447525</v>
      </c>
      <c r="CD314" s="15">
        <v>25180.3</v>
      </c>
      <c r="CE314" s="15">
        <v>25180.3</v>
      </c>
      <c r="CF314" s="133">
        <v>23556.718000000001</v>
      </c>
      <c r="CG314" s="15">
        <f t="shared" si="94"/>
        <v>93.55217372310895</v>
      </c>
      <c r="CH314" s="15">
        <v>28.2</v>
      </c>
      <c r="CI314" s="15">
        <v>32</v>
      </c>
      <c r="CJ314" s="15">
        <v>31.66</v>
      </c>
      <c r="CK314" s="15">
        <f t="shared" si="854"/>
        <v>98.9375</v>
      </c>
      <c r="CL314" s="15"/>
      <c r="CM314" s="133">
        <v>6.7</v>
      </c>
      <c r="CN314" s="133">
        <v>3.6088</v>
      </c>
      <c r="CO314" s="15">
        <f t="shared" si="853"/>
        <v>53.862686567164175</v>
      </c>
      <c r="CP314" s="15"/>
      <c r="CQ314" s="15"/>
      <c r="CR314" s="15"/>
      <c r="CS314" s="15"/>
    </row>
    <row r="315" spans="1:97" s="12" customFormat="1" x14ac:dyDescent="0.25">
      <c r="A315" s="120" t="s">
        <v>604</v>
      </c>
      <c r="B315" s="48">
        <f t="shared" si="811"/>
        <v>234.2</v>
      </c>
      <c r="C315" s="48">
        <f t="shared" si="811"/>
        <v>234.2</v>
      </c>
      <c r="D315" s="48">
        <f t="shared" si="812"/>
        <v>234.2</v>
      </c>
      <c r="E315" s="14">
        <f t="shared" ref="E315:E320" si="966">D315/C315*100</f>
        <v>100</v>
      </c>
      <c r="F315" s="14"/>
      <c r="G315" s="14"/>
      <c r="H315" s="14"/>
      <c r="I315" s="15"/>
      <c r="J315" s="14"/>
      <c r="K315" s="14"/>
      <c r="L315" s="15"/>
      <c r="M315" s="15"/>
      <c r="N315" s="14"/>
      <c r="O315" s="14"/>
      <c r="P315" s="14"/>
      <c r="Q315" s="15"/>
      <c r="R315" s="15"/>
      <c r="S315" s="15"/>
      <c r="T315" s="15"/>
      <c r="U315" s="15"/>
      <c r="V315" s="156"/>
      <c r="W315" s="14"/>
      <c r="X315" s="14"/>
      <c r="Y315" s="15"/>
      <c r="Z315" s="14"/>
      <c r="AA315" s="14"/>
      <c r="AB315" s="14"/>
      <c r="AC315" s="15"/>
      <c r="AD315" s="14"/>
      <c r="AE315" s="14"/>
      <c r="AF315" s="15"/>
      <c r="AG315" s="15"/>
      <c r="AH315" s="14"/>
      <c r="AI315" s="14"/>
      <c r="AJ315" s="14"/>
      <c r="AK315" s="15"/>
      <c r="AL315" s="14"/>
      <c r="AM315" s="14"/>
      <c r="AN315" s="14"/>
      <c r="AO315" s="14"/>
      <c r="AP315" s="14"/>
      <c r="AQ315" s="14"/>
      <c r="AR315" s="14"/>
      <c r="AS315" s="15"/>
      <c r="AT315" s="14"/>
      <c r="AU315" s="14"/>
      <c r="AV315" s="14"/>
      <c r="AW315" s="15"/>
      <c r="AX315" s="14"/>
      <c r="AY315" s="14"/>
      <c r="AZ315" s="14"/>
      <c r="BA315" s="15"/>
      <c r="BB315" s="14"/>
      <c r="BC315" s="14"/>
      <c r="BD315" s="14"/>
      <c r="BE315" s="15"/>
      <c r="BF315" s="14"/>
      <c r="BG315" s="14"/>
      <c r="BH315" s="14"/>
      <c r="BI315" s="15"/>
      <c r="BJ315" s="14"/>
      <c r="BK315" s="14"/>
      <c r="BL315" s="14"/>
      <c r="BM315" s="15"/>
      <c r="BN315" s="14"/>
      <c r="BO315" s="14"/>
      <c r="BP315" s="14"/>
      <c r="BQ315" s="14"/>
      <c r="BR315" s="14">
        <v>234.2</v>
      </c>
      <c r="BS315" s="14">
        <v>234.2</v>
      </c>
      <c r="BT315" s="14">
        <v>234.2</v>
      </c>
      <c r="BU315" s="14">
        <f t="shared" si="960"/>
        <v>100</v>
      </c>
      <c r="BV315" s="14"/>
      <c r="BW315" s="14"/>
      <c r="BX315" s="14"/>
      <c r="BY315" s="15"/>
      <c r="BZ315" s="14"/>
      <c r="CA315" s="14"/>
      <c r="CB315" s="14"/>
      <c r="CC315" s="15"/>
      <c r="CD315" s="14"/>
      <c r="CE315" s="14"/>
      <c r="CF315" s="14"/>
      <c r="CG315" s="15"/>
      <c r="CH315" s="14"/>
      <c r="CI315" s="14"/>
      <c r="CJ315" s="14"/>
      <c r="CK315" s="15"/>
      <c r="CL315" s="15"/>
      <c r="CM315" s="14"/>
      <c r="CN315" s="14"/>
      <c r="CO315" s="15"/>
      <c r="CP315" s="15"/>
      <c r="CQ315" s="14"/>
      <c r="CR315" s="14"/>
      <c r="CS315" s="15"/>
    </row>
    <row r="316" spans="1:97" s="12" customFormat="1" x14ac:dyDescent="0.25">
      <c r="A316" s="120" t="s">
        <v>603</v>
      </c>
      <c r="B316" s="48">
        <f t="shared" si="811"/>
        <v>93.7</v>
      </c>
      <c r="C316" s="48">
        <f t="shared" si="811"/>
        <v>93.7</v>
      </c>
      <c r="D316" s="48">
        <f t="shared" si="812"/>
        <v>93.7</v>
      </c>
      <c r="E316" s="14">
        <f t="shared" si="966"/>
        <v>100</v>
      </c>
      <c r="F316" s="14"/>
      <c r="G316" s="14"/>
      <c r="H316" s="14"/>
      <c r="I316" s="15"/>
      <c r="J316" s="14"/>
      <c r="K316" s="14"/>
      <c r="L316" s="15"/>
      <c r="M316" s="15"/>
      <c r="N316" s="14"/>
      <c r="O316" s="14"/>
      <c r="P316" s="14"/>
      <c r="Q316" s="15"/>
      <c r="R316" s="14"/>
      <c r="S316" s="14"/>
      <c r="T316" s="14"/>
      <c r="U316" s="15"/>
      <c r="V316" s="156"/>
      <c r="W316" s="14"/>
      <c r="X316" s="14"/>
      <c r="Y316" s="15"/>
      <c r="Z316" s="14"/>
      <c r="AA316" s="14"/>
      <c r="AB316" s="14"/>
      <c r="AC316" s="15"/>
      <c r="AD316" s="14"/>
      <c r="AE316" s="14"/>
      <c r="AF316" s="15"/>
      <c r="AG316" s="15"/>
      <c r="AH316" s="14"/>
      <c r="AI316" s="14"/>
      <c r="AJ316" s="14"/>
      <c r="AK316" s="15"/>
      <c r="AL316" s="14"/>
      <c r="AM316" s="14"/>
      <c r="AN316" s="14"/>
      <c r="AO316" s="14"/>
      <c r="AP316" s="14"/>
      <c r="AQ316" s="14"/>
      <c r="AR316" s="14"/>
      <c r="AS316" s="15"/>
      <c r="AT316" s="14"/>
      <c r="AU316" s="14"/>
      <c r="AV316" s="14"/>
      <c r="AW316" s="15"/>
      <c r="AX316" s="14"/>
      <c r="AY316" s="14"/>
      <c r="AZ316" s="14"/>
      <c r="BA316" s="15"/>
      <c r="BB316" s="14"/>
      <c r="BC316" s="14"/>
      <c r="BD316" s="14"/>
      <c r="BE316" s="15"/>
      <c r="BF316" s="14"/>
      <c r="BG316" s="14"/>
      <c r="BH316" s="14"/>
      <c r="BI316" s="15"/>
      <c r="BJ316" s="14"/>
      <c r="BK316" s="14"/>
      <c r="BL316" s="14"/>
      <c r="BM316" s="15"/>
      <c r="BN316" s="14"/>
      <c r="BO316" s="14"/>
      <c r="BP316" s="14"/>
      <c r="BQ316" s="14"/>
      <c r="BR316" s="14">
        <v>93.7</v>
      </c>
      <c r="BS316" s="14">
        <v>93.7</v>
      </c>
      <c r="BT316" s="14">
        <v>93.7</v>
      </c>
      <c r="BU316" s="14">
        <f t="shared" si="960"/>
        <v>100</v>
      </c>
      <c r="BV316" s="14"/>
      <c r="BW316" s="14"/>
      <c r="BX316" s="14"/>
      <c r="BY316" s="15"/>
      <c r="BZ316" s="14"/>
      <c r="CA316" s="14"/>
      <c r="CB316" s="14"/>
      <c r="CC316" s="15"/>
      <c r="CD316" s="14"/>
      <c r="CE316" s="14"/>
      <c r="CF316" s="14"/>
      <c r="CG316" s="15"/>
      <c r="CH316" s="14"/>
      <c r="CI316" s="14"/>
      <c r="CJ316" s="14"/>
      <c r="CK316" s="15"/>
      <c r="CL316" s="15"/>
      <c r="CM316" s="14"/>
      <c r="CN316" s="14"/>
      <c r="CO316" s="15"/>
      <c r="CP316" s="15"/>
      <c r="CQ316" s="14"/>
      <c r="CR316" s="14"/>
      <c r="CS316" s="15"/>
    </row>
    <row r="317" spans="1:97" s="12" customFormat="1" x14ac:dyDescent="0.25">
      <c r="A317" s="120" t="s">
        <v>289</v>
      </c>
      <c r="B317" s="48">
        <f t="shared" si="811"/>
        <v>93.7</v>
      </c>
      <c r="C317" s="48">
        <f t="shared" si="811"/>
        <v>93.7</v>
      </c>
      <c r="D317" s="48">
        <f t="shared" si="812"/>
        <v>93.7</v>
      </c>
      <c r="E317" s="14">
        <f t="shared" si="966"/>
        <v>100</v>
      </c>
      <c r="F317" s="14"/>
      <c r="G317" s="14"/>
      <c r="H317" s="14"/>
      <c r="I317" s="15"/>
      <c r="J317" s="14"/>
      <c r="K317" s="14"/>
      <c r="L317" s="15"/>
      <c r="M317" s="15"/>
      <c r="N317" s="14"/>
      <c r="O317" s="14"/>
      <c r="P317" s="14"/>
      <c r="Q317" s="15"/>
      <c r="R317" s="14"/>
      <c r="S317" s="14"/>
      <c r="T317" s="14"/>
      <c r="U317" s="15"/>
      <c r="V317" s="156"/>
      <c r="W317" s="14"/>
      <c r="X317" s="14"/>
      <c r="Y317" s="15"/>
      <c r="Z317" s="14"/>
      <c r="AA317" s="14"/>
      <c r="AB317" s="14"/>
      <c r="AC317" s="15"/>
      <c r="AD317" s="14"/>
      <c r="AE317" s="14"/>
      <c r="AF317" s="15"/>
      <c r="AG317" s="15"/>
      <c r="AH317" s="14"/>
      <c r="AI317" s="14"/>
      <c r="AJ317" s="14"/>
      <c r="AK317" s="15"/>
      <c r="AL317" s="14"/>
      <c r="AM317" s="14"/>
      <c r="AN317" s="14"/>
      <c r="AO317" s="14"/>
      <c r="AP317" s="14"/>
      <c r="AQ317" s="14"/>
      <c r="AR317" s="14"/>
      <c r="AS317" s="15"/>
      <c r="AT317" s="14"/>
      <c r="AU317" s="14"/>
      <c r="AV317" s="14"/>
      <c r="AW317" s="15"/>
      <c r="AX317" s="14"/>
      <c r="AY317" s="14"/>
      <c r="AZ317" s="14"/>
      <c r="BA317" s="15"/>
      <c r="BB317" s="14"/>
      <c r="BC317" s="14"/>
      <c r="BD317" s="14"/>
      <c r="BE317" s="15"/>
      <c r="BF317" s="14"/>
      <c r="BG317" s="14"/>
      <c r="BH317" s="14"/>
      <c r="BI317" s="15"/>
      <c r="BJ317" s="14"/>
      <c r="BK317" s="14"/>
      <c r="BL317" s="14"/>
      <c r="BM317" s="15"/>
      <c r="BN317" s="14"/>
      <c r="BO317" s="14"/>
      <c r="BP317" s="14"/>
      <c r="BQ317" s="14"/>
      <c r="BR317" s="14">
        <v>93.7</v>
      </c>
      <c r="BS317" s="14">
        <v>93.7</v>
      </c>
      <c r="BT317" s="14">
        <v>93.7</v>
      </c>
      <c r="BU317" s="14">
        <f t="shared" si="960"/>
        <v>100</v>
      </c>
      <c r="BV317" s="14"/>
      <c r="BW317" s="14"/>
      <c r="BX317" s="14"/>
      <c r="BY317" s="15"/>
      <c r="BZ317" s="14"/>
      <c r="CA317" s="14"/>
      <c r="CB317" s="14"/>
      <c r="CC317" s="15"/>
      <c r="CD317" s="14"/>
      <c r="CE317" s="14"/>
      <c r="CF317" s="14"/>
      <c r="CG317" s="15"/>
      <c r="CH317" s="14"/>
      <c r="CI317" s="14"/>
      <c r="CJ317" s="14"/>
      <c r="CK317" s="15"/>
      <c r="CL317" s="15"/>
      <c r="CM317" s="14"/>
      <c r="CN317" s="14"/>
      <c r="CO317" s="15"/>
      <c r="CP317" s="15"/>
      <c r="CQ317" s="14"/>
      <c r="CR317" s="14"/>
      <c r="CS317" s="15"/>
    </row>
    <row r="318" spans="1:97" s="12" customFormat="1" x14ac:dyDescent="0.25">
      <c r="A318" s="120" t="s">
        <v>602</v>
      </c>
      <c r="B318" s="48">
        <f t="shared" si="811"/>
        <v>234.2</v>
      </c>
      <c r="C318" s="48">
        <f t="shared" si="811"/>
        <v>234.2</v>
      </c>
      <c r="D318" s="48">
        <f t="shared" si="812"/>
        <v>234.2</v>
      </c>
      <c r="E318" s="14">
        <f t="shared" si="966"/>
        <v>100</v>
      </c>
      <c r="F318" s="14"/>
      <c r="G318" s="14"/>
      <c r="H318" s="14"/>
      <c r="I318" s="15"/>
      <c r="J318" s="14"/>
      <c r="K318" s="14"/>
      <c r="L318" s="15"/>
      <c r="M318" s="15"/>
      <c r="N318" s="14"/>
      <c r="O318" s="14"/>
      <c r="P318" s="14"/>
      <c r="Q318" s="15"/>
      <c r="R318" s="14"/>
      <c r="S318" s="14"/>
      <c r="T318" s="14"/>
      <c r="U318" s="15"/>
      <c r="V318" s="156"/>
      <c r="W318" s="14"/>
      <c r="X318" s="14"/>
      <c r="Y318" s="15"/>
      <c r="Z318" s="14"/>
      <c r="AA318" s="14"/>
      <c r="AB318" s="14"/>
      <c r="AC318" s="15"/>
      <c r="AD318" s="14"/>
      <c r="AE318" s="14"/>
      <c r="AF318" s="15"/>
      <c r="AG318" s="15"/>
      <c r="AH318" s="14"/>
      <c r="AI318" s="14"/>
      <c r="AJ318" s="14"/>
      <c r="AK318" s="15"/>
      <c r="AL318" s="14"/>
      <c r="AM318" s="14"/>
      <c r="AN318" s="14"/>
      <c r="AO318" s="14"/>
      <c r="AP318" s="14"/>
      <c r="AQ318" s="14"/>
      <c r="AR318" s="14"/>
      <c r="AS318" s="15"/>
      <c r="AT318" s="14"/>
      <c r="AU318" s="14"/>
      <c r="AV318" s="14"/>
      <c r="AW318" s="15"/>
      <c r="AX318" s="14"/>
      <c r="AY318" s="14"/>
      <c r="AZ318" s="14"/>
      <c r="BA318" s="15"/>
      <c r="BB318" s="14"/>
      <c r="BC318" s="14"/>
      <c r="BD318" s="14"/>
      <c r="BE318" s="15"/>
      <c r="BF318" s="14"/>
      <c r="BG318" s="14"/>
      <c r="BH318" s="14"/>
      <c r="BI318" s="15"/>
      <c r="BJ318" s="14"/>
      <c r="BK318" s="14"/>
      <c r="BL318" s="14"/>
      <c r="BM318" s="15"/>
      <c r="BN318" s="14"/>
      <c r="BO318" s="14"/>
      <c r="BP318" s="14"/>
      <c r="BQ318" s="14"/>
      <c r="BR318" s="14">
        <v>234.2</v>
      </c>
      <c r="BS318" s="14">
        <v>234.2</v>
      </c>
      <c r="BT318" s="14">
        <v>234.2</v>
      </c>
      <c r="BU318" s="14">
        <f t="shared" si="960"/>
        <v>100</v>
      </c>
      <c r="BV318" s="14"/>
      <c r="BW318" s="14"/>
      <c r="BX318" s="14"/>
      <c r="BY318" s="15"/>
      <c r="BZ318" s="14"/>
      <c r="CA318" s="14"/>
      <c r="CB318" s="14"/>
      <c r="CC318" s="15"/>
      <c r="CD318" s="14"/>
      <c r="CE318" s="14"/>
      <c r="CF318" s="14"/>
      <c r="CG318" s="15"/>
      <c r="CH318" s="14"/>
      <c r="CI318" s="14"/>
      <c r="CJ318" s="14"/>
      <c r="CK318" s="15"/>
      <c r="CL318" s="15"/>
      <c r="CM318" s="14"/>
      <c r="CN318" s="14"/>
      <c r="CO318" s="15"/>
      <c r="CP318" s="15"/>
      <c r="CQ318" s="14"/>
      <c r="CR318" s="14"/>
      <c r="CS318" s="15"/>
    </row>
    <row r="319" spans="1:97" s="12" customFormat="1" x14ac:dyDescent="0.25">
      <c r="A319" s="120" t="s">
        <v>601</v>
      </c>
      <c r="B319" s="48">
        <f t="shared" si="811"/>
        <v>234.2</v>
      </c>
      <c r="C319" s="48">
        <f t="shared" si="811"/>
        <v>234.2</v>
      </c>
      <c r="D319" s="48">
        <f t="shared" si="812"/>
        <v>234.2</v>
      </c>
      <c r="E319" s="14">
        <f t="shared" si="966"/>
        <v>100</v>
      </c>
      <c r="F319" s="14"/>
      <c r="G319" s="14"/>
      <c r="H319" s="14"/>
      <c r="I319" s="15"/>
      <c r="J319" s="14"/>
      <c r="K319" s="14"/>
      <c r="L319" s="15"/>
      <c r="M319" s="15"/>
      <c r="N319" s="14"/>
      <c r="O319" s="14"/>
      <c r="P319" s="14"/>
      <c r="Q319" s="15"/>
      <c r="R319" s="14"/>
      <c r="S319" s="14"/>
      <c r="T319" s="14"/>
      <c r="U319" s="15"/>
      <c r="V319" s="156"/>
      <c r="W319" s="14"/>
      <c r="X319" s="14"/>
      <c r="Y319" s="15"/>
      <c r="Z319" s="14"/>
      <c r="AA319" s="14"/>
      <c r="AB319" s="14"/>
      <c r="AC319" s="15"/>
      <c r="AD319" s="14"/>
      <c r="AE319" s="14"/>
      <c r="AF319" s="15"/>
      <c r="AG319" s="15"/>
      <c r="AH319" s="14"/>
      <c r="AI319" s="14"/>
      <c r="AJ319" s="14"/>
      <c r="AK319" s="15"/>
      <c r="AL319" s="14"/>
      <c r="AM319" s="14"/>
      <c r="AN319" s="14"/>
      <c r="AO319" s="14"/>
      <c r="AP319" s="14"/>
      <c r="AQ319" s="14"/>
      <c r="AR319" s="14"/>
      <c r="AS319" s="15"/>
      <c r="AT319" s="14"/>
      <c r="AU319" s="14"/>
      <c r="AV319" s="14"/>
      <c r="AW319" s="15"/>
      <c r="AX319" s="14"/>
      <c r="AY319" s="14"/>
      <c r="AZ319" s="14"/>
      <c r="BA319" s="15"/>
      <c r="BB319" s="14"/>
      <c r="BC319" s="14"/>
      <c r="BD319" s="14"/>
      <c r="BE319" s="15"/>
      <c r="BF319" s="14"/>
      <c r="BG319" s="14"/>
      <c r="BH319" s="14"/>
      <c r="BI319" s="15"/>
      <c r="BJ319" s="14"/>
      <c r="BK319" s="14"/>
      <c r="BL319" s="14"/>
      <c r="BM319" s="15"/>
      <c r="BN319" s="14"/>
      <c r="BO319" s="14"/>
      <c r="BP319" s="14"/>
      <c r="BQ319" s="14"/>
      <c r="BR319" s="14">
        <v>234.2</v>
      </c>
      <c r="BS319" s="14">
        <v>234.2</v>
      </c>
      <c r="BT319" s="14">
        <v>234.2</v>
      </c>
      <c r="BU319" s="14">
        <f t="shared" si="960"/>
        <v>100</v>
      </c>
      <c r="BV319" s="14"/>
      <c r="BW319" s="14"/>
      <c r="BX319" s="14"/>
      <c r="BY319" s="15"/>
      <c r="BZ319" s="14"/>
      <c r="CA319" s="14"/>
      <c r="CB319" s="14"/>
      <c r="CC319" s="15"/>
      <c r="CD319" s="14"/>
      <c r="CE319" s="14"/>
      <c r="CF319" s="14"/>
      <c r="CG319" s="15"/>
      <c r="CH319" s="14"/>
      <c r="CI319" s="14"/>
      <c r="CJ319" s="14"/>
      <c r="CK319" s="15"/>
      <c r="CL319" s="15"/>
      <c r="CM319" s="14"/>
      <c r="CN319" s="14"/>
      <c r="CO319" s="15"/>
      <c r="CP319" s="15"/>
      <c r="CQ319" s="14"/>
      <c r="CR319" s="14"/>
      <c r="CS319" s="15"/>
    </row>
    <row r="320" spans="1:97" s="12" customFormat="1" x14ac:dyDescent="0.25">
      <c r="A320" s="120" t="s">
        <v>605</v>
      </c>
      <c r="B320" s="48">
        <f t="shared" si="811"/>
        <v>234.2</v>
      </c>
      <c r="C320" s="48">
        <f t="shared" si="811"/>
        <v>234.2</v>
      </c>
      <c r="D320" s="48">
        <f t="shared" si="812"/>
        <v>234.2</v>
      </c>
      <c r="E320" s="14">
        <f t="shared" si="966"/>
        <v>100</v>
      </c>
      <c r="F320" s="14"/>
      <c r="G320" s="14"/>
      <c r="H320" s="14"/>
      <c r="I320" s="15"/>
      <c r="J320" s="14"/>
      <c r="K320" s="14"/>
      <c r="L320" s="15"/>
      <c r="M320" s="15"/>
      <c r="N320" s="14"/>
      <c r="O320" s="14"/>
      <c r="P320" s="14"/>
      <c r="Q320" s="15"/>
      <c r="R320" s="14"/>
      <c r="S320" s="14"/>
      <c r="T320" s="14"/>
      <c r="U320" s="15"/>
      <c r="V320" s="156"/>
      <c r="W320" s="14"/>
      <c r="X320" s="14"/>
      <c r="Y320" s="15"/>
      <c r="Z320" s="14"/>
      <c r="AA320" s="14"/>
      <c r="AB320" s="14"/>
      <c r="AC320" s="15"/>
      <c r="AD320" s="14"/>
      <c r="AE320" s="14"/>
      <c r="AF320" s="15"/>
      <c r="AG320" s="15"/>
      <c r="AH320" s="14"/>
      <c r="AI320" s="14"/>
      <c r="AJ320" s="14"/>
      <c r="AK320" s="15"/>
      <c r="AL320" s="14"/>
      <c r="AM320" s="14"/>
      <c r="AN320" s="14"/>
      <c r="AO320" s="14"/>
      <c r="AP320" s="14"/>
      <c r="AQ320" s="14"/>
      <c r="AR320" s="14"/>
      <c r="AS320" s="15"/>
      <c r="AT320" s="14"/>
      <c r="AU320" s="14"/>
      <c r="AV320" s="14"/>
      <c r="AW320" s="15"/>
      <c r="AX320" s="14"/>
      <c r="AY320" s="14"/>
      <c r="AZ320" s="14"/>
      <c r="BA320" s="15"/>
      <c r="BB320" s="14"/>
      <c r="BC320" s="14"/>
      <c r="BD320" s="14"/>
      <c r="BE320" s="15"/>
      <c r="BF320" s="14"/>
      <c r="BG320" s="14"/>
      <c r="BH320" s="14"/>
      <c r="BI320" s="15"/>
      <c r="BJ320" s="14"/>
      <c r="BK320" s="14"/>
      <c r="BL320" s="14"/>
      <c r="BM320" s="15"/>
      <c r="BN320" s="14"/>
      <c r="BO320" s="14"/>
      <c r="BP320" s="14"/>
      <c r="BQ320" s="14"/>
      <c r="BR320" s="14">
        <v>234.2</v>
      </c>
      <c r="BS320" s="14">
        <v>234.2</v>
      </c>
      <c r="BT320" s="14">
        <v>234.2</v>
      </c>
      <c r="BU320" s="14">
        <f t="shared" si="960"/>
        <v>100</v>
      </c>
      <c r="BV320" s="14"/>
      <c r="BW320" s="14"/>
      <c r="BX320" s="14"/>
      <c r="BY320" s="15"/>
      <c r="BZ320" s="14"/>
      <c r="CA320" s="14"/>
      <c r="CB320" s="14"/>
      <c r="CC320" s="15"/>
      <c r="CD320" s="14"/>
      <c r="CE320" s="14"/>
      <c r="CF320" s="14"/>
      <c r="CG320" s="15"/>
      <c r="CH320" s="14"/>
      <c r="CI320" s="14"/>
      <c r="CJ320" s="14"/>
      <c r="CK320" s="15"/>
      <c r="CL320" s="15"/>
      <c r="CM320" s="14"/>
      <c r="CN320" s="14"/>
      <c r="CO320" s="15"/>
      <c r="CP320" s="15"/>
      <c r="CQ320" s="14"/>
      <c r="CR320" s="14"/>
      <c r="CS320" s="15"/>
    </row>
    <row r="321" spans="1:97" s="26" customFormat="1" ht="31.5" x14ac:dyDescent="0.25">
      <c r="A321" s="75" t="s">
        <v>418</v>
      </c>
      <c r="B321" s="78">
        <f t="shared" si="811"/>
        <v>192203.8</v>
      </c>
      <c r="C321" s="78">
        <f t="shared" si="811"/>
        <v>232411.49999999991</v>
      </c>
      <c r="D321" s="78">
        <f t="shared" si="812"/>
        <v>229923.79476999992</v>
      </c>
      <c r="E321" s="81">
        <f t="shared" ref="E321" si="967">D321/C321*100</f>
        <v>98.929611817831741</v>
      </c>
      <c r="F321" s="81">
        <f>SUM(F322:F330)</f>
        <v>616.1</v>
      </c>
      <c r="G321" s="81">
        <f>SUM(G322:G330)</f>
        <v>616.1</v>
      </c>
      <c r="H321" s="81">
        <f t="shared" ref="H321:CN321" si="968">SUM(H322:H330)</f>
        <v>616.1</v>
      </c>
      <c r="I321" s="81">
        <f t="shared" si="815"/>
        <v>100</v>
      </c>
      <c r="J321" s="81">
        <f t="shared" ref="J321" si="969">SUM(J322:J330)</f>
        <v>99.4</v>
      </c>
      <c r="K321" s="81">
        <f t="shared" si="968"/>
        <v>99.4</v>
      </c>
      <c r="L321" s="81">
        <f t="shared" si="968"/>
        <v>99.4</v>
      </c>
      <c r="M321" s="81">
        <f t="shared" si="817"/>
        <v>100</v>
      </c>
      <c r="N321" s="81">
        <f t="shared" ref="N321" si="970">SUM(N322:N330)</f>
        <v>1331.2</v>
      </c>
      <c r="O321" s="81">
        <f t="shared" si="968"/>
        <v>1077.4000000000001</v>
      </c>
      <c r="P321" s="81">
        <f t="shared" si="968"/>
        <v>1077.4000000000001</v>
      </c>
      <c r="Q321" s="81">
        <f t="shared" si="819"/>
        <v>100</v>
      </c>
      <c r="R321" s="81">
        <f t="shared" ref="R321" si="971">SUM(R322:R330)</f>
        <v>20235.599999999999</v>
      </c>
      <c r="S321" s="81">
        <f t="shared" si="968"/>
        <v>26003.4</v>
      </c>
      <c r="T321" s="81">
        <f t="shared" si="968"/>
        <v>26003.4</v>
      </c>
      <c r="U321" s="81">
        <f t="shared" ref="U321:U374" si="972">T321/S321*100</f>
        <v>100</v>
      </c>
      <c r="V321" s="154"/>
      <c r="W321" s="81">
        <f t="shared" si="968"/>
        <v>140.9</v>
      </c>
      <c r="X321" s="81">
        <f t="shared" si="968"/>
        <v>140.8715</v>
      </c>
      <c r="Y321" s="81">
        <f t="shared" si="106"/>
        <v>99.97977288857345</v>
      </c>
      <c r="Z321" s="81">
        <f t="shared" ref="Z321" si="973">SUM(Z322:Z330)</f>
        <v>3276.9</v>
      </c>
      <c r="AA321" s="81">
        <f t="shared" si="968"/>
        <v>2539.4</v>
      </c>
      <c r="AB321" s="81">
        <f t="shared" si="968"/>
        <v>2402.973</v>
      </c>
      <c r="AC321" s="81">
        <f t="shared" si="822"/>
        <v>94.627589194297855</v>
      </c>
      <c r="AD321" s="81">
        <f t="shared" ref="AD321" si="974">SUM(AD322:AD330)</f>
        <v>107.7</v>
      </c>
      <c r="AE321" s="81">
        <f t="shared" si="968"/>
        <v>107.7</v>
      </c>
      <c r="AF321" s="81">
        <f t="shared" si="968"/>
        <v>107.7</v>
      </c>
      <c r="AG321" s="81">
        <f t="shared" si="824"/>
        <v>100</v>
      </c>
      <c r="AH321" s="81">
        <f t="shared" ref="AH321" si="975">SUM(AH322:AH330)</f>
        <v>146321</v>
      </c>
      <c r="AI321" s="81">
        <f t="shared" si="968"/>
        <v>181739.1</v>
      </c>
      <c r="AJ321" s="81">
        <f t="shared" si="968"/>
        <v>181739.1</v>
      </c>
      <c r="AK321" s="81">
        <f t="shared" si="826"/>
        <v>100</v>
      </c>
      <c r="AL321" s="81">
        <f t="shared" ref="AL321" si="976">SUM(AL322:AL330)</f>
        <v>300.60000000000002</v>
      </c>
      <c r="AM321" s="81">
        <f t="shared" si="968"/>
        <v>310.3</v>
      </c>
      <c r="AN321" s="81">
        <f t="shared" si="968"/>
        <v>310.3</v>
      </c>
      <c r="AO321" s="79">
        <f t="shared" si="828"/>
        <v>100</v>
      </c>
      <c r="AP321" s="81">
        <f t="shared" ref="AP321" si="977">SUM(AP322:AP330)</f>
        <v>0</v>
      </c>
      <c r="AQ321" s="81">
        <f t="shared" si="968"/>
        <v>0</v>
      </c>
      <c r="AR321" s="81">
        <f t="shared" si="968"/>
        <v>0</v>
      </c>
      <c r="AS321" s="81"/>
      <c r="AT321" s="81">
        <f t="shared" ref="AT321" si="978">SUM(AT322:AT330)</f>
        <v>300.60000000000002</v>
      </c>
      <c r="AU321" s="81">
        <f t="shared" si="968"/>
        <v>310.3</v>
      </c>
      <c r="AV321" s="81">
        <f t="shared" si="968"/>
        <v>310.3</v>
      </c>
      <c r="AW321" s="81">
        <f t="shared" si="831"/>
        <v>100</v>
      </c>
      <c r="AX321" s="81">
        <f t="shared" ref="AX321" si="979">SUM(AX322:AX330)</f>
        <v>1064.3</v>
      </c>
      <c r="AY321" s="81">
        <f t="shared" si="968"/>
        <v>886.9</v>
      </c>
      <c r="AZ321" s="81">
        <f t="shared" si="968"/>
        <v>831.03026999999997</v>
      </c>
      <c r="BA321" s="81">
        <f t="shared" si="833"/>
        <v>93.700560378847669</v>
      </c>
      <c r="BB321" s="81">
        <f t="shared" ref="BB321" si="980">SUM(BB322:BB330)</f>
        <v>300.60000000000002</v>
      </c>
      <c r="BC321" s="81">
        <f t="shared" si="968"/>
        <v>310.3</v>
      </c>
      <c r="BD321" s="81">
        <f t="shared" si="968"/>
        <v>310.3</v>
      </c>
      <c r="BE321" s="81">
        <f t="shared" si="835"/>
        <v>100</v>
      </c>
      <c r="BF321" s="81">
        <f t="shared" ref="BF321" si="981">SUM(BF322:BF330)</f>
        <v>300.60000000000002</v>
      </c>
      <c r="BG321" s="81">
        <f t="shared" si="968"/>
        <v>310.3</v>
      </c>
      <c r="BH321" s="81">
        <f t="shared" si="968"/>
        <v>310.3</v>
      </c>
      <c r="BI321" s="81">
        <f t="shared" si="837"/>
        <v>100</v>
      </c>
      <c r="BJ321" s="81">
        <f t="shared" ref="BJ321" si="982">SUM(BJ322:BJ330)</f>
        <v>918.4</v>
      </c>
      <c r="BK321" s="81">
        <f t="shared" si="968"/>
        <v>898.3</v>
      </c>
      <c r="BL321" s="81">
        <f t="shared" ref="BL321" si="983">SUM(BL322:BL330)</f>
        <v>898.3</v>
      </c>
      <c r="BM321" s="81">
        <f t="shared" si="840"/>
        <v>100</v>
      </c>
      <c r="BN321" s="81">
        <f t="shared" ref="BN321" si="984">SUM(BN322:BN330)</f>
        <v>0</v>
      </c>
      <c r="BO321" s="81">
        <f t="shared" si="968"/>
        <v>0</v>
      </c>
      <c r="BP321" s="81">
        <f t="shared" ref="BP321" si="985">SUM(BP322:BP330)</f>
        <v>0</v>
      </c>
      <c r="BQ321" s="81">
        <f t="shared" si="968"/>
        <v>0</v>
      </c>
      <c r="BR321" s="81">
        <f t="shared" ref="BR321" si="986">SUM(BR322:BR330)</f>
        <v>1405.3000000000002</v>
      </c>
      <c r="BS321" s="81">
        <f t="shared" si="968"/>
        <v>1405.3000000000002</v>
      </c>
      <c r="BT321" s="81">
        <f t="shared" ref="BT321" si="987">SUM(BT322:BT330)</f>
        <v>1405.3000000000002</v>
      </c>
      <c r="BU321" s="79">
        <f t="shared" ref="BU321:BU330" si="988">BT321/BS321*100</f>
        <v>100</v>
      </c>
      <c r="BV321" s="81">
        <f t="shared" ref="BV321" si="989">SUM(BV322:BV330)</f>
        <v>300.60000000000002</v>
      </c>
      <c r="BW321" s="81">
        <f t="shared" si="968"/>
        <v>310.3</v>
      </c>
      <c r="BX321" s="81">
        <f t="shared" si="968"/>
        <v>310.3</v>
      </c>
      <c r="BY321" s="81">
        <f t="shared" si="847"/>
        <v>100</v>
      </c>
      <c r="BZ321" s="81">
        <f t="shared" ref="BZ321" si="990">SUM(BZ322:BZ330)</f>
        <v>300.60000000000002</v>
      </c>
      <c r="CA321" s="81">
        <f t="shared" si="968"/>
        <v>310.3</v>
      </c>
      <c r="CB321" s="81">
        <f t="shared" ref="CB321" si="991">SUM(CB322:CB330)</f>
        <v>310.3</v>
      </c>
      <c r="CC321" s="81">
        <f t="shared" si="850"/>
        <v>100</v>
      </c>
      <c r="CD321" s="81">
        <f t="shared" ref="CD321" si="992">SUM(CD322:CD330)</f>
        <v>14967.8</v>
      </c>
      <c r="CE321" s="81">
        <f t="shared" si="968"/>
        <v>14967.8</v>
      </c>
      <c r="CF321" s="81">
        <f t="shared" si="968"/>
        <v>12673.2</v>
      </c>
      <c r="CG321" s="81">
        <f t="shared" si="94"/>
        <v>84.669757746629443</v>
      </c>
      <c r="CH321" s="81">
        <f t="shared" ref="CH321" si="993">SUM(CH322:CH330)</f>
        <v>56.5</v>
      </c>
      <c r="CI321" s="81">
        <f t="shared" si="968"/>
        <v>64.099999999999994</v>
      </c>
      <c r="CJ321" s="81">
        <f t="shared" si="968"/>
        <v>63.32</v>
      </c>
      <c r="CK321" s="81">
        <f t="shared" si="854"/>
        <v>98.783151326053058</v>
      </c>
      <c r="CL321" s="81"/>
      <c r="CM321" s="81">
        <f t="shared" si="968"/>
        <v>3.9</v>
      </c>
      <c r="CN321" s="81">
        <f t="shared" si="968"/>
        <v>3.9</v>
      </c>
      <c r="CO321" s="81">
        <f t="shared" si="853"/>
        <v>100</v>
      </c>
      <c r="CP321" s="81"/>
      <c r="CQ321" s="81"/>
      <c r="CR321" s="81"/>
      <c r="CS321" s="81"/>
    </row>
    <row r="322" spans="1:97" s="12" customFormat="1" ht="31.5" x14ac:dyDescent="0.25">
      <c r="A322" s="119" t="s">
        <v>346</v>
      </c>
      <c r="B322" s="48">
        <f t="shared" si="811"/>
        <v>190798.5</v>
      </c>
      <c r="C322" s="48">
        <f t="shared" si="811"/>
        <v>231006.19999999992</v>
      </c>
      <c r="D322" s="48">
        <f t="shared" si="812"/>
        <v>228518.49476999993</v>
      </c>
      <c r="E322" s="15">
        <f t="shared" si="1"/>
        <v>98.923100232807599</v>
      </c>
      <c r="F322" s="15">
        <v>616.1</v>
      </c>
      <c r="G322" s="15">
        <v>616.1</v>
      </c>
      <c r="H322" s="133">
        <v>616.1</v>
      </c>
      <c r="I322" s="15">
        <f t="shared" si="815"/>
        <v>100</v>
      </c>
      <c r="J322" s="15">
        <v>99.4</v>
      </c>
      <c r="K322" s="133">
        <v>99.4</v>
      </c>
      <c r="L322" s="133">
        <v>99.4</v>
      </c>
      <c r="M322" s="15">
        <f t="shared" si="817"/>
        <v>100</v>
      </c>
      <c r="N322" s="15">
        <v>1331.2</v>
      </c>
      <c r="O322" s="133">
        <v>1077.4000000000001</v>
      </c>
      <c r="P322" s="133">
        <v>1077.4000000000001</v>
      </c>
      <c r="Q322" s="15">
        <f t="shared" si="819"/>
        <v>100</v>
      </c>
      <c r="R322" s="15">
        <v>20235.599999999999</v>
      </c>
      <c r="S322" s="15">
        <v>26003.4</v>
      </c>
      <c r="T322" s="133">
        <v>26003.4</v>
      </c>
      <c r="U322" s="15">
        <f t="shared" si="972"/>
        <v>100</v>
      </c>
      <c r="V322" s="156"/>
      <c r="W322" s="133">
        <v>140.9</v>
      </c>
      <c r="X322" s="133">
        <v>140.8715</v>
      </c>
      <c r="Y322" s="15">
        <f t="shared" si="106"/>
        <v>99.97977288857345</v>
      </c>
      <c r="Z322" s="15">
        <v>3276.9</v>
      </c>
      <c r="AA322" s="15">
        <v>2539.4</v>
      </c>
      <c r="AB322" s="133">
        <v>2402.973</v>
      </c>
      <c r="AC322" s="15">
        <f t="shared" si="822"/>
        <v>94.627589194297855</v>
      </c>
      <c r="AD322" s="15">
        <v>107.7</v>
      </c>
      <c r="AE322" s="15">
        <v>107.7</v>
      </c>
      <c r="AF322" s="133">
        <v>107.7</v>
      </c>
      <c r="AG322" s="15">
        <f t="shared" si="824"/>
        <v>100</v>
      </c>
      <c r="AH322" s="247">
        <v>146321</v>
      </c>
      <c r="AI322" s="133">
        <v>181739.1</v>
      </c>
      <c r="AJ322" s="133">
        <v>181739.1</v>
      </c>
      <c r="AK322" s="15">
        <f t="shared" si="826"/>
        <v>100</v>
      </c>
      <c r="AL322" s="15">
        <v>300.60000000000002</v>
      </c>
      <c r="AM322" s="133">
        <v>310.3</v>
      </c>
      <c r="AN322" s="133">
        <v>310.3</v>
      </c>
      <c r="AO322" s="14">
        <f t="shared" si="828"/>
        <v>100</v>
      </c>
      <c r="AP322" s="15"/>
      <c r="AQ322" s="15"/>
      <c r="AR322" s="15"/>
      <c r="AS322" s="15"/>
      <c r="AT322" s="15">
        <v>300.60000000000002</v>
      </c>
      <c r="AU322" s="15">
        <v>310.3</v>
      </c>
      <c r="AV322" s="15">
        <v>310.3</v>
      </c>
      <c r="AW322" s="15">
        <f t="shared" si="831"/>
        <v>100</v>
      </c>
      <c r="AX322" s="15">
        <v>1064.3</v>
      </c>
      <c r="AY322" s="133">
        <v>886.9</v>
      </c>
      <c r="AZ322" s="133">
        <v>831.03026999999997</v>
      </c>
      <c r="BA322" s="15">
        <f t="shared" si="833"/>
        <v>93.700560378847669</v>
      </c>
      <c r="BB322" s="15">
        <v>300.60000000000002</v>
      </c>
      <c r="BC322" s="133">
        <v>310.3</v>
      </c>
      <c r="BD322" s="133">
        <v>310.3</v>
      </c>
      <c r="BE322" s="15">
        <f t="shared" si="835"/>
        <v>100</v>
      </c>
      <c r="BF322" s="15">
        <v>300.60000000000002</v>
      </c>
      <c r="BG322" s="247">
        <v>310.3</v>
      </c>
      <c r="BH322" s="133">
        <v>310.3</v>
      </c>
      <c r="BI322" s="15">
        <f t="shared" si="837"/>
        <v>100</v>
      </c>
      <c r="BJ322" s="15">
        <v>918.4</v>
      </c>
      <c r="BK322" s="15">
        <v>898.3</v>
      </c>
      <c r="BL322" s="15">
        <v>898.3</v>
      </c>
      <c r="BM322" s="15">
        <f t="shared" si="840"/>
        <v>100</v>
      </c>
      <c r="BN322" s="15">
        <v>0</v>
      </c>
      <c r="BO322" s="15">
        <v>0</v>
      </c>
      <c r="BP322" s="15">
        <v>0</v>
      </c>
      <c r="BQ322" s="15"/>
      <c r="BR322" s="15"/>
      <c r="BS322" s="15"/>
      <c r="BT322" s="15"/>
      <c r="BU322" s="14"/>
      <c r="BV322" s="15">
        <v>300.60000000000002</v>
      </c>
      <c r="BW322" s="133">
        <v>310.3</v>
      </c>
      <c r="BX322" s="133">
        <v>310.3</v>
      </c>
      <c r="BY322" s="15">
        <f t="shared" si="847"/>
        <v>100</v>
      </c>
      <c r="BZ322" s="15">
        <v>300.60000000000002</v>
      </c>
      <c r="CA322" s="15">
        <v>310.3</v>
      </c>
      <c r="CB322" s="15">
        <v>310.3</v>
      </c>
      <c r="CC322" s="15">
        <f t="shared" si="850"/>
        <v>100</v>
      </c>
      <c r="CD322" s="15">
        <v>14967.8</v>
      </c>
      <c r="CE322" s="15">
        <v>14967.8</v>
      </c>
      <c r="CF322" s="133">
        <v>12673.2</v>
      </c>
      <c r="CG322" s="15">
        <f t="shared" si="94"/>
        <v>84.669757746629443</v>
      </c>
      <c r="CH322" s="15">
        <v>56.5</v>
      </c>
      <c r="CI322" s="15">
        <v>64.099999999999994</v>
      </c>
      <c r="CJ322" s="15">
        <v>63.32</v>
      </c>
      <c r="CK322" s="15">
        <f t="shared" si="854"/>
        <v>98.783151326053058</v>
      </c>
      <c r="CL322" s="15"/>
      <c r="CM322" s="133">
        <v>3.9</v>
      </c>
      <c r="CN322" s="133">
        <v>3.9</v>
      </c>
      <c r="CO322" s="15">
        <f t="shared" si="853"/>
        <v>100</v>
      </c>
      <c r="CP322" s="15"/>
      <c r="CQ322" s="15"/>
      <c r="CR322" s="15"/>
      <c r="CS322" s="15"/>
    </row>
    <row r="323" spans="1:97" s="12" customFormat="1" x14ac:dyDescent="0.25">
      <c r="A323" s="120" t="s">
        <v>606</v>
      </c>
      <c r="B323" s="48">
        <f t="shared" si="811"/>
        <v>93.7</v>
      </c>
      <c r="C323" s="48">
        <f t="shared" si="811"/>
        <v>93.7</v>
      </c>
      <c r="D323" s="48">
        <f t="shared" si="812"/>
        <v>93.7</v>
      </c>
      <c r="E323" s="14">
        <f t="shared" ref="E323:E330" si="994">D323/C323*100</f>
        <v>100</v>
      </c>
      <c r="F323" s="14"/>
      <c r="G323" s="14"/>
      <c r="H323" s="14"/>
      <c r="I323" s="15"/>
      <c r="J323" s="14"/>
      <c r="K323" s="14"/>
      <c r="L323" s="14"/>
      <c r="M323" s="15"/>
      <c r="N323" s="14"/>
      <c r="O323" s="14"/>
      <c r="P323" s="15"/>
      <c r="Q323" s="15"/>
      <c r="R323" s="15"/>
      <c r="S323" s="15"/>
      <c r="T323" s="15"/>
      <c r="U323" s="15"/>
      <c r="V323" s="156"/>
      <c r="W323" s="14"/>
      <c r="X323" s="14"/>
      <c r="Y323" s="14"/>
      <c r="Z323" s="14"/>
      <c r="AA323" s="14"/>
      <c r="AB323" s="14"/>
      <c r="AC323" s="15"/>
      <c r="AD323" s="14"/>
      <c r="AE323" s="14"/>
      <c r="AF323" s="14"/>
      <c r="AG323" s="15"/>
      <c r="AH323" s="15"/>
      <c r="AI323" s="15"/>
      <c r="AJ323" s="15"/>
      <c r="AK323" s="15"/>
      <c r="AL323" s="14"/>
      <c r="AM323" s="14"/>
      <c r="AN323" s="14"/>
      <c r="AO323" s="14"/>
      <c r="AP323" s="14"/>
      <c r="AQ323" s="14"/>
      <c r="AR323" s="14"/>
      <c r="AS323" s="15"/>
      <c r="AT323" s="14"/>
      <c r="AU323" s="14"/>
      <c r="AV323" s="14"/>
      <c r="AW323" s="15"/>
      <c r="AX323" s="14"/>
      <c r="AY323" s="14"/>
      <c r="AZ323" s="14"/>
      <c r="BA323" s="15"/>
      <c r="BB323" s="14"/>
      <c r="BC323" s="14"/>
      <c r="BD323" s="14"/>
      <c r="BE323" s="15"/>
      <c r="BF323" s="14"/>
      <c r="BG323" s="14"/>
      <c r="BH323" s="14"/>
      <c r="BI323" s="15"/>
      <c r="BJ323" s="14"/>
      <c r="BK323" s="14"/>
      <c r="BL323" s="14"/>
      <c r="BM323" s="15"/>
      <c r="BN323" s="14"/>
      <c r="BO323" s="14"/>
      <c r="BP323" s="14"/>
      <c r="BQ323" s="14"/>
      <c r="BR323" s="14">
        <v>93.7</v>
      </c>
      <c r="BS323" s="14">
        <v>93.7</v>
      </c>
      <c r="BT323" s="14">
        <v>93.7</v>
      </c>
      <c r="BU323" s="14">
        <f t="shared" si="988"/>
        <v>100</v>
      </c>
      <c r="BV323" s="14"/>
      <c r="BW323" s="14"/>
      <c r="BX323" s="14"/>
      <c r="BY323" s="15"/>
      <c r="BZ323" s="14"/>
      <c r="CA323" s="14"/>
      <c r="CB323" s="14"/>
      <c r="CC323" s="15"/>
      <c r="CD323" s="14"/>
      <c r="CE323" s="14"/>
      <c r="CF323" s="14"/>
      <c r="CG323" s="14"/>
      <c r="CH323" s="14"/>
      <c r="CI323" s="14"/>
      <c r="CJ323" s="14"/>
      <c r="CK323" s="15"/>
      <c r="CL323" s="15"/>
      <c r="CM323" s="14"/>
      <c r="CN323" s="14"/>
      <c r="CO323" s="15"/>
      <c r="CP323" s="15"/>
      <c r="CQ323" s="14"/>
      <c r="CR323" s="14"/>
      <c r="CS323" s="15"/>
    </row>
    <row r="324" spans="1:97" s="12" customFormat="1" x14ac:dyDescent="0.25">
      <c r="A324" s="120" t="s">
        <v>664</v>
      </c>
      <c r="B324" s="48">
        <f t="shared" si="811"/>
        <v>93.7</v>
      </c>
      <c r="C324" s="48">
        <f t="shared" si="811"/>
        <v>93.7</v>
      </c>
      <c r="D324" s="48">
        <f t="shared" si="812"/>
        <v>93.7</v>
      </c>
      <c r="E324" s="14">
        <f t="shared" si="994"/>
        <v>100</v>
      </c>
      <c r="F324" s="14"/>
      <c r="G324" s="14"/>
      <c r="H324" s="14"/>
      <c r="I324" s="15"/>
      <c r="J324" s="14"/>
      <c r="K324" s="14"/>
      <c r="L324" s="14"/>
      <c r="M324" s="15"/>
      <c r="N324" s="14"/>
      <c r="O324" s="14"/>
      <c r="P324" s="15"/>
      <c r="Q324" s="15"/>
      <c r="R324" s="15"/>
      <c r="S324" s="15"/>
      <c r="T324" s="15"/>
      <c r="U324" s="15"/>
      <c r="V324" s="156"/>
      <c r="W324" s="14"/>
      <c r="X324" s="14"/>
      <c r="Y324" s="14"/>
      <c r="Z324" s="14"/>
      <c r="AA324" s="14"/>
      <c r="AB324" s="14"/>
      <c r="AC324" s="15"/>
      <c r="AD324" s="14"/>
      <c r="AE324" s="14"/>
      <c r="AF324" s="14"/>
      <c r="AG324" s="15"/>
      <c r="AH324" s="15"/>
      <c r="AI324" s="15"/>
      <c r="AJ324" s="15"/>
      <c r="AK324" s="15"/>
      <c r="AL324" s="14"/>
      <c r="AM324" s="14"/>
      <c r="AN324" s="14"/>
      <c r="AO324" s="14"/>
      <c r="AP324" s="14"/>
      <c r="AQ324" s="14"/>
      <c r="AR324" s="14"/>
      <c r="AS324" s="15"/>
      <c r="AT324" s="14"/>
      <c r="AU324" s="14"/>
      <c r="AV324" s="14"/>
      <c r="AW324" s="15"/>
      <c r="AX324" s="14"/>
      <c r="AY324" s="14"/>
      <c r="AZ324" s="14"/>
      <c r="BA324" s="15"/>
      <c r="BB324" s="14"/>
      <c r="BC324" s="14"/>
      <c r="BD324" s="14"/>
      <c r="BE324" s="15"/>
      <c r="BF324" s="14"/>
      <c r="BG324" s="14"/>
      <c r="BH324" s="14"/>
      <c r="BI324" s="15"/>
      <c r="BJ324" s="14"/>
      <c r="BK324" s="14"/>
      <c r="BL324" s="14"/>
      <c r="BM324" s="15"/>
      <c r="BN324" s="14"/>
      <c r="BO324" s="14"/>
      <c r="BP324" s="14"/>
      <c r="BQ324" s="14"/>
      <c r="BR324" s="14">
        <v>93.7</v>
      </c>
      <c r="BS324" s="14">
        <v>93.7</v>
      </c>
      <c r="BT324" s="14">
        <v>93.7</v>
      </c>
      <c r="BU324" s="14">
        <f t="shared" si="988"/>
        <v>100</v>
      </c>
      <c r="BV324" s="14"/>
      <c r="BW324" s="14"/>
      <c r="BX324" s="14"/>
      <c r="BY324" s="15"/>
      <c r="BZ324" s="14"/>
      <c r="CA324" s="14"/>
      <c r="CB324" s="14"/>
      <c r="CC324" s="15"/>
      <c r="CD324" s="14"/>
      <c r="CE324" s="14"/>
      <c r="CF324" s="14"/>
      <c r="CG324" s="14"/>
      <c r="CH324" s="14"/>
      <c r="CI324" s="14"/>
      <c r="CJ324" s="14"/>
      <c r="CK324" s="15"/>
      <c r="CL324" s="15"/>
      <c r="CM324" s="14"/>
      <c r="CN324" s="14"/>
      <c r="CO324" s="15"/>
      <c r="CP324" s="15"/>
      <c r="CQ324" s="14"/>
      <c r="CR324" s="14"/>
      <c r="CS324" s="15"/>
    </row>
    <row r="325" spans="1:97" s="12" customFormat="1" x14ac:dyDescent="0.25">
      <c r="A325" s="120" t="s">
        <v>609</v>
      </c>
      <c r="B325" s="48">
        <f t="shared" si="811"/>
        <v>234.2</v>
      </c>
      <c r="C325" s="48">
        <f t="shared" si="811"/>
        <v>234.2</v>
      </c>
      <c r="D325" s="48">
        <f t="shared" si="812"/>
        <v>234.2</v>
      </c>
      <c r="E325" s="14">
        <f t="shared" si="994"/>
        <v>100</v>
      </c>
      <c r="F325" s="14"/>
      <c r="G325" s="14"/>
      <c r="H325" s="14"/>
      <c r="I325" s="15"/>
      <c r="J325" s="14"/>
      <c r="K325" s="14"/>
      <c r="L325" s="14"/>
      <c r="M325" s="15"/>
      <c r="N325" s="14"/>
      <c r="O325" s="14"/>
      <c r="P325" s="15"/>
      <c r="Q325" s="15"/>
      <c r="R325" s="15"/>
      <c r="S325" s="15"/>
      <c r="T325" s="15"/>
      <c r="U325" s="15"/>
      <c r="V325" s="156"/>
      <c r="W325" s="14"/>
      <c r="X325" s="14"/>
      <c r="Y325" s="14"/>
      <c r="Z325" s="14"/>
      <c r="AA325" s="14"/>
      <c r="AB325" s="14"/>
      <c r="AC325" s="15"/>
      <c r="AD325" s="14"/>
      <c r="AE325" s="14"/>
      <c r="AF325" s="14"/>
      <c r="AG325" s="15"/>
      <c r="AH325" s="15"/>
      <c r="AI325" s="15"/>
      <c r="AJ325" s="15"/>
      <c r="AK325" s="15"/>
      <c r="AL325" s="14"/>
      <c r="AM325" s="14"/>
      <c r="AN325" s="14"/>
      <c r="AO325" s="14"/>
      <c r="AP325" s="14"/>
      <c r="AQ325" s="14"/>
      <c r="AR325" s="14"/>
      <c r="AS325" s="15"/>
      <c r="AT325" s="14"/>
      <c r="AU325" s="14"/>
      <c r="AV325" s="14"/>
      <c r="AW325" s="15"/>
      <c r="AX325" s="14"/>
      <c r="AY325" s="14"/>
      <c r="AZ325" s="14"/>
      <c r="BA325" s="15"/>
      <c r="BB325" s="14"/>
      <c r="BC325" s="14"/>
      <c r="BD325" s="14"/>
      <c r="BE325" s="15"/>
      <c r="BF325" s="14"/>
      <c r="BG325" s="14"/>
      <c r="BH325" s="14"/>
      <c r="BI325" s="15"/>
      <c r="BJ325" s="14"/>
      <c r="BK325" s="14"/>
      <c r="BL325" s="14"/>
      <c r="BM325" s="15"/>
      <c r="BN325" s="14"/>
      <c r="BO325" s="14"/>
      <c r="BP325" s="14"/>
      <c r="BQ325" s="14"/>
      <c r="BR325" s="14">
        <v>234.2</v>
      </c>
      <c r="BS325" s="14">
        <v>234.2</v>
      </c>
      <c r="BT325" s="14">
        <v>234.2</v>
      </c>
      <c r="BU325" s="14">
        <f t="shared" si="988"/>
        <v>100</v>
      </c>
      <c r="BV325" s="14"/>
      <c r="BW325" s="14"/>
      <c r="BX325" s="14"/>
      <c r="BY325" s="15"/>
      <c r="BZ325" s="14"/>
      <c r="CA325" s="14"/>
      <c r="CB325" s="14"/>
      <c r="CC325" s="15"/>
      <c r="CD325" s="14"/>
      <c r="CE325" s="14"/>
      <c r="CF325" s="14"/>
      <c r="CG325" s="14"/>
      <c r="CH325" s="14"/>
      <c r="CI325" s="14"/>
      <c r="CJ325" s="14"/>
      <c r="CK325" s="15"/>
      <c r="CL325" s="15"/>
      <c r="CM325" s="14"/>
      <c r="CN325" s="14"/>
      <c r="CO325" s="15"/>
      <c r="CP325" s="15"/>
      <c r="CQ325" s="14"/>
      <c r="CR325" s="14"/>
      <c r="CS325" s="15"/>
    </row>
    <row r="326" spans="1:97" s="12" customFormat="1" x14ac:dyDescent="0.25">
      <c r="A326" s="120" t="s">
        <v>436</v>
      </c>
      <c r="B326" s="48">
        <f t="shared" si="811"/>
        <v>93.7</v>
      </c>
      <c r="C326" s="48">
        <f t="shared" si="811"/>
        <v>93.7</v>
      </c>
      <c r="D326" s="48">
        <f t="shared" si="812"/>
        <v>93.7</v>
      </c>
      <c r="E326" s="14">
        <f t="shared" si="994"/>
        <v>100</v>
      </c>
      <c r="F326" s="14"/>
      <c r="G326" s="14"/>
      <c r="H326" s="14"/>
      <c r="I326" s="15"/>
      <c r="J326" s="14"/>
      <c r="K326" s="14"/>
      <c r="L326" s="14"/>
      <c r="M326" s="15"/>
      <c r="N326" s="14"/>
      <c r="O326" s="14"/>
      <c r="P326" s="15"/>
      <c r="Q326" s="15"/>
      <c r="R326" s="15"/>
      <c r="S326" s="15"/>
      <c r="T326" s="15"/>
      <c r="U326" s="15"/>
      <c r="V326" s="156"/>
      <c r="W326" s="14"/>
      <c r="X326" s="14"/>
      <c r="Y326" s="14"/>
      <c r="Z326" s="14"/>
      <c r="AA326" s="14"/>
      <c r="AB326" s="14"/>
      <c r="AC326" s="15"/>
      <c r="AD326" s="14"/>
      <c r="AE326" s="14"/>
      <c r="AF326" s="14"/>
      <c r="AG326" s="15"/>
      <c r="AH326" s="15"/>
      <c r="AI326" s="15"/>
      <c r="AJ326" s="15"/>
      <c r="AK326" s="15"/>
      <c r="AL326" s="14"/>
      <c r="AM326" s="14"/>
      <c r="AN326" s="14"/>
      <c r="AO326" s="14"/>
      <c r="AP326" s="14"/>
      <c r="AQ326" s="14"/>
      <c r="AR326" s="14"/>
      <c r="AS326" s="15"/>
      <c r="AT326" s="14"/>
      <c r="AU326" s="14"/>
      <c r="AV326" s="14"/>
      <c r="AW326" s="15"/>
      <c r="AX326" s="14"/>
      <c r="AY326" s="14"/>
      <c r="AZ326" s="14"/>
      <c r="BA326" s="15"/>
      <c r="BB326" s="14"/>
      <c r="BC326" s="14"/>
      <c r="BD326" s="14"/>
      <c r="BE326" s="15"/>
      <c r="BF326" s="14"/>
      <c r="BG326" s="14"/>
      <c r="BH326" s="14"/>
      <c r="BI326" s="15"/>
      <c r="BJ326" s="14"/>
      <c r="BK326" s="14"/>
      <c r="BL326" s="14"/>
      <c r="BM326" s="15"/>
      <c r="BN326" s="14"/>
      <c r="BO326" s="14"/>
      <c r="BP326" s="14"/>
      <c r="BQ326" s="14"/>
      <c r="BR326" s="14">
        <v>93.7</v>
      </c>
      <c r="BS326" s="14">
        <v>93.7</v>
      </c>
      <c r="BT326" s="14">
        <v>93.7</v>
      </c>
      <c r="BU326" s="14">
        <f t="shared" si="988"/>
        <v>100</v>
      </c>
      <c r="BV326" s="14"/>
      <c r="BW326" s="14"/>
      <c r="BX326" s="14"/>
      <c r="BY326" s="15"/>
      <c r="BZ326" s="14"/>
      <c r="CA326" s="14"/>
      <c r="CB326" s="14"/>
      <c r="CC326" s="15"/>
      <c r="CD326" s="14"/>
      <c r="CE326" s="14"/>
      <c r="CF326" s="14"/>
      <c r="CG326" s="14"/>
      <c r="CH326" s="14"/>
      <c r="CI326" s="14"/>
      <c r="CJ326" s="14"/>
      <c r="CK326" s="15"/>
      <c r="CL326" s="15"/>
      <c r="CM326" s="14"/>
      <c r="CN326" s="14"/>
      <c r="CO326" s="15"/>
      <c r="CP326" s="15"/>
      <c r="CQ326" s="14"/>
      <c r="CR326" s="14"/>
      <c r="CS326" s="15"/>
    </row>
    <row r="327" spans="1:97" s="12" customFormat="1" x14ac:dyDescent="0.25">
      <c r="A327" s="120" t="s">
        <v>444</v>
      </c>
      <c r="B327" s="48">
        <f t="shared" si="811"/>
        <v>93.7</v>
      </c>
      <c r="C327" s="48">
        <f t="shared" si="811"/>
        <v>93.7</v>
      </c>
      <c r="D327" s="48">
        <f t="shared" si="812"/>
        <v>93.7</v>
      </c>
      <c r="E327" s="14">
        <f t="shared" si="994"/>
        <v>100</v>
      </c>
      <c r="F327" s="14"/>
      <c r="G327" s="14"/>
      <c r="H327" s="14"/>
      <c r="I327" s="15"/>
      <c r="J327" s="14"/>
      <c r="K327" s="14"/>
      <c r="L327" s="14"/>
      <c r="M327" s="15"/>
      <c r="N327" s="14"/>
      <c r="O327" s="14"/>
      <c r="P327" s="15"/>
      <c r="Q327" s="15"/>
      <c r="R327" s="15"/>
      <c r="S327" s="15"/>
      <c r="T327" s="15"/>
      <c r="U327" s="15"/>
      <c r="V327" s="156"/>
      <c r="W327" s="14"/>
      <c r="X327" s="14"/>
      <c r="Y327" s="14"/>
      <c r="Z327" s="14"/>
      <c r="AA327" s="14"/>
      <c r="AB327" s="14"/>
      <c r="AC327" s="15"/>
      <c r="AD327" s="14"/>
      <c r="AE327" s="14"/>
      <c r="AF327" s="14"/>
      <c r="AG327" s="15"/>
      <c r="AH327" s="15"/>
      <c r="AI327" s="15"/>
      <c r="AJ327" s="15"/>
      <c r="AK327" s="15"/>
      <c r="AL327" s="14"/>
      <c r="AM327" s="14"/>
      <c r="AN327" s="14"/>
      <c r="AO327" s="14"/>
      <c r="AP327" s="14"/>
      <c r="AQ327" s="14"/>
      <c r="AR327" s="14"/>
      <c r="AS327" s="15"/>
      <c r="AT327" s="14"/>
      <c r="AU327" s="14"/>
      <c r="AV327" s="14"/>
      <c r="AW327" s="15"/>
      <c r="AX327" s="14"/>
      <c r="AY327" s="14"/>
      <c r="AZ327" s="14"/>
      <c r="BA327" s="15"/>
      <c r="BB327" s="14"/>
      <c r="BC327" s="14"/>
      <c r="BD327" s="14"/>
      <c r="BE327" s="15"/>
      <c r="BF327" s="14"/>
      <c r="BG327" s="14"/>
      <c r="BH327" s="14"/>
      <c r="BI327" s="15"/>
      <c r="BJ327" s="14"/>
      <c r="BK327" s="14"/>
      <c r="BL327" s="14"/>
      <c r="BM327" s="15"/>
      <c r="BN327" s="14"/>
      <c r="BO327" s="14"/>
      <c r="BP327" s="14"/>
      <c r="BQ327" s="14"/>
      <c r="BR327" s="14">
        <v>93.7</v>
      </c>
      <c r="BS327" s="14">
        <v>93.7</v>
      </c>
      <c r="BT327" s="14">
        <v>93.7</v>
      </c>
      <c r="BU327" s="14">
        <f t="shared" si="988"/>
        <v>100</v>
      </c>
      <c r="BV327" s="14"/>
      <c r="BW327" s="14"/>
      <c r="BX327" s="14"/>
      <c r="BY327" s="15"/>
      <c r="BZ327" s="14"/>
      <c r="CA327" s="14"/>
      <c r="CB327" s="14"/>
      <c r="CC327" s="15"/>
      <c r="CD327" s="14"/>
      <c r="CE327" s="14"/>
      <c r="CF327" s="14"/>
      <c r="CG327" s="14"/>
      <c r="CH327" s="14"/>
      <c r="CI327" s="14"/>
      <c r="CJ327" s="14"/>
      <c r="CK327" s="15"/>
      <c r="CL327" s="15"/>
      <c r="CM327" s="14"/>
      <c r="CN327" s="14"/>
      <c r="CO327" s="15"/>
      <c r="CP327" s="15"/>
      <c r="CQ327" s="14"/>
      <c r="CR327" s="14"/>
      <c r="CS327" s="15"/>
    </row>
    <row r="328" spans="1:97" s="12" customFormat="1" x14ac:dyDescent="0.25">
      <c r="A328" s="120" t="s">
        <v>428</v>
      </c>
      <c r="B328" s="48">
        <f t="shared" si="811"/>
        <v>468.4</v>
      </c>
      <c r="C328" s="48">
        <f t="shared" si="811"/>
        <v>468.4</v>
      </c>
      <c r="D328" s="48">
        <f t="shared" si="812"/>
        <v>468.4</v>
      </c>
      <c r="E328" s="14">
        <f t="shared" si="994"/>
        <v>100</v>
      </c>
      <c r="F328" s="14"/>
      <c r="G328" s="14"/>
      <c r="H328" s="14"/>
      <c r="I328" s="15"/>
      <c r="J328" s="14"/>
      <c r="K328" s="14"/>
      <c r="L328" s="14"/>
      <c r="M328" s="15"/>
      <c r="N328" s="14"/>
      <c r="O328" s="14"/>
      <c r="P328" s="15"/>
      <c r="Q328" s="15"/>
      <c r="R328" s="15"/>
      <c r="S328" s="15"/>
      <c r="T328" s="15"/>
      <c r="U328" s="15"/>
      <c r="V328" s="156"/>
      <c r="W328" s="14"/>
      <c r="X328" s="14"/>
      <c r="Y328" s="14"/>
      <c r="Z328" s="14"/>
      <c r="AA328" s="14"/>
      <c r="AB328" s="14"/>
      <c r="AC328" s="15"/>
      <c r="AD328" s="14"/>
      <c r="AE328" s="14"/>
      <c r="AF328" s="14"/>
      <c r="AG328" s="15"/>
      <c r="AH328" s="15"/>
      <c r="AI328" s="15"/>
      <c r="AJ328" s="15"/>
      <c r="AK328" s="15"/>
      <c r="AL328" s="14"/>
      <c r="AM328" s="14"/>
      <c r="AN328" s="14"/>
      <c r="AO328" s="14"/>
      <c r="AP328" s="14"/>
      <c r="AQ328" s="14"/>
      <c r="AR328" s="14"/>
      <c r="AS328" s="15"/>
      <c r="AT328" s="14"/>
      <c r="AU328" s="14"/>
      <c r="AV328" s="14"/>
      <c r="AW328" s="15"/>
      <c r="AX328" s="14"/>
      <c r="AY328" s="14"/>
      <c r="AZ328" s="14"/>
      <c r="BA328" s="15"/>
      <c r="BB328" s="14"/>
      <c r="BC328" s="14"/>
      <c r="BD328" s="14"/>
      <c r="BE328" s="15"/>
      <c r="BF328" s="14"/>
      <c r="BG328" s="14"/>
      <c r="BH328" s="14"/>
      <c r="BI328" s="15"/>
      <c r="BJ328" s="14"/>
      <c r="BK328" s="14"/>
      <c r="BL328" s="14"/>
      <c r="BM328" s="15"/>
      <c r="BN328" s="14"/>
      <c r="BO328" s="14"/>
      <c r="BP328" s="14"/>
      <c r="BQ328" s="14"/>
      <c r="BR328" s="14">
        <v>468.4</v>
      </c>
      <c r="BS328" s="14">
        <v>468.4</v>
      </c>
      <c r="BT328" s="14">
        <v>468.4</v>
      </c>
      <c r="BU328" s="14">
        <f t="shared" si="988"/>
        <v>100</v>
      </c>
      <c r="BV328" s="14"/>
      <c r="BW328" s="14"/>
      <c r="BX328" s="14"/>
      <c r="BY328" s="15"/>
      <c r="BZ328" s="14"/>
      <c r="CA328" s="14"/>
      <c r="CB328" s="14"/>
      <c r="CC328" s="15"/>
      <c r="CD328" s="14"/>
      <c r="CE328" s="14"/>
      <c r="CF328" s="14"/>
      <c r="CG328" s="14"/>
      <c r="CH328" s="14"/>
      <c r="CI328" s="14"/>
      <c r="CJ328" s="14"/>
      <c r="CK328" s="15"/>
      <c r="CL328" s="15"/>
      <c r="CM328" s="14"/>
      <c r="CN328" s="14"/>
      <c r="CO328" s="15"/>
      <c r="CP328" s="15"/>
      <c r="CQ328" s="14"/>
      <c r="CR328" s="14"/>
      <c r="CS328" s="15"/>
    </row>
    <row r="329" spans="1:97" s="12" customFormat="1" x14ac:dyDescent="0.25">
      <c r="A329" s="120" t="s">
        <v>608</v>
      </c>
      <c r="B329" s="48">
        <f t="shared" si="811"/>
        <v>234.2</v>
      </c>
      <c r="C329" s="48">
        <f t="shared" si="811"/>
        <v>234.2</v>
      </c>
      <c r="D329" s="48">
        <f t="shared" si="812"/>
        <v>234.2</v>
      </c>
      <c r="E329" s="14">
        <f t="shared" si="994"/>
        <v>100</v>
      </c>
      <c r="F329" s="14"/>
      <c r="G329" s="14"/>
      <c r="H329" s="14"/>
      <c r="I329" s="15"/>
      <c r="J329" s="14"/>
      <c r="K329" s="14"/>
      <c r="L329" s="14"/>
      <c r="M329" s="15"/>
      <c r="N329" s="14"/>
      <c r="O329" s="14"/>
      <c r="P329" s="15"/>
      <c r="Q329" s="15"/>
      <c r="R329" s="15"/>
      <c r="S329" s="15"/>
      <c r="T329" s="15"/>
      <c r="U329" s="15"/>
      <c r="V329" s="156"/>
      <c r="W329" s="14"/>
      <c r="X329" s="14"/>
      <c r="Y329" s="14"/>
      <c r="Z329" s="14"/>
      <c r="AA329" s="14"/>
      <c r="AB329" s="14"/>
      <c r="AC329" s="15"/>
      <c r="AD329" s="14"/>
      <c r="AE329" s="14"/>
      <c r="AF329" s="14"/>
      <c r="AG329" s="15"/>
      <c r="AH329" s="15"/>
      <c r="AI329" s="15"/>
      <c r="AJ329" s="15"/>
      <c r="AK329" s="15"/>
      <c r="AL329" s="14"/>
      <c r="AM329" s="14"/>
      <c r="AN329" s="14"/>
      <c r="AO329" s="14"/>
      <c r="AP329" s="14"/>
      <c r="AQ329" s="14"/>
      <c r="AR329" s="14"/>
      <c r="AS329" s="15"/>
      <c r="AT329" s="14"/>
      <c r="AU329" s="14"/>
      <c r="AV329" s="14"/>
      <c r="AW329" s="15"/>
      <c r="AX329" s="14"/>
      <c r="AY329" s="14"/>
      <c r="AZ329" s="14"/>
      <c r="BA329" s="15"/>
      <c r="BB329" s="14"/>
      <c r="BC329" s="14"/>
      <c r="BD329" s="14"/>
      <c r="BE329" s="15"/>
      <c r="BF329" s="14"/>
      <c r="BG329" s="14"/>
      <c r="BH329" s="14"/>
      <c r="BI329" s="15"/>
      <c r="BJ329" s="14"/>
      <c r="BK329" s="14"/>
      <c r="BL329" s="14"/>
      <c r="BM329" s="15"/>
      <c r="BN329" s="14"/>
      <c r="BO329" s="14"/>
      <c r="BP329" s="14"/>
      <c r="BQ329" s="14"/>
      <c r="BR329" s="14">
        <v>234.2</v>
      </c>
      <c r="BS329" s="14">
        <v>234.2</v>
      </c>
      <c r="BT329" s="14">
        <v>234.2</v>
      </c>
      <c r="BU329" s="14">
        <f t="shared" si="988"/>
        <v>100</v>
      </c>
      <c r="BV329" s="14"/>
      <c r="BW329" s="14"/>
      <c r="BX329" s="14"/>
      <c r="BY329" s="15"/>
      <c r="BZ329" s="14"/>
      <c r="CA329" s="14"/>
      <c r="CB329" s="14"/>
      <c r="CC329" s="15"/>
      <c r="CD329" s="14"/>
      <c r="CE329" s="14"/>
      <c r="CF329" s="14"/>
      <c r="CG329" s="14"/>
      <c r="CH329" s="14"/>
      <c r="CI329" s="14"/>
      <c r="CJ329" s="14"/>
      <c r="CK329" s="15"/>
      <c r="CL329" s="15"/>
      <c r="CM329" s="14"/>
      <c r="CN329" s="14"/>
      <c r="CO329" s="15"/>
      <c r="CP329" s="15"/>
      <c r="CQ329" s="14"/>
      <c r="CR329" s="14"/>
      <c r="CS329" s="15"/>
    </row>
    <row r="330" spans="1:97" s="12" customFormat="1" x14ac:dyDescent="0.25">
      <c r="A330" s="120" t="s">
        <v>665</v>
      </c>
      <c r="B330" s="48">
        <f t="shared" si="811"/>
        <v>93.7</v>
      </c>
      <c r="C330" s="48">
        <f t="shared" si="811"/>
        <v>93.7</v>
      </c>
      <c r="D330" s="48">
        <f t="shared" si="812"/>
        <v>93.7</v>
      </c>
      <c r="E330" s="14">
        <f t="shared" si="994"/>
        <v>100</v>
      </c>
      <c r="F330" s="14"/>
      <c r="G330" s="14"/>
      <c r="H330" s="14"/>
      <c r="I330" s="15"/>
      <c r="J330" s="14"/>
      <c r="K330" s="14"/>
      <c r="L330" s="14"/>
      <c r="M330" s="15"/>
      <c r="N330" s="14"/>
      <c r="O330" s="14"/>
      <c r="P330" s="15"/>
      <c r="Q330" s="15"/>
      <c r="R330" s="15"/>
      <c r="S330" s="15"/>
      <c r="T330" s="15"/>
      <c r="U330" s="15"/>
      <c r="V330" s="156"/>
      <c r="W330" s="14"/>
      <c r="X330" s="14"/>
      <c r="Y330" s="14"/>
      <c r="Z330" s="14"/>
      <c r="AA330" s="14"/>
      <c r="AB330" s="14"/>
      <c r="AC330" s="15"/>
      <c r="AD330" s="14"/>
      <c r="AE330" s="14"/>
      <c r="AF330" s="14"/>
      <c r="AG330" s="15"/>
      <c r="AH330" s="15"/>
      <c r="AI330" s="15"/>
      <c r="AJ330" s="15"/>
      <c r="AK330" s="15"/>
      <c r="AL330" s="14"/>
      <c r="AM330" s="14"/>
      <c r="AN330" s="14"/>
      <c r="AO330" s="14"/>
      <c r="AP330" s="14"/>
      <c r="AQ330" s="14"/>
      <c r="AR330" s="14"/>
      <c r="AS330" s="15"/>
      <c r="AT330" s="14"/>
      <c r="AU330" s="14"/>
      <c r="AV330" s="14"/>
      <c r="AW330" s="15"/>
      <c r="AX330" s="14"/>
      <c r="AY330" s="14"/>
      <c r="AZ330" s="14"/>
      <c r="BA330" s="15"/>
      <c r="BB330" s="14"/>
      <c r="BC330" s="14"/>
      <c r="BD330" s="14"/>
      <c r="BE330" s="15"/>
      <c r="BF330" s="14"/>
      <c r="BG330" s="14"/>
      <c r="BH330" s="14"/>
      <c r="BI330" s="15"/>
      <c r="BJ330" s="14"/>
      <c r="BK330" s="14"/>
      <c r="BL330" s="14"/>
      <c r="BM330" s="15"/>
      <c r="BN330" s="14"/>
      <c r="BO330" s="14"/>
      <c r="BP330" s="14"/>
      <c r="BQ330" s="14"/>
      <c r="BR330" s="14">
        <v>93.7</v>
      </c>
      <c r="BS330" s="14">
        <v>93.7</v>
      </c>
      <c r="BT330" s="14">
        <v>93.7</v>
      </c>
      <c r="BU330" s="14">
        <f t="shared" si="988"/>
        <v>100</v>
      </c>
      <c r="BV330" s="14"/>
      <c r="BW330" s="14"/>
      <c r="BX330" s="14"/>
      <c r="BY330" s="15"/>
      <c r="BZ330" s="14"/>
      <c r="CA330" s="14"/>
      <c r="CB330" s="14"/>
      <c r="CC330" s="15"/>
      <c r="CD330" s="14"/>
      <c r="CE330" s="14"/>
      <c r="CF330" s="14"/>
      <c r="CG330" s="14"/>
      <c r="CH330" s="14"/>
      <c r="CI330" s="14"/>
      <c r="CJ330" s="14"/>
      <c r="CK330" s="15"/>
      <c r="CL330" s="15"/>
      <c r="CM330" s="14"/>
      <c r="CN330" s="14"/>
      <c r="CO330" s="15"/>
      <c r="CP330" s="15"/>
      <c r="CQ330" s="14"/>
      <c r="CR330" s="14"/>
      <c r="CS330" s="15"/>
    </row>
    <row r="331" spans="1:97" s="26" customFormat="1" ht="31.5" x14ac:dyDescent="0.25">
      <c r="A331" s="75" t="s">
        <v>417</v>
      </c>
      <c r="B331" s="78">
        <f t="shared" si="811"/>
        <v>453374.69999999995</v>
      </c>
      <c r="C331" s="78">
        <f t="shared" si="811"/>
        <v>412048.6</v>
      </c>
      <c r="D331" s="78">
        <f t="shared" si="812"/>
        <v>409961.23099999991</v>
      </c>
      <c r="E331" s="81">
        <f t="shared" ref="E331" si="995">D331/C331*100</f>
        <v>99.493416795979869</v>
      </c>
      <c r="F331" s="81">
        <f>SUM(F332:F344)</f>
        <v>2049.6999999999998</v>
      </c>
      <c r="G331" s="81">
        <f>SUM(G332:G344)</f>
        <v>1290.8</v>
      </c>
      <c r="H331" s="81">
        <f t="shared" ref="H331:CN331" si="996">SUM(H332:H344)</f>
        <v>1290.8</v>
      </c>
      <c r="I331" s="81">
        <f t="shared" si="815"/>
        <v>100</v>
      </c>
      <c r="J331" s="81">
        <f t="shared" ref="J331" si="997">SUM(J332:J344)</f>
        <v>436.2</v>
      </c>
      <c r="K331" s="81">
        <f t="shared" si="996"/>
        <v>436.2</v>
      </c>
      <c r="L331" s="81">
        <f t="shared" si="996"/>
        <v>436.2</v>
      </c>
      <c r="M331" s="81">
        <f t="shared" si="817"/>
        <v>100</v>
      </c>
      <c r="N331" s="81">
        <f t="shared" ref="N331" si="998">SUM(N332:N344)</f>
        <v>11448.6</v>
      </c>
      <c r="O331" s="81">
        <f t="shared" si="996"/>
        <v>4448.6000000000004</v>
      </c>
      <c r="P331" s="81">
        <f t="shared" si="996"/>
        <v>4448.6000000000004</v>
      </c>
      <c r="Q331" s="81">
        <f t="shared" si="819"/>
        <v>100</v>
      </c>
      <c r="R331" s="81">
        <f t="shared" ref="R331" si="999">SUM(R332:R344)</f>
        <v>152177.5</v>
      </c>
      <c r="S331" s="81">
        <f t="shared" si="996"/>
        <v>118332.3</v>
      </c>
      <c r="T331" s="81">
        <f t="shared" si="996"/>
        <v>118332.3</v>
      </c>
      <c r="U331" s="81">
        <f t="shared" si="972"/>
        <v>100</v>
      </c>
      <c r="V331" s="154"/>
      <c r="W331" s="81">
        <f t="shared" si="996"/>
        <v>284.39999999999998</v>
      </c>
      <c r="X331" s="81">
        <f t="shared" si="996"/>
        <v>284.39729999999997</v>
      </c>
      <c r="Y331" s="81">
        <f t="shared" si="106"/>
        <v>99.999050632911391</v>
      </c>
      <c r="Z331" s="81">
        <f t="shared" ref="Z331" si="1000">SUM(Z332:Z344)</f>
        <v>8597.1</v>
      </c>
      <c r="AA331" s="81">
        <f t="shared" si="996"/>
        <v>3990.7</v>
      </c>
      <c r="AB331" s="81">
        <f t="shared" si="996"/>
        <v>3990.7</v>
      </c>
      <c r="AC331" s="81">
        <f t="shared" si="822"/>
        <v>100</v>
      </c>
      <c r="AD331" s="81">
        <f t="shared" ref="AD331" si="1001">SUM(AD332:AD344)</f>
        <v>269.3</v>
      </c>
      <c r="AE331" s="81">
        <f t="shared" si="996"/>
        <v>269.3</v>
      </c>
      <c r="AF331" s="81">
        <f t="shared" si="996"/>
        <v>269.3</v>
      </c>
      <c r="AG331" s="81">
        <f t="shared" si="824"/>
        <v>100</v>
      </c>
      <c r="AH331" s="81">
        <f t="shared" ref="AH331" si="1002">SUM(AH332:AH344)</f>
        <v>243571.20000000001</v>
      </c>
      <c r="AI331" s="81">
        <f t="shared" si="996"/>
        <v>254863.5</v>
      </c>
      <c r="AJ331" s="81">
        <f t="shared" si="996"/>
        <v>254863.5</v>
      </c>
      <c r="AK331" s="81">
        <f t="shared" si="826"/>
        <v>100</v>
      </c>
      <c r="AL331" s="81">
        <f t="shared" ref="AL331" si="1003">SUM(AL332:AL344)</f>
        <v>1202.3</v>
      </c>
      <c r="AM331" s="81">
        <f t="shared" si="996"/>
        <v>1241.2</v>
      </c>
      <c r="AN331" s="81">
        <f t="shared" si="996"/>
        <v>1241.2</v>
      </c>
      <c r="AO331" s="79">
        <f t="shared" si="828"/>
        <v>100</v>
      </c>
      <c r="AP331" s="81">
        <f t="shared" ref="AP331" si="1004">SUM(AP332:AP344)</f>
        <v>0</v>
      </c>
      <c r="AQ331" s="81">
        <f t="shared" si="996"/>
        <v>68.3</v>
      </c>
      <c r="AR331" s="81">
        <f t="shared" si="996"/>
        <v>68.3</v>
      </c>
      <c r="AS331" s="81">
        <f>AR331/AQ331*100</f>
        <v>100</v>
      </c>
      <c r="AT331" s="81">
        <f t="shared" ref="AT331" si="1005">SUM(AT332:AT344)</f>
        <v>300.60000000000002</v>
      </c>
      <c r="AU331" s="81">
        <f t="shared" si="996"/>
        <v>310.3</v>
      </c>
      <c r="AV331" s="81">
        <f t="shared" si="996"/>
        <v>310.3</v>
      </c>
      <c r="AW331" s="81">
        <f t="shared" si="831"/>
        <v>100</v>
      </c>
      <c r="AX331" s="81">
        <f t="shared" ref="AX331" si="1006">SUM(AX332:AX344)</f>
        <v>1938.9</v>
      </c>
      <c r="AY331" s="81">
        <f t="shared" si="996"/>
        <v>1240.9000000000001</v>
      </c>
      <c r="AZ331" s="81">
        <f t="shared" si="996"/>
        <v>1207.75974</v>
      </c>
      <c r="BA331" s="81">
        <f t="shared" si="833"/>
        <v>97.329336771697953</v>
      </c>
      <c r="BB331" s="81">
        <f t="shared" ref="BB331" si="1007">SUM(BB332:BB344)</f>
        <v>901.7</v>
      </c>
      <c r="BC331" s="81">
        <f t="shared" si="996"/>
        <v>930.8</v>
      </c>
      <c r="BD331" s="81">
        <f t="shared" si="996"/>
        <v>929.8</v>
      </c>
      <c r="BE331" s="81">
        <f t="shared" si="835"/>
        <v>99.892565535023635</v>
      </c>
      <c r="BF331" s="81">
        <f t="shared" ref="BF331" si="1008">SUM(BF332:BF344)</f>
        <v>300.60000000000002</v>
      </c>
      <c r="BG331" s="81">
        <f t="shared" si="996"/>
        <v>310.3</v>
      </c>
      <c r="BH331" s="81">
        <f t="shared" si="996"/>
        <v>31.538360000000001</v>
      </c>
      <c r="BI331" s="81">
        <f t="shared" si="837"/>
        <v>10.163828553013213</v>
      </c>
      <c r="BJ331" s="81">
        <f t="shared" ref="BJ331" si="1009">SUM(BJ332:BJ344)</f>
        <v>2574.4</v>
      </c>
      <c r="BK331" s="81">
        <f t="shared" si="996"/>
        <v>2574.4</v>
      </c>
      <c r="BL331" s="81">
        <f t="shared" ref="BL331" si="1010">SUM(BL332:BL344)</f>
        <v>2077.29</v>
      </c>
      <c r="BM331" s="81">
        <f t="shared" si="840"/>
        <v>80.690257924176507</v>
      </c>
      <c r="BN331" s="81">
        <f t="shared" ref="BN331" si="1011">SUM(BN332:BN344)</f>
        <v>0</v>
      </c>
      <c r="BO331" s="81">
        <f t="shared" si="996"/>
        <v>0</v>
      </c>
      <c r="BP331" s="81">
        <f t="shared" ref="BP331" si="1012">SUM(BP332:BP344)</f>
        <v>0</v>
      </c>
      <c r="BQ331" s="81">
        <f t="shared" si="996"/>
        <v>0</v>
      </c>
      <c r="BR331" s="81">
        <f t="shared" ref="BR331" si="1013">SUM(BR332:BR344)</f>
        <v>2810.3999999999996</v>
      </c>
      <c r="BS331" s="81">
        <f t="shared" si="996"/>
        <v>2068.6999999999998</v>
      </c>
      <c r="BT331" s="81">
        <f t="shared" ref="BT331" si="1014">SUM(BT332:BT344)</f>
        <v>2068.5856000000003</v>
      </c>
      <c r="BU331" s="79">
        <f t="shared" ref="BU331:BU336" si="1015">BT331/BS331*100</f>
        <v>99.994469956977838</v>
      </c>
      <c r="BV331" s="81">
        <f t="shared" ref="BV331" si="1016">SUM(BV332:BV344)</f>
        <v>300.60000000000002</v>
      </c>
      <c r="BW331" s="81">
        <f t="shared" si="996"/>
        <v>310.3</v>
      </c>
      <c r="BX331" s="81">
        <f t="shared" si="996"/>
        <v>310.3</v>
      </c>
      <c r="BY331" s="81">
        <f t="shared" si="847"/>
        <v>100</v>
      </c>
      <c r="BZ331" s="81">
        <f t="shared" ref="BZ331" si="1017">SUM(BZ332:BZ344)</f>
        <v>300.60000000000002</v>
      </c>
      <c r="CA331" s="81">
        <f t="shared" si="996"/>
        <v>310.3</v>
      </c>
      <c r="CB331" s="81">
        <f t="shared" ref="CB331" si="1018">SUM(CB332:CB344)</f>
        <v>133.4</v>
      </c>
      <c r="CC331" s="81">
        <f t="shared" si="850"/>
        <v>42.990654205607477</v>
      </c>
      <c r="CD331" s="81">
        <f t="shared" ref="CD331" si="1019">SUM(CD332:CD344)</f>
        <v>24166.799999999999</v>
      </c>
      <c r="CE331" s="81">
        <f t="shared" si="996"/>
        <v>18729.3</v>
      </c>
      <c r="CF331" s="81">
        <f t="shared" si="996"/>
        <v>17629.3</v>
      </c>
      <c r="CG331" s="81">
        <f t="shared" si="94"/>
        <v>94.126849375043378</v>
      </c>
      <c r="CH331" s="81">
        <f t="shared" ref="CH331" si="1020">SUM(CH332:CH344)</f>
        <v>28.2</v>
      </c>
      <c r="CI331" s="81">
        <f t="shared" si="996"/>
        <v>32</v>
      </c>
      <c r="CJ331" s="81">
        <f t="shared" si="996"/>
        <v>31.66</v>
      </c>
      <c r="CK331" s="81">
        <f t="shared" si="854"/>
        <v>98.9375</v>
      </c>
      <c r="CL331" s="81"/>
      <c r="CM331" s="81">
        <f t="shared" si="996"/>
        <v>6</v>
      </c>
      <c r="CN331" s="81">
        <f t="shared" si="996"/>
        <v>6</v>
      </c>
      <c r="CO331" s="81">
        <f t="shared" si="853"/>
        <v>100</v>
      </c>
      <c r="CP331" s="81"/>
      <c r="CQ331" s="81"/>
      <c r="CR331" s="81"/>
      <c r="CS331" s="81"/>
    </row>
    <row r="332" spans="1:97" s="12" customFormat="1" ht="16.5" customHeight="1" x14ac:dyDescent="0.25">
      <c r="A332" s="119" t="s">
        <v>345</v>
      </c>
      <c r="B332" s="48">
        <f t="shared" si="811"/>
        <v>450564.29999999993</v>
      </c>
      <c r="C332" s="48">
        <f t="shared" si="811"/>
        <v>409979.89999999997</v>
      </c>
      <c r="D332" s="48">
        <f t="shared" si="812"/>
        <v>407892.64539999992</v>
      </c>
      <c r="E332" s="15">
        <f t="shared" si="1"/>
        <v>99.490888553316864</v>
      </c>
      <c r="F332" s="15">
        <v>2049.6999999999998</v>
      </c>
      <c r="G332" s="15">
        <v>1290.8</v>
      </c>
      <c r="H332" s="133">
        <v>1290.8</v>
      </c>
      <c r="I332" s="15">
        <f t="shared" si="815"/>
        <v>100</v>
      </c>
      <c r="J332" s="15">
        <v>436.2</v>
      </c>
      <c r="K332" s="133">
        <v>436.2</v>
      </c>
      <c r="L332" s="133">
        <v>436.2</v>
      </c>
      <c r="M332" s="15">
        <f t="shared" si="817"/>
        <v>100</v>
      </c>
      <c r="N332" s="15">
        <v>11448.6</v>
      </c>
      <c r="O332" s="133">
        <v>4448.6000000000004</v>
      </c>
      <c r="P332" s="133">
        <v>4448.6000000000004</v>
      </c>
      <c r="Q332" s="15">
        <f t="shared" si="819"/>
        <v>100</v>
      </c>
      <c r="R332" s="15">
        <v>152177.5</v>
      </c>
      <c r="S332" s="15">
        <v>118332.3</v>
      </c>
      <c r="T332" s="133">
        <v>118332.3</v>
      </c>
      <c r="U332" s="15">
        <f t="shared" si="972"/>
        <v>100</v>
      </c>
      <c r="V332" s="156"/>
      <c r="W332" s="133">
        <v>284.39999999999998</v>
      </c>
      <c r="X332" s="133">
        <v>284.39729999999997</v>
      </c>
      <c r="Y332" s="15">
        <f t="shared" si="106"/>
        <v>99.999050632911391</v>
      </c>
      <c r="Z332" s="15">
        <v>8597.1</v>
      </c>
      <c r="AA332" s="15">
        <v>3990.7</v>
      </c>
      <c r="AB332" s="133">
        <v>3990.7</v>
      </c>
      <c r="AC332" s="15">
        <f t="shared" si="822"/>
        <v>100</v>
      </c>
      <c r="AD332" s="15">
        <v>269.3</v>
      </c>
      <c r="AE332" s="15">
        <v>269.3</v>
      </c>
      <c r="AF332" s="133">
        <v>269.3</v>
      </c>
      <c r="AG332" s="15">
        <f t="shared" si="824"/>
        <v>100</v>
      </c>
      <c r="AH332" s="247">
        <v>243571.20000000001</v>
      </c>
      <c r="AI332" s="133">
        <v>254863.5</v>
      </c>
      <c r="AJ332" s="133">
        <v>254863.5</v>
      </c>
      <c r="AK332" s="15">
        <f t="shared" si="826"/>
        <v>100</v>
      </c>
      <c r="AL332" s="15">
        <v>1202.3</v>
      </c>
      <c r="AM332" s="133">
        <v>1241.2</v>
      </c>
      <c r="AN332" s="133">
        <v>1241.2</v>
      </c>
      <c r="AO332" s="14">
        <f t="shared" si="828"/>
        <v>100</v>
      </c>
      <c r="AP332" s="15"/>
      <c r="AQ332" s="15">
        <v>68.3</v>
      </c>
      <c r="AR332" s="15">
        <v>68.3</v>
      </c>
      <c r="AS332" s="15">
        <f>AR332/AQ332*100</f>
        <v>100</v>
      </c>
      <c r="AT332" s="15">
        <v>300.60000000000002</v>
      </c>
      <c r="AU332" s="15">
        <v>310.3</v>
      </c>
      <c r="AV332" s="15">
        <v>310.3</v>
      </c>
      <c r="AW332" s="15">
        <f t="shared" si="831"/>
        <v>100</v>
      </c>
      <c r="AX332" s="15">
        <v>1938.9</v>
      </c>
      <c r="AY332" s="133">
        <v>1240.9000000000001</v>
      </c>
      <c r="AZ332" s="133">
        <v>1207.75974</v>
      </c>
      <c r="BA332" s="15">
        <f t="shared" si="833"/>
        <v>97.329336771697953</v>
      </c>
      <c r="BB332" s="15">
        <v>901.7</v>
      </c>
      <c r="BC332" s="133">
        <v>930.8</v>
      </c>
      <c r="BD332" s="133">
        <v>929.8</v>
      </c>
      <c r="BE332" s="15">
        <f t="shared" si="835"/>
        <v>99.892565535023635</v>
      </c>
      <c r="BF332" s="15">
        <v>300.60000000000002</v>
      </c>
      <c r="BG332" s="247">
        <v>310.3</v>
      </c>
      <c r="BH332" s="133">
        <v>31.538360000000001</v>
      </c>
      <c r="BI332" s="15">
        <f t="shared" si="837"/>
        <v>10.163828553013213</v>
      </c>
      <c r="BJ332" s="15">
        <v>2574.4</v>
      </c>
      <c r="BK332" s="15">
        <v>2574.4</v>
      </c>
      <c r="BL332" s="15">
        <v>2077.29</v>
      </c>
      <c r="BM332" s="15">
        <f t="shared" si="840"/>
        <v>80.690257924176507</v>
      </c>
      <c r="BN332" s="15">
        <v>0</v>
      </c>
      <c r="BO332" s="15">
        <v>0</v>
      </c>
      <c r="BP332" s="15">
        <v>0</v>
      </c>
      <c r="BQ332" s="15"/>
      <c r="BR332" s="15"/>
      <c r="BS332" s="15"/>
      <c r="BT332" s="15"/>
      <c r="BU332" s="14"/>
      <c r="BV332" s="15">
        <v>300.60000000000002</v>
      </c>
      <c r="BW332" s="133">
        <v>310.3</v>
      </c>
      <c r="BX332" s="133">
        <v>310.3</v>
      </c>
      <c r="BY332" s="15">
        <f t="shared" si="847"/>
        <v>100</v>
      </c>
      <c r="BZ332" s="15">
        <v>300.60000000000002</v>
      </c>
      <c r="CA332" s="15">
        <v>310.3</v>
      </c>
      <c r="CB332" s="15">
        <v>133.4</v>
      </c>
      <c r="CC332" s="15">
        <f t="shared" si="850"/>
        <v>42.990654205607477</v>
      </c>
      <c r="CD332" s="15">
        <v>24166.799999999999</v>
      </c>
      <c r="CE332" s="15">
        <v>18729.3</v>
      </c>
      <c r="CF332" s="133">
        <v>17629.3</v>
      </c>
      <c r="CG332" s="15">
        <f t="shared" si="94"/>
        <v>94.126849375043378</v>
      </c>
      <c r="CH332" s="15">
        <v>28.2</v>
      </c>
      <c r="CI332" s="15">
        <v>32</v>
      </c>
      <c r="CJ332" s="15">
        <v>31.66</v>
      </c>
      <c r="CK332" s="15">
        <f t="shared" si="854"/>
        <v>98.9375</v>
      </c>
      <c r="CL332" s="15"/>
      <c r="CM332" s="133">
        <v>6</v>
      </c>
      <c r="CN332" s="133">
        <v>6</v>
      </c>
      <c r="CO332" s="15">
        <f t="shared" si="853"/>
        <v>100</v>
      </c>
      <c r="CP332" s="15"/>
      <c r="CQ332" s="15"/>
      <c r="CR332" s="15"/>
      <c r="CS332" s="15"/>
    </row>
    <row r="333" spans="1:97" s="12" customFormat="1" x14ac:dyDescent="0.25">
      <c r="A333" s="120" t="s">
        <v>610</v>
      </c>
      <c r="B333" s="48">
        <f t="shared" si="811"/>
        <v>234.2</v>
      </c>
      <c r="C333" s="48">
        <f t="shared" si="811"/>
        <v>235.5</v>
      </c>
      <c r="D333" s="48">
        <f t="shared" si="812"/>
        <v>235.5</v>
      </c>
      <c r="E333" s="14">
        <f t="shared" ref="E333:E344" si="1021">D333/C333*100</f>
        <v>100</v>
      </c>
      <c r="F333" s="14"/>
      <c r="G333" s="14"/>
      <c r="H333" s="14"/>
      <c r="I333" s="15"/>
      <c r="J333" s="14"/>
      <c r="K333" s="14"/>
      <c r="L333" s="15"/>
      <c r="M333" s="15"/>
      <c r="N333" s="14"/>
      <c r="O333" s="14"/>
      <c r="P333" s="14"/>
      <c r="Q333" s="15"/>
      <c r="R333" s="14"/>
      <c r="S333" s="14"/>
      <c r="T333" s="14"/>
      <c r="U333" s="15"/>
      <c r="V333" s="156"/>
      <c r="W333" s="14"/>
      <c r="X333" s="14"/>
      <c r="Y333" s="15"/>
      <c r="Z333" s="14"/>
      <c r="AA333" s="14"/>
      <c r="AB333" s="14"/>
      <c r="AC333" s="15"/>
      <c r="AD333" s="14"/>
      <c r="AE333" s="14"/>
      <c r="AF333" s="15"/>
      <c r="AG333" s="15"/>
      <c r="AH333" s="14"/>
      <c r="AI333" s="14"/>
      <c r="AJ333" s="14"/>
      <c r="AK333" s="15"/>
      <c r="AL333" s="14"/>
      <c r="AM333" s="14"/>
      <c r="AN333" s="14"/>
      <c r="AO333" s="14"/>
      <c r="AP333" s="14"/>
      <c r="AQ333" s="14"/>
      <c r="AR333" s="14"/>
      <c r="AS333" s="15"/>
      <c r="AT333" s="14"/>
      <c r="AU333" s="14"/>
      <c r="AV333" s="14"/>
      <c r="AW333" s="15"/>
      <c r="AX333" s="14"/>
      <c r="AY333" s="14"/>
      <c r="AZ333" s="14"/>
      <c r="BA333" s="15"/>
      <c r="BB333" s="14"/>
      <c r="BC333" s="14"/>
      <c r="BD333" s="14"/>
      <c r="BE333" s="15"/>
      <c r="BF333" s="14"/>
      <c r="BG333" s="14"/>
      <c r="BH333" s="14"/>
      <c r="BI333" s="15"/>
      <c r="BJ333" s="14"/>
      <c r="BK333" s="14"/>
      <c r="BL333" s="14"/>
      <c r="BM333" s="15"/>
      <c r="BN333" s="14"/>
      <c r="BO333" s="14"/>
      <c r="BP333" s="14"/>
      <c r="BQ333" s="14"/>
      <c r="BR333" s="14">
        <v>234.2</v>
      </c>
      <c r="BS333" s="14">
        <v>235.5</v>
      </c>
      <c r="BT333" s="14">
        <v>235.5</v>
      </c>
      <c r="BU333" s="14">
        <f t="shared" si="1015"/>
        <v>100</v>
      </c>
      <c r="BV333" s="14"/>
      <c r="BW333" s="14"/>
      <c r="BX333" s="14"/>
      <c r="BY333" s="15"/>
      <c r="BZ333" s="14"/>
      <c r="CA333" s="14"/>
      <c r="CB333" s="14"/>
      <c r="CC333" s="15"/>
      <c r="CD333" s="14"/>
      <c r="CE333" s="14"/>
      <c r="CF333" s="14"/>
      <c r="CG333" s="15"/>
      <c r="CH333" s="14"/>
      <c r="CI333" s="14"/>
      <c r="CJ333" s="14"/>
      <c r="CK333" s="15"/>
      <c r="CL333" s="15"/>
      <c r="CM333" s="14"/>
      <c r="CN333" s="14"/>
      <c r="CO333" s="15"/>
      <c r="CP333" s="15"/>
      <c r="CQ333" s="14"/>
      <c r="CR333" s="14"/>
      <c r="CS333" s="15"/>
    </row>
    <row r="334" spans="1:97" s="12" customFormat="1" x14ac:dyDescent="0.25">
      <c r="A334" s="120" t="s">
        <v>611</v>
      </c>
      <c r="B334" s="48">
        <f t="shared" ref="B334:B340" si="1022">F334+J334+N334+R334+V334+Z334+AD334+AH334+AL334+AP334+AT334+AX334+BB334+BF334+BJ334+BN334+BR334+BV334+BZ334+CD334+CH334+CL334+CP334</f>
        <v>234.2</v>
      </c>
      <c r="C334" s="48">
        <f t="shared" ref="C334:C340" si="1023">G334+K334+O334+S334+W334+AA334+AE334+AI334+AM334+AQ334+AU334+AY334+BC334+BG334+BK334+BO334+BS334+BW334+CA334+CE334+CI334+CM334+CQ334</f>
        <v>0</v>
      </c>
      <c r="D334" s="48">
        <f t="shared" ref="D334:D340" si="1024">H334+L334+P334+T334+X334+AB334+AF334+AJ334+AN334+AR334+AV334+AZ334+BD334+BH334+BL334+BP334+BT334+BX334+CB334+CF334+CJ334+CN334+CR334</f>
        <v>0</v>
      </c>
      <c r="E334" s="14"/>
      <c r="F334" s="14"/>
      <c r="G334" s="14"/>
      <c r="H334" s="14"/>
      <c r="I334" s="15"/>
      <c r="J334" s="14"/>
      <c r="K334" s="14"/>
      <c r="L334" s="15"/>
      <c r="M334" s="15"/>
      <c r="N334" s="14"/>
      <c r="O334" s="14"/>
      <c r="P334" s="14"/>
      <c r="Q334" s="15"/>
      <c r="R334" s="14"/>
      <c r="S334" s="14"/>
      <c r="T334" s="14"/>
      <c r="U334" s="15"/>
      <c r="V334" s="156"/>
      <c r="W334" s="14"/>
      <c r="X334" s="14"/>
      <c r="Y334" s="15"/>
      <c r="Z334" s="14"/>
      <c r="AA334" s="14"/>
      <c r="AB334" s="14"/>
      <c r="AC334" s="15"/>
      <c r="AD334" s="14"/>
      <c r="AE334" s="14"/>
      <c r="AF334" s="15"/>
      <c r="AG334" s="15"/>
      <c r="AH334" s="14"/>
      <c r="AI334" s="14"/>
      <c r="AJ334" s="14"/>
      <c r="AK334" s="15"/>
      <c r="AL334" s="14"/>
      <c r="AM334" s="14"/>
      <c r="AN334" s="14"/>
      <c r="AO334" s="14"/>
      <c r="AP334" s="14"/>
      <c r="AQ334" s="14"/>
      <c r="AR334" s="14"/>
      <c r="AS334" s="15"/>
      <c r="AT334" s="14"/>
      <c r="AU334" s="14"/>
      <c r="AV334" s="14"/>
      <c r="AW334" s="15"/>
      <c r="AX334" s="14"/>
      <c r="AY334" s="14"/>
      <c r="AZ334" s="14"/>
      <c r="BA334" s="15"/>
      <c r="BB334" s="14"/>
      <c r="BC334" s="14"/>
      <c r="BD334" s="14"/>
      <c r="BE334" s="15"/>
      <c r="BF334" s="14"/>
      <c r="BG334" s="14"/>
      <c r="BH334" s="14"/>
      <c r="BI334" s="15"/>
      <c r="BJ334" s="14"/>
      <c r="BK334" s="14"/>
      <c r="BL334" s="14"/>
      <c r="BM334" s="15"/>
      <c r="BN334" s="14"/>
      <c r="BO334" s="14"/>
      <c r="BP334" s="14"/>
      <c r="BQ334" s="14"/>
      <c r="BR334" s="14">
        <v>234.2</v>
      </c>
      <c r="BS334" s="14"/>
      <c r="BT334" s="14"/>
      <c r="BU334" s="14"/>
      <c r="BV334" s="14"/>
      <c r="BW334" s="14"/>
      <c r="BX334" s="14"/>
      <c r="BY334" s="15"/>
      <c r="BZ334" s="14"/>
      <c r="CA334" s="14"/>
      <c r="CB334" s="14"/>
      <c r="CC334" s="15"/>
      <c r="CD334" s="14"/>
      <c r="CE334" s="14"/>
      <c r="CF334" s="14"/>
      <c r="CG334" s="15"/>
      <c r="CH334" s="14"/>
      <c r="CI334" s="14"/>
      <c r="CJ334" s="14"/>
      <c r="CK334" s="15"/>
      <c r="CL334" s="15"/>
      <c r="CM334" s="14"/>
      <c r="CN334" s="14"/>
      <c r="CO334" s="15"/>
      <c r="CP334" s="15"/>
      <c r="CQ334" s="14"/>
      <c r="CR334" s="14"/>
      <c r="CS334" s="15"/>
    </row>
    <row r="335" spans="1:97" s="12" customFormat="1" x14ac:dyDescent="0.25">
      <c r="A335" s="120" t="s">
        <v>612</v>
      </c>
      <c r="B335" s="48">
        <f t="shared" si="1022"/>
        <v>234.2</v>
      </c>
      <c r="C335" s="48">
        <f t="shared" si="1023"/>
        <v>259</v>
      </c>
      <c r="D335" s="48">
        <f t="shared" si="1024"/>
        <v>259</v>
      </c>
      <c r="E335" s="14">
        <f t="shared" si="1021"/>
        <v>100</v>
      </c>
      <c r="F335" s="14"/>
      <c r="G335" s="14"/>
      <c r="H335" s="14"/>
      <c r="I335" s="15"/>
      <c r="J335" s="14"/>
      <c r="K335" s="14"/>
      <c r="L335" s="15"/>
      <c r="M335" s="15"/>
      <c r="N335" s="14"/>
      <c r="O335" s="14"/>
      <c r="P335" s="14"/>
      <c r="Q335" s="15"/>
      <c r="R335" s="14"/>
      <c r="S335" s="14"/>
      <c r="T335" s="14"/>
      <c r="U335" s="15"/>
      <c r="V335" s="156"/>
      <c r="W335" s="14"/>
      <c r="X335" s="14"/>
      <c r="Y335" s="15"/>
      <c r="Z335" s="14"/>
      <c r="AA335" s="14"/>
      <c r="AB335" s="14"/>
      <c r="AC335" s="15"/>
      <c r="AD335" s="14"/>
      <c r="AE335" s="14"/>
      <c r="AF335" s="15"/>
      <c r="AG335" s="15"/>
      <c r="AH335" s="14"/>
      <c r="AI335" s="14"/>
      <c r="AJ335" s="14"/>
      <c r="AK335" s="15"/>
      <c r="AL335" s="14"/>
      <c r="AM335" s="14"/>
      <c r="AN335" s="14"/>
      <c r="AO335" s="14"/>
      <c r="AP335" s="14"/>
      <c r="AQ335" s="14"/>
      <c r="AR335" s="14"/>
      <c r="AS335" s="15"/>
      <c r="AT335" s="14"/>
      <c r="AU335" s="14"/>
      <c r="AV335" s="14"/>
      <c r="AW335" s="15"/>
      <c r="AX335" s="14"/>
      <c r="AY335" s="14"/>
      <c r="AZ335" s="14"/>
      <c r="BA335" s="15"/>
      <c r="BB335" s="14"/>
      <c r="BC335" s="14"/>
      <c r="BD335" s="14"/>
      <c r="BE335" s="15"/>
      <c r="BF335" s="14"/>
      <c r="BG335" s="14"/>
      <c r="BH335" s="14"/>
      <c r="BI335" s="15"/>
      <c r="BJ335" s="14"/>
      <c r="BK335" s="14"/>
      <c r="BL335" s="14"/>
      <c r="BM335" s="15"/>
      <c r="BN335" s="14"/>
      <c r="BO335" s="14"/>
      <c r="BP335" s="14"/>
      <c r="BQ335" s="14"/>
      <c r="BR335" s="14">
        <v>234.2</v>
      </c>
      <c r="BS335" s="14">
        <v>259</v>
      </c>
      <c r="BT335" s="14">
        <v>259</v>
      </c>
      <c r="BU335" s="14">
        <f t="shared" si="1015"/>
        <v>100</v>
      </c>
      <c r="BV335" s="14"/>
      <c r="BW335" s="14"/>
      <c r="BX335" s="14"/>
      <c r="BY335" s="15"/>
      <c r="BZ335" s="14"/>
      <c r="CA335" s="14"/>
      <c r="CB335" s="14"/>
      <c r="CC335" s="15"/>
      <c r="CD335" s="14"/>
      <c r="CE335" s="14"/>
      <c r="CF335" s="14"/>
      <c r="CG335" s="15"/>
      <c r="CH335" s="14"/>
      <c r="CI335" s="14"/>
      <c r="CJ335" s="14"/>
      <c r="CK335" s="15"/>
      <c r="CL335" s="15"/>
      <c r="CM335" s="14"/>
      <c r="CN335" s="14"/>
      <c r="CO335" s="15"/>
      <c r="CP335" s="15"/>
      <c r="CQ335" s="14"/>
      <c r="CR335" s="14"/>
      <c r="CS335" s="15"/>
    </row>
    <row r="336" spans="1:97" s="12" customFormat="1" x14ac:dyDescent="0.25">
      <c r="A336" s="120" t="s">
        <v>613</v>
      </c>
      <c r="B336" s="48">
        <f t="shared" si="1022"/>
        <v>234.2</v>
      </c>
      <c r="C336" s="48">
        <f t="shared" si="1023"/>
        <v>234.2</v>
      </c>
      <c r="D336" s="48">
        <f t="shared" si="1024"/>
        <v>234.2</v>
      </c>
      <c r="E336" s="14">
        <f t="shared" si="1021"/>
        <v>100</v>
      </c>
      <c r="F336" s="14"/>
      <c r="G336" s="14"/>
      <c r="H336" s="14"/>
      <c r="I336" s="15"/>
      <c r="J336" s="14"/>
      <c r="K336" s="14"/>
      <c r="L336" s="15"/>
      <c r="M336" s="15"/>
      <c r="N336" s="14"/>
      <c r="O336" s="14"/>
      <c r="P336" s="14"/>
      <c r="Q336" s="15"/>
      <c r="R336" s="14"/>
      <c r="S336" s="14"/>
      <c r="T336" s="14"/>
      <c r="U336" s="15"/>
      <c r="V336" s="156"/>
      <c r="W336" s="14"/>
      <c r="X336" s="14"/>
      <c r="Y336" s="15"/>
      <c r="Z336" s="14"/>
      <c r="AA336" s="14"/>
      <c r="AB336" s="14"/>
      <c r="AC336" s="15"/>
      <c r="AD336" s="14"/>
      <c r="AE336" s="14"/>
      <c r="AF336" s="15"/>
      <c r="AG336" s="15"/>
      <c r="AH336" s="14"/>
      <c r="AI336" s="14"/>
      <c r="AJ336" s="14"/>
      <c r="AK336" s="15"/>
      <c r="AL336" s="14"/>
      <c r="AM336" s="14"/>
      <c r="AN336" s="14"/>
      <c r="AO336" s="14"/>
      <c r="AP336" s="14"/>
      <c r="AQ336" s="14"/>
      <c r="AR336" s="14"/>
      <c r="AS336" s="15"/>
      <c r="AT336" s="14"/>
      <c r="AU336" s="14"/>
      <c r="AV336" s="14"/>
      <c r="AW336" s="15"/>
      <c r="AX336" s="14"/>
      <c r="AY336" s="14"/>
      <c r="AZ336" s="14"/>
      <c r="BA336" s="15"/>
      <c r="BB336" s="14"/>
      <c r="BC336" s="14"/>
      <c r="BD336" s="14"/>
      <c r="BE336" s="15"/>
      <c r="BF336" s="14"/>
      <c r="BG336" s="14"/>
      <c r="BH336" s="14"/>
      <c r="BI336" s="15"/>
      <c r="BJ336" s="14"/>
      <c r="BK336" s="14"/>
      <c r="BL336" s="14"/>
      <c r="BM336" s="15"/>
      <c r="BN336" s="14"/>
      <c r="BO336" s="14"/>
      <c r="BP336" s="14"/>
      <c r="BQ336" s="14"/>
      <c r="BR336" s="14">
        <v>234.2</v>
      </c>
      <c r="BS336" s="14">
        <v>234.2</v>
      </c>
      <c r="BT336" s="14">
        <v>234.2</v>
      </c>
      <c r="BU336" s="14">
        <f t="shared" si="1015"/>
        <v>100</v>
      </c>
      <c r="BV336" s="14"/>
      <c r="BW336" s="14"/>
      <c r="BX336" s="14"/>
      <c r="BY336" s="15"/>
      <c r="BZ336" s="14"/>
      <c r="CA336" s="14"/>
      <c r="CB336" s="14"/>
      <c r="CC336" s="15"/>
      <c r="CD336" s="14"/>
      <c r="CE336" s="14"/>
      <c r="CF336" s="14"/>
      <c r="CG336" s="15"/>
      <c r="CH336" s="14"/>
      <c r="CI336" s="14"/>
      <c r="CJ336" s="14"/>
      <c r="CK336" s="15"/>
      <c r="CL336" s="15"/>
      <c r="CM336" s="14"/>
      <c r="CN336" s="14"/>
      <c r="CO336" s="15"/>
      <c r="CP336" s="15"/>
      <c r="CQ336" s="14"/>
      <c r="CR336" s="14"/>
      <c r="CS336" s="15"/>
    </row>
    <row r="337" spans="1:97" s="12" customFormat="1" x14ac:dyDescent="0.25">
      <c r="A337" s="120" t="s">
        <v>614</v>
      </c>
      <c r="B337" s="48">
        <f t="shared" si="1022"/>
        <v>234.2</v>
      </c>
      <c r="C337" s="48">
        <f t="shared" si="1023"/>
        <v>239.9</v>
      </c>
      <c r="D337" s="48">
        <f t="shared" si="1024"/>
        <v>239.9</v>
      </c>
      <c r="E337" s="14">
        <f t="shared" si="1021"/>
        <v>100</v>
      </c>
      <c r="F337" s="14"/>
      <c r="G337" s="14"/>
      <c r="H337" s="14"/>
      <c r="I337" s="15"/>
      <c r="J337" s="14"/>
      <c r="K337" s="14"/>
      <c r="L337" s="15"/>
      <c r="M337" s="15"/>
      <c r="N337" s="14"/>
      <c r="O337" s="14"/>
      <c r="P337" s="14"/>
      <c r="Q337" s="15"/>
      <c r="R337" s="14"/>
      <c r="S337" s="14"/>
      <c r="T337" s="14"/>
      <c r="U337" s="15"/>
      <c r="V337" s="156"/>
      <c r="W337" s="14"/>
      <c r="X337" s="14"/>
      <c r="Y337" s="15"/>
      <c r="Z337" s="14"/>
      <c r="AA337" s="14"/>
      <c r="AB337" s="14"/>
      <c r="AC337" s="15"/>
      <c r="AD337" s="14"/>
      <c r="AE337" s="14"/>
      <c r="AF337" s="15"/>
      <c r="AG337" s="15"/>
      <c r="AH337" s="14"/>
      <c r="AI337" s="14"/>
      <c r="AJ337" s="14"/>
      <c r="AK337" s="15"/>
      <c r="AL337" s="14"/>
      <c r="AM337" s="14"/>
      <c r="AN337" s="14"/>
      <c r="AO337" s="14"/>
      <c r="AP337" s="14"/>
      <c r="AQ337" s="14"/>
      <c r="AR337" s="14"/>
      <c r="AS337" s="15"/>
      <c r="AT337" s="14"/>
      <c r="AU337" s="14"/>
      <c r="AV337" s="14"/>
      <c r="AW337" s="15"/>
      <c r="AX337" s="14"/>
      <c r="AY337" s="14"/>
      <c r="AZ337" s="14"/>
      <c r="BA337" s="15"/>
      <c r="BB337" s="14"/>
      <c r="BC337" s="14"/>
      <c r="BD337" s="14"/>
      <c r="BE337" s="15"/>
      <c r="BF337" s="14"/>
      <c r="BG337" s="14"/>
      <c r="BH337" s="14"/>
      <c r="BI337" s="15"/>
      <c r="BJ337" s="14"/>
      <c r="BK337" s="14"/>
      <c r="BL337" s="14"/>
      <c r="BM337" s="15"/>
      <c r="BN337" s="14"/>
      <c r="BO337" s="14"/>
      <c r="BP337" s="14"/>
      <c r="BQ337" s="14"/>
      <c r="BR337" s="14">
        <v>234.2</v>
      </c>
      <c r="BS337" s="14">
        <v>239.9</v>
      </c>
      <c r="BT337" s="14">
        <v>239.9</v>
      </c>
      <c r="BU337" s="14">
        <f t="shared" ref="BU337:BU345" si="1025">BT337/BS337*100</f>
        <v>100</v>
      </c>
      <c r="BV337" s="14"/>
      <c r="BW337" s="14"/>
      <c r="BX337" s="14"/>
      <c r="BY337" s="15"/>
      <c r="BZ337" s="14"/>
      <c r="CA337" s="14"/>
      <c r="CB337" s="14"/>
      <c r="CC337" s="15"/>
      <c r="CD337" s="14"/>
      <c r="CE337" s="14"/>
      <c r="CF337" s="14"/>
      <c r="CG337" s="15"/>
      <c r="CH337" s="14"/>
      <c r="CI337" s="14"/>
      <c r="CJ337" s="14"/>
      <c r="CK337" s="15"/>
      <c r="CL337" s="15"/>
      <c r="CM337" s="14"/>
      <c r="CN337" s="14"/>
      <c r="CO337" s="15"/>
      <c r="CP337" s="15"/>
      <c r="CQ337" s="14"/>
      <c r="CR337" s="14"/>
      <c r="CS337" s="15"/>
    </row>
    <row r="338" spans="1:97" s="12" customFormat="1" x14ac:dyDescent="0.25">
      <c r="A338" s="120" t="s">
        <v>666</v>
      </c>
      <c r="B338" s="48">
        <f t="shared" si="1022"/>
        <v>234.2</v>
      </c>
      <c r="C338" s="48">
        <f t="shared" si="1023"/>
        <v>0</v>
      </c>
      <c r="D338" s="48">
        <f t="shared" si="1024"/>
        <v>0</v>
      </c>
      <c r="E338" s="14"/>
      <c r="F338" s="14"/>
      <c r="G338" s="14"/>
      <c r="H338" s="14"/>
      <c r="I338" s="15"/>
      <c r="J338" s="14"/>
      <c r="K338" s="14"/>
      <c r="L338" s="15"/>
      <c r="M338" s="15"/>
      <c r="N338" s="14"/>
      <c r="O338" s="14"/>
      <c r="P338" s="14"/>
      <c r="Q338" s="15"/>
      <c r="R338" s="14"/>
      <c r="S338" s="14"/>
      <c r="T338" s="14"/>
      <c r="U338" s="15"/>
      <c r="V338" s="156"/>
      <c r="W338" s="14"/>
      <c r="X338" s="14"/>
      <c r="Y338" s="15"/>
      <c r="Z338" s="14"/>
      <c r="AA338" s="14"/>
      <c r="AB338" s="14"/>
      <c r="AC338" s="15"/>
      <c r="AD338" s="14"/>
      <c r="AE338" s="14"/>
      <c r="AF338" s="15"/>
      <c r="AG338" s="15"/>
      <c r="AH338" s="14"/>
      <c r="AI338" s="14"/>
      <c r="AJ338" s="14"/>
      <c r="AK338" s="15"/>
      <c r="AL338" s="14"/>
      <c r="AM338" s="14"/>
      <c r="AN338" s="14"/>
      <c r="AO338" s="14"/>
      <c r="AP338" s="14"/>
      <c r="AQ338" s="14"/>
      <c r="AR338" s="14"/>
      <c r="AS338" s="15"/>
      <c r="AT338" s="14"/>
      <c r="AU338" s="14"/>
      <c r="AV338" s="14"/>
      <c r="AW338" s="15"/>
      <c r="AX338" s="14"/>
      <c r="AY338" s="14"/>
      <c r="AZ338" s="14"/>
      <c r="BA338" s="15"/>
      <c r="BB338" s="14"/>
      <c r="BC338" s="14"/>
      <c r="BD338" s="14"/>
      <c r="BE338" s="15"/>
      <c r="BF338" s="14"/>
      <c r="BG338" s="14"/>
      <c r="BH338" s="14"/>
      <c r="BI338" s="15"/>
      <c r="BJ338" s="14"/>
      <c r="BK338" s="14"/>
      <c r="BL338" s="14"/>
      <c r="BM338" s="15"/>
      <c r="BN338" s="14"/>
      <c r="BO338" s="14"/>
      <c r="BP338" s="14"/>
      <c r="BQ338" s="14"/>
      <c r="BR338" s="14">
        <v>234.2</v>
      </c>
      <c r="BS338" s="14"/>
      <c r="BT338" s="14"/>
      <c r="BU338" s="14"/>
      <c r="BV338" s="14"/>
      <c r="BW338" s="14"/>
      <c r="BX338" s="14"/>
      <c r="BY338" s="15"/>
      <c r="BZ338" s="14"/>
      <c r="CA338" s="14"/>
      <c r="CB338" s="14"/>
      <c r="CC338" s="15"/>
      <c r="CD338" s="14"/>
      <c r="CE338" s="14"/>
      <c r="CF338" s="14"/>
      <c r="CG338" s="15"/>
      <c r="CH338" s="14"/>
      <c r="CI338" s="14"/>
      <c r="CJ338" s="14"/>
      <c r="CK338" s="15"/>
      <c r="CL338" s="15"/>
      <c r="CM338" s="14"/>
      <c r="CN338" s="14"/>
      <c r="CO338" s="15"/>
      <c r="CP338" s="15"/>
      <c r="CQ338" s="14"/>
      <c r="CR338" s="14"/>
      <c r="CS338" s="15"/>
    </row>
    <row r="339" spans="1:97" s="12" customFormat="1" x14ac:dyDescent="0.25">
      <c r="A339" s="120" t="s">
        <v>616</v>
      </c>
      <c r="B339" s="48">
        <f t="shared" si="1022"/>
        <v>234.2</v>
      </c>
      <c r="C339" s="48">
        <f t="shared" si="1023"/>
        <v>240.8</v>
      </c>
      <c r="D339" s="48">
        <f t="shared" si="1024"/>
        <v>240.8</v>
      </c>
      <c r="E339" s="14">
        <f t="shared" si="1021"/>
        <v>100</v>
      </c>
      <c r="F339" s="14"/>
      <c r="G339" s="14"/>
      <c r="H339" s="14"/>
      <c r="I339" s="15"/>
      <c r="J339" s="14"/>
      <c r="K339" s="14"/>
      <c r="L339" s="15"/>
      <c r="M339" s="15"/>
      <c r="N339" s="14"/>
      <c r="O339" s="14"/>
      <c r="P339" s="14"/>
      <c r="Q339" s="15"/>
      <c r="R339" s="14"/>
      <c r="S339" s="14"/>
      <c r="T339" s="14"/>
      <c r="U339" s="15"/>
      <c r="V339" s="156"/>
      <c r="W339" s="14"/>
      <c r="X339" s="14"/>
      <c r="Y339" s="15"/>
      <c r="Z339" s="14"/>
      <c r="AA339" s="14"/>
      <c r="AB339" s="14"/>
      <c r="AC339" s="15"/>
      <c r="AD339" s="14"/>
      <c r="AE339" s="14"/>
      <c r="AF339" s="15"/>
      <c r="AG339" s="15"/>
      <c r="AH339" s="14"/>
      <c r="AI339" s="14"/>
      <c r="AJ339" s="14"/>
      <c r="AK339" s="15"/>
      <c r="AL339" s="14"/>
      <c r="AM339" s="14"/>
      <c r="AN339" s="14"/>
      <c r="AO339" s="14"/>
      <c r="AP339" s="14"/>
      <c r="AQ339" s="14"/>
      <c r="AR339" s="14"/>
      <c r="AS339" s="15"/>
      <c r="AT339" s="14"/>
      <c r="AU339" s="14"/>
      <c r="AV339" s="14"/>
      <c r="AW339" s="15"/>
      <c r="AX339" s="14"/>
      <c r="AY339" s="14"/>
      <c r="AZ339" s="14"/>
      <c r="BA339" s="15"/>
      <c r="BB339" s="14"/>
      <c r="BC339" s="14"/>
      <c r="BD339" s="14"/>
      <c r="BE339" s="15"/>
      <c r="BF339" s="14"/>
      <c r="BG339" s="14"/>
      <c r="BH339" s="14"/>
      <c r="BI339" s="15"/>
      <c r="BJ339" s="14"/>
      <c r="BK339" s="14"/>
      <c r="BL339" s="14"/>
      <c r="BM339" s="15"/>
      <c r="BN339" s="14"/>
      <c r="BO339" s="14"/>
      <c r="BP339" s="14"/>
      <c r="BQ339" s="14"/>
      <c r="BR339" s="14">
        <v>234.2</v>
      </c>
      <c r="BS339" s="14">
        <v>240.8</v>
      </c>
      <c r="BT339" s="14">
        <v>240.8</v>
      </c>
      <c r="BU339" s="14">
        <f t="shared" si="1025"/>
        <v>100</v>
      </c>
      <c r="BV339" s="14"/>
      <c r="BW339" s="14"/>
      <c r="BX339" s="14"/>
      <c r="BY339" s="15"/>
      <c r="BZ339" s="14"/>
      <c r="CA339" s="14"/>
      <c r="CB339" s="14"/>
      <c r="CC339" s="15"/>
      <c r="CD339" s="14"/>
      <c r="CE339" s="14"/>
      <c r="CF339" s="14"/>
      <c r="CG339" s="15"/>
      <c r="CH339" s="14"/>
      <c r="CI339" s="14"/>
      <c r="CJ339" s="14"/>
      <c r="CK339" s="15"/>
      <c r="CL339" s="15"/>
      <c r="CM339" s="14"/>
      <c r="CN339" s="14"/>
      <c r="CO339" s="15"/>
      <c r="CP339" s="15"/>
      <c r="CQ339" s="14"/>
      <c r="CR339" s="14"/>
      <c r="CS339" s="15"/>
    </row>
    <row r="340" spans="1:97" s="12" customFormat="1" x14ac:dyDescent="0.25">
      <c r="A340" s="120" t="s">
        <v>414</v>
      </c>
      <c r="B340" s="48">
        <f t="shared" si="1022"/>
        <v>234.2</v>
      </c>
      <c r="C340" s="48">
        <f t="shared" si="1023"/>
        <v>234.2</v>
      </c>
      <c r="D340" s="48">
        <f t="shared" si="1024"/>
        <v>234.2</v>
      </c>
      <c r="E340" s="14">
        <f t="shared" si="1021"/>
        <v>100</v>
      </c>
      <c r="F340" s="14"/>
      <c r="G340" s="14"/>
      <c r="H340" s="14"/>
      <c r="I340" s="15"/>
      <c r="J340" s="14"/>
      <c r="K340" s="14"/>
      <c r="L340" s="15"/>
      <c r="M340" s="15"/>
      <c r="N340" s="14"/>
      <c r="O340" s="14"/>
      <c r="P340" s="14"/>
      <c r="Q340" s="15"/>
      <c r="R340" s="14"/>
      <c r="S340" s="14"/>
      <c r="T340" s="14"/>
      <c r="U340" s="15"/>
      <c r="V340" s="156"/>
      <c r="W340" s="14"/>
      <c r="X340" s="14"/>
      <c r="Y340" s="15"/>
      <c r="Z340" s="14"/>
      <c r="AA340" s="14"/>
      <c r="AB340" s="14"/>
      <c r="AC340" s="15"/>
      <c r="AD340" s="14"/>
      <c r="AE340" s="14"/>
      <c r="AF340" s="15"/>
      <c r="AG340" s="15"/>
      <c r="AH340" s="14"/>
      <c r="AI340" s="14"/>
      <c r="AJ340" s="14"/>
      <c r="AK340" s="15"/>
      <c r="AL340" s="14"/>
      <c r="AM340" s="14"/>
      <c r="AN340" s="14"/>
      <c r="AO340" s="14"/>
      <c r="AP340" s="14"/>
      <c r="AQ340" s="14"/>
      <c r="AR340" s="14"/>
      <c r="AS340" s="15"/>
      <c r="AT340" s="14"/>
      <c r="AU340" s="14"/>
      <c r="AV340" s="14"/>
      <c r="AW340" s="15"/>
      <c r="AX340" s="14"/>
      <c r="AY340" s="14"/>
      <c r="AZ340" s="14"/>
      <c r="BA340" s="15"/>
      <c r="BB340" s="14"/>
      <c r="BC340" s="14"/>
      <c r="BD340" s="14"/>
      <c r="BE340" s="15"/>
      <c r="BF340" s="14"/>
      <c r="BG340" s="14"/>
      <c r="BH340" s="14"/>
      <c r="BI340" s="15"/>
      <c r="BJ340" s="14"/>
      <c r="BK340" s="14"/>
      <c r="BL340" s="14"/>
      <c r="BM340" s="15"/>
      <c r="BN340" s="14"/>
      <c r="BO340" s="14"/>
      <c r="BP340" s="14"/>
      <c r="BQ340" s="14"/>
      <c r="BR340" s="14">
        <v>234.2</v>
      </c>
      <c r="BS340" s="14">
        <v>234.2</v>
      </c>
      <c r="BT340" s="14">
        <v>234.2</v>
      </c>
      <c r="BU340" s="14">
        <f t="shared" si="1025"/>
        <v>100</v>
      </c>
      <c r="BV340" s="14"/>
      <c r="BW340" s="14"/>
      <c r="BX340" s="14"/>
      <c r="BY340" s="15"/>
      <c r="BZ340" s="14"/>
      <c r="CA340" s="14"/>
      <c r="CB340" s="14"/>
      <c r="CC340" s="15"/>
      <c r="CD340" s="14"/>
      <c r="CE340" s="14"/>
      <c r="CF340" s="14"/>
      <c r="CG340" s="15"/>
      <c r="CH340" s="14"/>
      <c r="CI340" s="14"/>
      <c r="CJ340" s="14"/>
      <c r="CK340" s="15"/>
      <c r="CL340" s="15"/>
      <c r="CM340" s="14"/>
      <c r="CN340" s="14"/>
      <c r="CO340" s="15"/>
      <c r="CP340" s="15"/>
      <c r="CQ340" s="14"/>
      <c r="CR340" s="14"/>
      <c r="CS340" s="15"/>
    </row>
    <row r="341" spans="1:97" s="12" customFormat="1" x14ac:dyDescent="0.25">
      <c r="A341" s="120" t="s">
        <v>415</v>
      </c>
      <c r="B341" s="48">
        <f t="shared" ref="B341:C396" si="1026">F341+J341+N341+R341+V341+Z341+AD341+AH341+AL341+AP341+AT341+AX341+BB341+BF341+BJ341+BN341+BR341+BV341+BZ341+CD341+CH341+CL341+CP341</f>
        <v>234.2</v>
      </c>
      <c r="C341" s="48">
        <f t="shared" si="1026"/>
        <v>44.3</v>
      </c>
      <c r="D341" s="48">
        <f t="shared" ref="D341:D398" si="1027">H341+L341+P341+T341+X341+AB341+AF341+AJ341+AN341+AR341+AV341+AZ341+BD341+BH341+BL341+BP341+BT341+BX341+CB341+CF341+CJ341+CN341+CR341</f>
        <v>44.257170000000002</v>
      </c>
      <c r="E341" s="14">
        <f t="shared" si="1021"/>
        <v>99.903318284424387</v>
      </c>
      <c r="F341" s="14"/>
      <c r="G341" s="14"/>
      <c r="H341" s="14"/>
      <c r="I341" s="15"/>
      <c r="J341" s="14"/>
      <c r="K341" s="14"/>
      <c r="L341" s="15"/>
      <c r="M341" s="15"/>
      <c r="N341" s="14"/>
      <c r="O341" s="14"/>
      <c r="P341" s="14"/>
      <c r="Q341" s="15"/>
      <c r="R341" s="14"/>
      <c r="S341" s="14"/>
      <c r="T341" s="14"/>
      <c r="U341" s="15"/>
      <c r="V341" s="156"/>
      <c r="W341" s="14"/>
      <c r="X341" s="14"/>
      <c r="Y341" s="15"/>
      <c r="Z341" s="14"/>
      <c r="AA341" s="14"/>
      <c r="AB341" s="14"/>
      <c r="AC341" s="15"/>
      <c r="AD341" s="14"/>
      <c r="AE341" s="14"/>
      <c r="AF341" s="15"/>
      <c r="AG341" s="15"/>
      <c r="AH341" s="14"/>
      <c r="AI341" s="14"/>
      <c r="AJ341" s="14"/>
      <c r="AK341" s="15"/>
      <c r="AL341" s="14"/>
      <c r="AM341" s="14"/>
      <c r="AN341" s="14"/>
      <c r="AO341" s="14"/>
      <c r="AP341" s="14"/>
      <c r="AQ341" s="14"/>
      <c r="AR341" s="14"/>
      <c r="AS341" s="15"/>
      <c r="AT341" s="14"/>
      <c r="AU341" s="14"/>
      <c r="AV341" s="14"/>
      <c r="AW341" s="15"/>
      <c r="AX341" s="14"/>
      <c r="AY341" s="14"/>
      <c r="AZ341" s="14"/>
      <c r="BA341" s="15"/>
      <c r="BB341" s="14"/>
      <c r="BC341" s="14"/>
      <c r="BD341" s="14"/>
      <c r="BE341" s="15"/>
      <c r="BF341" s="14"/>
      <c r="BG341" s="14"/>
      <c r="BH341" s="14"/>
      <c r="BI341" s="15"/>
      <c r="BJ341" s="14"/>
      <c r="BK341" s="14"/>
      <c r="BL341" s="14"/>
      <c r="BM341" s="15"/>
      <c r="BN341" s="14"/>
      <c r="BO341" s="14"/>
      <c r="BP341" s="14"/>
      <c r="BQ341" s="14"/>
      <c r="BR341" s="14">
        <v>234.2</v>
      </c>
      <c r="BS341" s="14">
        <v>44.3</v>
      </c>
      <c r="BT341" s="14">
        <v>44.257170000000002</v>
      </c>
      <c r="BU341" s="14">
        <f t="shared" si="1025"/>
        <v>99.903318284424387</v>
      </c>
      <c r="BV341" s="14"/>
      <c r="BW341" s="14"/>
      <c r="BX341" s="14"/>
      <c r="BY341" s="15"/>
      <c r="BZ341" s="14"/>
      <c r="CA341" s="14"/>
      <c r="CB341" s="14"/>
      <c r="CC341" s="15"/>
      <c r="CD341" s="14"/>
      <c r="CE341" s="14"/>
      <c r="CF341" s="14"/>
      <c r="CG341" s="15"/>
      <c r="CH341" s="14"/>
      <c r="CI341" s="14"/>
      <c r="CJ341" s="14"/>
      <c r="CK341" s="15"/>
      <c r="CL341" s="15"/>
      <c r="CM341" s="14"/>
      <c r="CN341" s="14"/>
      <c r="CO341" s="15"/>
      <c r="CP341" s="15"/>
      <c r="CQ341" s="14"/>
      <c r="CR341" s="14"/>
      <c r="CS341" s="15"/>
    </row>
    <row r="342" spans="1:97" s="12" customFormat="1" x14ac:dyDescent="0.25">
      <c r="A342" s="120" t="s">
        <v>579</v>
      </c>
      <c r="B342" s="48">
        <f t="shared" si="1026"/>
        <v>234.2</v>
      </c>
      <c r="C342" s="48">
        <f t="shared" si="1026"/>
        <v>93.8</v>
      </c>
      <c r="D342" s="48">
        <f t="shared" si="1027"/>
        <v>93.728430000000003</v>
      </c>
      <c r="E342" s="14">
        <f t="shared" si="1021"/>
        <v>99.923699360341161</v>
      </c>
      <c r="F342" s="14"/>
      <c r="G342" s="14"/>
      <c r="H342" s="14"/>
      <c r="I342" s="15"/>
      <c r="J342" s="14"/>
      <c r="K342" s="14"/>
      <c r="L342" s="15"/>
      <c r="M342" s="15"/>
      <c r="N342" s="14"/>
      <c r="O342" s="14"/>
      <c r="P342" s="14"/>
      <c r="Q342" s="15"/>
      <c r="R342" s="14"/>
      <c r="S342" s="14"/>
      <c r="T342" s="14"/>
      <c r="U342" s="15"/>
      <c r="V342" s="156"/>
      <c r="W342" s="14"/>
      <c r="X342" s="14"/>
      <c r="Y342" s="15"/>
      <c r="Z342" s="14"/>
      <c r="AA342" s="14"/>
      <c r="AB342" s="14"/>
      <c r="AC342" s="15"/>
      <c r="AD342" s="14"/>
      <c r="AE342" s="14"/>
      <c r="AF342" s="15"/>
      <c r="AG342" s="15"/>
      <c r="AH342" s="14"/>
      <c r="AI342" s="14"/>
      <c r="AJ342" s="14"/>
      <c r="AK342" s="15"/>
      <c r="AL342" s="14"/>
      <c r="AM342" s="14"/>
      <c r="AN342" s="14"/>
      <c r="AO342" s="14"/>
      <c r="AP342" s="14"/>
      <c r="AQ342" s="14"/>
      <c r="AR342" s="14"/>
      <c r="AS342" s="15"/>
      <c r="AT342" s="14"/>
      <c r="AU342" s="14"/>
      <c r="AV342" s="14"/>
      <c r="AW342" s="15"/>
      <c r="AX342" s="14"/>
      <c r="AY342" s="14"/>
      <c r="AZ342" s="14"/>
      <c r="BA342" s="15"/>
      <c r="BB342" s="14"/>
      <c r="BC342" s="14"/>
      <c r="BD342" s="14"/>
      <c r="BE342" s="15"/>
      <c r="BF342" s="14"/>
      <c r="BG342" s="14"/>
      <c r="BH342" s="14"/>
      <c r="BI342" s="15"/>
      <c r="BJ342" s="14"/>
      <c r="BK342" s="14"/>
      <c r="BL342" s="14"/>
      <c r="BM342" s="15"/>
      <c r="BN342" s="14"/>
      <c r="BO342" s="14"/>
      <c r="BP342" s="14"/>
      <c r="BQ342" s="14"/>
      <c r="BR342" s="14">
        <v>234.2</v>
      </c>
      <c r="BS342" s="14">
        <v>93.8</v>
      </c>
      <c r="BT342" s="14">
        <v>93.728430000000003</v>
      </c>
      <c r="BU342" s="14">
        <f t="shared" si="1025"/>
        <v>99.923699360341161</v>
      </c>
      <c r="BV342" s="14"/>
      <c r="BW342" s="14"/>
      <c r="BX342" s="14"/>
      <c r="BY342" s="15"/>
      <c r="BZ342" s="14"/>
      <c r="CA342" s="14"/>
      <c r="CB342" s="14"/>
      <c r="CC342" s="15"/>
      <c r="CD342" s="14"/>
      <c r="CE342" s="14"/>
      <c r="CF342" s="14"/>
      <c r="CG342" s="15"/>
      <c r="CH342" s="14"/>
      <c r="CI342" s="14"/>
      <c r="CJ342" s="14"/>
      <c r="CK342" s="15"/>
      <c r="CL342" s="15"/>
      <c r="CM342" s="14"/>
      <c r="CN342" s="14"/>
      <c r="CO342" s="15"/>
      <c r="CP342" s="15"/>
      <c r="CQ342" s="14"/>
      <c r="CR342" s="14"/>
      <c r="CS342" s="15"/>
    </row>
    <row r="343" spans="1:97" s="12" customFormat="1" x14ac:dyDescent="0.25">
      <c r="A343" s="120" t="s">
        <v>617</v>
      </c>
      <c r="B343" s="48">
        <f t="shared" si="1026"/>
        <v>234.2</v>
      </c>
      <c r="C343" s="48">
        <f t="shared" si="1026"/>
        <v>238</v>
      </c>
      <c r="D343" s="48">
        <f t="shared" si="1027"/>
        <v>238</v>
      </c>
      <c r="E343" s="14">
        <f t="shared" si="1021"/>
        <v>100</v>
      </c>
      <c r="F343" s="14"/>
      <c r="G343" s="14"/>
      <c r="H343" s="14"/>
      <c r="I343" s="15"/>
      <c r="J343" s="14"/>
      <c r="K343" s="14"/>
      <c r="L343" s="15"/>
      <c r="M343" s="15"/>
      <c r="N343" s="14"/>
      <c r="O343" s="14"/>
      <c r="P343" s="14"/>
      <c r="Q343" s="15"/>
      <c r="R343" s="14"/>
      <c r="S343" s="14"/>
      <c r="T343" s="14"/>
      <c r="U343" s="15"/>
      <c r="V343" s="156"/>
      <c r="W343" s="14"/>
      <c r="X343" s="14"/>
      <c r="Y343" s="15"/>
      <c r="Z343" s="14"/>
      <c r="AA343" s="14"/>
      <c r="AB343" s="14"/>
      <c r="AC343" s="15"/>
      <c r="AD343" s="14"/>
      <c r="AE343" s="14"/>
      <c r="AF343" s="15"/>
      <c r="AG343" s="15"/>
      <c r="AH343" s="14"/>
      <c r="AI343" s="14"/>
      <c r="AJ343" s="14"/>
      <c r="AK343" s="15"/>
      <c r="AL343" s="14"/>
      <c r="AM343" s="14"/>
      <c r="AN343" s="14"/>
      <c r="AO343" s="14"/>
      <c r="AP343" s="14"/>
      <c r="AQ343" s="14"/>
      <c r="AR343" s="14"/>
      <c r="AS343" s="15"/>
      <c r="AT343" s="14"/>
      <c r="AU343" s="14"/>
      <c r="AV343" s="14"/>
      <c r="AW343" s="15"/>
      <c r="AX343" s="14"/>
      <c r="AY343" s="14"/>
      <c r="AZ343" s="14"/>
      <c r="BA343" s="15"/>
      <c r="BB343" s="14"/>
      <c r="BC343" s="14"/>
      <c r="BD343" s="14"/>
      <c r="BE343" s="15"/>
      <c r="BF343" s="14"/>
      <c r="BG343" s="14"/>
      <c r="BH343" s="14"/>
      <c r="BI343" s="15"/>
      <c r="BJ343" s="14"/>
      <c r="BK343" s="14"/>
      <c r="BL343" s="14"/>
      <c r="BM343" s="15"/>
      <c r="BN343" s="14"/>
      <c r="BO343" s="14"/>
      <c r="BP343" s="14"/>
      <c r="BQ343" s="14"/>
      <c r="BR343" s="14">
        <v>234.2</v>
      </c>
      <c r="BS343" s="14">
        <v>238</v>
      </c>
      <c r="BT343" s="14">
        <v>238</v>
      </c>
      <c r="BU343" s="14">
        <f t="shared" si="1025"/>
        <v>100</v>
      </c>
      <c r="BV343" s="14"/>
      <c r="BW343" s="14"/>
      <c r="BX343" s="14"/>
      <c r="BY343" s="15"/>
      <c r="BZ343" s="14"/>
      <c r="CA343" s="14"/>
      <c r="CB343" s="14"/>
      <c r="CC343" s="15"/>
      <c r="CD343" s="14"/>
      <c r="CE343" s="14"/>
      <c r="CF343" s="14"/>
      <c r="CG343" s="15"/>
      <c r="CH343" s="14"/>
      <c r="CI343" s="14"/>
      <c r="CJ343" s="14"/>
      <c r="CK343" s="15"/>
      <c r="CL343" s="15"/>
      <c r="CM343" s="14"/>
      <c r="CN343" s="14"/>
      <c r="CO343" s="15"/>
      <c r="CP343" s="15"/>
      <c r="CQ343" s="14"/>
      <c r="CR343" s="14"/>
      <c r="CS343" s="15"/>
    </row>
    <row r="344" spans="1:97" s="12" customFormat="1" x14ac:dyDescent="0.25">
      <c r="A344" s="120" t="s">
        <v>416</v>
      </c>
      <c r="B344" s="48">
        <f t="shared" si="1026"/>
        <v>234.2</v>
      </c>
      <c r="C344" s="48">
        <f t="shared" si="1026"/>
        <v>249</v>
      </c>
      <c r="D344" s="48">
        <f t="shared" si="1027"/>
        <v>249</v>
      </c>
      <c r="E344" s="14">
        <f t="shared" si="1021"/>
        <v>100</v>
      </c>
      <c r="F344" s="14"/>
      <c r="G344" s="14"/>
      <c r="H344" s="14"/>
      <c r="I344" s="15"/>
      <c r="J344" s="14"/>
      <c r="K344" s="14"/>
      <c r="L344" s="15"/>
      <c r="M344" s="15"/>
      <c r="N344" s="14"/>
      <c r="O344" s="14"/>
      <c r="P344" s="14"/>
      <c r="Q344" s="15"/>
      <c r="R344" s="14"/>
      <c r="S344" s="14"/>
      <c r="T344" s="14"/>
      <c r="U344" s="15"/>
      <c r="V344" s="156"/>
      <c r="W344" s="14"/>
      <c r="X344" s="14"/>
      <c r="Y344" s="15"/>
      <c r="Z344" s="14"/>
      <c r="AA344" s="14"/>
      <c r="AB344" s="14"/>
      <c r="AC344" s="15"/>
      <c r="AD344" s="14"/>
      <c r="AE344" s="14"/>
      <c r="AF344" s="15"/>
      <c r="AG344" s="15"/>
      <c r="AH344" s="14"/>
      <c r="AI344" s="14"/>
      <c r="AJ344" s="14"/>
      <c r="AK344" s="15"/>
      <c r="AL344" s="14"/>
      <c r="AM344" s="14"/>
      <c r="AN344" s="14"/>
      <c r="AO344" s="14"/>
      <c r="AP344" s="14"/>
      <c r="AQ344" s="14"/>
      <c r="AR344" s="14"/>
      <c r="AS344" s="15"/>
      <c r="AT344" s="14"/>
      <c r="AU344" s="14"/>
      <c r="AV344" s="14"/>
      <c r="AW344" s="15"/>
      <c r="AX344" s="14"/>
      <c r="AY344" s="14"/>
      <c r="AZ344" s="14"/>
      <c r="BA344" s="15"/>
      <c r="BB344" s="14"/>
      <c r="BC344" s="14"/>
      <c r="BD344" s="14"/>
      <c r="BE344" s="15"/>
      <c r="BF344" s="14"/>
      <c r="BG344" s="14"/>
      <c r="BH344" s="14"/>
      <c r="BI344" s="15"/>
      <c r="BJ344" s="14"/>
      <c r="BK344" s="14"/>
      <c r="BL344" s="14"/>
      <c r="BM344" s="15"/>
      <c r="BN344" s="14"/>
      <c r="BO344" s="14"/>
      <c r="BP344" s="14"/>
      <c r="BQ344" s="14"/>
      <c r="BR344" s="14">
        <v>234.2</v>
      </c>
      <c r="BS344" s="14">
        <v>249</v>
      </c>
      <c r="BT344" s="14">
        <v>249</v>
      </c>
      <c r="BU344" s="14">
        <f t="shared" si="1025"/>
        <v>100</v>
      </c>
      <c r="BV344" s="14"/>
      <c r="BW344" s="14"/>
      <c r="BX344" s="14"/>
      <c r="BY344" s="15"/>
      <c r="BZ344" s="14"/>
      <c r="CA344" s="14"/>
      <c r="CB344" s="14"/>
      <c r="CC344" s="15"/>
      <c r="CD344" s="14"/>
      <c r="CE344" s="14"/>
      <c r="CF344" s="14"/>
      <c r="CG344" s="15"/>
      <c r="CH344" s="14"/>
      <c r="CI344" s="14"/>
      <c r="CJ344" s="14"/>
      <c r="CK344" s="15"/>
      <c r="CL344" s="15"/>
      <c r="CM344" s="14"/>
      <c r="CN344" s="14"/>
      <c r="CO344" s="15"/>
      <c r="CP344" s="15"/>
      <c r="CQ344" s="14"/>
      <c r="CR344" s="14"/>
      <c r="CS344" s="15"/>
    </row>
    <row r="345" spans="1:97" s="26" customFormat="1" ht="31.5" x14ac:dyDescent="0.25">
      <c r="A345" s="75" t="s">
        <v>413</v>
      </c>
      <c r="B345" s="78">
        <f t="shared" si="1026"/>
        <v>208324.80000000005</v>
      </c>
      <c r="C345" s="78">
        <f t="shared" si="1026"/>
        <v>214954.45899999994</v>
      </c>
      <c r="D345" s="78">
        <f t="shared" si="1027"/>
        <v>213507.24652999995</v>
      </c>
      <c r="E345" s="81">
        <f t="shared" ref="E345" si="1028">D345/C345*100</f>
        <v>99.326735310943235</v>
      </c>
      <c r="F345" s="79">
        <f>SUM(F346:F355)</f>
        <v>920.2</v>
      </c>
      <c r="G345" s="79">
        <f>SUM(G346:G355)</f>
        <v>753.2</v>
      </c>
      <c r="H345" s="79">
        <f t="shared" ref="H345:CN345" si="1029">SUM(H346:H355)</f>
        <v>695.29840000000002</v>
      </c>
      <c r="I345" s="81">
        <f t="shared" ref="I345:I395" si="1030">H345/G345*100</f>
        <v>92.312586298459891</v>
      </c>
      <c r="J345" s="79">
        <f t="shared" ref="J345" si="1031">SUM(J346:J355)</f>
        <v>176.9</v>
      </c>
      <c r="K345" s="79">
        <f t="shared" si="1029"/>
        <v>176.9</v>
      </c>
      <c r="L345" s="81">
        <f t="shared" si="1029"/>
        <v>176.9</v>
      </c>
      <c r="M345" s="81">
        <f t="shared" ref="M345:M395" si="1032">L345/K345*100</f>
        <v>100</v>
      </c>
      <c r="N345" s="79">
        <f t="shared" ref="N345" si="1033">SUM(N346:N355)</f>
        <v>4151</v>
      </c>
      <c r="O345" s="79">
        <f t="shared" si="1029"/>
        <v>2274.6999999999998</v>
      </c>
      <c r="P345" s="79">
        <f t="shared" si="1029"/>
        <v>2223.5169000000001</v>
      </c>
      <c r="Q345" s="81">
        <f t="shared" ref="Q345:Q395" si="1034">P345/O345*100</f>
        <v>97.749896689673378</v>
      </c>
      <c r="R345" s="79">
        <f t="shared" ref="R345" si="1035">SUM(R346:R355)</f>
        <v>45554.9</v>
      </c>
      <c r="S345" s="79">
        <f t="shared" si="1029"/>
        <v>46342.7</v>
      </c>
      <c r="T345" s="79">
        <f t="shared" si="1029"/>
        <v>46342.7</v>
      </c>
      <c r="U345" s="81">
        <f t="shared" si="972"/>
        <v>100</v>
      </c>
      <c r="V345" s="154"/>
      <c r="W345" s="79">
        <f t="shared" si="1029"/>
        <v>200.6</v>
      </c>
      <c r="X345" s="79">
        <f t="shared" si="1029"/>
        <v>200.5352</v>
      </c>
      <c r="Y345" s="81">
        <f t="shared" si="106"/>
        <v>99.967696909272192</v>
      </c>
      <c r="Z345" s="79">
        <f t="shared" ref="Z345" si="1036">SUM(Z346:Z355)</f>
        <v>3224.9</v>
      </c>
      <c r="AA345" s="79">
        <f t="shared" si="1029"/>
        <v>2307.4</v>
      </c>
      <c r="AB345" s="79">
        <f t="shared" si="1029"/>
        <v>2307.4</v>
      </c>
      <c r="AC345" s="81">
        <f t="shared" ref="AC345:AC395" si="1037">AB345/AA345*100</f>
        <v>100</v>
      </c>
      <c r="AD345" s="79">
        <f t="shared" ref="AD345" si="1038">SUM(AD346:AD355)</f>
        <v>161.6</v>
      </c>
      <c r="AE345" s="79">
        <f t="shared" si="1029"/>
        <v>161.6</v>
      </c>
      <c r="AF345" s="81">
        <f t="shared" si="1029"/>
        <v>161.6</v>
      </c>
      <c r="AG345" s="81">
        <f t="shared" ref="AG345:AG395" si="1039">AF345/AE345*100</f>
        <v>100</v>
      </c>
      <c r="AH345" s="79">
        <f t="shared" ref="AH345" si="1040">SUM(AH346:AH355)</f>
        <v>134686.6</v>
      </c>
      <c r="AI345" s="79">
        <f t="shared" si="1029"/>
        <v>143463.1</v>
      </c>
      <c r="AJ345" s="79">
        <f t="shared" si="1029"/>
        <v>143463.1</v>
      </c>
      <c r="AK345" s="81">
        <f t="shared" ref="AK345:AK395" si="1041">AJ345/AI345*100</f>
        <v>100</v>
      </c>
      <c r="AL345" s="79">
        <f t="shared" ref="AL345" si="1042">SUM(AL346:AL355)</f>
        <v>601.20000000000005</v>
      </c>
      <c r="AM345" s="79">
        <f t="shared" si="1029"/>
        <v>620.5</v>
      </c>
      <c r="AN345" s="79">
        <f t="shared" si="1029"/>
        <v>620.5</v>
      </c>
      <c r="AO345" s="79">
        <f t="shared" ref="AO345:AO395" si="1043">AN345/AM345*100</f>
        <v>100</v>
      </c>
      <c r="AP345" s="79">
        <f t="shared" ref="AP345" si="1044">SUM(AP346:AP355)</f>
        <v>0</v>
      </c>
      <c r="AQ345" s="79">
        <f t="shared" si="1029"/>
        <v>0</v>
      </c>
      <c r="AR345" s="79">
        <f t="shared" si="1029"/>
        <v>0</v>
      </c>
      <c r="AS345" s="81"/>
      <c r="AT345" s="79">
        <f t="shared" ref="AT345" si="1045">SUM(AT346:AT355)</f>
        <v>300.60000000000002</v>
      </c>
      <c r="AU345" s="79">
        <f t="shared" si="1029"/>
        <v>310.3</v>
      </c>
      <c r="AV345" s="79">
        <f t="shared" si="1029"/>
        <v>310.3</v>
      </c>
      <c r="AW345" s="81">
        <f t="shared" ref="AW345:AW395" si="1046">AV345/AU345*100</f>
        <v>100</v>
      </c>
      <c r="AX345" s="79">
        <f t="shared" ref="AX345" si="1047">SUM(AX346:AX355)</f>
        <v>2552.1999999999998</v>
      </c>
      <c r="AY345" s="79">
        <f t="shared" si="1029"/>
        <v>2345.4</v>
      </c>
      <c r="AZ345" s="79">
        <f t="shared" si="1029"/>
        <v>2259.2030299999997</v>
      </c>
      <c r="BA345" s="81">
        <f t="shared" ref="BA345:BA395" si="1048">AZ345/AY345*100</f>
        <v>96.324849918990353</v>
      </c>
      <c r="BB345" s="79">
        <f t="shared" ref="BB345" si="1049">SUM(BB346:BB355)</f>
        <v>300.60000000000002</v>
      </c>
      <c r="BC345" s="79">
        <f t="shared" si="1029"/>
        <v>310.3</v>
      </c>
      <c r="BD345" s="79">
        <f t="shared" si="1029"/>
        <v>310.3</v>
      </c>
      <c r="BE345" s="81">
        <f t="shared" ref="BE345:BE395" si="1050">BD345/BC345*100</f>
        <v>100</v>
      </c>
      <c r="BF345" s="79">
        <f t="shared" ref="BF345" si="1051">SUM(BF346:BF355)</f>
        <v>300.60000000000002</v>
      </c>
      <c r="BG345" s="79">
        <f t="shared" si="1029"/>
        <v>310.3</v>
      </c>
      <c r="BH345" s="79">
        <f t="shared" si="1029"/>
        <v>310.3</v>
      </c>
      <c r="BI345" s="81">
        <f t="shared" ref="BI345:BI373" si="1052">BH345/BG345*100</f>
        <v>100</v>
      </c>
      <c r="BJ345" s="79">
        <f t="shared" ref="BJ345" si="1053">SUM(BJ346:BJ355)</f>
        <v>1333.4</v>
      </c>
      <c r="BK345" s="79">
        <f t="shared" si="1029"/>
        <v>1282.4590000000001</v>
      </c>
      <c r="BL345" s="79">
        <f t="shared" ref="BL345" si="1054">SUM(BL346:BL355)</f>
        <v>1282.4590000000001</v>
      </c>
      <c r="BM345" s="81">
        <f t="shared" ref="BM345:BM395" si="1055">BL345/BK345*100</f>
        <v>100</v>
      </c>
      <c r="BN345" s="79">
        <f t="shared" ref="BN345" si="1056">SUM(BN346:BN355)</f>
        <v>0</v>
      </c>
      <c r="BO345" s="79">
        <f t="shared" si="1029"/>
        <v>0</v>
      </c>
      <c r="BP345" s="79">
        <f t="shared" ref="BP345" si="1057">SUM(BP346:BP355)</f>
        <v>0</v>
      </c>
      <c r="BQ345" s="79">
        <f t="shared" si="1029"/>
        <v>0</v>
      </c>
      <c r="BR345" s="79">
        <f t="shared" ref="BR345" si="1058">SUM(BR346:BR355)</f>
        <v>1686.3000000000002</v>
      </c>
      <c r="BS345" s="79">
        <f t="shared" si="1029"/>
        <v>1686.3000000000002</v>
      </c>
      <c r="BT345" s="79">
        <f t="shared" ref="BT345" si="1059">SUM(BT346:BT355)</f>
        <v>1686.3000000000002</v>
      </c>
      <c r="BU345" s="79">
        <f t="shared" si="1025"/>
        <v>100</v>
      </c>
      <c r="BV345" s="79">
        <f t="shared" ref="BV345" si="1060">SUM(BV346:BV355)</f>
        <v>300.60000000000002</v>
      </c>
      <c r="BW345" s="79">
        <f t="shared" si="1029"/>
        <v>310.3</v>
      </c>
      <c r="BX345" s="79">
        <f t="shared" si="1029"/>
        <v>310.3</v>
      </c>
      <c r="BY345" s="81">
        <f t="shared" ref="BY345:BY387" si="1061">BX345/BW345*100</f>
        <v>100</v>
      </c>
      <c r="BZ345" s="79">
        <f t="shared" ref="BZ345" si="1062">SUM(BZ346:BZ355)</f>
        <v>300.60000000000002</v>
      </c>
      <c r="CA345" s="79">
        <f t="shared" si="1029"/>
        <v>310.3</v>
      </c>
      <c r="CB345" s="79">
        <f t="shared" ref="CB345" si="1063">SUM(CB346:CB355)</f>
        <v>310.3</v>
      </c>
      <c r="CC345" s="81">
        <f t="shared" ref="CC345:CC395" si="1064">CB345/CA345*100</f>
        <v>100</v>
      </c>
      <c r="CD345" s="79">
        <f t="shared" ref="CD345" si="1065">SUM(CD346:CD355)</f>
        <v>11693.6</v>
      </c>
      <c r="CE345" s="79">
        <f t="shared" si="1029"/>
        <v>11693.6</v>
      </c>
      <c r="CF345" s="79">
        <f t="shared" si="1029"/>
        <v>10441.734</v>
      </c>
      <c r="CG345" s="81">
        <f t="shared" si="94"/>
        <v>89.294434562495724</v>
      </c>
      <c r="CH345" s="79">
        <f t="shared" ref="CH345" si="1066">SUM(CH346:CH355)</f>
        <v>79</v>
      </c>
      <c r="CI345" s="79">
        <f t="shared" si="1029"/>
        <v>89.7</v>
      </c>
      <c r="CJ345" s="79">
        <f t="shared" si="1029"/>
        <v>89.7</v>
      </c>
      <c r="CK345" s="81">
        <f t="shared" ref="CK345:CK374" si="1067">CJ345/CI345*100</f>
        <v>100</v>
      </c>
      <c r="CL345" s="81"/>
      <c r="CM345" s="79">
        <f t="shared" si="1029"/>
        <v>4.8</v>
      </c>
      <c r="CN345" s="79">
        <f t="shared" si="1029"/>
        <v>4.8</v>
      </c>
      <c r="CO345" s="81">
        <f t="shared" ref="CO345:CO396" si="1068">CN345/CM345*100</f>
        <v>100</v>
      </c>
      <c r="CP345" s="81"/>
      <c r="CQ345" s="79"/>
      <c r="CR345" s="79"/>
      <c r="CS345" s="81"/>
    </row>
    <row r="346" spans="1:97" s="12" customFormat="1" x14ac:dyDescent="0.25">
      <c r="A346" s="119" t="s">
        <v>344</v>
      </c>
      <c r="B346" s="48">
        <f t="shared" si="1026"/>
        <v>206638.50000000006</v>
      </c>
      <c r="C346" s="48">
        <f t="shared" si="1026"/>
        <v>213268.15899999996</v>
      </c>
      <c r="D346" s="48">
        <f t="shared" si="1027"/>
        <v>211820.94652999996</v>
      </c>
      <c r="E346" s="15">
        <f t="shared" si="1"/>
        <v>99.321411842824602</v>
      </c>
      <c r="F346" s="15">
        <v>920.2</v>
      </c>
      <c r="G346" s="15">
        <v>753.2</v>
      </c>
      <c r="H346" s="133">
        <v>695.29840000000002</v>
      </c>
      <c r="I346" s="15">
        <f t="shared" si="1030"/>
        <v>92.312586298459891</v>
      </c>
      <c r="J346" s="15">
        <v>176.9</v>
      </c>
      <c r="K346" s="133">
        <v>176.9</v>
      </c>
      <c r="L346" s="133">
        <v>176.9</v>
      </c>
      <c r="M346" s="15">
        <f t="shared" si="1032"/>
        <v>100</v>
      </c>
      <c r="N346" s="15">
        <v>4151</v>
      </c>
      <c r="O346" s="133">
        <v>2274.6999999999998</v>
      </c>
      <c r="P346" s="133">
        <v>2223.5169000000001</v>
      </c>
      <c r="Q346" s="15">
        <f t="shared" si="1034"/>
        <v>97.749896689673378</v>
      </c>
      <c r="R346" s="15">
        <v>45554.9</v>
      </c>
      <c r="S346" s="15">
        <v>46342.7</v>
      </c>
      <c r="T346" s="133">
        <v>46342.7</v>
      </c>
      <c r="U346" s="15">
        <f t="shared" si="972"/>
        <v>100</v>
      </c>
      <c r="V346" s="156"/>
      <c r="W346" s="133">
        <v>200.6</v>
      </c>
      <c r="X346" s="133">
        <v>200.5352</v>
      </c>
      <c r="Y346" s="15">
        <f t="shared" si="106"/>
        <v>99.967696909272192</v>
      </c>
      <c r="Z346" s="15">
        <v>3224.9</v>
      </c>
      <c r="AA346" s="15">
        <v>2307.4</v>
      </c>
      <c r="AB346" s="133">
        <v>2307.4</v>
      </c>
      <c r="AC346" s="15">
        <f t="shared" si="1037"/>
        <v>100</v>
      </c>
      <c r="AD346" s="15">
        <v>161.6</v>
      </c>
      <c r="AE346" s="15">
        <v>161.6</v>
      </c>
      <c r="AF346" s="133">
        <v>161.6</v>
      </c>
      <c r="AG346" s="15">
        <f t="shared" si="1039"/>
        <v>100</v>
      </c>
      <c r="AH346" s="247">
        <v>134686.6</v>
      </c>
      <c r="AI346" s="133">
        <v>143463.1</v>
      </c>
      <c r="AJ346" s="133">
        <v>143463.1</v>
      </c>
      <c r="AK346" s="15">
        <f t="shared" si="1041"/>
        <v>100</v>
      </c>
      <c r="AL346" s="15">
        <v>601.20000000000005</v>
      </c>
      <c r="AM346" s="133">
        <v>620.5</v>
      </c>
      <c r="AN346" s="133">
        <v>620.5</v>
      </c>
      <c r="AO346" s="14">
        <f t="shared" si="1043"/>
        <v>100</v>
      </c>
      <c r="AP346" s="15"/>
      <c r="AQ346" s="15"/>
      <c r="AR346" s="15"/>
      <c r="AS346" s="15"/>
      <c r="AT346" s="15">
        <v>300.60000000000002</v>
      </c>
      <c r="AU346" s="15">
        <v>310.3</v>
      </c>
      <c r="AV346" s="15">
        <v>310.3</v>
      </c>
      <c r="AW346" s="15">
        <f t="shared" si="1046"/>
        <v>100</v>
      </c>
      <c r="AX346" s="15">
        <v>2552.1999999999998</v>
      </c>
      <c r="AY346" s="133">
        <v>2345.4</v>
      </c>
      <c r="AZ346" s="133">
        <v>2259.2030299999997</v>
      </c>
      <c r="BA346" s="15">
        <f t="shared" si="1048"/>
        <v>96.324849918990353</v>
      </c>
      <c r="BB346" s="15">
        <v>300.60000000000002</v>
      </c>
      <c r="BC346" s="133">
        <v>310.3</v>
      </c>
      <c r="BD346" s="133">
        <v>310.3</v>
      </c>
      <c r="BE346" s="15">
        <f t="shared" si="1050"/>
        <v>100</v>
      </c>
      <c r="BF346" s="15">
        <v>300.60000000000002</v>
      </c>
      <c r="BG346" s="247">
        <v>310.3</v>
      </c>
      <c r="BH346" s="133">
        <v>310.3</v>
      </c>
      <c r="BI346" s="15">
        <f t="shared" si="1052"/>
        <v>100</v>
      </c>
      <c r="BJ346" s="15">
        <v>1333.4</v>
      </c>
      <c r="BK346" s="15">
        <v>1282.4590000000001</v>
      </c>
      <c r="BL346" s="15">
        <v>1282.4590000000001</v>
      </c>
      <c r="BM346" s="15">
        <f t="shared" si="1055"/>
        <v>100</v>
      </c>
      <c r="BN346" s="15">
        <v>0</v>
      </c>
      <c r="BO346" s="15">
        <v>0</v>
      </c>
      <c r="BP346" s="15">
        <v>0</v>
      </c>
      <c r="BQ346" s="15"/>
      <c r="BR346" s="15"/>
      <c r="BS346" s="15"/>
      <c r="BT346" s="15"/>
      <c r="BU346" s="14"/>
      <c r="BV346" s="15">
        <v>300.60000000000002</v>
      </c>
      <c r="BW346" s="133">
        <v>310.3</v>
      </c>
      <c r="BX346" s="133">
        <v>310.3</v>
      </c>
      <c r="BY346" s="15">
        <f t="shared" si="1061"/>
        <v>100</v>
      </c>
      <c r="BZ346" s="15">
        <v>300.60000000000002</v>
      </c>
      <c r="CA346" s="15">
        <v>310.3</v>
      </c>
      <c r="CB346" s="15">
        <v>310.3</v>
      </c>
      <c r="CC346" s="15">
        <f t="shared" si="1064"/>
        <v>100</v>
      </c>
      <c r="CD346" s="15">
        <v>11693.6</v>
      </c>
      <c r="CE346" s="15">
        <v>11693.6</v>
      </c>
      <c r="CF346" s="133">
        <v>10441.734</v>
      </c>
      <c r="CG346" s="15">
        <f t="shared" si="94"/>
        <v>89.294434562495724</v>
      </c>
      <c r="CH346" s="15">
        <v>79</v>
      </c>
      <c r="CI346" s="15">
        <v>89.7</v>
      </c>
      <c r="CJ346" s="15">
        <v>89.7</v>
      </c>
      <c r="CK346" s="15">
        <f t="shared" si="1067"/>
        <v>100</v>
      </c>
      <c r="CL346" s="15"/>
      <c r="CM346" s="133">
        <v>4.8</v>
      </c>
      <c r="CN346" s="133">
        <v>4.8</v>
      </c>
      <c r="CO346" s="15">
        <f t="shared" si="1068"/>
        <v>100</v>
      </c>
      <c r="CP346" s="15"/>
      <c r="CQ346" s="15"/>
      <c r="CR346" s="15"/>
      <c r="CS346" s="15"/>
    </row>
    <row r="347" spans="1:97" s="12" customFormat="1" x14ac:dyDescent="0.25">
      <c r="A347" s="120" t="s">
        <v>618</v>
      </c>
      <c r="B347" s="48">
        <f t="shared" si="1026"/>
        <v>234.2</v>
      </c>
      <c r="C347" s="48">
        <f t="shared" si="1026"/>
        <v>234.2</v>
      </c>
      <c r="D347" s="48">
        <f t="shared" si="1027"/>
        <v>234.2</v>
      </c>
      <c r="E347" s="14">
        <f t="shared" ref="E347:E354" si="1069">D347/C347*100</f>
        <v>100</v>
      </c>
      <c r="F347" s="14"/>
      <c r="G347" s="14"/>
      <c r="H347" s="14"/>
      <c r="I347" s="15"/>
      <c r="J347" s="14"/>
      <c r="K347" s="14"/>
      <c r="L347" s="14"/>
      <c r="M347" s="15"/>
      <c r="N347" s="14"/>
      <c r="O347" s="14"/>
      <c r="P347" s="15"/>
      <c r="Q347" s="15"/>
      <c r="R347" s="15"/>
      <c r="S347" s="15"/>
      <c r="T347" s="15"/>
      <c r="U347" s="15"/>
      <c r="V347" s="156"/>
      <c r="W347" s="14"/>
      <c r="X347" s="14"/>
      <c r="Y347" s="14"/>
      <c r="Z347" s="14"/>
      <c r="AA347" s="14"/>
      <c r="AB347" s="14"/>
      <c r="AC347" s="15"/>
      <c r="AD347" s="14"/>
      <c r="AE347" s="14"/>
      <c r="AF347" s="14"/>
      <c r="AG347" s="15"/>
      <c r="AH347" s="15"/>
      <c r="AI347" s="15"/>
      <c r="AJ347" s="15"/>
      <c r="AK347" s="15"/>
      <c r="AL347" s="14"/>
      <c r="AM347" s="14"/>
      <c r="AN347" s="15"/>
      <c r="AO347" s="14"/>
      <c r="AP347" s="14"/>
      <c r="AQ347" s="14"/>
      <c r="AR347" s="14"/>
      <c r="AS347" s="15"/>
      <c r="AT347" s="14"/>
      <c r="AU347" s="14"/>
      <c r="AV347" s="14"/>
      <c r="AW347" s="15"/>
      <c r="AX347" s="14"/>
      <c r="AY347" s="14"/>
      <c r="AZ347" s="14"/>
      <c r="BA347" s="15"/>
      <c r="BB347" s="14"/>
      <c r="BC347" s="14"/>
      <c r="BD347" s="14"/>
      <c r="BE347" s="15"/>
      <c r="BF347" s="14"/>
      <c r="BG347" s="14"/>
      <c r="BH347" s="14"/>
      <c r="BI347" s="15"/>
      <c r="BJ347" s="14"/>
      <c r="BK347" s="14"/>
      <c r="BL347" s="14"/>
      <c r="BM347" s="15"/>
      <c r="BN347" s="14"/>
      <c r="BO347" s="14"/>
      <c r="BP347" s="14"/>
      <c r="BQ347" s="14"/>
      <c r="BR347" s="14">
        <v>234.2</v>
      </c>
      <c r="BS347" s="14">
        <v>234.2</v>
      </c>
      <c r="BT347" s="14">
        <v>234.2</v>
      </c>
      <c r="BU347" s="14">
        <f>BT347/BS347*100</f>
        <v>100</v>
      </c>
      <c r="BV347" s="14"/>
      <c r="BW347" s="14"/>
      <c r="BX347" s="14"/>
      <c r="BY347" s="15"/>
      <c r="BZ347" s="14"/>
      <c r="CA347" s="14"/>
      <c r="CB347" s="14"/>
      <c r="CC347" s="15"/>
      <c r="CD347" s="14"/>
      <c r="CE347" s="14"/>
      <c r="CF347" s="14"/>
      <c r="CG347" s="14"/>
      <c r="CH347" s="14"/>
      <c r="CI347" s="14"/>
      <c r="CJ347" s="14"/>
      <c r="CK347" s="15"/>
      <c r="CL347" s="15"/>
      <c r="CM347" s="14"/>
      <c r="CN347" s="14"/>
      <c r="CO347" s="15"/>
      <c r="CP347" s="15"/>
      <c r="CQ347" s="14"/>
      <c r="CR347" s="14"/>
      <c r="CS347" s="15"/>
    </row>
    <row r="348" spans="1:97" s="12" customFormat="1" x14ac:dyDescent="0.25">
      <c r="A348" s="120" t="s">
        <v>667</v>
      </c>
      <c r="B348" s="48">
        <f t="shared" ref="B348:B353" si="1070">F348+J348+N348+R348+V348+Z348+AD348+AH348+AL348+AP348+AT348+AX348+BB348+BF348+BJ348+BN348+BR348+BV348+BZ348+CD348+CH348+CL348+CP348</f>
        <v>0</v>
      </c>
      <c r="C348" s="48">
        <f t="shared" ref="C348:C353" si="1071">G348+K348+O348+S348+W348+AA348+AE348+AI348+AM348+AQ348+AU348+AY348+BC348+BG348+BK348+BO348+BS348+BW348+CA348+CE348+CI348+CM348+CQ348</f>
        <v>0</v>
      </c>
      <c r="D348" s="48">
        <f t="shared" ref="D348:D353" si="1072">H348+L348+P348+T348+X348+AB348+AF348+AJ348+AN348+AR348+AV348+AZ348+BD348+BH348+BL348+BP348+BT348+BX348+CB348+CF348+CJ348+CN348+CR348</f>
        <v>0</v>
      </c>
      <c r="E348" s="14"/>
      <c r="F348" s="14"/>
      <c r="G348" s="14"/>
      <c r="H348" s="14"/>
      <c r="I348" s="15"/>
      <c r="J348" s="14"/>
      <c r="K348" s="14"/>
      <c r="L348" s="14"/>
      <c r="M348" s="15"/>
      <c r="N348" s="14"/>
      <c r="O348" s="14"/>
      <c r="P348" s="15"/>
      <c r="Q348" s="15"/>
      <c r="R348" s="15"/>
      <c r="S348" s="15"/>
      <c r="T348" s="15"/>
      <c r="U348" s="15"/>
      <c r="V348" s="156"/>
      <c r="W348" s="14"/>
      <c r="X348" s="14"/>
      <c r="Y348" s="14"/>
      <c r="Z348" s="14"/>
      <c r="AA348" s="14"/>
      <c r="AB348" s="14"/>
      <c r="AC348" s="15"/>
      <c r="AD348" s="14"/>
      <c r="AE348" s="14"/>
      <c r="AF348" s="14"/>
      <c r="AG348" s="15"/>
      <c r="AH348" s="15"/>
      <c r="AI348" s="15"/>
      <c r="AJ348" s="15"/>
      <c r="AK348" s="15"/>
      <c r="AL348" s="14"/>
      <c r="AM348" s="14"/>
      <c r="AN348" s="14"/>
      <c r="AO348" s="14"/>
      <c r="AP348" s="14"/>
      <c r="AQ348" s="14"/>
      <c r="AR348" s="14"/>
      <c r="AS348" s="15"/>
      <c r="AT348" s="14"/>
      <c r="AU348" s="14"/>
      <c r="AV348" s="14"/>
      <c r="AW348" s="15"/>
      <c r="AX348" s="14"/>
      <c r="AY348" s="14"/>
      <c r="AZ348" s="14"/>
      <c r="BA348" s="15"/>
      <c r="BB348" s="14"/>
      <c r="BC348" s="14"/>
      <c r="BD348" s="14"/>
      <c r="BE348" s="15"/>
      <c r="BF348" s="14"/>
      <c r="BG348" s="14"/>
      <c r="BH348" s="14"/>
      <c r="BI348" s="15"/>
      <c r="BJ348" s="14"/>
      <c r="BK348" s="14"/>
      <c r="BL348" s="14"/>
      <c r="BM348" s="15"/>
      <c r="BN348" s="14"/>
      <c r="BO348" s="14"/>
      <c r="BP348" s="14"/>
      <c r="BQ348" s="14"/>
      <c r="BR348" s="14"/>
      <c r="BS348" s="14"/>
      <c r="BT348" s="14"/>
      <c r="BU348" s="14"/>
      <c r="BV348" s="14"/>
      <c r="BW348" s="14"/>
      <c r="BX348" s="14"/>
      <c r="BY348" s="15"/>
      <c r="BZ348" s="14"/>
      <c r="CA348" s="14"/>
      <c r="CB348" s="14"/>
      <c r="CC348" s="15"/>
      <c r="CD348" s="14"/>
      <c r="CE348" s="14"/>
      <c r="CF348" s="14"/>
      <c r="CG348" s="14"/>
      <c r="CH348" s="14"/>
      <c r="CI348" s="14"/>
      <c r="CJ348" s="14"/>
      <c r="CK348" s="15"/>
      <c r="CL348" s="15"/>
      <c r="CM348" s="14"/>
      <c r="CN348" s="14"/>
      <c r="CO348" s="15"/>
      <c r="CP348" s="15"/>
      <c r="CQ348" s="14"/>
      <c r="CR348" s="14"/>
      <c r="CS348" s="15"/>
    </row>
    <row r="349" spans="1:97" s="12" customFormat="1" x14ac:dyDescent="0.25">
      <c r="A349" s="120" t="s">
        <v>619</v>
      </c>
      <c r="B349" s="48">
        <f t="shared" si="1070"/>
        <v>93.7</v>
      </c>
      <c r="C349" s="48">
        <f t="shared" si="1071"/>
        <v>93.7</v>
      </c>
      <c r="D349" s="48">
        <f t="shared" si="1072"/>
        <v>93.7</v>
      </c>
      <c r="E349" s="14">
        <f t="shared" si="1069"/>
        <v>100</v>
      </c>
      <c r="F349" s="14"/>
      <c r="G349" s="14"/>
      <c r="H349" s="14"/>
      <c r="I349" s="15"/>
      <c r="J349" s="14"/>
      <c r="K349" s="14"/>
      <c r="L349" s="14"/>
      <c r="M349" s="15"/>
      <c r="N349" s="14"/>
      <c r="O349" s="14"/>
      <c r="P349" s="15"/>
      <c r="Q349" s="15"/>
      <c r="R349" s="15"/>
      <c r="S349" s="15"/>
      <c r="T349" s="15"/>
      <c r="U349" s="15"/>
      <c r="V349" s="156"/>
      <c r="W349" s="14"/>
      <c r="X349" s="14"/>
      <c r="Y349" s="14"/>
      <c r="Z349" s="14"/>
      <c r="AA349" s="14"/>
      <c r="AB349" s="14"/>
      <c r="AC349" s="15"/>
      <c r="AD349" s="14"/>
      <c r="AE349" s="14"/>
      <c r="AF349" s="14"/>
      <c r="AG349" s="15"/>
      <c r="AH349" s="15"/>
      <c r="AI349" s="15"/>
      <c r="AJ349" s="15"/>
      <c r="AK349" s="15"/>
      <c r="AL349" s="14"/>
      <c r="AM349" s="14"/>
      <c r="AN349" s="14"/>
      <c r="AO349" s="14"/>
      <c r="AP349" s="14"/>
      <c r="AQ349" s="14"/>
      <c r="AR349" s="14"/>
      <c r="AS349" s="15"/>
      <c r="AT349" s="14"/>
      <c r="AU349" s="14"/>
      <c r="AV349" s="14"/>
      <c r="AW349" s="15"/>
      <c r="AX349" s="14"/>
      <c r="AY349" s="14"/>
      <c r="AZ349" s="14"/>
      <c r="BA349" s="15"/>
      <c r="BB349" s="14"/>
      <c r="BC349" s="14"/>
      <c r="BD349" s="14"/>
      <c r="BE349" s="15"/>
      <c r="BF349" s="14"/>
      <c r="BG349" s="14"/>
      <c r="BH349" s="14"/>
      <c r="BI349" s="15"/>
      <c r="BJ349" s="14"/>
      <c r="BK349" s="14"/>
      <c r="BL349" s="14"/>
      <c r="BM349" s="15"/>
      <c r="BN349" s="14"/>
      <c r="BO349" s="14"/>
      <c r="BP349" s="14"/>
      <c r="BQ349" s="14"/>
      <c r="BR349" s="14">
        <v>93.7</v>
      </c>
      <c r="BS349" s="14">
        <v>93.7</v>
      </c>
      <c r="BT349" s="14">
        <v>93.7</v>
      </c>
      <c r="BU349" s="14">
        <f>BT349/BS349*100</f>
        <v>100</v>
      </c>
      <c r="BV349" s="14"/>
      <c r="BW349" s="14"/>
      <c r="BX349" s="14"/>
      <c r="BY349" s="15"/>
      <c r="BZ349" s="14"/>
      <c r="CA349" s="14"/>
      <c r="CB349" s="14"/>
      <c r="CC349" s="15"/>
      <c r="CD349" s="14"/>
      <c r="CE349" s="14"/>
      <c r="CF349" s="14"/>
      <c r="CG349" s="14"/>
      <c r="CH349" s="14"/>
      <c r="CI349" s="14"/>
      <c r="CJ349" s="14"/>
      <c r="CK349" s="15"/>
      <c r="CL349" s="15"/>
      <c r="CM349" s="14"/>
      <c r="CN349" s="14"/>
      <c r="CO349" s="15"/>
      <c r="CP349" s="15"/>
      <c r="CQ349" s="14"/>
      <c r="CR349" s="14"/>
      <c r="CS349" s="15"/>
    </row>
    <row r="350" spans="1:97" s="12" customFormat="1" x14ac:dyDescent="0.25">
      <c r="A350" s="120" t="s">
        <v>620</v>
      </c>
      <c r="B350" s="48">
        <f t="shared" si="1070"/>
        <v>93.7</v>
      </c>
      <c r="C350" s="48">
        <f t="shared" si="1071"/>
        <v>93.7</v>
      </c>
      <c r="D350" s="48">
        <f t="shared" si="1072"/>
        <v>93.7</v>
      </c>
      <c r="E350" s="14">
        <f t="shared" si="1069"/>
        <v>100</v>
      </c>
      <c r="F350" s="14"/>
      <c r="G350" s="14"/>
      <c r="H350" s="14"/>
      <c r="I350" s="15"/>
      <c r="J350" s="14"/>
      <c r="K350" s="14"/>
      <c r="L350" s="14"/>
      <c r="M350" s="15"/>
      <c r="N350" s="14"/>
      <c r="O350" s="14"/>
      <c r="P350" s="15"/>
      <c r="Q350" s="15"/>
      <c r="R350" s="15"/>
      <c r="S350" s="15"/>
      <c r="T350" s="15"/>
      <c r="U350" s="15"/>
      <c r="V350" s="156"/>
      <c r="W350" s="14"/>
      <c r="X350" s="14"/>
      <c r="Y350" s="14"/>
      <c r="Z350" s="14"/>
      <c r="AA350" s="14"/>
      <c r="AB350" s="14"/>
      <c r="AC350" s="15"/>
      <c r="AD350" s="14"/>
      <c r="AE350" s="14"/>
      <c r="AF350" s="14"/>
      <c r="AG350" s="15"/>
      <c r="AH350" s="15"/>
      <c r="AI350" s="15"/>
      <c r="AJ350" s="15"/>
      <c r="AK350" s="15"/>
      <c r="AL350" s="14"/>
      <c r="AM350" s="14"/>
      <c r="AN350" s="14"/>
      <c r="AO350" s="14"/>
      <c r="AP350" s="14"/>
      <c r="AQ350" s="14"/>
      <c r="AR350" s="14"/>
      <c r="AS350" s="15"/>
      <c r="AT350" s="14"/>
      <c r="AU350" s="14"/>
      <c r="AV350" s="14"/>
      <c r="AW350" s="15"/>
      <c r="AX350" s="14"/>
      <c r="AY350" s="14"/>
      <c r="AZ350" s="14"/>
      <c r="BA350" s="15"/>
      <c r="BB350" s="14"/>
      <c r="BC350" s="14"/>
      <c r="BD350" s="14"/>
      <c r="BE350" s="15"/>
      <c r="BF350" s="14"/>
      <c r="BG350" s="14"/>
      <c r="BH350" s="14"/>
      <c r="BI350" s="15"/>
      <c r="BJ350" s="14"/>
      <c r="BK350" s="14"/>
      <c r="BL350" s="14"/>
      <c r="BM350" s="15"/>
      <c r="BN350" s="14"/>
      <c r="BO350" s="14"/>
      <c r="BP350" s="14"/>
      <c r="BQ350" s="14"/>
      <c r="BR350" s="14">
        <v>93.7</v>
      </c>
      <c r="BS350" s="14">
        <v>93.7</v>
      </c>
      <c r="BT350" s="14">
        <v>93.7</v>
      </c>
      <c r="BU350" s="14">
        <f>BT350/BS350*100</f>
        <v>100</v>
      </c>
      <c r="BV350" s="14"/>
      <c r="BW350" s="14"/>
      <c r="BX350" s="14"/>
      <c r="BY350" s="15"/>
      <c r="BZ350" s="14"/>
      <c r="CA350" s="14"/>
      <c r="CB350" s="14"/>
      <c r="CC350" s="15"/>
      <c r="CD350" s="14"/>
      <c r="CE350" s="14"/>
      <c r="CF350" s="14"/>
      <c r="CG350" s="14"/>
      <c r="CH350" s="14"/>
      <c r="CI350" s="14"/>
      <c r="CJ350" s="14"/>
      <c r="CK350" s="15"/>
      <c r="CL350" s="15"/>
      <c r="CM350" s="14"/>
      <c r="CN350" s="14"/>
      <c r="CO350" s="15"/>
      <c r="CP350" s="15"/>
      <c r="CQ350" s="14"/>
      <c r="CR350" s="14"/>
      <c r="CS350" s="15"/>
    </row>
    <row r="351" spans="1:97" s="12" customFormat="1" x14ac:dyDescent="0.25">
      <c r="A351" s="120" t="s">
        <v>668</v>
      </c>
      <c r="B351" s="48">
        <f t="shared" si="1070"/>
        <v>0</v>
      </c>
      <c r="C351" s="48">
        <f t="shared" si="1071"/>
        <v>0</v>
      </c>
      <c r="D351" s="48">
        <f t="shared" si="1072"/>
        <v>0</v>
      </c>
      <c r="E351" s="14"/>
      <c r="F351" s="14"/>
      <c r="G351" s="14"/>
      <c r="H351" s="14"/>
      <c r="I351" s="15"/>
      <c r="J351" s="14"/>
      <c r="K351" s="14"/>
      <c r="L351" s="14"/>
      <c r="M351" s="15"/>
      <c r="N351" s="14"/>
      <c r="O351" s="14"/>
      <c r="P351" s="15"/>
      <c r="Q351" s="15"/>
      <c r="R351" s="15"/>
      <c r="S351" s="15"/>
      <c r="T351" s="15"/>
      <c r="U351" s="15"/>
      <c r="V351" s="156"/>
      <c r="W351" s="14"/>
      <c r="X351" s="14"/>
      <c r="Y351" s="14"/>
      <c r="Z351" s="14"/>
      <c r="AA351" s="14"/>
      <c r="AB351" s="14"/>
      <c r="AC351" s="15"/>
      <c r="AD351" s="14"/>
      <c r="AE351" s="14"/>
      <c r="AF351" s="14"/>
      <c r="AG351" s="15"/>
      <c r="AH351" s="15"/>
      <c r="AI351" s="15"/>
      <c r="AJ351" s="15"/>
      <c r="AK351" s="15"/>
      <c r="AL351" s="14"/>
      <c r="AM351" s="14"/>
      <c r="AN351" s="14"/>
      <c r="AO351" s="14"/>
      <c r="AP351" s="14"/>
      <c r="AQ351" s="14"/>
      <c r="AR351" s="14"/>
      <c r="AS351" s="15"/>
      <c r="AT351" s="14"/>
      <c r="AU351" s="14"/>
      <c r="AV351" s="14"/>
      <c r="AW351" s="15"/>
      <c r="AX351" s="14"/>
      <c r="AY351" s="14"/>
      <c r="AZ351" s="14"/>
      <c r="BA351" s="15"/>
      <c r="BB351" s="14"/>
      <c r="BC351" s="14"/>
      <c r="BD351" s="14"/>
      <c r="BE351" s="15"/>
      <c r="BF351" s="14"/>
      <c r="BG351" s="14"/>
      <c r="BH351" s="14"/>
      <c r="BI351" s="15"/>
      <c r="BJ351" s="14"/>
      <c r="BK351" s="14"/>
      <c r="BL351" s="14"/>
      <c r="BM351" s="15"/>
      <c r="BN351" s="14"/>
      <c r="BO351" s="14"/>
      <c r="BP351" s="14"/>
      <c r="BQ351" s="14"/>
      <c r="BR351" s="14"/>
      <c r="BS351" s="14"/>
      <c r="BT351" s="14"/>
      <c r="BU351" s="14"/>
      <c r="BV351" s="14"/>
      <c r="BW351" s="14"/>
      <c r="BX351" s="14"/>
      <c r="BY351" s="15"/>
      <c r="BZ351" s="14"/>
      <c r="CA351" s="14"/>
      <c r="CB351" s="14"/>
      <c r="CC351" s="15"/>
      <c r="CD351" s="14"/>
      <c r="CE351" s="14"/>
      <c r="CF351" s="14"/>
      <c r="CG351" s="14"/>
      <c r="CH351" s="14"/>
      <c r="CI351" s="14"/>
      <c r="CJ351" s="14"/>
      <c r="CK351" s="15"/>
      <c r="CL351" s="15"/>
      <c r="CM351" s="14"/>
      <c r="CN351" s="14"/>
      <c r="CO351" s="15"/>
      <c r="CP351" s="15"/>
      <c r="CQ351" s="14"/>
      <c r="CR351" s="14"/>
      <c r="CS351" s="15"/>
    </row>
    <row r="352" spans="1:97" s="12" customFormat="1" x14ac:dyDescent="0.25">
      <c r="A352" s="120" t="s">
        <v>410</v>
      </c>
      <c r="B352" s="48">
        <f t="shared" si="1070"/>
        <v>234.2</v>
      </c>
      <c r="C352" s="48">
        <f t="shared" si="1071"/>
        <v>234.2</v>
      </c>
      <c r="D352" s="48">
        <f t="shared" si="1072"/>
        <v>234.2</v>
      </c>
      <c r="E352" s="14">
        <f t="shared" si="1069"/>
        <v>100</v>
      </c>
      <c r="F352" s="14"/>
      <c r="G352" s="14"/>
      <c r="H352" s="14"/>
      <c r="I352" s="15"/>
      <c r="J352" s="14"/>
      <c r="K352" s="14"/>
      <c r="L352" s="14"/>
      <c r="M352" s="15"/>
      <c r="N352" s="14"/>
      <c r="O352" s="14"/>
      <c r="P352" s="15"/>
      <c r="Q352" s="15"/>
      <c r="R352" s="15"/>
      <c r="S352" s="15"/>
      <c r="T352" s="15"/>
      <c r="U352" s="15"/>
      <c r="V352" s="156"/>
      <c r="W352" s="14"/>
      <c r="X352" s="14"/>
      <c r="Y352" s="14"/>
      <c r="Z352" s="14"/>
      <c r="AA352" s="14"/>
      <c r="AB352" s="14"/>
      <c r="AC352" s="15"/>
      <c r="AD352" s="14"/>
      <c r="AE352" s="14"/>
      <c r="AF352" s="14"/>
      <c r="AG352" s="15"/>
      <c r="AH352" s="15"/>
      <c r="AI352" s="15"/>
      <c r="AJ352" s="15"/>
      <c r="AK352" s="15"/>
      <c r="AL352" s="14"/>
      <c r="AM352" s="14"/>
      <c r="AN352" s="14"/>
      <c r="AO352" s="14"/>
      <c r="AP352" s="14"/>
      <c r="AQ352" s="14"/>
      <c r="AR352" s="14"/>
      <c r="AS352" s="15"/>
      <c r="AT352" s="14"/>
      <c r="AU352" s="14"/>
      <c r="AV352" s="14"/>
      <c r="AW352" s="15"/>
      <c r="AX352" s="14"/>
      <c r="AY352" s="14"/>
      <c r="AZ352" s="14"/>
      <c r="BA352" s="15"/>
      <c r="BB352" s="14"/>
      <c r="BC352" s="14"/>
      <c r="BD352" s="14"/>
      <c r="BE352" s="15"/>
      <c r="BF352" s="14"/>
      <c r="BG352" s="14"/>
      <c r="BH352" s="14"/>
      <c r="BI352" s="15"/>
      <c r="BJ352" s="14"/>
      <c r="BK352" s="14"/>
      <c r="BL352" s="14"/>
      <c r="BM352" s="15"/>
      <c r="BN352" s="14"/>
      <c r="BO352" s="14"/>
      <c r="BP352" s="14"/>
      <c r="BQ352" s="14"/>
      <c r="BR352" s="14">
        <v>234.2</v>
      </c>
      <c r="BS352" s="14">
        <v>234.2</v>
      </c>
      <c r="BT352" s="14">
        <v>234.2</v>
      </c>
      <c r="BU352" s="14">
        <f>BT352/BS352*100</f>
        <v>100</v>
      </c>
      <c r="BV352" s="14"/>
      <c r="BW352" s="14"/>
      <c r="BX352" s="14"/>
      <c r="BY352" s="15"/>
      <c r="BZ352" s="14"/>
      <c r="CA352" s="14"/>
      <c r="CB352" s="14"/>
      <c r="CC352" s="15"/>
      <c r="CD352" s="14"/>
      <c r="CE352" s="14"/>
      <c r="CF352" s="14"/>
      <c r="CG352" s="14"/>
      <c r="CH352" s="14"/>
      <c r="CI352" s="14"/>
      <c r="CJ352" s="14"/>
      <c r="CK352" s="15"/>
      <c r="CL352" s="15"/>
      <c r="CM352" s="14"/>
      <c r="CN352" s="14"/>
      <c r="CO352" s="15"/>
      <c r="CP352" s="15"/>
      <c r="CQ352" s="14"/>
      <c r="CR352" s="14"/>
      <c r="CS352" s="15"/>
    </row>
    <row r="353" spans="1:97" s="12" customFormat="1" x14ac:dyDescent="0.25">
      <c r="A353" s="120" t="s">
        <v>409</v>
      </c>
      <c r="B353" s="48">
        <f t="shared" si="1070"/>
        <v>93.7</v>
      </c>
      <c r="C353" s="48">
        <f t="shared" si="1071"/>
        <v>93.7</v>
      </c>
      <c r="D353" s="48">
        <f t="shared" si="1072"/>
        <v>93.7</v>
      </c>
      <c r="E353" s="14">
        <f t="shared" si="1069"/>
        <v>100</v>
      </c>
      <c r="F353" s="14"/>
      <c r="G353" s="14"/>
      <c r="H353" s="14"/>
      <c r="I353" s="15"/>
      <c r="J353" s="14"/>
      <c r="K353" s="14"/>
      <c r="L353" s="14"/>
      <c r="M353" s="15"/>
      <c r="N353" s="14"/>
      <c r="O353" s="14"/>
      <c r="P353" s="15"/>
      <c r="Q353" s="15"/>
      <c r="R353" s="15"/>
      <c r="S353" s="15"/>
      <c r="T353" s="15"/>
      <c r="U353" s="15"/>
      <c r="V353" s="156"/>
      <c r="W353" s="14"/>
      <c r="X353" s="14"/>
      <c r="Y353" s="14"/>
      <c r="Z353" s="14"/>
      <c r="AA353" s="14"/>
      <c r="AB353" s="14"/>
      <c r="AC353" s="15"/>
      <c r="AD353" s="14"/>
      <c r="AE353" s="14"/>
      <c r="AF353" s="14"/>
      <c r="AG353" s="15"/>
      <c r="AH353" s="15"/>
      <c r="AI353" s="15"/>
      <c r="AJ353" s="15"/>
      <c r="AK353" s="15"/>
      <c r="AL353" s="14"/>
      <c r="AM353" s="14"/>
      <c r="AN353" s="14"/>
      <c r="AO353" s="14"/>
      <c r="AP353" s="14"/>
      <c r="AQ353" s="14"/>
      <c r="AR353" s="14"/>
      <c r="AS353" s="15"/>
      <c r="AT353" s="14"/>
      <c r="AU353" s="14"/>
      <c r="AV353" s="14"/>
      <c r="AW353" s="15"/>
      <c r="AX353" s="14"/>
      <c r="AY353" s="14"/>
      <c r="AZ353" s="14"/>
      <c r="BA353" s="15"/>
      <c r="BB353" s="14"/>
      <c r="BC353" s="14"/>
      <c r="BD353" s="14"/>
      <c r="BE353" s="15"/>
      <c r="BF353" s="14"/>
      <c r="BG353" s="14"/>
      <c r="BH353" s="14"/>
      <c r="BI353" s="15"/>
      <c r="BJ353" s="14"/>
      <c r="BK353" s="14"/>
      <c r="BL353" s="14"/>
      <c r="BM353" s="15"/>
      <c r="BN353" s="14"/>
      <c r="BO353" s="14"/>
      <c r="BP353" s="14"/>
      <c r="BQ353" s="14"/>
      <c r="BR353" s="14">
        <v>93.7</v>
      </c>
      <c r="BS353" s="14">
        <v>93.7</v>
      </c>
      <c r="BT353" s="14">
        <v>93.7</v>
      </c>
      <c r="BU353" s="14">
        <f>BT353/BS353*100</f>
        <v>100</v>
      </c>
      <c r="BV353" s="14"/>
      <c r="BW353" s="14"/>
      <c r="BX353" s="14"/>
      <c r="BY353" s="15"/>
      <c r="BZ353" s="14"/>
      <c r="CA353" s="14"/>
      <c r="CB353" s="14"/>
      <c r="CC353" s="15"/>
      <c r="CD353" s="14"/>
      <c r="CE353" s="14"/>
      <c r="CF353" s="14"/>
      <c r="CG353" s="14"/>
      <c r="CH353" s="14"/>
      <c r="CI353" s="14"/>
      <c r="CJ353" s="14"/>
      <c r="CK353" s="15"/>
      <c r="CL353" s="15"/>
      <c r="CM353" s="14"/>
      <c r="CN353" s="14"/>
      <c r="CO353" s="15"/>
      <c r="CP353" s="15"/>
      <c r="CQ353" s="14"/>
      <c r="CR353" s="14"/>
      <c r="CS353" s="15"/>
    </row>
    <row r="354" spans="1:97" s="12" customFormat="1" x14ac:dyDescent="0.25">
      <c r="A354" s="120" t="s">
        <v>412</v>
      </c>
      <c r="B354" s="48">
        <f t="shared" si="1026"/>
        <v>234.2</v>
      </c>
      <c r="C354" s="48">
        <f t="shared" si="1026"/>
        <v>234.2</v>
      </c>
      <c r="D354" s="48">
        <f t="shared" si="1027"/>
        <v>234.2</v>
      </c>
      <c r="E354" s="14">
        <f t="shared" si="1069"/>
        <v>100</v>
      </c>
      <c r="F354" s="14"/>
      <c r="G354" s="14"/>
      <c r="H354" s="14"/>
      <c r="I354" s="15"/>
      <c r="J354" s="14"/>
      <c r="K354" s="14"/>
      <c r="L354" s="14"/>
      <c r="M354" s="15"/>
      <c r="N354" s="14"/>
      <c r="O354" s="14"/>
      <c r="P354" s="15"/>
      <c r="Q354" s="15"/>
      <c r="R354" s="15"/>
      <c r="S354" s="15"/>
      <c r="T354" s="15"/>
      <c r="U354" s="15"/>
      <c r="V354" s="156"/>
      <c r="W354" s="14"/>
      <c r="X354" s="14"/>
      <c r="Y354" s="14"/>
      <c r="Z354" s="14"/>
      <c r="AA354" s="14"/>
      <c r="AB354" s="14"/>
      <c r="AC354" s="15"/>
      <c r="AD354" s="14"/>
      <c r="AE354" s="14"/>
      <c r="AF354" s="14"/>
      <c r="AG354" s="15"/>
      <c r="AH354" s="15"/>
      <c r="AI354" s="15"/>
      <c r="AJ354" s="15"/>
      <c r="AK354" s="15"/>
      <c r="AL354" s="14"/>
      <c r="AM354" s="14"/>
      <c r="AN354" s="14"/>
      <c r="AO354" s="14"/>
      <c r="AP354" s="14"/>
      <c r="AQ354" s="14"/>
      <c r="AR354" s="14"/>
      <c r="AS354" s="15"/>
      <c r="AT354" s="14"/>
      <c r="AU354" s="14"/>
      <c r="AV354" s="14"/>
      <c r="AW354" s="15"/>
      <c r="AX354" s="14"/>
      <c r="AY354" s="14"/>
      <c r="AZ354" s="14"/>
      <c r="BA354" s="15"/>
      <c r="BB354" s="14"/>
      <c r="BC354" s="14"/>
      <c r="BD354" s="14"/>
      <c r="BE354" s="15"/>
      <c r="BF354" s="14"/>
      <c r="BG354" s="14"/>
      <c r="BH354" s="14"/>
      <c r="BI354" s="15"/>
      <c r="BJ354" s="14"/>
      <c r="BK354" s="14"/>
      <c r="BL354" s="14"/>
      <c r="BM354" s="15"/>
      <c r="BN354" s="14"/>
      <c r="BO354" s="14"/>
      <c r="BP354" s="14"/>
      <c r="BQ354" s="14"/>
      <c r="BR354" s="14">
        <v>234.2</v>
      </c>
      <c r="BS354" s="14">
        <v>234.2</v>
      </c>
      <c r="BT354" s="14">
        <v>234.2</v>
      </c>
      <c r="BU354" s="14">
        <f>BT354/BS354*100</f>
        <v>100</v>
      </c>
      <c r="BV354" s="14"/>
      <c r="BW354" s="14"/>
      <c r="BX354" s="14"/>
      <c r="BY354" s="15"/>
      <c r="BZ354" s="14"/>
      <c r="CA354" s="14"/>
      <c r="CB354" s="14"/>
      <c r="CC354" s="15"/>
      <c r="CD354" s="14"/>
      <c r="CE354" s="14"/>
      <c r="CF354" s="14"/>
      <c r="CG354" s="14"/>
      <c r="CH354" s="14"/>
      <c r="CI354" s="14"/>
      <c r="CJ354" s="14"/>
      <c r="CK354" s="15"/>
      <c r="CL354" s="15"/>
      <c r="CM354" s="14"/>
      <c r="CN354" s="14"/>
      <c r="CO354" s="15"/>
      <c r="CP354" s="15"/>
      <c r="CQ354" s="14"/>
      <c r="CR354" s="14"/>
      <c r="CS354" s="15"/>
    </row>
    <row r="355" spans="1:97" s="12" customFormat="1" x14ac:dyDescent="0.25">
      <c r="A355" s="120" t="s">
        <v>411</v>
      </c>
      <c r="B355" s="48">
        <f t="shared" si="1026"/>
        <v>702.6</v>
      </c>
      <c r="C355" s="48">
        <f t="shared" si="1026"/>
        <v>702.6</v>
      </c>
      <c r="D355" s="48">
        <f t="shared" si="1027"/>
        <v>702.6</v>
      </c>
      <c r="E355" s="14">
        <f>D355/C355*100</f>
        <v>100</v>
      </c>
      <c r="F355" s="14"/>
      <c r="G355" s="14"/>
      <c r="H355" s="14"/>
      <c r="I355" s="15"/>
      <c r="J355" s="14"/>
      <c r="K355" s="14"/>
      <c r="L355" s="14"/>
      <c r="M355" s="15"/>
      <c r="N355" s="14"/>
      <c r="O355" s="14"/>
      <c r="P355" s="15"/>
      <c r="Q355" s="15"/>
      <c r="R355" s="15"/>
      <c r="S355" s="15"/>
      <c r="T355" s="15"/>
      <c r="U355" s="15"/>
      <c r="V355" s="156"/>
      <c r="W355" s="14"/>
      <c r="X355" s="14"/>
      <c r="Y355" s="14"/>
      <c r="Z355" s="14"/>
      <c r="AA355" s="14"/>
      <c r="AB355" s="14"/>
      <c r="AC355" s="15"/>
      <c r="AD355" s="14"/>
      <c r="AE355" s="14"/>
      <c r="AF355" s="14"/>
      <c r="AG355" s="15"/>
      <c r="AH355" s="15"/>
      <c r="AI355" s="15"/>
      <c r="AJ355" s="15"/>
      <c r="AK355" s="15"/>
      <c r="AL355" s="14"/>
      <c r="AM355" s="14"/>
      <c r="AN355" s="14"/>
      <c r="AO355" s="14"/>
      <c r="AP355" s="14"/>
      <c r="AQ355" s="14"/>
      <c r="AR355" s="14"/>
      <c r="AS355" s="15"/>
      <c r="AT355" s="14"/>
      <c r="AU355" s="14"/>
      <c r="AV355" s="14"/>
      <c r="AW355" s="15"/>
      <c r="AX355" s="14"/>
      <c r="AY355" s="14"/>
      <c r="AZ355" s="14"/>
      <c r="BA355" s="15"/>
      <c r="BB355" s="14"/>
      <c r="BC355" s="14"/>
      <c r="BD355" s="14"/>
      <c r="BE355" s="15"/>
      <c r="BF355" s="14"/>
      <c r="BG355" s="14"/>
      <c r="BH355" s="14"/>
      <c r="BI355" s="15"/>
      <c r="BJ355" s="14"/>
      <c r="BK355" s="14"/>
      <c r="BL355" s="14"/>
      <c r="BM355" s="15"/>
      <c r="BN355" s="14"/>
      <c r="BO355" s="14"/>
      <c r="BP355" s="14"/>
      <c r="BQ355" s="14"/>
      <c r="BR355" s="14">
        <v>702.6</v>
      </c>
      <c r="BS355" s="14">
        <v>702.6</v>
      </c>
      <c r="BT355" s="14">
        <v>702.6</v>
      </c>
      <c r="BU355" s="14">
        <f>BT355/BS355*100</f>
        <v>100</v>
      </c>
      <c r="BV355" s="14"/>
      <c r="BW355" s="14"/>
      <c r="BX355" s="14"/>
      <c r="BY355" s="15"/>
      <c r="BZ355" s="14"/>
      <c r="CA355" s="14"/>
      <c r="CB355" s="14"/>
      <c r="CC355" s="15"/>
      <c r="CD355" s="14"/>
      <c r="CE355" s="14"/>
      <c r="CF355" s="14"/>
      <c r="CG355" s="14"/>
      <c r="CH355" s="14"/>
      <c r="CI355" s="14"/>
      <c r="CJ355" s="14"/>
      <c r="CK355" s="15"/>
      <c r="CL355" s="15"/>
      <c r="CM355" s="14"/>
      <c r="CN355" s="14"/>
      <c r="CO355" s="15"/>
      <c r="CP355" s="15"/>
      <c r="CQ355" s="14"/>
      <c r="CR355" s="14"/>
      <c r="CS355" s="15"/>
    </row>
    <row r="356" spans="1:97" s="26" customFormat="1" ht="31.5" x14ac:dyDescent="0.25">
      <c r="A356" s="76" t="s">
        <v>402</v>
      </c>
      <c r="B356" s="78">
        <f t="shared" si="1026"/>
        <v>292691.6999999999</v>
      </c>
      <c r="C356" s="78">
        <f t="shared" si="1026"/>
        <v>323239.7</v>
      </c>
      <c r="D356" s="78">
        <f t="shared" si="1027"/>
        <v>314611.37491999997</v>
      </c>
      <c r="E356" s="81">
        <f t="shared" ref="E356" si="1073">D356/C356*100</f>
        <v>97.330672847425603</v>
      </c>
      <c r="F356" s="81">
        <f>SUM(F357:F363)</f>
        <v>76.7</v>
      </c>
      <c r="G356" s="81">
        <f>SUM(G357:G363)</f>
        <v>76.7</v>
      </c>
      <c r="H356" s="81">
        <f t="shared" ref="H356:CN356" si="1074">SUM(H357:H363)</f>
        <v>76.7</v>
      </c>
      <c r="I356" s="81">
        <f t="shared" si="1030"/>
        <v>100</v>
      </c>
      <c r="J356" s="81">
        <f t="shared" ref="J356" si="1075">SUM(J357:J363)</f>
        <v>149.9</v>
      </c>
      <c r="K356" s="81">
        <f t="shared" si="1074"/>
        <v>167.7</v>
      </c>
      <c r="L356" s="81">
        <f t="shared" si="1074"/>
        <v>167.7</v>
      </c>
      <c r="M356" s="81">
        <f t="shared" si="1032"/>
        <v>100</v>
      </c>
      <c r="N356" s="81">
        <f t="shared" ref="N356" si="1076">SUM(N357:N363)</f>
        <v>5850.1</v>
      </c>
      <c r="O356" s="81">
        <f t="shared" si="1074"/>
        <v>5100</v>
      </c>
      <c r="P356" s="81">
        <f t="shared" si="1074"/>
        <v>5100</v>
      </c>
      <c r="Q356" s="81">
        <f t="shared" si="1034"/>
        <v>100</v>
      </c>
      <c r="R356" s="81">
        <f t="shared" ref="R356" si="1077">SUM(R357:R363)</f>
        <v>34852.300000000003</v>
      </c>
      <c r="S356" s="81">
        <f t="shared" si="1074"/>
        <v>38569.5</v>
      </c>
      <c r="T356" s="81">
        <f t="shared" si="1074"/>
        <v>35822.264999999999</v>
      </c>
      <c r="U356" s="81">
        <f t="shared" si="972"/>
        <v>92.877182748026286</v>
      </c>
      <c r="V356" s="154"/>
      <c r="W356" s="81">
        <f t="shared" si="1074"/>
        <v>443.2</v>
      </c>
      <c r="X356" s="81">
        <f t="shared" si="1074"/>
        <v>443.18773999999996</v>
      </c>
      <c r="Y356" s="81">
        <f t="shared" si="106"/>
        <v>99.997233754512621</v>
      </c>
      <c r="Z356" s="81">
        <f t="shared" ref="Z356" si="1078">SUM(Z357:Z363)</f>
        <v>4163.6000000000004</v>
      </c>
      <c r="AA356" s="81">
        <f t="shared" si="1074"/>
        <v>3903.8</v>
      </c>
      <c r="AB356" s="81">
        <f t="shared" si="1074"/>
        <v>3903.8</v>
      </c>
      <c r="AC356" s="81">
        <f t="shared" si="1037"/>
        <v>100</v>
      </c>
      <c r="AD356" s="81">
        <f t="shared" ref="AD356" si="1079">SUM(AD357:AD363)</f>
        <v>215.5</v>
      </c>
      <c r="AE356" s="81">
        <f t="shared" si="1074"/>
        <v>215.5</v>
      </c>
      <c r="AF356" s="81">
        <f t="shared" si="1074"/>
        <v>215.5</v>
      </c>
      <c r="AG356" s="81">
        <f t="shared" si="1039"/>
        <v>100</v>
      </c>
      <c r="AH356" s="81">
        <f t="shared" ref="AH356" si="1080">SUM(AH357:AH363)</f>
        <v>223433</v>
      </c>
      <c r="AI356" s="81">
        <f t="shared" si="1074"/>
        <v>250990.2</v>
      </c>
      <c r="AJ356" s="81">
        <f t="shared" si="1074"/>
        <v>247081.16068999999</v>
      </c>
      <c r="AK356" s="81">
        <f t="shared" si="1041"/>
        <v>98.442553012029947</v>
      </c>
      <c r="AL356" s="81">
        <f t="shared" ref="AL356" si="1081">SUM(AL357:AL363)</f>
        <v>901.7</v>
      </c>
      <c r="AM356" s="81">
        <f t="shared" si="1074"/>
        <v>719.8</v>
      </c>
      <c r="AN356" s="81">
        <f t="shared" si="1074"/>
        <v>689.61602000000005</v>
      </c>
      <c r="AO356" s="79">
        <f t="shared" si="1043"/>
        <v>95.806615726590721</v>
      </c>
      <c r="AP356" s="81">
        <f t="shared" ref="AP356" si="1082">SUM(AP357:AP363)</f>
        <v>9.8000000000000007</v>
      </c>
      <c r="AQ356" s="81">
        <f t="shared" si="1074"/>
        <v>9.8000000000000007</v>
      </c>
      <c r="AR356" s="81">
        <f t="shared" si="1074"/>
        <v>9.8000000000000007</v>
      </c>
      <c r="AS356" s="81">
        <f t="shared" ref="AS356:AS395" si="1083">AR356/AQ356*100</f>
        <v>100</v>
      </c>
      <c r="AT356" s="81">
        <f t="shared" ref="AT356" si="1084">SUM(AT357:AT363)</f>
        <v>300.60000000000002</v>
      </c>
      <c r="AU356" s="81">
        <f t="shared" si="1074"/>
        <v>310.3</v>
      </c>
      <c r="AV356" s="81">
        <f t="shared" si="1074"/>
        <v>310.3</v>
      </c>
      <c r="AW356" s="81">
        <f t="shared" si="1046"/>
        <v>100</v>
      </c>
      <c r="AX356" s="81">
        <f t="shared" ref="AX356" si="1085">SUM(AX357:AX363)</f>
        <v>497</v>
      </c>
      <c r="AY356" s="81">
        <f t="shared" si="1074"/>
        <v>431.9</v>
      </c>
      <c r="AZ356" s="81">
        <f t="shared" si="1074"/>
        <v>431.9</v>
      </c>
      <c r="BA356" s="81">
        <f t="shared" si="1048"/>
        <v>100</v>
      </c>
      <c r="BB356" s="81">
        <f t="shared" ref="BB356" si="1086">SUM(BB357:BB363)</f>
        <v>601.20000000000005</v>
      </c>
      <c r="BC356" s="81">
        <f t="shared" si="1074"/>
        <v>620.5</v>
      </c>
      <c r="BD356" s="81">
        <f t="shared" si="1074"/>
        <v>571.61824000000001</v>
      </c>
      <c r="BE356" s="81">
        <f t="shared" si="1050"/>
        <v>92.122198227236112</v>
      </c>
      <c r="BF356" s="81">
        <f t="shared" ref="BF356" si="1087">SUM(BF357:BF363)</f>
        <v>300.60000000000002</v>
      </c>
      <c r="BG356" s="81">
        <f t="shared" si="1074"/>
        <v>310.3</v>
      </c>
      <c r="BH356" s="81">
        <f t="shared" si="1074"/>
        <v>257.72215</v>
      </c>
      <c r="BI356" s="81">
        <f t="shared" si="1052"/>
        <v>83.055800837898801</v>
      </c>
      <c r="BJ356" s="81">
        <f t="shared" ref="BJ356" si="1088">SUM(BJ357:BJ363)</f>
        <v>1504.1</v>
      </c>
      <c r="BK356" s="81">
        <f t="shared" si="1074"/>
        <v>1422</v>
      </c>
      <c r="BL356" s="81">
        <f t="shared" ref="BL356" si="1089">SUM(BL357:BL363)</f>
        <v>1422</v>
      </c>
      <c r="BM356" s="81">
        <f t="shared" si="1055"/>
        <v>100</v>
      </c>
      <c r="BN356" s="81">
        <f t="shared" ref="BN356" si="1090">SUM(BN357:BN363)</f>
        <v>0</v>
      </c>
      <c r="BO356" s="81">
        <f t="shared" si="1074"/>
        <v>0</v>
      </c>
      <c r="BP356" s="81">
        <f t="shared" ref="BP356" si="1091">SUM(BP357:BP363)</f>
        <v>0</v>
      </c>
      <c r="BQ356" s="81">
        <f t="shared" si="1074"/>
        <v>0</v>
      </c>
      <c r="BR356" s="81">
        <f t="shared" ref="BR356" si="1092">SUM(BR357:BR363)</f>
        <v>1264.7</v>
      </c>
      <c r="BS356" s="81">
        <f t="shared" si="1074"/>
        <v>1264.7</v>
      </c>
      <c r="BT356" s="81">
        <f t="shared" ref="BT356" si="1093">SUM(BT357:BT363)</f>
        <v>1264.7</v>
      </c>
      <c r="BU356" s="79">
        <f t="shared" ref="BU356:BU364" si="1094">BT356/BS356*100</f>
        <v>100</v>
      </c>
      <c r="BV356" s="81">
        <f t="shared" ref="BV356" si="1095">SUM(BV357:BV363)</f>
        <v>300.60000000000002</v>
      </c>
      <c r="BW356" s="81">
        <f t="shared" si="1074"/>
        <v>310.3</v>
      </c>
      <c r="BX356" s="81">
        <f t="shared" si="1074"/>
        <v>310.04208</v>
      </c>
      <c r="BY356" s="81">
        <f t="shared" si="1061"/>
        <v>99.916880438285531</v>
      </c>
      <c r="BZ356" s="81">
        <f t="shared" ref="BZ356" si="1096">SUM(BZ357:BZ363)</f>
        <v>300.60000000000002</v>
      </c>
      <c r="CA356" s="81">
        <f t="shared" si="1074"/>
        <v>310.3</v>
      </c>
      <c r="CB356" s="81">
        <f t="shared" ref="CB356" si="1097">SUM(CB357:CB363)</f>
        <v>285</v>
      </c>
      <c r="CC356" s="81">
        <f t="shared" si="1064"/>
        <v>91.846600064453753</v>
      </c>
      <c r="CD356" s="81">
        <f t="shared" ref="CD356" si="1098">SUM(CD357:CD363)</f>
        <v>17930.2</v>
      </c>
      <c r="CE356" s="81">
        <f t="shared" si="1074"/>
        <v>17930.2</v>
      </c>
      <c r="CF356" s="81">
        <f t="shared" si="1074"/>
        <v>16205.571</v>
      </c>
      <c r="CG356" s="81">
        <f t="shared" si="94"/>
        <v>90.381429097277206</v>
      </c>
      <c r="CH356" s="81">
        <f t="shared" ref="CH356" si="1099">SUM(CH357:CH363)</f>
        <v>39.5</v>
      </c>
      <c r="CI356" s="81">
        <f t="shared" si="1074"/>
        <v>128.19999999999999</v>
      </c>
      <c r="CJ356" s="81">
        <f t="shared" si="1074"/>
        <v>37.991999999999997</v>
      </c>
      <c r="CK356" s="81">
        <f t="shared" si="1067"/>
        <v>29.634945397815915</v>
      </c>
      <c r="CL356" s="81"/>
      <c r="CM356" s="81">
        <f t="shared" si="1074"/>
        <v>4.8</v>
      </c>
      <c r="CN356" s="81">
        <f t="shared" si="1074"/>
        <v>4.8</v>
      </c>
      <c r="CO356" s="81">
        <f t="shared" si="1068"/>
        <v>100</v>
      </c>
      <c r="CP356" s="81"/>
      <c r="CQ356" s="81"/>
      <c r="CR356" s="81"/>
      <c r="CS356" s="81"/>
    </row>
    <row r="357" spans="1:97" s="12" customFormat="1" ht="17.25" customHeight="1" x14ac:dyDescent="0.25">
      <c r="A357" s="119" t="s">
        <v>343</v>
      </c>
      <c r="B357" s="48">
        <f t="shared" si="1026"/>
        <v>291426.99999999988</v>
      </c>
      <c r="C357" s="48">
        <f t="shared" si="1026"/>
        <v>321975</v>
      </c>
      <c r="D357" s="48">
        <f t="shared" si="1027"/>
        <v>313346.67491999996</v>
      </c>
      <c r="E357" s="15">
        <f t="shared" si="1"/>
        <v>97.320187877940825</v>
      </c>
      <c r="F357" s="15">
        <v>76.7</v>
      </c>
      <c r="G357" s="15">
        <v>76.7</v>
      </c>
      <c r="H357" s="133">
        <v>76.7</v>
      </c>
      <c r="I357" s="15">
        <f t="shared" si="1030"/>
        <v>100</v>
      </c>
      <c r="J357" s="15">
        <v>149.9</v>
      </c>
      <c r="K357" s="133">
        <v>167.7</v>
      </c>
      <c r="L357" s="133">
        <v>167.7</v>
      </c>
      <c r="M357" s="15">
        <f t="shared" si="1032"/>
        <v>100</v>
      </c>
      <c r="N357" s="15">
        <v>5850.1</v>
      </c>
      <c r="O357" s="133">
        <v>5100</v>
      </c>
      <c r="P357" s="133">
        <v>5100</v>
      </c>
      <c r="Q357" s="15">
        <f t="shared" si="1034"/>
        <v>100</v>
      </c>
      <c r="R357" s="15">
        <v>34852.300000000003</v>
      </c>
      <c r="S357" s="15">
        <v>38569.5</v>
      </c>
      <c r="T357" s="133">
        <v>35822.264999999999</v>
      </c>
      <c r="U357" s="15">
        <f t="shared" si="972"/>
        <v>92.877182748026286</v>
      </c>
      <c r="V357" s="156"/>
      <c r="W357" s="133">
        <v>443.2</v>
      </c>
      <c r="X357" s="133">
        <v>443.18773999999996</v>
      </c>
      <c r="Y357" s="15">
        <f t="shared" si="106"/>
        <v>99.997233754512621</v>
      </c>
      <c r="Z357" s="15">
        <v>4163.6000000000004</v>
      </c>
      <c r="AA357" s="15">
        <v>3903.8</v>
      </c>
      <c r="AB357" s="133">
        <v>3903.8</v>
      </c>
      <c r="AC357" s="15">
        <f t="shared" si="1037"/>
        <v>100</v>
      </c>
      <c r="AD357" s="15">
        <v>215.5</v>
      </c>
      <c r="AE357" s="15">
        <v>215.5</v>
      </c>
      <c r="AF357" s="133">
        <v>215.5</v>
      </c>
      <c r="AG357" s="15">
        <f t="shared" si="1039"/>
        <v>100</v>
      </c>
      <c r="AH357" s="247">
        <v>223433</v>
      </c>
      <c r="AI357" s="133">
        <v>250990.2</v>
      </c>
      <c r="AJ357" s="133">
        <v>247081.16068999999</v>
      </c>
      <c r="AK357" s="15">
        <f t="shared" si="1041"/>
        <v>98.442553012029947</v>
      </c>
      <c r="AL357" s="15">
        <v>901.7</v>
      </c>
      <c r="AM357" s="133">
        <v>719.8</v>
      </c>
      <c r="AN357" s="133">
        <v>689.61602000000005</v>
      </c>
      <c r="AO357" s="14">
        <f t="shared" si="1043"/>
        <v>95.806615726590721</v>
      </c>
      <c r="AP357" s="15">
        <v>9.8000000000000007</v>
      </c>
      <c r="AQ357" s="15">
        <v>9.8000000000000007</v>
      </c>
      <c r="AR357" s="133">
        <v>9.8000000000000007</v>
      </c>
      <c r="AS357" s="15">
        <f t="shared" si="1083"/>
        <v>100</v>
      </c>
      <c r="AT357" s="15">
        <v>300.60000000000002</v>
      </c>
      <c r="AU357" s="15">
        <v>310.3</v>
      </c>
      <c r="AV357" s="15">
        <v>310.3</v>
      </c>
      <c r="AW357" s="15">
        <f t="shared" si="1046"/>
        <v>100</v>
      </c>
      <c r="AX357" s="15">
        <v>497</v>
      </c>
      <c r="AY357" s="133">
        <v>431.9</v>
      </c>
      <c r="AZ357" s="133">
        <v>431.9</v>
      </c>
      <c r="BA357" s="15">
        <f t="shared" si="1048"/>
        <v>100</v>
      </c>
      <c r="BB357" s="15">
        <v>601.20000000000005</v>
      </c>
      <c r="BC357" s="133">
        <v>620.5</v>
      </c>
      <c r="BD357" s="133">
        <v>571.61824000000001</v>
      </c>
      <c r="BE357" s="15">
        <f t="shared" si="1050"/>
        <v>92.122198227236112</v>
      </c>
      <c r="BF357" s="15">
        <v>300.60000000000002</v>
      </c>
      <c r="BG357" s="247">
        <v>310.3</v>
      </c>
      <c r="BH357" s="133">
        <v>257.72215</v>
      </c>
      <c r="BI357" s="15">
        <f t="shared" si="1052"/>
        <v>83.055800837898801</v>
      </c>
      <c r="BJ357" s="15">
        <v>1504.1</v>
      </c>
      <c r="BK357" s="15">
        <v>1422</v>
      </c>
      <c r="BL357" s="15">
        <v>1422</v>
      </c>
      <c r="BM357" s="15">
        <f t="shared" si="1055"/>
        <v>100</v>
      </c>
      <c r="BN357" s="15">
        <v>0</v>
      </c>
      <c r="BO357" s="15">
        <v>0</v>
      </c>
      <c r="BP357" s="15">
        <v>0</v>
      </c>
      <c r="BQ357" s="15"/>
      <c r="BR357" s="15"/>
      <c r="BS357" s="15"/>
      <c r="BT357" s="15"/>
      <c r="BU357" s="14"/>
      <c r="BV357" s="15">
        <v>300.60000000000002</v>
      </c>
      <c r="BW357" s="133">
        <v>310.3</v>
      </c>
      <c r="BX357" s="133">
        <v>310.04208</v>
      </c>
      <c r="BY357" s="15">
        <f t="shared" si="1061"/>
        <v>99.916880438285531</v>
      </c>
      <c r="BZ357" s="15">
        <v>300.60000000000002</v>
      </c>
      <c r="CA357" s="15">
        <v>310.3</v>
      </c>
      <c r="CB357" s="15">
        <v>285</v>
      </c>
      <c r="CC357" s="15">
        <f t="shared" si="1064"/>
        <v>91.846600064453753</v>
      </c>
      <c r="CD357" s="15">
        <v>17930.2</v>
      </c>
      <c r="CE357" s="15">
        <v>17930.2</v>
      </c>
      <c r="CF357" s="133">
        <v>16205.571</v>
      </c>
      <c r="CG357" s="15">
        <f t="shared" si="94"/>
        <v>90.381429097277206</v>
      </c>
      <c r="CH357" s="15">
        <v>39.5</v>
      </c>
      <c r="CI357" s="15">
        <v>128.19999999999999</v>
      </c>
      <c r="CJ357" s="15">
        <v>37.991999999999997</v>
      </c>
      <c r="CK357" s="15">
        <f t="shared" si="1067"/>
        <v>29.634945397815915</v>
      </c>
      <c r="CL357" s="15"/>
      <c r="CM357" s="133">
        <v>4.8</v>
      </c>
      <c r="CN357" s="133">
        <v>4.8</v>
      </c>
      <c r="CO357" s="15">
        <f t="shared" si="1068"/>
        <v>100</v>
      </c>
      <c r="CP357" s="15"/>
      <c r="CQ357" s="15"/>
      <c r="CR357" s="15"/>
      <c r="CS357" s="15"/>
    </row>
    <row r="358" spans="1:97" s="12" customFormat="1" x14ac:dyDescent="0.25">
      <c r="A358" s="120" t="s">
        <v>623</v>
      </c>
      <c r="B358" s="48">
        <f t="shared" si="1026"/>
        <v>234.2</v>
      </c>
      <c r="C358" s="48">
        <f t="shared" si="1026"/>
        <v>234.2</v>
      </c>
      <c r="D358" s="48">
        <f t="shared" si="1027"/>
        <v>234.2</v>
      </c>
      <c r="E358" s="14">
        <f t="shared" ref="E358:E363" si="1100">D358/C358*100</f>
        <v>100</v>
      </c>
      <c r="F358" s="14"/>
      <c r="G358" s="14"/>
      <c r="H358" s="14"/>
      <c r="I358" s="15"/>
      <c r="J358" s="14"/>
      <c r="K358" s="14"/>
      <c r="L358" s="15"/>
      <c r="M358" s="15"/>
      <c r="N358" s="14"/>
      <c r="O358" s="14"/>
      <c r="P358" s="14"/>
      <c r="Q358" s="15"/>
      <c r="R358" s="14"/>
      <c r="S358" s="14"/>
      <c r="T358" s="14"/>
      <c r="U358" s="15"/>
      <c r="V358" s="156"/>
      <c r="W358" s="14"/>
      <c r="X358" s="14"/>
      <c r="Y358" s="15"/>
      <c r="Z358" s="14"/>
      <c r="AA358" s="14"/>
      <c r="AB358" s="14"/>
      <c r="AC358" s="15"/>
      <c r="AD358" s="14"/>
      <c r="AE358" s="14"/>
      <c r="AF358" s="15"/>
      <c r="AG358" s="15"/>
      <c r="AH358" s="14"/>
      <c r="AI358" s="14"/>
      <c r="AJ358" s="14"/>
      <c r="AK358" s="15"/>
      <c r="AL358" s="14"/>
      <c r="AM358" s="14"/>
      <c r="AN358" s="14"/>
      <c r="AO358" s="14"/>
      <c r="AP358" s="14"/>
      <c r="AQ358" s="14"/>
      <c r="AR358" s="14"/>
      <c r="AS358" s="15"/>
      <c r="AT358" s="14"/>
      <c r="AU358" s="14"/>
      <c r="AV358" s="14"/>
      <c r="AW358" s="15"/>
      <c r="AX358" s="14"/>
      <c r="AY358" s="14"/>
      <c r="AZ358" s="14"/>
      <c r="BA358" s="15"/>
      <c r="BB358" s="14"/>
      <c r="BC358" s="14"/>
      <c r="BD358" s="14"/>
      <c r="BE358" s="15"/>
      <c r="BF358" s="14"/>
      <c r="BG358" s="14"/>
      <c r="BH358" s="14"/>
      <c r="BI358" s="15"/>
      <c r="BJ358" s="14"/>
      <c r="BK358" s="14"/>
      <c r="BL358" s="14"/>
      <c r="BM358" s="15"/>
      <c r="BN358" s="14"/>
      <c r="BO358" s="14"/>
      <c r="BP358" s="14"/>
      <c r="BQ358" s="14"/>
      <c r="BR358" s="14">
        <v>234.2</v>
      </c>
      <c r="BS358" s="14">
        <v>234.2</v>
      </c>
      <c r="BT358" s="14">
        <v>234.2</v>
      </c>
      <c r="BU358" s="14">
        <f t="shared" si="1094"/>
        <v>100</v>
      </c>
      <c r="BV358" s="14"/>
      <c r="BW358" s="14"/>
      <c r="BX358" s="14"/>
      <c r="BY358" s="15"/>
      <c r="BZ358" s="14"/>
      <c r="CA358" s="14"/>
      <c r="CB358" s="14"/>
      <c r="CC358" s="15"/>
      <c r="CD358" s="14"/>
      <c r="CE358" s="14"/>
      <c r="CF358" s="14"/>
      <c r="CG358" s="15"/>
      <c r="CH358" s="14"/>
      <c r="CI358" s="14"/>
      <c r="CJ358" s="14"/>
      <c r="CK358" s="15"/>
      <c r="CL358" s="15"/>
      <c r="CM358" s="14"/>
      <c r="CN358" s="14"/>
      <c r="CO358" s="15"/>
      <c r="CP358" s="15"/>
      <c r="CQ358" s="14"/>
      <c r="CR358" s="14"/>
      <c r="CS358" s="15"/>
    </row>
    <row r="359" spans="1:97" s="12" customFormat="1" x14ac:dyDescent="0.25">
      <c r="A359" s="120" t="s">
        <v>624</v>
      </c>
      <c r="B359" s="48">
        <f t="shared" si="1026"/>
        <v>234.2</v>
      </c>
      <c r="C359" s="48">
        <f t="shared" si="1026"/>
        <v>234.2</v>
      </c>
      <c r="D359" s="48">
        <f t="shared" si="1027"/>
        <v>234.2</v>
      </c>
      <c r="E359" s="14">
        <f t="shared" si="1100"/>
        <v>100</v>
      </c>
      <c r="F359" s="14"/>
      <c r="G359" s="14"/>
      <c r="H359" s="14"/>
      <c r="I359" s="15"/>
      <c r="J359" s="14"/>
      <c r="K359" s="14"/>
      <c r="L359" s="15"/>
      <c r="M359" s="15"/>
      <c r="N359" s="14"/>
      <c r="O359" s="14"/>
      <c r="P359" s="14"/>
      <c r="Q359" s="15"/>
      <c r="R359" s="14"/>
      <c r="S359" s="14"/>
      <c r="T359" s="14"/>
      <c r="U359" s="15"/>
      <c r="V359" s="156"/>
      <c r="W359" s="14"/>
      <c r="X359" s="14"/>
      <c r="Y359" s="15"/>
      <c r="Z359" s="14"/>
      <c r="AA359" s="14"/>
      <c r="AB359" s="14"/>
      <c r="AC359" s="15"/>
      <c r="AD359" s="14"/>
      <c r="AE359" s="14"/>
      <c r="AF359" s="15"/>
      <c r="AG359" s="15"/>
      <c r="AH359" s="14"/>
      <c r="AI359" s="14"/>
      <c r="AJ359" s="14"/>
      <c r="AK359" s="15"/>
      <c r="AL359" s="14"/>
      <c r="AM359" s="14"/>
      <c r="AN359" s="14"/>
      <c r="AO359" s="14"/>
      <c r="AP359" s="14"/>
      <c r="AQ359" s="14"/>
      <c r="AR359" s="14"/>
      <c r="AS359" s="15"/>
      <c r="AT359" s="14"/>
      <c r="AU359" s="14"/>
      <c r="AV359" s="14"/>
      <c r="AW359" s="15"/>
      <c r="AX359" s="14"/>
      <c r="AY359" s="14"/>
      <c r="AZ359" s="14"/>
      <c r="BA359" s="15"/>
      <c r="BB359" s="14"/>
      <c r="BC359" s="14"/>
      <c r="BD359" s="14"/>
      <c r="BE359" s="15"/>
      <c r="BF359" s="14"/>
      <c r="BG359" s="14"/>
      <c r="BH359" s="14"/>
      <c r="BI359" s="15"/>
      <c r="BJ359" s="14"/>
      <c r="BK359" s="14"/>
      <c r="BL359" s="14"/>
      <c r="BM359" s="15"/>
      <c r="BN359" s="14"/>
      <c r="BO359" s="14"/>
      <c r="BP359" s="14"/>
      <c r="BQ359" s="14"/>
      <c r="BR359" s="14">
        <v>234.2</v>
      </c>
      <c r="BS359" s="14">
        <v>234.2</v>
      </c>
      <c r="BT359" s="14">
        <v>234.2</v>
      </c>
      <c r="BU359" s="14">
        <f t="shared" si="1094"/>
        <v>100</v>
      </c>
      <c r="BV359" s="14"/>
      <c r="BW359" s="14"/>
      <c r="BX359" s="14"/>
      <c r="BY359" s="15"/>
      <c r="BZ359" s="14"/>
      <c r="CA359" s="14"/>
      <c r="CB359" s="14"/>
      <c r="CC359" s="15"/>
      <c r="CD359" s="14"/>
      <c r="CE359" s="14"/>
      <c r="CF359" s="14"/>
      <c r="CG359" s="15"/>
      <c r="CH359" s="14"/>
      <c r="CI359" s="14"/>
      <c r="CJ359" s="14"/>
      <c r="CK359" s="15"/>
      <c r="CL359" s="15"/>
      <c r="CM359" s="14"/>
      <c r="CN359" s="14"/>
      <c r="CO359" s="15"/>
      <c r="CP359" s="15"/>
      <c r="CQ359" s="14"/>
      <c r="CR359" s="14"/>
      <c r="CS359" s="15"/>
    </row>
    <row r="360" spans="1:97" s="12" customFormat="1" x14ac:dyDescent="0.25">
      <c r="A360" s="120" t="s">
        <v>289</v>
      </c>
      <c r="B360" s="48">
        <f t="shared" si="1026"/>
        <v>234.2</v>
      </c>
      <c r="C360" s="48">
        <f t="shared" si="1026"/>
        <v>234.2</v>
      </c>
      <c r="D360" s="48">
        <f t="shared" si="1027"/>
        <v>234.2</v>
      </c>
      <c r="E360" s="14">
        <f t="shared" si="1100"/>
        <v>100</v>
      </c>
      <c r="F360" s="14"/>
      <c r="G360" s="14"/>
      <c r="H360" s="14"/>
      <c r="I360" s="15"/>
      <c r="J360" s="14"/>
      <c r="K360" s="14"/>
      <c r="L360" s="15"/>
      <c r="M360" s="15"/>
      <c r="N360" s="14"/>
      <c r="O360" s="14"/>
      <c r="P360" s="14"/>
      <c r="Q360" s="15"/>
      <c r="R360" s="14"/>
      <c r="S360" s="14"/>
      <c r="T360" s="14"/>
      <c r="U360" s="15"/>
      <c r="V360" s="156"/>
      <c r="W360" s="14"/>
      <c r="X360" s="14"/>
      <c r="Y360" s="15"/>
      <c r="Z360" s="14"/>
      <c r="AA360" s="14"/>
      <c r="AB360" s="14"/>
      <c r="AC360" s="15"/>
      <c r="AD360" s="14"/>
      <c r="AE360" s="14"/>
      <c r="AF360" s="15"/>
      <c r="AG360" s="15"/>
      <c r="AH360" s="14"/>
      <c r="AI360" s="14"/>
      <c r="AJ360" s="14"/>
      <c r="AK360" s="15"/>
      <c r="AL360" s="14"/>
      <c r="AM360" s="14"/>
      <c r="AN360" s="14"/>
      <c r="AO360" s="14"/>
      <c r="AP360" s="14"/>
      <c r="AQ360" s="14"/>
      <c r="AR360" s="14"/>
      <c r="AS360" s="15"/>
      <c r="AT360" s="14"/>
      <c r="AU360" s="14"/>
      <c r="AV360" s="14"/>
      <c r="AW360" s="15"/>
      <c r="AX360" s="14"/>
      <c r="AY360" s="14"/>
      <c r="AZ360" s="14"/>
      <c r="BA360" s="15"/>
      <c r="BB360" s="14"/>
      <c r="BC360" s="14"/>
      <c r="BD360" s="14"/>
      <c r="BE360" s="15"/>
      <c r="BF360" s="14"/>
      <c r="BG360" s="14"/>
      <c r="BH360" s="14"/>
      <c r="BI360" s="15"/>
      <c r="BJ360" s="14"/>
      <c r="BK360" s="14"/>
      <c r="BL360" s="14"/>
      <c r="BM360" s="15"/>
      <c r="BN360" s="14"/>
      <c r="BO360" s="14"/>
      <c r="BP360" s="14"/>
      <c r="BQ360" s="14"/>
      <c r="BR360" s="14">
        <v>234.2</v>
      </c>
      <c r="BS360" s="14">
        <v>234.2</v>
      </c>
      <c r="BT360" s="14">
        <v>234.2</v>
      </c>
      <c r="BU360" s="14">
        <f t="shared" si="1094"/>
        <v>100</v>
      </c>
      <c r="BV360" s="14"/>
      <c r="BW360" s="14"/>
      <c r="BX360" s="14"/>
      <c r="BY360" s="15"/>
      <c r="BZ360" s="14"/>
      <c r="CA360" s="14"/>
      <c r="CB360" s="14"/>
      <c r="CC360" s="15"/>
      <c r="CD360" s="14"/>
      <c r="CE360" s="14"/>
      <c r="CF360" s="14"/>
      <c r="CG360" s="15"/>
      <c r="CH360" s="14"/>
      <c r="CI360" s="14"/>
      <c r="CJ360" s="14"/>
      <c r="CK360" s="15"/>
      <c r="CL360" s="15"/>
      <c r="CM360" s="14"/>
      <c r="CN360" s="14"/>
      <c r="CO360" s="15"/>
      <c r="CP360" s="15"/>
      <c r="CQ360" s="14"/>
      <c r="CR360" s="14"/>
      <c r="CS360" s="15"/>
    </row>
    <row r="361" spans="1:97" s="12" customFormat="1" x14ac:dyDescent="0.25">
      <c r="A361" s="120" t="s">
        <v>627</v>
      </c>
      <c r="B361" s="48">
        <f t="shared" si="1026"/>
        <v>93.7</v>
      </c>
      <c r="C361" s="48">
        <f t="shared" si="1026"/>
        <v>93.7</v>
      </c>
      <c r="D361" s="48">
        <f t="shared" si="1027"/>
        <v>93.7</v>
      </c>
      <c r="E361" s="14">
        <f t="shared" si="1100"/>
        <v>100</v>
      </c>
      <c r="F361" s="14"/>
      <c r="G361" s="14"/>
      <c r="H361" s="14"/>
      <c r="I361" s="15"/>
      <c r="J361" s="14"/>
      <c r="K361" s="14"/>
      <c r="L361" s="15"/>
      <c r="M361" s="15"/>
      <c r="N361" s="14"/>
      <c r="O361" s="14"/>
      <c r="P361" s="14"/>
      <c r="Q361" s="15"/>
      <c r="R361" s="14"/>
      <c r="S361" s="14"/>
      <c r="T361" s="14"/>
      <c r="U361" s="15"/>
      <c r="V361" s="156"/>
      <c r="W361" s="14"/>
      <c r="X361" s="14"/>
      <c r="Y361" s="15"/>
      <c r="Z361" s="14"/>
      <c r="AA361" s="14"/>
      <c r="AB361" s="14"/>
      <c r="AC361" s="15"/>
      <c r="AD361" s="14"/>
      <c r="AE361" s="14"/>
      <c r="AF361" s="15"/>
      <c r="AG361" s="15"/>
      <c r="AH361" s="14"/>
      <c r="AI361" s="14"/>
      <c r="AJ361" s="14"/>
      <c r="AK361" s="15"/>
      <c r="AL361" s="14"/>
      <c r="AM361" s="14"/>
      <c r="AN361" s="14"/>
      <c r="AO361" s="14"/>
      <c r="AP361" s="14"/>
      <c r="AQ361" s="14"/>
      <c r="AR361" s="14"/>
      <c r="AS361" s="15"/>
      <c r="AT361" s="14"/>
      <c r="AU361" s="14"/>
      <c r="AV361" s="14"/>
      <c r="AW361" s="15"/>
      <c r="AX361" s="14"/>
      <c r="AY361" s="14"/>
      <c r="AZ361" s="14"/>
      <c r="BA361" s="15"/>
      <c r="BB361" s="14"/>
      <c r="BC361" s="14"/>
      <c r="BD361" s="14"/>
      <c r="BE361" s="15"/>
      <c r="BF361" s="14"/>
      <c r="BG361" s="14"/>
      <c r="BH361" s="14"/>
      <c r="BI361" s="15"/>
      <c r="BJ361" s="14"/>
      <c r="BK361" s="14"/>
      <c r="BL361" s="14"/>
      <c r="BM361" s="15"/>
      <c r="BN361" s="14"/>
      <c r="BO361" s="14"/>
      <c r="BP361" s="14"/>
      <c r="BQ361" s="14"/>
      <c r="BR361" s="14">
        <v>93.7</v>
      </c>
      <c r="BS361" s="14">
        <v>93.7</v>
      </c>
      <c r="BT361" s="14">
        <v>93.7</v>
      </c>
      <c r="BU361" s="14">
        <f t="shared" si="1094"/>
        <v>100</v>
      </c>
      <c r="BV361" s="14"/>
      <c r="BW361" s="14"/>
      <c r="BX361" s="14"/>
      <c r="BY361" s="15"/>
      <c r="BZ361" s="14"/>
      <c r="CA361" s="14"/>
      <c r="CB361" s="14"/>
      <c r="CC361" s="15"/>
      <c r="CD361" s="14"/>
      <c r="CE361" s="14"/>
      <c r="CF361" s="14"/>
      <c r="CG361" s="15"/>
      <c r="CH361" s="14"/>
      <c r="CI361" s="14"/>
      <c r="CJ361" s="14"/>
      <c r="CK361" s="15"/>
      <c r="CL361" s="15"/>
      <c r="CM361" s="14"/>
      <c r="CN361" s="14"/>
      <c r="CO361" s="15"/>
      <c r="CP361" s="15"/>
      <c r="CQ361" s="14"/>
      <c r="CR361" s="14"/>
      <c r="CS361" s="15"/>
    </row>
    <row r="362" spans="1:97" s="12" customFormat="1" x14ac:dyDescent="0.25">
      <c r="A362" s="120" t="s">
        <v>625</v>
      </c>
      <c r="B362" s="48">
        <f t="shared" si="1026"/>
        <v>234.2</v>
      </c>
      <c r="C362" s="48">
        <f t="shared" si="1026"/>
        <v>234.2</v>
      </c>
      <c r="D362" s="48">
        <f t="shared" si="1027"/>
        <v>234.2</v>
      </c>
      <c r="E362" s="14">
        <f t="shared" si="1100"/>
        <v>100</v>
      </c>
      <c r="F362" s="14"/>
      <c r="G362" s="14"/>
      <c r="H362" s="14"/>
      <c r="I362" s="15"/>
      <c r="J362" s="14"/>
      <c r="K362" s="14"/>
      <c r="L362" s="15"/>
      <c r="M362" s="15"/>
      <c r="N362" s="14"/>
      <c r="O362" s="14"/>
      <c r="P362" s="14"/>
      <c r="Q362" s="15"/>
      <c r="R362" s="14"/>
      <c r="S362" s="14"/>
      <c r="T362" s="14"/>
      <c r="U362" s="15"/>
      <c r="V362" s="156"/>
      <c r="W362" s="14"/>
      <c r="X362" s="14"/>
      <c r="Y362" s="15"/>
      <c r="Z362" s="14"/>
      <c r="AA362" s="14"/>
      <c r="AB362" s="14"/>
      <c r="AC362" s="15"/>
      <c r="AD362" s="14"/>
      <c r="AE362" s="14"/>
      <c r="AF362" s="15"/>
      <c r="AG362" s="15"/>
      <c r="AH362" s="14"/>
      <c r="AI362" s="14"/>
      <c r="AJ362" s="14"/>
      <c r="AK362" s="15"/>
      <c r="AL362" s="14"/>
      <c r="AM362" s="14"/>
      <c r="AN362" s="14"/>
      <c r="AO362" s="14"/>
      <c r="AP362" s="14"/>
      <c r="AQ362" s="14"/>
      <c r="AR362" s="14"/>
      <c r="AS362" s="15"/>
      <c r="AT362" s="14"/>
      <c r="AU362" s="14"/>
      <c r="AV362" s="14"/>
      <c r="AW362" s="15"/>
      <c r="AX362" s="14"/>
      <c r="AY362" s="14"/>
      <c r="AZ362" s="14"/>
      <c r="BA362" s="15"/>
      <c r="BB362" s="14"/>
      <c r="BC362" s="14"/>
      <c r="BD362" s="14"/>
      <c r="BE362" s="15"/>
      <c r="BF362" s="14"/>
      <c r="BG362" s="14"/>
      <c r="BH362" s="14"/>
      <c r="BI362" s="15"/>
      <c r="BJ362" s="14"/>
      <c r="BK362" s="14"/>
      <c r="BL362" s="14"/>
      <c r="BM362" s="15"/>
      <c r="BN362" s="14"/>
      <c r="BO362" s="14"/>
      <c r="BP362" s="14"/>
      <c r="BQ362" s="14"/>
      <c r="BR362" s="14">
        <v>234.2</v>
      </c>
      <c r="BS362" s="14">
        <v>234.2</v>
      </c>
      <c r="BT362" s="14">
        <v>234.2</v>
      </c>
      <c r="BU362" s="14">
        <f t="shared" si="1094"/>
        <v>100</v>
      </c>
      <c r="BV362" s="14"/>
      <c r="BW362" s="14"/>
      <c r="BX362" s="14"/>
      <c r="BY362" s="15"/>
      <c r="BZ362" s="14"/>
      <c r="CA362" s="14"/>
      <c r="CB362" s="14"/>
      <c r="CC362" s="15"/>
      <c r="CD362" s="14"/>
      <c r="CE362" s="14"/>
      <c r="CF362" s="14"/>
      <c r="CG362" s="15"/>
      <c r="CH362" s="14"/>
      <c r="CI362" s="14"/>
      <c r="CJ362" s="14"/>
      <c r="CK362" s="15"/>
      <c r="CL362" s="15"/>
      <c r="CM362" s="14"/>
      <c r="CN362" s="14"/>
      <c r="CO362" s="15"/>
      <c r="CP362" s="15"/>
      <c r="CQ362" s="14"/>
      <c r="CR362" s="14"/>
      <c r="CS362" s="15"/>
    </row>
    <row r="363" spans="1:97" s="12" customFormat="1" x14ac:dyDescent="0.25">
      <c r="A363" s="120" t="s">
        <v>626</v>
      </c>
      <c r="B363" s="48">
        <f t="shared" si="1026"/>
        <v>234.2</v>
      </c>
      <c r="C363" s="48">
        <f t="shared" si="1026"/>
        <v>234.2</v>
      </c>
      <c r="D363" s="48">
        <f t="shared" si="1027"/>
        <v>234.2</v>
      </c>
      <c r="E363" s="14">
        <f t="shared" si="1100"/>
        <v>100</v>
      </c>
      <c r="F363" s="14"/>
      <c r="G363" s="14"/>
      <c r="H363" s="14"/>
      <c r="I363" s="15"/>
      <c r="J363" s="14"/>
      <c r="K363" s="14"/>
      <c r="L363" s="15"/>
      <c r="M363" s="15"/>
      <c r="N363" s="14"/>
      <c r="O363" s="14"/>
      <c r="P363" s="14"/>
      <c r="Q363" s="15"/>
      <c r="R363" s="14"/>
      <c r="S363" s="14"/>
      <c r="T363" s="14"/>
      <c r="U363" s="15"/>
      <c r="V363" s="156"/>
      <c r="W363" s="14"/>
      <c r="X363" s="14"/>
      <c r="Y363" s="15"/>
      <c r="Z363" s="14"/>
      <c r="AA363" s="14"/>
      <c r="AB363" s="14"/>
      <c r="AC363" s="15"/>
      <c r="AD363" s="14"/>
      <c r="AE363" s="14"/>
      <c r="AF363" s="15"/>
      <c r="AG363" s="15"/>
      <c r="AH363" s="14"/>
      <c r="AI363" s="14"/>
      <c r="AJ363" s="14"/>
      <c r="AK363" s="15"/>
      <c r="AL363" s="14"/>
      <c r="AM363" s="14"/>
      <c r="AN363" s="14"/>
      <c r="AO363" s="14"/>
      <c r="AP363" s="14"/>
      <c r="AQ363" s="14"/>
      <c r="AR363" s="14"/>
      <c r="AS363" s="15"/>
      <c r="AT363" s="14"/>
      <c r="AU363" s="14"/>
      <c r="AV363" s="14"/>
      <c r="AW363" s="15"/>
      <c r="AX363" s="14"/>
      <c r="AY363" s="14"/>
      <c r="AZ363" s="14"/>
      <c r="BA363" s="15"/>
      <c r="BB363" s="14"/>
      <c r="BC363" s="14"/>
      <c r="BD363" s="14"/>
      <c r="BE363" s="15"/>
      <c r="BF363" s="14"/>
      <c r="BG363" s="14"/>
      <c r="BH363" s="14"/>
      <c r="BI363" s="15"/>
      <c r="BJ363" s="14"/>
      <c r="BK363" s="14"/>
      <c r="BL363" s="14"/>
      <c r="BM363" s="15"/>
      <c r="BN363" s="14"/>
      <c r="BO363" s="14"/>
      <c r="BP363" s="14"/>
      <c r="BQ363" s="14"/>
      <c r="BR363" s="14">
        <v>234.2</v>
      </c>
      <c r="BS363" s="14">
        <v>234.2</v>
      </c>
      <c r="BT363" s="14">
        <v>234.2</v>
      </c>
      <c r="BU363" s="14">
        <f t="shared" si="1094"/>
        <v>100</v>
      </c>
      <c r="BV363" s="14"/>
      <c r="BW363" s="14"/>
      <c r="BX363" s="14"/>
      <c r="BY363" s="15"/>
      <c r="BZ363" s="14"/>
      <c r="CA363" s="14"/>
      <c r="CB363" s="14"/>
      <c r="CC363" s="15"/>
      <c r="CD363" s="14"/>
      <c r="CE363" s="14"/>
      <c r="CF363" s="14"/>
      <c r="CG363" s="15"/>
      <c r="CH363" s="14"/>
      <c r="CI363" s="14"/>
      <c r="CJ363" s="14"/>
      <c r="CK363" s="15"/>
      <c r="CL363" s="15"/>
      <c r="CM363" s="14"/>
      <c r="CN363" s="14"/>
      <c r="CO363" s="15"/>
      <c r="CP363" s="15"/>
      <c r="CQ363" s="14"/>
      <c r="CR363" s="14"/>
      <c r="CS363" s="15"/>
    </row>
    <row r="364" spans="1:97" s="26" customFormat="1" ht="31.5" x14ac:dyDescent="0.25">
      <c r="A364" s="76" t="s">
        <v>403</v>
      </c>
      <c r="B364" s="78">
        <f t="shared" si="1026"/>
        <v>127389.50000000001</v>
      </c>
      <c r="C364" s="78">
        <f t="shared" si="1026"/>
        <v>138058.77850000004</v>
      </c>
      <c r="D364" s="78">
        <f t="shared" si="1027"/>
        <v>134974.89507000003</v>
      </c>
      <c r="E364" s="81">
        <f t="shared" ref="E364" si="1101">D364/C364*100</f>
        <v>97.766253284647149</v>
      </c>
      <c r="F364" s="81">
        <f>SUM(F365:F371)</f>
        <v>397.4</v>
      </c>
      <c r="G364" s="81">
        <f>SUM(G365:G371)</f>
        <v>397.4</v>
      </c>
      <c r="H364" s="81">
        <f t="shared" ref="H364:CN364" si="1102">SUM(H365:H371)</f>
        <v>392.72710000000001</v>
      </c>
      <c r="I364" s="81">
        <f t="shared" si="1030"/>
        <v>98.824131857070967</v>
      </c>
      <c r="J364" s="81">
        <f t="shared" ref="J364" si="1103">SUM(J365:J371)</f>
        <v>45.2</v>
      </c>
      <c r="K364" s="81">
        <f t="shared" si="1102"/>
        <v>45.2</v>
      </c>
      <c r="L364" s="81">
        <f t="shared" si="1102"/>
        <v>45.2</v>
      </c>
      <c r="M364" s="81">
        <f t="shared" si="1032"/>
        <v>100</v>
      </c>
      <c r="N364" s="81">
        <f t="shared" ref="N364" si="1104">SUM(N365:N371)</f>
        <v>672.3</v>
      </c>
      <c r="O364" s="81">
        <f t="shared" si="1102"/>
        <v>453.9</v>
      </c>
      <c r="P364" s="81">
        <f t="shared" si="1102"/>
        <v>430.04098999999997</v>
      </c>
      <c r="Q364" s="81">
        <f t="shared" si="1034"/>
        <v>94.743553646177574</v>
      </c>
      <c r="R364" s="81">
        <f t="shared" ref="R364" si="1105">SUM(R365:R371)</f>
        <v>13550.6</v>
      </c>
      <c r="S364" s="81">
        <f t="shared" si="1102"/>
        <v>17314.2</v>
      </c>
      <c r="T364" s="81">
        <f t="shared" si="1102"/>
        <v>17314.2</v>
      </c>
      <c r="U364" s="81">
        <f t="shared" si="972"/>
        <v>100</v>
      </c>
      <c r="V364" s="154"/>
      <c r="W364" s="81">
        <f t="shared" si="1102"/>
        <v>105.07850000000001</v>
      </c>
      <c r="X364" s="81">
        <f t="shared" si="1102"/>
        <v>105.06533999999999</v>
      </c>
      <c r="Y364" s="81">
        <f t="shared" si="106"/>
        <v>99.987476029825302</v>
      </c>
      <c r="Z364" s="81">
        <f t="shared" ref="Z364" si="1106">SUM(Z365:Z371)</f>
        <v>1629.8</v>
      </c>
      <c r="AA364" s="81">
        <f t="shared" si="1102"/>
        <v>2035.2</v>
      </c>
      <c r="AB364" s="81">
        <f t="shared" si="1102"/>
        <v>1990.6389999999999</v>
      </c>
      <c r="AC364" s="81">
        <f t="shared" si="1037"/>
        <v>97.810485455974842</v>
      </c>
      <c r="AD364" s="81">
        <f t="shared" ref="AD364" si="1107">SUM(AD365:AD371)</f>
        <v>53.9</v>
      </c>
      <c r="AE364" s="81">
        <f t="shared" si="1102"/>
        <v>53.9</v>
      </c>
      <c r="AF364" s="81">
        <f t="shared" si="1102"/>
        <v>53.9</v>
      </c>
      <c r="AG364" s="81">
        <f t="shared" si="1039"/>
        <v>100</v>
      </c>
      <c r="AH364" s="81">
        <f t="shared" ref="AH364" si="1108">SUM(AH365:AH371)</f>
        <v>97175.4</v>
      </c>
      <c r="AI364" s="81">
        <f t="shared" si="1102"/>
        <v>103861</v>
      </c>
      <c r="AJ364" s="81">
        <f t="shared" si="1102"/>
        <v>103737.47918000001</v>
      </c>
      <c r="AK364" s="81">
        <f t="shared" si="1041"/>
        <v>99.881071027623463</v>
      </c>
      <c r="AL364" s="81">
        <f t="shared" ref="AL364" si="1109">SUM(AL365:AL371)</f>
        <v>300.60000000000002</v>
      </c>
      <c r="AM364" s="81">
        <f t="shared" si="1102"/>
        <v>310.3</v>
      </c>
      <c r="AN364" s="81">
        <f t="shared" si="1102"/>
        <v>310.3</v>
      </c>
      <c r="AO364" s="79">
        <f t="shared" si="1043"/>
        <v>100</v>
      </c>
      <c r="AP364" s="81">
        <f t="shared" ref="AP364" si="1110">SUM(AP365:AP371)</f>
        <v>0</v>
      </c>
      <c r="AQ364" s="81">
        <f t="shared" si="1102"/>
        <v>0</v>
      </c>
      <c r="AR364" s="81">
        <f t="shared" si="1102"/>
        <v>0</v>
      </c>
      <c r="AS364" s="81"/>
      <c r="AT364" s="81">
        <f t="shared" ref="AT364" si="1111">SUM(AT365:AT371)</f>
        <v>300.60000000000002</v>
      </c>
      <c r="AU364" s="81">
        <f t="shared" si="1102"/>
        <v>310.3</v>
      </c>
      <c r="AV364" s="81">
        <f t="shared" si="1102"/>
        <v>310.3</v>
      </c>
      <c r="AW364" s="81">
        <f t="shared" si="1046"/>
        <v>100</v>
      </c>
      <c r="AX364" s="81">
        <f t="shared" ref="AX364" si="1112">SUM(AX365:AX371)</f>
        <v>1081.9000000000001</v>
      </c>
      <c r="AY364" s="81">
        <f t="shared" si="1102"/>
        <v>947</v>
      </c>
      <c r="AZ364" s="81">
        <f t="shared" si="1102"/>
        <v>830.34345999999994</v>
      </c>
      <c r="BA364" s="81">
        <f t="shared" si="1048"/>
        <v>87.681463569165786</v>
      </c>
      <c r="BB364" s="81">
        <f t="shared" ref="BB364" si="1113">SUM(BB365:BB371)</f>
        <v>300.60000000000002</v>
      </c>
      <c r="BC364" s="81">
        <f t="shared" si="1102"/>
        <v>310.3</v>
      </c>
      <c r="BD364" s="81">
        <f t="shared" si="1102"/>
        <v>310.3</v>
      </c>
      <c r="BE364" s="81">
        <f t="shared" si="1050"/>
        <v>100</v>
      </c>
      <c r="BF364" s="81">
        <f t="shared" ref="BF364" si="1114">SUM(BF365:BF371)</f>
        <v>300.60000000000002</v>
      </c>
      <c r="BG364" s="81">
        <f t="shared" si="1102"/>
        <v>310.3</v>
      </c>
      <c r="BH364" s="81">
        <f t="shared" si="1102"/>
        <v>310.3</v>
      </c>
      <c r="BI364" s="81">
        <f t="shared" si="1052"/>
        <v>100</v>
      </c>
      <c r="BJ364" s="81">
        <f t="shared" ref="BJ364" si="1115">SUM(BJ365:BJ371)</f>
        <v>550.70000000000005</v>
      </c>
      <c r="BK364" s="81">
        <f t="shared" si="1102"/>
        <v>549</v>
      </c>
      <c r="BL364" s="81">
        <f t="shared" ref="BL364" si="1116">SUM(BL365:BL371)</f>
        <v>549</v>
      </c>
      <c r="BM364" s="81">
        <f t="shared" si="1055"/>
        <v>100</v>
      </c>
      <c r="BN364" s="81">
        <f t="shared" ref="BN364" si="1117">SUM(BN365:BN371)</f>
        <v>0</v>
      </c>
      <c r="BO364" s="81">
        <f t="shared" si="1102"/>
        <v>0</v>
      </c>
      <c r="BP364" s="81">
        <f t="shared" ref="BP364" si="1118">SUM(BP365:BP371)</f>
        <v>0</v>
      </c>
      <c r="BQ364" s="81">
        <f t="shared" si="1102"/>
        <v>0</v>
      </c>
      <c r="BR364" s="81">
        <f t="shared" ref="BR364" si="1119">SUM(BR365:BR371)</f>
        <v>655.8</v>
      </c>
      <c r="BS364" s="81">
        <f t="shared" si="1102"/>
        <v>655.8</v>
      </c>
      <c r="BT364" s="81">
        <f t="shared" ref="BT364" si="1120">SUM(BT365:BT371)</f>
        <v>655.8</v>
      </c>
      <c r="BU364" s="79">
        <f t="shared" si="1094"/>
        <v>100</v>
      </c>
      <c r="BV364" s="81">
        <f t="shared" ref="BV364" si="1121">SUM(BV365:BV371)</f>
        <v>300.60000000000002</v>
      </c>
      <c r="BW364" s="81">
        <f t="shared" si="1102"/>
        <v>310.3</v>
      </c>
      <c r="BX364" s="81">
        <f t="shared" si="1102"/>
        <v>310.3</v>
      </c>
      <c r="BY364" s="81">
        <f t="shared" si="1061"/>
        <v>100</v>
      </c>
      <c r="BZ364" s="81">
        <f t="shared" ref="BZ364" si="1122">SUM(BZ365:BZ371)</f>
        <v>300.60000000000002</v>
      </c>
      <c r="CA364" s="81">
        <f t="shared" si="1102"/>
        <v>310.3</v>
      </c>
      <c r="CB364" s="81">
        <f t="shared" ref="CB364" si="1123">SUM(CB365:CB371)</f>
        <v>310.3</v>
      </c>
      <c r="CC364" s="81">
        <f t="shared" si="1064"/>
        <v>100</v>
      </c>
      <c r="CD364" s="81">
        <f t="shared" ref="CD364" si="1124">SUM(CD365:CD371)</f>
        <v>9744.7000000000007</v>
      </c>
      <c r="CE364" s="81">
        <f t="shared" si="1102"/>
        <v>9744.7000000000007</v>
      </c>
      <c r="CF364" s="81">
        <f t="shared" si="1102"/>
        <v>7006.1</v>
      </c>
      <c r="CG364" s="81">
        <f t="shared" si="94"/>
        <v>71.896518107278823</v>
      </c>
      <c r="CH364" s="81">
        <f t="shared" ref="CH364" si="1125">SUM(CH365:CH371)</f>
        <v>28.2</v>
      </c>
      <c r="CI364" s="81">
        <f t="shared" si="1102"/>
        <v>32</v>
      </c>
      <c r="CJ364" s="81">
        <f t="shared" si="1102"/>
        <v>0</v>
      </c>
      <c r="CK364" s="81"/>
      <c r="CL364" s="81"/>
      <c r="CM364" s="81">
        <f t="shared" si="1102"/>
        <v>2.6</v>
      </c>
      <c r="CN364" s="81">
        <f t="shared" si="1102"/>
        <v>2.6</v>
      </c>
      <c r="CO364" s="81">
        <f t="shared" si="1068"/>
        <v>100</v>
      </c>
      <c r="CP364" s="81"/>
      <c r="CQ364" s="81"/>
      <c r="CR364" s="81"/>
      <c r="CS364" s="81"/>
    </row>
    <row r="365" spans="1:97" s="12" customFormat="1" x14ac:dyDescent="0.25">
      <c r="A365" s="119" t="s">
        <v>342</v>
      </c>
      <c r="B365" s="48">
        <f t="shared" si="1026"/>
        <v>126733.70000000001</v>
      </c>
      <c r="C365" s="48">
        <f t="shared" si="1026"/>
        <v>137402.97850000003</v>
      </c>
      <c r="D365" s="48">
        <f t="shared" si="1027"/>
        <v>134319.09507000004</v>
      </c>
      <c r="E365" s="15">
        <f t="shared" si="1"/>
        <v>97.755592008509495</v>
      </c>
      <c r="F365" s="15">
        <v>397.4</v>
      </c>
      <c r="G365" s="15">
        <v>397.4</v>
      </c>
      <c r="H365" s="133">
        <v>392.72710000000001</v>
      </c>
      <c r="I365" s="15">
        <f t="shared" si="1030"/>
        <v>98.824131857070967</v>
      </c>
      <c r="J365" s="15">
        <v>45.2</v>
      </c>
      <c r="K365" s="133">
        <v>45.2</v>
      </c>
      <c r="L365" s="133">
        <v>45.2</v>
      </c>
      <c r="M365" s="15">
        <f t="shared" si="1032"/>
        <v>100</v>
      </c>
      <c r="N365" s="15">
        <v>672.3</v>
      </c>
      <c r="O365" s="133">
        <v>453.9</v>
      </c>
      <c r="P365" s="133">
        <v>430.04098999999997</v>
      </c>
      <c r="Q365" s="15">
        <f t="shared" si="1034"/>
        <v>94.743553646177574</v>
      </c>
      <c r="R365" s="15">
        <v>13550.6</v>
      </c>
      <c r="S365" s="15">
        <v>17314.2</v>
      </c>
      <c r="T365" s="133">
        <v>17314.2</v>
      </c>
      <c r="U365" s="15">
        <f t="shared" si="972"/>
        <v>100</v>
      </c>
      <c r="V365" s="156"/>
      <c r="W365" s="133">
        <v>105.07850000000001</v>
      </c>
      <c r="X365" s="133">
        <v>105.06533999999999</v>
      </c>
      <c r="Y365" s="15">
        <f t="shared" si="106"/>
        <v>99.987476029825302</v>
      </c>
      <c r="Z365" s="15">
        <v>1629.8</v>
      </c>
      <c r="AA365" s="15">
        <v>2035.2</v>
      </c>
      <c r="AB365" s="133">
        <v>1990.6389999999999</v>
      </c>
      <c r="AC365" s="15">
        <f t="shared" si="1037"/>
        <v>97.810485455974842</v>
      </c>
      <c r="AD365" s="15">
        <v>53.9</v>
      </c>
      <c r="AE365" s="15">
        <v>53.9</v>
      </c>
      <c r="AF365" s="133">
        <v>53.9</v>
      </c>
      <c r="AG365" s="15">
        <f t="shared" si="1039"/>
        <v>100</v>
      </c>
      <c r="AH365" s="247">
        <v>97175.4</v>
      </c>
      <c r="AI365" s="133">
        <v>103861</v>
      </c>
      <c r="AJ365" s="133">
        <v>103737.47918000001</v>
      </c>
      <c r="AK365" s="15">
        <f t="shared" si="1041"/>
        <v>99.881071027623463</v>
      </c>
      <c r="AL365" s="15">
        <v>300.60000000000002</v>
      </c>
      <c r="AM365" s="133">
        <v>310.3</v>
      </c>
      <c r="AN365" s="133">
        <v>310.3</v>
      </c>
      <c r="AO365" s="14">
        <f t="shared" si="1043"/>
        <v>100</v>
      </c>
      <c r="AP365" s="15"/>
      <c r="AQ365" s="15"/>
      <c r="AR365" s="15"/>
      <c r="AS365" s="15"/>
      <c r="AT365" s="15">
        <v>300.60000000000002</v>
      </c>
      <c r="AU365" s="15">
        <v>310.3</v>
      </c>
      <c r="AV365" s="15">
        <v>310.3</v>
      </c>
      <c r="AW365" s="15">
        <f t="shared" si="1046"/>
        <v>100</v>
      </c>
      <c r="AX365" s="15">
        <v>1081.9000000000001</v>
      </c>
      <c r="AY365" s="133">
        <v>947</v>
      </c>
      <c r="AZ365" s="133">
        <v>830.34345999999994</v>
      </c>
      <c r="BA365" s="15">
        <f t="shared" si="1048"/>
        <v>87.681463569165786</v>
      </c>
      <c r="BB365" s="15">
        <v>300.60000000000002</v>
      </c>
      <c r="BC365" s="133">
        <v>310.3</v>
      </c>
      <c r="BD365" s="133">
        <v>310.3</v>
      </c>
      <c r="BE365" s="15">
        <f t="shared" si="1050"/>
        <v>100</v>
      </c>
      <c r="BF365" s="15">
        <v>300.60000000000002</v>
      </c>
      <c r="BG365" s="247">
        <v>310.3</v>
      </c>
      <c r="BH365" s="133">
        <v>310.3</v>
      </c>
      <c r="BI365" s="15">
        <f t="shared" si="1052"/>
        <v>100</v>
      </c>
      <c r="BJ365" s="15">
        <v>550.70000000000005</v>
      </c>
      <c r="BK365" s="15">
        <v>549</v>
      </c>
      <c r="BL365" s="15">
        <v>549</v>
      </c>
      <c r="BM365" s="15">
        <f t="shared" si="1055"/>
        <v>100</v>
      </c>
      <c r="BN365" s="15">
        <v>0</v>
      </c>
      <c r="BO365" s="15">
        <v>0</v>
      </c>
      <c r="BP365" s="15">
        <v>0</v>
      </c>
      <c r="BQ365" s="15"/>
      <c r="BR365" s="15"/>
      <c r="BS365" s="15"/>
      <c r="BT365" s="15"/>
      <c r="BU365" s="14"/>
      <c r="BV365" s="15">
        <v>300.60000000000002</v>
      </c>
      <c r="BW365" s="133">
        <v>310.3</v>
      </c>
      <c r="BX365" s="133">
        <v>310.3</v>
      </c>
      <c r="BY365" s="15">
        <f t="shared" si="1061"/>
        <v>100</v>
      </c>
      <c r="BZ365" s="15">
        <v>300.60000000000002</v>
      </c>
      <c r="CA365" s="15">
        <v>310.3</v>
      </c>
      <c r="CB365" s="15">
        <v>310.3</v>
      </c>
      <c r="CC365" s="15">
        <f t="shared" si="1064"/>
        <v>100</v>
      </c>
      <c r="CD365" s="15">
        <v>9744.7000000000007</v>
      </c>
      <c r="CE365" s="15">
        <v>9744.7000000000007</v>
      </c>
      <c r="CF365" s="133">
        <v>7006.1</v>
      </c>
      <c r="CG365" s="15">
        <f t="shared" si="94"/>
        <v>71.896518107278823</v>
      </c>
      <c r="CH365" s="15">
        <v>28.2</v>
      </c>
      <c r="CI365" s="15">
        <v>32</v>
      </c>
      <c r="CJ365" s="15">
        <v>0</v>
      </c>
      <c r="CK365" s="15">
        <f t="shared" si="1067"/>
        <v>0</v>
      </c>
      <c r="CL365" s="15"/>
      <c r="CM365" s="133">
        <v>2.6</v>
      </c>
      <c r="CN365" s="133">
        <v>2.6</v>
      </c>
      <c r="CO365" s="15">
        <f t="shared" si="1068"/>
        <v>100</v>
      </c>
      <c r="CP365" s="15"/>
      <c r="CQ365" s="15"/>
      <c r="CR365" s="15"/>
      <c r="CS365" s="15"/>
    </row>
    <row r="366" spans="1:97" s="12" customFormat="1" x14ac:dyDescent="0.25">
      <c r="A366" s="120" t="s">
        <v>670</v>
      </c>
      <c r="B366" s="48">
        <f t="shared" ref="B366:B368" si="1126">F366+J366+N366+R366+V366+Z366+AD366+AH366+AL366+AP366+AT366+AX366+BB366+BF366+BJ366+BN366+BR366+BV366+BZ366+CD366+CH366+CL366+CP366</f>
        <v>0</v>
      </c>
      <c r="C366" s="48">
        <f t="shared" ref="C366:C368" si="1127">G366+K366+O366+S366+W366+AA366+AE366+AI366+AM366+AQ366+AU366+AY366+BC366+BG366+BK366+BO366+BS366+BW366+CA366+CE366+CI366+CM366+CQ366</f>
        <v>0</v>
      </c>
      <c r="D366" s="48">
        <f t="shared" ref="D366:D368" si="1128">H366+L366+P366+T366+X366+AB366+AF366+AJ366+AN366+AR366+AV366+AZ366+BD366+BH366+BL366+BP366+BT366+BX366+CB366+CF366+CJ366+CN366+CR366</f>
        <v>0</v>
      </c>
      <c r="E366" s="14"/>
      <c r="F366" s="14"/>
      <c r="G366" s="14"/>
      <c r="H366" s="14"/>
      <c r="I366" s="15"/>
      <c r="J366" s="14"/>
      <c r="K366" s="14"/>
      <c r="L366" s="14"/>
      <c r="M366" s="15"/>
      <c r="N366" s="14"/>
      <c r="O366" s="14"/>
      <c r="P366" s="15"/>
      <c r="Q366" s="15"/>
      <c r="R366" s="15"/>
      <c r="S366" s="15"/>
      <c r="T366" s="15"/>
      <c r="U366" s="15"/>
      <c r="V366" s="156"/>
      <c r="W366" s="14"/>
      <c r="X366" s="14"/>
      <c r="Y366" s="15"/>
      <c r="Z366" s="14"/>
      <c r="AA366" s="14"/>
      <c r="AB366" s="14"/>
      <c r="AC366" s="15"/>
      <c r="AD366" s="14"/>
      <c r="AE366" s="14"/>
      <c r="AF366" s="14"/>
      <c r="AG366" s="15"/>
      <c r="AH366" s="15"/>
      <c r="AI366" s="15"/>
      <c r="AJ366" s="15"/>
      <c r="AK366" s="15"/>
      <c r="AL366" s="14"/>
      <c r="AM366" s="14"/>
      <c r="AN366" s="14"/>
      <c r="AO366" s="14"/>
      <c r="AP366" s="14"/>
      <c r="AQ366" s="14"/>
      <c r="AR366" s="14"/>
      <c r="AS366" s="15"/>
      <c r="AT366" s="14"/>
      <c r="AU366" s="14"/>
      <c r="AV366" s="14"/>
      <c r="AW366" s="15"/>
      <c r="AX366" s="14"/>
      <c r="AY366" s="14"/>
      <c r="AZ366" s="14"/>
      <c r="BA366" s="15"/>
      <c r="BB366" s="14"/>
      <c r="BC366" s="14"/>
      <c r="BD366" s="14"/>
      <c r="BE366" s="15"/>
      <c r="BF366" s="14"/>
      <c r="BG366" s="14"/>
      <c r="BH366" s="14"/>
      <c r="BI366" s="15"/>
      <c r="BJ366" s="14"/>
      <c r="BK366" s="14"/>
      <c r="BL366" s="14"/>
      <c r="BM366" s="15"/>
      <c r="BN366" s="14"/>
      <c r="BO366" s="14"/>
      <c r="BP366" s="14"/>
      <c r="BQ366" s="14"/>
      <c r="BR366" s="14"/>
      <c r="BS366" s="14"/>
      <c r="BT366" s="14"/>
      <c r="BU366" s="14"/>
      <c r="BV366" s="14"/>
      <c r="BW366" s="14"/>
      <c r="BX366" s="14"/>
      <c r="BY366" s="15"/>
      <c r="BZ366" s="14"/>
      <c r="CA366" s="14"/>
      <c r="CB366" s="14"/>
      <c r="CC366" s="15"/>
      <c r="CD366" s="14"/>
      <c r="CE366" s="14"/>
      <c r="CF366" s="14"/>
      <c r="CG366" s="15"/>
      <c r="CH366" s="14"/>
      <c r="CI366" s="14"/>
      <c r="CJ366" s="14"/>
      <c r="CK366" s="15"/>
      <c r="CL366" s="15"/>
      <c r="CM366" s="14"/>
      <c r="CN366" s="14"/>
      <c r="CO366" s="15"/>
      <c r="CP366" s="15"/>
      <c r="CQ366" s="14"/>
      <c r="CR366" s="14"/>
      <c r="CS366" s="15"/>
    </row>
    <row r="367" spans="1:97" s="12" customFormat="1" x14ac:dyDescent="0.25">
      <c r="A367" s="120" t="s">
        <v>327</v>
      </c>
      <c r="B367" s="48">
        <f t="shared" si="1126"/>
        <v>0</v>
      </c>
      <c r="C367" s="48">
        <f t="shared" si="1127"/>
        <v>0</v>
      </c>
      <c r="D367" s="48">
        <f t="shared" si="1128"/>
        <v>0</v>
      </c>
      <c r="E367" s="14"/>
      <c r="F367" s="14"/>
      <c r="G367" s="14"/>
      <c r="H367" s="14"/>
      <c r="I367" s="15"/>
      <c r="J367" s="14"/>
      <c r="K367" s="14"/>
      <c r="L367" s="14"/>
      <c r="M367" s="15"/>
      <c r="N367" s="14"/>
      <c r="O367" s="14"/>
      <c r="P367" s="15"/>
      <c r="Q367" s="15"/>
      <c r="R367" s="15"/>
      <c r="S367" s="15"/>
      <c r="T367" s="15"/>
      <c r="U367" s="15"/>
      <c r="V367" s="156"/>
      <c r="W367" s="14"/>
      <c r="X367" s="14"/>
      <c r="Y367" s="15"/>
      <c r="Z367" s="14"/>
      <c r="AA367" s="14"/>
      <c r="AB367" s="14"/>
      <c r="AC367" s="15"/>
      <c r="AD367" s="14"/>
      <c r="AE367" s="14"/>
      <c r="AF367" s="14"/>
      <c r="AG367" s="15"/>
      <c r="AH367" s="15"/>
      <c r="AI367" s="15"/>
      <c r="AJ367" s="15"/>
      <c r="AK367" s="15"/>
      <c r="AL367" s="14"/>
      <c r="AM367" s="14"/>
      <c r="AN367" s="14"/>
      <c r="AO367" s="14"/>
      <c r="AP367" s="14"/>
      <c r="AQ367" s="14"/>
      <c r="AR367" s="14"/>
      <c r="AS367" s="15"/>
      <c r="AT367" s="14"/>
      <c r="AU367" s="14"/>
      <c r="AV367" s="14"/>
      <c r="AW367" s="15"/>
      <c r="AX367" s="14"/>
      <c r="AY367" s="14"/>
      <c r="AZ367" s="14"/>
      <c r="BA367" s="15"/>
      <c r="BB367" s="14"/>
      <c r="BC367" s="14"/>
      <c r="BD367" s="14"/>
      <c r="BE367" s="15"/>
      <c r="BF367" s="14"/>
      <c r="BG367" s="14"/>
      <c r="BH367" s="14"/>
      <c r="BI367" s="15"/>
      <c r="BJ367" s="14"/>
      <c r="BK367" s="14"/>
      <c r="BL367" s="14"/>
      <c r="BM367" s="15"/>
      <c r="BN367" s="14"/>
      <c r="BO367" s="14"/>
      <c r="BP367" s="14"/>
      <c r="BQ367" s="14"/>
      <c r="BR367" s="14"/>
      <c r="BS367" s="14"/>
      <c r="BT367" s="14"/>
      <c r="BU367" s="14"/>
      <c r="BV367" s="14"/>
      <c r="BW367" s="14"/>
      <c r="BX367" s="14"/>
      <c r="BY367" s="15"/>
      <c r="BZ367" s="14"/>
      <c r="CA367" s="14"/>
      <c r="CB367" s="14"/>
      <c r="CC367" s="15"/>
      <c r="CD367" s="14"/>
      <c r="CE367" s="14"/>
      <c r="CF367" s="14"/>
      <c r="CG367" s="15"/>
      <c r="CH367" s="14"/>
      <c r="CI367" s="14"/>
      <c r="CJ367" s="14"/>
      <c r="CK367" s="15"/>
      <c r="CL367" s="15"/>
      <c r="CM367" s="14"/>
      <c r="CN367" s="14"/>
      <c r="CO367" s="15"/>
      <c r="CP367" s="15"/>
      <c r="CQ367" s="14"/>
      <c r="CR367" s="14"/>
      <c r="CS367" s="15"/>
    </row>
    <row r="368" spans="1:97" s="12" customFormat="1" x14ac:dyDescent="0.25">
      <c r="A368" s="120" t="s">
        <v>669</v>
      </c>
      <c r="B368" s="48">
        <f t="shared" si="1126"/>
        <v>93.7</v>
      </c>
      <c r="C368" s="48">
        <f t="shared" si="1127"/>
        <v>93.7</v>
      </c>
      <c r="D368" s="48">
        <f t="shared" si="1128"/>
        <v>93.7</v>
      </c>
      <c r="E368" s="14">
        <f>D368/C368*100</f>
        <v>100</v>
      </c>
      <c r="F368" s="14"/>
      <c r="G368" s="14"/>
      <c r="H368" s="14"/>
      <c r="I368" s="15"/>
      <c r="J368" s="14"/>
      <c r="K368" s="14"/>
      <c r="L368" s="14"/>
      <c r="M368" s="15"/>
      <c r="N368" s="14"/>
      <c r="O368" s="14"/>
      <c r="P368" s="15"/>
      <c r="Q368" s="15"/>
      <c r="R368" s="15"/>
      <c r="S368" s="15"/>
      <c r="T368" s="15"/>
      <c r="U368" s="15"/>
      <c r="V368" s="156"/>
      <c r="W368" s="14"/>
      <c r="X368" s="14"/>
      <c r="Y368" s="15"/>
      <c r="Z368" s="14"/>
      <c r="AA368" s="14"/>
      <c r="AB368" s="14"/>
      <c r="AC368" s="15"/>
      <c r="AD368" s="14"/>
      <c r="AE368" s="14"/>
      <c r="AF368" s="14"/>
      <c r="AG368" s="15"/>
      <c r="AH368" s="15"/>
      <c r="AI368" s="15"/>
      <c r="AJ368" s="15"/>
      <c r="AK368" s="15"/>
      <c r="AL368" s="14"/>
      <c r="AM368" s="14"/>
      <c r="AN368" s="14"/>
      <c r="AO368" s="14"/>
      <c r="AP368" s="14"/>
      <c r="AQ368" s="14"/>
      <c r="AR368" s="14"/>
      <c r="AS368" s="15"/>
      <c r="AT368" s="14"/>
      <c r="AU368" s="14"/>
      <c r="AV368" s="14"/>
      <c r="AW368" s="15"/>
      <c r="AX368" s="14"/>
      <c r="AY368" s="14"/>
      <c r="AZ368" s="14"/>
      <c r="BA368" s="15"/>
      <c r="BB368" s="14"/>
      <c r="BC368" s="14"/>
      <c r="BD368" s="14"/>
      <c r="BE368" s="15"/>
      <c r="BF368" s="14"/>
      <c r="BG368" s="14"/>
      <c r="BH368" s="14"/>
      <c r="BI368" s="15"/>
      <c r="BJ368" s="14"/>
      <c r="BK368" s="14"/>
      <c r="BL368" s="14"/>
      <c r="BM368" s="15"/>
      <c r="BN368" s="14"/>
      <c r="BO368" s="14"/>
      <c r="BP368" s="14"/>
      <c r="BQ368" s="14"/>
      <c r="BR368" s="14">
        <v>93.7</v>
      </c>
      <c r="BS368" s="14">
        <v>93.7</v>
      </c>
      <c r="BT368" s="14">
        <v>93.7</v>
      </c>
      <c r="BU368" s="14">
        <f>BT368/BS368*100</f>
        <v>100</v>
      </c>
      <c r="BV368" s="14"/>
      <c r="BW368" s="14"/>
      <c r="BX368" s="14"/>
      <c r="BY368" s="15"/>
      <c r="BZ368" s="14"/>
      <c r="CA368" s="14"/>
      <c r="CB368" s="14"/>
      <c r="CC368" s="15"/>
      <c r="CD368" s="14"/>
      <c r="CE368" s="14"/>
      <c r="CF368" s="14"/>
      <c r="CG368" s="15"/>
      <c r="CH368" s="14"/>
      <c r="CI368" s="14"/>
      <c r="CJ368" s="14"/>
      <c r="CK368" s="15"/>
      <c r="CL368" s="15"/>
      <c r="CM368" s="14"/>
      <c r="CN368" s="14"/>
      <c r="CO368" s="15"/>
      <c r="CP368" s="15"/>
      <c r="CQ368" s="14"/>
      <c r="CR368" s="14"/>
      <c r="CS368" s="15"/>
    </row>
    <row r="369" spans="1:97" s="12" customFormat="1" x14ac:dyDescent="0.25">
      <c r="A369" s="120" t="s">
        <v>399</v>
      </c>
      <c r="B369" s="48">
        <f t="shared" si="1026"/>
        <v>234.2</v>
      </c>
      <c r="C369" s="48">
        <f t="shared" si="1026"/>
        <v>234.2</v>
      </c>
      <c r="D369" s="48">
        <f t="shared" si="1027"/>
        <v>234.2</v>
      </c>
      <c r="E369" s="14">
        <f>D369/C369*100</f>
        <v>100</v>
      </c>
      <c r="F369" s="14"/>
      <c r="G369" s="14"/>
      <c r="H369" s="14"/>
      <c r="I369" s="15"/>
      <c r="J369" s="14"/>
      <c r="K369" s="14"/>
      <c r="L369" s="14"/>
      <c r="M369" s="15"/>
      <c r="N369" s="14"/>
      <c r="O369" s="14"/>
      <c r="P369" s="15"/>
      <c r="Q369" s="15"/>
      <c r="R369" s="15"/>
      <c r="S369" s="15"/>
      <c r="T369" s="15"/>
      <c r="U369" s="15"/>
      <c r="V369" s="156"/>
      <c r="W369" s="14"/>
      <c r="X369" s="14"/>
      <c r="Y369" s="15"/>
      <c r="Z369" s="14"/>
      <c r="AA369" s="14"/>
      <c r="AB369" s="14"/>
      <c r="AC369" s="15"/>
      <c r="AD369" s="14"/>
      <c r="AE369" s="14"/>
      <c r="AF369" s="14"/>
      <c r="AG369" s="15"/>
      <c r="AH369" s="15"/>
      <c r="AI369" s="15"/>
      <c r="AJ369" s="15"/>
      <c r="AK369" s="15"/>
      <c r="AL369" s="14"/>
      <c r="AM369" s="14"/>
      <c r="AN369" s="14"/>
      <c r="AO369" s="14"/>
      <c r="AP369" s="14"/>
      <c r="AQ369" s="14"/>
      <c r="AR369" s="14"/>
      <c r="AS369" s="15"/>
      <c r="AT369" s="14"/>
      <c r="AU369" s="14"/>
      <c r="AV369" s="14"/>
      <c r="AW369" s="15"/>
      <c r="AX369" s="14"/>
      <c r="AY369" s="14"/>
      <c r="AZ369" s="14"/>
      <c r="BA369" s="15"/>
      <c r="BB369" s="14"/>
      <c r="BC369" s="14"/>
      <c r="BD369" s="14"/>
      <c r="BE369" s="15"/>
      <c r="BF369" s="14"/>
      <c r="BG369" s="14"/>
      <c r="BH369" s="14"/>
      <c r="BI369" s="15"/>
      <c r="BJ369" s="14"/>
      <c r="BK369" s="14"/>
      <c r="BL369" s="14"/>
      <c r="BM369" s="15"/>
      <c r="BN369" s="14"/>
      <c r="BO369" s="14"/>
      <c r="BP369" s="14"/>
      <c r="BQ369" s="14"/>
      <c r="BR369" s="14">
        <v>234.2</v>
      </c>
      <c r="BS369" s="14">
        <v>234.2</v>
      </c>
      <c r="BT369" s="14">
        <v>234.2</v>
      </c>
      <c r="BU369" s="14">
        <f>BT369/BS369*100</f>
        <v>100</v>
      </c>
      <c r="BV369" s="14"/>
      <c r="BW369" s="14"/>
      <c r="BX369" s="14"/>
      <c r="BY369" s="15"/>
      <c r="BZ369" s="14"/>
      <c r="CA369" s="14"/>
      <c r="CB369" s="14"/>
      <c r="CC369" s="15"/>
      <c r="CD369" s="14"/>
      <c r="CE369" s="14"/>
      <c r="CF369" s="14"/>
      <c r="CG369" s="15"/>
      <c r="CH369" s="14"/>
      <c r="CI369" s="14"/>
      <c r="CJ369" s="14"/>
      <c r="CK369" s="15"/>
      <c r="CL369" s="15"/>
      <c r="CM369" s="14"/>
      <c r="CN369" s="14"/>
      <c r="CO369" s="15"/>
      <c r="CP369" s="15"/>
      <c r="CQ369" s="14"/>
      <c r="CR369" s="14"/>
      <c r="CS369" s="15"/>
    </row>
    <row r="370" spans="1:97" s="12" customFormat="1" x14ac:dyDescent="0.25">
      <c r="A370" s="120" t="s">
        <v>401</v>
      </c>
      <c r="B370" s="48">
        <f t="shared" si="1026"/>
        <v>93.7</v>
      </c>
      <c r="C370" s="48">
        <f t="shared" si="1026"/>
        <v>93.7</v>
      </c>
      <c r="D370" s="48">
        <f t="shared" si="1027"/>
        <v>93.7</v>
      </c>
      <c r="E370" s="14">
        <f>D370/C370*100</f>
        <v>100</v>
      </c>
      <c r="F370" s="14"/>
      <c r="G370" s="14"/>
      <c r="H370" s="14"/>
      <c r="I370" s="15"/>
      <c r="J370" s="14"/>
      <c r="K370" s="14"/>
      <c r="L370" s="14"/>
      <c r="M370" s="15"/>
      <c r="N370" s="14"/>
      <c r="O370" s="14"/>
      <c r="P370" s="15"/>
      <c r="Q370" s="15"/>
      <c r="R370" s="15"/>
      <c r="S370" s="15"/>
      <c r="T370" s="15"/>
      <c r="U370" s="15"/>
      <c r="V370" s="156"/>
      <c r="W370" s="14"/>
      <c r="X370" s="14"/>
      <c r="Y370" s="15"/>
      <c r="Z370" s="14"/>
      <c r="AA370" s="14"/>
      <c r="AB370" s="14"/>
      <c r="AC370" s="15"/>
      <c r="AD370" s="14"/>
      <c r="AE370" s="14"/>
      <c r="AF370" s="14"/>
      <c r="AG370" s="15"/>
      <c r="AH370" s="15"/>
      <c r="AI370" s="15"/>
      <c r="AJ370" s="15"/>
      <c r="AK370" s="15"/>
      <c r="AL370" s="14"/>
      <c r="AM370" s="14"/>
      <c r="AN370" s="14"/>
      <c r="AO370" s="14"/>
      <c r="AP370" s="14"/>
      <c r="AQ370" s="14"/>
      <c r="AR370" s="14"/>
      <c r="AS370" s="15"/>
      <c r="AT370" s="14"/>
      <c r="AU370" s="14"/>
      <c r="AV370" s="14"/>
      <c r="AW370" s="15"/>
      <c r="AX370" s="14"/>
      <c r="AY370" s="14"/>
      <c r="AZ370" s="14"/>
      <c r="BA370" s="15"/>
      <c r="BB370" s="14"/>
      <c r="BC370" s="14"/>
      <c r="BD370" s="14"/>
      <c r="BE370" s="15"/>
      <c r="BF370" s="14"/>
      <c r="BG370" s="14"/>
      <c r="BH370" s="14"/>
      <c r="BI370" s="15"/>
      <c r="BJ370" s="14"/>
      <c r="BK370" s="14"/>
      <c r="BL370" s="14"/>
      <c r="BM370" s="15"/>
      <c r="BN370" s="14"/>
      <c r="BO370" s="14"/>
      <c r="BP370" s="14"/>
      <c r="BQ370" s="14"/>
      <c r="BR370" s="14">
        <v>93.7</v>
      </c>
      <c r="BS370" s="14">
        <v>93.7</v>
      </c>
      <c r="BT370" s="14">
        <v>93.7</v>
      </c>
      <c r="BU370" s="14">
        <f>BT370/BS370*100</f>
        <v>100</v>
      </c>
      <c r="BV370" s="14"/>
      <c r="BW370" s="14"/>
      <c r="BX370" s="14"/>
      <c r="BY370" s="15"/>
      <c r="BZ370" s="14"/>
      <c r="CA370" s="14"/>
      <c r="CB370" s="14"/>
      <c r="CC370" s="15"/>
      <c r="CD370" s="14"/>
      <c r="CE370" s="14"/>
      <c r="CF370" s="14"/>
      <c r="CG370" s="15"/>
      <c r="CH370" s="14"/>
      <c r="CI370" s="14"/>
      <c r="CJ370" s="14"/>
      <c r="CK370" s="15"/>
      <c r="CL370" s="15"/>
      <c r="CM370" s="14"/>
      <c r="CN370" s="14"/>
      <c r="CO370" s="15"/>
      <c r="CP370" s="15"/>
      <c r="CQ370" s="14"/>
      <c r="CR370" s="14"/>
      <c r="CS370" s="15"/>
    </row>
    <row r="371" spans="1:97" s="12" customFormat="1" x14ac:dyDescent="0.25">
      <c r="A371" s="120" t="s">
        <v>400</v>
      </c>
      <c r="B371" s="48">
        <f t="shared" si="1026"/>
        <v>234.2</v>
      </c>
      <c r="C371" s="48">
        <f t="shared" si="1026"/>
        <v>234.2</v>
      </c>
      <c r="D371" s="48">
        <f t="shared" si="1027"/>
        <v>234.2</v>
      </c>
      <c r="E371" s="14">
        <f>D371/C371*100</f>
        <v>100</v>
      </c>
      <c r="F371" s="14"/>
      <c r="G371" s="14"/>
      <c r="H371" s="14"/>
      <c r="I371" s="15"/>
      <c r="J371" s="14"/>
      <c r="K371" s="14"/>
      <c r="L371" s="14"/>
      <c r="M371" s="15"/>
      <c r="N371" s="14"/>
      <c r="O371" s="14"/>
      <c r="P371" s="15"/>
      <c r="Q371" s="15"/>
      <c r="R371" s="15"/>
      <c r="S371" s="15"/>
      <c r="T371" s="15"/>
      <c r="U371" s="15"/>
      <c r="V371" s="156"/>
      <c r="W371" s="14"/>
      <c r="X371" s="14"/>
      <c r="Y371" s="15"/>
      <c r="Z371" s="14"/>
      <c r="AA371" s="14"/>
      <c r="AB371" s="14"/>
      <c r="AC371" s="15"/>
      <c r="AD371" s="14"/>
      <c r="AE371" s="14"/>
      <c r="AF371" s="14"/>
      <c r="AG371" s="15"/>
      <c r="AH371" s="15"/>
      <c r="AI371" s="15"/>
      <c r="AJ371" s="15"/>
      <c r="AK371" s="15"/>
      <c r="AL371" s="14"/>
      <c r="AM371" s="14"/>
      <c r="AN371" s="14"/>
      <c r="AO371" s="14"/>
      <c r="AP371" s="14"/>
      <c r="AQ371" s="14"/>
      <c r="AR371" s="14"/>
      <c r="AS371" s="15"/>
      <c r="AT371" s="14"/>
      <c r="AU371" s="14"/>
      <c r="AV371" s="14"/>
      <c r="AW371" s="15"/>
      <c r="AX371" s="14"/>
      <c r="AY371" s="14"/>
      <c r="AZ371" s="14"/>
      <c r="BA371" s="15"/>
      <c r="BB371" s="14"/>
      <c r="BC371" s="14"/>
      <c r="BD371" s="14"/>
      <c r="BE371" s="15"/>
      <c r="BF371" s="14"/>
      <c r="BG371" s="14"/>
      <c r="BH371" s="14"/>
      <c r="BI371" s="15"/>
      <c r="BJ371" s="14"/>
      <c r="BK371" s="14"/>
      <c r="BL371" s="14"/>
      <c r="BM371" s="15"/>
      <c r="BN371" s="14"/>
      <c r="BO371" s="14"/>
      <c r="BP371" s="14"/>
      <c r="BQ371" s="14"/>
      <c r="BR371" s="14">
        <v>234.2</v>
      </c>
      <c r="BS371" s="14">
        <v>234.2</v>
      </c>
      <c r="BT371" s="14">
        <v>234.2</v>
      </c>
      <c r="BU371" s="14">
        <f>BT371/BS371*100</f>
        <v>100</v>
      </c>
      <c r="BV371" s="14"/>
      <c r="BW371" s="14"/>
      <c r="BX371" s="14"/>
      <c r="BY371" s="15"/>
      <c r="BZ371" s="14"/>
      <c r="CA371" s="14"/>
      <c r="CB371" s="14"/>
      <c r="CC371" s="15"/>
      <c r="CD371" s="14"/>
      <c r="CE371" s="14"/>
      <c r="CF371" s="14"/>
      <c r="CG371" s="15"/>
      <c r="CH371" s="14"/>
      <c r="CI371" s="14"/>
      <c r="CJ371" s="14"/>
      <c r="CK371" s="15"/>
      <c r="CL371" s="15"/>
      <c r="CM371" s="14"/>
      <c r="CN371" s="14"/>
      <c r="CO371" s="15"/>
      <c r="CP371" s="15"/>
      <c r="CQ371" s="14"/>
      <c r="CR371" s="14"/>
      <c r="CS371" s="15"/>
    </row>
    <row r="372" spans="1:97" s="12" customFormat="1" x14ac:dyDescent="0.25">
      <c r="A372" s="120" t="s">
        <v>518</v>
      </c>
      <c r="B372" s="48">
        <f t="shared" si="1026"/>
        <v>0</v>
      </c>
      <c r="C372" s="48">
        <f t="shared" si="1026"/>
        <v>0</v>
      </c>
      <c r="D372" s="48">
        <f t="shared" si="1027"/>
        <v>0</v>
      </c>
      <c r="E372" s="14"/>
      <c r="F372" s="14"/>
      <c r="G372" s="14"/>
      <c r="H372" s="14"/>
      <c r="I372" s="15"/>
      <c r="J372" s="14"/>
      <c r="K372" s="14"/>
      <c r="L372" s="14"/>
      <c r="M372" s="15"/>
      <c r="N372" s="14"/>
      <c r="O372" s="14"/>
      <c r="P372" s="15"/>
      <c r="Q372" s="15"/>
      <c r="R372" s="15"/>
      <c r="S372" s="15"/>
      <c r="T372" s="15"/>
      <c r="U372" s="15"/>
      <c r="V372" s="156"/>
      <c r="W372" s="14"/>
      <c r="X372" s="14"/>
      <c r="Y372" s="15"/>
      <c r="Z372" s="14"/>
      <c r="AA372" s="14"/>
      <c r="AB372" s="14"/>
      <c r="AC372" s="15"/>
      <c r="AD372" s="14"/>
      <c r="AE372" s="14"/>
      <c r="AF372" s="14"/>
      <c r="AG372" s="15"/>
      <c r="AH372" s="15"/>
      <c r="AI372" s="15"/>
      <c r="AJ372" s="15"/>
      <c r="AK372" s="15"/>
      <c r="AL372" s="14"/>
      <c r="AM372" s="14"/>
      <c r="AN372" s="14"/>
      <c r="AO372" s="14"/>
      <c r="AP372" s="14"/>
      <c r="AQ372" s="14"/>
      <c r="AR372" s="14"/>
      <c r="AS372" s="15"/>
      <c r="AT372" s="14"/>
      <c r="AU372" s="14"/>
      <c r="AV372" s="14"/>
      <c r="AW372" s="15"/>
      <c r="AX372" s="14"/>
      <c r="AY372" s="14"/>
      <c r="AZ372" s="14"/>
      <c r="BA372" s="15"/>
      <c r="BB372" s="14"/>
      <c r="BC372" s="14"/>
      <c r="BD372" s="14"/>
      <c r="BE372" s="15"/>
      <c r="BF372" s="14"/>
      <c r="BG372" s="14"/>
      <c r="BH372" s="14"/>
      <c r="BI372" s="15"/>
      <c r="BJ372" s="14"/>
      <c r="BK372" s="14"/>
      <c r="BL372" s="14"/>
      <c r="BM372" s="15"/>
      <c r="BN372" s="14"/>
      <c r="BO372" s="14"/>
      <c r="BP372" s="14"/>
      <c r="BQ372" s="14"/>
      <c r="BR372" s="14"/>
      <c r="BS372" s="14"/>
      <c r="BT372" s="14"/>
      <c r="BU372" s="14"/>
      <c r="BV372" s="14"/>
      <c r="BW372" s="14"/>
      <c r="BX372" s="14"/>
      <c r="BY372" s="15"/>
      <c r="BZ372" s="14"/>
      <c r="CA372" s="14"/>
      <c r="CB372" s="14"/>
      <c r="CC372" s="15"/>
      <c r="CD372" s="14"/>
      <c r="CE372" s="14"/>
      <c r="CF372" s="14"/>
      <c r="CG372" s="15"/>
      <c r="CH372" s="14"/>
      <c r="CI372" s="14"/>
      <c r="CJ372" s="14"/>
      <c r="CK372" s="15"/>
      <c r="CL372" s="15"/>
      <c r="CM372" s="14"/>
      <c r="CN372" s="14"/>
      <c r="CO372" s="15"/>
      <c r="CP372" s="15"/>
      <c r="CQ372" s="14"/>
      <c r="CR372" s="14"/>
      <c r="CS372" s="15"/>
    </row>
    <row r="373" spans="1:97" s="26" customFormat="1" ht="31.5" x14ac:dyDescent="0.25">
      <c r="A373" s="75" t="s">
        <v>398</v>
      </c>
      <c r="B373" s="78">
        <f t="shared" si="1026"/>
        <v>178469.50000000003</v>
      </c>
      <c r="C373" s="78">
        <f t="shared" si="1026"/>
        <v>211741.19999999995</v>
      </c>
      <c r="D373" s="78">
        <f t="shared" si="1027"/>
        <v>205720.10496</v>
      </c>
      <c r="E373" s="81">
        <f t="shared" ref="E373" si="1129">D373/C373*100</f>
        <v>97.156389479232217</v>
      </c>
      <c r="F373" s="81">
        <f>SUM(F374:F385)</f>
        <v>1008.5</v>
      </c>
      <c r="G373" s="81">
        <f>SUM(G374:G385)</f>
        <v>510.8</v>
      </c>
      <c r="H373" s="81">
        <f t="shared" ref="H373:CN373" si="1130">SUM(H374:H385)</f>
        <v>510.8</v>
      </c>
      <c r="I373" s="81">
        <f t="shared" si="1030"/>
        <v>100</v>
      </c>
      <c r="J373" s="81">
        <f t="shared" ref="J373" si="1131">SUM(J374:J385)</f>
        <v>117.5</v>
      </c>
      <c r="K373" s="81">
        <f t="shared" si="1130"/>
        <v>117.5</v>
      </c>
      <c r="L373" s="81">
        <f t="shared" si="1130"/>
        <v>117.5</v>
      </c>
      <c r="M373" s="81">
        <f t="shared" si="1032"/>
        <v>100</v>
      </c>
      <c r="N373" s="81">
        <f t="shared" ref="N373" si="1132">SUM(N374:N385)</f>
        <v>1941.4</v>
      </c>
      <c r="O373" s="81">
        <f t="shared" si="1130"/>
        <v>1865.4</v>
      </c>
      <c r="P373" s="81">
        <f t="shared" si="1130"/>
        <v>1842.8997400000001</v>
      </c>
      <c r="Q373" s="81">
        <f t="shared" si="1034"/>
        <v>98.793810442800464</v>
      </c>
      <c r="R373" s="81">
        <f t="shared" ref="R373" si="1133">SUM(R374:R385)</f>
        <v>24161.599999999999</v>
      </c>
      <c r="S373" s="81">
        <f t="shared" si="1130"/>
        <v>24145.7</v>
      </c>
      <c r="T373" s="81">
        <f t="shared" si="1130"/>
        <v>24145.7</v>
      </c>
      <c r="U373" s="81">
        <f t="shared" si="972"/>
        <v>100</v>
      </c>
      <c r="V373" s="154"/>
      <c r="W373" s="81">
        <f t="shared" si="1130"/>
        <v>216.5</v>
      </c>
      <c r="X373" s="81">
        <f t="shared" si="1130"/>
        <v>204.4314</v>
      </c>
      <c r="Y373" s="81">
        <f t="shared" si="106"/>
        <v>94.42558891454965</v>
      </c>
      <c r="Z373" s="81">
        <f t="shared" ref="Z373" si="1134">SUM(Z374:Z385)</f>
        <v>2943</v>
      </c>
      <c r="AA373" s="81">
        <f t="shared" si="1130"/>
        <v>2154.1</v>
      </c>
      <c r="AB373" s="81">
        <f t="shared" si="1130"/>
        <v>2154.1</v>
      </c>
      <c r="AC373" s="81">
        <f t="shared" si="1037"/>
        <v>100</v>
      </c>
      <c r="AD373" s="81">
        <f t="shared" ref="AD373" si="1135">SUM(AD374:AD385)</f>
        <v>107.7</v>
      </c>
      <c r="AE373" s="81">
        <f t="shared" si="1130"/>
        <v>107.7</v>
      </c>
      <c r="AF373" s="81">
        <f t="shared" si="1130"/>
        <v>107.7</v>
      </c>
      <c r="AG373" s="81">
        <f t="shared" si="1039"/>
        <v>100</v>
      </c>
      <c r="AH373" s="81">
        <f t="shared" ref="AH373" si="1136">SUM(AH374:AH385)</f>
        <v>125374.39999999999</v>
      </c>
      <c r="AI373" s="81">
        <f t="shared" si="1130"/>
        <v>159971.20000000001</v>
      </c>
      <c r="AJ373" s="81">
        <f t="shared" si="1130"/>
        <v>159971.20000000001</v>
      </c>
      <c r="AK373" s="81">
        <f t="shared" si="1041"/>
        <v>100</v>
      </c>
      <c r="AL373" s="81">
        <f t="shared" ref="AL373" si="1137">SUM(AL374:AL385)</f>
        <v>300.60000000000002</v>
      </c>
      <c r="AM373" s="81">
        <f t="shared" si="1130"/>
        <v>310.3</v>
      </c>
      <c r="AN373" s="81">
        <f t="shared" si="1130"/>
        <v>243.05954</v>
      </c>
      <c r="AO373" s="79">
        <f t="shared" si="1043"/>
        <v>78.330499516596845</v>
      </c>
      <c r="AP373" s="81">
        <f t="shared" ref="AP373" si="1138">SUM(AP374:AP385)</f>
        <v>0</v>
      </c>
      <c r="AQ373" s="81">
        <f t="shared" si="1130"/>
        <v>0</v>
      </c>
      <c r="AR373" s="81">
        <f t="shared" si="1130"/>
        <v>0</v>
      </c>
      <c r="AS373" s="81"/>
      <c r="AT373" s="81">
        <f t="shared" ref="AT373" si="1139">SUM(AT374:AT385)</f>
        <v>300.60000000000002</v>
      </c>
      <c r="AU373" s="81">
        <f t="shared" si="1130"/>
        <v>310.3</v>
      </c>
      <c r="AV373" s="81">
        <f t="shared" si="1130"/>
        <v>310.3</v>
      </c>
      <c r="AW373" s="81">
        <f t="shared" si="1046"/>
        <v>100</v>
      </c>
      <c r="AX373" s="81">
        <f t="shared" ref="AX373" si="1140">SUM(AX374:AX385)</f>
        <v>2506.8000000000002</v>
      </c>
      <c r="AY373" s="81">
        <f t="shared" si="1130"/>
        <v>2287.4</v>
      </c>
      <c r="AZ373" s="81">
        <f t="shared" si="1130"/>
        <v>2115.1344399999998</v>
      </c>
      <c r="BA373" s="81">
        <f t="shared" si="1048"/>
        <v>92.468935909766543</v>
      </c>
      <c r="BB373" s="81">
        <f t="shared" ref="BB373" si="1141">SUM(BB374:BB385)</f>
        <v>300.60000000000002</v>
      </c>
      <c r="BC373" s="81">
        <f t="shared" si="1130"/>
        <v>310.3</v>
      </c>
      <c r="BD373" s="81">
        <f t="shared" si="1130"/>
        <v>310.3</v>
      </c>
      <c r="BE373" s="81">
        <f t="shared" si="1050"/>
        <v>100</v>
      </c>
      <c r="BF373" s="81">
        <f t="shared" ref="BF373" si="1142">SUM(BF374:BF385)</f>
        <v>300.60000000000002</v>
      </c>
      <c r="BG373" s="81">
        <f t="shared" si="1130"/>
        <v>310.3</v>
      </c>
      <c r="BH373" s="81">
        <f t="shared" si="1130"/>
        <v>159.90598</v>
      </c>
      <c r="BI373" s="81">
        <f t="shared" si="1052"/>
        <v>51.532703834998387</v>
      </c>
      <c r="BJ373" s="81">
        <f t="shared" ref="BJ373" si="1143">SUM(BJ374:BJ385)</f>
        <v>965</v>
      </c>
      <c r="BK373" s="81">
        <f t="shared" si="1130"/>
        <v>956.7</v>
      </c>
      <c r="BL373" s="81">
        <f t="shared" ref="BL373" si="1144">SUM(BL374:BL385)</f>
        <v>956.7</v>
      </c>
      <c r="BM373" s="81">
        <f t="shared" si="1055"/>
        <v>100</v>
      </c>
      <c r="BN373" s="81">
        <f t="shared" ref="BN373" si="1145">SUM(BN374:BN385)</f>
        <v>0</v>
      </c>
      <c r="BO373" s="81">
        <f t="shared" si="1130"/>
        <v>0</v>
      </c>
      <c r="BP373" s="81">
        <f t="shared" ref="BP373" si="1146">SUM(BP374:BP385)</f>
        <v>0</v>
      </c>
      <c r="BQ373" s="81">
        <f t="shared" si="1130"/>
        <v>0</v>
      </c>
      <c r="BR373" s="81">
        <f t="shared" ref="BR373" si="1147">SUM(BR374:BR385)</f>
        <v>1686.4</v>
      </c>
      <c r="BS373" s="81">
        <f t="shared" si="1130"/>
        <v>1686.4</v>
      </c>
      <c r="BT373" s="81">
        <f t="shared" ref="BT373" si="1148">SUM(BT374:BT385)</f>
        <v>1686.4</v>
      </c>
      <c r="BU373" s="79">
        <f t="shared" ref="BU373:BU385" si="1149">BT373/BS373*100</f>
        <v>100</v>
      </c>
      <c r="BV373" s="81">
        <f t="shared" ref="BV373" si="1150">SUM(BV374:BV385)</f>
        <v>300.60000000000002</v>
      </c>
      <c r="BW373" s="81">
        <f t="shared" si="1130"/>
        <v>310.3</v>
      </c>
      <c r="BX373" s="81">
        <f t="shared" si="1130"/>
        <v>310.3</v>
      </c>
      <c r="BY373" s="81">
        <f t="shared" si="1061"/>
        <v>100</v>
      </c>
      <c r="BZ373" s="81">
        <f t="shared" ref="BZ373" si="1151">SUM(BZ374:BZ385)</f>
        <v>300.60000000000002</v>
      </c>
      <c r="CA373" s="81">
        <f t="shared" si="1130"/>
        <v>310.3</v>
      </c>
      <c r="CB373" s="81">
        <f t="shared" ref="CB373" si="1152">SUM(CB374:CB385)</f>
        <v>161.47586000000001</v>
      </c>
      <c r="CC373" s="81">
        <f t="shared" si="1064"/>
        <v>52.038627135030616</v>
      </c>
      <c r="CD373" s="81">
        <f t="shared" ref="CD373" si="1153">SUM(CD374:CD385)</f>
        <v>15825.4</v>
      </c>
      <c r="CE373" s="81">
        <f t="shared" si="1130"/>
        <v>15825.4</v>
      </c>
      <c r="CF373" s="81">
        <f t="shared" si="1130"/>
        <v>10409.598</v>
      </c>
      <c r="CG373" s="81">
        <f t="shared" si="94"/>
        <v>65.777787607264273</v>
      </c>
      <c r="CH373" s="81">
        <f t="shared" ref="CH373" si="1154">SUM(CH374:CH385)</f>
        <v>28.2</v>
      </c>
      <c r="CI373" s="81">
        <f t="shared" si="1130"/>
        <v>32</v>
      </c>
      <c r="CJ373" s="81">
        <f t="shared" si="1130"/>
        <v>0</v>
      </c>
      <c r="CK373" s="81"/>
      <c r="CL373" s="81"/>
      <c r="CM373" s="81">
        <f t="shared" si="1130"/>
        <v>2.6</v>
      </c>
      <c r="CN373" s="81">
        <f t="shared" si="1130"/>
        <v>2.6</v>
      </c>
      <c r="CO373" s="81">
        <f t="shared" si="1068"/>
        <v>100</v>
      </c>
      <c r="CP373" s="81"/>
      <c r="CQ373" s="81"/>
      <c r="CR373" s="81"/>
      <c r="CS373" s="81"/>
    </row>
    <row r="374" spans="1:97" s="12" customFormat="1" ht="17.25" customHeight="1" x14ac:dyDescent="0.25">
      <c r="A374" s="119" t="s">
        <v>341</v>
      </c>
      <c r="B374" s="48">
        <f t="shared" si="1026"/>
        <v>176783.10000000003</v>
      </c>
      <c r="C374" s="48">
        <f t="shared" si="1026"/>
        <v>210054.79999999996</v>
      </c>
      <c r="D374" s="48">
        <f t="shared" si="1027"/>
        <v>204033.70496</v>
      </c>
      <c r="E374" s="15">
        <f t="shared" si="1"/>
        <v>97.133559890085834</v>
      </c>
      <c r="F374" s="15">
        <v>1008.5</v>
      </c>
      <c r="G374" s="15">
        <v>510.8</v>
      </c>
      <c r="H374" s="133">
        <v>510.8</v>
      </c>
      <c r="I374" s="15">
        <f t="shared" si="1030"/>
        <v>100</v>
      </c>
      <c r="J374" s="15">
        <v>117.5</v>
      </c>
      <c r="K374" s="133">
        <v>117.5</v>
      </c>
      <c r="L374" s="133">
        <v>117.5</v>
      </c>
      <c r="M374" s="15">
        <f t="shared" si="1032"/>
        <v>100</v>
      </c>
      <c r="N374" s="15">
        <v>1941.4</v>
      </c>
      <c r="O374" s="133">
        <v>1865.4</v>
      </c>
      <c r="P374" s="133">
        <v>1842.8997400000001</v>
      </c>
      <c r="Q374" s="15">
        <f t="shared" si="1034"/>
        <v>98.793810442800464</v>
      </c>
      <c r="R374" s="15">
        <v>24161.599999999999</v>
      </c>
      <c r="S374" s="15">
        <v>24145.7</v>
      </c>
      <c r="T374" s="133">
        <v>24145.7</v>
      </c>
      <c r="U374" s="15">
        <f t="shared" si="972"/>
        <v>100</v>
      </c>
      <c r="V374" s="156"/>
      <c r="W374" s="133">
        <v>216.5</v>
      </c>
      <c r="X374" s="133">
        <v>204.4314</v>
      </c>
      <c r="Y374" s="15">
        <f t="shared" si="106"/>
        <v>94.42558891454965</v>
      </c>
      <c r="Z374" s="15">
        <v>2943</v>
      </c>
      <c r="AA374" s="15">
        <v>2154.1</v>
      </c>
      <c r="AB374" s="133">
        <v>2154.1</v>
      </c>
      <c r="AC374" s="15">
        <f t="shared" si="1037"/>
        <v>100</v>
      </c>
      <c r="AD374" s="15">
        <v>107.7</v>
      </c>
      <c r="AE374" s="15">
        <v>107.7</v>
      </c>
      <c r="AF374" s="133">
        <v>107.7</v>
      </c>
      <c r="AG374" s="15">
        <f t="shared" si="1039"/>
        <v>100</v>
      </c>
      <c r="AH374" s="247">
        <v>125374.39999999999</v>
      </c>
      <c r="AI374" s="133">
        <v>159971.20000000001</v>
      </c>
      <c r="AJ374" s="133">
        <v>159971.20000000001</v>
      </c>
      <c r="AK374" s="15">
        <f t="shared" si="1041"/>
        <v>100</v>
      </c>
      <c r="AL374" s="15">
        <v>300.60000000000002</v>
      </c>
      <c r="AM374" s="133">
        <v>310.3</v>
      </c>
      <c r="AN374" s="133">
        <v>243.05954</v>
      </c>
      <c r="AO374" s="14">
        <f t="shared" si="1043"/>
        <v>78.330499516596845</v>
      </c>
      <c r="AP374" s="15"/>
      <c r="AQ374" s="15"/>
      <c r="AR374" s="15"/>
      <c r="AS374" s="15"/>
      <c r="AT374" s="15">
        <v>300.60000000000002</v>
      </c>
      <c r="AU374" s="15">
        <v>310.3</v>
      </c>
      <c r="AV374" s="15">
        <v>310.3</v>
      </c>
      <c r="AW374" s="15">
        <f t="shared" si="1046"/>
        <v>100</v>
      </c>
      <c r="AX374" s="15">
        <v>2506.8000000000002</v>
      </c>
      <c r="AY374" s="133">
        <v>2287.4</v>
      </c>
      <c r="AZ374" s="133">
        <v>2115.1344399999998</v>
      </c>
      <c r="BA374" s="15">
        <f t="shared" si="1048"/>
        <v>92.468935909766543</v>
      </c>
      <c r="BB374" s="15">
        <v>300.60000000000002</v>
      </c>
      <c r="BC374" s="133">
        <v>310.3</v>
      </c>
      <c r="BD374" s="133">
        <v>310.3</v>
      </c>
      <c r="BE374" s="15">
        <f t="shared" si="1050"/>
        <v>100</v>
      </c>
      <c r="BF374" s="15">
        <v>300.60000000000002</v>
      </c>
      <c r="BG374" s="247">
        <v>310.3</v>
      </c>
      <c r="BH374" s="133">
        <v>159.90598</v>
      </c>
      <c r="BI374" s="15">
        <f t="shared" ref="BI374:BI405" si="1155">BH374/BG374*100</f>
        <v>51.532703834998387</v>
      </c>
      <c r="BJ374" s="15">
        <v>965</v>
      </c>
      <c r="BK374" s="15">
        <v>956.7</v>
      </c>
      <c r="BL374" s="15">
        <v>956.7</v>
      </c>
      <c r="BM374" s="15">
        <f t="shared" si="1055"/>
        <v>100</v>
      </c>
      <c r="BN374" s="15">
        <v>0</v>
      </c>
      <c r="BO374" s="15">
        <v>0</v>
      </c>
      <c r="BP374" s="15">
        <v>0</v>
      </c>
      <c r="BQ374" s="15"/>
      <c r="BR374" s="15"/>
      <c r="BS374" s="15"/>
      <c r="BT374" s="15"/>
      <c r="BU374" s="14"/>
      <c r="BV374" s="15">
        <v>300.60000000000002</v>
      </c>
      <c r="BW374" s="133">
        <v>310.3</v>
      </c>
      <c r="BX374" s="133">
        <v>310.3</v>
      </c>
      <c r="BY374" s="15">
        <f t="shared" si="1061"/>
        <v>100</v>
      </c>
      <c r="BZ374" s="15">
        <v>300.60000000000002</v>
      </c>
      <c r="CA374" s="15">
        <v>310.3</v>
      </c>
      <c r="CB374" s="15">
        <v>161.47586000000001</v>
      </c>
      <c r="CC374" s="15">
        <f t="shared" si="1064"/>
        <v>52.038627135030616</v>
      </c>
      <c r="CD374" s="15">
        <v>15825.4</v>
      </c>
      <c r="CE374" s="15">
        <v>15825.4</v>
      </c>
      <c r="CF374" s="133">
        <v>10409.598</v>
      </c>
      <c r="CG374" s="15">
        <f t="shared" si="94"/>
        <v>65.777787607264273</v>
      </c>
      <c r="CH374" s="15">
        <v>28.2</v>
      </c>
      <c r="CI374" s="15">
        <v>32</v>
      </c>
      <c r="CJ374" s="15">
        <v>0</v>
      </c>
      <c r="CK374" s="15">
        <f t="shared" si="1067"/>
        <v>0</v>
      </c>
      <c r="CL374" s="15"/>
      <c r="CM374" s="133">
        <v>2.6</v>
      </c>
      <c r="CN374" s="133">
        <v>2.6</v>
      </c>
      <c r="CO374" s="15">
        <f t="shared" si="1068"/>
        <v>100</v>
      </c>
      <c r="CP374" s="15"/>
      <c r="CQ374" s="15"/>
      <c r="CR374" s="15"/>
      <c r="CS374" s="15"/>
    </row>
    <row r="375" spans="1:97" s="12" customFormat="1" x14ac:dyDescent="0.25">
      <c r="A375" s="120" t="s">
        <v>397</v>
      </c>
      <c r="B375" s="48">
        <f t="shared" si="1026"/>
        <v>93.7</v>
      </c>
      <c r="C375" s="48">
        <f t="shared" si="1026"/>
        <v>93.7</v>
      </c>
      <c r="D375" s="48">
        <f t="shared" si="1027"/>
        <v>93.7</v>
      </c>
      <c r="E375" s="14">
        <f t="shared" ref="E375:E385" si="1156">D375/C375*100</f>
        <v>100</v>
      </c>
      <c r="F375" s="14"/>
      <c r="G375" s="14"/>
      <c r="H375" s="14"/>
      <c r="I375" s="15"/>
      <c r="J375" s="14"/>
      <c r="K375" s="14"/>
      <c r="L375" s="15"/>
      <c r="M375" s="15"/>
      <c r="N375" s="14"/>
      <c r="O375" s="14"/>
      <c r="P375" s="14"/>
      <c r="Q375" s="15"/>
      <c r="R375" s="14"/>
      <c r="S375" s="14"/>
      <c r="T375" s="14"/>
      <c r="U375" s="15"/>
      <c r="V375" s="156"/>
      <c r="W375" s="14"/>
      <c r="X375" s="14"/>
      <c r="Y375" s="14"/>
      <c r="Z375" s="14"/>
      <c r="AA375" s="14"/>
      <c r="AB375" s="14"/>
      <c r="AC375" s="15"/>
      <c r="AD375" s="14"/>
      <c r="AE375" s="14"/>
      <c r="AF375" s="15"/>
      <c r="AG375" s="15"/>
      <c r="AH375" s="14"/>
      <c r="AI375" s="14"/>
      <c r="AJ375" s="14"/>
      <c r="AK375" s="15"/>
      <c r="AL375" s="14"/>
      <c r="AM375" s="14"/>
      <c r="AN375" s="14"/>
      <c r="AO375" s="14"/>
      <c r="AP375" s="14"/>
      <c r="AQ375" s="14"/>
      <c r="AR375" s="14"/>
      <c r="AS375" s="15"/>
      <c r="AT375" s="14"/>
      <c r="AU375" s="14"/>
      <c r="AV375" s="14"/>
      <c r="AW375" s="15"/>
      <c r="AX375" s="14"/>
      <c r="AY375" s="14"/>
      <c r="AZ375" s="14"/>
      <c r="BA375" s="15"/>
      <c r="BB375" s="14"/>
      <c r="BC375" s="14"/>
      <c r="BD375" s="14"/>
      <c r="BE375" s="15"/>
      <c r="BF375" s="14"/>
      <c r="BG375" s="14"/>
      <c r="BH375" s="14"/>
      <c r="BI375" s="14"/>
      <c r="BJ375" s="14"/>
      <c r="BK375" s="14"/>
      <c r="BL375" s="14"/>
      <c r="BM375" s="15"/>
      <c r="BN375" s="14"/>
      <c r="BO375" s="14"/>
      <c r="BP375" s="14"/>
      <c r="BQ375" s="14"/>
      <c r="BR375" s="14">
        <v>93.7</v>
      </c>
      <c r="BS375" s="14">
        <v>93.7</v>
      </c>
      <c r="BT375" s="14">
        <v>93.7</v>
      </c>
      <c r="BU375" s="14">
        <f t="shared" si="1149"/>
        <v>100</v>
      </c>
      <c r="BV375" s="14"/>
      <c r="BW375" s="14"/>
      <c r="BX375" s="14"/>
      <c r="BY375" s="15"/>
      <c r="BZ375" s="14"/>
      <c r="CA375" s="14"/>
      <c r="CB375" s="14"/>
      <c r="CC375" s="15"/>
      <c r="CD375" s="14"/>
      <c r="CE375" s="14"/>
      <c r="CF375" s="14"/>
      <c r="CG375" s="14"/>
      <c r="CH375" s="14"/>
      <c r="CI375" s="14"/>
      <c r="CJ375" s="14"/>
      <c r="CK375" s="15"/>
      <c r="CL375" s="15"/>
      <c r="CM375" s="14"/>
      <c r="CN375" s="14"/>
      <c r="CO375" s="15"/>
      <c r="CP375" s="15"/>
      <c r="CQ375" s="14"/>
      <c r="CR375" s="14"/>
      <c r="CS375" s="15"/>
    </row>
    <row r="376" spans="1:97" s="12" customFormat="1" x14ac:dyDescent="0.25">
      <c r="A376" s="120" t="s">
        <v>630</v>
      </c>
      <c r="B376" s="48">
        <f t="shared" si="1026"/>
        <v>234.2</v>
      </c>
      <c r="C376" s="48">
        <f t="shared" si="1026"/>
        <v>234.2</v>
      </c>
      <c r="D376" s="48">
        <f t="shared" si="1027"/>
        <v>234.2</v>
      </c>
      <c r="E376" s="14">
        <f t="shared" si="1156"/>
        <v>100</v>
      </c>
      <c r="F376" s="14"/>
      <c r="G376" s="14"/>
      <c r="H376" s="14"/>
      <c r="I376" s="15"/>
      <c r="J376" s="14"/>
      <c r="K376" s="14"/>
      <c r="L376" s="15"/>
      <c r="M376" s="15"/>
      <c r="N376" s="14"/>
      <c r="O376" s="14"/>
      <c r="P376" s="14"/>
      <c r="Q376" s="15"/>
      <c r="R376" s="14"/>
      <c r="S376" s="14"/>
      <c r="T376" s="14"/>
      <c r="U376" s="15"/>
      <c r="V376" s="156"/>
      <c r="W376" s="14"/>
      <c r="X376" s="14"/>
      <c r="Y376" s="14"/>
      <c r="Z376" s="14"/>
      <c r="AA376" s="14"/>
      <c r="AB376" s="14"/>
      <c r="AC376" s="15"/>
      <c r="AD376" s="14"/>
      <c r="AE376" s="14"/>
      <c r="AF376" s="15"/>
      <c r="AG376" s="15"/>
      <c r="AH376" s="14"/>
      <c r="AI376" s="14"/>
      <c r="AJ376" s="14"/>
      <c r="AK376" s="15"/>
      <c r="AL376" s="14"/>
      <c r="AM376" s="14"/>
      <c r="AN376" s="14"/>
      <c r="AO376" s="14"/>
      <c r="AP376" s="14"/>
      <c r="AQ376" s="14"/>
      <c r="AR376" s="14"/>
      <c r="AS376" s="15"/>
      <c r="AT376" s="14"/>
      <c r="AU376" s="14"/>
      <c r="AV376" s="14"/>
      <c r="AW376" s="15"/>
      <c r="AX376" s="14"/>
      <c r="AY376" s="14"/>
      <c r="AZ376" s="14"/>
      <c r="BA376" s="15"/>
      <c r="BB376" s="14"/>
      <c r="BC376" s="14"/>
      <c r="BD376" s="14"/>
      <c r="BE376" s="15"/>
      <c r="BF376" s="14"/>
      <c r="BG376" s="14"/>
      <c r="BH376" s="14"/>
      <c r="BI376" s="14"/>
      <c r="BJ376" s="14"/>
      <c r="BK376" s="14"/>
      <c r="BL376" s="14"/>
      <c r="BM376" s="15"/>
      <c r="BN376" s="14"/>
      <c r="BO376" s="14"/>
      <c r="BP376" s="14"/>
      <c r="BQ376" s="14"/>
      <c r="BR376" s="14">
        <v>234.2</v>
      </c>
      <c r="BS376" s="14">
        <v>234.2</v>
      </c>
      <c r="BT376" s="14">
        <v>234.2</v>
      </c>
      <c r="BU376" s="14">
        <f t="shared" si="1149"/>
        <v>100</v>
      </c>
      <c r="BV376" s="14"/>
      <c r="BW376" s="14"/>
      <c r="BX376" s="14"/>
      <c r="BY376" s="15"/>
      <c r="BZ376" s="14"/>
      <c r="CA376" s="14"/>
      <c r="CB376" s="14"/>
      <c r="CC376" s="15"/>
      <c r="CD376" s="14"/>
      <c r="CE376" s="14"/>
      <c r="CF376" s="14"/>
      <c r="CG376" s="14"/>
      <c r="CH376" s="14"/>
      <c r="CI376" s="14"/>
      <c r="CJ376" s="14"/>
      <c r="CK376" s="15"/>
      <c r="CL376" s="15"/>
      <c r="CM376" s="14"/>
      <c r="CN376" s="14"/>
      <c r="CO376" s="15"/>
      <c r="CP376" s="15"/>
      <c r="CQ376" s="14"/>
      <c r="CR376" s="14"/>
      <c r="CS376" s="15"/>
    </row>
    <row r="377" spans="1:97" s="12" customFormat="1" x14ac:dyDescent="0.25">
      <c r="A377" s="120" t="s">
        <v>631</v>
      </c>
      <c r="B377" s="48">
        <f t="shared" si="1026"/>
        <v>93.7</v>
      </c>
      <c r="C377" s="48">
        <f t="shared" si="1026"/>
        <v>93.7</v>
      </c>
      <c r="D377" s="48">
        <f t="shared" si="1027"/>
        <v>93.7</v>
      </c>
      <c r="E377" s="14">
        <f t="shared" si="1156"/>
        <v>100</v>
      </c>
      <c r="F377" s="14"/>
      <c r="G377" s="14"/>
      <c r="H377" s="14"/>
      <c r="I377" s="15"/>
      <c r="J377" s="14"/>
      <c r="K377" s="14"/>
      <c r="L377" s="15"/>
      <c r="M377" s="15"/>
      <c r="N377" s="14"/>
      <c r="O377" s="14"/>
      <c r="P377" s="14"/>
      <c r="Q377" s="15"/>
      <c r="R377" s="14"/>
      <c r="S377" s="14"/>
      <c r="T377" s="14"/>
      <c r="U377" s="15"/>
      <c r="V377" s="156"/>
      <c r="W377" s="14"/>
      <c r="X377" s="14"/>
      <c r="Y377" s="14"/>
      <c r="Z377" s="14"/>
      <c r="AA377" s="14"/>
      <c r="AB377" s="14"/>
      <c r="AC377" s="15"/>
      <c r="AD377" s="14"/>
      <c r="AE377" s="14"/>
      <c r="AF377" s="15"/>
      <c r="AG377" s="15"/>
      <c r="AH377" s="14"/>
      <c r="AI377" s="14"/>
      <c r="AJ377" s="14"/>
      <c r="AK377" s="15"/>
      <c r="AL377" s="14"/>
      <c r="AM377" s="14"/>
      <c r="AN377" s="14"/>
      <c r="AO377" s="14"/>
      <c r="AP377" s="14"/>
      <c r="AQ377" s="14"/>
      <c r="AR377" s="14"/>
      <c r="AS377" s="15"/>
      <c r="AT377" s="14"/>
      <c r="AU377" s="14"/>
      <c r="AV377" s="14"/>
      <c r="AW377" s="15"/>
      <c r="AX377" s="14"/>
      <c r="AY377" s="14"/>
      <c r="AZ377" s="14"/>
      <c r="BA377" s="15"/>
      <c r="BB377" s="14"/>
      <c r="BC377" s="14"/>
      <c r="BD377" s="14"/>
      <c r="BE377" s="15"/>
      <c r="BF377" s="14"/>
      <c r="BG377" s="14"/>
      <c r="BH377" s="14"/>
      <c r="BI377" s="14"/>
      <c r="BJ377" s="14"/>
      <c r="BK377" s="14"/>
      <c r="BL377" s="14"/>
      <c r="BM377" s="15"/>
      <c r="BN377" s="14"/>
      <c r="BO377" s="14"/>
      <c r="BP377" s="14"/>
      <c r="BQ377" s="14"/>
      <c r="BR377" s="14">
        <v>93.7</v>
      </c>
      <c r="BS377" s="14">
        <v>93.7</v>
      </c>
      <c r="BT377" s="14">
        <v>93.7</v>
      </c>
      <c r="BU377" s="14">
        <f t="shared" si="1149"/>
        <v>100</v>
      </c>
      <c r="BV377" s="14"/>
      <c r="BW377" s="14"/>
      <c r="BX377" s="14"/>
      <c r="BY377" s="15"/>
      <c r="BZ377" s="14"/>
      <c r="CA377" s="14"/>
      <c r="CB377" s="14"/>
      <c r="CC377" s="15"/>
      <c r="CD377" s="14"/>
      <c r="CE377" s="14"/>
      <c r="CF377" s="14"/>
      <c r="CG377" s="14"/>
      <c r="CH377" s="14"/>
      <c r="CI377" s="14"/>
      <c r="CJ377" s="14"/>
      <c r="CK377" s="15"/>
      <c r="CL377" s="15"/>
      <c r="CM377" s="14"/>
      <c r="CN377" s="14"/>
      <c r="CO377" s="15"/>
      <c r="CP377" s="15"/>
      <c r="CQ377" s="14"/>
      <c r="CR377" s="14"/>
      <c r="CS377" s="15"/>
    </row>
    <row r="378" spans="1:97" s="12" customFormat="1" x14ac:dyDescent="0.25">
      <c r="A378" s="120" t="s">
        <v>632</v>
      </c>
      <c r="B378" s="48">
        <f t="shared" si="1026"/>
        <v>93.7</v>
      </c>
      <c r="C378" s="48">
        <f t="shared" si="1026"/>
        <v>93.7</v>
      </c>
      <c r="D378" s="48">
        <f t="shared" si="1027"/>
        <v>93.7</v>
      </c>
      <c r="E378" s="14">
        <f t="shared" si="1156"/>
        <v>100</v>
      </c>
      <c r="F378" s="14"/>
      <c r="G378" s="14"/>
      <c r="H378" s="14"/>
      <c r="I378" s="15"/>
      <c r="J378" s="14"/>
      <c r="K378" s="14"/>
      <c r="L378" s="15"/>
      <c r="M378" s="15"/>
      <c r="N378" s="14"/>
      <c r="O378" s="14"/>
      <c r="P378" s="14"/>
      <c r="Q378" s="15"/>
      <c r="R378" s="14"/>
      <c r="S378" s="14"/>
      <c r="T378" s="14"/>
      <c r="U378" s="15"/>
      <c r="V378" s="156"/>
      <c r="W378" s="14"/>
      <c r="X378" s="14"/>
      <c r="Y378" s="14"/>
      <c r="Z378" s="14"/>
      <c r="AA378" s="14"/>
      <c r="AB378" s="14"/>
      <c r="AC378" s="15"/>
      <c r="AD378" s="14"/>
      <c r="AE378" s="14"/>
      <c r="AF378" s="15"/>
      <c r="AG378" s="15"/>
      <c r="AH378" s="14"/>
      <c r="AI378" s="14"/>
      <c r="AJ378" s="14"/>
      <c r="AK378" s="15"/>
      <c r="AL378" s="14"/>
      <c r="AM378" s="14"/>
      <c r="AN378" s="14"/>
      <c r="AO378" s="14"/>
      <c r="AP378" s="14"/>
      <c r="AQ378" s="14"/>
      <c r="AR378" s="14"/>
      <c r="AS378" s="15"/>
      <c r="AT378" s="14"/>
      <c r="AU378" s="14"/>
      <c r="AV378" s="14"/>
      <c r="AW378" s="15"/>
      <c r="AX378" s="14"/>
      <c r="AY378" s="14"/>
      <c r="AZ378" s="14"/>
      <c r="BA378" s="15"/>
      <c r="BB378" s="14"/>
      <c r="BC378" s="14"/>
      <c r="BD378" s="14"/>
      <c r="BE378" s="15"/>
      <c r="BF378" s="14"/>
      <c r="BG378" s="14"/>
      <c r="BH378" s="14"/>
      <c r="BI378" s="14"/>
      <c r="BJ378" s="14"/>
      <c r="BK378" s="14"/>
      <c r="BL378" s="14"/>
      <c r="BM378" s="15"/>
      <c r="BN378" s="14"/>
      <c r="BO378" s="14"/>
      <c r="BP378" s="14"/>
      <c r="BQ378" s="14"/>
      <c r="BR378" s="14">
        <v>93.7</v>
      </c>
      <c r="BS378" s="14">
        <v>93.7</v>
      </c>
      <c r="BT378" s="14">
        <v>93.7</v>
      </c>
      <c r="BU378" s="14">
        <f t="shared" si="1149"/>
        <v>100</v>
      </c>
      <c r="BV378" s="14"/>
      <c r="BW378" s="14"/>
      <c r="BX378" s="14"/>
      <c r="BY378" s="15"/>
      <c r="BZ378" s="14"/>
      <c r="CA378" s="14"/>
      <c r="CB378" s="14"/>
      <c r="CC378" s="15"/>
      <c r="CD378" s="14"/>
      <c r="CE378" s="14"/>
      <c r="CF378" s="14"/>
      <c r="CG378" s="14"/>
      <c r="CH378" s="14"/>
      <c r="CI378" s="14"/>
      <c r="CJ378" s="14"/>
      <c r="CK378" s="15"/>
      <c r="CL378" s="15"/>
      <c r="CM378" s="14"/>
      <c r="CN378" s="14"/>
      <c r="CO378" s="15"/>
      <c r="CP378" s="15"/>
      <c r="CQ378" s="14"/>
      <c r="CR378" s="14"/>
      <c r="CS378" s="15"/>
    </row>
    <row r="379" spans="1:97" s="12" customFormat="1" x14ac:dyDescent="0.25">
      <c r="A379" s="120" t="s">
        <v>396</v>
      </c>
      <c r="B379" s="48">
        <f t="shared" si="1026"/>
        <v>468.4</v>
      </c>
      <c r="C379" s="48">
        <f t="shared" si="1026"/>
        <v>468.4</v>
      </c>
      <c r="D379" s="48">
        <f t="shared" si="1027"/>
        <v>468.4</v>
      </c>
      <c r="E379" s="14">
        <f t="shared" si="1156"/>
        <v>100</v>
      </c>
      <c r="F379" s="14"/>
      <c r="G379" s="14"/>
      <c r="H379" s="14"/>
      <c r="I379" s="15"/>
      <c r="J379" s="14"/>
      <c r="K379" s="14"/>
      <c r="L379" s="15"/>
      <c r="M379" s="15"/>
      <c r="N379" s="14"/>
      <c r="O379" s="14"/>
      <c r="P379" s="14"/>
      <c r="Q379" s="15"/>
      <c r="R379" s="14"/>
      <c r="S379" s="14"/>
      <c r="T379" s="14"/>
      <c r="U379" s="15"/>
      <c r="V379" s="156"/>
      <c r="W379" s="14"/>
      <c r="X379" s="14"/>
      <c r="Y379" s="14"/>
      <c r="Z379" s="14"/>
      <c r="AA379" s="14"/>
      <c r="AB379" s="14"/>
      <c r="AC379" s="15"/>
      <c r="AD379" s="14"/>
      <c r="AE379" s="14"/>
      <c r="AF379" s="15"/>
      <c r="AG379" s="15"/>
      <c r="AH379" s="14"/>
      <c r="AI379" s="14"/>
      <c r="AJ379" s="14"/>
      <c r="AK379" s="15"/>
      <c r="AL379" s="14"/>
      <c r="AM379" s="14"/>
      <c r="AN379" s="14"/>
      <c r="AO379" s="14"/>
      <c r="AP379" s="14"/>
      <c r="AQ379" s="14"/>
      <c r="AR379" s="14"/>
      <c r="AS379" s="15"/>
      <c r="AT379" s="14"/>
      <c r="AU379" s="14"/>
      <c r="AV379" s="14"/>
      <c r="AW379" s="15"/>
      <c r="AX379" s="14"/>
      <c r="AY379" s="14"/>
      <c r="AZ379" s="14"/>
      <c r="BA379" s="15"/>
      <c r="BB379" s="14"/>
      <c r="BC379" s="14"/>
      <c r="BD379" s="14"/>
      <c r="BE379" s="15"/>
      <c r="BF379" s="14"/>
      <c r="BG379" s="14"/>
      <c r="BH379" s="14"/>
      <c r="BI379" s="14"/>
      <c r="BJ379" s="14"/>
      <c r="BK379" s="14"/>
      <c r="BL379" s="14"/>
      <c r="BM379" s="15"/>
      <c r="BN379" s="14"/>
      <c r="BO379" s="14"/>
      <c r="BP379" s="14"/>
      <c r="BQ379" s="14"/>
      <c r="BR379" s="14">
        <v>468.4</v>
      </c>
      <c r="BS379" s="14">
        <v>468.4</v>
      </c>
      <c r="BT379" s="14">
        <v>468.4</v>
      </c>
      <c r="BU379" s="14">
        <f t="shared" si="1149"/>
        <v>100</v>
      </c>
      <c r="BV379" s="14"/>
      <c r="BW379" s="14"/>
      <c r="BX379" s="14"/>
      <c r="BY379" s="15"/>
      <c r="BZ379" s="14"/>
      <c r="CA379" s="14"/>
      <c r="CB379" s="14"/>
      <c r="CC379" s="15"/>
      <c r="CD379" s="14"/>
      <c r="CE379" s="14"/>
      <c r="CF379" s="14"/>
      <c r="CG379" s="14"/>
      <c r="CH379" s="14"/>
      <c r="CI379" s="14"/>
      <c r="CJ379" s="14"/>
      <c r="CK379" s="15"/>
      <c r="CL379" s="15"/>
      <c r="CM379" s="14"/>
      <c r="CN379" s="14"/>
      <c r="CO379" s="15"/>
      <c r="CP379" s="15"/>
      <c r="CQ379" s="14"/>
      <c r="CR379" s="14"/>
      <c r="CS379" s="15"/>
    </row>
    <row r="380" spans="1:97" s="12" customFormat="1" x14ac:dyDescent="0.25">
      <c r="A380" s="120" t="s">
        <v>671</v>
      </c>
      <c r="B380" s="48">
        <f t="shared" si="1026"/>
        <v>93.7</v>
      </c>
      <c r="C380" s="48">
        <f t="shared" si="1026"/>
        <v>93.7</v>
      </c>
      <c r="D380" s="48">
        <f t="shared" si="1027"/>
        <v>93.7</v>
      </c>
      <c r="E380" s="14">
        <f t="shared" si="1156"/>
        <v>100</v>
      </c>
      <c r="F380" s="14"/>
      <c r="G380" s="14"/>
      <c r="H380" s="14"/>
      <c r="I380" s="15"/>
      <c r="J380" s="14"/>
      <c r="K380" s="14"/>
      <c r="L380" s="15"/>
      <c r="M380" s="15"/>
      <c r="N380" s="14"/>
      <c r="O380" s="14"/>
      <c r="P380" s="14"/>
      <c r="Q380" s="15"/>
      <c r="R380" s="14"/>
      <c r="S380" s="14"/>
      <c r="T380" s="14"/>
      <c r="U380" s="15"/>
      <c r="V380" s="156"/>
      <c r="W380" s="14"/>
      <c r="X380" s="14"/>
      <c r="Y380" s="14"/>
      <c r="Z380" s="14"/>
      <c r="AA380" s="14"/>
      <c r="AB380" s="14"/>
      <c r="AC380" s="15"/>
      <c r="AD380" s="14"/>
      <c r="AE380" s="14"/>
      <c r="AF380" s="15"/>
      <c r="AG380" s="15"/>
      <c r="AH380" s="14"/>
      <c r="AI380" s="14"/>
      <c r="AJ380" s="14"/>
      <c r="AK380" s="15"/>
      <c r="AL380" s="14"/>
      <c r="AM380" s="14"/>
      <c r="AN380" s="14"/>
      <c r="AO380" s="14"/>
      <c r="AP380" s="14"/>
      <c r="AQ380" s="14"/>
      <c r="AR380" s="14"/>
      <c r="AS380" s="15"/>
      <c r="AT380" s="14"/>
      <c r="AU380" s="14"/>
      <c r="AV380" s="14"/>
      <c r="AW380" s="15"/>
      <c r="AX380" s="14"/>
      <c r="AY380" s="14"/>
      <c r="AZ380" s="14"/>
      <c r="BA380" s="15"/>
      <c r="BB380" s="14"/>
      <c r="BC380" s="14"/>
      <c r="BD380" s="14"/>
      <c r="BE380" s="15"/>
      <c r="BF380" s="14"/>
      <c r="BG380" s="14"/>
      <c r="BH380" s="14"/>
      <c r="BI380" s="14"/>
      <c r="BJ380" s="14"/>
      <c r="BK380" s="14"/>
      <c r="BL380" s="14"/>
      <c r="BM380" s="15"/>
      <c r="BN380" s="14"/>
      <c r="BO380" s="14"/>
      <c r="BP380" s="14"/>
      <c r="BQ380" s="14"/>
      <c r="BR380" s="14">
        <v>93.7</v>
      </c>
      <c r="BS380" s="14">
        <v>93.7</v>
      </c>
      <c r="BT380" s="14">
        <v>93.7</v>
      </c>
      <c r="BU380" s="14">
        <f t="shared" si="1149"/>
        <v>100</v>
      </c>
      <c r="BV380" s="14"/>
      <c r="BW380" s="14"/>
      <c r="BX380" s="14"/>
      <c r="BY380" s="15"/>
      <c r="BZ380" s="14"/>
      <c r="CA380" s="14"/>
      <c r="CB380" s="14"/>
      <c r="CC380" s="15"/>
      <c r="CD380" s="14"/>
      <c r="CE380" s="14"/>
      <c r="CF380" s="14"/>
      <c r="CG380" s="14"/>
      <c r="CH380" s="14"/>
      <c r="CI380" s="14"/>
      <c r="CJ380" s="14"/>
      <c r="CK380" s="15"/>
      <c r="CL380" s="15"/>
      <c r="CM380" s="14"/>
      <c r="CN380" s="14"/>
      <c r="CO380" s="15"/>
      <c r="CP380" s="15"/>
      <c r="CQ380" s="14"/>
      <c r="CR380" s="14"/>
      <c r="CS380" s="15"/>
    </row>
    <row r="381" spans="1:97" s="12" customFormat="1" x14ac:dyDescent="0.25">
      <c r="A381" s="120" t="s">
        <v>635</v>
      </c>
      <c r="B381" s="48">
        <f t="shared" si="1026"/>
        <v>93.7</v>
      </c>
      <c r="C381" s="48">
        <f t="shared" si="1026"/>
        <v>93.7</v>
      </c>
      <c r="D381" s="48">
        <f t="shared" si="1027"/>
        <v>93.7</v>
      </c>
      <c r="E381" s="14">
        <f t="shared" si="1156"/>
        <v>100</v>
      </c>
      <c r="F381" s="14"/>
      <c r="G381" s="14"/>
      <c r="H381" s="14"/>
      <c r="I381" s="15"/>
      <c r="J381" s="14"/>
      <c r="K381" s="14"/>
      <c r="L381" s="15"/>
      <c r="M381" s="15"/>
      <c r="N381" s="14"/>
      <c r="O381" s="14"/>
      <c r="P381" s="14"/>
      <c r="Q381" s="15"/>
      <c r="R381" s="14"/>
      <c r="S381" s="14"/>
      <c r="T381" s="14"/>
      <c r="U381" s="15"/>
      <c r="V381" s="156"/>
      <c r="W381" s="14"/>
      <c r="X381" s="14"/>
      <c r="Y381" s="14"/>
      <c r="Z381" s="14"/>
      <c r="AA381" s="14"/>
      <c r="AB381" s="14"/>
      <c r="AC381" s="15"/>
      <c r="AD381" s="14"/>
      <c r="AE381" s="14"/>
      <c r="AF381" s="15"/>
      <c r="AG381" s="15"/>
      <c r="AH381" s="14"/>
      <c r="AI381" s="14"/>
      <c r="AJ381" s="14"/>
      <c r="AK381" s="15"/>
      <c r="AL381" s="14"/>
      <c r="AM381" s="14"/>
      <c r="AN381" s="14"/>
      <c r="AO381" s="14"/>
      <c r="AP381" s="14"/>
      <c r="AQ381" s="14"/>
      <c r="AR381" s="14"/>
      <c r="AS381" s="15"/>
      <c r="AT381" s="14"/>
      <c r="AU381" s="14"/>
      <c r="AV381" s="14"/>
      <c r="AW381" s="15"/>
      <c r="AX381" s="14"/>
      <c r="AY381" s="14"/>
      <c r="AZ381" s="14"/>
      <c r="BA381" s="15"/>
      <c r="BB381" s="14"/>
      <c r="BC381" s="14"/>
      <c r="BD381" s="14"/>
      <c r="BE381" s="15"/>
      <c r="BF381" s="14"/>
      <c r="BG381" s="14"/>
      <c r="BH381" s="14"/>
      <c r="BI381" s="14"/>
      <c r="BJ381" s="14"/>
      <c r="BK381" s="14"/>
      <c r="BL381" s="14"/>
      <c r="BM381" s="15"/>
      <c r="BN381" s="14"/>
      <c r="BO381" s="14"/>
      <c r="BP381" s="14"/>
      <c r="BQ381" s="14"/>
      <c r="BR381" s="14">
        <v>93.7</v>
      </c>
      <c r="BS381" s="14">
        <v>93.7</v>
      </c>
      <c r="BT381" s="14">
        <v>93.7</v>
      </c>
      <c r="BU381" s="14">
        <f t="shared" si="1149"/>
        <v>100</v>
      </c>
      <c r="BV381" s="14"/>
      <c r="BW381" s="14"/>
      <c r="BX381" s="14"/>
      <c r="BY381" s="15"/>
      <c r="BZ381" s="14"/>
      <c r="CA381" s="14"/>
      <c r="CB381" s="14"/>
      <c r="CC381" s="15"/>
      <c r="CD381" s="14"/>
      <c r="CE381" s="14"/>
      <c r="CF381" s="14"/>
      <c r="CG381" s="14"/>
      <c r="CH381" s="14"/>
      <c r="CI381" s="14"/>
      <c r="CJ381" s="14"/>
      <c r="CK381" s="15"/>
      <c r="CL381" s="15"/>
      <c r="CM381" s="14"/>
      <c r="CN381" s="14"/>
      <c r="CO381" s="15"/>
      <c r="CP381" s="15"/>
      <c r="CQ381" s="14"/>
      <c r="CR381" s="14"/>
      <c r="CS381" s="15"/>
    </row>
    <row r="382" spans="1:97" s="12" customFormat="1" x14ac:dyDescent="0.25">
      <c r="A382" s="120" t="s">
        <v>634</v>
      </c>
      <c r="B382" s="48">
        <f t="shared" si="1026"/>
        <v>93.7</v>
      </c>
      <c r="C382" s="48">
        <f t="shared" si="1026"/>
        <v>93.7</v>
      </c>
      <c r="D382" s="48">
        <f t="shared" si="1027"/>
        <v>93.7</v>
      </c>
      <c r="E382" s="14">
        <f t="shared" si="1156"/>
        <v>100</v>
      </c>
      <c r="F382" s="14"/>
      <c r="G382" s="14"/>
      <c r="H382" s="14"/>
      <c r="I382" s="15"/>
      <c r="J382" s="14"/>
      <c r="K382" s="14"/>
      <c r="L382" s="15"/>
      <c r="M382" s="15"/>
      <c r="N382" s="14"/>
      <c r="O382" s="14"/>
      <c r="P382" s="14"/>
      <c r="Q382" s="15"/>
      <c r="R382" s="14"/>
      <c r="S382" s="14"/>
      <c r="T382" s="14"/>
      <c r="U382" s="15"/>
      <c r="V382" s="156"/>
      <c r="W382" s="14"/>
      <c r="X382" s="14"/>
      <c r="Y382" s="14"/>
      <c r="Z382" s="14"/>
      <c r="AA382" s="14"/>
      <c r="AB382" s="14"/>
      <c r="AC382" s="15"/>
      <c r="AD382" s="14"/>
      <c r="AE382" s="14"/>
      <c r="AF382" s="15"/>
      <c r="AG382" s="15"/>
      <c r="AH382" s="14"/>
      <c r="AI382" s="14"/>
      <c r="AJ382" s="14"/>
      <c r="AK382" s="15"/>
      <c r="AL382" s="14"/>
      <c r="AM382" s="14"/>
      <c r="AN382" s="14"/>
      <c r="AO382" s="14"/>
      <c r="AP382" s="14"/>
      <c r="AQ382" s="14"/>
      <c r="AR382" s="14"/>
      <c r="AS382" s="15"/>
      <c r="AT382" s="14"/>
      <c r="AU382" s="14"/>
      <c r="AV382" s="14"/>
      <c r="AW382" s="15"/>
      <c r="AX382" s="14"/>
      <c r="AY382" s="14"/>
      <c r="AZ382" s="14"/>
      <c r="BA382" s="15"/>
      <c r="BB382" s="14"/>
      <c r="BC382" s="14"/>
      <c r="BD382" s="14"/>
      <c r="BE382" s="15"/>
      <c r="BF382" s="14"/>
      <c r="BG382" s="14"/>
      <c r="BH382" s="14"/>
      <c r="BI382" s="14"/>
      <c r="BJ382" s="14"/>
      <c r="BK382" s="14"/>
      <c r="BL382" s="14"/>
      <c r="BM382" s="15"/>
      <c r="BN382" s="14"/>
      <c r="BO382" s="14"/>
      <c r="BP382" s="14"/>
      <c r="BQ382" s="14"/>
      <c r="BR382" s="14">
        <v>93.7</v>
      </c>
      <c r="BS382" s="14">
        <v>93.7</v>
      </c>
      <c r="BT382" s="14">
        <v>93.7</v>
      </c>
      <c r="BU382" s="14">
        <f t="shared" si="1149"/>
        <v>100</v>
      </c>
      <c r="BV382" s="14"/>
      <c r="BW382" s="14"/>
      <c r="BX382" s="14"/>
      <c r="BY382" s="15"/>
      <c r="BZ382" s="14"/>
      <c r="CA382" s="14"/>
      <c r="CB382" s="14"/>
      <c r="CC382" s="15"/>
      <c r="CD382" s="14"/>
      <c r="CE382" s="14"/>
      <c r="CF382" s="14"/>
      <c r="CG382" s="14"/>
      <c r="CH382" s="14"/>
      <c r="CI382" s="14"/>
      <c r="CJ382" s="14"/>
      <c r="CK382" s="15"/>
      <c r="CL382" s="15"/>
      <c r="CM382" s="14"/>
      <c r="CN382" s="14"/>
      <c r="CO382" s="15"/>
      <c r="CP382" s="15"/>
      <c r="CQ382" s="14"/>
      <c r="CR382" s="14"/>
      <c r="CS382" s="15"/>
    </row>
    <row r="383" spans="1:97" s="12" customFormat="1" x14ac:dyDescent="0.25">
      <c r="A383" s="120" t="s">
        <v>387</v>
      </c>
      <c r="B383" s="48">
        <f t="shared" si="1026"/>
        <v>93.7</v>
      </c>
      <c r="C383" s="48">
        <f t="shared" si="1026"/>
        <v>93.7</v>
      </c>
      <c r="D383" s="48">
        <f t="shared" si="1027"/>
        <v>93.7</v>
      </c>
      <c r="E383" s="14">
        <f t="shared" si="1156"/>
        <v>100</v>
      </c>
      <c r="F383" s="14"/>
      <c r="G383" s="14"/>
      <c r="H383" s="14"/>
      <c r="I383" s="15"/>
      <c r="J383" s="14"/>
      <c r="K383" s="14"/>
      <c r="L383" s="15"/>
      <c r="M383" s="15"/>
      <c r="N383" s="14"/>
      <c r="O383" s="14"/>
      <c r="P383" s="14"/>
      <c r="Q383" s="15"/>
      <c r="R383" s="14"/>
      <c r="S383" s="14"/>
      <c r="T383" s="14"/>
      <c r="U383" s="15"/>
      <c r="V383" s="156"/>
      <c r="W383" s="14"/>
      <c r="X383" s="14"/>
      <c r="Y383" s="14"/>
      <c r="Z383" s="14"/>
      <c r="AA383" s="14"/>
      <c r="AB383" s="14"/>
      <c r="AC383" s="15"/>
      <c r="AD383" s="14"/>
      <c r="AE383" s="14"/>
      <c r="AF383" s="15"/>
      <c r="AG383" s="15"/>
      <c r="AH383" s="14"/>
      <c r="AI383" s="14"/>
      <c r="AJ383" s="14"/>
      <c r="AK383" s="15"/>
      <c r="AL383" s="14"/>
      <c r="AM383" s="14"/>
      <c r="AN383" s="14"/>
      <c r="AO383" s="14"/>
      <c r="AP383" s="14"/>
      <c r="AQ383" s="14"/>
      <c r="AR383" s="14"/>
      <c r="AS383" s="15"/>
      <c r="AT383" s="14"/>
      <c r="AU383" s="14"/>
      <c r="AV383" s="14"/>
      <c r="AW383" s="15"/>
      <c r="AX383" s="14"/>
      <c r="AY383" s="14"/>
      <c r="AZ383" s="14"/>
      <c r="BA383" s="15"/>
      <c r="BB383" s="14"/>
      <c r="BC383" s="14"/>
      <c r="BD383" s="14"/>
      <c r="BE383" s="15"/>
      <c r="BF383" s="14"/>
      <c r="BG383" s="14"/>
      <c r="BH383" s="14"/>
      <c r="BI383" s="14"/>
      <c r="BJ383" s="14"/>
      <c r="BK383" s="14"/>
      <c r="BL383" s="14"/>
      <c r="BM383" s="15"/>
      <c r="BN383" s="14"/>
      <c r="BO383" s="14"/>
      <c r="BP383" s="14"/>
      <c r="BQ383" s="14"/>
      <c r="BR383" s="14">
        <v>93.7</v>
      </c>
      <c r="BS383" s="14">
        <v>93.7</v>
      </c>
      <c r="BT383" s="14">
        <v>93.7</v>
      </c>
      <c r="BU383" s="14">
        <f t="shared" si="1149"/>
        <v>100</v>
      </c>
      <c r="BV383" s="14"/>
      <c r="BW383" s="14"/>
      <c r="BX383" s="14"/>
      <c r="BY383" s="15"/>
      <c r="BZ383" s="14"/>
      <c r="CA383" s="14"/>
      <c r="CB383" s="14"/>
      <c r="CC383" s="15"/>
      <c r="CD383" s="14"/>
      <c r="CE383" s="14"/>
      <c r="CF383" s="14"/>
      <c r="CG383" s="14"/>
      <c r="CH383" s="14"/>
      <c r="CI383" s="14"/>
      <c r="CJ383" s="14"/>
      <c r="CK383" s="15"/>
      <c r="CL383" s="15"/>
      <c r="CM383" s="14"/>
      <c r="CN383" s="14"/>
      <c r="CO383" s="15"/>
      <c r="CP383" s="15"/>
      <c r="CQ383" s="14"/>
      <c r="CR383" s="14"/>
      <c r="CS383" s="15"/>
    </row>
    <row r="384" spans="1:97" s="12" customFormat="1" x14ac:dyDescent="0.25">
      <c r="A384" s="120" t="s">
        <v>439</v>
      </c>
      <c r="B384" s="48">
        <f t="shared" si="1026"/>
        <v>234.2</v>
      </c>
      <c r="C384" s="48">
        <f t="shared" si="1026"/>
        <v>234.2</v>
      </c>
      <c r="D384" s="48">
        <f t="shared" si="1027"/>
        <v>234.2</v>
      </c>
      <c r="E384" s="14">
        <f t="shared" si="1156"/>
        <v>100</v>
      </c>
      <c r="F384" s="14"/>
      <c r="G384" s="14"/>
      <c r="H384" s="14"/>
      <c r="I384" s="15"/>
      <c r="J384" s="14"/>
      <c r="K384" s="14"/>
      <c r="L384" s="15"/>
      <c r="M384" s="15"/>
      <c r="N384" s="14"/>
      <c r="O384" s="14"/>
      <c r="P384" s="14"/>
      <c r="Q384" s="15"/>
      <c r="R384" s="14"/>
      <c r="S384" s="14"/>
      <c r="T384" s="14"/>
      <c r="U384" s="15"/>
      <c r="V384" s="156"/>
      <c r="W384" s="14"/>
      <c r="X384" s="14"/>
      <c r="Y384" s="14"/>
      <c r="Z384" s="14"/>
      <c r="AA384" s="14"/>
      <c r="AB384" s="14"/>
      <c r="AC384" s="15"/>
      <c r="AD384" s="14"/>
      <c r="AE384" s="14"/>
      <c r="AF384" s="15"/>
      <c r="AG384" s="15"/>
      <c r="AH384" s="14"/>
      <c r="AI384" s="14"/>
      <c r="AJ384" s="14"/>
      <c r="AK384" s="15"/>
      <c r="AL384" s="14"/>
      <c r="AM384" s="14"/>
      <c r="AN384" s="14"/>
      <c r="AO384" s="14"/>
      <c r="AP384" s="14"/>
      <c r="AQ384" s="14"/>
      <c r="AR384" s="14"/>
      <c r="AS384" s="15"/>
      <c r="AT384" s="14"/>
      <c r="AU384" s="14"/>
      <c r="AV384" s="14"/>
      <c r="AW384" s="15"/>
      <c r="AX384" s="14"/>
      <c r="AY384" s="14"/>
      <c r="AZ384" s="14"/>
      <c r="BA384" s="15"/>
      <c r="BB384" s="14"/>
      <c r="BC384" s="14"/>
      <c r="BD384" s="14"/>
      <c r="BE384" s="15"/>
      <c r="BF384" s="14"/>
      <c r="BG384" s="14"/>
      <c r="BH384" s="14"/>
      <c r="BI384" s="14"/>
      <c r="BJ384" s="14"/>
      <c r="BK384" s="14"/>
      <c r="BL384" s="14"/>
      <c r="BM384" s="15"/>
      <c r="BN384" s="14"/>
      <c r="BO384" s="14"/>
      <c r="BP384" s="14"/>
      <c r="BQ384" s="14"/>
      <c r="BR384" s="14">
        <v>234.2</v>
      </c>
      <c r="BS384" s="14">
        <v>234.2</v>
      </c>
      <c r="BT384" s="14">
        <v>234.2</v>
      </c>
      <c r="BU384" s="14">
        <f t="shared" si="1149"/>
        <v>100</v>
      </c>
      <c r="BV384" s="14"/>
      <c r="BW384" s="14"/>
      <c r="BX384" s="14"/>
      <c r="BY384" s="15"/>
      <c r="BZ384" s="14"/>
      <c r="CA384" s="14"/>
      <c r="CB384" s="14"/>
      <c r="CC384" s="15"/>
      <c r="CD384" s="14"/>
      <c r="CE384" s="14"/>
      <c r="CF384" s="14"/>
      <c r="CG384" s="14"/>
      <c r="CH384" s="14"/>
      <c r="CI384" s="14"/>
      <c r="CJ384" s="14"/>
      <c r="CK384" s="15"/>
      <c r="CL384" s="15"/>
      <c r="CM384" s="14"/>
      <c r="CN384" s="14"/>
      <c r="CO384" s="15"/>
      <c r="CP384" s="15"/>
      <c r="CQ384" s="14"/>
      <c r="CR384" s="14"/>
      <c r="CS384" s="15"/>
    </row>
    <row r="385" spans="1:97" s="12" customFormat="1" x14ac:dyDescent="0.25">
      <c r="A385" s="120" t="s">
        <v>633</v>
      </c>
      <c r="B385" s="48">
        <f t="shared" si="1026"/>
        <v>93.7</v>
      </c>
      <c r="C385" s="48">
        <f t="shared" si="1026"/>
        <v>93.7</v>
      </c>
      <c r="D385" s="48">
        <f t="shared" si="1027"/>
        <v>93.7</v>
      </c>
      <c r="E385" s="14">
        <f t="shared" si="1156"/>
        <v>100</v>
      </c>
      <c r="F385" s="14"/>
      <c r="G385" s="14"/>
      <c r="H385" s="14"/>
      <c r="I385" s="15"/>
      <c r="J385" s="14"/>
      <c r="K385" s="14"/>
      <c r="L385" s="15"/>
      <c r="M385" s="15"/>
      <c r="N385" s="14"/>
      <c r="O385" s="14"/>
      <c r="P385" s="14"/>
      <c r="Q385" s="15"/>
      <c r="R385" s="14"/>
      <c r="S385" s="14"/>
      <c r="T385" s="14"/>
      <c r="U385" s="15"/>
      <c r="V385" s="156"/>
      <c r="W385" s="14"/>
      <c r="X385" s="14"/>
      <c r="Y385" s="14"/>
      <c r="Z385" s="14"/>
      <c r="AA385" s="14"/>
      <c r="AB385" s="14"/>
      <c r="AC385" s="15"/>
      <c r="AD385" s="14"/>
      <c r="AE385" s="14"/>
      <c r="AF385" s="15"/>
      <c r="AG385" s="15"/>
      <c r="AH385" s="14"/>
      <c r="AI385" s="14"/>
      <c r="AJ385" s="14"/>
      <c r="AK385" s="15"/>
      <c r="AL385" s="14"/>
      <c r="AM385" s="14"/>
      <c r="AN385" s="14"/>
      <c r="AO385" s="14"/>
      <c r="AP385" s="14"/>
      <c r="AQ385" s="14"/>
      <c r="AR385" s="14"/>
      <c r="AS385" s="15"/>
      <c r="AT385" s="14"/>
      <c r="AU385" s="14"/>
      <c r="AV385" s="14"/>
      <c r="AW385" s="15"/>
      <c r="AX385" s="14"/>
      <c r="AY385" s="14"/>
      <c r="AZ385" s="14"/>
      <c r="BA385" s="15"/>
      <c r="BB385" s="14"/>
      <c r="BC385" s="14"/>
      <c r="BD385" s="14"/>
      <c r="BE385" s="15"/>
      <c r="BF385" s="14"/>
      <c r="BG385" s="14"/>
      <c r="BH385" s="14"/>
      <c r="BI385" s="14"/>
      <c r="BJ385" s="14"/>
      <c r="BK385" s="14"/>
      <c r="BL385" s="14"/>
      <c r="BM385" s="15"/>
      <c r="BN385" s="14"/>
      <c r="BO385" s="14"/>
      <c r="BP385" s="14"/>
      <c r="BQ385" s="14"/>
      <c r="BR385" s="14">
        <v>93.7</v>
      </c>
      <c r="BS385" s="14">
        <v>93.7</v>
      </c>
      <c r="BT385" s="14">
        <v>93.7</v>
      </c>
      <c r="BU385" s="14">
        <f t="shared" si="1149"/>
        <v>100</v>
      </c>
      <c r="BV385" s="14"/>
      <c r="BW385" s="14"/>
      <c r="BX385" s="14"/>
      <c r="BY385" s="15"/>
      <c r="BZ385" s="14"/>
      <c r="CA385" s="14"/>
      <c r="CB385" s="14"/>
      <c r="CC385" s="15"/>
      <c r="CD385" s="14"/>
      <c r="CE385" s="14"/>
      <c r="CF385" s="14"/>
      <c r="CG385" s="14"/>
      <c r="CH385" s="14"/>
      <c r="CI385" s="14"/>
      <c r="CJ385" s="14"/>
      <c r="CK385" s="15"/>
      <c r="CL385" s="15"/>
      <c r="CM385" s="14"/>
      <c r="CN385" s="14"/>
      <c r="CO385" s="15"/>
      <c r="CP385" s="15"/>
      <c r="CQ385" s="14"/>
      <c r="CR385" s="14"/>
      <c r="CS385" s="15"/>
    </row>
    <row r="386" spans="1:97" s="26" customFormat="1" ht="31.5" x14ac:dyDescent="0.25">
      <c r="A386" s="75" t="s">
        <v>395</v>
      </c>
      <c r="B386" s="78">
        <f t="shared" si="1026"/>
        <v>190105.30000000002</v>
      </c>
      <c r="C386" s="78">
        <f t="shared" si="1026"/>
        <v>231201.56999999998</v>
      </c>
      <c r="D386" s="78">
        <f t="shared" si="1027"/>
        <v>229346.14751999997</v>
      </c>
      <c r="E386" s="81">
        <f t="shared" ref="E386" si="1157">D386/C386*100</f>
        <v>99.197487075887935</v>
      </c>
      <c r="F386" s="81">
        <f>SUM(F387:F394)</f>
        <v>941.1</v>
      </c>
      <c r="G386" s="81">
        <f>SUM(G387:G394)</f>
        <v>941.1</v>
      </c>
      <c r="H386" s="81">
        <f t="shared" ref="H386:CN386" si="1158">SUM(H387:H394)</f>
        <v>941.1</v>
      </c>
      <c r="I386" s="81">
        <f t="shared" si="1030"/>
        <v>100</v>
      </c>
      <c r="J386" s="81">
        <f t="shared" ref="J386" si="1159">SUM(J387:J394)</f>
        <v>139.69999999999999</v>
      </c>
      <c r="K386" s="81">
        <f t="shared" si="1158"/>
        <v>178.2</v>
      </c>
      <c r="L386" s="81">
        <f t="shared" si="1158"/>
        <v>178.2</v>
      </c>
      <c r="M386" s="81">
        <f t="shared" si="1032"/>
        <v>100</v>
      </c>
      <c r="N386" s="81">
        <f t="shared" ref="N386" si="1160">SUM(N387:N394)</f>
        <v>2531.4</v>
      </c>
      <c r="O386" s="81">
        <f t="shared" si="1158"/>
        <v>3233.2</v>
      </c>
      <c r="P386" s="81">
        <f t="shared" si="1158"/>
        <v>3233.2</v>
      </c>
      <c r="Q386" s="81">
        <f t="shared" si="1034"/>
        <v>100</v>
      </c>
      <c r="R386" s="81">
        <f t="shared" ref="R386" si="1161">SUM(R387:R394)</f>
        <v>31030.3</v>
      </c>
      <c r="S386" s="81">
        <f t="shared" si="1158"/>
        <v>31539.599999999999</v>
      </c>
      <c r="T386" s="81">
        <f t="shared" si="1158"/>
        <v>31539.599999999999</v>
      </c>
      <c r="U386" s="81">
        <f t="shared" ref="U386:U395" si="1162">T386/S386*100</f>
        <v>100</v>
      </c>
      <c r="V386" s="154"/>
      <c r="W386" s="81">
        <f t="shared" si="1158"/>
        <v>169.1</v>
      </c>
      <c r="X386" s="81">
        <f t="shared" si="1158"/>
        <v>166.56528</v>
      </c>
      <c r="Y386" s="81">
        <f t="shared" si="106"/>
        <v>98.501052631578958</v>
      </c>
      <c r="Z386" s="81">
        <f t="shared" ref="Z386" si="1163">SUM(Z387:Z394)</f>
        <v>4834.1000000000004</v>
      </c>
      <c r="AA386" s="81">
        <f t="shared" si="1158"/>
        <v>4834.1000000000004</v>
      </c>
      <c r="AB386" s="81">
        <f t="shared" si="1158"/>
        <v>4834.1000000000004</v>
      </c>
      <c r="AC386" s="81">
        <f t="shared" si="1037"/>
        <v>100</v>
      </c>
      <c r="AD386" s="81">
        <f t="shared" ref="AD386" si="1164">SUM(AD387:AD394)</f>
        <v>107.7</v>
      </c>
      <c r="AE386" s="81">
        <f t="shared" si="1158"/>
        <v>107.7</v>
      </c>
      <c r="AF386" s="81">
        <f t="shared" si="1158"/>
        <v>107.7</v>
      </c>
      <c r="AG386" s="81">
        <f t="shared" si="1039"/>
        <v>100</v>
      </c>
      <c r="AH386" s="81">
        <f t="shared" ref="AH386" si="1165">SUM(AH387:AH394)</f>
        <v>130898</v>
      </c>
      <c r="AI386" s="81">
        <f t="shared" si="1158"/>
        <v>170706.3</v>
      </c>
      <c r="AJ386" s="81">
        <f t="shared" si="1158"/>
        <v>170706.3</v>
      </c>
      <c r="AK386" s="81">
        <f t="shared" si="1041"/>
        <v>100</v>
      </c>
      <c r="AL386" s="81">
        <f t="shared" ref="AL386" si="1166">SUM(AL387:AL394)</f>
        <v>601.20000000000005</v>
      </c>
      <c r="AM386" s="81">
        <f t="shared" si="1158"/>
        <v>620.5</v>
      </c>
      <c r="AN386" s="81">
        <f t="shared" si="1158"/>
        <v>620.5</v>
      </c>
      <c r="AO386" s="79">
        <f t="shared" si="1043"/>
        <v>100</v>
      </c>
      <c r="AP386" s="81">
        <f t="shared" ref="AP386" si="1167">SUM(AP387:AP394)</f>
        <v>0</v>
      </c>
      <c r="AQ386" s="81">
        <f t="shared" si="1158"/>
        <v>0</v>
      </c>
      <c r="AR386" s="81">
        <f t="shared" si="1158"/>
        <v>0</v>
      </c>
      <c r="AS386" s="81"/>
      <c r="AT386" s="81">
        <f t="shared" ref="AT386" si="1168">SUM(AT387:AT394)</f>
        <v>300.60000000000002</v>
      </c>
      <c r="AU386" s="81">
        <f t="shared" si="1158"/>
        <v>310.3</v>
      </c>
      <c r="AV386" s="81">
        <f t="shared" si="1158"/>
        <v>310.3</v>
      </c>
      <c r="AW386" s="81">
        <f t="shared" si="1046"/>
        <v>100</v>
      </c>
      <c r="AX386" s="81">
        <f t="shared" ref="AX386" si="1169">SUM(AX387:AX394)</f>
        <v>3555.4</v>
      </c>
      <c r="AY386" s="81">
        <f t="shared" si="1158"/>
        <v>3336.2</v>
      </c>
      <c r="AZ386" s="81">
        <f t="shared" si="1158"/>
        <v>2926.7205400000003</v>
      </c>
      <c r="BA386" s="81">
        <f t="shared" si="1048"/>
        <v>87.726171692344607</v>
      </c>
      <c r="BB386" s="81">
        <f t="shared" ref="BB386" si="1170">SUM(BB387:BB394)</f>
        <v>300.60000000000002</v>
      </c>
      <c r="BC386" s="81">
        <f t="shared" si="1158"/>
        <v>310.3</v>
      </c>
      <c r="BD386" s="81">
        <f t="shared" si="1158"/>
        <v>310.3</v>
      </c>
      <c r="BE386" s="81">
        <f t="shared" si="1050"/>
        <v>100</v>
      </c>
      <c r="BF386" s="81">
        <f t="shared" ref="BF386" si="1171">SUM(BF387:BF394)</f>
        <v>300.60000000000002</v>
      </c>
      <c r="BG386" s="81">
        <f t="shared" si="1158"/>
        <v>310.3</v>
      </c>
      <c r="BH386" s="81">
        <f t="shared" si="1158"/>
        <v>310.3</v>
      </c>
      <c r="BI386" s="81">
        <f t="shared" si="1155"/>
        <v>100</v>
      </c>
      <c r="BJ386" s="81">
        <f t="shared" ref="BJ386" si="1172">SUM(BJ387:BJ394)</f>
        <v>1129.3</v>
      </c>
      <c r="BK386" s="81">
        <f t="shared" si="1158"/>
        <v>1118.17</v>
      </c>
      <c r="BL386" s="81">
        <f t="shared" ref="BL386" si="1173">SUM(BL387:BL394)</f>
        <v>1118.17</v>
      </c>
      <c r="BM386" s="81">
        <f t="shared" si="1055"/>
        <v>100</v>
      </c>
      <c r="BN386" s="81">
        <f t="shared" ref="BN386" si="1174">SUM(BN387:BN394)</f>
        <v>0</v>
      </c>
      <c r="BO386" s="81">
        <f t="shared" si="1158"/>
        <v>0</v>
      </c>
      <c r="BP386" s="81">
        <f t="shared" ref="BP386" si="1175">SUM(BP387:BP394)</f>
        <v>0</v>
      </c>
      <c r="BQ386" s="81">
        <f t="shared" si="1158"/>
        <v>0</v>
      </c>
      <c r="BR386" s="81">
        <f t="shared" ref="BR386" si="1176">SUM(BR387:BR394)</f>
        <v>1171.1000000000001</v>
      </c>
      <c r="BS386" s="81">
        <f t="shared" si="1158"/>
        <v>1171.1000000000001</v>
      </c>
      <c r="BT386" s="81">
        <f t="shared" ref="BT386" si="1177">SUM(BT387:BT394)</f>
        <v>1171.1000000000001</v>
      </c>
      <c r="BU386" s="79">
        <f t="shared" ref="BU386:BU395" si="1178">BT386/BS386*100</f>
        <v>100</v>
      </c>
      <c r="BV386" s="81">
        <f t="shared" ref="BV386" si="1179">SUM(BV387:BV394)</f>
        <v>300.60000000000002</v>
      </c>
      <c r="BW386" s="81">
        <f t="shared" si="1158"/>
        <v>310.3</v>
      </c>
      <c r="BX386" s="81">
        <f t="shared" si="1158"/>
        <v>310.3</v>
      </c>
      <c r="BY386" s="81">
        <f t="shared" si="1061"/>
        <v>100</v>
      </c>
      <c r="BZ386" s="81">
        <f t="shared" ref="BZ386" si="1180">SUM(BZ387:BZ394)</f>
        <v>300.60000000000002</v>
      </c>
      <c r="CA386" s="81">
        <f t="shared" si="1158"/>
        <v>310.3</v>
      </c>
      <c r="CB386" s="81">
        <f t="shared" ref="CB386" si="1181">SUM(CB387:CB394)</f>
        <v>310.3</v>
      </c>
      <c r="CC386" s="81">
        <f t="shared" si="1064"/>
        <v>100</v>
      </c>
      <c r="CD386" s="81">
        <f t="shared" ref="CD386" si="1182">SUM(CD387:CD394)</f>
        <v>11459.7</v>
      </c>
      <c r="CE386" s="81">
        <f t="shared" si="1158"/>
        <v>11459.7</v>
      </c>
      <c r="CF386" s="81">
        <f t="shared" si="1158"/>
        <v>10049.249</v>
      </c>
      <c r="CG386" s="81">
        <f t="shared" ref="CG386:CG395" si="1183">CF386/CE386*100</f>
        <v>87.69207745403456</v>
      </c>
      <c r="CH386" s="81">
        <f t="shared" ref="CH386" si="1184">SUM(CH387:CH394)</f>
        <v>203.3</v>
      </c>
      <c r="CI386" s="81">
        <f t="shared" si="1158"/>
        <v>230.7</v>
      </c>
      <c r="CJ386" s="81">
        <f t="shared" si="1158"/>
        <v>197.74270000000001</v>
      </c>
      <c r="CK386" s="81">
        <f t="shared" ref="CK386:CK396" si="1185">CJ386/CI386*100</f>
        <v>85.714217598612933</v>
      </c>
      <c r="CL386" s="81"/>
      <c r="CM386" s="81">
        <f t="shared" si="1158"/>
        <v>4.4000000000000004</v>
      </c>
      <c r="CN386" s="81">
        <f t="shared" si="1158"/>
        <v>4.4000000000000004</v>
      </c>
      <c r="CO386" s="81">
        <f t="shared" si="1068"/>
        <v>100</v>
      </c>
      <c r="CP386" s="81"/>
      <c r="CQ386" s="81"/>
      <c r="CR386" s="81"/>
      <c r="CS386" s="81"/>
    </row>
    <row r="387" spans="1:97" s="12" customFormat="1" x14ac:dyDescent="0.25">
      <c r="A387" s="119" t="s">
        <v>340</v>
      </c>
      <c r="B387" s="48">
        <f t="shared" si="1026"/>
        <v>188934.2</v>
      </c>
      <c r="C387" s="48">
        <f t="shared" si="1026"/>
        <v>230030.46999999997</v>
      </c>
      <c r="D387" s="48">
        <f t="shared" si="1027"/>
        <v>228175.04751999996</v>
      </c>
      <c r="E387" s="15">
        <f t="shared" si="1"/>
        <v>99.193401430688724</v>
      </c>
      <c r="F387" s="15">
        <v>941.1</v>
      </c>
      <c r="G387" s="15">
        <v>941.1</v>
      </c>
      <c r="H387" s="133">
        <v>941.1</v>
      </c>
      <c r="I387" s="15">
        <f t="shared" si="1030"/>
        <v>100</v>
      </c>
      <c r="J387" s="15">
        <v>139.69999999999999</v>
      </c>
      <c r="K387" s="133">
        <v>178.2</v>
      </c>
      <c r="L387" s="133">
        <v>178.2</v>
      </c>
      <c r="M387" s="15">
        <f t="shared" si="1032"/>
        <v>100</v>
      </c>
      <c r="N387" s="15">
        <v>2531.4</v>
      </c>
      <c r="O387" s="133">
        <v>3233.2</v>
      </c>
      <c r="P387" s="133">
        <v>3233.2</v>
      </c>
      <c r="Q387" s="15">
        <f t="shared" si="1034"/>
        <v>100</v>
      </c>
      <c r="R387" s="15">
        <v>31030.3</v>
      </c>
      <c r="S387" s="15">
        <v>31539.599999999999</v>
      </c>
      <c r="T387" s="133">
        <v>31539.599999999999</v>
      </c>
      <c r="U387" s="15">
        <f t="shared" si="1162"/>
        <v>100</v>
      </c>
      <c r="V387" s="156"/>
      <c r="W387" s="133">
        <v>169.1</v>
      </c>
      <c r="X387" s="133">
        <v>166.56528</v>
      </c>
      <c r="Y387" s="15">
        <f t="shared" si="106"/>
        <v>98.501052631578958</v>
      </c>
      <c r="Z387" s="15">
        <v>4834.1000000000004</v>
      </c>
      <c r="AA387" s="15">
        <v>4834.1000000000004</v>
      </c>
      <c r="AB387" s="133">
        <v>4834.1000000000004</v>
      </c>
      <c r="AC387" s="15">
        <f t="shared" si="1037"/>
        <v>100</v>
      </c>
      <c r="AD387" s="15">
        <v>107.7</v>
      </c>
      <c r="AE387" s="15">
        <v>107.7</v>
      </c>
      <c r="AF387" s="133">
        <v>107.7</v>
      </c>
      <c r="AG387" s="15">
        <f t="shared" si="1039"/>
        <v>100</v>
      </c>
      <c r="AH387" s="247">
        <v>130898</v>
      </c>
      <c r="AI387" s="133">
        <v>170706.3</v>
      </c>
      <c r="AJ387" s="133">
        <v>170706.3</v>
      </c>
      <c r="AK387" s="15">
        <f t="shared" si="1041"/>
        <v>100</v>
      </c>
      <c r="AL387" s="15">
        <v>601.20000000000005</v>
      </c>
      <c r="AM387" s="133">
        <v>620.5</v>
      </c>
      <c r="AN387" s="133">
        <v>620.5</v>
      </c>
      <c r="AO387" s="14">
        <f t="shared" si="1043"/>
        <v>100</v>
      </c>
      <c r="AP387" s="15"/>
      <c r="AQ387" s="15"/>
      <c r="AR387" s="15"/>
      <c r="AS387" s="15"/>
      <c r="AT387" s="15">
        <v>300.60000000000002</v>
      </c>
      <c r="AU387" s="15">
        <v>310.3</v>
      </c>
      <c r="AV387" s="15">
        <v>310.3</v>
      </c>
      <c r="AW387" s="15">
        <f t="shared" si="1046"/>
        <v>100</v>
      </c>
      <c r="AX387" s="15">
        <v>3555.4</v>
      </c>
      <c r="AY387" s="133">
        <v>3336.2</v>
      </c>
      <c r="AZ387" s="133">
        <v>2926.7205400000003</v>
      </c>
      <c r="BA387" s="15">
        <f t="shared" si="1048"/>
        <v>87.726171692344607</v>
      </c>
      <c r="BB387" s="15">
        <v>300.60000000000002</v>
      </c>
      <c r="BC387" s="133">
        <v>310.3</v>
      </c>
      <c r="BD387" s="133">
        <v>310.3</v>
      </c>
      <c r="BE387" s="15">
        <f t="shared" si="1050"/>
        <v>100</v>
      </c>
      <c r="BF387" s="15">
        <v>300.60000000000002</v>
      </c>
      <c r="BG387" s="247">
        <v>310.3</v>
      </c>
      <c r="BH387" s="133">
        <v>310.3</v>
      </c>
      <c r="BI387" s="15">
        <f t="shared" si="1155"/>
        <v>100</v>
      </c>
      <c r="BJ387" s="15">
        <v>1129.3</v>
      </c>
      <c r="BK387" s="15">
        <v>1118.17</v>
      </c>
      <c r="BL387" s="15">
        <v>1118.17</v>
      </c>
      <c r="BM387" s="15">
        <f t="shared" si="1055"/>
        <v>100</v>
      </c>
      <c r="BN387" s="15">
        <v>0</v>
      </c>
      <c r="BO387" s="15">
        <v>0</v>
      </c>
      <c r="BP387" s="15">
        <v>0</v>
      </c>
      <c r="BQ387" s="15"/>
      <c r="BR387" s="15"/>
      <c r="BS387" s="15"/>
      <c r="BT387" s="15"/>
      <c r="BU387" s="14"/>
      <c r="BV387" s="15">
        <v>300.60000000000002</v>
      </c>
      <c r="BW387" s="133">
        <v>310.3</v>
      </c>
      <c r="BX387" s="133">
        <v>310.3</v>
      </c>
      <c r="BY387" s="15">
        <f t="shared" si="1061"/>
        <v>100</v>
      </c>
      <c r="BZ387" s="15">
        <v>300.60000000000002</v>
      </c>
      <c r="CA387" s="15">
        <v>310.3</v>
      </c>
      <c r="CB387" s="15">
        <v>310.3</v>
      </c>
      <c r="CC387" s="15">
        <f t="shared" si="1064"/>
        <v>100</v>
      </c>
      <c r="CD387" s="15">
        <v>11459.7</v>
      </c>
      <c r="CE387" s="15">
        <v>11459.7</v>
      </c>
      <c r="CF387" s="133">
        <v>10049.249</v>
      </c>
      <c r="CG387" s="15">
        <f t="shared" si="1183"/>
        <v>87.69207745403456</v>
      </c>
      <c r="CH387" s="15">
        <v>203.3</v>
      </c>
      <c r="CI387" s="15">
        <v>230.7</v>
      </c>
      <c r="CJ387" s="15">
        <v>197.74270000000001</v>
      </c>
      <c r="CK387" s="15">
        <f t="shared" si="1185"/>
        <v>85.714217598612933</v>
      </c>
      <c r="CL387" s="15"/>
      <c r="CM387" s="133">
        <v>4.4000000000000004</v>
      </c>
      <c r="CN387" s="133">
        <v>4.4000000000000004</v>
      </c>
      <c r="CO387" s="15">
        <f t="shared" si="1068"/>
        <v>100</v>
      </c>
      <c r="CP387" s="15"/>
      <c r="CQ387" s="15"/>
      <c r="CR387" s="15"/>
      <c r="CS387" s="15"/>
    </row>
    <row r="388" spans="1:97" s="12" customFormat="1" x14ac:dyDescent="0.25">
      <c r="A388" s="120" t="s">
        <v>717</v>
      </c>
      <c r="B388" s="48">
        <f t="shared" si="1026"/>
        <v>468.4</v>
      </c>
      <c r="C388" s="48">
        <f t="shared" si="1026"/>
        <v>468.4</v>
      </c>
      <c r="D388" s="48">
        <f t="shared" si="1027"/>
        <v>468.4</v>
      </c>
      <c r="E388" s="14">
        <f t="shared" ref="E388:E394" si="1186">D388/C388*100</f>
        <v>100</v>
      </c>
      <c r="F388" s="14"/>
      <c r="G388" s="14"/>
      <c r="H388" s="14"/>
      <c r="I388" s="15"/>
      <c r="J388" s="14"/>
      <c r="K388" s="14"/>
      <c r="L388" s="14"/>
      <c r="M388" s="15"/>
      <c r="N388" s="14"/>
      <c r="O388" s="14"/>
      <c r="P388" s="15"/>
      <c r="Q388" s="15"/>
      <c r="R388" s="15"/>
      <c r="S388" s="15"/>
      <c r="T388" s="15"/>
      <c r="U388" s="15"/>
      <c r="V388" s="156"/>
      <c r="W388" s="14"/>
      <c r="X388" s="14"/>
      <c r="Y388" s="15"/>
      <c r="Z388" s="14"/>
      <c r="AA388" s="14"/>
      <c r="AB388" s="14"/>
      <c r="AC388" s="15"/>
      <c r="AD388" s="14"/>
      <c r="AE388" s="14"/>
      <c r="AF388" s="14"/>
      <c r="AG388" s="15"/>
      <c r="AH388" s="15"/>
      <c r="AI388" s="15"/>
      <c r="AJ388" s="15"/>
      <c r="AK388" s="15"/>
      <c r="AL388" s="14"/>
      <c r="AM388" s="14"/>
      <c r="AN388" s="14"/>
      <c r="AO388" s="14"/>
      <c r="AP388" s="14"/>
      <c r="AQ388" s="14"/>
      <c r="AR388" s="14"/>
      <c r="AS388" s="15"/>
      <c r="AT388" s="14"/>
      <c r="AU388" s="14"/>
      <c r="AV388" s="14"/>
      <c r="AW388" s="15"/>
      <c r="AX388" s="14"/>
      <c r="AY388" s="14"/>
      <c r="AZ388" s="14"/>
      <c r="BA388" s="15"/>
      <c r="BB388" s="14"/>
      <c r="BC388" s="14"/>
      <c r="BD388" s="14"/>
      <c r="BE388" s="15"/>
      <c r="BF388" s="14"/>
      <c r="BG388" s="14"/>
      <c r="BH388" s="14"/>
      <c r="BI388" s="14"/>
      <c r="BJ388" s="14"/>
      <c r="BK388" s="14"/>
      <c r="BL388" s="14"/>
      <c r="BM388" s="15"/>
      <c r="BN388" s="14"/>
      <c r="BO388" s="14"/>
      <c r="BP388" s="14"/>
      <c r="BQ388" s="14"/>
      <c r="BR388" s="14">
        <v>468.4</v>
      </c>
      <c r="BS388" s="14">
        <v>468.4</v>
      </c>
      <c r="BT388" s="14">
        <v>468.4</v>
      </c>
      <c r="BU388" s="14">
        <f t="shared" si="1178"/>
        <v>100</v>
      </c>
      <c r="BV388" s="14"/>
      <c r="BW388" s="14"/>
      <c r="BX388" s="14"/>
      <c r="BY388" s="15"/>
      <c r="BZ388" s="14"/>
      <c r="CA388" s="14"/>
      <c r="CB388" s="14"/>
      <c r="CC388" s="15"/>
      <c r="CD388" s="14"/>
      <c r="CE388" s="14"/>
      <c r="CF388" s="14"/>
      <c r="CG388" s="15"/>
      <c r="CH388" s="14"/>
      <c r="CI388" s="14"/>
      <c r="CJ388" s="14"/>
      <c r="CK388" s="15"/>
      <c r="CL388" s="15"/>
      <c r="CM388" s="14"/>
      <c r="CN388" s="14"/>
      <c r="CO388" s="15"/>
      <c r="CP388" s="15"/>
      <c r="CQ388" s="14"/>
      <c r="CR388" s="14"/>
      <c r="CS388" s="15"/>
    </row>
    <row r="389" spans="1:97" s="12" customFormat="1" x14ac:dyDescent="0.25">
      <c r="A389" s="120" t="s">
        <v>451</v>
      </c>
      <c r="B389" s="48">
        <f t="shared" si="1026"/>
        <v>234.2</v>
      </c>
      <c r="C389" s="48">
        <f t="shared" si="1026"/>
        <v>234.2</v>
      </c>
      <c r="D389" s="48">
        <f t="shared" si="1027"/>
        <v>234.2</v>
      </c>
      <c r="E389" s="14">
        <f t="shared" si="1186"/>
        <v>100</v>
      </c>
      <c r="F389" s="14"/>
      <c r="G389" s="14"/>
      <c r="H389" s="14"/>
      <c r="I389" s="15"/>
      <c r="J389" s="14"/>
      <c r="K389" s="14"/>
      <c r="L389" s="14"/>
      <c r="M389" s="15"/>
      <c r="N389" s="14"/>
      <c r="O389" s="14"/>
      <c r="P389" s="15"/>
      <c r="Q389" s="15"/>
      <c r="R389" s="15"/>
      <c r="S389" s="15"/>
      <c r="T389" s="15"/>
      <c r="U389" s="15"/>
      <c r="V389" s="156"/>
      <c r="W389" s="14"/>
      <c r="X389" s="14"/>
      <c r="Y389" s="15"/>
      <c r="Z389" s="14"/>
      <c r="AA389" s="14"/>
      <c r="AB389" s="14"/>
      <c r="AC389" s="15"/>
      <c r="AD389" s="14"/>
      <c r="AE389" s="14"/>
      <c r="AF389" s="14"/>
      <c r="AG389" s="15"/>
      <c r="AH389" s="15"/>
      <c r="AI389" s="15"/>
      <c r="AJ389" s="15"/>
      <c r="AK389" s="15"/>
      <c r="AL389" s="14"/>
      <c r="AM389" s="14"/>
      <c r="AN389" s="14"/>
      <c r="AO389" s="14"/>
      <c r="AP389" s="14"/>
      <c r="AQ389" s="14"/>
      <c r="AR389" s="14"/>
      <c r="AS389" s="15"/>
      <c r="AT389" s="14"/>
      <c r="AU389" s="14"/>
      <c r="AV389" s="14"/>
      <c r="AW389" s="15"/>
      <c r="AX389" s="14"/>
      <c r="AY389" s="14"/>
      <c r="AZ389" s="14"/>
      <c r="BA389" s="15"/>
      <c r="BB389" s="14"/>
      <c r="BC389" s="14"/>
      <c r="BD389" s="14"/>
      <c r="BE389" s="15"/>
      <c r="BF389" s="14"/>
      <c r="BG389" s="14"/>
      <c r="BH389" s="14"/>
      <c r="BI389" s="14"/>
      <c r="BJ389" s="14"/>
      <c r="BK389" s="14"/>
      <c r="BL389" s="14"/>
      <c r="BM389" s="15"/>
      <c r="BN389" s="14"/>
      <c r="BO389" s="14"/>
      <c r="BP389" s="14"/>
      <c r="BQ389" s="14"/>
      <c r="BR389" s="14">
        <v>234.2</v>
      </c>
      <c r="BS389" s="14">
        <v>234.2</v>
      </c>
      <c r="BT389" s="14">
        <v>234.2</v>
      </c>
      <c r="BU389" s="14">
        <f t="shared" si="1178"/>
        <v>100</v>
      </c>
      <c r="BV389" s="14"/>
      <c r="BW389" s="14"/>
      <c r="BX389" s="14"/>
      <c r="BY389" s="15"/>
      <c r="BZ389" s="14"/>
      <c r="CA389" s="14"/>
      <c r="CB389" s="14"/>
      <c r="CC389" s="15"/>
      <c r="CD389" s="14"/>
      <c r="CE389" s="14"/>
      <c r="CF389" s="14"/>
      <c r="CG389" s="15"/>
      <c r="CH389" s="14"/>
      <c r="CI389" s="14"/>
      <c r="CJ389" s="14"/>
      <c r="CK389" s="15"/>
      <c r="CL389" s="15"/>
      <c r="CM389" s="14"/>
      <c r="CN389" s="14"/>
      <c r="CO389" s="15"/>
      <c r="CP389" s="15"/>
      <c r="CQ389" s="14"/>
      <c r="CR389" s="14"/>
      <c r="CS389" s="15"/>
    </row>
    <row r="390" spans="1:97" s="12" customFormat="1" x14ac:dyDescent="0.25">
      <c r="A390" s="120" t="s">
        <v>672</v>
      </c>
      <c r="B390" s="48">
        <f t="shared" si="1026"/>
        <v>93.7</v>
      </c>
      <c r="C390" s="48">
        <f t="shared" si="1026"/>
        <v>93.7</v>
      </c>
      <c r="D390" s="48">
        <f t="shared" si="1027"/>
        <v>93.7</v>
      </c>
      <c r="E390" s="14">
        <f t="shared" si="1186"/>
        <v>100</v>
      </c>
      <c r="F390" s="14"/>
      <c r="G390" s="14"/>
      <c r="H390" s="14"/>
      <c r="I390" s="15"/>
      <c r="J390" s="14"/>
      <c r="K390" s="14"/>
      <c r="L390" s="14"/>
      <c r="M390" s="15"/>
      <c r="N390" s="14"/>
      <c r="O390" s="14"/>
      <c r="P390" s="15"/>
      <c r="Q390" s="15"/>
      <c r="R390" s="15"/>
      <c r="S390" s="15"/>
      <c r="T390" s="15"/>
      <c r="U390" s="15"/>
      <c r="V390" s="156"/>
      <c r="W390" s="14"/>
      <c r="X390" s="14"/>
      <c r="Y390" s="15"/>
      <c r="Z390" s="14"/>
      <c r="AA390" s="14"/>
      <c r="AB390" s="14"/>
      <c r="AC390" s="15"/>
      <c r="AD390" s="14"/>
      <c r="AE390" s="14"/>
      <c r="AF390" s="14"/>
      <c r="AG390" s="15"/>
      <c r="AH390" s="15"/>
      <c r="AI390" s="15"/>
      <c r="AJ390" s="15"/>
      <c r="AK390" s="15"/>
      <c r="AL390" s="14"/>
      <c r="AM390" s="14"/>
      <c r="AN390" s="14"/>
      <c r="AO390" s="14"/>
      <c r="AP390" s="14"/>
      <c r="AQ390" s="14"/>
      <c r="AR390" s="14"/>
      <c r="AS390" s="15"/>
      <c r="AT390" s="14"/>
      <c r="AU390" s="14"/>
      <c r="AV390" s="14"/>
      <c r="AW390" s="15"/>
      <c r="AX390" s="14"/>
      <c r="AY390" s="14"/>
      <c r="AZ390" s="14"/>
      <c r="BA390" s="15"/>
      <c r="BB390" s="14"/>
      <c r="BC390" s="14"/>
      <c r="BD390" s="14"/>
      <c r="BE390" s="15"/>
      <c r="BF390" s="14"/>
      <c r="BG390" s="14"/>
      <c r="BH390" s="14"/>
      <c r="BI390" s="14"/>
      <c r="BJ390" s="14"/>
      <c r="BK390" s="14"/>
      <c r="BL390" s="14"/>
      <c r="BM390" s="15"/>
      <c r="BN390" s="14"/>
      <c r="BO390" s="14"/>
      <c r="BP390" s="14"/>
      <c r="BQ390" s="14"/>
      <c r="BR390" s="14">
        <v>93.7</v>
      </c>
      <c r="BS390" s="14">
        <v>93.7</v>
      </c>
      <c r="BT390" s="14">
        <v>93.7</v>
      </c>
      <c r="BU390" s="14">
        <f t="shared" si="1178"/>
        <v>100</v>
      </c>
      <c r="BV390" s="14"/>
      <c r="BW390" s="14"/>
      <c r="BX390" s="14"/>
      <c r="BY390" s="15"/>
      <c r="BZ390" s="14"/>
      <c r="CA390" s="14"/>
      <c r="CB390" s="14"/>
      <c r="CC390" s="15"/>
      <c r="CD390" s="14"/>
      <c r="CE390" s="14"/>
      <c r="CF390" s="14"/>
      <c r="CG390" s="15"/>
      <c r="CH390" s="14"/>
      <c r="CI390" s="14"/>
      <c r="CJ390" s="14"/>
      <c r="CK390" s="15"/>
      <c r="CL390" s="15"/>
      <c r="CM390" s="14"/>
      <c r="CN390" s="14"/>
      <c r="CO390" s="15"/>
      <c r="CP390" s="15"/>
      <c r="CQ390" s="14"/>
      <c r="CR390" s="14"/>
      <c r="CS390" s="15"/>
    </row>
    <row r="391" spans="1:97" s="12" customFormat="1" x14ac:dyDescent="0.25">
      <c r="A391" s="120" t="s">
        <v>394</v>
      </c>
      <c r="B391" s="48">
        <f t="shared" si="1026"/>
        <v>93.7</v>
      </c>
      <c r="C391" s="48">
        <f t="shared" si="1026"/>
        <v>93.7</v>
      </c>
      <c r="D391" s="48">
        <f t="shared" si="1027"/>
        <v>93.7</v>
      </c>
      <c r="E391" s="14">
        <f t="shared" si="1186"/>
        <v>100</v>
      </c>
      <c r="F391" s="14"/>
      <c r="G391" s="14"/>
      <c r="H391" s="14"/>
      <c r="I391" s="15"/>
      <c r="J391" s="14"/>
      <c r="K391" s="14"/>
      <c r="L391" s="14"/>
      <c r="M391" s="15"/>
      <c r="N391" s="14"/>
      <c r="O391" s="14"/>
      <c r="P391" s="15"/>
      <c r="Q391" s="15"/>
      <c r="R391" s="15"/>
      <c r="S391" s="15"/>
      <c r="T391" s="15"/>
      <c r="U391" s="15"/>
      <c r="V391" s="156"/>
      <c r="W391" s="14"/>
      <c r="X391" s="14"/>
      <c r="Y391" s="15"/>
      <c r="Z391" s="14"/>
      <c r="AA391" s="14"/>
      <c r="AB391" s="14"/>
      <c r="AC391" s="15"/>
      <c r="AD391" s="14"/>
      <c r="AE391" s="14"/>
      <c r="AF391" s="14"/>
      <c r="AG391" s="15"/>
      <c r="AH391" s="15"/>
      <c r="AI391" s="15"/>
      <c r="AJ391" s="15"/>
      <c r="AK391" s="15"/>
      <c r="AL391" s="14"/>
      <c r="AM391" s="14"/>
      <c r="AN391" s="14"/>
      <c r="AO391" s="14"/>
      <c r="AP391" s="14"/>
      <c r="AQ391" s="14"/>
      <c r="AR391" s="14"/>
      <c r="AS391" s="15"/>
      <c r="AT391" s="14"/>
      <c r="AU391" s="14"/>
      <c r="AV391" s="14"/>
      <c r="AW391" s="15"/>
      <c r="AX391" s="14"/>
      <c r="AY391" s="14"/>
      <c r="AZ391" s="14"/>
      <c r="BA391" s="15"/>
      <c r="BB391" s="14"/>
      <c r="BC391" s="14"/>
      <c r="BD391" s="14"/>
      <c r="BE391" s="15"/>
      <c r="BF391" s="14"/>
      <c r="BG391" s="14"/>
      <c r="BH391" s="14"/>
      <c r="BI391" s="14"/>
      <c r="BJ391" s="14"/>
      <c r="BK391" s="14"/>
      <c r="BL391" s="14"/>
      <c r="BM391" s="15"/>
      <c r="BN391" s="14"/>
      <c r="BO391" s="14"/>
      <c r="BP391" s="14"/>
      <c r="BQ391" s="14"/>
      <c r="BR391" s="14">
        <v>93.7</v>
      </c>
      <c r="BS391" s="14">
        <v>93.7</v>
      </c>
      <c r="BT391" s="14">
        <v>93.7</v>
      </c>
      <c r="BU391" s="14">
        <f t="shared" si="1178"/>
        <v>100</v>
      </c>
      <c r="BV391" s="14"/>
      <c r="BW391" s="14"/>
      <c r="BX391" s="14"/>
      <c r="BY391" s="15"/>
      <c r="BZ391" s="14"/>
      <c r="CA391" s="14"/>
      <c r="CB391" s="14"/>
      <c r="CC391" s="15"/>
      <c r="CD391" s="14"/>
      <c r="CE391" s="14"/>
      <c r="CF391" s="14"/>
      <c r="CG391" s="15"/>
      <c r="CH391" s="14"/>
      <c r="CI391" s="14"/>
      <c r="CJ391" s="14"/>
      <c r="CK391" s="15"/>
      <c r="CL391" s="15"/>
      <c r="CM391" s="14"/>
      <c r="CN391" s="14"/>
      <c r="CO391" s="15"/>
      <c r="CP391" s="15"/>
      <c r="CQ391" s="14"/>
      <c r="CR391" s="14"/>
      <c r="CS391" s="15"/>
    </row>
    <row r="392" spans="1:97" s="12" customFormat="1" x14ac:dyDescent="0.25">
      <c r="A392" s="120" t="s">
        <v>483</v>
      </c>
      <c r="B392" s="48">
        <f t="shared" si="1026"/>
        <v>93.7</v>
      </c>
      <c r="C392" s="48">
        <f t="shared" si="1026"/>
        <v>93.7</v>
      </c>
      <c r="D392" s="48">
        <f t="shared" si="1027"/>
        <v>93.7</v>
      </c>
      <c r="E392" s="14">
        <f t="shared" si="1186"/>
        <v>100</v>
      </c>
      <c r="F392" s="14"/>
      <c r="G392" s="14"/>
      <c r="H392" s="14"/>
      <c r="I392" s="15"/>
      <c r="J392" s="14"/>
      <c r="K392" s="14"/>
      <c r="L392" s="14"/>
      <c r="M392" s="15"/>
      <c r="N392" s="14"/>
      <c r="O392" s="14"/>
      <c r="P392" s="15"/>
      <c r="Q392" s="15"/>
      <c r="R392" s="15"/>
      <c r="S392" s="15"/>
      <c r="T392" s="15"/>
      <c r="U392" s="15"/>
      <c r="V392" s="156"/>
      <c r="W392" s="14"/>
      <c r="X392" s="14"/>
      <c r="Y392" s="15"/>
      <c r="Z392" s="14"/>
      <c r="AA392" s="14"/>
      <c r="AB392" s="14"/>
      <c r="AC392" s="15"/>
      <c r="AD392" s="14"/>
      <c r="AE392" s="14"/>
      <c r="AF392" s="14"/>
      <c r="AG392" s="15"/>
      <c r="AH392" s="15"/>
      <c r="AI392" s="15"/>
      <c r="AJ392" s="15"/>
      <c r="AK392" s="15"/>
      <c r="AL392" s="14"/>
      <c r="AM392" s="14"/>
      <c r="AN392" s="14"/>
      <c r="AO392" s="14"/>
      <c r="AP392" s="14"/>
      <c r="AQ392" s="14"/>
      <c r="AR392" s="14"/>
      <c r="AS392" s="15"/>
      <c r="AT392" s="14"/>
      <c r="AU392" s="14"/>
      <c r="AV392" s="14"/>
      <c r="AW392" s="15"/>
      <c r="AX392" s="14"/>
      <c r="AY392" s="14"/>
      <c r="AZ392" s="14"/>
      <c r="BA392" s="15"/>
      <c r="BB392" s="14"/>
      <c r="BC392" s="14"/>
      <c r="BD392" s="14"/>
      <c r="BE392" s="15"/>
      <c r="BF392" s="14"/>
      <c r="BG392" s="14"/>
      <c r="BH392" s="14"/>
      <c r="BI392" s="14"/>
      <c r="BJ392" s="14"/>
      <c r="BK392" s="14"/>
      <c r="BL392" s="14"/>
      <c r="BM392" s="15"/>
      <c r="BN392" s="14"/>
      <c r="BO392" s="14"/>
      <c r="BP392" s="14"/>
      <c r="BQ392" s="14"/>
      <c r="BR392" s="14">
        <v>93.7</v>
      </c>
      <c r="BS392" s="14">
        <v>93.7</v>
      </c>
      <c r="BT392" s="14">
        <v>93.7</v>
      </c>
      <c r="BU392" s="14">
        <f t="shared" si="1178"/>
        <v>100</v>
      </c>
      <c r="BV392" s="14"/>
      <c r="BW392" s="14"/>
      <c r="BX392" s="14"/>
      <c r="BY392" s="15"/>
      <c r="BZ392" s="14"/>
      <c r="CA392" s="14"/>
      <c r="CB392" s="14"/>
      <c r="CC392" s="15"/>
      <c r="CD392" s="14"/>
      <c r="CE392" s="14"/>
      <c r="CF392" s="14"/>
      <c r="CG392" s="15"/>
      <c r="CH392" s="14"/>
      <c r="CI392" s="14"/>
      <c r="CJ392" s="14"/>
      <c r="CK392" s="15"/>
      <c r="CL392" s="15"/>
      <c r="CM392" s="14"/>
      <c r="CN392" s="14"/>
      <c r="CO392" s="15"/>
      <c r="CP392" s="15"/>
      <c r="CQ392" s="14"/>
      <c r="CR392" s="14"/>
      <c r="CS392" s="15"/>
    </row>
    <row r="393" spans="1:97" s="12" customFormat="1" x14ac:dyDescent="0.25">
      <c r="A393" s="120" t="s">
        <v>637</v>
      </c>
      <c r="B393" s="48">
        <f t="shared" si="1026"/>
        <v>93.7</v>
      </c>
      <c r="C393" s="48">
        <f t="shared" si="1026"/>
        <v>93.7</v>
      </c>
      <c r="D393" s="48">
        <f t="shared" si="1027"/>
        <v>93.7</v>
      </c>
      <c r="E393" s="14">
        <f t="shared" si="1186"/>
        <v>100</v>
      </c>
      <c r="F393" s="14"/>
      <c r="G393" s="14"/>
      <c r="H393" s="14"/>
      <c r="I393" s="15"/>
      <c r="J393" s="14"/>
      <c r="K393" s="14"/>
      <c r="L393" s="14"/>
      <c r="M393" s="15"/>
      <c r="N393" s="14"/>
      <c r="O393" s="14"/>
      <c r="P393" s="15"/>
      <c r="Q393" s="15"/>
      <c r="R393" s="15"/>
      <c r="S393" s="15"/>
      <c r="T393" s="15"/>
      <c r="U393" s="15"/>
      <c r="V393" s="156"/>
      <c r="W393" s="14"/>
      <c r="X393" s="14"/>
      <c r="Y393" s="15"/>
      <c r="Z393" s="14"/>
      <c r="AA393" s="14"/>
      <c r="AB393" s="14"/>
      <c r="AC393" s="15"/>
      <c r="AD393" s="14"/>
      <c r="AE393" s="14"/>
      <c r="AF393" s="14"/>
      <c r="AG393" s="15"/>
      <c r="AH393" s="15"/>
      <c r="AI393" s="15"/>
      <c r="AJ393" s="15"/>
      <c r="AK393" s="15"/>
      <c r="AL393" s="14"/>
      <c r="AM393" s="14"/>
      <c r="AN393" s="14"/>
      <c r="AO393" s="14"/>
      <c r="AP393" s="14"/>
      <c r="AQ393" s="14"/>
      <c r="AR393" s="14"/>
      <c r="AS393" s="15"/>
      <c r="AT393" s="14"/>
      <c r="AU393" s="14"/>
      <c r="AV393" s="14"/>
      <c r="AW393" s="15"/>
      <c r="AX393" s="14"/>
      <c r="AY393" s="14"/>
      <c r="AZ393" s="14"/>
      <c r="BA393" s="15"/>
      <c r="BB393" s="14"/>
      <c r="BC393" s="14"/>
      <c r="BD393" s="14"/>
      <c r="BE393" s="15"/>
      <c r="BF393" s="14"/>
      <c r="BG393" s="14"/>
      <c r="BH393" s="14"/>
      <c r="BI393" s="14"/>
      <c r="BJ393" s="14"/>
      <c r="BK393" s="14"/>
      <c r="BL393" s="14"/>
      <c r="BM393" s="15"/>
      <c r="BN393" s="14"/>
      <c r="BO393" s="14"/>
      <c r="BP393" s="14"/>
      <c r="BQ393" s="14"/>
      <c r="BR393" s="14">
        <v>93.7</v>
      </c>
      <c r="BS393" s="14">
        <v>93.7</v>
      </c>
      <c r="BT393" s="14">
        <v>93.7</v>
      </c>
      <c r="BU393" s="14">
        <f t="shared" si="1178"/>
        <v>100</v>
      </c>
      <c r="BV393" s="14"/>
      <c r="BW393" s="14"/>
      <c r="BX393" s="14"/>
      <c r="BY393" s="15"/>
      <c r="BZ393" s="14"/>
      <c r="CA393" s="14"/>
      <c r="CB393" s="14"/>
      <c r="CC393" s="15"/>
      <c r="CD393" s="14"/>
      <c r="CE393" s="14"/>
      <c r="CF393" s="14"/>
      <c r="CG393" s="15"/>
      <c r="CH393" s="14"/>
      <c r="CI393" s="14"/>
      <c r="CJ393" s="14"/>
      <c r="CK393" s="15"/>
      <c r="CL393" s="15"/>
      <c r="CM393" s="14"/>
      <c r="CN393" s="14"/>
      <c r="CO393" s="15"/>
      <c r="CP393" s="15"/>
      <c r="CQ393" s="14"/>
      <c r="CR393" s="14"/>
      <c r="CS393" s="15"/>
    </row>
    <row r="394" spans="1:97" s="12" customFormat="1" x14ac:dyDescent="0.25">
      <c r="A394" s="120" t="s">
        <v>638</v>
      </c>
      <c r="B394" s="48">
        <f t="shared" si="1026"/>
        <v>93.7</v>
      </c>
      <c r="C394" s="48">
        <f t="shared" si="1026"/>
        <v>93.7</v>
      </c>
      <c r="D394" s="48">
        <f t="shared" si="1027"/>
        <v>93.7</v>
      </c>
      <c r="E394" s="14">
        <f t="shared" si="1186"/>
        <v>100</v>
      </c>
      <c r="F394" s="14"/>
      <c r="G394" s="14"/>
      <c r="H394" s="14"/>
      <c r="I394" s="15"/>
      <c r="J394" s="14"/>
      <c r="K394" s="14"/>
      <c r="L394" s="14"/>
      <c r="M394" s="15"/>
      <c r="N394" s="14"/>
      <c r="O394" s="14"/>
      <c r="P394" s="15"/>
      <c r="Q394" s="15"/>
      <c r="R394" s="15"/>
      <c r="S394" s="15"/>
      <c r="T394" s="15"/>
      <c r="U394" s="15"/>
      <c r="V394" s="156"/>
      <c r="W394" s="14"/>
      <c r="X394" s="14"/>
      <c r="Y394" s="15"/>
      <c r="Z394" s="14"/>
      <c r="AA394" s="14"/>
      <c r="AB394" s="14"/>
      <c r="AC394" s="15"/>
      <c r="AD394" s="14"/>
      <c r="AE394" s="14"/>
      <c r="AF394" s="14"/>
      <c r="AG394" s="15"/>
      <c r="AH394" s="15"/>
      <c r="AI394" s="15"/>
      <c r="AJ394" s="15"/>
      <c r="AK394" s="15"/>
      <c r="AL394" s="14"/>
      <c r="AM394" s="14"/>
      <c r="AN394" s="14"/>
      <c r="AO394" s="14"/>
      <c r="AP394" s="14"/>
      <c r="AQ394" s="14"/>
      <c r="AR394" s="14"/>
      <c r="AS394" s="15"/>
      <c r="AT394" s="14"/>
      <c r="AU394" s="14"/>
      <c r="AV394" s="14"/>
      <c r="AW394" s="15"/>
      <c r="AX394" s="14"/>
      <c r="AY394" s="14"/>
      <c r="AZ394" s="14"/>
      <c r="BA394" s="15"/>
      <c r="BB394" s="14"/>
      <c r="BC394" s="14"/>
      <c r="BD394" s="14"/>
      <c r="BE394" s="15"/>
      <c r="BF394" s="14"/>
      <c r="BG394" s="14"/>
      <c r="BH394" s="14"/>
      <c r="BI394" s="14"/>
      <c r="BJ394" s="14"/>
      <c r="BK394" s="14"/>
      <c r="BL394" s="14"/>
      <c r="BM394" s="15"/>
      <c r="BN394" s="14"/>
      <c r="BO394" s="14"/>
      <c r="BP394" s="14"/>
      <c r="BQ394" s="14"/>
      <c r="BR394" s="14">
        <v>93.7</v>
      </c>
      <c r="BS394" s="14">
        <v>93.7</v>
      </c>
      <c r="BT394" s="14">
        <v>93.7</v>
      </c>
      <c r="BU394" s="14">
        <f t="shared" si="1178"/>
        <v>100</v>
      </c>
      <c r="BV394" s="14"/>
      <c r="BW394" s="14"/>
      <c r="BX394" s="14"/>
      <c r="BY394" s="15"/>
      <c r="BZ394" s="14"/>
      <c r="CA394" s="14"/>
      <c r="CB394" s="14"/>
      <c r="CC394" s="15"/>
      <c r="CD394" s="14"/>
      <c r="CE394" s="14"/>
      <c r="CF394" s="14"/>
      <c r="CG394" s="15"/>
      <c r="CH394" s="14"/>
      <c r="CI394" s="14"/>
      <c r="CJ394" s="14"/>
      <c r="CK394" s="15"/>
      <c r="CL394" s="15"/>
      <c r="CM394" s="14"/>
      <c r="CN394" s="14"/>
      <c r="CO394" s="15"/>
      <c r="CP394" s="15"/>
      <c r="CQ394" s="14"/>
      <c r="CR394" s="14"/>
      <c r="CS394" s="15"/>
    </row>
    <row r="395" spans="1:97" s="26" customFormat="1" ht="31.5" x14ac:dyDescent="0.25">
      <c r="A395" s="76" t="s">
        <v>334</v>
      </c>
      <c r="B395" s="78">
        <f t="shared" si="1026"/>
        <v>2623556.2999999993</v>
      </c>
      <c r="C395" s="78">
        <f t="shared" si="1026"/>
        <v>2632085.48</v>
      </c>
      <c r="D395" s="78">
        <f t="shared" si="1027"/>
        <v>2619656.8935699994</v>
      </c>
      <c r="E395" s="81">
        <f t="shared" ref="E395" si="1187">D395/C395*100</f>
        <v>99.527804604962881</v>
      </c>
      <c r="F395" s="81">
        <f>SUM(F396:F401)</f>
        <v>6870.6</v>
      </c>
      <c r="G395" s="81">
        <f>SUM(G396:G401)</f>
        <v>5743.9</v>
      </c>
      <c r="H395" s="81">
        <f t="shared" ref="H395:CN395" si="1188">SUM(H396:H401)</f>
        <v>5366.0259999999998</v>
      </c>
      <c r="I395" s="81">
        <f t="shared" si="1030"/>
        <v>93.42129911732448</v>
      </c>
      <c r="J395" s="81">
        <f t="shared" ref="J395" si="1189">SUM(J396:J401)</f>
        <v>2737.8</v>
      </c>
      <c r="K395" s="81">
        <f t="shared" si="1188"/>
        <v>3494.2</v>
      </c>
      <c r="L395" s="81">
        <f t="shared" si="1188"/>
        <v>3494.2</v>
      </c>
      <c r="M395" s="81">
        <f t="shared" si="1032"/>
        <v>100</v>
      </c>
      <c r="N395" s="81">
        <f t="shared" ref="N395" si="1190">SUM(N396:N401)</f>
        <v>80307</v>
      </c>
      <c r="O395" s="81">
        <f t="shared" si="1188"/>
        <v>93848.7</v>
      </c>
      <c r="P395" s="81">
        <f t="shared" si="1188"/>
        <v>93848.7</v>
      </c>
      <c r="Q395" s="81">
        <f t="shared" si="1034"/>
        <v>100</v>
      </c>
      <c r="R395" s="81">
        <f t="shared" ref="R395" si="1191">SUM(R396:R401)</f>
        <v>925642.2</v>
      </c>
      <c r="S395" s="81">
        <f t="shared" si="1188"/>
        <v>781729.1</v>
      </c>
      <c r="T395" s="81">
        <f t="shared" si="1188"/>
        <v>781729.1</v>
      </c>
      <c r="U395" s="81">
        <f t="shared" si="1162"/>
        <v>100</v>
      </c>
      <c r="V395" s="154"/>
      <c r="W395" s="81">
        <f t="shared" si="1188"/>
        <v>4078.7</v>
      </c>
      <c r="X395" s="81">
        <f t="shared" si="1188"/>
        <v>2241.1414199999999</v>
      </c>
      <c r="Y395" s="81">
        <f t="shared" si="106"/>
        <v>54.94744452889401</v>
      </c>
      <c r="Z395" s="81">
        <f t="shared" ref="Z395" si="1192">SUM(Z396:Z401)</f>
        <v>35151.1</v>
      </c>
      <c r="AA395" s="81">
        <f t="shared" si="1188"/>
        <v>29481.200000000001</v>
      </c>
      <c r="AB395" s="81">
        <f t="shared" si="1188"/>
        <v>25960.39</v>
      </c>
      <c r="AC395" s="81">
        <f t="shared" si="1037"/>
        <v>88.057439995658243</v>
      </c>
      <c r="AD395" s="81">
        <f t="shared" ref="AD395" si="1193">SUM(AD396:AD401)</f>
        <v>2181.3000000000002</v>
      </c>
      <c r="AE395" s="81">
        <f t="shared" si="1188"/>
        <v>2181.3000000000002</v>
      </c>
      <c r="AF395" s="81">
        <f t="shared" si="1188"/>
        <v>2181.3000000000002</v>
      </c>
      <c r="AG395" s="81">
        <f t="shared" si="1039"/>
        <v>100</v>
      </c>
      <c r="AH395" s="81">
        <f t="shared" ref="AH395" si="1194">SUM(AH396:AH401)</f>
        <v>1326221</v>
      </c>
      <c r="AI395" s="81">
        <f t="shared" si="1188"/>
        <v>1485409.6</v>
      </c>
      <c r="AJ395" s="81">
        <f t="shared" si="1188"/>
        <v>1485409.6</v>
      </c>
      <c r="AK395" s="81">
        <f t="shared" si="1041"/>
        <v>100</v>
      </c>
      <c r="AL395" s="81">
        <f t="shared" ref="AL395" si="1195">SUM(AL396:AL401)</f>
        <v>10037.299999999999</v>
      </c>
      <c r="AM395" s="81">
        <f t="shared" si="1188"/>
        <v>10361.299999999999</v>
      </c>
      <c r="AN395" s="81">
        <f t="shared" si="1188"/>
        <v>10361.299999999999</v>
      </c>
      <c r="AO395" s="79">
        <f t="shared" si="1043"/>
        <v>100</v>
      </c>
      <c r="AP395" s="81">
        <f t="shared" ref="AP395" si="1196">SUM(AP396:AP401)</f>
        <v>54.1</v>
      </c>
      <c r="AQ395" s="81">
        <f t="shared" si="1188"/>
        <v>111.7</v>
      </c>
      <c r="AR395" s="81">
        <f t="shared" si="1188"/>
        <v>108.75758</v>
      </c>
      <c r="AS395" s="81">
        <f t="shared" si="1083"/>
        <v>97.365783348254254</v>
      </c>
      <c r="AT395" s="81">
        <f t="shared" ref="AT395" si="1197">SUM(AT396:AT401)</f>
        <v>5377.1</v>
      </c>
      <c r="AU395" s="81">
        <f t="shared" si="1188"/>
        <v>5550.7</v>
      </c>
      <c r="AV395" s="81">
        <f t="shared" si="1188"/>
        <v>5550.7</v>
      </c>
      <c r="AW395" s="81">
        <f t="shared" si="1046"/>
        <v>100</v>
      </c>
      <c r="AX395" s="81">
        <f t="shared" ref="AX395" si="1198">SUM(AX396:AX401)</f>
        <v>92148</v>
      </c>
      <c r="AY395" s="81">
        <f t="shared" si="1188"/>
        <v>71361</v>
      </c>
      <c r="AZ395" s="81">
        <f t="shared" si="1188"/>
        <v>70517.532810000004</v>
      </c>
      <c r="BA395" s="81">
        <f t="shared" si="1048"/>
        <v>98.818027788287722</v>
      </c>
      <c r="BB395" s="81">
        <f t="shared" ref="BB395" si="1199">SUM(BB396:BB401)</f>
        <v>2509.3000000000002</v>
      </c>
      <c r="BC395" s="81">
        <f t="shared" si="1188"/>
        <v>2590.3000000000002</v>
      </c>
      <c r="BD395" s="81">
        <f t="shared" si="1188"/>
        <v>2590.3000000000002</v>
      </c>
      <c r="BE395" s="81">
        <f t="shared" si="1050"/>
        <v>100</v>
      </c>
      <c r="BF395" s="81">
        <f t="shared" ref="BF395" si="1200">SUM(BF396:BF401)</f>
        <v>1075.4000000000001</v>
      </c>
      <c r="BG395" s="81">
        <f t="shared" si="1188"/>
        <v>1110.0999999999999</v>
      </c>
      <c r="BH395" s="81">
        <f t="shared" si="1188"/>
        <v>1110.0999999999999</v>
      </c>
      <c r="BI395" s="81">
        <f t="shared" si="1155"/>
        <v>100</v>
      </c>
      <c r="BJ395" s="81">
        <f t="shared" ref="BJ395" si="1201">SUM(BJ396:BJ401)</f>
        <v>15982.8</v>
      </c>
      <c r="BK395" s="81">
        <f t="shared" si="1188"/>
        <v>15908.28</v>
      </c>
      <c r="BL395" s="81">
        <f t="shared" ref="BL395" si="1202">SUM(BL396:BL401)</f>
        <v>15908.28</v>
      </c>
      <c r="BM395" s="81">
        <f t="shared" si="1055"/>
        <v>100</v>
      </c>
      <c r="BN395" s="81">
        <f t="shared" ref="BN395" si="1203">SUM(BN396:BN401)</f>
        <v>2150.8000000000002</v>
      </c>
      <c r="BO395" s="81">
        <f t="shared" si="1188"/>
        <v>2220.3000000000002</v>
      </c>
      <c r="BP395" s="81">
        <f t="shared" ref="BP395" si="1204">SUM(BP396:BP401)</f>
        <v>2220.3000000000002</v>
      </c>
      <c r="BQ395" s="81">
        <f>BP395/BO395*100</f>
        <v>100</v>
      </c>
      <c r="BR395" s="81">
        <f t="shared" ref="BR395" si="1205">SUM(BR396:BR401)</f>
        <v>2342.1</v>
      </c>
      <c r="BS395" s="81">
        <f t="shared" si="1188"/>
        <v>2883.8</v>
      </c>
      <c r="BT395" s="81">
        <f t="shared" ref="BT395" si="1206">SUM(BT396:BT401)</f>
        <v>2883.8</v>
      </c>
      <c r="BU395" s="79">
        <f t="shared" si="1178"/>
        <v>100</v>
      </c>
      <c r="BV395" s="81">
        <f t="shared" ref="BV395" si="1207">SUM(BV396:BV401)</f>
        <v>716.9</v>
      </c>
      <c r="BW395" s="81">
        <f t="shared" si="1188"/>
        <v>740.1</v>
      </c>
      <c r="BX395" s="81">
        <f t="shared" si="1188"/>
        <v>740.1</v>
      </c>
      <c r="BY395" s="81">
        <f t="shared" ref="BY395:BY405" si="1208">BX395/BW395*100</f>
        <v>100</v>
      </c>
      <c r="BZ395" s="81">
        <f t="shared" ref="BZ395" si="1209">SUM(BZ396:BZ401)</f>
        <v>1792.4</v>
      </c>
      <c r="CA395" s="81">
        <f t="shared" si="1188"/>
        <v>1850.2</v>
      </c>
      <c r="CB395" s="81">
        <f t="shared" ref="CB395" si="1210">SUM(CB396:CB401)</f>
        <v>1850.2</v>
      </c>
      <c r="CC395" s="81">
        <f t="shared" si="1064"/>
        <v>100</v>
      </c>
      <c r="CD395" s="81">
        <f t="shared" ref="CD395" si="1211">SUM(CD396:CD401)</f>
        <v>108283</v>
      </c>
      <c r="CE395" s="81">
        <f t="shared" si="1188"/>
        <v>108283</v>
      </c>
      <c r="CF395" s="81">
        <f t="shared" si="1188"/>
        <v>102437.1</v>
      </c>
      <c r="CG395" s="81">
        <f t="shared" si="1183"/>
        <v>94.601276285289487</v>
      </c>
      <c r="CH395" s="81">
        <f t="shared" ref="CH395" si="1212">SUM(CH396:CH401)</f>
        <v>1976.1</v>
      </c>
      <c r="CI395" s="81">
        <f t="shared" si="1188"/>
        <v>3090.8</v>
      </c>
      <c r="CJ395" s="81">
        <f t="shared" si="1188"/>
        <v>3090.7657599999998</v>
      </c>
      <c r="CK395" s="81">
        <f t="shared" si="1185"/>
        <v>99.998892196195143</v>
      </c>
      <c r="CL395" s="81"/>
      <c r="CM395" s="81">
        <f t="shared" si="1188"/>
        <v>57.2</v>
      </c>
      <c r="CN395" s="81">
        <f t="shared" si="1188"/>
        <v>57.2</v>
      </c>
      <c r="CO395" s="81">
        <f t="shared" si="1068"/>
        <v>100</v>
      </c>
      <c r="CP395" s="81"/>
      <c r="CQ395" s="81"/>
      <c r="CR395" s="81"/>
      <c r="CS395" s="81"/>
    </row>
    <row r="396" spans="1:97" s="12" customFormat="1" x14ac:dyDescent="0.25">
      <c r="A396" s="119" t="s">
        <v>333</v>
      </c>
      <c r="B396" s="48">
        <f t="shared" si="1026"/>
        <v>2621214.1999999993</v>
      </c>
      <c r="C396" s="48">
        <f t="shared" ref="C396:C401" si="1213">G396+K396+O396+S396+W396+AA396+AE396+AI396+AM396+AQ396+AU396+AY396+BC396+BG396+BK396+BO396+BS396+BW396+CA396+CE396+CI396+CM396+CQ396</f>
        <v>2629201.6800000002</v>
      </c>
      <c r="D396" s="48">
        <f t="shared" si="1027"/>
        <v>2616773.0935699996</v>
      </c>
      <c r="E396" s="15">
        <f t="shared" si="1"/>
        <v>99.527286684603027</v>
      </c>
      <c r="F396" s="15">
        <v>6870.6</v>
      </c>
      <c r="G396" s="15">
        <v>5743.9</v>
      </c>
      <c r="H396" s="133">
        <v>5366.0259999999998</v>
      </c>
      <c r="I396" s="15">
        <f t="shared" ref="I396:I405" si="1214">H396/G396*100</f>
        <v>93.42129911732448</v>
      </c>
      <c r="J396" s="15">
        <v>2737.8</v>
      </c>
      <c r="K396" s="133">
        <v>3494.2</v>
      </c>
      <c r="L396" s="133">
        <v>3494.2</v>
      </c>
      <c r="M396" s="15">
        <f t="shared" ref="M396:M405" si="1215">L396/K396*100</f>
        <v>100</v>
      </c>
      <c r="N396" s="15">
        <v>80307</v>
      </c>
      <c r="O396" s="133">
        <v>93848.7</v>
      </c>
      <c r="P396" s="133">
        <v>93848.7</v>
      </c>
      <c r="Q396" s="15">
        <f t="shared" ref="Q396:Q405" si="1216">P396/O396*100</f>
        <v>100</v>
      </c>
      <c r="R396" s="15">
        <v>925642.2</v>
      </c>
      <c r="S396" s="15">
        <v>781729.1</v>
      </c>
      <c r="T396" s="133">
        <v>781729.1</v>
      </c>
      <c r="U396" s="15">
        <f t="shared" si="63"/>
        <v>100</v>
      </c>
      <c r="V396" s="156"/>
      <c r="W396" s="133">
        <v>4078.7</v>
      </c>
      <c r="X396" s="133">
        <v>2241.1414199999999</v>
      </c>
      <c r="Y396" s="15">
        <f t="shared" si="106"/>
        <v>54.94744452889401</v>
      </c>
      <c r="Z396" s="15">
        <v>35151.1</v>
      </c>
      <c r="AA396" s="15">
        <v>29481.200000000001</v>
      </c>
      <c r="AB396" s="133">
        <v>25960.39</v>
      </c>
      <c r="AC396" s="15">
        <f t="shared" ref="AC396:AC405" si="1217">AB396/AA396*100</f>
        <v>88.057439995658243</v>
      </c>
      <c r="AD396" s="15">
        <v>2181.3000000000002</v>
      </c>
      <c r="AE396" s="15">
        <v>2181.3000000000002</v>
      </c>
      <c r="AF396" s="133">
        <v>2181.3000000000002</v>
      </c>
      <c r="AG396" s="15">
        <f t="shared" ref="AG396:AG405" si="1218">AF396/AE396*100</f>
        <v>100</v>
      </c>
      <c r="AH396" s="247">
        <v>1326221</v>
      </c>
      <c r="AI396" s="133">
        <v>1485409.6</v>
      </c>
      <c r="AJ396" s="133">
        <v>1485409.6</v>
      </c>
      <c r="AK396" s="15">
        <f t="shared" ref="AK396:AK405" si="1219">AJ396/AI396*100</f>
        <v>100</v>
      </c>
      <c r="AL396" s="15">
        <v>10037.299999999999</v>
      </c>
      <c r="AM396" s="133">
        <v>10361.299999999999</v>
      </c>
      <c r="AN396" s="133">
        <v>10361.299999999999</v>
      </c>
      <c r="AO396" s="14">
        <f t="shared" ref="AO396" si="1220">AN396/AM396*100</f>
        <v>100</v>
      </c>
      <c r="AP396" s="15">
        <v>54.1</v>
      </c>
      <c r="AQ396" s="15">
        <v>111.7</v>
      </c>
      <c r="AR396" s="133">
        <v>108.75758</v>
      </c>
      <c r="AS396" s="15">
        <f t="shared" ref="AS396" si="1221">AR396/AQ396*100</f>
        <v>97.365783348254254</v>
      </c>
      <c r="AT396" s="15">
        <v>5377.1</v>
      </c>
      <c r="AU396" s="15">
        <v>5550.7</v>
      </c>
      <c r="AV396" s="15">
        <v>5550.7</v>
      </c>
      <c r="AW396" s="15">
        <f t="shared" ref="AW396:AW405" si="1222">AV396/AU396*100</f>
        <v>100</v>
      </c>
      <c r="AX396" s="15">
        <v>92148</v>
      </c>
      <c r="AY396" s="133">
        <v>71361</v>
      </c>
      <c r="AZ396" s="133">
        <v>70517.532810000004</v>
      </c>
      <c r="BA396" s="15">
        <f t="shared" ref="BA396:BA405" si="1223">AZ396/AY396*100</f>
        <v>98.818027788287722</v>
      </c>
      <c r="BB396" s="15">
        <v>2509.3000000000002</v>
      </c>
      <c r="BC396" s="133">
        <v>2590.3000000000002</v>
      </c>
      <c r="BD396" s="133">
        <v>2590.3000000000002</v>
      </c>
      <c r="BE396" s="15">
        <f t="shared" ref="BE396:BE405" si="1224">BD396/BC396*100</f>
        <v>100</v>
      </c>
      <c r="BF396" s="15">
        <v>1075.4000000000001</v>
      </c>
      <c r="BG396" s="247">
        <v>1110.0999999999999</v>
      </c>
      <c r="BH396" s="133">
        <v>1110.0999999999999</v>
      </c>
      <c r="BI396" s="15">
        <f t="shared" si="1155"/>
        <v>100</v>
      </c>
      <c r="BJ396" s="15">
        <v>15982.8</v>
      </c>
      <c r="BK396" s="15">
        <v>15908.28</v>
      </c>
      <c r="BL396" s="15">
        <v>15908.28</v>
      </c>
      <c r="BM396" s="15">
        <f t="shared" ref="BM396" si="1225">BL396/BK396*100</f>
        <v>100</v>
      </c>
      <c r="BN396" s="15">
        <v>2150.8000000000002</v>
      </c>
      <c r="BO396" s="15">
        <v>2220.3000000000002</v>
      </c>
      <c r="BP396" s="15">
        <v>2220.3000000000002</v>
      </c>
      <c r="BQ396" s="15">
        <f>BP396/BO396*100</f>
        <v>100</v>
      </c>
      <c r="BR396" s="15"/>
      <c r="BS396" s="15"/>
      <c r="BT396" s="15"/>
      <c r="BU396" s="14"/>
      <c r="BV396" s="15">
        <v>716.9</v>
      </c>
      <c r="BW396" s="133">
        <v>740.1</v>
      </c>
      <c r="BX396" s="133">
        <v>740.1</v>
      </c>
      <c r="BY396" s="15">
        <f t="shared" si="1208"/>
        <v>100</v>
      </c>
      <c r="BZ396" s="15">
        <v>1792.4</v>
      </c>
      <c r="CA396" s="15">
        <v>1850.2</v>
      </c>
      <c r="CB396" s="15">
        <v>1850.2</v>
      </c>
      <c r="CC396" s="15">
        <f t="shared" ref="CC396:CC406" si="1226">CB396/CA396*100</f>
        <v>100</v>
      </c>
      <c r="CD396" s="15">
        <v>108283</v>
      </c>
      <c r="CE396" s="15">
        <v>108283</v>
      </c>
      <c r="CF396" s="133">
        <v>102437.1</v>
      </c>
      <c r="CG396" s="15">
        <f>CF396/CE396*100</f>
        <v>94.601276285289487</v>
      </c>
      <c r="CH396" s="15">
        <v>1976.1</v>
      </c>
      <c r="CI396" s="15">
        <v>3090.8</v>
      </c>
      <c r="CJ396" s="15">
        <v>3090.7657599999998</v>
      </c>
      <c r="CK396" s="15">
        <f t="shared" si="1185"/>
        <v>99.998892196195143</v>
      </c>
      <c r="CL396" s="15"/>
      <c r="CM396" s="133">
        <v>57.2</v>
      </c>
      <c r="CN396" s="133">
        <v>57.2</v>
      </c>
      <c r="CO396" s="15">
        <f t="shared" si="1068"/>
        <v>100</v>
      </c>
      <c r="CP396" s="15"/>
      <c r="CQ396" s="15"/>
      <c r="CR396" s="15"/>
      <c r="CS396" s="15"/>
    </row>
    <row r="397" spans="1:97" s="12" customFormat="1" x14ac:dyDescent="0.25">
      <c r="A397" s="56" t="s">
        <v>640</v>
      </c>
      <c r="B397" s="48">
        <f t="shared" ref="B397:B398" si="1227">F397+J397+N397+R397+V397+Z397+AD397+AH397+AL397+AP397+AT397+AX397+BB397+BF397+BJ397+BN397+BR397+BV397+BZ397+CD397+CH397+CL397+CP397</f>
        <v>0</v>
      </c>
      <c r="C397" s="48">
        <f t="shared" si="1213"/>
        <v>0</v>
      </c>
      <c r="D397" s="48">
        <f t="shared" si="1027"/>
        <v>0</v>
      </c>
      <c r="E397" s="15"/>
      <c r="F397" s="15"/>
      <c r="G397" s="15"/>
      <c r="H397" s="15"/>
      <c r="I397" s="15"/>
      <c r="J397" s="15"/>
      <c r="K397" s="15"/>
      <c r="L397" s="15"/>
      <c r="M397" s="15"/>
      <c r="N397" s="15"/>
      <c r="O397" s="15"/>
      <c r="P397" s="15"/>
      <c r="Q397" s="15"/>
      <c r="R397" s="15"/>
      <c r="S397" s="15"/>
      <c r="T397" s="15"/>
      <c r="U397" s="15"/>
      <c r="V397" s="156"/>
      <c r="W397" s="15"/>
      <c r="X397" s="15"/>
      <c r="Y397" s="15"/>
      <c r="Z397" s="15"/>
      <c r="AA397" s="15"/>
      <c r="AB397" s="15"/>
      <c r="AC397" s="15"/>
      <c r="AD397" s="15"/>
      <c r="AE397" s="15"/>
      <c r="AF397" s="15"/>
      <c r="AG397" s="15"/>
      <c r="AH397" s="15"/>
      <c r="AI397" s="15"/>
      <c r="AJ397" s="15"/>
      <c r="AK397" s="15"/>
      <c r="AL397" s="15"/>
      <c r="AM397" s="15"/>
      <c r="AN397" s="15"/>
      <c r="AO397" s="14"/>
      <c r="AP397" s="15"/>
      <c r="AQ397" s="15"/>
      <c r="AR397" s="15"/>
      <c r="AS397" s="15"/>
      <c r="AT397" s="15"/>
      <c r="AU397" s="15"/>
      <c r="AV397" s="15"/>
      <c r="AW397" s="15"/>
      <c r="AX397" s="15"/>
      <c r="AY397" s="15"/>
      <c r="AZ397" s="15"/>
      <c r="BA397" s="15"/>
      <c r="BB397" s="15"/>
      <c r="BC397" s="15"/>
      <c r="BD397" s="15"/>
      <c r="BE397" s="15"/>
      <c r="BF397" s="15"/>
      <c r="BG397" s="15"/>
      <c r="BH397" s="15"/>
      <c r="BI397" s="15"/>
      <c r="BJ397" s="15"/>
      <c r="BK397" s="15"/>
      <c r="BL397" s="15"/>
      <c r="BM397" s="15"/>
      <c r="BN397" s="15"/>
      <c r="BO397" s="15"/>
      <c r="BP397" s="15"/>
      <c r="BQ397" s="15"/>
      <c r="BR397" s="15"/>
      <c r="BS397" s="15"/>
      <c r="BT397" s="15"/>
      <c r="BU397" s="14"/>
      <c r="BV397" s="15"/>
      <c r="BW397" s="15"/>
      <c r="BX397" s="15"/>
      <c r="BY397" s="15"/>
      <c r="BZ397" s="15"/>
      <c r="CA397" s="15"/>
      <c r="CB397" s="15"/>
      <c r="CC397" s="15"/>
      <c r="CD397" s="15"/>
      <c r="CE397" s="15"/>
      <c r="CF397" s="15"/>
      <c r="CG397" s="15"/>
      <c r="CH397" s="15"/>
      <c r="CI397" s="15"/>
      <c r="CJ397" s="15"/>
      <c r="CK397" s="15"/>
      <c r="CL397" s="15"/>
      <c r="CM397" s="15"/>
      <c r="CN397" s="15"/>
      <c r="CO397" s="15"/>
      <c r="CP397" s="15"/>
      <c r="CQ397" s="15"/>
      <c r="CR397" s="15"/>
      <c r="CS397" s="15"/>
    </row>
    <row r="398" spans="1:97" s="12" customFormat="1" x14ac:dyDescent="0.25">
      <c r="A398" s="120" t="s">
        <v>330</v>
      </c>
      <c r="B398" s="48">
        <f t="shared" si="1227"/>
        <v>468.4</v>
      </c>
      <c r="C398" s="48">
        <f t="shared" si="1213"/>
        <v>576.70000000000005</v>
      </c>
      <c r="D398" s="48">
        <f t="shared" si="1027"/>
        <v>576.70000000000005</v>
      </c>
      <c r="E398" s="14">
        <f>D398/C398*100</f>
        <v>100</v>
      </c>
      <c r="F398" s="14"/>
      <c r="G398" s="14"/>
      <c r="H398" s="14"/>
      <c r="I398" s="14"/>
      <c r="J398" s="14"/>
      <c r="K398" s="14"/>
      <c r="L398" s="14"/>
      <c r="M398" s="14"/>
      <c r="N398" s="14"/>
      <c r="O398" s="14"/>
      <c r="P398" s="14"/>
      <c r="Q398" s="14"/>
      <c r="R398" s="14"/>
      <c r="S398" s="14"/>
      <c r="T398" s="14"/>
      <c r="U398" s="14"/>
      <c r="V398" s="155"/>
      <c r="W398" s="14"/>
      <c r="X398" s="14"/>
      <c r="Y398" s="14"/>
      <c r="Z398" s="14"/>
      <c r="AA398" s="14"/>
      <c r="AB398" s="14"/>
      <c r="AC398" s="14"/>
      <c r="AD398" s="14"/>
      <c r="AE398" s="14"/>
      <c r="AF398" s="14"/>
      <c r="AG398" s="14"/>
      <c r="AH398" s="14"/>
      <c r="AI398" s="14"/>
      <c r="AJ398" s="14"/>
      <c r="AK398" s="14"/>
      <c r="AL398" s="14"/>
      <c r="AM398" s="14"/>
      <c r="AN398" s="14"/>
      <c r="AO398" s="14"/>
      <c r="AP398" s="14"/>
      <c r="AQ398" s="14"/>
      <c r="AR398" s="14"/>
      <c r="AS398" s="14"/>
      <c r="AT398" s="14"/>
      <c r="AU398" s="14"/>
      <c r="AV398" s="14"/>
      <c r="AW398" s="14"/>
      <c r="AX398" s="14"/>
      <c r="AY398" s="14"/>
      <c r="AZ398" s="14"/>
      <c r="BA398" s="14"/>
      <c r="BB398" s="14"/>
      <c r="BC398" s="14"/>
      <c r="BD398" s="14"/>
      <c r="BE398" s="14"/>
      <c r="BF398" s="14"/>
      <c r="BG398" s="14"/>
      <c r="BH398" s="14"/>
      <c r="BI398" s="14"/>
      <c r="BJ398" s="14"/>
      <c r="BK398" s="14"/>
      <c r="BL398" s="14"/>
      <c r="BM398" s="14"/>
      <c r="BN398" s="14"/>
      <c r="BO398" s="14"/>
      <c r="BP398" s="14"/>
      <c r="BQ398" s="14"/>
      <c r="BR398" s="14">
        <v>468.4</v>
      </c>
      <c r="BS398" s="14">
        <v>576.70000000000005</v>
      </c>
      <c r="BT398" s="14">
        <v>576.70000000000005</v>
      </c>
      <c r="BU398" s="14">
        <f>BT398/BS398*100</f>
        <v>100</v>
      </c>
      <c r="BV398" s="14"/>
      <c r="BW398" s="14"/>
      <c r="BX398" s="14"/>
      <c r="BY398" s="14"/>
      <c r="BZ398" s="14"/>
      <c r="CA398" s="14"/>
      <c r="CB398" s="14"/>
      <c r="CC398" s="14"/>
      <c r="CD398" s="14"/>
      <c r="CE398" s="14"/>
      <c r="CF398" s="14"/>
      <c r="CG398" s="14"/>
      <c r="CH398" s="14"/>
      <c r="CI398" s="14"/>
      <c r="CJ398" s="14"/>
      <c r="CK398" s="15"/>
      <c r="CL398" s="15"/>
      <c r="CM398" s="14"/>
      <c r="CN398" s="14"/>
      <c r="CO398" s="15"/>
      <c r="CP398" s="15"/>
      <c r="CQ398" s="14"/>
      <c r="CR398" s="14"/>
      <c r="CS398" s="15"/>
    </row>
    <row r="399" spans="1:97" s="12" customFormat="1" x14ac:dyDescent="0.25">
      <c r="A399" s="120" t="s">
        <v>639</v>
      </c>
      <c r="B399" s="48">
        <f t="shared" ref="B399:B401" si="1228">F399+J399+N399+R399+V399+Z399+AD399+AH399+AL399+AP399+AT399+AX399+BB399+BF399+BJ399+BN399+BR399+BV399+BZ399+CD399+CH399+CL399+CP399</f>
        <v>702.6</v>
      </c>
      <c r="C399" s="48">
        <f t="shared" si="1213"/>
        <v>865.1</v>
      </c>
      <c r="D399" s="48">
        <f t="shared" ref="D399:D401" si="1229">H399+L399+P399+T399+X399+AB399+AF399+AJ399+AN399+AR399+AV399+AZ399+BD399+BH399+BL399+BP399+BT399+BX399+CB399+CF399+CJ399+CN399+CR399</f>
        <v>865.1</v>
      </c>
      <c r="E399" s="14">
        <f>D399/C399*100</f>
        <v>100</v>
      </c>
      <c r="F399" s="14"/>
      <c r="G399" s="14"/>
      <c r="H399" s="14"/>
      <c r="I399" s="14"/>
      <c r="J399" s="14"/>
      <c r="K399" s="14"/>
      <c r="L399" s="14"/>
      <c r="M399" s="14"/>
      <c r="N399" s="14"/>
      <c r="O399" s="14"/>
      <c r="P399" s="14"/>
      <c r="Q399" s="14"/>
      <c r="R399" s="14"/>
      <c r="S399" s="14"/>
      <c r="T399" s="14"/>
      <c r="U399" s="14"/>
      <c r="V399" s="155"/>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c r="AS399" s="14"/>
      <c r="AT399" s="14"/>
      <c r="AU399" s="14"/>
      <c r="AV399" s="14"/>
      <c r="AW399" s="14"/>
      <c r="AX399" s="14"/>
      <c r="AY399" s="14"/>
      <c r="AZ399" s="14"/>
      <c r="BA399" s="14"/>
      <c r="BB399" s="14"/>
      <c r="BC399" s="14"/>
      <c r="BD399" s="14"/>
      <c r="BE399" s="14"/>
      <c r="BF399" s="14"/>
      <c r="BG399" s="14"/>
      <c r="BH399" s="14"/>
      <c r="BI399" s="14"/>
      <c r="BJ399" s="14"/>
      <c r="BK399" s="14"/>
      <c r="BL399" s="14"/>
      <c r="BM399" s="14"/>
      <c r="BN399" s="14"/>
      <c r="BO399" s="14"/>
      <c r="BP399" s="14"/>
      <c r="BQ399" s="14"/>
      <c r="BR399" s="14">
        <v>702.6</v>
      </c>
      <c r="BS399" s="14">
        <v>865.1</v>
      </c>
      <c r="BT399" s="14">
        <v>865.1</v>
      </c>
      <c r="BU399" s="14">
        <f>BT399/BS399*100</f>
        <v>100</v>
      </c>
      <c r="BV399" s="14"/>
      <c r="BW399" s="14"/>
      <c r="BX399" s="14"/>
      <c r="BY399" s="14"/>
      <c r="BZ399" s="14"/>
      <c r="CA399" s="14"/>
      <c r="CB399" s="14"/>
      <c r="CC399" s="14"/>
      <c r="CD399" s="14"/>
      <c r="CE399" s="14"/>
      <c r="CF399" s="14"/>
      <c r="CG399" s="14"/>
      <c r="CH399" s="14"/>
      <c r="CI399" s="14"/>
      <c r="CJ399" s="14"/>
      <c r="CK399" s="15"/>
      <c r="CL399" s="15"/>
      <c r="CM399" s="14"/>
      <c r="CN399" s="14"/>
      <c r="CO399" s="15"/>
      <c r="CP399" s="15"/>
      <c r="CQ399" s="14"/>
      <c r="CR399" s="14"/>
      <c r="CS399" s="15"/>
    </row>
    <row r="400" spans="1:97" s="12" customFormat="1" x14ac:dyDescent="0.25">
      <c r="A400" s="120" t="s">
        <v>331</v>
      </c>
      <c r="B400" s="48">
        <f t="shared" si="1228"/>
        <v>936.9</v>
      </c>
      <c r="C400" s="48">
        <f t="shared" si="1213"/>
        <v>1153.5999999999999</v>
      </c>
      <c r="D400" s="48">
        <f t="shared" si="1229"/>
        <v>1153.5999999999999</v>
      </c>
      <c r="E400" s="14">
        <f>D400/C400*100</f>
        <v>100</v>
      </c>
      <c r="F400" s="14"/>
      <c r="G400" s="14"/>
      <c r="H400" s="14"/>
      <c r="I400" s="14"/>
      <c r="J400" s="14"/>
      <c r="K400" s="14"/>
      <c r="L400" s="14"/>
      <c r="M400" s="14"/>
      <c r="N400" s="14"/>
      <c r="O400" s="14"/>
      <c r="P400" s="14"/>
      <c r="Q400" s="14"/>
      <c r="R400" s="14"/>
      <c r="S400" s="14"/>
      <c r="T400" s="14"/>
      <c r="U400" s="14"/>
      <c r="V400" s="155"/>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c r="AU400" s="14"/>
      <c r="AV400" s="14"/>
      <c r="AW400" s="14"/>
      <c r="AX400" s="14"/>
      <c r="AY400" s="14"/>
      <c r="AZ400" s="14"/>
      <c r="BA400" s="14"/>
      <c r="BB400" s="14"/>
      <c r="BC400" s="14"/>
      <c r="BD400" s="14"/>
      <c r="BE400" s="14"/>
      <c r="BF400" s="14"/>
      <c r="BG400" s="14"/>
      <c r="BH400" s="14"/>
      <c r="BI400" s="14"/>
      <c r="BJ400" s="14"/>
      <c r="BK400" s="14"/>
      <c r="BL400" s="14"/>
      <c r="BM400" s="14"/>
      <c r="BN400" s="14"/>
      <c r="BO400" s="14"/>
      <c r="BP400" s="14"/>
      <c r="BQ400" s="14"/>
      <c r="BR400" s="14">
        <v>936.9</v>
      </c>
      <c r="BS400" s="14">
        <v>1153.5999999999999</v>
      </c>
      <c r="BT400" s="14">
        <v>1153.5999999999999</v>
      </c>
      <c r="BU400" s="14">
        <f>BT400/BS400*100</f>
        <v>100</v>
      </c>
      <c r="BV400" s="14"/>
      <c r="BW400" s="14"/>
      <c r="BX400" s="14"/>
      <c r="BY400" s="14"/>
      <c r="BZ400" s="14"/>
      <c r="CA400" s="14"/>
      <c r="CB400" s="14"/>
      <c r="CC400" s="14"/>
      <c r="CD400" s="14"/>
      <c r="CE400" s="14"/>
      <c r="CF400" s="14"/>
      <c r="CG400" s="14"/>
      <c r="CH400" s="14"/>
      <c r="CI400" s="14"/>
      <c r="CJ400" s="14"/>
      <c r="CK400" s="15"/>
      <c r="CL400" s="15"/>
      <c r="CM400" s="14"/>
      <c r="CN400" s="14"/>
      <c r="CO400" s="15"/>
      <c r="CP400" s="15"/>
      <c r="CQ400" s="14"/>
      <c r="CR400" s="14"/>
      <c r="CS400" s="15"/>
    </row>
    <row r="401" spans="1:97" s="12" customFormat="1" x14ac:dyDescent="0.25">
      <c r="A401" s="120" t="s">
        <v>288</v>
      </c>
      <c r="B401" s="48">
        <f t="shared" si="1228"/>
        <v>234.2</v>
      </c>
      <c r="C401" s="48">
        <f t="shared" si="1213"/>
        <v>288.39999999999998</v>
      </c>
      <c r="D401" s="48">
        <f t="shared" si="1229"/>
        <v>288.39999999999998</v>
      </c>
      <c r="E401" s="14">
        <f>D401/C401*100</f>
        <v>100</v>
      </c>
      <c r="F401" s="14"/>
      <c r="G401" s="14"/>
      <c r="H401" s="14"/>
      <c r="I401" s="14"/>
      <c r="J401" s="14"/>
      <c r="K401" s="14"/>
      <c r="L401" s="14"/>
      <c r="M401" s="14"/>
      <c r="N401" s="14"/>
      <c r="O401" s="14"/>
      <c r="P401" s="14"/>
      <c r="Q401" s="14"/>
      <c r="R401" s="14"/>
      <c r="S401" s="14"/>
      <c r="T401" s="14"/>
      <c r="U401" s="14"/>
      <c r="V401" s="155"/>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c r="AU401" s="14"/>
      <c r="AV401" s="14"/>
      <c r="AW401" s="14"/>
      <c r="AX401" s="14"/>
      <c r="AY401" s="14"/>
      <c r="AZ401" s="14"/>
      <c r="BA401" s="14"/>
      <c r="BB401" s="14"/>
      <c r="BC401" s="14"/>
      <c r="BD401" s="14"/>
      <c r="BE401" s="14"/>
      <c r="BF401" s="14"/>
      <c r="BG401" s="14"/>
      <c r="BH401" s="14"/>
      <c r="BI401" s="14"/>
      <c r="BJ401" s="14"/>
      <c r="BK401" s="14"/>
      <c r="BL401" s="14"/>
      <c r="BM401" s="14"/>
      <c r="BN401" s="14"/>
      <c r="BO401" s="14"/>
      <c r="BP401" s="14"/>
      <c r="BQ401" s="14"/>
      <c r="BR401" s="14">
        <v>234.2</v>
      </c>
      <c r="BS401" s="14">
        <v>288.39999999999998</v>
      </c>
      <c r="BT401" s="14">
        <v>288.39999999999998</v>
      </c>
      <c r="BU401" s="14">
        <f>BT401/BS401*100</f>
        <v>100</v>
      </c>
      <c r="BV401" s="14"/>
      <c r="BW401" s="14"/>
      <c r="BX401" s="14"/>
      <c r="BY401" s="14"/>
      <c r="BZ401" s="14"/>
      <c r="CA401" s="14"/>
      <c r="CB401" s="14"/>
      <c r="CC401" s="14"/>
      <c r="CD401" s="14"/>
      <c r="CE401" s="14"/>
      <c r="CF401" s="14"/>
      <c r="CG401" s="14"/>
      <c r="CH401" s="14"/>
      <c r="CI401" s="14"/>
      <c r="CJ401" s="14"/>
      <c r="CK401" s="15"/>
      <c r="CL401" s="15"/>
      <c r="CM401" s="14"/>
      <c r="CN401" s="14"/>
      <c r="CO401" s="15"/>
      <c r="CP401" s="15"/>
      <c r="CQ401" s="14"/>
      <c r="CR401" s="14"/>
      <c r="CS401" s="15"/>
    </row>
    <row r="402" spans="1:97" s="12" customFormat="1" ht="33.75" customHeight="1" x14ac:dyDescent="0.25">
      <c r="A402" s="122" t="s">
        <v>112</v>
      </c>
      <c r="B402" s="140">
        <f>F402+J402+N402+R402+V402+Z402+AD402+AH402+AL402+AP402+AT402+AX402+BB402+BF402+BJ402+BN402+BR402+BV402+BZ402+CD402+CH402+CL402+CP402</f>
        <v>6957576.3999999985</v>
      </c>
      <c r="C402" s="140">
        <f>G402+K402+O402+S402+W402+AA402+AE402+AI402+AM402+AQ402+AU402+AY402+BC402+BG402+BK402+BO402+BS402+BW402+CA402+CE402+CI402+CM402+CQ402</f>
        <v>7125455.9999999981</v>
      </c>
      <c r="D402" s="140">
        <f>H402+L402+P402+T402+X402+AB402+AF402+AJ402+AN402+AR402+AV402+AZ402+BD402+BH402+BL402+BP402+BT402+BX402+CB402+CF402+CJ402+CN402+CR402</f>
        <v>7113557.1891000001</v>
      </c>
      <c r="E402" s="140">
        <f t="shared" si="1"/>
        <v>99.833009832633905</v>
      </c>
      <c r="F402" s="140">
        <f>SUM(F403:F406)</f>
        <v>23088.3</v>
      </c>
      <c r="G402" s="140">
        <f>SUM(G403:G406)</f>
        <v>22219.7</v>
      </c>
      <c r="H402" s="140">
        <f>SUM(H403:H406)</f>
        <v>22196.183000000001</v>
      </c>
      <c r="I402" s="140">
        <f t="shared" si="1214"/>
        <v>99.894161487328816</v>
      </c>
      <c r="J402" s="140">
        <f>SUM(J403:J406)</f>
        <v>9498.6</v>
      </c>
      <c r="K402" s="140">
        <f>SUM(K403:K406)</f>
        <v>12123.8</v>
      </c>
      <c r="L402" s="140">
        <f t="shared" ref="L402:CA402" si="1230">SUM(L403:L406)</f>
        <v>11498.85441</v>
      </c>
      <c r="M402" s="140">
        <f t="shared" si="1215"/>
        <v>94.845299411075743</v>
      </c>
      <c r="N402" s="140">
        <f t="shared" si="1230"/>
        <v>296270.19999999995</v>
      </c>
      <c r="O402" s="140">
        <f t="shared" si="1230"/>
        <v>198160.1</v>
      </c>
      <c r="P402" s="140">
        <f t="shared" si="1230"/>
        <v>197381.89420000001</v>
      </c>
      <c r="Q402" s="140">
        <f t="shared" si="1216"/>
        <v>99.607284312028511</v>
      </c>
      <c r="R402" s="140">
        <f t="shared" si="1230"/>
        <v>2532493.2999999998</v>
      </c>
      <c r="S402" s="140">
        <f t="shared" si="1230"/>
        <v>2242823</v>
      </c>
      <c r="T402" s="140">
        <f t="shared" si="1230"/>
        <v>2242614.3530000001</v>
      </c>
      <c r="U402" s="140">
        <f t="shared" si="63"/>
        <v>99.990697125898933</v>
      </c>
      <c r="V402" s="239">
        <f>SUM(V403:V406)</f>
        <v>0</v>
      </c>
      <c r="W402" s="140">
        <f>SUM(W403:W406)</f>
        <v>8401.9000000000015</v>
      </c>
      <c r="X402" s="140">
        <f>SUM(X403:X406)</f>
        <v>8396.8408199999994</v>
      </c>
      <c r="Y402" s="140">
        <f t="shared" si="106"/>
        <v>99.939785286661333</v>
      </c>
      <c r="Z402" s="140">
        <f t="shared" si="1230"/>
        <v>105340.20000000001</v>
      </c>
      <c r="AA402" s="140">
        <f t="shared" si="1230"/>
        <v>81938</v>
      </c>
      <c r="AB402" s="140">
        <f t="shared" si="1230"/>
        <v>79255.208399999989</v>
      </c>
      <c r="AC402" s="140">
        <f t="shared" si="1217"/>
        <v>96.725827332861414</v>
      </c>
      <c r="AD402" s="140">
        <f>SUM(AD403:AD406)</f>
        <v>6410.8999999999987</v>
      </c>
      <c r="AE402" s="140">
        <f>SUM(AE403:AE406)</f>
        <v>8179.7999999999993</v>
      </c>
      <c r="AF402" s="140">
        <f t="shared" si="1230"/>
        <v>8071.7739999999985</v>
      </c>
      <c r="AG402" s="140">
        <f t="shared" si="1218"/>
        <v>98.679356463483202</v>
      </c>
      <c r="AH402" s="140">
        <f>SUM(AH403:AH406)</f>
        <v>3366914.6</v>
      </c>
      <c r="AI402" s="140">
        <f>SUM(AI403:AI406)</f>
        <v>3955758.1999999997</v>
      </c>
      <c r="AJ402" s="140">
        <f t="shared" si="1230"/>
        <v>3954313.1120999996</v>
      </c>
      <c r="AK402" s="140">
        <f t="shared" si="1219"/>
        <v>99.963468750440811</v>
      </c>
      <c r="AL402" s="140">
        <f t="shared" si="1230"/>
        <v>27070.399999999994</v>
      </c>
      <c r="AM402" s="140">
        <f t="shared" si="1230"/>
        <v>25754.1</v>
      </c>
      <c r="AN402" s="140">
        <f t="shared" si="1230"/>
        <v>24954.38379</v>
      </c>
      <c r="AO402" s="140">
        <f t="shared" ref="AO402:AO405" si="1231">AN402/AM402*100</f>
        <v>96.894800400712896</v>
      </c>
      <c r="AP402" s="140">
        <f t="shared" si="1230"/>
        <v>534.5</v>
      </c>
      <c r="AQ402" s="140">
        <f t="shared" si="1230"/>
        <v>300.5</v>
      </c>
      <c r="AR402" s="140">
        <f t="shared" si="1230"/>
        <v>282.96336000000002</v>
      </c>
      <c r="AS402" s="140">
        <f>AR402/AQ402*100</f>
        <v>94.164179700499176</v>
      </c>
      <c r="AT402" s="140">
        <f t="shared" si="1230"/>
        <v>25277.999999999996</v>
      </c>
      <c r="AU402" s="140">
        <f t="shared" si="1230"/>
        <v>26093.899999999998</v>
      </c>
      <c r="AV402" s="140">
        <f t="shared" si="1230"/>
        <v>25967.581579999998</v>
      </c>
      <c r="AW402" s="140">
        <f t="shared" si="1222"/>
        <v>99.515908239090365</v>
      </c>
      <c r="AX402" s="140">
        <f t="shared" si="1230"/>
        <v>277510.79999999993</v>
      </c>
      <c r="AY402" s="140">
        <f t="shared" si="1230"/>
        <v>246888.1</v>
      </c>
      <c r="AZ402" s="140">
        <f>SUM(AZ403:AZ406)</f>
        <v>245494.24098999999</v>
      </c>
      <c r="BA402" s="140">
        <f t="shared" si="1223"/>
        <v>99.435428840029132</v>
      </c>
      <c r="BB402" s="140">
        <f t="shared" si="1230"/>
        <v>7354.3000000000011</v>
      </c>
      <c r="BC402" s="140">
        <f t="shared" si="1230"/>
        <v>7591.7000000000007</v>
      </c>
      <c r="BD402" s="140">
        <f t="shared" si="1230"/>
        <v>7499.654520000001</v>
      </c>
      <c r="BE402" s="140">
        <f t="shared" si="1224"/>
        <v>98.787551141378088</v>
      </c>
      <c r="BF402" s="140">
        <f t="shared" si="1230"/>
        <v>3052.6</v>
      </c>
      <c r="BG402" s="140">
        <f t="shared" si="1230"/>
        <v>3151.2000000000007</v>
      </c>
      <c r="BH402" s="140">
        <f t="shared" si="1230"/>
        <v>3130.9897400000004</v>
      </c>
      <c r="BI402" s="140">
        <f t="shared" si="1155"/>
        <v>99.358648768723015</v>
      </c>
      <c r="BJ402" s="140"/>
      <c r="BK402" s="140"/>
      <c r="BL402" s="140"/>
      <c r="BM402" s="140"/>
      <c r="BN402" s="140">
        <f t="shared" si="1230"/>
        <v>2867.8</v>
      </c>
      <c r="BO402" s="140">
        <f t="shared" si="1230"/>
        <v>2960.3</v>
      </c>
      <c r="BP402" s="140">
        <f t="shared" si="1230"/>
        <v>2960.3</v>
      </c>
      <c r="BQ402" s="140">
        <f>BP402/BO402*100</f>
        <v>100</v>
      </c>
      <c r="BR402" s="140">
        <f t="shared" si="1230"/>
        <v>562.09999999999991</v>
      </c>
      <c r="BS402" s="140">
        <f t="shared" si="1230"/>
        <v>562.09999999999991</v>
      </c>
      <c r="BT402" s="140">
        <f>SUM(BT403:BT406)</f>
        <v>562.09999999999991</v>
      </c>
      <c r="BU402" s="140">
        <f t="shared" ref="BU402:BU405" si="1232">BT402/BS402*100</f>
        <v>100</v>
      </c>
      <c r="BV402" s="140">
        <f t="shared" si="1230"/>
        <v>2335.6999999999998</v>
      </c>
      <c r="BW402" s="140">
        <f t="shared" si="1230"/>
        <v>2411.1000000000004</v>
      </c>
      <c r="BX402" s="140">
        <f t="shared" si="1230"/>
        <v>2279.6153800000002</v>
      </c>
      <c r="BY402" s="140">
        <f t="shared" si="1208"/>
        <v>94.546695699058517</v>
      </c>
      <c r="BZ402" s="140">
        <f t="shared" si="1230"/>
        <v>4370.7</v>
      </c>
      <c r="CA402" s="140">
        <f t="shared" si="1230"/>
        <v>4511.7000000000007</v>
      </c>
      <c r="CB402" s="140">
        <f>SUM(CB403:CB406)</f>
        <v>4490.1092400000007</v>
      </c>
      <c r="CC402" s="140">
        <f t="shared" si="1226"/>
        <v>99.521449564465726</v>
      </c>
      <c r="CD402" s="140">
        <f t="shared" ref="CD402:CN402" si="1233">SUM(CD403:CD406)</f>
        <v>264353.8</v>
      </c>
      <c r="CE402" s="140">
        <f t="shared" si="1233"/>
        <v>269791.3</v>
      </c>
      <c r="CF402" s="140">
        <f t="shared" si="1233"/>
        <v>266525.23259999999</v>
      </c>
      <c r="CG402" s="140">
        <f>CF402/CE402*100</f>
        <v>98.789409665915841</v>
      </c>
      <c r="CH402" s="140">
        <f t="shared" si="1233"/>
        <v>2269.5999999999995</v>
      </c>
      <c r="CI402" s="140">
        <f t="shared" si="1233"/>
        <v>4102.1000000000004</v>
      </c>
      <c r="CJ402" s="140">
        <f t="shared" si="1233"/>
        <v>4050.0952599999996</v>
      </c>
      <c r="CK402" s="140">
        <f t="shared" ref="CK402:CK408" si="1234">CJ402/CI402*100</f>
        <v>98.73224104726846</v>
      </c>
      <c r="CL402" s="140">
        <f t="shared" si="1233"/>
        <v>0</v>
      </c>
      <c r="CM402" s="140">
        <f t="shared" si="1233"/>
        <v>222.29999999999998</v>
      </c>
      <c r="CN402" s="140">
        <f t="shared" si="1233"/>
        <v>120.8036</v>
      </c>
      <c r="CO402" s="140">
        <f t="shared" ref="CO402:CO406" si="1235">CN402/CM402*100</f>
        <v>54.342600089968521</v>
      </c>
      <c r="CP402" s="140">
        <f t="shared" ref="CP402:CR402" si="1236">SUM(CP403:CP406)</f>
        <v>0</v>
      </c>
      <c r="CQ402" s="140">
        <f t="shared" si="1236"/>
        <v>1511.1</v>
      </c>
      <c r="CR402" s="140">
        <f t="shared" si="1236"/>
        <v>1510.8991100000001</v>
      </c>
      <c r="CS402" s="140">
        <f>CR402/CQ402*100</f>
        <v>99.986705711071409</v>
      </c>
    </row>
    <row r="403" spans="1:97" s="12" customFormat="1" x14ac:dyDescent="0.25">
      <c r="A403" s="13" t="s">
        <v>113</v>
      </c>
      <c r="B403" s="15">
        <f t="shared" ref="B403:D407" si="1237">F403+J403+N403+R403+V403+Z403+AD403+AH403+AL403+AP403+AT403+AX403+BB403+BF403+BJ403+BN403+BR403+BV403+BZ403+CD403+CH403+CL403</f>
        <v>6770562.5999999987</v>
      </c>
      <c r="C403" s="15">
        <f t="shared" ref="C403:C406" si="1238">G403+K403+O403+S403+W403+AA403+AE403+AI403+AM403+AQ403+AU403+AY403+BC403+BG403+BK403+BO403+BS403+BW403+CA403+CE403+CI403+CM403</f>
        <v>6922127.7999999989</v>
      </c>
      <c r="D403" s="15">
        <f t="shared" ref="D403:D406" si="1239">H403+L403+P403+T403+X403+AB403+AF403+AJ403+AN403+AR403+AV403+AZ403+BD403+BH403+BL403+BP403+BT403+BX403+CB403+CF403+CJ403+CN403</f>
        <v>6915893.6661099996</v>
      </c>
      <c r="E403" s="14">
        <f t="shared" si="1"/>
        <v>99.909939052411033</v>
      </c>
      <c r="F403" s="15">
        <v>22643.200000000001</v>
      </c>
      <c r="G403" s="15">
        <v>21806.3</v>
      </c>
      <c r="H403" s="133">
        <v>21806.3</v>
      </c>
      <c r="I403" s="14">
        <f t="shared" si="1214"/>
        <v>100</v>
      </c>
      <c r="J403" s="14">
        <v>9139.6</v>
      </c>
      <c r="K403" s="133">
        <v>11893.1</v>
      </c>
      <c r="L403" s="133">
        <v>11274.012720000001</v>
      </c>
      <c r="M403" s="14">
        <f t="shared" si="1215"/>
        <v>94.794567606427265</v>
      </c>
      <c r="N403" s="14">
        <v>289768.59999999998</v>
      </c>
      <c r="O403" s="133">
        <v>192927.2</v>
      </c>
      <c r="P403" s="133">
        <v>192441.05421</v>
      </c>
      <c r="Q403" s="14">
        <f t="shared" si="1216"/>
        <v>99.748015940727896</v>
      </c>
      <c r="R403" s="15">
        <v>2458550.2999999998</v>
      </c>
      <c r="S403" s="15">
        <v>2168417.2000000002</v>
      </c>
      <c r="T403" s="133">
        <v>2168417.2000000002</v>
      </c>
      <c r="U403" s="14">
        <f t="shared" si="63"/>
        <v>100</v>
      </c>
      <c r="V403" s="155"/>
      <c r="W403" s="133">
        <v>8178</v>
      </c>
      <c r="X403" s="133">
        <v>8175.8249699999997</v>
      </c>
      <c r="Y403" s="15">
        <f t="shared" si="106"/>
        <v>99.973403888481286</v>
      </c>
      <c r="Z403" s="15">
        <v>102898.3</v>
      </c>
      <c r="AA403" s="15">
        <v>79641.7</v>
      </c>
      <c r="AB403" s="133">
        <v>76969.759999999995</v>
      </c>
      <c r="AC403" s="14">
        <f t="shared" si="1217"/>
        <v>96.645049013268164</v>
      </c>
      <c r="AD403" s="14">
        <v>6249.2</v>
      </c>
      <c r="AE403" s="15">
        <v>8018.1</v>
      </c>
      <c r="AF403" s="133">
        <v>7910.0739999999996</v>
      </c>
      <c r="AG403" s="14">
        <f t="shared" si="1218"/>
        <v>98.652723213728933</v>
      </c>
      <c r="AH403" s="247">
        <v>3283069.4</v>
      </c>
      <c r="AI403" s="133">
        <v>3855990.9</v>
      </c>
      <c r="AJ403" s="133">
        <v>3855982.6856399998</v>
      </c>
      <c r="AK403" s="14">
        <f t="shared" si="1219"/>
        <v>99.999786971488959</v>
      </c>
      <c r="AL403" s="14">
        <v>26168.6</v>
      </c>
      <c r="AM403" s="133">
        <v>24823.200000000001</v>
      </c>
      <c r="AN403" s="133">
        <v>24025.10642</v>
      </c>
      <c r="AO403" s="14">
        <f t="shared" si="1231"/>
        <v>96.784888410841461</v>
      </c>
      <c r="AP403" s="15">
        <v>534.5</v>
      </c>
      <c r="AQ403" s="15">
        <v>300.5</v>
      </c>
      <c r="AR403" s="15">
        <v>282.96336000000002</v>
      </c>
      <c r="AS403" s="14">
        <f>AR403/AQ403*100</f>
        <v>94.164179700499176</v>
      </c>
      <c r="AT403" s="14">
        <v>24376.2</v>
      </c>
      <c r="AU403" s="14">
        <v>25163</v>
      </c>
      <c r="AV403" s="15">
        <v>25040.501609999999</v>
      </c>
      <c r="AW403" s="14">
        <f t="shared" si="1222"/>
        <v>99.513180503119656</v>
      </c>
      <c r="AX403" s="14">
        <v>274987.59999999998</v>
      </c>
      <c r="AY403" s="14">
        <v>244803.8</v>
      </c>
      <c r="AZ403" s="14">
        <v>243558.59862999999</v>
      </c>
      <c r="BA403" s="14">
        <f t="shared" si="1223"/>
        <v>99.491347205394689</v>
      </c>
      <c r="BB403" s="14">
        <v>6452.5</v>
      </c>
      <c r="BC403" s="133">
        <v>6660.8</v>
      </c>
      <c r="BD403" s="133">
        <v>6660.8</v>
      </c>
      <c r="BE403" s="15">
        <f t="shared" si="1224"/>
        <v>100</v>
      </c>
      <c r="BF403" s="15">
        <v>2150.8000000000002</v>
      </c>
      <c r="BG403" s="247">
        <v>2220.3000000000002</v>
      </c>
      <c r="BH403" s="133">
        <v>2220.3000000000002</v>
      </c>
      <c r="BI403" s="14">
        <f t="shared" si="1155"/>
        <v>100</v>
      </c>
      <c r="BJ403" s="14"/>
      <c r="BK403" s="15"/>
      <c r="BL403" s="15"/>
      <c r="BM403" s="14"/>
      <c r="BN403" s="15">
        <v>2867.8</v>
      </c>
      <c r="BO403" s="15">
        <v>2960.3</v>
      </c>
      <c r="BP403" s="15">
        <v>2960.3</v>
      </c>
      <c r="BQ403" s="14">
        <f>BP403/BO403*100</f>
        <v>100</v>
      </c>
      <c r="BR403" s="14"/>
      <c r="BS403" s="15"/>
      <c r="BT403" s="14"/>
      <c r="BU403" s="14"/>
      <c r="BV403" s="15">
        <v>1433.9</v>
      </c>
      <c r="BW403" s="133">
        <v>1480.2</v>
      </c>
      <c r="BX403" s="133">
        <v>1478.6523999999999</v>
      </c>
      <c r="BY403" s="14">
        <f t="shared" si="1208"/>
        <v>99.895446561275492</v>
      </c>
      <c r="BZ403" s="15">
        <v>2867.8</v>
      </c>
      <c r="CA403" s="15">
        <v>2960.3</v>
      </c>
      <c r="CB403" s="133">
        <v>2952.90924</v>
      </c>
      <c r="CC403" s="14">
        <f t="shared" si="1226"/>
        <v>99.750337465797372</v>
      </c>
      <c r="CD403" s="15">
        <v>254219.3</v>
      </c>
      <c r="CE403" s="15">
        <v>259656.8</v>
      </c>
      <c r="CF403" s="15">
        <v>259617.77105000001</v>
      </c>
      <c r="CG403" s="14">
        <f>CF403/CE403*100</f>
        <v>99.984969024496962</v>
      </c>
      <c r="CH403" s="15">
        <v>2185</v>
      </c>
      <c r="CI403" s="15">
        <v>4006.1</v>
      </c>
      <c r="CJ403" s="15">
        <v>3999.4392599999996</v>
      </c>
      <c r="CK403" s="15">
        <f t="shared" si="1234"/>
        <v>99.833735054042577</v>
      </c>
      <c r="CL403" s="15"/>
      <c r="CM403" s="133">
        <v>220</v>
      </c>
      <c r="CN403" s="133">
        <v>119.4126</v>
      </c>
      <c r="CO403" s="15">
        <f t="shared" si="1235"/>
        <v>54.278454545454544</v>
      </c>
      <c r="CP403" s="15"/>
      <c r="CQ403" s="15">
        <v>1511.1</v>
      </c>
      <c r="CR403" s="15">
        <v>1510.8991100000001</v>
      </c>
      <c r="CS403" s="15">
        <f>CR403/CQ403*100</f>
        <v>99.986705711071409</v>
      </c>
    </row>
    <row r="404" spans="1:97" s="12" customFormat="1" x14ac:dyDescent="0.25">
      <c r="A404" s="13" t="s">
        <v>114</v>
      </c>
      <c r="B404" s="15">
        <f t="shared" si="1237"/>
        <v>22577.199999999993</v>
      </c>
      <c r="C404" s="15">
        <f t="shared" si="1238"/>
        <v>28862.3</v>
      </c>
      <c r="D404" s="15">
        <f t="shared" si="1239"/>
        <v>27743.40741</v>
      </c>
      <c r="E404" s="14">
        <f t="shared" si="1"/>
        <v>96.123342249231698</v>
      </c>
      <c r="F404" s="15">
        <v>64.900000000000006</v>
      </c>
      <c r="G404" s="15">
        <v>48.9</v>
      </c>
      <c r="H404" s="133">
        <v>48.9</v>
      </c>
      <c r="I404" s="14">
        <f t="shared" si="1214"/>
        <v>100</v>
      </c>
      <c r="J404" s="14">
        <v>23.7</v>
      </c>
      <c r="K404" s="133">
        <v>25.9</v>
      </c>
      <c r="L404" s="133">
        <v>25.083669999999998</v>
      </c>
      <c r="M404" s="14">
        <f t="shared" si="1215"/>
        <v>96.848146718146708</v>
      </c>
      <c r="N404" s="14">
        <v>331.8</v>
      </c>
      <c r="O404" s="133">
        <v>331.8</v>
      </c>
      <c r="P404" s="133">
        <v>286.51284000000004</v>
      </c>
      <c r="Q404" s="14">
        <f t="shared" si="1216"/>
        <v>86.351066907775774</v>
      </c>
      <c r="R404" s="15">
        <v>6809</v>
      </c>
      <c r="S404" s="15">
        <v>8178</v>
      </c>
      <c r="T404" s="133">
        <v>8178</v>
      </c>
      <c r="U404" s="14">
        <f t="shared" si="63"/>
        <v>100</v>
      </c>
      <c r="V404" s="155"/>
      <c r="W404" s="133">
        <v>28.2</v>
      </c>
      <c r="X404" s="133">
        <v>28.174299999999999</v>
      </c>
      <c r="Y404" s="15">
        <f t="shared" si="106"/>
        <v>99.908865248226959</v>
      </c>
      <c r="Z404" s="15">
        <v>322.5</v>
      </c>
      <c r="AA404" s="15">
        <v>202.8</v>
      </c>
      <c r="AB404" s="133">
        <v>202.8</v>
      </c>
      <c r="AC404" s="14">
        <f t="shared" si="1217"/>
        <v>100</v>
      </c>
      <c r="AD404" s="14">
        <v>53.9</v>
      </c>
      <c r="AE404" s="15">
        <v>53.9</v>
      </c>
      <c r="AF404" s="133">
        <v>53.9</v>
      </c>
      <c r="AG404" s="14">
        <f t="shared" si="1218"/>
        <v>100</v>
      </c>
      <c r="AH404" s="247">
        <v>10546.7</v>
      </c>
      <c r="AI404" s="133">
        <v>15456.4</v>
      </c>
      <c r="AJ404" s="133">
        <v>15456.4</v>
      </c>
      <c r="AK404" s="14">
        <f t="shared" si="1219"/>
        <v>100</v>
      </c>
      <c r="AL404" s="14">
        <v>300.60000000000002</v>
      </c>
      <c r="AM404" s="133">
        <v>310.3</v>
      </c>
      <c r="AN404" s="133">
        <v>310.3</v>
      </c>
      <c r="AO404" s="14">
        <f t="shared" si="1231"/>
        <v>100</v>
      </c>
      <c r="AP404" s="15">
        <v>0</v>
      </c>
      <c r="AQ404" s="15">
        <v>0</v>
      </c>
      <c r="AR404" s="15">
        <v>0</v>
      </c>
      <c r="AS404" s="14"/>
      <c r="AT404" s="14">
        <v>300.60000000000002</v>
      </c>
      <c r="AU404" s="14">
        <v>310.3</v>
      </c>
      <c r="AV404" s="15">
        <v>310.3</v>
      </c>
      <c r="AW404" s="14">
        <f t="shared" si="1222"/>
        <v>100</v>
      </c>
      <c r="AX404" s="14">
        <v>27.1</v>
      </c>
      <c r="AY404" s="14">
        <v>56.7</v>
      </c>
      <c r="AZ404" s="14">
        <v>47.999300000000005</v>
      </c>
      <c r="BA404" s="14">
        <f t="shared" si="1223"/>
        <v>84.654850088183437</v>
      </c>
      <c r="BB404" s="15">
        <v>300.60000000000002</v>
      </c>
      <c r="BC404" s="133">
        <v>310.3</v>
      </c>
      <c r="BD404" s="133">
        <v>310.3</v>
      </c>
      <c r="BE404" s="15">
        <f t="shared" si="1224"/>
        <v>100</v>
      </c>
      <c r="BF404" s="15">
        <v>300.60000000000002</v>
      </c>
      <c r="BG404" s="247">
        <v>310.3</v>
      </c>
      <c r="BH404" s="133">
        <v>310.3</v>
      </c>
      <c r="BI404" s="14">
        <f t="shared" si="1155"/>
        <v>100</v>
      </c>
      <c r="BJ404" s="14"/>
      <c r="BK404" s="15"/>
      <c r="BL404" s="15"/>
      <c r="BM404" s="14"/>
      <c r="BN404" s="15"/>
      <c r="BO404" s="15"/>
      <c r="BP404" s="15"/>
      <c r="BQ404" s="14"/>
      <c r="BR404" s="14">
        <v>93.7</v>
      </c>
      <c r="BS404" s="14">
        <v>93.7</v>
      </c>
      <c r="BT404" s="14">
        <v>93.7</v>
      </c>
      <c r="BU404" s="14">
        <f t="shared" si="1232"/>
        <v>100</v>
      </c>
      <c r="BV404" s="15">
        <v>300.60000000000002</v>
      </c>
      <c r="BW404" s="133">
        <v>310.3</v>
      </c>
      <c r="BX404" s="133">
        <v>310.3</v>
      </c>
      <c r="BY404" s="14">
        <f t="shared" si="1208"/>
        <v>100</v>
      </c>
      <c r="BZ404" s="15">
        <v>901.7</v>
      </c>
      <c r="CA404" s="15">
        <v>930.8</v>
      </c>
      <c r="CB404" s="133">
        <v>930.8</v>
      </c>
      <c r="CC404" s="14">
        <f t="shared" si="1226"/>
        <v>100</v>
      </c>
      <c r="CD404" s="15">
        <v>1871</v>
      </c>
      <c r="CE404" s="15">
        <v>1871</v>
      </c>
      <c r="CF404" s="15">
        <v>838.93730000000005</v>
      </c>
      <c r="CG404" s="14">
        <f t="shared" ref="CG404:CG408" si="1240">CF404/CE404*100</f>
        <v>44.838979155531803</v>
      </c>
      <c r="CH404" s="15">
        <v>28.2</v>
      </c>
      <c r="CI404" s="15">
        <v>32</v>
      </c>
      <c r="CJ404" s="15">
        <v>0</v>
      </c>
      <c r="CK404" s="15">
        <f t="shared" si="1234"/>
        <v>0</v>
      </c>
      <c r="CL404" s="15"/>
      <c r="CM404" s="133">
        <v>0.7</v>
      </c>
      <c r="CN404" s="133">
        <v>0.7</v>
      </c>
      <c r="CO404" s="15">
        <f t="shared" si="1235"/>
        <v>100</v>
      </c>
      <c r="CP404" s="15"/>
      <c r="CQ404" s="15"/>
      <c r="CR404" s="15">
        <v>0</v>
      </c>
      <c r="CS404" s="15"/>
    </row>
    <row r="405" spans="1:97" s="12" customFormat="1" x14ac:dyDescent="0.25">
      <c r="A405" s="13" t="s">
        <v>115</v>
      </c>
      <c r="B405" s="15">
        <f t="shared" si="1237"/>
        <v>109978.20000000004</v>
      </c>
      <c r="C405" s="15">
        <f t="shared" si="1238"/>
        <v>119893.50000000001</v>
      </c>
      <c r="D405" s="15">
        <f t="shared" si="1239"/>
        <v>116648.3492</v>
      </c>
      <c r="E405" s="14">
        <f t="shared" si="1"/>
        <v>97.293305475275957</v>
      </c>
      <c r="F405" s="15">
        <v>185.1</v>
      </c>
      <c r="G405" s="15">
        <v>169.4</v>
      </c>
      <c r="H405" s="133">
        <v>145.88300000000001</v>
      </c>
      <c r="I405" s="14">
        <f t="shared" si="1214"/>
        <v>86.117473435655256</v>
      </c>
      <c r="J405" s="14">
        <v>260</v>
      </c>
      <c r="K405" s="133">
        <v>129.5</v>
      </c>
      <c r="L405" s="133">
        <v>124.45802</v>
      </c>
      <c r="M405" s="14">
        <f t="shared" si="1215"/>
        <v>96.106579150579151</v>
      </c>
      <c r="N405" s="14">
        <v>4436.5</v>
      </c>
      <c r="O405" s="133">
        <v>3859.7</v>
      </c>
      <c r="P405" s="133">
        <v>3612.92715</v>
      </c>
      <c r="Q405" s="14">
        <f t="shared" si="1216"/>
        <v>93.606424074409929</v>
      </c>
      <c r="R405" s="15">
        <v>45256.7</v>
      </c>
      <c r="S405" s="15">
        <v>46446.9</v>
      </c>
      <c r="T405" s="133">
        <v>46238.252999999997</v>
      </c>
      <c r="U405" s="14">
        <f t="shared" si="63"/>
        <v>99.55078379827286</v>
      </c>
      <c r="V405" s="155"/>
      <c r="W405" s="133">
        <v>83</v>
      </c>
      <c r="X405" s="133">
        <v>82.932899999999989</v>
      </c>
      <c r="Y405" s="15">
        <f t="shared" si="106"/>
        <v>99.919156626506009</v>
      </c>
      <c r="Z405" s="15">
        <v>1500.1</v>
      </c>
      <c r="AA405" s="15">
        <v>1474.2</v>
      </c>
      <c r="AB405" s="133">
        <v>1474.2</v>
      </c>
      <c r="AC405" s="14">
        <f t="shared" si="1217"/>
        <v>100</v>
      </c>
      <c r="AD405" s="14">
        <v>53.9</v>
      </c>
      <c r="AE405" s="15">
        <v>53.9</v>
      </c>
      <c r="AF405" s="133">
        <v>53.9</v>
      </c>
      <c r="AG405" s="14">
        <f t="shared" si="1218"/>
        <v>100</v>
      </c>
      <c r="AH405" s="247">
        <v>50112.2</v>
      </c>
      <c r="AI405" s="133">
        <v>59608.4</v>
      </c>
      <c r="AJ405" s="133">
        <v>58172.395109999998</v>
      </c>
      <c r="AK405" s="14">
        <f t="shared" si="1219"/>
        <v>97.590935354748652</v>
      </c>
      <c r="AL405" s="14">
        <v>300.60000000000002</v>
      </c>
      <c r="AM405" s="133">
        <v>310.3</v>
      </c>
      <c r="AN405" s="133">
        <v>308.67737</v>
      </c>
      <c r="AO405" s="14">
        <f t="shared" si="1231"/>
        <v>99.477077022236543</v>
      </c>
      <c r="AP405" s="15">
        <v>0</v>
      </c>
      <c r="AQ405" s="15">
        <v>0</v>
      </c>
      <c r="AR405" s="15">
        <v>0</v>
      </c>
      <c r="AS405" s="14"/>
      <c r="AT405" s="14">
        <v>300.60000000000002</v>
      </c>
      <c r="AU405" s="14">
        <v>310.3</v>
      </c>
      <c r="AV405" s="15">
        <v>306.47996999999998</v>
      </c>
      <c r="AW405" s="14">
        <f t="shared" si="1222"/>
        <v>98.768923622300989</v>
      </c>
      <c r="AX405" s="14">
        <v>884.6</v>
      </c>
      <c r="AY405" s="14">
        <v>716.5</v>
      </c>
      <c r="AZ405" s="14">
        <v>716.5</v>
      </c>
      <c r="BA405" s="14">
        <f t="shared" si="1223"/>
        <v>100</v>
      </c>
      <c r="BB405" s="15">
        <v>300.60000000000002</v>
      </c>
      <c r="BC405" s="133">
        <v>310.3</v>
      </c>
      <c r="BD405" s="133">
        <v>308.45469000000003</v>
      </c>
      <c r="BE405" s="15">
        <f t="shared" si="1224"/>
        <v>99.405314212052858</v>
      </c>
      <c r="BF405" s="15">
        <v>300.60000000000002</v>
      </c>
      <c r="BG405" s="247">
        <v>310.3</v>
      </c>
      <c r="BH405" s="133">
        <v>290.08974000000001</v>
      </c>
      <c r="BI405" s="14">
        <f t="shared" si="1155"/>
        <v>93.48686432484692</v>
      </c>
      <c r="BJ405" s="14"/>
      <c r="BK405" s="15"/>
      <c r="BL405" s="15"/>
      <c r="BM405" s="14"/>
      <c r="BN405" s="15">
        <v>0</v>
      </c>
      <c r="BO405" s="15">
        <v>0</v>
      </c>
      <c r="BP405" s="15">
        <v>0</v>
      </c>
      <c r="BQ405" s="14"/>
      <c r="BR405" s="14">
        <v>234.2</v>
      </c>
      <c r="BS405" s="14">
        <v>234.2</v>
      </c>
      <c r="BT405" s="14">
        <v>234.2</v>
      </c>
      <c r="BU405" s="14">
        <f t="shared" si="1232"/>
        <v>100</v>
      </c>
      <c r="BV405" s="15">
        <v>300.60000000000002</v>
      </c>
      <c r="BW405" s="133">
        <v>310.3</v>
      </c>
      <c r="BX405" s="133">
        <v>180.36298000000002</v>
      </c>
      <c r="BY405" s="14">
        <f t="shared" si="1208"/>
        <v>58.125356106993245</v>
      </c>
      <c r="BZ405" s="15">
        <v>300.60000000000002</v>
      </c>
      <c r="CA405" s="15">
        <v>310.3</v>
      </c>
      <c r="CB405" s="133">
        <v>296.10000000000002</v>
      </c>
      <c r="CC405" s="14">
        <f t="shared" si="1226"/>
        <v>95.423783435385118</v>
      </c>
      <c r="CD405" s="15">
        <v>5223.1000000000004</v>
      </c>
      <c r="CE405" s="15">
        <v>5223.1000000000004</v>
      </c>
      <c r="CF405" s="15">
        <v>4076.5162700000001</v>
      </c>
      <c r="CG405" s="14">
        <f t="shared" si="1240"/>
        <v>78.047831173058142</v>
      </c>
      <c r="CH405" s="15">
        <v>28.2</v>
      </c>
      <c r="CI405" s="15">
        <v>32</v>
      </c>
      <c r="CJ405" s="15">
        <v>25.327999999999999</v>
      </c>
      <c r="CK405" s="15">
        <f t="shared" si="1234"/>
        <v>79.149999999999991</v>
      </c>
      <c r="CL405" s="15"/>
      <c r="CM405" s="133">
        <v>0.9</v>
      </c>
      <c r="CN405" s="133">
        <v>0.69099999999999995</v>
      </c>
      <c r="CO405" s="15">
        <f t="shared" si="1235"/>
        <v>76.777777777777771</v>
      </c>
      <c r="CP405" s="15"/>
      <c r="CQ405" s="15"/>
      <c r="CR405" s="15">
        <v>0</v>
      </c>
      <c r="CS405" s="15"/>
    </row>
    <row r="406" spans="1:97" s="12" customFormat="1" x14ac:dyDescent="0.25">
      <c r="A406" s="13" t="s">
        <v>116</v>
      </c>
      <c r="B406" s="15">
        <f t="shared" si="1237"/>
        <v>54458.399999999987</v>
      </c>
      <c r="C406" s="15">
        <f t="shared" si="1238"/>
        <v>53061.300000000017</v>
      </c>
      <c r="D406" s="15">
        <f t="shared" si="1239"/>
        <v>51760.867270000024</v>
      </c>
      <c r="E406" s="14">
        <f t="shared" si="1"/>
        <v>97.54918795807869</v>
      </c>
      <c r="F406" s="15">
        <v>195.1</v>
      </c>
      <c r="G406" s="15">
        <v>195.1</v>
      </c>
      <c r="H406" s="133">
        <v>195.1</v>
      </c>
      <c r="I406" s="14">
        <f>H406/G406*100</f>
        <v>100</v>
      </c>
      <c r="J406" s="14">
        <v>75.3</v>
      </c>
      <c r="K406" s="133">
        <v>75.3</v>
      </c>
      <c r="L406" s="133">
        <v>75.3</v>
      </c>
      <c r="M406" s="14">
        <f>L406/K406*100</f>
        <v>100</v>
      </c>
      <c r="N406" s="14">
        <v>1733.3</v>
      </c>
      <c r="O406" s="133">
        <v>1041.4000000000001</v>
      </c>
      <c r="P406" s="133">
        <v>1041.4000000000001</v>
      </c>
      <c r="Q406" s="14">
        <f>P406/O406*100</f>
        <v>100</v>
      </c>
      <c r="R406" s="15">
        <v>21877.3</v>
      </c>
      <c r="S406" s="15">
        <v>19780.900000000001</v>
      </c>
      <c r="T406" s="133">
        <v>19780.900000000001</v>
      </c>
      <c r="U406" s="14">
        <f t="shared" si="63"/>
        <v>100</v>
      </c>
      <c r="V406" s="155"/>
      <c r="W406" s="133">
        <v>112.7</v>
      </c>
      <c r="X406" s="133">
        <v>109.90864999999999</v>
      </c>
      <c r="Y406" s="15">
        <f t="shared" si="106"/>
        <v>97.523203194321198</v>
      </c>
      <c r="Z406" s="15">
        <v>619.29999999999995</v>
      </c>
      <c r="AA406" s="15">
        <v>619.29999999999995</v>
      </c>
      <c r="AB406" s="133">
        <v>608.44839999999999</v>
      </c>
      <c r="AC406" s="14">
        <f>AB406/AA406*100</f>
        <v>98.247763604069121</v>
      </c>
      <c r="AD406" s="14">
        <v>53.9</v>
      </c>
      <c r="AE406" s="15">
        <v>53.9</v>
      </c>
      <c r="AF406" s="133">
        <v>53.9</v>
      </c>
      <c r="AG406" s="14">
        <f>AF406/AE406*100</f>
        <v>100</v>
      </c>
      <c r="AH406" s="247">
        <v>23186.3</v>
      </c>
      <c r="AI406" s="133">
        <v>24702.5</v>
      </c>
      <c r="AJ406" s="133">
        <v>24701.631350000003</v>
      </c>
      <c r="AK406" s="14">
        <f>AJ406/AI406*100</f>
        <v>99.996483554296134</v>
      </c>
      <c r="AL406" s="14">
        <v>300.60000000000002</v>
      </c>
      <c r="AM406" s="133">
        <v>310.3</v>
      </c>
      <c r="AN406" s="133">
        <v>310.3</v>
      </c>
      <c r="AO406" s="14">
        <f>AN406/AM406*100</f>
        <v>100</v>
      </c>
      <c r="AP406" s="15">
        <v>0</v>
      </c>
      <c r="AQ406" s="15">
        <v>0</v>
      </c>
      <c r="AR406" s="15">
        <v>0</v>
      </c>
      <c r="AS406" s="14"/>
      <c r="AT406" s="14">
        <v>300.60000000000002</v>
      </c>
      <c r="AU406" s="14">
        <v>310.3</v>
      </c>
      <c r="AV406" s="15">
        <v>310.3</v>
      </c>
      <c r="AW406" s="14">
        <f>AV406/AU406*100</f>
        <v>100</v>
      </c>
      <c r="AX406" s="14">
        <v>1611.5</v>
      </c>
      <c r="AY406" s="14">
        <v>1311.1</v>
      </c>
      <c r="AZ406" s="14">
        <v>1171.1430600000001</v>
      </c>
      <c r="BA406" s="14">
        <f>AZ406/AY406*100</f>
        <v>89.325227671420961</v>
      </c>
      <c r="BB406" s="15">
        <v>300.60000000000002</v>
      </c>
      <c r="BC406" s="133">
        <v>310.3</v>
      </c>
      <c r="BD406" s="133">
        <v>220.09983</v>
      </c>
      <c r="BE406" s="15">
        <f>BD406/BC406*100</f>
        <v>70.931301965839509</v>
      </c>
      <c r="BF406" s="15">
        <v>300.60000000000002</v>
      </c>
      <c r="BG406" s="247">
        <v>310.3</v>
      </c>
      <c r="BH406" s="133">
        <v>310.3</v>
      </c>
      <c r="BI406" s="14">
        <f>BH406/BG406*100</f>
        <v>100</v>
      </c>
      <c r="BJ406" s="14"/>
      <c r="BK406" s="15"/>
      <c r="BL406" s="15"/>
      <c r="BM406" s="14"/>
      <c r="BN406" s="15">
        <v>0</v>
      </c>
      <c r="BO406" s="15">
        <v>0</v>
      </c>
      <c r="BP406" s="15">
        <v>0</v>
      </c>
      <c r="BQ406" s="14"/>
      <c r="BR406" s="14">
        <v>234.2</v>
      </c>
      <c r="BS406" s="14">
        <v>234.2</v>
      </c>
      <c r="BT406" s="14">
        <v>234.2</v>
      </c>
      <c r="BU406" s="14">
        <f>BT406/BS406*100</f>
        <v>100</v>
      </c>
      <c r="BV406" s="15">
        <v>300.60000000000002</v>
      </c>
      <c r="BW406" s="133">
        <v>310.3</v>
      </c>
      <c r="BX406" s="133">
        <v>310.3</v>
      </c>
      <c r="BY406" s="14">
        <f>BX406/BW406*100</f>
        <v>100</v>
      </c>
      <c r="BZ406" s="15">
        <v>300.60000000000002</v>
      </c>
      <c r="CA406" s="15">
        <v>310.3</v>
      </c>
      <c r="CB406" s="133">
        <v>310.3</v>
      </c>
      <c r="CC406" s="14">
        <f t="shared" si="1226"/>
        <v>100</v>
      </c>
      <c r="CD406" s="15">
        <v>3040.4</v>
      </c>
      <c r="CE406" s="15">
        <v>3040.4</v>
      </c>
      <c r="CF406" s="15">
        <v>1992.0079800000001</v>
      </c>
      <c r="CG406" s="14">
        <f t="shared" si="1240"/>
        <v>65.517957505591369</v>
      </c>
      <c r="CH406" s="15">
        <v>28.2</v>
      </c>
      <c r="CI406" s="15">
        <v>32</v>
      </c>
      <c r="CJ406" s="15">
        <v>25.327999999999999</v>
      </c>
      <c r="CK406" s="15">
        <f t="shared" si="1234"/>
        <v>79.149999999999991</v>
      </c>
      <c r="CL406" s="15"/>
      <c r="CM406" s="133">
        <v>0.7</v>
      </c>
      <c r="CN406" s="133"/>
      <c r="CO406" s="15">
        <f t="shared" si="1235"/>
        <v>0</v>
      </c>
      <c r="CP406" s="15"/>
      <c r="CQ406" s="15"/>
      <c r="CR406" s="15">
        <v>0</v>
      </c>
      <c r="CS406" s="15"/>
    </row>
    <row r="407" spans="1:97" s="12" customFormat="1" ht="36.75" customHeight="1" x14ac:dyDescent="0.25">
      <c r="A407" s="123" t="s">
        <v>135</v>
      </c>
      <c r="B407" s="140">
        <f t="shared" si="1237"/>
        <v>0</v>
      </c>
      <c r="C407" s="140">
        <f t="shared" si="1237"/>
        <v>158</v>
      </c>
      <c r="D407" s="140">
        <f t="shared" si="1237"/>
        <v>0</v>
      </c>
      <c r="E407" s="256"/>
      <c r="F407" s="256"/>
      <c r="G407" s="141"/>
      <c r="H407" s="141"/>
      <c r="I407" s="141"/>
      <c r="J407" s="141"/>
      <c r="K407" s="141"/>
      <c r="L407" s="141"/>
      <c r="M407" s="141"/>
      <c r="N407" s="141"/>
      <c r="O407" s="141"/>
      <c r="P407" s="141"/>
      <c r="Q407" s="141"/>
      <c r="R407" s="141"/>
      <c r="S407" s="141"/>
      <c r="T407" s="141"/>
      <c r="U407" s="141"/>
      <c r="V407" s="240"/>
      <c r="W407" s="141"/>
      <c r="X407" s="141"/>
      <c r="Y407" s="141"/>
      <c r="Z407" s="141"/>
      <c r="AA407" s="141"/>
      <c r="AB407" s="141"/>
      <c r="AC407" s="141"/>
      <c r="AD407" s="141"/>
      <c r="AE407" s="141"/>
      <c r="AF407" s="141"/>
      <c r="AG407" s="141"/>
      <c r="AH407" s="141"/>
      <c r="AI407" s="141"/>
      <c r="AJ407" s="141"/>
      <c r="AK407" s="141"/>
      <c r="AL407" s="141"/>
      <c r="AM407" s="141"/>
      <c r="AN407" s="141"/>
      <c r="AO407" s="141"/>
      <c r="AP407" s="254"/>
      <c r="AQ407" s="141"/>
      <c r="AR407" s="141"/>
      <c r="AS407" s="141"/>
      <c r="AT407" s="141"/>
      <c r="AU407" s="141"/>
      <c r="AV407" s="141"/>
      <c r="AW407" s="141"/>
      <c r="AX407" s="141"/>
      <c r="AY407" s="141"/>
      <c r="AZ407" s="141"/>
      <c r="BA407" s="141"/>
      <c r="BB407" s="141"/>
      <c r="BC407" s="141"/>
      <c r="BD407" s="141"/>
      <c r="BE407" s="141"/>
      <c r="BF407" s="141"/>
      <c r="BG407" s="141"/>
      <c r="BH407" s="141"/>
      <c r="BI407" s="141"/>
      <c r="BJ407" s="141"/>
      <c r="BK407" s="141"/>
      <c r="BL407" s="141"/>
      <c r="BM407" s="141"/>
      <c r="BN407" s="141"/>
      <c r="BO407" s="141"/>
      <c r="BP407" s="141"/>
      <c r="BQ407" s="141"/>
      <c r="BR407" s="141"/>
      <c r="BS407" s="141"/>
      <c r="BT407" s="141"/>
      <c r="BU407" s="141"/>
      <c r="BV407" s="141"/>
      <c r="BW407" s="141"/>
      <c r="BX407" s="141"/>
      <c r="BY407" s="141"/>
      <c r="BZ407" s="141"/>
      <c r="CA407" s="141"/>
      <c r="CB407" s="141"/>
      <c r="CC407" s="141"/>
      <c r="CD407" s="141"/>
      <c r="CE407" s="141"/>
      <c r="CF407" s="141"/>
      <c r="CG407" s="141"/>
      <c r="CH407" s="141"/>
      <c r="CI407" s="141"/>
      <c r="CJ407" s="142"/>
      <c r="CK407" s="142"/>
      <c r="CL407" s="142"/>
      <c r="CM407" s="141">
        <v>158</v>
      </c>
      <c r="CN407" s="141"/>
      <c r="CO407" s="141"/>
      <c r="CP407" s="141"/>
      <c r="CQ407" s="142"/>
      <c r="CR407" s="142"/>
      <c r="CS407" s="142"/>
    </row>
    <row r="408" spans="1:97" s="12" customFormat="1" x14ac:dyDescent="0.25">
      <c r="A408" s="123" t="s">
        <v>118</v>
      </c>
      <c r="B408" s="140">
        <f>F408+J408+N408+R408+V408+Z408+AD408+AH408+AL408+AP408+AT408+AX408+BB408+BF408+BJ408+BN408+BR408+BV408+BZ408+CD408+CH408+CL408+CP408</f>
        <v>21568162.799999997</v>
      </c>
      <c r="C408" s="140">
        <f>G408+K408+O408+S408+W408+AA408+AE408+AI408+AM408+AQ408+AU408+AY408+BC408+BG408+BK408+BO408+BS408+BW408+CA408+CE408+CI408+CM408+CQ408</f>
        <v>23073180.579999998</v>
      </c>
      <c r="D408" s="140">
        <f t="shared" ref="D408" si="1241">H408+L408+P408+T408+X408+AB408+AF408+AJ408+AN408+AR408+AV408+AZ408+BD408+BH408+BL408+BP408+BT408+BX408+CB408+CF408+CJ408+CN408+CR408</f>
        <v>22931970.012189995</v>
      </c>
      <c r="E408" s="140">
        <f>D408/C408*100</f>
        <v>99.387988286571954</v>
      </c>
      <c r="F408" s="140">
        <f>F10+F402+F407</f>
        <v>82819.7</v>
      </c>
      <c r="G408" s="140">
        <f>G10+G402+G407</f>
        <v>72356.599999999991</v>
      </c>
      <c r="H408" s="140">
        <f t="shared" ref="H408:CJ408" si="1242">H10+H402+H407</f>
        <v>71339.931799999991</v>
      </c>
      <c r="I408" s="140">
        <f t="shared" ref="I408" si="1243">H408/G408*100</f>
        <v>98.594919882913231</v>
      </c>
      <c r="J408" s="140">
        <f t="shared" si="1242"/>
        <v>22624.200000000004</v>
      </c>
      <c r="K408" s="140">
        <f t="shared" si="1242"/>
        <v>26333.300000000003</v>
      </c>
      <c r="L408" s="140">
        <f t="shared" si="1242"/>
        <v>25598.072340000002</v>
      </c>
      <c r="M408" s="140">
        <f t="shared" ref="M408" si="1244">L408/K408*100</f>
        <v>97.207992693661637</v>
      </c>
      <c r="N408" s="140">
        <f t="shared" si="1242"/>
        <v>584284.1</v>
      </c>
      <c r="O408" s="140">
        <f t="shared" si="1242"/>
        <v>474011.69999999995</v>
      </c>
      <c r="P408" s="140">
        <f t="shared" si="1242"/>
        <v>473088.34418999997</v>
      </c>
      <c r="Q408" s="140">
        <f t="shared" ref="Q408" si="1245">P408/O408*100</f>
        <v>99.805204004458119</v>
      </c>
      <c r="R408" s="140">
        <f t="shared" si="1242"/>
        <v>6090245.2999999998</v>
      </c>
      <c r="S408" s="140">
        <f t="shared" si="1242"/>
        <v>5724578.8000000007</v>
      </c>
      <c r="T408" s="140">
        <f t="shared" si="1242"/>
        <v>5716822.5380000006</v>
      </c>
      <c r="U408" s="140">
        <f t="shared" ref="U408" si="1246">T408/S408*100</f>
        <v>99.864509472731868</v>
      </c>
      <c r="V408" s="239">
        <f t="shared" si="1242"/>
        <v>0</v>
      </c>
      <c r="W408" s="140">
        <f t="shared" si="1242"/>
        <v>24162.2</v>
      </c>
      <c r="X408" s="140">
        <f t="shared" si="1242"/>
        <v>21507.593059999999</v>
      </c>
      <c r="Y408" s="140">
        <f t="shared" ref="Y408" si="1247">X408/W408*100</f>
        <v>89.013388929815989</v>
      </c>
      <c r="Z408" s="140">
        <f t="shared" si="1242"/>
        <v>333126.09999999998</v>
      </c>
      <c r="AA408" s="140">
        <f t="shared" si="1242"/>
        <v>268802</v>
      </c>
      <c r="AB408" s="140">
        <f t="shared" si="1242"/>
        <v>258086.0674</v>
      </c>
      <c r="AC408" s="140">
        <f t="shared" ref="AC408" si="1248">AB408/AA408*100</f>
        <v>96.013447593395881</v>
      </c>
      <c r="AD408" s="140">
        <f t="shared" si="1242"/>
        <v>16428.299999999996</v>
      </c>
      <c r="AE408" s="140">
        <f t="shared" si="1242"/>
        <v>18508.699999999997</v>
      </c>
      <c r="AF408" s="140">
        <f t="shared" si="1242"/>
        <v>18302.456199999997</v>
      </c>
      <c r="AG408" s="140">
        <f t="shared" ref="AG408" si="1249">AF408/AE408*100</f>
        <v>98.885692674255893</v>
      </c>
      <c r="AH408" s="140">
        <f t="shared" si="1242"/>
        <v>12320448.200000001</v>
      </c>
      <c r="AI408" s="140">
        <f t="shared" si="1242"/>
        <v>14431513.399999999</v>
      </c>
      <c r="AJ408" s="140">
        <f t="shared" si="1242"/>
        <v>14418801.215679999</v>
      </c>
      <c r="AK408" s="140">
        <f t="shared" ref="AK408" si="1250">AJ408/AI408*100</f>
        <v>99.91191371294434</v>
      </c>
      <c r="AL408" s="140">
        <f t="shared" si="1242"/>
        <v>70628.699999999983</v>
      </c>
      <c r="AM408" s="140">
        <f t="shared" si="1242"/>
        <v>70358.299999999988</v>
      </c>
      <c r="AN408" s="140">
        <f t="shared" si="1242"/>
        <v>69150.452250000002</v>
      </c>
      <c r="AO408" s="140">
        <f t="shared" ref="AO408" si="1251">AN408/AM408*100</f>
        <v>98.283290315428331</v>
      </c>
      <c r="AP408" s="140">
        <f t="shared" si="1242"/>
        <v>1486.7</v>
      </c>
      <c r="AQ408" s="140">
        <f t="shared" si="1242"/>
        <v>1387.3</v>
      </c>
      <c r="AR408" s="140">
        <f t="shared" si="1242"/>
        <v>1277.0209399999999</v>
      </c>
      <c r="AS408" s="140">
        <f t="shared" ref="AS408" si="1252">AR408/AQ408*100</f>
        <v>92.05081381099977</v>
      </c>
      <c r="AT408" s="140">
        <f t="shared" si="1242"/>
        <v>56274.699999999983</v>
      </c>
      <c r="AU408" s="140">
        <f t="shared" si="1242"/>
        <v>58091.199999999983</v>
      </c>
      <c r="AV408" s="140">
        <f t="shared" si="1242"/>
        <v>57811.904639999986</v>
      </c>
      <c r="AW408" s="140">
        <f t="shared" ref="AW408" si="1253">AV408/AU408*100</f>
        <v>99.519212273115386</v>
      </c>
      <c r="AX408" s="140">
        <f t="shared" si="1242"/>
        <v>666602</v>
      </c>
      <c r="AY408" s="140">
        <f t="shared" si="1242"/>
        <v>572747.4</v>
      </c>
      <c r="AZ408" s="140">
        <f t="shared" si="1242"/>
        <v>561716.51032999996</v>
      </c>
      <c r="BA408" s="140">
        <f t="shared" ref="BA408" si="1254">AZ408/AY408*100</f>
        <v>98.074039328681366</v>
      </c>
      <c r="BB408" s="140">
        <f t="shared" si="1242"/>
        <v>28563.300000000003</v>
      </c>
      <c r="BC408" s="140">
        <f t="shared" si="1242"/>
        <v>29484.299999999992</v>
      </c>
      <c r="BD408" s="140">
        <f t="shared" si="1242"/>
        <v>28997.87554999999</v>
      </c>
      <c r="BE408" s="140">
        <f t="shared" ref="BE408" si="1255">BD408/BC408*100</f>
        <v>98.350225543763955</v>
      </c>
      <c r="BF408" s="140">
        <f t="shared" si="1242"/>
        <v>16876.100000000006</v>
      </c>
      <c r="BG408" s="140">
        <f t="shared" si="1242"/>
        <v>17420.699999999997</v>
      </c>
      <c r="BH408" s="140">
        <f t="shared" si="1242"/>
        <v>16151.609109999998</v>
      </c>
      <c r="BI408" s="140">
        <f t="shared" ref="BI408" si="1256">BH408/BG408*100</f>
        <v>92.715040784813468</v>
      </c>
      <c r="BJ408" s="140">
        <f t="shared" si="1242"/>
        <v>81572.099999999991</v>
      </c>
      <c r="BK408" s="140">
        <f t="shared" si="1242"/>
        <v>79820.680000000008</v>
      </c>
      <c r="BL408" s="140">
        <f t="shared" si="1242"/>
        <v>79323.570000000007</v>
      </c>
      <c r="BM408" s="140">
        <f>BL408/BK408*100</f>
        <v>99.3772165308539</v>
      </c>
      <c r="BN408" s="140">
        <f t="shared" si="1242"/>
        <v>14837.5</v>
      </c>
      <c r="BO408" s="140">
        <f t="shared" si="1242"/>
        <v>15316.7</v>
      </c>
      <c r="BP408" s="140">
        <f t="shared" si="1242"/>
        <v>15247.28746</v>
      </c>
      <c r="BQ408" s="140">
        <f t="shared" ref="BQ408" si="1257">BP408/BO408*100</f>
        <v>99.546817917697666</v>
      </c>
      <c r="BR408" s="140">
        <f t="shared" si="1242"/>
        <v>51627</v>
      </c>
      <c r="BS408" s="140">
        <f t="shared" si="1242"/>
        <v>51627</v>
      </c>
      <c r="BT408" s="140">
        <f>BT10+BT402+BT407</f>
        <v>51492.56136</v>
      </c>
      <c r="BU408" s="140">
        <f t="shared" ref="BU408" si="1258">BT408/BS408*100</f>
        <v>99.739596257772106</v>
      </c>
      <c r="BV408" s="140">
        <f t="shared" si="1242"/>
        <v>14765.200000000004</v>
      </c>
      <c r="BW408" s="140">
        <f t="shared" si="1242"/>
        <v>15241.999999999998</v>
      </c>
      <c r="BX408" s="140">
        <f t="shared" si="1242"/>
        <v>15020.129469999996</v>
      </c>
      <c r="BY408" s="140">
        <f t="shared" ref="BY408" si="1259">BX408/BW408*100</f>
        <v>98.544347657787682</v>
      </c>
      <c r="BZ408" s="140">
        <f t="shared" si="1242"/>
        <v>21128.80000000001</v>
      </c>
      <c r="CA408" s="140">
        <f t="shared" si="1242"/>
        <v>21810.299999999988</v>
      </c>
      <c r="CB408" s="140">
        <f t="shared" si="1242"/>
        <v>20891.661129999993</v>
      </c>
      <c r="CC408" s="140">
        <f t="shared" ref="CC408" si="1260">CB408/CA408*100</f>
        <v>95.788050278996636</v>
      </c>
      <c r="CD408" s="140">
        <f t="shared" si="1242"/>
        <v>1086259.4000000001</v>
      </c>
      <c r="CE408" s="140">
        <f t="shared" si="1242"/>
        <v>1086259.4000000001</v>
      </c>
      <c r="CF408" s="140">
        <f t="shared" si="1242"/>
        <v>1000149.88446</v>
      </c>
      <c r="CG408" s="140">
        <f t="shared" si="1240"/>
        <v>92.07284047070155</v>
      </c>
      <c r="CH408" s="140">
        <f t="shared" si="1242"/>
        <v>7565.4</v>
      </c>
      <c r="CI408" s="140">
        <f t="shared" si="1242"/>
        <v>11168.8</v>
      </c>
      <c r="CJ408" s="140">
        <f t="shared" si="1242"/>
        <v>9292.0913199999995</v>
      </c>
      <c r="CK408" s="140">
        <f t="shared" si="1234"/>
        <v>83.19686376334073</v>
      </c>
      <c r="CL408" s="140">
        <f t="shared" ref="CL408:CN408" si="1261">CL10+CL402+CL407</f>
        <v>0</v>
      </c>
      <c r="CM408" s="140">
        <f t="shared" si="1261"/>
        <v>668.69999999999993</v>
      </c>
      <c r="CN408" s="140">
        <f t="shared" si="1261"/>
        <v>390.33639000000005</v>
      </c>
      <c r="CO408" s="140">
        <f t="shared" ref="CO408" si="1262">CN408/CM408*100</f>
        <v>58.372422611036356</v>
      </c>
      <c r="CP408" s="140">
        <f t="shared" ref="CP408:CR408" si="1263">CP10+CP402+CP407</f>
        <v>0</v>
      </c>
      <c r="CQ408" s="140">
        <f t="shared" si="1263"/>
        <v>1511.1</v>
      </c>
      <c r="CR408" s="140">
        <f t="shared" si="1263"/>
        <v>1510.8991100000001</v>
      </c>
      <c r="CS408" s="140">
        <f t="shared" ref="CS408" si="1264">CR408/CQ408*100</f>
        <v>99.986705711071409</v>
      </c>
    </row>
    <row r="409" spans="1:97" s="12" customFormat="1" x14ac:dyDescent="0.25">
      <c r="A409" s="88"/>
      <c r="B409" s="88"/>
      <c r="C409" s="42"/>
      <c r="D409" s="42"/>
      <c r="E409" s="88"/>
      <c r="F409" s="88"/>
      <c r="G409" s="88"/>
      <c r="H409" s="88"/>
      <c r="I409" s="88"/>
      <c r="J409" s="88"/>
      <c r="K409" s="158"/>
      <c r="L409" s="158"/>
      <c r="M409" s="158"/>
      <c r="N409" s="88"/>
      <c r="O409" s="88"/>
      <c r="P409" s="88"/>
      <c r="Q409" s="88"/>
      <c r="R409" s="88"/>
      <c r="S409" s="88"/>
      <c r="T409" s="88"/>
      <c r="U409" s="88"/>
      <c r="V409" s="158"/>
      <c r="W409" s="158"/>
      <c r="X409" s="158"/>
      <c r="Y409" s="158"/>
      <c r="Z409" s="88"/>
      <c r="AA409" s="88"/>
      <c r="AB409" s="88"/>
      <c r="AC409" s="88"/>
      <c r="AD409" s="88"/>
      <c r="AE409" s="88"/>
      <c r="AF409" s="88"/>
      <c r="AG409" s="88"/>
      <c r="AH409" s="88"/>
      <c r="AI409" s="88"/>
      <c r="AJ409" s="88"/>
      <c r="AK409" s="88"/>
      <c r="AL409" s="88"/>
      <c r="AM409" s="88"/>
      <c r="AN409" s="88"/>
      <c r="AO409" s="88"/>
      <c r="AP409" s="88"/>
      <c r="AQ409" s="88"/>
      <c r="AR409" s="88"/>
      <c r="AS409" s="88"/>
      <c r="AT409" s="88"/>
      <c r="AU409" s="88"/>
      <c r="AV409" s="88"/>
      <c r="AW409" s="88"/>
      <c r="AX409" s="88"/>
      <c r="AY409" s="88"/>
      <c r="AZ409" s="88"/>
      <c r="BA409" s="88"/>
      <c r="BB409" s="88"/>
      <c r="BC409" s="88"/>
      <c r="BD409" s="88"/>
      <c r="BE409" s="88"/>
      <c r="BF409" s="88"/>
      <c r="BG409" s="88"/>
      <c r="BH409" s="88"/>
      <c r="BI409" s="88"/>
      <c r="BJ409" s="88"/>
      <c r="BK409" s="158"/>
      <c r="BL409" s="158"/>
      <c r="BM409" s="88"/>
      <c r="BN409" s="88"/>
      <c r="BO409" s="88"/>
      <c r="BP409" s="88"/>
      <c r="BQ409" s="88"/>
      <c r="BR409" s="88"/>
      <c r="BS409" s="88"/>
      <c r="BT409" s="88"/>
      <c r="BU409" s="88"/>
      <c r="BV409" s="88"/>
      <c r="BW409" s="88"/>
      <c r="BX409" s="88"/>
      <c r="BY409" s="88"/>
      <c r="BZ409" s="88"/>
      <c r="CA409" s="88"/>
      <c r="CB409" s="88"/>
      <c r="CC409" s="88"/>
      <c r="CD409" s="88"/>
      <c r="CE409" s="88"/>
      <c r="CF409" s="88"/>
      <c r="CG409" s="88"/>
      <c r="CH409" s="88"/>
      <c r="CI409" s="88"/>
      <c r="CJ409" s="88"/>
      <c r="CK409" s="88"/>
      <c r="CL409" s="88"/>
      <c r="CM409" s="10"/>
      <c r="CN409" s="10"/>
      <c r="CO409" s="10"/>
      <c r="CP409" s="10"/>
      <c r="CQ409" s="10"/>
      <c r="CR409" s="10"/>
      <c r="CS409" s="10"/>
    </row>
    <row r="410" spans="1:97" ht="15.75" customHeight="1" x14ac:dyDescent="0.25">
      <c r="A410" s="356" t="s">
        <v>1011</v>
      </c>
      <c r="B410" s="356"/>
      <c r="C410" s="356"/>
      <c r="D410" s="356"/>
      <c r="E410" s="356"/>
      <c r="F410" s="356"/>
      <c r="G410" s="356"/>
      <c r="H410" s="356"/>
      <c r="I410" s="356"/>
      <c r="J410" s="356"/>
      <c r="K410" s="356"/>
      <c r="L410" s="356"/>
      <c r="M410" s="356"/>
      <c r="N410" s="356"/>
      <c r="O410" s="356"/>
      <c r="P410" s="356"/>
      <c r="Q410" s="356"/>
      <c r="R410" s="356"/>
      <c r="S410" s="356"/>
      <c r="T410" s="356"/>
      <c r="U410" s="356"/>
      <c r="V410" s="356"/>
      <c r="W410" s="356"/>
      <c r="X410" s="356"/>
      <c r="Y410" s="356"/>
      <c r="Z410" s="242"/>
      <c r="AA410" s="248"/>
      <c r="AB410" s="248"/>
      <c r="AC410" s="248"/>
      <c r="AD410" s="248"/>
      <c r="AE410" s="248"/>
      <c r="AF410" s="248"/>
      <c r="AG410" s="248"/>
      <c r="AH410" s="248"/>
      <c r="AI410" s="248"/>
      <c r="AJ410" s="248"/>
      <c r="AK410" s="248"/>
      <c r="AL410" s="248"/>
      <c r="AM410" s="88"/>
      <c r="AN410" s="88"/>
      <c r="AO410" s="88"/>
      <c r="AP410" s="88"/>
      <c r="AQ410" s="88"/>
      <c r="AR410" s="88"/>
      <c r="AS410" s="88"/>
      <c r="AT410" s="88"/>
      <c r="AU410" s="88"/>
      <c r="AV410" s="88"/>
      <c r="AW410" s="88"/>
      <c r="AX410" s="88"/>
      <c r="AY410" s="88"/>
      <c r="AZ410" s="88"/>
      <c r="BA410" s="88"/>
      <c r="BB410" s="88"/>
      <c r="BC410" s="88"/>
      <c r="BD410" s="88"/>
      <c r="BE410" s="88"/>
      <c r="BF410" s="88"/>
      <c r="BG410" s="88"/>
      <c r="BH410" s="88"/>
      <c r="BI410" s="88"/>
      <c r="BJ410" s="88"/>
      <c r="BK410" s="158"/>
      <c r="BL410" s="158"/>
      <c r="BM410" s="88"/>
      <c r="BN410" s="88"/>
      <c r="BO410" s="88"/>
      <c r="BP410" s="88"/>
      <c r="BQ410" s="88"/>
      <c r="BR410" s="88"/>
      <c r="BS410" s="88"/>
      <c r="BT410" s="262"/>
      <c r="BU410" s="88"/>
      <c r="BV410" s="88"/>
      <c r="BW410" s="88"/>
      <c r="BX410" s="88"/>
      <c r="BY410" s="88"/>
      <c r="BZ410" s="88"/>
      <c r="CA410" s="88"/>
      <c r="CB410" s="88"/>
      <c r="CC410" s="88"/>
      <c r="CD410" s="88"/>
      <c r="CE410" s="88"/>
      <c r="CF410" s="88"/>
      <c r="CG410" s="88"/>
      <c r="CH410" s="88"/>
      <c r="CJ410" s="88"/>
      <c r="CK410" s="88"/>
      <c r="CL410" s="88"/>
    </row>
    <row r="411" spans="1:97" ht="15.75" customHeight="1" x14ac:dyDescent="0.25">
      <c r="A411" s="327" t="s">
        <v>1018</v>
      </c>
      <c r="B411" s="327"/>
      <c r="C411" s="327"/>
      <c r="D411" s="327"/>
      <c r="E411" s="327"/>
      <c r="F411" s="327"/>
      <c r="G411" s="327"/>
      <c r="H411" s="327"/>
      <c r="I411" s="327"/>
      <c r="J411" s="327"/>
      <c r="K411" s="327"/>
      <c r="L411" s="327"/>
      <c r="M411" s="327"/>
      <c r="N411" s="327"/>
      <c r="O411" s="327"/>
      <c r="P411" s="327"/>
      <c r="Q411" s="327"/>
      <c r="R411" s="327"/>
      <c r="S411" s="327"/>
      <c r="T411" s="327"/>
      <c r="U411" s="327"/>
      <c r="V411" s="195"/>
      <c r="W411" s="10"/>
      <c r="X411" s="10"/>
      <c r="Y411" s="10"/>
      <c r="Z411" s="242"/>
      <c r="AA411" s="248"/>
      <c r="AB411" s="248"/>
      <c r="AC411" s="248"/>
      <c r="AD411" s="248"/>
      <c r="AE411" s="248"/>
      <c r="AF411" s="248"/>
      <c r="AG411" s="248"/>
      <c r="AH411" s="248"/>
      <c r="AI411" s="248"/>
      <c r="AJ411" s="248"/>
      <c r="AK411" s="248"/>
      <c r="AL411" s="248"/>
      <c r="AM411" s="88"/>
      <c r="AN411" s="88"/>
      <c r="AO411" s="88"/>
      <c r="AP411" s="88"/>
      <c r="AQ411" s="88"/>
      <c r="AR411" s="88"/>
      <c r="AS411" s="88"/>
      <c r="AT411" s="88"/>
      <c r="AU411" s="88"/>
      <c r="AV411" s="88"/>
      <c r="AW411" s="88"/>
      <c r="AX411" s="88"/>
      <c r="AY411" s="88"/>
      <c r="AZ411" s="88"/>
      <c r="BA411" s="88"/>
      <c r="BB411" s="88"/>
      <c r="BC411" s="88"/>
      <c r="BD411" s="88"/>
      <c r="BE411" s="88"/>
      <c r="BF411" s="88"/>
      <c r="BG411" s="88"/>
      <c r="BH411" s="88"/>
      <c r="BI411" s="88"/>
      <c r="BJ411" s="88"/>
      <c r="BK411" s="158"/>
      <c r="BL411" s="158"/>
      <c r="BM411" s="88"/>
      <c r="BN411" s="88"/>
      <c r="BO411" s="88"/>
      <c r="BP411" s="88"/>
      <c r="BQ411" s="88"/>
      <c r="BR411" s="88"/>
      <c r="BS411" s="88"/>
      <c r="BT411" s="42"/>
      <c r="BU411" s="88"/>
      <c r="BV411" s="88"/>
      <c r="BW411" s="88"/>
      <c r="BX411" s="88"/>
      <c r="BY411" s="88"/>
      <c r="BZ411" s="88"/>
      <c r="CA411" s="88"/>
      <c r="CB411" s="88"/>
      <c r="CC411" s="88"/>
      <c r="CD411" s="88"/>
      <c r="CE411" s="88"/>
      <c r="CF411" s="88"/>
      <c r="CG411" s="88"/>
      <c r="CH411" s="88"/>
      <c r="CJ411" s="88"/>
      <c r="CK411" s="88"/>
      <c r="CL411" s="88"/>
    </row>
    <row r="412" spans="1:97" x14ac:dyDescent="0.25">
      <c r="A412" s="327" t="s">
        <v>134</v>
      </c>
      <c r="B412" s="327"/>
      <c r="C412" s="327"/>
      <c r="D412" s="327"/>
      <c r="E412" s="327"/>
      <c r="F412" s="327"/>
      <c r="G412" s="327"/>
      <c r="H412" s="327"/>
      <c r="I412" s="327"/>
      <c r="J412" s="327"/>
      <c r="K412" s="327"/>
      <c r="L412" s="327"/>
      <c r="M412" s="327"/>
      <c r="N412" s="327"/>
      <c r="O412" s="327"/>
      <c r="P412" s="327"/>
      <c r="Q412" s="327"/>
      <c r="R412" s="327"/>
      <c r="S412" s="327"/>
      <c r="T412" s="327"/>
      <c r="U412" s="327"/>
      <c r="V412" s="195"/>
      <c r="W412" s="10"/>
      <c r="X412" s="10"/>
      <c r="Y412" s="10"/>
      <c r="Z412" s="88"/>
      <c r="AA412" s="88"/>
      <c r="AB412" s="88"/>
      <c r="AC412" s="88"/>
      <c r="AD412" s="88"/>
      <c r="AE412" s="88"/>
      <c r="AF412" s="88"/>
      <c r="AG412" s="88"/>
      <c r="AH412" s="88"/>
      <c r="AI412" s="88"/>
      <c r="AJ412" s="88"/>
      <c r="AK412" s="88"/>
      <c r="AL412" s="88"/>
      <c r="AM412" s="88"/>
      <c r="AN412" s="88"/>
      <c r="AO412" s="88"/>
      <c r="AP412" s="88"/>
      <c r="AQ412" s="88"/>
      <c r="AR412" s="88"/>
      <c r="AS412" s="88"/>
      <c r="AT412" s="88"/>
      <c r="AU412" s="88"/>
      <c r="AV412" s="88"/>
      <c r="AW412" s="88"/>
      <c r="AX412" s="88"/>
      <c r="AY412" s="88"/>
      <c r="AZ412" s="88"/>
      <c r="BA412" s="88"/>
      <c r="BB412" s="88"/>
      <c r="BC412" s="88"/>
      <c r="BD412" s="88"/>
      <c r="BE412" s="88"/>
      <c r="BF412" s="88"/>
      <c r="BG412" s="88"/>
      <c r="BH412" s="88"/>
      <c r="BI412" s="88"/>
      <c r="BJ412" s="88"/>
      <c r="BK412" s="158"/>
      <c r="BL412" s="158"/>
      <c r="BM412" s="88"/>
      <c r="BN412" s="88"/>
      <c r="BO412" s="88"/>
      <c r="BP412" s="88"/>
      <c r="BQ412" s="88"/>
      <c r="BR412" s="88"/>
      <c r="BS412" s="88"/>
      <c r="BT412" s="88"/>
      <c r="BU412" s="88"/>
      <c r="BV412" s="88"/>
      <c r="BW412" s="88"/>
      <c r="BX412" s="88"/>
      <c r="BY412" s="88"/>
      <c r="BZ412" s="88"/>
      <c r="CA412" s="88"/>
      <c r="CB412" s="88"/>
      <c r="CC412" s="88"/>
      <c r="CD412" s="88"/>
      <c r="CE412" s="88"/>
      <c r="CF412" s="88"/>
      <c r="CG412" s="88"/>
      <c r="CH412" s="88"/>
      <c r="CJ412" s="88"/>
      <c r="CK412" s="88"/>
      <c r="CL412" s="88"/>
    </row>
    <row r="413" spans="1:97" x14ac:dyDescent="0.25">
      <c r="A413" s="88"/>
      <c r="B413" s="88"/>
      <c r="C413" s="42"/>
      <c r="D413" s="42"/>
      <c r="E413" s="88"/>
      <c r="F413" s="88"/>
      <c r="G413" s="88"/>
      <c r="H413" s="88"/>
      <c r="I413" s="88"/>
      <c r="J413" s="88"/>
      <c r="K413" s="158"/>
      <c r="L413" s="158"/>
      <c r="M413" s="158"/>
      <c r="N413" s="88"/>
      <c r="O413" s="88"/>
      <c r="P413" s="88"/>
      <c r="Q413" s="88"/>
      <c r="R413" s="88"/>
      <c r="S413" s="88"/>
      <c r="T413" s="88"/>
      <c r="U413" s="88"/>
      <c r="V413" s="158"/>
      <c r="W413" s="158"/>
      <c r="X413" s="158"/>
      <c r="Y413" s="158"/>
      <c r="Z413" s="88"/>
      <c r="AA413" s="88"/>
      <c r="AB413" s="88"/>
      <c r="AC413" s="88"/>
      <c r="AD413" s="88"/>
      <c r="AE413" s="88"/>
      <c r="AF413" s="88"/>
      <c r="AG413" s="88"/>
      <c r="AH413" s="88"/>
      <c r="AI413" s="88"/>
      <c r="AJ413" s="88"/>
      <c r="AK413" s="88"/>
      <c r="AL413" s="88"/>
      <c r="AM413" s="88"/>
      <c r="AN413" s="88"/>
      <c r="AO413" s="88"/>
      <c r="AP413" s="88"/>
      <c r="AQ413" s="88"/>
      <c r="AR413" s="88"/>
      <c r="AS413" s="88"/>
      <c r="AT413" s="88"/>
      <c r="AU413" s="88"/>
      <c r="AV413" s="88"/>
      <c r="AW413" s="88"/>
      <c r="AX413" s="88"/>
      <c r="AY413" s="88"/>
      <c r="AZ413" s="88"/>
      <c r="BA413" s="88"/>
      <c r="BB413" s="88"/>
      <c r="BC413" s="88"/>
      <c r="BD413" s="88"/>
      <c r="BE413" s="88"/>
      <c r="BF413" s="88"/>
      <c r="BG413" s="88"/>
      <c r="BH413" s="88"/>
      <c r="BI413" s="88"/>
      <c r="BJ413" s="88"/>
      <c r="BK413" s="158"/>
      <c r="BL413" s="158"/>
      <c r="BM413" s="88"/>
      <c r="BN413" s="88"/>
      <c r="BO413" s="88"/>
      <c r="BP413" s="88"/>
      <c r="BQ413" s="88"/>
      <c r="BR413" s="88"/>
      <c r="BS413" s="88"/>
      <c r="BT413" s="88"/>
      <c r="BU413" s="88"/>
      <c r="BV413" s="88"/>
      <c r="BW413" s="88"/>
      <c r="BX413" s="88"/>
      <c r="BY413" s="88"/>
      <c r="BZ413" s="88"/>
      <c r="CA413" s="88"/>
      <c r="CB413" s="88"/>
      <c r="CC413" s="88"/>
      <c r="CD413" s="88"/>
      <c r="CE413" s="88"/>
      <c r="CF413" s="88"/>
      <c r="CG413" s="88"/>
      <c r="CH413" s="88"/>
      <c r="CJ413" s="88"/>
      <c r="CK413" s="88"/>
      <c r="CL413" s="88"/>
    </row>
    <row r="414" spans="1:97" x14ac:dyDescent="0.25">
      <c r="A414" s="88"/>
      <c r="B414" s="88"/>
      <c r="C414" s="42"/>
      <c r="D414" s="42"/>
      <c r="E414" s="42"/>
      <c r="F414" s="42"/>
      <c r="G414" s="42"/>
      <c r="H414" s="42"/>
      <c r="I414" s="42"/>
      <c r="J414" s="42"/>
      <c r="K414" s="159"/>
      <c r="L414" s="159"/>
      <c r="M414" s="159"/>
      <c r="N414" s="42"/>
      <c r="O414" s="42"/>
      <c r="P414" s="42"/>
      <c r="Q414" s="42"/>
      <c r="R414" s="42"/>
      <c r="S414" s="42"/>
      <c r="T414" s="42"/>
      <c r="U414" s="42"/>
      <c r="V414" s="159"/>
      <c r="W414" s="159"/>
      <c r="X414" s="159"/>
      <c r="Y414" s="159"/>
      <c r="Z414" s="42"/>
      <c r="AA414" s="42"/>
      <c r="AB414" s="42"/>
      <c r="AC414" s="42"/>
      <c r="AD414" s="42"/>
      <c r="AE414" s="42"/>
      <c r="AF414" s="42"/>
      <c r="AG414" s="42"/>
      <c r="AH414" s="42"/>
      <c r="AI414" s="42"/>
      <c r="AJ414" s="42"/>
      <c r="AK414" s="42"/>
      <c r="AL414" s="42"/>
      <c r="AM414" s="42"/>
      <c r="AN414" s="42"/>
      <c r="AO414" s="42"/>
      <c r="AP414" s="42"/>
      <c r="AQ414" s="42"/>
      <c r="AR414" s="42"/>
      <c r="AS414" s="42"/>
      <c r="AT414" s="42"/>
      <c r="AU414" s="42"/>
      <c r="AV414" s="42"/>
      <c r="AW414" s="42"/>
      <c r="AX414" s="42"/>
      <c r="AY414" s="42"/>
      <c r="AZ414" s="42"/>
      <c r="BA414" s="42"/>
      <c r="BB414" s="42"/>
      <c r="BC414" s="42"/>
      <c r="BD414" s="42"/>
      <c r="BE414" s="42"/>
      <c r="BF414" s="42"/>
      <c r="BG414" s="42"/>
      <c r="BH414" s="42"/>
      <c r="BI414" s="42"/>
      <c r="BJ414" s="42"/>
      <c r="BK414" s="159"/>
      <c r="BL414" s="159"/>
      <c r="BM414" s="42"/>
      <c r="BN414" s="42"/>
      <c r="BO414" s="42"/>
      <c r="BP414" s="42"/>
      <c r="BQ414" s="42"/>
      <c r="BR414" s="42"/>
      <c r="BS414" s="42"/>
      <c r="BT414" s="42"/>
      <c r="BU414" s="42"/>
      <c r="BV414" s="42"/>
      <c r="BW414" s="42"/>
      <c r="BX414" s="42"/>
      <c r="BY414" s="42"/>
      <c r="BZ414" s="42"/>
      <c r="CA414" s="42"/>
      <c r="CB414" s="42"/>
      <c r="CC414" s="42"/>
      <c r="CD414" s="42"/>
      <c r="CE414" s="42"/>
      <c r="CF414" s="42"/>
      <c r="CG414" s="42"/>
      <c r="CH414" s="42"/>
      <c r="CI414" s="42"/>
      <c r="CJ414" s="42"/>
      <c r="CK414" s="42"/>
      <c r="CL414" s="42"/>
    </row>
    <row r="415" spans="1:97" x14ac:dyDescent="0.25">
      <c r="A415" s="88"/>
      <c r="B415" s="88"/>
      <c r="C415" s="42"/>
      <c r="D415" s="42"/>
      <c r="E415" s="42"/>
      <c r="F415" s="42"/>
      <c r="G415" s="88"/>
      <c r="H415" s="88"/>
      <c r="I415" s="88"/>
      <c r="J415" s="88"/>
      <c r="K415" s="158"/>
      <c r="L415" s="158"/>
      <c r="M415" s="158"/>
      <c r="N415" s="88"/>
      <c r="O415" s="88"/>
      <c r="P415" s="88"/>
      <c r="Q415" s="88"/>
      <c r="R415" s="88"/>
      <c r="S415" s="88"/>
      <c r="T415" s="88"/>
      <c r="U415" s="88"/>
      <c r="V415" s="158"/>
      <c r="W415" s="158"/>
      <c r="X415" s="158"/>
      <c r="Y415" s="158"/>
      <c r="Z415" s="88"/>
      <c r="AA415" s="88"/>
      <c r="AB415" s="88"/>
      <c r="AC415" s="88"/>
      <c r="AD415" s="88"/>
      <c r="AE415" s="88"/>
      <c r="AF415" s="88"/>
      <c r="AG415" s="88"/>
      <c r="AH415" s="88"/>
      <c r="AI415" s="88"/>
      <c r="AJ415" s="88"/>
      <c r="AK415" s="88"/>
      <c r="AL415" s="88"/>
      <c r="AM415" s="88"/>
      <c r="AN415" s="88"/>
      <c r="AO415" s="88"/>
      <c r="AP415" s="88"/>
      <c r="AQ415" s="88"/>
      <c r="AR415" s="88"/>
      <c r="AS415" s="88"/>
      <c r="AT415" s="88"/>
      <c r="AU415" s="88"/>
      <c r="AV415" s="88"/>
      <c r="AW415" s="88"/>
      <c r="AX415" s="88"/>
      <c r="AY415" s="88"/>
      <c r="AZ415" s="88"/>
      <c r="BA415" s="88"/>
      <c r="BB415" s="88"/>
      <c r="BC415" s="88"/>
      <c r="BD415" s="88"/>
      <c r="BE415" s="88"/>
      <c r="BF415" s="88"/>
      <c r="BG415" s="88"/>
      <c r="BH415" s="88"/>
      <c r="BI415" s="88"/>
      <c r="BJ415" s="88"/>
      <c r="BK415" s="158"/>
      <c r="BL415" s="158"/>
      <c r="BM415" s="88"/>
      <c r="BN415" s="88"/>
      <c r="BO415" s="88"/>
      <c r="BP415" s="88"/>
      <c r="BQ415" s="88"/>
      <c r="BR415" s="88"/>
      <c r="BS415" s="88"/>
      <c r="BT415" s="88"/>
      <c r="BU415" s="88"/>
      <c r="BV415" s="88"/>
      <c r="BW415" s="88"/>
      <c r="BX415" s="88"/>
      <c r="BY415" s="88"/>
      <c r="BZ415" s="88"/>
      <c r="CA415" s="88"/>
      <c r="CB415" s="88"/>
      <c r="CC415" s="88"/>
      <c r="CD415" s="88"/>
      <c r="CE415" s="88"/>
      <c r="CF415" s="88"/>
      <c r="CG415" s="88"/>
      <c r="CH415" s="88"/>
      <c r="CJ415" s="88"/>
      <c r="CK415" s="88"/>
      <c r="CL415" s="88"/>
    </row>
    <row r="416" spans="1:97" x14ac:dyDescent="0.25">
      <c r="A416" s="88"/>
      <c r="B416" s="88"/>
      <c r="C416" s="42"/>
      <c r="D416" s="42"/>
      <c r="E416" s="88"/>
      <c r="F416" s="88"/>
      <c r="G416" s="88"/>
      <c r="H416" s="88"/>
      <c r="I416" s="88"/>
      <c r="J416" s="88"/>
      <c r="K416" s="158"/>
      <c r="L416" s="158"/>
      <c r="M416" s="158"/>
      <c r="N416" s="88"/>
      <c r="O416" s="88"/>
      <c r="P416" s="88"/>
      <c r="Q416" s="88"/>
      <c r="R416" s="88"/>
      <c r="S416" s="88"/>
      <c r="T416" s="88"/>
      <c r="U416" s="88"/>
      <c r="V416" s="158"/>
      <c r="W416" s="158"/>
      <c r="X416" s="158"/>
      <c r="Y416" s="158"/>
      <c r="Z416" s="88"/>
      <c r="AA416" s="88"/>
      <c r="AB416" s="88"/>
      <c r="AC416" s="88"/>
      <c r="AD416" s="88"/>
      <c r="AE416" s="88"/>
      <c r="AF416" s="88"/>
      <c r="AG416" s="88"/>
      <c r="AH416" s="88"/>
      <c r="AI416" s="88"/>
      <c r="AJ416" s="88"/>
      <c r="AK416" s="88"/>
      <c r="AL416" s="88"/>
      <c r="AM416" s="88"/>
      <c r="AN416" s="88"/>
      <c r="AO416" s="88"/>
      <c r="AP416" s="88"/>
      <c r="AQ416" s="88"/>
      <c r="AR416" s="88"/>
      <c r="AS416" s="88"/>
      <c r="AT416" s="88"/>
      <c r="AU416" s="88"/>
      <c r="AV416" s="88"/>
      <c r="AW416" s="88"/>
      <c r="AX416" s="88"/>
      <c r="AY416" s="88"/>
      <c r="AZ416" s="88"/>
      <c r="BA416" s="88"/>
      <c r="BB416" s="88"/>
      <c r="BC416" s="88"/>
      <c r="BD416" s="88"/>
      <c r="BE416" s="88"/>
      <c r="BF416" s="88"/>
      <c r="BG416" s="88"/>
      <c r="BH416" s="88"/>
      <c r="BI416" s="88"/>
      <c r="BJ416" s="88"/>
      <c r="BK416" s="158"/>
      <c r="BL416" s="158"/>
      <c r="BM416" s="88"/>
      <c r="BN416" s="88"/>
      <c r="BO416" s="88"/>
      <c r="BP416" s="88"/>
      <c r="BQ416" s="88"/>
      <c r="BR416" s="88"/>
      <c r="BS416" s="88"/>
      <c r="BT416" s="88"/>
      <c r="BU416" s="88"/>
      <c r="BV416" s="88"/>
      <c r="BW416" s="88"/>
      <c r="BX416" s="88"/>
      <c r="BY416" s="88"/>
      <c r="BZ416" s="88"/>
      <c r="CA416" s="88"/>
      <c r="CB416" s="88"/>
      <c r="CC416" s="88"/>
      <c r="CD416" s="88"/>
      <c r="CE416" s="88"/>
      <c r="CF416" s="88"/>
      <c r="CG416" s="88"/>
      <c r="CH416" s="88"/>
      <c r="CJ416" s="88"/>
      <c r="CK416" s="88"/>
      <c r="CL416" s="88"/>
    </row>
    <row r="418" spans="4:4" x14ac:dyDescent="0.25">
      <c r="D418" s="16"/>
    </row>
    <row r="419" spans="4:4" x14ac:dyDescent="0.25">
      <c r="D419" s="16"/>
    </row>
  </sheetData>
  <mergeCells count="47">
    <mergeCell ref="A412:U412"/>
    <mergeCell ref="BV8:BY8"/>
    <mergeCell ref="BZ8:CC8"/>
    <mergeCell ref="CD8:CG8"/>
    <mergeCell ref="CH8:CK8"/>
    <mergeCell ref="AX8:BA8"/>
    <mergeCell ref="BB8:BE8"/>
    <mergeCell ref="BF8:BI8"/>
    <mergeCell ref="BN8:BQ8"/>
    <mergeCell ref="BR8:BU8"/>
    <mergeCell ref="AD8:AG8"/>
    <mergeCell ref="Z8:AC8"/>
    <mergeCell ref="V8:Y8"/>
    <mergeCell ref="J8:M8"/>
    <mergeCell ref="N8:Q8"/>
    <mergeCell ref="R8:U8"/>
    <mergeCell ref="A411:U411"/>
    <mergeCell ref="CL8:CO8"/>
    <mergeCell ref="A7:A9"/>
    <mergeCell ref="A410:Y410"/>
    <mergeCell ref="BJ8:BM8"/>
    <mergeCell ref="AL8:AO8"/>
    <mergeCell ref="AH8:AK8"/>
    <mergeCell ref="AV1:AW1"/>
    <mergeCell ref="AT8:AW8"/>
    <mergeCell ref="AP8:AS8"/>
    <mergeCell ref="BT1:BU1"/>
    <mergeCell ref="CP8:CS8"/>
    <mergeCell ref="CR1:CS1"/>
    <mergeCell ref="CB1:CC1"/>
    <mergeCell ref="BX1:BY1"/>
    <mergeCell ref="X6:Y6"/>
    <mergeCell ref="BX6:BY6"/>
    <mergeCell ref="B3:Y3"/>
    <mergeCell ref="F7:Y7"/>
    <mergeCell ref="B7:E8"/>
    <mergeCell ref="F8:I8"/>
    <mergeCell ref="AX3:BU3"/>
    <mergeCell ref="BV3:CS3"/>
    <mergeCell ref="Z3:AW3"/>
    <mergeCell ref="Z7:AW7"/>
    <mergeCell ref="AX7:BU7"/>
    <mergeCell ref="BT6:BU6"/>
    <mergeCell ref="AV6:AW6"/>
    <mergeCell ref="CN6:CO6"/>
    <mergeCell ref="BH6:BI6"/>
    <mergeCell ref="CB6:CC6"/>
  </mergeCells>
  <pageMargins left="0.31496062992125984" right="0.31496062992125984" top="0.35433070866141736" bottom="0.35433070866141736" header="0" footer="0"/>
  <pageSetup paperSize="9" scale="25" orientation="portrait" r:id="rId1"/>
  <colBreaks count="3" manualBreakCount="3">
    <brk id="25" max="411" man="1"/>
    <brk id="49" max="411" man="1"/>
    <brk id="73" max="411"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442"/>
  <sheetViews>
    <sheetView showZeros="0" view="pageBreakPreview" zoomScale="70" zoomScaleNormal="70" zoomScaleSheetLayoutView="70" workbookViewId="0">
      <pane xSplit="1" ySplit="7" topLeftCell="B8" activePane="bottomRight" state="frozen"/>
      <selection activeCell="Y18" activeCellId="5" sqref="B149 K154 A154:G154 K152 D4:O22 Y18"/>
      <selection pane="topRight" activeCell="Y18" activeCellId="5" sqref="B149 K154 A154:G154 K152 D4:O22 Y18"/>
      <selection pane="bottomLeft" activeCell="Y18" activeCellId="5" sqref="B149 K154 A154:G154 K152 D4:O22 Y18"/>
      <selection pane="bottomRight" activeCell="IS10" sqref="IS10"/>
    </sheetView>
  </sheetViews>
  <sheetFormatPr defaultRowHeight="14.25" x14ac:dyDescent="0.2"/>
  <cols>
    <col min="1" max="1" width="29.5" style="10" customWidth="1"/>
    <col min="2" max="2" width="14.5" style="10" customWidth="1"/>
    <col min="3" max="3" width="16.125" style="10" customWidth="1"/>
    <col min="4" max="4" width="11.875" style="10" customWidth="1"/>
    <col min="5" max="5" width="13.5" style="10" customWidth="1"/>
    <col min="6" max="6" width="12.5" style="10" customWidth="1"/>
    <col min="7" max="7" width="15.875" style="10" customWidth="1"/>
    <col min="8" max="8" width="15.75" style="10" customWidth="1"/>
    <col min="9" max="9" width="11.375" style="10" customWidth="1"/>
    <col min="10" max="10" width="12.375" style="10" customWidth="1"/>
    <col min="11" max="11" width="16.125" style="10" customWidth="1"/>
    <col min="12" max="12" width="15.125" style="10" customWidth="1"/>
    <col min="13" max="13" width="12" style="10" customWidth="1"/>
    <col min="14" max="14" width="13.625" style="10" customWidth="1"/>
    <col min="15" max="15" width="13.5" style="10" customWidth="1"/>
    <col min="16" max="16" width="12.875" style="10" customWidth="1"/>
    <col min="17" max="18" width="12.75" style="10" customWidth="1"/>
    <col min="19" max="19" width="16" style="10" customWidth="1"/>
    <col min="20" max="21" width="12" style="10" customWidth="1"/>
    <col min="22" max="22" width="15.125" style="10" customWidth="1"/>
    <col min="23" max="23" width="14.375" style="10" customWidth="1"/>
    <col min="24" max="24" width="11.75" style="10" customWidth="1"/>
    <col min="25" max="25" width="13.125" style="10" customWidth="1"/>
    <col min="26" max="26" width="15" style="10" customWidth="1"/>
    <col min="27" max="27" width="14.75" style="10" customWidth="1"/>
    <col min="28" max="28" width="11.5" style="10" customWidth="1"/>
    <col min="29" max="29" width="12.375" style="10" customWidth="1"/>
    <col min="30" max="30" width="14.875" style="10" customWidth="1"/>
    <col min="31" max="31" width="15.5" style="10" customWidth="1"/>
    <col min="32" max="32" width="11.625" style="10" customWidth="1"/>
    <col min="33" max="33" width="11.875" style="10" customWidth="1"/>
    <col min="34" max="34" width="15" style="10" customWidth="1"/>
    <col min="35" max="35" width="14.75" style="10" customWidth="1"/>
    <col min="36" max="36" width="11.375" style="10" customWidth="1"/>
    <col min="37" max="37" width="12" style="10" customWidth="1"/>
    <col min="38" max="38" width="14" style="10" customWidth="1"/>
    <col min="39" max="39" width="16.125" style="10" customWidth="1"/>
    <col min="40" max="40" width="11.625" style="10" customWidth="1"/>
    <col min="41" max="41" width="12.875" style="10" customWidth="1"/>
    <col min="42" max="42" width="14.25" style="10" customWidth="1"/>
    <col min="43" max="43" width="15.25" style="10" customWidth="1"/>
    <col min="44" max="44" width="11.5" style="10" customWidth="1"/>
    <col min="45" max="45" width="13" style="10" customWidth="1"/>
    <col min="46" max="46" width="13.625" style="10" customWidth="1"/>
    <col min="47" max="47" width="15.5" style="10" customWidth="1"/>
    <col min="48" max="48" width="11.875" style="10" customWidth="1"/>
    <col min="49" max="49" width="12.375" style="10" customWidth="1"/>
    <col min="50" max="50" width="13.5" style="10" customWidth="1"/>
    <col min="51" max="51" width="14.5" style="10" customWidth="1"/>
    <col min="52" max="52" width="11.25" style="10" customWidth="1"/>
    <col min="53" max="53" width="12.625" style="10" customWidth="1"/>
    <col min="54" max="54" width="13" style="10" customWidth="1"/>
    <col min="55" max="55" width="15.625" style="10" customWidth="1"/>
    <col min="56" max="57" width="12.25" style="10" customWidth="1"/>
    <col min="58" max="58" width="14.5" style="10" customWidth="1"/>
    <col min="59" max="59" width="15.25" style="10" customWidth="1"/>
    <col min="60" max="60" width="12.5" style="10" customWidth="1"/>
    <col min="61" max="61" width="11.875" style="10" customWidth="1"/>
    <col min="62" max="62" width="12.625" style="10" customWidth="1"/>
    <col min="63" max="63" width="14.375" style="10" customWidth="1"/>
    <col min="64" max="64" width="12" style="10" customWidth="1"/>
    <col min="65" max="66" width="12.625" style="10" customWidth="1"/>
    <col min="67" max="67" width="15.75" style="10" customWidth="1"/>
    <col min="68" max="68" width="14.625" style="10" customWidth="1"/>
    <col min="69" max="70" width="13.625" style="10" customWidth="1"/>
    <col min="71" max="71" width="15.5" style="10" customWidth="1"/>
    <col min="72" max="72" width="12.5" style="10" customWidth="1"/>
    <col min="73" max="73" width="11.5" style="10" customWidth="1"/>
    <col min="74" max="74" width="12.375" style="10" customWidth="1"/>
    <col min="75" max="75" width="14.625" style="10" customWidth="1"/>
    <col min="76" max="76" width="12.25" style="10" customWidth="1"/>
    <col min="77" max="78" width="13.5" style="10" customWidth="1"/>
    <col min="79" max="79" width="14.125" style="10" customWidth="1"/>
    <col min="80" max="80" width="12.75" style="10" customWidth="1"/>
    <col min="81" max="81" width="12" style="10" customWidth="1"/>
    <col min="82" max="82" width="13.5" style="10" customWidth="1"/>
    <col min="83" max="83" width="14.625" style="10" customWidth="1"/>
    <col min="84" max="84" width="11.875" style="10" customWidth="1"/>
    <col min="85" max="86" width="12.375" style="10" customWidth="1"/>
    <col min="87" max="87" width="13.25" style="10" customWidth="1"/>
    <col min="88" max="88" width="11.5" style="10" customWidth="1"/>
    <col min="89" max="89" width="12.25" style="10" customWidth="1"/>
    <col min="90" max="90" width="13.375" style="10" customWidth="1"/>
    <col min="91" max="91" width="14.875" style="10" customWidth="1"/>
    <col min="92" max="92" width="12.625" style="10" customWidth="1"/>
    <col min="93" max="93" width="12.25" style="10" customWidth="1"/>
    <col min="94" max="94" width="14" style="10" customWidth="1"/>
    <col min="95" max="95" width="14.25" style="10" customWidth="1"/>
    <col min="96" max="96" width="12.625" style="10" customWidth="1"/>
    <col min="97" max="98" width="12.375" style="10" customWidth="1"/>
    <col min="99" max="99" width="15.375" style="10" customWidth="1"/>
    <col min="100" max="100" width="11.875" style="10" customWidth="1"/>
    <col min="101" max="101" width="12.25" style="10" customWidth="1"/>
    <col min="102" max="102" width="14" style="10" customWidth="1"/>
    <col min="103" max="103" width="15.625" style="10" customWidth="1"/>
    <col min="104" max="104" width="11.375" style="10" customWidth="1"/>
    <col min="105" max="106" width="12.5" style="10" customWidth="1"/>
    <col min="107" max="108" width="15.125" style="10" customWidth="1"/>
    <col min="109" max="109" width="12.125" style="10" customWidth="1"/>
    <col min="110" max="110" width="12.875" style="10" customWidth="1"/>
    <col min="111" max="111" width="14.875" style="10" customWidth="1"/>
    <col min="112" max="112" width="11" style="10" customWidth="1"/>
    <col min="113" max="114" width="12.375" style="10" customWidth="1"/>
    <col min="115" max="115" width="16.125" style="10" customWidth="1"/>
    <col min="116" max="116" width="13.125" style="10" customWidth="1"/>
    <col min="117" max="117" width="11.875" style="10" customWidth="1"/>
    <col min="118" max="118" width="12.875" style="10" customWidth="1"/>
    <col min="119" max="119" width="14.625" style="10" customWidth="1"/>
    <col min="120" max="120" width="11.125" style="10" customWidth="1"/>
    <col min="121" max="121" width="12" style="10" customWidth="1"/>
    <col min="122" max="122" width="13.125" style="10" customWidth="1"/>
    <col min="123" max="123" width="14.375" style="10" customWidth="1"/>
    <col min="124" max="125" width="11" style="10" customWidth="1"/>
    <col min="126" max="126" width="13.25" style="10" customWidth="1"/>
    <col min="127" max="127" width="15.25" style="10" customWidth="1"/>
    <col min="128" max="128" width="11.625" style="10" customWidth="1"/>
    <col min="129" max="130" width="12.625" style="10" customWidth="1"/>
    <col min="131" max="131" width="15.5" style="10" customWidth="1"/>
    <col min="132" max="132" width="11.375" style="10" customWidth="1"/>
    <col min="133" max="133" width="11.875" style="10" customWidth="1"/>
    <col min="134" max="134" width="13.25" style="10" customWidth="1"/>
    <col min="135" max="135" width="14.875" style="10" customWidth="1"/>
    <col min="136" max="136" width="11.625" style="10" customWidth="1"/>
    <col min="137" max="137" width="11.125" style="10" customWidth="1"/>
    <col min="138" max="138" width="12.5" style="10" customWidth="1"/>
    <col min="139" max="139" width="14.375" style="10" customWidth="1"/>
    <col min="140" max="140" width="10.5" style="10" customWidth="1"/>
    <col min="141" max="141" width="11.5" style="10" customWidth="1"/>
    <col min="142" max="142" width="12.625" style="10" customWidth="1"/>
    <col min="143" max="143" width="15.125" style="10" customWidth="1"/>
    <col min="144" max="144" width="10.5" style="10" customWidth="1"/>
    <col min="145" max="145" width="12" style="10" customWidth="1"/>
    <col min="146" max="146" width="13.125" style="10" customWidth="1"/>
    <col min="147" max="147" width="15.25" style="10" customWidth="1"/>
    <col min="148" max="148" width="10.5" style="10" customWidth="1"/>
    <col min="149" max="149" width="11.625" style="10" customWidth="1"/>
    <col min="150" max="150" width="13" style="10" customWidth="1"/>
    <col min="151" max="151" width="14.625" style="10" customWidth="1"/>
    <col min="152" max="152" width="11.625" style="10" customWidth="1"/>
    <col min="153" max="153" width="12" style="10" customWidth="1"/>
    <col min="154" max="154" width="12.625" style="10" customWidth="1"/>
    <col min="155" max="155" width="14.625" style="10" customWidth="1"/>
    <col min="156" max="156" width="11" style="10" customWidth="1"/>
    <col min="157" max="157" width="11.875" style="10" customWidth="1"/>
    <col min="158" max="158" width="12.875" style="10" customWidth="1"/>
    <col min="159" max="159" width="14.375" style="10" customWidth="1"/>
    <col min="160" max="160" width="11.5" style="10" customWidth="1"/>
    <col min="161" max="162" width="12.375" style="10" customWidth="1"/>
    <col min="163" max="163" width="14.75" style="10" customWidth="1"/>
    <col min="164" max="164" width="11.5" style="10" customWidth="1"/>
    <col min="165" max="165" width="11.625" style="10" customWidth="1"/>
    <col min="166" max="166" width="12.625" style="10" customWidth="1"/>
    <col min="167" max="167" width="14.625" style="10" customWidth="1"/>
    <col min="168" max="169" width="11.375" style="10" customWidth="1"/>
    <col min="170" max="170" width="12.625" style="10" customWidth="1"/>
    <col min="171" max="171" width="15.125" style="10" customWidth="1"/>
    <col min="172" max="172" width="11" style="10" customWidth="1"/>
    <col min="173" max="173" width="11.5" style="10" customWidth="1"/>
    <col min="174" max="174" width="13.125" style="10" customWidth="1"/>
    <col min="175" max="175" width="14.25" style="10" customWidth="1"/>
    <col min="176" max="176" width="12.75" style="10" customWidth="1"/>
    <col min="177" max="177" width="11.875" style="10" customWidth="1"/>
    <col min="178" max="178" width="13.875" style="10" customWidth="1"/>
    <col min="179" max="179" width="13.625" style="10" customWidth="1"/>
    <col min="180" max="180" width="12.25" style="10" customWidth="1"/>
    <col min="181" max="181" width="11.875" style="10" customWidth="1"/>
    <col min="182" max="182" width="12.625" style="10" customWidth="1"/>
    <col min="183" max="183" width="14.75" style="10" customWidth="1"/>
    <col min="184" max="184" width="12.25" style="10" customWidth="1"/>
    <col min="185" max="185" width="11.625" style="10" customWidth="1"/>
    <col min="186" max="186" width="13.375" style="10" customWidth="1"/>
    <col min="187" max="187" width="13.25" style="10" customWidth="1"/>
    <col min="188" max="188" width="11" style="10" customWidth="1"/>
    <col min="189" max="189" width="11.875" style="10" customWidth="1"/>
    <col min="190" max="190" width="13" style="10" customWidth="1"/>
    <col min="191" max="191" width="15.125" style="10" customWidth="1"/>
    <col min="192" max="192" width="11" style="10" customWidth="1"/>
    <col min="193" max="193" width="12" style="10" customWidth="1"/>
    <col min="194" max="194" width="13.125" style="10" customWidth="1"/>
    <col min="195" max="195" width="14.875" style="10" customWidth="1"/>
    <col min="196" max="196" width="12" style="10" customWidth="1"/>
    <col min="197" max="198" width="12.875" style="10" customWidth="1"/>
    <col min="199" max="199" width="14.375" style="10" customWidth="1"/>
    <col min="200" max="200" width="11.75" style="10" customWidth="1"/>
    <col min="201" max="201" width="12.25" style="10" customWidth="1"/>
    <col min="202" max="202" width="13" style="10" customWidth="1"/>
    <col min="203" max="203" width="14.875" style="10" customWidth="1"/>
    <col min="204" max="204" width="11.5" style="10" customWidth="1"/>
    <col min="205" max="206" width="12.625" style="10" customWidth="1"/>
    <col min="207" max="207" width="14.375" style="10" customWidth="1"/>
    <col min="208" max="208" width="12.375" style="10" customWidth="1"/>
    <col min="209" max="209" width="11.5" style="10" customWidth="1"/>
    <col min="210" max="210" width="12.875" style="10" customWidth="1"/>
    <col min="211" max="211" width="14.75" style="10" customWidth="1"/>
    <col min="212" max="212" width="10.75" style="10" customWidth="1"/>
    <col min="213" max="213" width="12" style="10" customWidth="1"/>
    <col min="214" max="214" width="13.375" style="10" customWidth="1"/>
    <col min="215" max="215" width="14.375" style="10" customWidth="1"/>
    <col min="216" max="216" width="11.125" style="10" customWidth="1"/>
    <col min="217" max="218" width="12.375" style="10" customWidth="1"/>
    <col min="219" max="219" width="16.5" style="10" customWidth="1"/>
    <col min="220" max="220" width="12" style="10" customWidth="1"/>
    <col min="221" max="221" width="11.125" style="10" customWidth="1"/>
    <col min="222" max="222" width="12.25" style="10" customWidth="1"/>
    <col min="223" max="223" width="14.375" style="10" customWidth="1"/>
    <col min="224" max="224" width="11" style="10" customWidth="1"/>
    <col min="225" max="225" width="12.25" style="10" customWidth="1"/>
    <col min="226" max="226" width="13.625" style="10" customWidth="1"/>
    <col min="227" max="227" width="15.25" style="10" customWidth="1"/>
    <col min="228" max="228" width="12" style="10" customWidth="1"/>
    <col min="229" max="229" width="11.625" style="10" customWidth="1"/>
    <col min="230" max="230" width="14.25" style="10" customWidth="1"/>
    <col min="231" max="231" width="15.625" style="10" customWidth="1"/>
    <col min="232" max="232" width="11.125" style="10" customWidth="1"/>
    <col min="233" max="233" width="11" style="10" customWidth="1"/>
    <col min="234" max="234" width="13.75" style="10" customWidth="1"/>
    <col min="235" max="235" width="15.625" style="10" customWidth="1"/>
    <col min="236" max="236" width="12.75" style="10" customWidth="1"/>
    <col min="237" max="237" width="12.5" style="10" customWidth="1"/>
    <col min="238" max="238" width="14" style="10" customWidth="1"/>
    <col min="239" max="239" width="14.5" style="10" customWidth="1"/>
    <col min="240" max="240" width="11" style="10" customWidth="1"/>
    <col min="241" max="241" width="11.625" style="10" customWidth="1"/>
    <col min="242" max="242" width="14.75" customWidth="1"/>
    <col min="243" max="243" width="15.25" customWidth="1"/>
    <col min="244" max="244" width="11.875" customWidth="1"/>
    <col min="245" max="245" width="12.375" customWidth="1"/>
    <col min="246" max="246" width="13.75" customWidth="1"/>
    <col min="247" max="247" width="15.5" customWidth="1"/>
    <col min="248" max="248" width="12.375" customWidth="1"/>
    <col min="249" max="249" width="12.75" customWidth="1"/>
    <col min="250" max="250" width="14.5" customWidth="1"/>
    <col min="251" max="251" width="16.625" customWidth="1"/>
    <col min="252" max="252" width="11.875" customWidth="1"/>
    <col min="253" max="253" width="13" customWidth="1"/>
  </cols>
  <sheetData>
    <row r="1" spans="1:253" s="10" customFormat="1" ht="15" x14ac:dyDescent="0.25">
      <c r="C1" s="16"/>
      <c r="X1" s="310"/>
      <c r="Y1" s="310"/>
      <c r="Z1" s="260"/>
      <c r="AO1" s="297" t="s">
        <v>123</v>
      </c>
      <c r="AW1" s="278"/>
      <c r="AX1" s="278"/>
      <c r="AY1" s="278"/>
      <c r="BB1" s="294"/>
      <c r="BI1" s="278" t="s">
        <v>123</v>
      </c>
      <c r="CC1" s="260" t="s">
        <v>123</v>
      </c>
      <c r="CD1" s="278"/>
      <c r="CW1" s="297" t="s">
        <v>123</v>
      </c>
      <c r="DF1" s="278"/>
      <c r="DQ1" s="278" t="s">
        <v>123</v>
      </c>
      <c r="EH1" s="278"/>
      <c r="EK1" s="278" t="s">
        <v>123</v>
      </c>
      <c r="FE1" s="294" t="s">
        <v>123</v>
      </c>
      <c r="FJ1" s="294"/>
      <c r="FY1" s="297" t="s">
        <v>123</v>
      </c>
      <c r="GL1" s="294"/>
      <c r="GS1" s="294" t="s">
        <v>123</v>
      </c>
      <c r="HM1" s="294" t="s">
        <v>123</v>
      </c>
      <c r="HN1" s="294"/>
      <c r="IG1" s="294" t="s">
        <v>123</v>
      </c>
      <c r="IS1" s="297" t="s">
        <v>123</v>
      </c>
    </row>
    <row r="2" spans="1:253" s="10" customFormat="1" ht="30.75" customHeight="1" x14ac:dyDescent="0.3">
      <c r="B2" s="311" t="s">
        <v>1016</v>
      </c>
      <c r="C2" s="311"/>
      <c r="D2" s="311"/>
      <c r="E2" s="311"/>
      <c r="F2" s="311"/>
      <c r="G2" s="311"/>
      <c r="H2" s="311"/>
      <c r="I2" s="311"/>
      <c r="J2" s="311"/>
      <c r="K2" s="311"/>
      <c r="L2" s="311"/>
      <c r="M2" s="311"/>
      <c r="N2" s="311"/>
      <c r="O2" s="311"/>
      <c r="P2" s="311"/>
      <c r="Q2" s="311"/>
      <c r="R2" s="311"/>
      <c r="S2" s="311"/>
      <c r="T2" s="311"/>
      <c r="U2" s="311"/>
      <c r="V2" s="311" t="s">
        <v>1016</v>
      </c>
      <c r="W2" s="311"/>
      <c r="X2" s="311"/>
      <c r="Y2" s="311"/>
      <c r="Z2" s="311"/>
      <c r="AA2" s="311"/>
      <c r="AB2" s="311"/>
      <c r="AC2" s="311"/>
      <c r="AD2" s="311"/>
      <c r="AE2" s="311"/>
      <c r="AF2" s="311"/>
      <c r="AG2" s="311"/>
      <c r="AH2" s="311"/>
      <c r="AI2" s="311"/>
      <c r="AJ2" s="311"/>
      <c r="AK2" s="311"/>
      <c r="AL2" s="311"/>
      <c r="AM2" s="311"/>
      <c r="AN2" s="311"/>
      <c r="AO2" s="311"/>
      <c r="AP2" s="311" t="s">
        <v>1016</v>
      </c>
      <c r="AQ2" s="311"/>
      <c r="AR2" s="311"/>
      <c r="AS2" s="311"/>
      <c r="AT2" s="311"/>
      <c r="AU2" s="311"/>
      <c r="AV2" s="311"/>
      <c r="AW2" s="311"/>
      <c r="AX2" s="311"/>
      <c r="AY2" s="311"/>
      <c r="AZ2" s="311"/>
      <c r="BA2" s="311"/>
      <c r="BB2" s="311"/>
      <c r="BC2" s="311"/>
      <c r="BD2" s="311"/>
      <c r="BE2" s="311"/>
      <c r="BF2" s="311"/>
      <c r="BG2" s="311"/>
      <c r="BH2" s="311"/>
      <c r="BI2" s="311"/>
      <c r="BJ2" s="311" t="s">
        <v>1016</v>
      </c>
      <c r="BK2" s="311"/>
      <c r="BL2" s="311"/>
      <c r="BM2" s="311"/>
      <c r="BN2" s="311"/>
      <c r="BO2" s="311"/>
      <c r="BP2" s="311"/>
      <c r="BQ2" s="311"/>
      <c r="BR2" s="311"/>
      <c r="BS2" s="311"/>
      <c r="BT2" s="311"/>
      <c r="BU2" s="311"/>
      <c r="BV2" s="311"/>
      <c r="BW2" s="311"/>
      <c r="BX2" s="311"/>
      <c r="BY2" s="311"/>
      <c r="BZ2" s="311"/>
      <c r="CA2" s="311"/>
      <c r="CB2" s="311"/>
      <c r="CC2" s="311"/>
      <c r="CD2" s="311" t="s">
        <v>1016</v>
      </c>
      <c r="CE2" s="311"/>
      <c r="CF2" s="311"/>
      <c r="CG2" s="311"/>
      <c r="CH2" s="311"/>
      <c r="CI2" s="311"/>
      <c r="CJ2" s="311"/>
      <c r="CK2" s="311"/>
      <c r="CL2" s="311"/>
      <c r="CM2" s="311"/>
      <c r="CN2" s="311"/>
      <c r="CO2" s="311"/>
      <c r="CP2" s="311"/>
      <c r="CQ2" s="311"/>
      <c r="CR2" s="311"/>
      <c r="CS2" s="311"/>
      <c r="CT2" s="311"/>
      <c r="CU2" s="311"/>
      <c r="CV2" s="311"/>
      <c r="CW2" s="311"/>
      <c r="CX2" s="311" t="s">
        <v>1016</v>
      </c>
      <c r="CY2" s="311"/>
      <c r="CZ2" s="311"/>
      <c r="DA2" s="311"/>
      <c r="DB2" s="311"/>
      <c r="DC2" s="311"/>
      <c r="DD2" s="311"/>
      <c r="DE2" s="311"/>
      <c r="DF2" s="311"/>
      <c r="DG2" s="311"/>
      <c r="DH2" s="311"/>
      <c r="DI2" s="311"/>
      <c r="DJ2" s="311"/>
      <c r="DK2" s="311"/>
      <c r="DL2" s="311"/>
      <c r="DM2" s="311"/>
      <c r="DN2" s="311"/>
      <c r="DO2" s="311"/>
      <c r="DP2" s="311"/>
      <c r="DQ2" s="311"/>
      <c r="DR2" s="311" t="s">
        <v>1016</v>
      </c>
      <c r="DS2" s="311"/>
      <c r="DT2" s="311"/>
      <c r="DU2" s="311"/>
      <c r="DV2" s="311"/>
      <c r="DW2" s="311"/>
      <c r="DX2" s="311"/>
      <c r="DY2" s="311"/>
      <c r="DZ2" s="311"/>
      <c r="EA2" s="311"/>
      <c r="EB2" s="311"/>
      <c r="EC2" s="311"/>
      <c r="ED2" s="311"/>
      <c r="EE2" s="311"/>
      <c r="EF2" s="311"/>
      <c r="EG2" s="311"/>
      <c r="EH2" s="311"/>
      <c r="EI2" s="311"/>
      <c r="EJ2" s="311"/>
      <c r="EK2" s="311"/>
      <c r="EL2" s="311" t="s">
        <v>1016</v>
      </c>
      <c r="EM2" s="311"/>
      <c r="EN2" s="311"/>
      <c r="EO2" s="311"/>
      <c r="EP2" s="311"/>
      <c r="EQ2" s="311"/>
      <c r="ER2" s="311"/>
      <c r="ES2" s="311"/>
      <c r="ET2" s="311"/>
      <c r="EU2" s="311"/>
      <c r="EV2" s="311"/>
      <c r="EW2" s="311"/>
      <c r="EX2" s="311"/>
      <c r="EY2" s="311"/>
      <c r="EZ2" s="311"/>
      <c r="FA2" s="311"/>
      <c r="FB2" s="311"/>
      <c r="FC2" s="311"/>
      <c r="FD2" s="311"/>
      <c r="FE2" s="311"/>
      <c r="FF2" s="311" t="s">
        <v>1016</v>
      </c>
      <c r="FG2" s="311"/>
      <c r="FH2" s="311"/>
      <c r="FI2" s="311"/>
      <c r="FJ2" s="311"/>
      <c r="FK2" s="311"/>
      <c r="FL2" s="311"/>
      <c r="FM2" s="311"/>
      <c r="FN2" s="311"/>
      <c r="FO2" s="311"/>
      <c r="FP2" s="311"/>
      <c r="FQ2" s="311"/>
      <c r="FR2" s="311"/>
      <c r="FS2" s="311"/>
      <c r="FT2" s="311"/>
      <c r="FU2" s="311"/>
      <c r="FV2" s="311"/>
      <c r="FW2" s="311"/>
      <c r="FX2" s="311"/>
      <c r="FY2" s="311"/>
      <c r="FZ2" s="323" t="s">
        <v>1016</v>
      </c>
      <c r="GA2" s="323"/>
      <c r="GB2" s="323"/>
      <c r="GC2" s="323"/>
      <c r="GD2" s="323"/>
      <c r="GE2" s="323"/>
      <c r="GF2" s="323"/>
      <c r="GG2" s="323"/>
      <c r="GH2" s="323"/>
      <c r="GI2" s="323"/>
      <c r="GJ2" s="323"/>
      <c r="GK2" s="323"/>
      <c r="GL2" s="323"/>
      <c r="GM2" s="323"/>
      <c r="GN2" s="323"/>
      <c r="GO2" s="323"/>
      <c r="GP2" s="323"/>
      <c r="GQ2" s="323"/>
      <c r="GR2" s="323"/>
      <c r="GS2" s="323"/>
      <c r="GT2" s="323" t="s">
        <v>1016</v>
      </c>
      <c r="GU2" s="323"/>
      <c r="GV2" s="323"/>
      <c r="GW2" s="323"/>
      <c r="GX2" s="323"/>
      <c r="GY2" s="323"/>
      <c r="GZ2" s="323"/>
      <c r="HA2" s="323"/>
      <c r="HB2" s="323"/>
      <c r="HC2" s="323"/>
      <c r="HD2" s="323"/>
      <c r="HE2" s="323"/>
      <c r="HF2" s="323"/>
      <c r="HG2" s="323"/>
      <c r="HH2" s="323"/>
      <c r="HI2" s="323"/>
      <c r="HJ2" s="323"/>
      <c r="HK2" s="323"/>
      <c r="HL2" s="323"/>
      <c r="HM2" s="323"/>
      <c r="HN2" s="311" t="s">
        <v>1016</v>
      </c>
      <c r="HO2" s="311"/>
      <c r="HP2" s="311"/>
      <c r="HQ2" s="311"/>
      <c r="HR2" s="311"/>
      <c r="HS2" s="311"/>
      <c r="HT2" s="311"/>
      <c r="HU2" s="311"/>
      <c r="HV2" s="311"/>
      <c r="HW2" s="311"/>
      <c r="HX2" s="311"/>
      <c r="HY2" s="311"/>
      <c r="HZ2" s="311"/>
      <c r="IA2" s="311"/>
      <c r="IB2" s="311"/>
      <c r="IC2" s="311"/>
      <c r="ID2" s="311"/>
      <c r="IE2" s="311"/>
      <c r="IF2" s="311"/>
      <c r="IG2" s="311"/>
      <c r="IH2" s="411" t="s">
        <v>1016</v>
      </c>
      <c r="II2" s="411"/>
      <c r="IJ2" s="411"/>
      <c r="IK2" s="411"/>
      <c r="IL2" s="411"/>
      <c r="IM2" s="411"/>
      <c r="IN2" s="411"/>
      <c r="IO2" s="411"/>
      <c r="IP2" s="411"/>
      <c r="IQ2" s="411"/>
      <c r="IR2" s="411"/>
      <c r="IS2" s="411"/>
    </row>
    <row r="3" spans="1:253" s="10" customFormat="1" ht="20.25" customHeight="1" x14ac:dyDescent="0.3">
      <c r="A3" s="401"/>
      <c r="B3" s="402"/>
      <c r="C3" s="402"/>
      <c r="D3" s="402"/>
      <c r="E3" s="402"/>
      <c r="F3" s="402"/>
      <c r="G3" s="402"/>
      <c r="H3" s="402"/>
      <c r="I3" s="402"/>
      <c r="J3" s="402"/>
      <c r="K3" s="402"/>
      <c r="L3" s="402"/>
      <c r="M3" s="402"/>
      <c r="N3" s="402"/>
      <c r="O3" s="402"/>
      <c r="P3" s="402"/>
      <c r="Q3" s="402"/>
      <c r="R3" s="402"/>
      <c r="S3" s="402"/>
      <c r="T3" s="402"/>
      <c r="U3" s="402"/>
      <c r="V3" s="402"/>
      <c r="W3" s="402"/>
      <c r="X3" s="402"/>
      <c r="Y3" s="402"/>
      <c r="Z3" s="402"/>
      <c r="AA3" s="402"/>
      <c r="AB3" s="402"/>
      <c r="AC3" s="402"/>
      <c r="AD3" s="402"/>
      <c r="AE3" s="402"/>
      <c r="AF3" s="402"/>
      <c r="AG3" s="402"/>
      <c r="AH3" s="402"/>
      <c r="AI3" s="402"/>
      <c r="AJ3" s="402"/>
      <c r="AK3" s="402"/>
      <c r="AL3" s="402"/>
      <c r="AM3" s="402"/>
      <c r="AN3" s="402"/>
      <c r="AO3" s="402"/>
      <c r="AP3" s="402"/>
      <c r="AQ3" s="402"/>
      <c r="AR3" s="402"/>
      <c r="AS3" s="402"/>
      <c r="AT3" s="402"/>
      <c r="AU3" s="402"/>
      <c r="AV3" s="402"/>
      <c r="AW3" s="402"/>
      <c r="AX3" s="402"/>
      <c r="AY3" s="402"/>
      <c r="AZ3" s="402"/>
      <c r="BA3" s="402"/>
      <c r="BB3" s="402"/>
      <c r="BC3" s="402"/>
      <c r="BD3" s="402"/>
      <c r="BE3" s="402"/>
      <c r="BF3" s="402"/>
      <c r="BG3" s="402"/>
      <c r="BH3" s="402"/>
      <c r="BI3" s="402"/>
      <c r="BJ3" s="402"/>
      <c r="BK3" s="402"/>
      <c r="BL3" s="402"/>
      <c r="BM3" s="402"/>
      <c r="BN3" s="402"/>
      <c r="BO3" s="402"/>
      <c r="BP3" s="402"/>
      <c r="BQ3" s="402"/>
      <c r="BR3" s="402"/>
      <c r="BS3" s="402"/>
      <c r="BT3" s="402"/>
      <c r="BU3" s="402"/>
      <c r="BV3" s="402"/>
      <c r="BW3" s="402"/>
      <c r="BX3" s="402"/>
      <c r="BY3" s="402"/>
      <c r="BZ3" s="402"/>
      <c r="CA3" s="402"/>
      <c r="CB3" s="402"/>
      <c r="CC3" s="402"/>
      <c r="CD3" s="402"/>
      <c r="CE3" s="402"/>
      <c r="CF3" s="402"/>
      <c r="CG3" s="402"/>
      <c r="CH3" s="402"/>
      <c r="CI3" s="402"/>
      <c r="CJ3" s="402"/>
      <c r="CK3" s="402"/>
      <c r="CL3" s="402"/>
      <c r="CM3" s="402"/>
      <c r="CN3" s="402"/>
      <c r="CO3" s="402"/>
      <c r="CP3" s="402"/>
      <c r="CQ3" s="402"/>
      <c r="CR3" s="402"/>
      <c r="CS3" s="402"/>
      <c r="CT3" s="402"/>
      <c r="CU3" s="402"/>
      <c r="CV3" s="402"/>
      <c r="CW3" s="402"/>
      <c r="CX3" s="402"/>
      <c r="CY3" s="402"/>
      <c r="CZ3" s="402"/>
      <c r="DA3" s="402"/>
      <c r="DB3" s="402"/>
      <c r="DC3" s="402"/>
      <c r="DD3" s="402"/>
      <c r="DE3" s="402"/>
      <c r="DF3" s="402"/>
      <c r="DG3" s="402"/>
      <c r="DH3" s="402"/>
      <c r="DI3" s="402"/>
      <c r="DJ3" s="402"/>
      <c r="DK3" s="402"/>
      <c r="DL3" s="402"/>
      <c r="DM3" s="402"/>
      <c r="DN3" s="402"/>
      <c r="DO3" s="402"/>
      <c r="DP3" s="402"/>
      <c r="DQ3" s="402"/>
      <c r="DR3" s="402"/>
      <c r="DS3" s="402"/>
      <c r="DT3" s="402"/>
      <c r="DU3" s="402"/>
      <c r="DV3" s="402"/>
      <c r="DW3" s="402"/>
      <c r="DX3" s="402"/>
      <c r="DY3" s="402"/>
      <c r="DZ3" s="402"/>
      <c r="EA3" s="402"/>
      <c r="EB3" s="402"/>
      <c r="EC3" s="402"/>
      <c r="ED3" s="402"/>
      <c r="EE3" s="402"/>
      <c r="EF3" s="402"/>
      <c r="EG3" s="402"/>
      <c r="EH3" s="402"/>
      <c r="EI3" s="402"/>
      <c r="EJ3" s="402"/>
      <c r="EK3" s="402"/>
      <c r="EL3" s="402"/>
      <c r="EM3" s="402"/>
      <c r="EN3" s="402"/>
      <c r="EO3" s="402"/>
      <c r="EP3" s="402"/>
      <c r="EQ3" s="402"/>
      <c r="ER3" s="402"/>
      <c r="ES3" s="402"/>
      <c r="ET3" s="402"/>
      <c r="EU3" s="402"/>
      <c r="EV3" s="402"/>
      <c r="EW3" s="402"/>
      <c r="EX3" s="402"/>
      <c r="EY3" s="402"/>
      <c r="EZ3" s="402"/>
      <c r="FA3" s="402"/>
      <c r="FB3" s="402"/>
      <c r="FC3" s="402"/>
      <c r="FD3" s="402"/>
      <c r="FE3" s="402"/>
      <c r="FF3" s="402"/>
      <c r="FG3" s="402"/>
      <c r="FH3" s="402"/>
      <c r="FI3" s="402"/>
      <c r="FJ3" s="402"/>
      <c r="FK3" s="402"/>
      <c r="FL3" s="402"/>
      <c r="FM3" s="402"/>
      <c r="FN3" s="402"/>
      <c r="FO3" s="402"/>
      <c r="FP3" s="402"/>
      <c r="FQ3" s="402"/>
      <c r="FR3" s="402"/>
      <c r="FS3" s="402"/>
      <c r="FT3" s="402"/>
      <c r="FU3" s="402"/>
      <c r="FV3" s="402"/>
      <c r="FW3" s="402"/>
      <c r="FX3" s="402"/>
      <c r="FY3" s="402"/>
      <c r="FZ3" s="402"/>
      <c r="GA3" s="402"/>
      <c r="GB3" s="402"/>
      <c r="GC3" s="402"/>
      <c r="GD3" s="402"/>
      <c r="GE3" s="402"/>
      <c r="GF3" s="402"/>
      <c r="GG3" s="402"/>
      <c r="GH3" s="402"/>
      <c r="GI3" s="402"/>
      <c r="GJ3" s="402"/>
      <c r="GK3" s="402"/>
      <c r="GL3" s="402"/>
      <c r="GM3" s="402"/>
      <c r="GN3" s="402"/>
      <c r="GO3" s="402"/>
      <c r="GP3" s="402"/>
      <c r="GQ3" s="402"/>
      <c r="GR3" s="402"/>
      <c r="GS3" s="402"/>
      <c r="GT3" s="402"/>
      <c r="GU3" s="402"/>
      <c r="GV3" s="402"/>
      <c r="GW3" s="402"/>
      <c r="GX3" s="402"/>
      <c r="GY3" s="402"/>
      <c r="GZ3" s="402"/>
      <c r="HA3" s="402"/>
      <c r="HB3" s="402"/>
      <c r="HC3" s="402"/>
      <c r="HD3" s="402"/>
      <c r="HE3" s="402"/>
      <c r="HF3" s="402"/>
      <c r="HG3" s="402"/>
      <c r="HH3" s="402"/>
      <c r="HI3" s="402"/>
      <c r="HJ3" s="402"/>
      <c r="HK3" s="402"/>
      <c r="HL3" s="402"/>
      <c r="HM3" s="402"/>
      <c r="HN3" s="402"/>
      <c r="HO3" s="402"/>
      <c r="HP3" s="402"/>
      <c r="HQ3" s="402"/>
      <c r="HR3" s="402"/>
      <c r="HS3" s="402"/>
      <c r="HT3" s="402"/>
      <c r="HU3" s="402"/>
      <c r="HV3" s="402"/>
      <c r="HW3" s="402"/>
      <c r="HX3" s="402"/>
      <c r="HY3" s="402"/>
      <c r="HZ3" s="402"/>
      <c r="IA3" s="402"/>
      <c r="IB3" s="402"/>
      <c r="IC3" s="402"/>
      <c r="ID3" s="402"/>
      <c r="IE3" s="402"/>
      <c r="IF3" s="402"/>
      <c r="IG3" s="402"/>
      <c r="IH3" s="402"/>
      <c r="II3" s="402"/>
      <c r="IJ3" s="402"/>
      <c r="IK3" s="402"/>
      <c r="IL3" s="402"/>
      <c r="IM3" s="402"/>
      <c r="IN3" s="402"/>
      <c r="IO3" s="402"/>
      <c r="IP3" s="402"/>
      <c r="IQ3" s="402"/>
      <c r="IR3" s="402"/>
      <c r="IS3" s="402"/>
    </row>
    <row r="4" spans="1:253" s="10" customFormat="1" ht="15" x14ac:dyDescent="0.25">
      <c r="C4" s="16"/>
      <c r="D4" s="16"/>
      <c r="E4" s="16"/>
      <c r="F4" s="16"/>
      <c r="G4" s="16"/>
      <c r="H4" s="16"/>
      <c r="I4" s="16"/>
      <c r="J4" s="16"/>
      <c r="K4" s="16"/>
      <c r="L4" s="16"/>
      <c r="M4" s="16"/>
      <c r="N4" s="16"/>
      <c r="O4" s="16"/>
      <c r="P4" s="16"/>
      <c r="Q4" s="16"/>
      <c r="R4" s="16"/>
      <c r="S4" s="16"/>
      <c r="T4" s="314" t="s">
        <v>105</v>
      </c>
      <c r="U4" s="314"/>
      <c r="V4" s="16"/>
      <c r="W4" s="16"/>
      <c r="Z4" s="261"/>
      <c r="AN4" s="314" t="s">
        <v>105</v>
      </c>
      <c r="AO4" s="314"/>
      <c r="AW4" s="279"/>
      <c r="AX4" s="279"/>
      <c r="AY4" s="279"/>
      <c r="AZ4" s="279"/>
      <c r="BB4" s="295"/>
      <c r="BI4" s="279" t="s">
        <v>105</v>
      </c>
      <c r="CC4" s="126" t="s">
        <v>105</v>
      </c>
      <c r="CD4" s="126"/>
      <c r="CW4" s="126" t="s">
        <v>105</v>
      </c>
      <c r="DF4" s="279"/>
      <c r="DQ4" s="279" t="s">
        <v>105</v>
      </c>
      <c r="EH4" s="279"/>
      <c r="EK4" s="279" t="s">
        <v>105</v>
      </c>
      <c r="FE4" s="295" t="s">
        <v>105</v>
      </c>
      <c r="FJ4" s="295"/>
      <c r="FY4" s="298" t="s">
        <v>105</v>
      </c>
      <c r="GL4" s="295"/>
      <c r="GS4" s="295" t="s">
        <v>105</v>
      </c>
      <c r="HM4" s="295" t="s">
        <v>105</v>
      </c>
      <c r="HN4" s="295"/>
      <c r="IG4" s="295" t="s">
        <v>105</v>
      </c>
      <c r="IS4" s="298" t="s">
        <v>105</v>
      </c>
    </row>
    <row r="5" spans="1:253" s="10" customFormat="1" ht="17.25" customHeight="1" x14ac:dyDescent="0.25">
      <c r="A5" s="315" t="s">
        <v>106</v>
      </c>
      <c r="B5" s="395" t="s">
        <v>130</v>
      </c>
      <c r="C5" s="396"/>
      <c r="D5" s="396"/>
      <c r="E5" s="397"/>
      <c r="F5" s="404" t="s">
        <v>125</v>
      </c>
      <c r="G5" s="404"/>
      <c r="H5" s="404"/>
      <c r="I5" s="404"/>
      <c r="J5" s="404"/>
      <c r="K5" s="404"/>
      <c r="L5" s="404"/>
      <c r="M5" s="404"/>
      <c r="N5" s="404"/>
      <c r="O5" s="404"/>
      <c r="P5" s="404"/>
      <c r="Q5" s="404"/>
      <c r="R5" s="404"/>
      <c r="S5" s="404"/>
      <c r="T5" s="404"/>
      <c r="U5" s="404"/>
      <c r="V5" s="313" t="s">
        <v>125</v>
      </c>
      <c r="W5" s="313"/>
      <c r="X5" s="313"/>
      <c r="Y5" s="313"/>
      <c r="Z5" s="313"/>
      <c r="AA5" s="313"/>
      <c r="AB5" s="313"/>
      <c r="AC5" s="313"/>
      <c r="AD5" s="313"/>
      <c r="AE5" s="313"/>
      <c r="AF5" s="313"/>
      <c r="AG5" s="313"/>
      <c r="AH5" s="313"/>
      <c r="AI5" s="313"/>
      <c r="AJ5" s="313"/>
      <c r="AK5" s="313"/>
      <c r="AL5" s="313"/>
      <c r="AM5" s="313"/>
      <c r="AN5" s="313"/>
      <c r="AO5" s="313"/>
      <c r="AP5" s="405" t="s">
        <v>125</v>
      </c>
      <c r="AQ5" s="312"/>
      <c r="AR5" s="312"/>
      <c r="AS5" s="312"/>
      <c r="AT5" s="312"/>
      <c r="AU5" s="312"/>
      <c r="AV5" s="312"/>
      <c r="AW5" s="312"/>
      <c r="AX5" s="312"/>
      <c r="AY5" s="312"/>
      <c r="AZ5" s="312"/>
      <c r="BA5" s="312"/>
      <c r="BB5" s="312"/>
      <c r="BC5" s="312"/>
      <c r="BD5" s="312"/>
      <c r="BE5" s="312"/>
      <c r="BF5" s="312"/>
      <c r="BG5" s="312"/>
      <c r="BH5" s="312"/>
      <c r="BI5" s="312"/>
      <c r="BJ5" s="312" t="s">
        <v>125</v>
      </c>
      <c r="BK5" s="312"/>
      <c r="BL5" s="312"/>
      <c r="BM5" s="312"/>
      <c r="BN5" s="312"/>
      <c r="BO5" s="312"/>
      <c r="BP5" s="312"/>
      <c r="BQ5" s="312"/>
      <c r="BR5" s="312"/>
      <c r="BS5" s="312"/>
      <c r="BT5" s="312"/>
      <c r="BU5" s="312"/>
      <c r="BV5" s="312"/>
      <c r="BW5" s="312"/>
      <c r="BX5" s="312"/>
      <c r="BY5" s="312"/>
      <c r="BZ5" s="312"/>
      <c r="CA5" s="312"/>
      <c r="CB5" s="312"/>
      <c r="CC5" s="406"/>
      <c r="CD5" s="324" t="s">
        <v>125</v>
      </c>
      <c r="CE5" s="325"/>
      <c r="CF5" s="325"/>
      <c r="CG5" s="325"/>
      <c r="CH5" s="325"/>
      <c r="CI5" s="325"/>
      <c r="CJ5" s="325"/>
      <c r="CK5" s="325"/>
      <c r="CL5" s="325"/>
      <c r="CM5" s="325"/>
      <c r="CN5" s="325"/>
      <c r="CO5" s="325"/>
      <c r="CP5" s="325"/>
      <c r="CQ5" s="325"/>
      <c r="CR5" s="325"/>
      <c r="CS5" s="325"/>
      <c r="CT5" s="325"/>
      <c r="CU5" s="325"/>
      <c r="CV5" s="325"/>
      <c r="CW5" s="325"/>
      <c r="CX5" s="325" t="s">
        <v>125</v>
      </c>
      <c r="CY5" s="325"/>
      <c r="CZ5" s="325"/>
      <c r="DA5" s="325"/>
      <c r="DB5" s="325"/>
      <c r="DC5" s="325"/>
      <c r="DD5" s="325"/>
      <c r="DE5" s="325"/>
      <c r="DF5" s="325"/>
      <c r="DG5" s="325"/>
      <c r="DH5" s="325"/>
      <c r="DI5" s="325"/>
      <c r="DJ5" s="325"/>
      <c r="DK5" s="325"/>
      <c r="DL5" s="325"/>
      <c r="DM5" s="325"/>
      <c r="DN5" s="325"/>
      <c r="DO5" s="325"/>
      <c r="DP5" s="325"/>
      <c r="DQ5" s="325"/>
      <c r="DR5" s="325" t="s">
        <v>125</v>
      </c>
      <c r="DS5" s="325"/>
      <c r="DT5" s="325"/>
      <c r="DU5" s="325"/>
      <c r="DV5" s="325"/>
      <c r="DW5" s="325"/>
      <c r="DX5" s="325"/>
      <c r="DY5" s="325"/>
      <c r="DZ5" s="325"/>
      <c r="EA5" s="325"/>
      <c r="EB5" s="325"/>
      <c r="EC5" s="325"/>
      <c r="ED5" s="325"/>
      <c r="EE5" s="325"/>
      <c r="EF5" s="325"/>
      <c r="EG5" s="325"/>
      <c r="EH5" s="325"/>
      <c r="EI5" s="325"/>
      <c r="EJ5" s="325"/>
      <c r="EK5" s="325"/>
      <c r="EL5" s="325" t="s">
        <v>125</v>
      </c>
      <c r="EM5" s="325"/>
      <c r="EN5" s="325"/>
      <c r="EO5" s="325"/>
      <c r="EP5" s="325"/>
      <c r="EQ5" s="325"/>
      <c r="ER5" s="325"/>
      <c r="ES5" s="325"/>
      <c r="ET5" s="325"/>
      <c r="EU5" s="325"/>
      <c r="EV5" s="325"/>
      <c r="EW5" s="325"/>
      <c r="EX5" s="325"/>
      <c r="EY5" s="325"/>
      <c r="EZ5" s="325"/>
      <c r="FA5" s="325"/>
      <c r="FB5" s="325"/>
      <c r="FC5" s="325"/>
      <c r="FD5" s="325"/>
      <c r="FE5" s="325"/>
      <c r="FF5" s="325" t="s">
        <v>125</v>
      </c>
      <c r="FG5" s="325"/>
      <c r="FH5" s="325"/>
      <c r="FI5" s="325"/>
      <c r="FJ5" s="325"/>
      <c r="FK5" s="325"/>
      <c r="FL5" s="325"/>
      <c r="FM5" s="325"/>
      <c r="FN5" s="325"/>
      <c r="FO5" s="325"/>
      <c r="FP5" s="325"/>
      <c r="FQ5" s="325"/>
      <c r="FR5" s="325"/>
      <c r="FS5" s="325"/>
      <c r="FT5" s="325"/>
      <c r="FU5" s="325"/>
      <c r="FV5" s="325"/>
      <c r="FW5" s="325"/>
      <c r="FX5" s="325"/>
      <c r="FY5" s="325"/>
      <c r="FZ5" s="407" t="s">
        <v>125</v>
      </c>
      <c r="GA5" s="407"/>
      <c r="GB5" s="407"/>
      <c r="GC5" s="407"/>
      <c r="GD5" s="407"/>
      <c r="GE5" s="407"/>
      <c r="GF5" s="407"/>
      <c r="GG5" s="407"/>
      <c r="GH5" s="407"/>
      <c r="GI5" s="407"/>
      <c r="GJ5" s="407"/>
      <c r="GK5" s="407"/>
      <c r="GL5" s="407"/>
      <c r="GM5" s="407"/>
      <c r="GN5" s="407"/>
      <c r="GO5" s="407"/>
      <c r="GP5" s="407"/>
      <c r="GQ5" s="407"/>
      <c r="GR5" s="407"/>
      <c r="GS5" s="407"/>
      <c r="GT5" s="407" t="s">
        <v>125</v>
      </c>
      <c r="GU5" s="407"/>
      <c r="GV5" s="407"/>
      <c r="GW5" s="407"/>
      <c r="GX5" s="407"/>
      <c r="GY5" s="407"/>
      <c r="GZ5" s="407"/>
      <c r="HA5" s="407"/>
      <c r="HB5" s="407"/>
      <c r="HC5" s="407"/>
      <c r="HD5" s="407"/>
      <c r="HE5" s="407"/>
      <c r="HF5" s="407"/>
      <c r="HG5" s="407"/>
      <c r="HH5" s="407"/>
      <c r="HI5" s="407"/>
      <c r="HJ5" s="407"/>
      <c r="HK5" s="407"/>
      <c r="HL5" s="407"/>
      <c r="HM5" s="408"/>
      <c r="HN5" s="409" t="s">
        <v>125</v>
      </c>
      <c r="HO5" s="410"/>
      <c r="HP5" s="410"/>
      <c r="HQ5" s="410"/>
      <c r="HR5" s="410"/>
      <c r="HS5" s="410"/>
      <c r="HT5" s="410"/>
      <c r="HU5" s="410"/>
      <c r="HV5" s="410"/>
      <c r="HW5" s="410"/>
      <c r="HX5" s="410"/>
      <c r="HY5" s="410"/>
      <c r="HZ5" s="410"/>
      <c r="IA5" s="410"/>
      <c r="IB5" s="410"/>
      <c r="IC5" s="410"/>
      <c r="ID5" s="410"/>
      <c r="IE5" s="410"/>
      <c r="IF5" s="410"/>
      <c r="IG5" s="410"/>
      <c r="IH5" s="322" t="s">
        <v>125</v>
      </c>
      <c r="II5" s="322"/>
      <c r="IJ5" s="322"/>
      <c r="IK5" s="322"/>
      <c r="IL5" s="322"/>
      <c r="IM5" s="322"/>
      <c r="IN5" s="322"/>
      <c r="IO5" s="322"/>
      <c r="IP5" s="322"/>
      <c r="IQ5" s="322"/>
      <c r="IR5" s="322"/>
      <c r="IS5" s="322"/>
    </row>
    <row r="6" spans="1:253" s="12" customFormat="1" ht="132.75" customHeight="1" x14ac:dyDescent="0.2">
      <c r="A6" s="315"/>
      <c r="B6" s="398"/>
      <c r="C6" s="399"/>
      <c r="D6" s="399"/>
      <c r="E6" s="400"/>
      <c r="F6" s="319" t="s">
        <v>205</v>
      </c>
      <c r="G6" s="320"/>
      <c r="H6" s="320"/>
      <c r="I6" s="321"/>
      <c r="J6" s="319" t="s">
        <v>206</v>
      </c>
      <c r="K6" s="320"/>
      <c r="L6" s="320"/>
      <c r="M6" s="321"/>
      <c r="N6" s="319" t="s">
        <v>727</v>
      </c>
      <c r="O6" s="320"/>
      <c r="P6" s="320"/>
      <c r="Q6" s="321"/>
      <c r="R6" s="319" t="s">
        <v>732</v>
      </c>
      <c r="S6" s="320"/>
      <c r="T6" s="320"/>
      <c r="U6" s="321"/>
      <c r="V6" s="316" t="s">
        <v>759</v>
      </c>
      <c r="W6" s="317"/>
      <c r="X6" s="317"/>
      <c r="Y6" s="318"/>
      <c r="Z6" s="316" t="s">
        <v>734</v>
      </c>
      <c r="AA6" s="317"/>
      <c r="AB6" s="317"/>
      <c r="AC6" s="318"/>
      <c r="AD6" s="316" t="s">
        <v>228</v>
      </c>
      <c r="AE6" s="317"/>
      <c r="AF6" s="317"/>
      <c r="AG6" s="318"/>
      <c r="AH6" s="316" t="s">
        <v>233</v>
      </c>
      <c r="AI6" s="317"/>
      <c r="AJ6" s="317"/>
      <c r="AK6" s="318"/>
      <c r="AL6" s="316" t="s">
        <v>262</v>
      </c>
      <c r="AM6" s="317"/>
      <c r="AN6" s="317"/>
      <c r="AO6" s="318"/>
      <c r="AP6" s="316" t="s">
        <v>743</v>
      </c>
      <c r="AQ6" s="317"/>
      <c r="AR6" s="317"/>
      <c r="AS6" s="318"/>
      <c r="AT6" s="316" t="s">
        <v>776</v>
      </c>
      <c r="AU6" s="317"/>
      <c r="AV6" s="317"/>
      <c r="AW6" s="318"/>
      <c r="AX6" s="316" t="s">
        <v>777</v>
      </c>
      <c r="AY6" s="317"/>
      <c r="AZ6" s="317"/>
      <c r="BA6" s="318"/>
      <c r="BB6" s="316" t="s">
        <v>740</v>
      </c>
      <c r="BC6" s="317"/>
      <c r="BD6" s="317"/>
      <c r="BE6" s="318"/>
      <c r="BF6" s="316" t="s">
        <v>745</v>
      </c>
      <c r="BG6" s="317"/>
      <c r="BH6" s="317"/>
      <c r="BI6" s="318"/>
      <c r="BJ6" s="316" t="s">
        <v>260</v>
      </c>
      <c r="BK6" s="317"/>
      <c r="BL6" s="317"/>
      <c r="BM6" s="318"/>
      <c r="BN6" s="316" t="s">
        <v>255</v>
      </c>
      <c r="BO6" s="317"/>
      <c r="BP6" s="317"/>
      <c r="BQ6" s="318"/>
      <c r="BR6" s="316" t="s">
        <v>738</v>
      </c>
      <c r="BS6" s="317"/>
      <c r="BT6" s="317"/>
      <c r="BU6" s="318"/>
      <c r="BV6" s="316" t="s">
        <v>729</v>
      </c>
      <c r="BW6" s="317"/>
      <c r="BX6" s="317"/>
      <c r="BY6" s="318"/>
      <c r="BZ6" s="316" t="s">
        <v>763</v>
      </c>
      <c r="CA6" s="317"/>
      <c r="CB6" s="317"/>
      <c r="CC6" s="318"/>
      <c r="CD6" s="316" t="s">
        <v>768</v>
      </c>
      <c r="CE6" s="317"/>
      <c r="CF6" s="317"/>
      <c r="CG6" s="318"/>
      <c r="CH6" s="316" t="s">
        <v>773</v>
      </c>
      <c r="CI6" s="317"/>
      <c r="CJ6" s="317"/>
      <c r="CK6" s="318"/>
      <c r="CL6" s="316" t="s">
        <v>782</v>
      </c>
      <c r="CM6" s="317"/>
      <c r="CN6" s="317"/>
      <c r="CO6" s="318"/>
      <c r="CP6" s="316" t="s">
        <v>784</v>
      </c>
      <c r="CQ6" s="317"/>
      <c r="CR6" s="317"/>
      <c r="CS6" s="318"/>
      <c r="CT6" s="316" t="s">
        <v>787</v>
      </c>
      <c r="CU6" s="317"/>
      <c r="CV6" s="317"/>
      <c r="CW6" s="318"/>
      <c r="CX6" s="316" t="s">
        <v>789</v>
      </c>
      <c r="CY6" s="317"/>
      <c r="CZ6" s="317"/>
      <c r="DA6" s="318"/>
      <c r="DB6" s="316" t="s">
        <v>796</v>
      </c>
      <c r="DC6" s="317"/>
      <c r="DD6" s="317"/>
      <c r="DE6" s="318"/>
      <c r="DF6" s="316" t="s">
        <v>798</v>
      </c>
      <c r="DG6" s="317"/>
      <c r="DH6" s="317"/>
      <c r="DI6" s="318"/>
      <c r="DJ6" s="316" t="s">
        <v>802</v>
      </c>
      <c r="DK6" s="317"/>
      <c r="DL6" s="317"/>
      <c r="DM6" s="318"/>
      <c r="DN6" s="316" t="s">
        <v>805</v>
      </c>
      <c r="DO6" s="317"/>
      <c r="DP6" s="317"/>
      <c r="DQ6" s="318"/>
      <c r="DR6" s="316" t="s">
        <v>811</v>
      </c>
      <c r="DS6" s="317"/>
      <c r="DT6" s="317"/>
      <c r="DU6" s="318"/>
      <c r="DV6" s="316" t="s">
        <v>815</v>
      </c>
      <c r="DW6" s="317"/>
      <c r="DX6" s="317"/>
      <c r="DY6" s="318"/>
      <c r="DZ6" s="316" t="s">
        <v>818</v>
      </c>
      <c r="EA6" s="317"/>
      <c r="EB6" s="317"/>
      <c r="EC6" s="318"/>
      <c r="ED6" s="316" t="s">
        <v>822</v>
      </c>
      <c r="EE6" s="317"/>
      <c r="EF6" s="317"/>
      <c r="EG6" s="318"/>
      <c r="EH6" s="316" t="s">
        <v>830</v>
      </c>
      <c r="EI6" s="317"/>
      <c r="EJ6" s="317"/>
      <c r="EK6" s="318"/>
      <c r="EL6" s="316" t="s">
        <v>833</v>
      </c>
      <c r="EM6" s="317"/>
      <c r="EN6" s="317"/>
      <c r="EO6" s="318"/>
      <c r="EP6" s="316" t="s">
        <v>836</v>
      </c>
      <c r="EQ6" s="317"/>
      <c r="ER6" s="317"/>
      <c r="ES6" s="318"/>
      <c r="ET6" s="316" t="s">
        <v>839</v>
      </c>
      <c r="EU6" s="317"/>
      <c r="EV6" s="317"/>
      <c r="EW6" s="318"/>
      <c r="EX6" s="316" t="s">
        <v>842</v>
      </c>
      <c r="EY6" s="317"/>
      <c r="EZ6" s="317"/>
      <c r="FA6" s="318"/>
      <c r="FB6" s="316" t="s">
        <v>846</v>
      </c>
      <c r="FC6" s="317"/>
      <c r="FD6" s="317"/>
      <c r="FE6" s="318"/>
      <c r="FF6" s="316" t="s">
        <v>848</v>
      </c>
      <c r="FG6" s="317"/>
      <c r="FH6" s="317"/>
      <c r="FI6" s="318"/>
      <c r="FJ6" s="316" t="s">
        <v>853</v>
      </c>
      <c r="FK6" s="317"/>
      <c r="FL6" s="317"/>
      <c r="FM6" s="318"/>
      <c r="FN6" s="316" t="s">
        <v>852</v>
      </c>
      <c r="FO6" s="317"/>
      <c r="FP6" s="317"/>
      <c r="FQ6" s="318"/>
      <c r="FR6" s="316" t="s">
        <v>883</v>
      </c>
      <c r="FS6" s="317"/>
      <c r="FT6" s="317"/>
      <c r="FU6" s="318"/>
      <c r="FV6" s="316" t="s">
        <v>883</v>
      </c>
      <c r="FW6" s="317"/>
      <c r="FX6" s="317"/>
      <c r="FY6" s="318"/>
      <c r="FZ6" s="316" t="s">
        <v>889</v>
      </c>
      <c r="GA6" s="317"/>
      <c r="GB6" s="317"/>
      <c r="GC6" s="318"/>
      <c r="GD6" s="316" t="s">
        <v>893</v>
      </c>
      <c r="GE6" s="317"/>
      <c r="GF6" s="317"/>
      <c r="GG6" s="318"/>
      <c r="GH6" s="316" t="s">
        <v>931</v>
      </c>
      <c r="GI6" s="317"/>
      <c r="GJ6" s="317"/>
      <c r="GK6" s="318"/>
      <c r="GL6" s="316" t="s">
        <v>938</v>
      </c>
      <c r="GM6" s="317"/>
      <c r="GN6" s="317"/>
      <c r="GO6" s="318"/>
      <c r="GP6" s="316" t="s">
        <v>944</v>
      </c>
      <c r="GQ6" s="317"/>
      <c r="GR6" s="317"/>
      <c r="GS6" s="318"/>
      <c r="GT6" s="316" t="s">
        <v>950</v>
      </c>
      <c r="GU6" s="317"/>
      <c r="GV6" s="317"/>
      <c r="GW6" s="318"/>
      <c r="GX6" s="316" t="s">
        <v>958</v>
      </c>
      <c r="GY6" s="317"/>
      <c r="GZ6" s="317"/>
      <c r="HA6" s="318"/>
      <c r="HB6" s="316" t="s">
        <v>962</v>
      </c>
      <c r="HC6" s="317"/>
      <c r="HD6" s="317"/>
      <c r="HE6" s="318"/>
      <c r="HF6" s="316" t="s">
        <v>967</v>
      </c>
      <c r="HG6" s="317"/>
      <c r="HH6" s="317"/>
      <c r="HI6" s="318"/>
      <c r="HJ6" s="316" t="s">
        <v>979</v>
      </c>
      <c r="HK6" s="317"/>
      <c r="HL6" s="317"/>
      <c r="HM6" s="318"/>
      <c r="HN6" s="316" t="s">
        <v>985</v>
      </c>
      <c r="HO6" s="317"/>
      <c r="HP6" s="317"/>
      <c r="HQ6" s="318"/>
      <c r="HR6" s="316" t="s">
        <v>991</v>
      </c>
      <c r="HS6" s="317"/>
      <c r="HT6" s="317"/>
      <c r="HU6" s="318"/>
      <c r="HV6" s="316" t="s">
        <v>996</v>
      </c>
      <c r="HW6" s="317"/>
      <c r="HX6" s="317"/>
      <c r="HY6" s="318"/>
      <c r="HZ6" s="316" t="s">
        <v>1002</v>
      </c>
      <c r="IA6" s="317"/>
      <c r="IB6" s="317"/>
      <c r="IC6" s="318"/>
      <c r="ID6" s="316" t="s">
        <v>1146</v>
      </c>
      <c r="IE6" s="317"/>
      <c r="IF6" s="317"/>
      <c r="IG6" s="318"/>
      <c r="IH6" s="316" t="s">
        <v>1214</v>
      </c>
      <c r="II6" s="317"/>
      <c r="IJ6" s="317"/>
      <c r="IK6" s="318"/>
      <c r="IL6" s="316" t="s">
        <v>1222</v>
      </c>
      <c r="IM6" s="317"/>
      <c r="IN6" s="317"/>
      <c r="IO6" s="318"/>
      <c r="IP6" s="316" t="s">
        <v>1230</v>
      </c>
      <c r="IQ6" s="317"/>
      <c r="IR6" s="317"/>
      <c r="IS6" s="318"/>
    </row>
    <row r="7" spans="1:253" s="12" customFormat="1" ht="60" customHeight="1" x14ac:dyDescent="0.2">
      <c r="A7" s="315"/>
      <c r="B7" s="299" t="s">
        <v>1009</v>
      </c>
      <c r="C7" s="299" t="s">
        <v>209</v>
      </c>
      <c r="D7" s="299" t="s">
        <v>111</v>
      </c>
      <c r="E7" s="299" t="s">
        <v>6</v>
      </c>
      <c r="F7" s="259" t="s">
        <v>1009</v>
      </c>
      <c r="G7" s="259" t="s">
        <v>131</v>
      </c>
      <c r="H7" s="259" t="s">
        <v>111</v>
      </c>
      <c r="I7" s="259" t="s">
        <v>6</v>
      </c>
      <c r="J7" s="259" t="s">
        <v>1009</v>
      </c>
      <c r="K7" s="259" t="s">
        <v>131</v>
      </c>
      <c r="L7" s="259" t="s">
        <v>111</v>
      </c>
      <c r="M7" s="259" t="s">
        <v>6</v>
      </c>
      <c r="N7" s="259" t="s">
        <v>1009</v>
      </c>
      <c r="O7" s="259" t="s">
        <v>131</v>
      </c>
      <c r="P7" s="259" t="s">
        <v>111</v>
      </c>
      <c r="Q7" s="259" t="s">
        <v>6</v>
      </c>
      <c r="R7" s="259" t="s">
        <v>1009</v>
      </c>
      <c r="S7" s="259" t="s">
        <v>131</v>
      </c>
      <c r="T7" s="259" t="s">
        <v>133</v>
      </c>
      <c r="U7" s="259" t="s">
        <v>6</v>
      </c>
      <c r="V7" s="259" t="s">
        <v>1009</v>
      </c>
      <c r="W7" s="259" t="s">
        <v>131</v>
      </c>
      <c r="X7" s="259" t="s">
        <v>133</v>
      </c>
      <c r="Y7" s="259" t="s">
        <v>6</v>
      </c>
      <c r="Z7" s="259" t="s">
        <v>1009</v>
      </c>
      <c r="AA7" s="259" t="s">
        <v>131</v>
      </c>
      <c r="AB7" s="259" t="s">
        <v>133</v>
      </c>
      <c r="AC7" s="259" t="s">
        <v>6</v>
      </c>
      <c r="AD7" s="259" t="s">
        <v>1009</v>
      </c>
      <c r="AE7" s="259" t="s">
        <v>131</v>
      </c>
      <c r="AF7" s="259" t="s">
        <v>133</v>
      </c>
      <c r="AG7" s="259" t="s">
        <v>6</v>
      </c>
      <c r="AH7" s="259" t="s">
        <v>1009</v>
      </c>
      <c r="AI7" s="259" t="s">
        <v>131</v>
      </c>
      <c r="AJ7" s="259" t="s">
        <v>133</v>
      </c>
      <c r="AK7" s="259" t="s">
        <v>6</v>
      </c>
      <c r="AL7" s="259" t="s">
        <v>1009</v>
      </c>
      <c r="AM7" s="259" t="s">
        <v>132</v>
      </c>
      <c r="AN7" s="259" t="s">
        <v>133</v>
      </c>
      <c r="AO7" s="259" t="s">
        <v>6</v>
      </c>
      <c r="AP7" s="259" t="s">
        <v>1009</v>
      </c>
      <c r="AQ7" s="259" t="s">
        <v>235</v>
      </c>
      <c r="AR7" s="259" t="s">
        <v>133</v>
      </c>
      <c r="AS7" s="259" t="s">
        <v>6</v>
      </c>
      <c r="AT7" s="259" t="s">
        <v>1009</v>
      </c>
      <c r="AU7" s="259" t="s">
        <v>774</v>
      </c>
      <c r="AV7" s="259" t="s">
        <v>133</v>
      </c>
      <c r="AW7" s="259" t="s">
        <v>6</v>
      </c>
      <c r="AX7" s="259" t="s">
        <v>1009</v>
      </c>
      <c r="AY7" s="259" t="s">
        <v>774</v>
      </c>
      <c r="AZ7" s="259" t="s">
        <v>133</v>
      </c>
      <c r="BA7" s="259" t="s">
        <v>6</v>
      </c>
      <c r="BB7" s="259" t="s">
        <v>1009</v>
      </c>
      <c r="BC7" s="259" t="s">
        <v>932</v>
      </c>
      <c r="BD7" s="259" t="s">
        <v>133</v>
      </c>
      <c r="BE7" s="259" t="s">
        <v>6</v>
      </c>
      <c r="BF7" s="259" t="s">
        <v>1009</v>
      </c>
      <c r="BG7" s="259" t="s">
        <v>781</v>
      </c>
      <c r="BH7" s="259" t="s">
        <v>133</v>
      </c>
      <c r="BI7" s="259" t="s">
        <v>6</v>
      </c>
      <c r="BJ7" s="259" t="s">
        <v>1009</v>
      </c>
      <c r="BK7" s="259" t="s">
        <v>131</v>
      </c>
      <c r="BL7" s="259" t="s">
        <v>133</v>
      </c>
      <c r="BM7" s="259" t="s">
        <v>6</v>
      </c>
      <c r="BN7" s="259" t="s">
        <v>1009</v>
      </c>
      <c r="BO7" s="259" t="s">
        <v>131</v>
      </c>
      <c r="BP7" s="259" t="s">
        <v>133</v>
      </c>
      <c r="BQ7" s="259" t="s">
        <v>6</v>
      </c>
      <c r="BR7" s="259" t="s">
        <v>1009</v>
      </c>
      <c r="BS7" s="259" t="s">
        <v>131</v>
      </c>
      <c r="BT7" s="259" t="s">
        <v>133</v>
      </c>
      <c r="BU7" s="259" t="s">
        <v>6</v>
      </c>
      <c r="BV7" s="259" t="s">
        <v>1009</v>
      </c>
      <c r="BW7" s="259" t="s">
        <v>131</v>
      </c>
      <c r="BX7" s="259" t="s">
        <v>133</v>
      </c>
      <c r="BY7" s="259" t="s">
        <v>6</v>
      </c>
      <c r="BZ7" s="259" t="s">
        <v>1009</v>
      </c>
      <c r="CA7" s="259" t="s">
        <v>131</v>
      </c>
      <c r="CB7" s="259" t="s">
        <v>133</v>
      </c>
      <c r="CC7" s="259" t="s">
        <v>6</v>
      </c>
      <c r="CD7" s="259" t="s">
        <v>1009</v>
      </c>
      <c r="CE7" s="259" t="s">
        <v>131</v>
      </c>
      <c r="CF7" s="259" t="s">
        <v>133</v>
      </c>
      <c r="CG7" s="259" t="s">
        <v>6</v>
      </c>
      <c r="CH7" s="259" t="s">
        <v>1009</v>
      </c>
      <c r="CI7" s="259" t="s">
        <v>775</v>
      </c>
      <c r="CJ7" s="259" t="s">
        <v>133</v>
      </c>
      <c r="CK7" s="259" t="s">
        <v>6</v>
      </c>
      <c r="CL7" s="259" t="s">
        <v>1009</v>
      </c>
      <c r="CM7" s="259" t="s">
        <v>783</v>
      </c>
      <c r="CN7" s="259" t="s">
        <v>133</v>
      </c>
      <c r="CO7" s="259" t="s">
        <v>6</v>
      </c>
      <c r="CP7" s="259" t="s">
        <v>1009</v>
      </c>
      <c r="CQ7" s="259" t="s">
        <v>786</v>
      </c>
      <c r="CR7" s="259" t="s">
        <v>133</v>
      </c>
      <c r="CS7" s="259" t="s">
        <v>6</v>
      </c>
      <c r="CT7" s="259" t="s">
        <v>1009</v>
      </c>
      <c r="CU7" s="259" t="s">
        <v>788</v>
      </c>
      <c r="CV7" s="259" t="s">
        <v>133</v>
      </c>
      <c r="CW7" s="259" t="s">
        <v>6</v>
      </c>
      <c r="CX7" s="259" t="s">
        <v>1009</v>
      </c>
      <c r="CY7" s="259" t="s">
        <v>795</v>
      </c>
      <c r="CZ7" s="259" t="s">
        <v>133</v>
      </c>
      <c r="DA7" s="259" t="s">
        <v>6</v>
      </c>
      <c r="DB7" s="259" t="s">
        <v>1009</v>
      </c>
      <c r="DC7" s="259" t="s">
        <v>799</v>
      </c>
      <c r="DD7" s="259" t="s">
        <v>133</v>
      </c>
      <c r="DE7" s="259" t="s">
        <v>6</v>
      </c>
      <c r="DF7" s="259" t="s">
        <v>1009</v>
      </c>
      <c r="DG7" s="259" t="s">
        <v>801</v>
      </c>
      <c r="DH7" s="259" t="s">
        <v>133</v>
      </c>
      <c r="DI7" s="259" t="s">
        <v>6</v>
      </c>
      <c r="DJ7" s="259" t="s">
        <v>1009</v>
      </c>
      <c r="DK7" s="259" t="s">
        <v>804</v>
      </c>
      <c r="DL7" s="259" t="s">
        <v>133</v>
      </c>
      <c r="DM7" s="259" t="s">
        <v>6</v>
      </c>
      <c r="DN7" s="259" t="s">
        <v>1009</v>
      </c>
      <c r="DO7" s="259" t="s">
        <v>806</v>
      </c>
      <c r="DP7" s="259" t="s">
        <v>133</v>
      </c>
      <c r="DQ7" s="259" t="s">
        <v>6</v>
      </c>
      <c r="DR7" s="259" t="s">
        <v>1009</v>
      </c>
      <c r="DS7" s="259" t="s">
        <v>814</v>
      </c>
      <c r="DT7" s="259" t="s">
        <v>133</v>
      </c>
      <c r="DU7" s="259" t="s">
        <v>6</v>
      </c>
      <c r="DV7" s="259" t="s">
        <v>1009</v>
      </c>
      <c r="DW7" s="259" t="s">
        <v>817</v>
      </c>
      <c r="DX7" s="259" t="s">
        <v>133</v>
      </c>
      <c r="DY7" s="259" t="s">
        <v>6</v>
      </c>
      <c r="DZ7" s="259" t="s">
        <v>1009</v>
      </c>
      <c r="EA7" s="259" t="s">
        <v>821</v>
      </c>
      <c r="EB7" s="259" t="s">
        <v>133</v>
      </c>
      <c r="EC7" s="259" t="s">
        <v>6</v>
      </c>
      <c r="ED7" s="259" t="s">
        <v>1009</v>
      </c>
      <c r="EE7" s="259" t="s">
        <v>829</v>
      </c>
      <c r="EF7" s="259" t="s">
        <v>133</v>
      </c>
      <c r="EG7" s="259" t="s">
        <v>6</v>
      </c>
      <c r="EH7" s="259" t="s">
        <v>1009</v>
      </c>
      <c r="EI7" s="259" t="s">
        <v>832</v>
      </c>
      <c r="EJ7" s="259" t="s">
        <v>133</v>
      </c>
      <c r="EK7" s="259" t="s">
        <v>6</v>
      </c>
      <c r="EL7" s="259" t="s">
        <v>1009</v>
      </c>
      <c r="EM7" s="259" t="s">
        <v>835</v>
      </c>
      <c r="EN7" s="259" t="s">
        <v>133</v>
      </c>
      <c r="EO7" s="259" t="s">
        <v>6</v>
      </c>
      <c r="EP7" s="259" t="s">
        <v>1009</v>
      </c>
      <c r="EQ7" s="259" t="s">
        <v>838</v>
      </c>
      <c r="ER7" s="259" t="s">
        <v>133</v>
      </c>
      <c r="ES7" s="259" t="s">
        <v>6</v>
      </c>
      <c r="ET7" s="259" t="s">
        <v>1009</v>
      </c>
      <c r="EU7" s="259" t="s">
        <v>837</v>
      </c>
      <c r="EV7" s="259" t="s">
        <v>133</v>
      </c>
      <c r="EW7" s="259" t="s">
        <v>6</v>
      </c>
      <c r="EX7" s="259" t="s">
        <v>1009</v>
      </c>
      <c r="EY7" s="259" t="s">
        <v>843</v>
      </c>
      <c r="EZ7" s="259" t="s">
        <v>133</v>
      </c>
      <c r="FA7" s="259" t="s">
        <v>6</v>
      </c>
      <c r="FB7" s="259" t="s">
        <v>1009</v>
      </c>
      <c r="FC7" s="259" t="s">
        <v>844</v>
      </c>
      <c r="FD7" s="259" t="s">
        <v>133</v>
      </c>
      <c r="FE7" s="259" t="s">
        <v>6</v>
      </c>
      <c r="FF7" s="259" t="s">
        <v>1009</v>
      </c>
      <c r="FG7" s="259" t="s">
        <v>845</v>
      </c>
      <c r="FH7" s="259" t="s">
        <v>133</v>
      </c>
      <c r="FI7" s="259" t="s">
        <v>6</v>
      </c>
      <c r="FJ7" s="259" t="s">
        <v>1009</v>
      </c>
      <c r="FK7" s="259" t="s">
        <v>975</v>
      </c>
      <c r="FL7" s="259" t="s">
        <v>133</v>
      </c>
      <c r="FM7" s="259" t="s">
        <v>6</v>
      </c>
      <c r="FN7" s="259" t="s">
        <v>1009</v>
      </c>
      <c r="FO7" s="259" t="s">
        <v>977</v>
      </c>
      <c r="FP7" s="259" t="s">
        <v>133</v>
      </c>
      <c r="FQ7" s="259" t="s">
        <v>6</v>
      </c>
      <c r="FR7" s="259" t="s">
        <v>1009</v>
      </c>
      <c r="FS7" s="259" t="s">
        <v>131</v>
      </c>
      <c r="FT7" s="259" t="s">
        <v>133</v>
      </c>
      <c r="FU7" s="259" t="s">
        <v>6</v>
      </c>
      <c r="FV7" s="259" t="s">
        <v>1009</v>
      </c>
      <c r="FW7" s="259" t="s">
        <v>131</v>
      </c>
      <c r="FX7" s="259" t="s">
        <v>133</v>
      </c>
      <c r="FY7" s="259" t="s">
        <v>6</v>
      </c>
      <c r="FZ7" s="259" t="s">
        <v>1009</v>
      </c>
      <c r="GA7" s="259" t="s">
        <v>131</v>
      </c>
      <c r="GB7" s="259" t="s">
        <v>133</v>
      </c>
      <c r="GC7" s="259" t="s">
        <v>6</v>
      </c>
      <c r="GD7" s="259" t="s">
        <v>1009</v>
      </c>
      <c r="GE7" s="259" t="s">
        <v>131</v>
      </c>
      <c r="GF7" s="259" t="s">
        <v>133</v>
      </c>
      <c r="GG7" s="259" t="s">
        <v>6</v>
      </c>
      <c r="GH7" s="259" t="s">
        <v>1009</v>
      </c>
      <c r="GI7" s="259" t="s">
        <v>937</v>
      </c>
      <c r="GJ7" s="259" t="s">
        <v>133</v>
      </c>
      <c r="GK7" s="259" t="s">
        <v>6</v>
      </c>
      <c r="GL7" s="259" t="s">
        <v>1009</v>
      </c>
      <c r="GM7" s="259" t="s">
        <v>943</v>
      </c>
      <c r="GN7" s="259" t="s">
        <v>133</v>
      </c>
      <c r="GO7" s="259" t="s">
        <v>6</v>
      </c>
      <c r="GP7" s="259" t="s">
        <v>1009</v>
      </c>
      <c r="GQ7" s="259" t="s">
        <v>949</v>
      </c>
      <c r="GR7" s="259" t="s">
        <v>133</v>
      </c>
      <c r="GS7" s="259" t="s">
        <v>6</v>
      </c>
      <c r="GT7" s="259" t="s">
        <v>1009</v>
      </c>
      <c r="GU7" s="259" t="s">
        <v>957</v>
      </c>
      <c r="GV7" s="259" t="s">
        <v>133</v>
      </c>
      <c r="GW7" s="259" t="s">
        <v>6</v>
      </c>
      <c r="GX7" s="259" t="s">
        <v>1009</v>
      </c>
      <c r="GY7" s="259" t="s">
        <v>963</v>
      </c>
      <c r="GZ7" s="259" t="s">
        <v>133</v>
      </c>
      <c r="HA7" s="259" t="s">
        <v>6</v>
      </c>
      <c r="HB7" s="259" t="s">
        <v>1009</v>
      </c>
      <c r="HC7" s="259" t="s">
        <v>966</v>
      </c>
      <c r="HD7" s="259" t="s">
        <v>133</v>
      </c>
      <c r="HE7" s="259" t="s">
        <v>6</v>
      </c>
      <c r="HF7" s="259" t="s">
        <v>1009</v>
      </c>
      <c r="HG7" s="259" t="s">
        <v>972</v>
      </c>
      <c r="HH7" s="259" t="s">
        <v>133</v>
      </c>
      <c r="HI7" s="259" t="s">
        <v>6</v>
      </c>
      <c r="HJ7" s="259" t="s">
        <v>1009</v>
      </c>
      <c r="HK7" s="259" t="s">
        <v>980</v>
      </c>
      <c r="HL7" s="259" t="s">
        <v>133</v>
      </c>
      <c r="HM7" s="259" t="s">
        <v>6</v>
      </c>
      <c r="HN7" s="259" t="s">
        <v>1009</v>
      </c>
      <c r="HO7" s="259" t="s">
        <v>990</v>
      </c>
      <c r="HP7" s="259" t="s">
        <v>133</v>
      </c>
      <c r="HQ7" s="259" t="s">
        <v>6</v>
      </c>
      <c r="HR7" s="259" t="s">
        <v>1009</v>
      </c>
      <c r="HS7" s="259" t="s">
        <v>993</v>
      </c>
      <c r="HT7" s="259" t="s">
        <v>133</v>
      </c>
      <c r="HU7" s="259" t="s">
        <v>6</v>
      </c>
      <c r="HV7" s="259" t="s">
        <v>1009</v>
      </c>
      <c r="HW7" s="259" t="s">
        <v>994</v>
      </c>
      <c r="HX7" s="259" t="s">
        <v>133</v>
      </c>
      <c r="HY7" s="259" t="s">
        <v>6</v>
      </c>
      <c r="HZ7" s="259" t="s">
        <v>1009</v>
      </c>
      <c r="IA7" s="259" t="s">
        <v>1209</v>
      </c>
      <c r="IB7" s="259" t="s">
        <v>133</v>
      </c>
      <c r="IC7" s="259" t="s">
        <v>6</v>
      </c>
      <c r="ID7" s="259" t="s">
        <v>1009</v>
      </c>
      <c r="IE7" s="259" t="s">
        <v>131</v>
      </c>
      <c r="IF7" s="259" t="s">
        <v>133</v>
      </c>
      <c r="IG7" s="259" t="s">
        <v>6</v>
      </c>
      <c r="IH7" s="259" t="s">
        <v>1009</v>
      </c>
      <c r="II7" s="259" t="s">
        <v>1215</v>
      </c>
      <c r="IJ7" s="259" t="s">
        <v>133</v>
      </c>
      <c r="IK7" s="259" t="s">
        <v>6</v>
      </c>
      <c r="IL7" s="259" t="s">
        <v>1009</v>
      </c>
      <c r="IM7" s="259" t="s">
        <v>1219</v>
      </c>
      <c r="IN7" s="259" t="s">
        <v>133</v>
      </c>
      <c r="IO7" s="259" t="s">
        <v>6</v>
      </c>
      <c r="IP7" s="259" t="s">
        <v>1009</v>
      </c>
      <c r="IQ7" s="259" t="s">
        <v>1226</v>
      </c>
      <c r="IR7" s="259" t="s">
        <v>133</v>
      </c>
      <c r="IS7" s="259" t="s">
        <v>6</v>
      </c>
    </row>
    <row r="8" spans="1:253" s="26" customFormat="1" ht="38.25" customHeight="1" x14ac:dyDescent="0.25">
      <c r="A8" s="291" t="s">
        <v>275</v>
      </c>
      <c r="B8" s="283">
        <f>F8+J8+N8+R8+V8+Z8+AD8+AH8+AL8+AP8+AT8+AX8+BB8+BF8+BJ8+BN8+BR8+BV8++BZ8+CD8+CH8+CL8+CP8+CT8+CX8+DB8+DF8+DJ8+DN8+DR8+DV8+DZ8+ED8+EH8+EL8+EP8+ET8+EX8+FB8+FF8+FJ8+FN8+FR8+FV8+FZ8+GD8+GH8+GL8+GP8+GT8+GX8+HB8+HF8+HJ8+HN8+HR8+HV8+HZ8+ID8+IH8+IL8+IP8</f>
        <v>831556.29999999993</v>
      </c>
      <c r="C8" s="283">
        <f t="shared" ref="C8:D8" si="0">G8+K8+O8+S8+W8+AA8+AE8+AI8+AM8+AQ8+AU8+AY8+BC8+BG8+BK8+BO8+BS8+BW8++CA8+CE8+CI8+CM8+CQ8+CU8+CY8+DC8+DG8+DK8+DO8+DS8+DW8+EA8+EE8+EI8+EM8+EQ8+EU8+EY8+FC8+FG8+FK8+FO8+FS8+FW8+GA8+GE8+GI8+GM8+GQ8+GU8+GY8+HC8+HG8+HK8+HO8+HS8+HW8+IA8+IE8+II8+IM8+IQ8</f>
        <v>3685383.7028000001</v>
      </c>
      <c r="D8" s="283">
        <f t="shared" si="0"/>
        <v>3350319.9652399994</v>
      </c>
      <c r="E8" s="283">
        <f t="shared" ref="E8:E10" si="1">D8/C8*100</f>
        <v>90.908307938046363</v>
      </c>
      <c r="F8" s="283"/>
      <c r="G8" s="283">
        <f t="shared" ref="G8:L9" si="2">G11+G15+G24+G33+G45+G49+G67+G73+G90+G95+G107+G116+G128+G139+G150+G163+G176+G189+G193+G205+G214+G219+G232+G245+G259+G267+G276+G287+G297+G305+G314+G324+G333+G342+G350+G356+G367+G376</f>
        <v>0</v>
      </c>
      <c r="H8" s="281">
        <f t="shared" si="2"/>
        <v>0</v>
      </c>
      <c r="I8" s="281">
        <f t="shared" si="2"/>
        <v>0</v>
      </c>
      <c r="J8" s="281">
        <f t="shared" ref="J8" si="3">J11+J15+J24+J33+J45+J49+J67+J73+J90+J95+J107+J116+J128+J139+J150+J163+J176+J189+J193+J205+J214+J219+J232+J245+J259+J267+J276+J287+J297+J305+J314+J324+J333+J342+J350+J356+J367+J376</f>
        <v>299900</v>
      </c>
      <c r="K8" s="281">
        <f t="shared" si="2"/>
        <v>299900</v>
      </c>
      <c r="L8" s="281">
        <f t="shared" si="2"/>
        <v>299900</v>
      </c>
      <c r="M8" s="283">
        <f t="shared" ref="M8:M10" si="4">L8/K8*100</f>
        <v>100</v>
      </c>
      <c r="N8" s="281">
        <f t="shared" ref="N8:P9" si="5">N11+N15+N24+N33+N45+N49+N67+N73+N90+N95+N107+N116+N128+N139+N150+N163+N176+N189+N193+N205+N214+N219+N232+N245+N259+N267+N276+N287+N297+N305+N314+N324+N333+N342+N350+N356+N367+N376</f>
        <v>100000</v>
      </c>
      <c r="O8" s="281">
        <f t="shared" si="5"/>
        <v>120000</v>
      </c>
      <c r="P8" s="281">
        <f t="shared" si="5"/>
        <v>119982.24</v>
      </c>
      <c r="Q8" s="282">
        <f t="shared" ref="Q8:Q9" si="6">P8/O8*100</f>
        <v>99.985200000000006</v>
      </c>
      <c r="R8" s="281">
        <f t="shared" ref="R8:T9" si="7">R11+R15+R24+R33+R45+R49+R67+R73+R90+R95+R107+R116+R128+R139+R150+R163+R176+R189+R193+R205+R214+R219+R232+R245+R259+R267+R276+R287+R297+R305+R314+R324+R333+R342+R350+R356+R367+R376</f>
        <v>2500</v>
      </c>
      <c r="S8" s="281">
        <f t="shared" si="7"/>
        <v>2500</v>
      </c>
      <c r="T8" s="281">
        <f t="shared" si="7"/>
        <v>2500</v>
      </c>
      <c r="U8" s="282">
        <f t="shared" ref="U8:U10" si="8">T8/S8*100</f>
        <v>100</v>
      </c>
      <c r="V8" s="282"/>
      <c r="W8" s="281">
        <f>W11+W15+W24+W33+W45+W49+W67+W73+W90+W95+W107+W116+W128+W139+W150+W163+W176+W189+W193+W205+W214+W219+W232+W245+W259+W267+W276+W287+W297+W305+W314+W324+W333+W342+W350+W356+W367+W376</f>
        <v>0</v>
      </c>
      <c r="X8" s="281">
        <f>X11+X15+X24+X33+X45+X49+X67+X73+X90+X95+X107+X116+X128+X139+X150+X163+X176+X189+X193+X205+X214+X219+X232+X245+X259+X267+X276+X287+X297+X305+X314+X324+X333+X342+X350+X356+X367+X376</f>
        <v>0</v>
      </c>
      <c r="Y8" s="282"/>
      <c r="Z8" s="281">
        <f t="shared" ref="Z8:AB9" si="9">Z11+Z15+Z24+Z33+Z45+Z49+Z67+Z73+Z90+Z95+Z107+Z116+Z128+Z139+Z150+Z163+Z176+Z189+Z193+Z205+Z214+Z219+Z232+Z245+Z259+Z267+Z276+Z287+Z297+Z305+Z314+Z324+Z333+Z342+Z350+Z356+Z367+Z376</f>
        <v>70234.600000000006</v>
      </c>
      <c r="AA8" s="281">
        <f t="shared" si="9"/>
        <v>70234.600000000006</v>
      </c>
      <c r="AB8" s="281">
        <f t="shared" si="9"/>
        <v>70234.600000000006</v>
      </c>
      <c r="AC8" s="283">
        <f t="shared" ref="AC8:AC10" si="10">AB8/AA8*100</f>
        <v>100</v>
      </c>
      <c r="AD8" s="281">
        <f t="shared" ref="AD8:AF9" si="11">AD11+AD15+AD24+AD33+AD45+AD49+AD67+AD73+AD90+AD95+AD107+AD116+AD128+AD139+AD150+AD163+AD176+AD189+AD193+AD205+AD214+AD219+AD232+AD245+AD259+AD267+AD276+AD287+AD297+AD305+AD314+AD324+AD333+AD342+AD350+AD356+AD367+AD376</f>
        <v>340000</v>
      </c>
      <c r="AE8" s="281">
        <f t="shared" si="11"/>
        <v>340000</v>
      </c>
      <c r="AF8" s="281">
        <f t="shared" si="11"/>
        <v>339250.31253</v>
      </c>
      <c r="AG8" s="283">
        <f t="shared" ref="AG8:AG10" si="12">AF8/AE8*100</f>
        <v>99.779503685294117</v>
      </c>
      <c r="AH8" s="281">
        <f t="shared" ref="AH8:AJ9" si="13">AH11+AH15+AH24+AH33+AH45+AH49+AH67+AH73+AH90+AH95+AH107+AH116+AH128+AH139+AH150+AH163+AH176+AH189+AH193+AH205+AH214+AH219+AH232+AH245+AH259+AH267+AH276+AH287+AH297+AH305+AH314+AH324+AH333+AH342+AH350+AH356+AH367+AH376</f>
        <v>18921.699999999993</v>
      </c>
      <c r="AI8" s="281">
        <f t="shared" si="13"/>
        <v>18618.399999999994</v>
      </c>
      <c r="AJ8" s="281">
        <f t="shared" si="13"/>
        <v>18615.693999999992</v>
      </c>
      <c r="AK8" s="282">
        <f t="shared" ref="AK8:AK9" si="14">AJ8/AI8*100</f>
        <v>99.985465990632918</v>
      </c>
      <c r="AL8" s="282"/>
      <c r="AM8" s="281">
        <f>AM11+AM15+AM24+AM33+AM45+AM49+AM67+AM73+AM90+AM95+AM107+AM116+AM128+AM139+AM150+AM163+AM176+AM189+AM193+AM205+AM214+AM219+AM232+AM245+AM259+AM267+AM276+AM287+AM297+AM305+AM314+AM324+AM333+AM342+AM350+AM356+AM367+AM376</f>
        <v>38445.397999999994</v>
      </c>
      <c r="AN8" s="281">
        <f>AN11+AN15+AN24+AN33+AN45+AN49+AN67+AN73+AN90+AN95+AN107+AN116+AN128+AN139+AN150+AN163+AN176+AN189+AN193+AN205+AN214+AN219+AN232+AN245+AN259+AN267+AN276+AN287+AN297+AN305+AN314+AN324+AN333+AN342+AN350+AN356+AN367+AN376</f>
        <v>38445.397999999994</v>
      </c>
      <c r="AO8" s="282">
        <f t="shared" ref="AO8:AO9" si="15">AN8/AM8*100</f>
        <v>100</v>
      </c>
      <c r="AP8" s="282"/>
      <c r="AQ8" s="281">
        <f t="shared" ref="AQ8:AV9" si="16">AQ11+AQ15+AQ24+AQ33+AQ45+AQ49+AQ67+AQ73+AQ90+AQ95+AQ107+AQ116+AQ128+AQ139+AQ150+AQ163+AQ176+AQ189+AQ193+AQ205+AQ214+AQ219+AQ232+AQ245+AQ259+AQ267+AQ276+AQ287+AQ297+AQ305+AQ314+AQ324+AQ333+AQ342+AQ350+AQ356+AQ367+AQ376</f>
        <v>0</v>
      </c>
      <c r="AR8" s="281">
        <f t="shared" si="16"/>
        <v>0</v>
      </c>
      <c r="AS8" s="281">
        <f t="shared" si="16"/>
        <v>0</v>
      </c>
      <c r="AT8" s="281"/>
      <c r="AU8" s="281">
        <f t="shared" si="16"/>
        <v>51994</v>
      </c>
      <c r="AV8" s="281">
        <f t="shared" si="16"/>
        <v>51994</v>
      </c>
      <c r="AW8" s="281">
        <f>AV8/AU8*100</f>
        <v>100</v>
      </c>
      <c r="AX8" s="281"/>
      <c r="AY8" s="281">
        <f>AY11+AY15+AY24+AY33+AY45+AY49+AY67+AY73+AY90+AY95+AY107+AY116+AY128+AY139+AY150+AY163+AY176+AY189+AY193+AY205+AY214+AY219+AY232+AY245+AY259+AY267+AY276+AY287+AY297+AY305+AY314+AY324+AY333+AY342+AY350+AY356+AY367+AY376</f>
        <v>156790</v>
      </c>
      <c r="AZ8" s="281">
        <f>AZ11+AZ15+AZ24+AZ33+AZ45+AZ49+AZ67+AZ73+AZ90+AZ95+AZ107+AZ116+AZ128+AZ139+AZ150+AZ163+AZ176+AZ189+AZ193+AZ205+AZ214+AZ219+AZ232+AZ245+AZ259+AZ267+AZ276+AZ287+AZ297+AZ305+AZ314+AZ324+AZ333+AZ342+AZ350+AZ356+AZ367+AZ376</f>
        <v>156790</v>
      </c>
      <c r="BA8" s="282">
        <f>AZ8/AY8*100</f>
        <v>100</v>
      </c>
      <c r="BB8" s="282"/>
      <c r="BC8" s="281">
        <f t="shared" ref="BC8:BI8" si="17">BC11+BC15+BC24+BC33+BC45+BC49+BC67+BC73+BC90+BC95+BC107+BC116+BC128+BC139+BC150+BC163+BC176+BC189+BC193+BC205+BC214+BC219+BC232+BC245+BC259+BC267+BC276+BC287+BC297+BC305+BC314+BC324+BC333+BC342+BC350+BC356+BC367+BC376</f>
        <v>46000</v>
      </c>
      <c r="BD8" s="281">
        <f t="shared" si="17"/>
        <v>45540.307379999998</v>
      </c>
      <c r="BE8" s="281">
        <f>BD8/BC8*100</f>
        <v>99.000668217391294</v>
      </c>
      <c r="BF8" s="281"/>
      <c r="BG8" s="281">
        <f t="shared" si="17"/>
        <v>0</v>
      </c>
      <c r="BH8" s="281">
        <f t="shared" si="17"/>
        <v>0</v>
      </c>
      <c r="BI8" s="281">
        <f t="shared" si="17"/>
        <v>0</v>
      </c>
      <c r="BJ8" s="281"/>
      <c r="BK8" s="281">
        <f t="shared" ref="BK8:BT9" si="18">BK11+BK15+BK24+BK33+BK45+BK49+BK67+BK73+BK90+BK95+BK107+BK116+BK128+BK139+BK150+BK163+BK176+BK189+BK193+BK205+BK214+BK219+BK232+BK245+BK259+BK267+BK276+BK287+BK297+BK305+BK314+BK324+BK333+BK342+BK350+BK356+BK367+BK376</f>
        <v>0</v>
      </c>
      <c r="BL8" s="281">
        <f t="shared" si="18"/>
        <v>0</v>
      </c>
      <c r="BM8" s="281">
        <f t="shared" si="18"/>
        <v>0</v>
      </c>
      <c r="BN8" s="281"/>
      <c r="BO8" s="281">
        <f t="shared" si="18"/>
        <v>0</v>
      </c>
      <c r="BP8" s="281">
        <f t="shared" si="18"/>
        <v>0</v>
      </c>
      <c r="BQ8" s="281">
        <f t="shared" si="18"/>
        <v>0</v>
      </c>
      <c r="BR8" s="281"/>
      <c r="BS8" s="281">
        <f t="shared" si="18"/>
        <v>136364.4</v>
      </c>
      <c r="BT8" s="281">
        <f t="shared" si="18"/>
        <v>136044.03294999999</v>
      </c>
      <c r="BU8" s="282">
        <f>BT8/BS8*100</f>
        <v>99.765065478966648</v>
      </c>
      <c r="BV8" s="282"/>
      <c r="BW8" s="281">
        <f t="shared" ref="BW8:CB9" si="19">BW11+BW15+BW24+BW33+BW45+BW49+BW67+BW73+BW90+BW95+BW107+BW116+BW128+BW139+BW150+BW163+BW176+BW189+BW193+BW205+BW214+BW219+BW232+BW245+BW259+BW267+BW276+BW287+BW297+BW305+BW314+BW324+BW333+BW342+BW350+BW356+BW367+BW376</f>
        <v>0</v>
      </c>
      <c r="BX8" s="281">
        <f t="shared" si="19"/>
        <v>0</v>
      </c>
      <c r="BY8" s="281">
        <f t="shared" si="19"/>
        <v>0</v>
      </c>
      <c r="BZ8" s="281"/>
      <c r="CA8" s="281">
        <f t="shared" si="19"/>
        <v>78412.100000000006</v>
      </c>
      <c r="CB8" s="281">
        <f t="shared" si="19"/>
        <v>74529.599289999998</v>
      </c>
      <c r="CC8" s="282">
        <f t="shared" ref="CC8:CC10" si="20">CB8/CA8*100</f>
        <v>95.048594910734437</v>
      </c>
      <c r="CD8" s="282"/>
      <c r="CE8" s="281">
        <f>CE11+CE15+CE24+CE33+CE45+CE49+CE67+CE73+CE90+CE95+CE107+CE116+CE128+CE139+CE150+CE163+CE176+CE189+CE193+CE205+CE214+CE219+CE232+CE245+CE259+CE267+CE276+CE287+CE297+CE305+CE314+CE324+CE333+CE342+CE350+CE356+CE367+CE376</f>
        <v>832.5</v>
      </c>
      <c r="CF8" s="281">
        <f>CF11+CF15+CF24+CF33+CF45+CF49+CF67+CF73+CF90+CF95+CF107+CF116+CF128+CF139+CF150+CF163+CF176+CF189+CF193+CF205+CF214+CF219+CF232+CF245+CF259+CF267+CF276+CF287+CF297+CF305+CF314+CF324+CF333+CF342+CF350+CF356+CF367+CF376</f>
        <v>832.5</v>
      </c>
      <c r="CG8" s="282">
        <f t="shared" ref="CG8:CG9" si="21">CF8/CE8*100</f>
        <v>100</v>
      </c>
      <c r="CH8" s="282"/>
      <c r="CI8" s="281">
        <f t="shared" ref="CI8:CN8" si="22">CI11+CI15+CI24+CI33+CI45+CI49+CI67+CI73+CI90+CI95+CI107+CI116+CI128+CI139+CI150+CI163+CI176+CI189+CI193+CI205+CI214+CI219+CI232+CI245+CI259+CI267+CI276+CI287+CI297+CI305+CI314+CI324+CI333+CI342+CI350+CI356+CI367+CI376</f>
        <v>0</v>
      </c>
      <c r="CJ8" s="281">
        <f t="shared" si="22"/>
        <v>0</v>
      </c>
      <c r="CK8" s="281">
        <f t="shared" si="22"/>
        <v>0</v>
      </c>
      <c r="CL8" s="281"/>
      <c r="CM8" s="281">
        <f t="shared" si="22"/>
        <v>18272</v>
      </c>
      <c r="CN8" s="281">
        <f t="shared" si="22"/>
        <v>18272</v>
      </c>
      <c r="CO8" s="282">
        <f t="shared" ref="CO8:CO9" si="23">CN8/CM8*100</f>
        <v>100</v>
      </c>
      <c r="CP8" s="282"/>
      <c r="CQ8" s="281">
        <f t="shared" ref="CQ8:CR8" si="24">CQ11+CQ15+CQ24+CQ33+CQ45+CQ49+CQ67+CQ73+CQ90+CQ95+CQ107+CQ116+CQ128+CQ139+CQ150+CQ163+CQ176+CQ189+CQ193+CQ205+CQ214+CQ219+CQ232+CQ245+CQ259+CQ267+CQ276+CQ287+CQ297+CQ305+CQ314+CQ324+CQ333+CQ342+CQ350+CQ356+CQ367+CQ376</f>
        <v>9400</v>
      </c>
      <c r="CR8" s="281">
        <f t="shared" si="24"/>
        <v>9400</v>
      </c>
      <c r="CS8" s="282">
        <f t="shared" ref="CS8:CS9" si="25">CR8/CQ8*100</f>
        <v>100</v>
      </c>
      <c r="CT8" s="282"/>
      <c r="CU8" s="281">
        <f t="shared" ref="CU8:CV8" si="26">CU11+CU15+CU24+CU33+CU45+CU49+CU67+CU73+CU90+CU95+CU107+CU116+CU128+CU139+CU150+CU163+CU176+CU189+CU193+CU205+CU214+CU219+CU232+CU245+CU259+CU267+CU276+CU287+CU297+CU305+CU314+CU324+CU333+CU342+CU350+CU356+CU367+CU376</f>
        <v>47900</v>
      </c>
      <c r="CV8" s="281">
        <f t="shared" si="26"/>
        <v>47900</v>
      </c>
      <c r="CW8" s="282">
        <f t="shared" ref="CW8:CW9" si="27">CV8/CU8*100</f>
        <v>100</v>
      </c>
      <c r="CX8" s="282"/>
      <c r="CY8" s="281">
        <f t="shared" ref="CY8:CZ8" si="28">CY11+CY15+CY24+CY33+CY45+CY49+CY67+CY73+CY90+CY95+CY107+CY116+CY128+CY139+CY150+CY163+CY176+CY189+CY193+CY205+CY214+CY219+CY232+CY245+CY259+CY267+CY276+CY287+CY297+CY305+CY314+CY324+CY333+CY342+CY350+CY356+CY367+CY376</f>
        <v>10000</v>
      </c>
      <c r="CZ8" s="281">
        <f t="shared" si="28"/>
        <v>2084.9989999999998</v>
      </c>
      <c r="DA8" s="282">
        <f t="shared" ref="DA8:DA9" si="29">CZ8/CY8*100</f>
        <v>20.849989999999998</v>
      </c>
      <c r="DB8" s="274"/>
      <c r="DC8" s="281">
        <f t="shared" ref="DC8:DD8" si="30">DC11+DC15+DC24+DC33+DC45+DC49+DC67+DC73+DC90+DC95+DC107+DC116+DC128+DC139+DC150+DC163+DC176+DC189+DC193+DC205+DC214+DC219+DC232+DC245+DC259+DC267+DC276+DC287+DC297+DC305+DC314+DC324+DC333+DC342+DC350+DC356+DC367+DC376</f>
        <v>121449.06199999999</v>
      </c>
      <c r="DD8" s="281">
        <f t="shared" si="30"/>
        <v>121449.06199999999</v>
      </c>
      <c r="DE8" s="282">
        <f t="shared" ref="DE8:DE10" si="31">DD8/DC8*100</f>
        <v>100</v>
      </c>
      <c r="DF8" s="282"/>
      <c r="DG8" s="281">
        <f t="shared" ref="DG8:DH8" si="32">DG11+DG15+DG24+DG33+DG45+DG49+DG67+DG73+DG90+DG95+DG107+DG116+DG128+DG139+DG150+DG163+DG176+DG189+DG193+DG205+DG214+DG219+DG232+DG245+DG259+DG267+DG276+DG287+DG297+DG305+DG314+DG324+DG333+DG342+DG350+DG356+DG367+DG376</f>
        <v>15852.5</v>
      </c>
      <c r="DH8" s="281">
        <f t="shared" si="32"/>
        <v>15852.5</v>
      </c>
      <c r="DI8" s="282">
        <f t="shared" ref="DI8:DI9" si="33">DH8/DG8*100</f>
        <v>100</v>
      </c>
      <c r="DJ8" s="282"/>
      <c r="DK8" s="281">
        <f t="shared" ref="DK8:DL8" si="34">DK11+DK15+DK24+DK33+DK45+DK49+DK67+DK73+DK90+DK95+DK107+DK116+DK128+DK139+DK150+DK163+DK176+DK189+DK193+DK205+DK214+DK219+DK232+DK245+DK259+DK267+DK276+DK287+DK297+DK305+DK314+DK324+DK333+DK342+DK350+DK356+DK367+DK376</f>
        <v>300</v>
      </c>
      <c r="DL8" s="281">
        <f t="shared" si="34"/>
        <v>300</v>
      </c>
      <c r="DM8" s="282">
        <f t="shared" ref="DM8:DM10" si="35">DL8/DK8*100</f>
        <v>100</v>
      </c>
      <c r="DN8" s="282"/>
      <c r="DO8" s="281">
        <f t="shared" ref="DO8:DP8" si="36">DO11+DO15+DO24+DO33+DO45+DO49+DO67+DO73+DO90+DO95+DO107+DO116+DO128+DO139+DO150+DO163+DO176+DO189+DO193+DO205+DO214+DO219+DO232+DO245+DO259+DO267+DO276+DO287+DO297+DO305+DO314+DO324+DO333+DO342+DO350+DO356+DO367+DO376</f>
        <v>25000</v>
      </c>
      <c r="DP8" s="281">
        <f t="shared" si="36"/>
        <v>25000</v>
      </c>
      <c r="DQ8" s="282">
        <f t="shared" ref="DQ8:DQ9" si="37">DP8/DO8*100</f>
        <v>100</v>
      </c>
      <c r="DR8" s="282"/>
      <c r="DS8" s="281">
        <f t="shared" ref="DS8:DT8" si="38">DS11+DS15+DS24+DS33+DS45+DS49+DS67+DS73+DS90+DS95+DS107+DS116+DS128+DS139+DS150+DS163+DS176+DS189+DS193+DS205+DS214+DS219+DS232+DS245+DS259+DS267+DS276+DS287+DS297+DS305+DS314+DS324+DS333+DS342+DS350+DS356+DS367+DS376</f>
        <v>1100</v>
      </c>
      <c r="DT8" s="281">
        <f t="shared" si="38"/>
        <v>1100</v>
      </c>
      <c r="DU8" s="282">
        <f t="shared" ref="DU8:DU10" si="39">DT8/DS8*100</f>
        <v>100</v>
      </c>
      <c r="DV8" s="282"/>
      <c r="DW8" s="281">
        <f t="shared" ref="DW8:DX8" si="40">DW11+DW15+DW24+DW33+DW45+DW49+DW67+DW73+DW90+DW95+DW107+DW116+DW128+DW139+DW150+DW163+DW176+DW189+DW193+DW205+DW214+DW219+DW232+DW245+DW259+DW267+DW276+DW287+DW297+DW305+DW314+DW324+DW333+DW342+DW350+DW356+DW367+DW376</f>
        <v>44100</v>
      </c>
      <c r="DX8" s="281">
        <f t="shared" si="40"/>
        <v>44100</v>
      </c>
      <c r="DY8" s="282">
        <f t="shared" ref="DY8:DY10" si="41">DX8/DW8*100</f>
        <v>100</v>
      </c>
      <c r="DZ8" s="282"/>
      <c r="EA8" s="281">
        <f t="shared" ref="EA8:EB8" si="42">EA11+EA15+EA24+EA33+EA45+EA49+EA67+EA73+EA90+EA95+EA107+EA116+EA128+EA139+EA150+EA163+EA176+EA189+EA193+EA205+EA214+EA219+EA232+EA245+EA259+EA267+EA276+EA287+EA297+EA305+EA314+EA324+EA333+EA342+EA350+EA356+EA367+EA376</f>
        <v>22000</v>
      </c>
      <c r="EB8" s="281">
        <f t="shared" si="42"/>
        <v>22000</v>
      </c>
      <c r="EC8" s="282">
        <f t="shared" ref="EC8" si="43">EB8/EA8*100</f>
        <v>100</v>
      </c>
      <c r="ED8" s="282"/>
      <c r="EE8" s="281">
        <f t="shared" ref="EE8:EF8" si="44">EE11+EE15+EE24+EE33+EE45+EE49+EE67+EE73+EE90+EE95+EE107+EE116+EE128+EE139+EE150+EE163+EE176+EE189+EE193+EE205+EE214+EE219+EE232+EE245+EE259+EE267+EE276+EE287+EE297+EE305+EE314+EE324+EE333+EE342+EE350+EE356+EE367+EE376</f>
        <v>5000</v>
      </c>
      <c r="EF8" s="281">
        <f t="shared" si="44"/>
        <v>5000</v>
      </c>
      <c r="EG8" s="282">
        <f t="shared" ref="EG8" si="45">EF8/EE8*100</f>
        <v>100</v>
      </c>
      <c r="EH8" s="282"/>
      <c r="EI8" s="281">
        <f t="shared" ref="EI8:EJ8" si="46">EI11+EI15+EI24+EI33+EI45+EI49+EI67+EI73+EI90+EI95+EI107+EI116+EI128+EI139+EI150+EI163+EI176+EI189+EI193+EI205+EI214+EI219+EI232+EI245+EI259+EI267+EI276+EI287+EI297+EI305+EI314+EI324+EI333+EI342+EI350+EI356+EI367+EI376</f>
        <v>115000</v>
      </c>
      <c r="EJ8" s="281">
        <f t="shared" si="46"/>
        <v>115000</v>
      </c>
      <c r="EK8" s="282">
        <f>EJ8/EI8*100</f>
        <v>100</v>
      </c>
      <c r="EL8" s="282"/>
      <c r="EM8" s="281">
        <f t="shared" ref="EM8:EN8" si="47">EM11+EM15+EM24+EM33+EM45+EM49+EM67+EM73+EM90+EM95+EM107+EM116+EM128+EM139+EM150+EM163+EM176+EM189+EM193+EM205+EM214+EM219+EM232+EM245+EM259+EM267+EM276+EM287+EM297+EM305+EM314+EM324+EM333+EM342+EM350+EM356+EM367+EM376</f>
        <v>108040.09</v>
      </c>
      <c r="EN8" s="281">
        <f t="shared" si="47"/>
        <v>108040.09</v>
      </c>
      <c r="EO8" s="282">
        <f t="shared" ref="EO8" si="48">EN8/EM8*100</f>
        <v>100</v>
      </c>
      <c r="EP8" s="282"/>
      <c r="EQ8" s="281">
        <f t="shared" ref="EQ8:ER8" si="49">EQ11+EQ15+EQ24+EQ33+EQ45+EQ49+EQ67+EQ73+EQ90+EQ95+EQ107+EQ116+EQ128+EQ139+EQ150+EQ163+EQ176+EQ189+EQ193+EQ205+EQ214+EQ219+EQ232+EQ245+EQ259+EQ267+EQ276+EQ287+EQ297+EQ305+EQ314+EQ324+EQ333+EQ342+EQ350+EQ356+EQ367+EQ376</f>
        <v>41400</v>
      </c>
      <c r="ER8" s="281">
        <f t="shared" si="49"/>
        <v>40354.805520000002</v>
      </c>
      <c r="ES8" s="282">
        <f t="shared" ref="ES8" si="50">ER8/EQ8*100</f>
        <v>97.475375652173909</v>
      </c>
      <c r="ET8" s="282"/>
      <c r="EU8" s="281">
        <f t="shared" ref="EU8:EV8" si="51">EU11+EU15+EU24+EU33+EU45+EU49+EU67+EU73+EU90+EU95+EU107+EU116+EU128+EU139+EU150+EU163+EU176+EU189+EU193+EU205+EU214+EU219+EU232+EU245+EU259+EU267+EU276+EU287+EU297+EU305+EU314+EU324+EU333+EU342+EU350+EU356+EU367+EU376</f>
        <v>18396.740000000002</v>
      </c>
      <c r="EV8" s="281">
        <f t="shared" si="51"/>
        <v>15088.6548</v>
      </c>
      <c r="EW8" s="282">
        <f t="shared" ref="EW8" si="52">EV8/EU8*100</f>
        <v>82.018090161626461</v>
      </c>
      <c r="EX8" s="282"/>
      <c r="EY8" s="281">
        <f t="shared" ref="EY8:EZ8" si="53">EY11+EY15+EY24+EY33+EY45+EY49+EY67+EY73+EY90+EY95+EY107+EY116+EY128+EY139+EY150+EY163+EY176+EY189+EY193+EY205+EY214+EY219+EY232+EY245+EY259+EY267+EY276+EY287+EY297+EY305+EY314+EY324+EY333+EY342+EY350+EY356+EY367+EY376</f>
        <v>92401.82</v>
      </c>
      <c r="EZ8" s="281">
        <f t="shared" si="53"/>
        <v>92401.82</v>
      </c>
      <c r="FA8" s="282">
        <f t="shared" ref="FA8" si="54">EZ8/EY8*100</f>
        <v>100</v>
      </c>
      <c r="FB8" s="282"/>
      <c r="FC8" s="281">
        <f t="shared" ref="FC8:FD8" si="55">FC11+FC15+FC24+FC33+FC45+FC49+FC67+FC73+FC90+FC95+FC107+FC116+FC128+FC139+FC150+FC163+FC176+FC189+FC193+FC205+FC214+FC219+FC232+FC245+FC259+FC267+FC276+FC287+FC297+FC305+FC314+FC324+FC333+FC342+FC350+FC356+FC367+FC376</f>
        <v>15453.394800000002</v>
      </c>
      <c r="FD8" s="281">
        <f t="shared" si="55"/>
        <v>15453.394800000002</v>
      </c>
      <c r="FE8" s="282">
        <f t="shared" ref="FE8:FE10" si="56">FD8/FC8*100</f>
        <v>100</v>
      </c>
      <c r="FF8" s="282"/>
      <c r="FG8" s="281">
        <f t="shared" ref="FG8:FH8" si="57">FG11+FG15+FG24+FG33+FG45+FG49+FG67+FG73+FG90+FG95+FG107+FG116+FG128+FG139+FG150+FG163+FG176+FG189+FG193+FG205+FG214+FG219+FG232+FG245+FG259+FG267+FG276+FG287+FG297+FG305+FG314+FG324+FG333+FG342+FG350+FG356+FG367+FG376</f>
        <v>35085.699999999997</v>
      </c>
      <c r="FH8" s="281">
        <f t="shared" si="57"/>
        <v>35085.699999999997</v>
      </c>
      <c r="FI8" s="282">
        <f t="shared" ref="FI8:FI9" si="58">FH8/FG8*100</f>
        <v>100</v>
      </c>
      <c r="FJ8" s="282"/>
      <c r="FK8" s="281">
        <f t="shared" ref="FK8:FL8" si="59">FK11+FK15+FK24+FK33+FK45+FK49+FK67+FK73+FK90+FK95+FK107+FK116+FK128+FK139+FK150+FK163+FK176+FK189+FK193+FK205+FK214+FK219+FK232+FK245+FK259+FK267+FK276+FK287+FK297+FK305+FK314+FK324+FK333+FK342+FK350+FK356+FK367+FK376</f>
        <v>16602.756000000001</v>
      </c>
      <c r="FL8" s="281">
        <f t="shared" si="59"/>
        <v>16590.72363</v>
      </c>
      <c r="FM8" s="282">
        <f>FL8/FK8*100</f>
        <v>99.927527875492473</v>
      </c>
      <c r="FN8" s="282"/>
      <c r="FO8" s="281">
        <f t="shared" ref="FO8:FP8" si="60">FO11+FO15+FO24+FO33+FO45+FO49+FO67+FO73+FO90+FO95+FO107+FO116+FO128+FO139+FO150+FO163+FO176+FO189+FO193+FO205+FO214+FO219+FO232+FO245+FO259+FO267+FO276+FO287+FO297+FO305+FO314+FO324+FO333+FO342+FO350+FO356+FO367+FO376</f>
        <v>20000</v>
      </c>
      <c r="FP8" s="281">
        <f t="shared" si="60"/>
        <v>19982.036</v>
      </c>
      <c r="FQ8" s="282"/>
      <c r="FR8" s="282"/>
      <c r="FS8" s="281">
        <f>FS11+FS15+FS24+FS33+FS45+FS49+FS67+FS73+FS90+FS95+FS107+FS116+FS128+FS139+FS150+FS163+FS176+FS189+FS193+FS205+FS214+FS219+FS232+FS245+FS259+FS267+FS276+FS287+FS297+FS305+FS314+FS324+FS333+FS342+FS350+FS356+FS367+FS376</f>
        <v>19873.400000000001</v>
      </c>
      <c r="FT8" s="281">
        <f>FT11+FT15+FT24+FT33+FT45+FT49+FT67+FT73+FT90+FT95+FT107+FT116+FT128+FT139+FT150+FT163+FT176+FT189+FT193+FT205+FT214+FT219+FT232+FT245+FT259+FT267+FT276+FT287+FT297+FT305+FT314+FT324+FT333+FT342+FT350+FT356+FT367+FT376</f>
        <v>8573.4249400000008</v>
      </c>
      <c r="FU8" s="282">
        <f t="shared" ref="FU8:FU9" si="61">FT8/FS8*100</f>
        <v>43.140202179798123</v>
      </c>
      <c r="FV8" s="282"/>
      <c r="FW8" s="281">
        <f>FW11+FW15+FW24+FW33+FW45+FW49+FW67+FW73+FW90+FW95+FW107+FW116+FW128+FW139+FW150+FW163+FW176+FW189+FW193+FW205+FW214+FW219+FW232+FW245+FW259+FW267+FW276+FW287+FW297+FW305+FW314+FW324+FW333+FW342+FW350+FW356+FW367+FW376</f>
        <v>498473.8</v>
      </c>
      <c r="FX8" s="281">
        <f>FX11+FX15+FX24+FX33+FX45+FX49+FX67+FX73+FX90+FX95+FX107+FX116+FX128+FX139+FX150+FX163+FX176+FX189+FX193+FX205+FX214+FX219+FX232+FX245+FX259+FX267+FX276+FX287+FX297+FX305+FX314+FX324+FX333+FX342+FX350+FX356+FX367+FX376</f>
        <v>494493.69790000003</v>
      </c>
      <c r="FY8" s="282">
        <f t="shared" ref="FY8:FY10" si="62">FX8/FW8*100</f>
        <v>99.201542367923849</v>
      </c>
      <c r="FZ8" s="282"/>
      <c r="GA8" s="281">
        <f>GA11+GA15+GA24+GA33+GA45+GA49+GA67+GA73+GA90+GA95+GA107+GA116+GA128+GA139+GA150+GA163+GA176+GA189+GA193+GA205+GA214+GA219+GA232+GA245+GA259+GA267+GA276+GA287+GA297+GA305+GA314+GA324+GA333+GA342+GA350+GA356+GA367+GA376</f>
        <v>0</v>
      </c>
      <c r="GB8" s="281">
        <f>GB11+GB15+GB24+GB33+GB45+GB49+GB67+GB73+GB90+GB95+GB107+GB116+GB128+GB139+GB150+GB163+GB176+GB189+GB193+GB205+GB214+GB219+GB232+GB245+GB259+GB267+GB276+GB287+GB297+GB305+GB314+GB324+GB333+GB342+GB350+GB356+GB367+GB376</f>
        <v>0</v>
      </c>
      <c r="GC8" s="282"/>
      <c r="GD8" s="282"/>
      <c r="GE8" s="281">
        <f>GE11+GE15+GE24+GE33+GE45+GE49+GE67+GE73+GE90+GE95+GE107+GE116+GE128+GE139+GE150+GE163+GE176+GE189+GE193+GE205+GE214+GE219+GE232+GE245+GE259+GE267+GE276+GE287+GE297+GE305+GE314+GE324+GE333+GE342+GE350+GE356+GE367+GE376</f>
        <v>165000</v>
      </c>
      <c r="GF8" s="281">
        <f>GF11+GF15+GF24+GF33+GF45+GF49+GF67+GF73+GF90+GF95+GF107+GF116+GF128+GF139+GF150+GF163+GF176+GF189+GF193+GF205+GF214+GF219+GF232+GF245+GF259+GF267+GF276+GF287+GF297+GF305+GF314+GF324+GF333+GF342+GF350+GF356+GF367+GF376</f>
        <v>165000</v>
      </c>
      <c r="GG8" s="282">
        <f t="shared" ref="GG8:GG9" si="63">GF8/GE8*100</f>
        <v>100</v>
      </c>
      <c r="GH8" s="282"/>
      <c r="GI8" s="281">
        <f>GI11+GI15+GI24+GI33+GI45+GI49+GI67+GI73+GI90+GI95+GI107+GI116+GI128+GI139+GI150+GI163+GI176+GI189+GI193+GI205+GI214+GI219+GI232+GI245+GI259+GI267+GI276+GI287+GI297+GI305+GI314+GI324+GI333+GI342+GI350+GI356+GI367+GI376</f>
        <v>168000</v>
      </c>
      <c r="GJ8" s="281">
        <f>GJ11+GJ15+GJ24+GJ33+GJ45+GJ49+GJ67+GJ73+GJ90+GJ95+GJ107+GJ116+GJ128+GJ139+GJ150+GJ163+GJ176+GJ189+GJ193+GJ205+GJ214+GJ219+GJ232+GJ245+GJ259+GJ267+GJ276+GJ287+GJ297+GJ305+GJ314+GJ324+GJ333+GJ342+GJ350+GJ356+GJ367+GJ376</f>
        <v>166284.29489999998</v>
      </c>
      <c r="GK8" s="282">
        <f t="shared" ref="GK8:GK10" si="64">GJ8/GI8*100</f>
        <v>98.978746964285705</v>
      </c>
      <c r="GL8" s="282"/>
      <c r="GM8" s="281">
        <f>GM11+GM15+GM24+GM33+GM45+GM49+GM67+GM73+GM90+GM95+GM107+GM116+GM128+GM139+GM150+GM163+GM176+GM189+GM193+GM205+GM214+GM219+GM232+GM245+GM259+GM267+GM276+GM287+GM297+GM305+GM314+GM324+GM333+GM342+GM350+GM356+GM367+GM376</f>
        <v>20000</v>
      </c>
      <c r="GN8" s="281">
        <f>GN11+GN15+GN24+GN33+GN45+GN49+GN67+GN73+GN90+GN95+GN107+GN116+GN128+GN139+GN150+GN163+GN176+GN189+GN193+GN205+GN214+GN219+GN232+GN245+GN259+GN267+GN276+GN287+GN297+GN305+GN314+GN324+GN333+GN342+GN350+GN356+GN367+GN376</f>
        <v>20000</v>
      </c>
      <c r="GO8" s="282">
        <f t="shared" ref="GO8:GO9" si="65">GN8/GM8*100</f>
        <v>100</v>
      </c>
      <c r="GP8" s="282"/>
      <c r="GQ8" s="281">
        <f>GQ11+GQ15+GQ24+GQ33+GQ45+GQ49+GQ67+GQ73+GQ90+GQ95+GQ107+GQ116+GQ128+GQ139+GQ150+GQ163+GQ176+GQ189+GQ193+GQ205+GQ214+GQ219+GQ232+GQ245+GQ259+GQ267+GQ276+GQ287+GQ297+GQ305+GQ314+GQ324+GQ333+GQ342+GQ350+GQ356+GQ367+GQ376</f>
        <v>6634.6</v>
      </c>
      <c r="GR8" s="281">
        <f>GR11+GR15+GR24+GR33+GR45+GR49+GR67+GR73+GR90+GR95+GR107+GR116+GR128+GR139+GR150+GR163+GR176+GR189+GR193+GR205+GR214+GR219+GR232+GR245+GR259+GR267+GR276+GR287+GR297+GR305+GR314+GR324+GR333+GR342+GR350+GR356+GR367+GR376</f>
        <v>6634.6</v>
      </c>
      <c r="GS8" s="282">
        <f t="shared" ref="GS8:GS12" si="66">GR8/GQ8*100</f>
        <v>100</v>
      </c>
      <c r="GT8" s="282"/>
      <c r="GU8" s="281">
        <f>GU11+GU15+GU24+GU33+GU45+GU49+GU67+GU73+GU90+GU95+GU107+GU116+GU128+GU139+GU150+GU163+GU176+GU189+GU193+GU205+GU214+GU219+GU232+GU245+GU259+GU267+GU276+GU287+GU297+GU305+GU314+GU324+GU333+GU342+GU350+GU356+GU367+GU376</f>
        <v>924.47199999999998</v>
      </c>
      <c r="GV8" s="281">
        <f>GV11+GV15+GV24+GV33+GV45+GV49+GV67+GV73+GV90+GV95+GV107+GV116+GV128+GV139+GV150+GV163+GV176+GV189+GV193+GV205+GV214+GV219+GV232+GV245+GV259+GV267+GV276+GV287+GV297+GV305+GV314+GV324+GV333+GV342+GV350+GV356+GV367+GV376</f>
        <v>924.47199999999998</v>
      </c>
      <c r="GW8" s="282">
        <f t="shared" ref="GW8:GW10" si="67">GV8/GU8*100</f>
        <v>100</v>
      </c>
      <c r="GX8" s="282"/>
      <c r="GY8" s="281">
        <f>GY11+GY15+GY24+GY33+GY45+GY49+GY67+GY73+GY90+GY95+GY107+GY116+GY128+GY139+GY150+GY163+GY176+GY189+GY193+GY205+GY214+GY219+GY232+GY245+GY259+GY267+GY276+GY287+GY297+GY305+GY314+GY324+GY333+GY342+GY350+GY356+GY367+GY376</f>
        <v>15956.97</v>
      </c>
      <c r="GZ8" s="281">
        <f>GZ11+GZ15+GZ24+GZ33+GZ45+GZ49+GZ67+GZ73+GZ90+GZ95+GZ107+GZ116+GZ128+GZ139+GZ150+GZ163+GZ176+GZ189+GZ193+GZ205+GZ214+GZ219+GZ232+GZ245+GZ259+GZ267+GZ276+GZ287+GZ297+GZ305+GZ314+GZ324+GZ333+GZ342+GZ350+GZ356+GZ367+GZ376</f>
        <v>15956.97</v>
      </c>
      <c r="HA8" s="282">
        <f t="shared" ref="HA8:HA9" si="68">GZ8/GY8*100</f>
        <v>100</v>
      </c>
      <c r="HB8" s="282"/>
      <c r="HC8" s="281">
        <f>HC11+HC15+HC24+HC33+HC45+HC49+HC67+HC73+HC90+HC95+HC107+HC116+HC128+HC139+HC150+HC163+HC176+HC189+HC193+HC205+HC214+HC219+HC232+HC245+HC259+HC267+HC276+HC287+HC297+HC305+HC314+HC324+HC333+HC342+HC350+HC356+HC367+HC376</f>
        <v>0</v>
      </c>
      <c r="HD8" s="281">
        <f>HD11+HD15+HD24+HD33+HD45+HD49+HD67+HD73+HD90+HD95+HD107+HD116+HD128+HD139+HD150+HD163+HD176+HD189+HD193+HD205+HD214+HD219+HD232+HD245+HD259+HD267+HD276+HD287+HD297+HD305+HD314+HD324+HD333+HD342+HD350+HD356+HD367+HD376</f>
        <v>0</v>
      </c>
      <c r="HE8" s="282"/>
      <c r="HF8" s="282"/>
      <c r="HG8" s="281">
        <f>HG11+HG15+HG24+HG33+HG45+HG49+HG67+HG73+HG90+HG95+HG107+HG116+HG128+HG139+HG150+HG163+HG176+HG189+HG193+HG205+HG214+HG219+HG232+HG245+HG259+HG267+HG276+HG287+HG297+HG305+HG314+HG324+HG333+HG342+HG350+HG356+HG367+HG376</f>
        <v>240000</v>
      </c>
      <c r="HH8" s="281">
        <f>HH11+HH15+HH24+HH33+HH45+HH49+HH67+HH73+HH90+HH95+HH107+HH116+HH128+HH139+HH150+HH163+HH176+HH189+HH193+HH205+HH214+HH219+HH232+HH245+HH259+HH267+HH276+HH287+HH297+HH305+HH314+HH324+HH333+HH342+HH350+HH356+HH367+HH376</f>
        <v>239999.91999999998</v>
      </c>
      <c r="HI8" s="282">
        <f t="shared" ref="HI8:HI10" si="69">HH8/HG8*100</f>
        <v>99.999966666666666</v>
      </c>
      <c r="HJ8" s="282"/>
      <c r="HK8" s="281">
        <f>HK11+HK15+HK24+HK33+HK45+HK49+HK67+HK73+HK90+HK95+HK107+HK116+HK128+HK139+HK150+HK163+HK176+HK189+HK193+HK205+HK214+HK219+HK232+HK245+HK259+HK267+HK276+HK287+HK297+HK305+HK314+HK324+HK333+HK342+HK350+HK356+HK367+HK376</f>
        <v>5403</v>
      </c>
      <c r="HL8" s="281">
        <f>HL11+HL15+HL24+HL33+HL45+HL49+HL67+HL73+HL90+HL95+HL107+HL116+HL128+HL139+HL150+HL163+HL176+HL189+HL193+HL205+HL214+HL219+HL232+HL245+HL259+HL267+HL276+HL287+HL297+HL305+HL314+HL324+HL333+HL342+HL350+HL356+HL367+HL376</f>
        <v>5403</v>
      </c>
      <c r="HM8" s="282">
        <f t="shared" ref="HM8:HM10" si="70">HL8/HK8*100</f>
        <v>100</v>
      </c>
      <c r="HN8" s="282"/>
      <c r="HO8" s="281">
        <f>HO11+HO15+HO24+HO33+HO45+HO49+HO67+HO73+HO90+HO95+HO107+HO116+HO128+HO139+HO150+HO163+HO176+HO189+HO193+HO205+HO214+HO219+HO232+HO245+HO259+HO267+HO276+HO287+HO297+HO305+HO314+HO324+HO333+HO342+HO350+HO356+HO367+HO376</f>
        <v>8000</v>
      </c>
      <c r="HP8" s="281">
        <f>HP11+HP15+HP24+HP33+HP45+HP49+HP67+HP73+HP90+HP95+HP107+HP116+HP128+HP139+HP150+HP163+HP176+HP189+HP193+HP205+HP214+HP219+HP232+HP245+HP259+HP267+HP276+HP287+HP297+HP305+HP314+HP324+HP333+HP342+HP350+HP356+HP367+HP376</f>
        <v>8000</v>
      </c>
      <c r="HQ8" s="282">
        <f t="shared" ref="HQ8:HQ10" si="71">HP8/HO8*100</f>
        <v>100</v>
      </c>
      <c r="HR8" s="282"/>
      <c r="HS8" s="281">
        <f>HS11+HS15+HS24+HS33+HS45+HS49+HS67+HS73+HS90+HS95+HS107+HS116+HS128+HS139+HS150+HS163+HS176+HS189+HS193+HS205+HS214+HS219+HS232+HS245+HS259+HS267+HS276+HS287+HS297+HS305+HS314+HS324+HS333+HS342+HS350+HS356+HS367+HS376</f>
        <v>0</v>
      </c>
      <c r="HT8" s="281">
        <f>HT11+HT15+HT24+HT33+HT45+HT49+HT67+HT73+HT90+HT95+HT107+HT116+HT128+HT139+HT150+HT163+HT176+HT189+HT193+HT205+HT214+HT219+HT232+HT245+HT259+HT267+HT276+HT287+HT297+HT305+HT314+HT324+HT333+HT342+HT350+HT356+HT367+HT376</f>
        <v>0</v>
      </c>
      <c r="HU8" s="282"/>
      <c r="HV8" s="282"/>
      <c r="HW8" s="281">
        <f>HW11+HW15+HW24+HW33+HW45+HW49+HW67+HW73+HW90+HW95+HW107+HW116+HW128+HW139+HW150+HW163+HW176+HW189+HW193+HW205+HW214+HW219+HW232+HW245+HW259+HW267+HW276+HW287+HW297+HW305+HW314+HW324+HW333+HW342+HW350+HW356+HW367+HW376</f>
        <v>100</v>
      </c>
      <c r="HX8" s="281">
        <f>HX11+HX15+HX24+HX33+HX45+HX49+HX67+HX73+HX90+HX95+HX107+HX116+HX128+HX139+HX150+HX163+HX176+HX189+HX193+HX205+HX214+HX219+HX232+HX245+HX259+HX267+HX276+HX287+HX297+HX305+HX314+HX324+HX333+HX342+HX350+HX356+HX367+HX376</f>
        <v>100</v>
      </c>
      <c r="HY8" s="282">
        <f t="shared" ref="HY8:HY9" si="72">HX8/HW8*100</f>
        <v>100</v>
      </c>
      <c r="HZ8" s="282"/>
      <c r="IA8" s="281">
        <f>IA11+IA15+IA24+IA33+IA45+IA49+IA67+IA73+IA90+IA95+IA107+IA116+IA128+IA139+IA150+IA163+IA176+IA189+IA193+IA205+IA214+IA219+IA232+IA245+IA259+IA267+IA276+IA287+IA297+IA305+IA314+IA324+IA333+IA342+IA350+IA356+IA367+IA376</f>
        <v>78</v>
      </c>
      <c r="IB8" s="281">
        <f>IB11+IB15+IB24+IB33+IB45+IB49+IB67+IB73+IB90+IB95+IB107+IB116+IB128+IB139+IB150+IB163+IB176+IB189+IB193+IB205+IB214+IB219+IB232+IB245+IB259+IB267+IB276+IB287+IB297+IB305+IB314+IB324+IB333+IB342+IB350+IB356+IB367+IB376</f>
        <v>78</v>
      </c>
      <c r="IC8" s="282">
        <f t="shared" ref="IC8" si="73">IB8/IA8*100</f>
        <v>100</v>
      </c>
      <c r="ID8" s="282"/>
      <c r="IE8" s="281">
        <f>IE11+IE15+IE24+IE33+IE45+IE49+IE67+IE73+IE90+IE95+IE107+IE116+IE128+IE139+IE150+IE163+IE176+IE189+IE193+IE205+IE214+IE219+IE232+IE245+IE259+IE267+IE276+IE287+IE297+IE305+IE314+IE324+IE333+IE342+IE350+IE356+IE367+IE376</f>
        <v>287125</v>
      </c>
      <c r="IF8" s="281">
        <f>IF11+IF15+IF24+IF33+IF45+IF49+IF67+IF73+IF90+IF95+IF107+IF116+IF128+IF139+IF150+IF163+IF176+IF189+IF193+IF205+IF214+IF219+IF232+IF245+IF259+IF267+IF276+IF287+IF297+IF305+IF314+IF324+IF333+IF342+IF350+IF356+IF367+IF376</f>
        <v>0</v>
      </c>
      <c r="IG8" s="282">
        <f t="shared" ref="IG8" si="74">IF8/IE8*100</f>
        <v>0</v>
      </c>
      <c r="IH8" s="282"/>
      <c r="II8" s="281">
        <f>II11+II15+II24+II33+II45+II49+II67+II73+II90+II95+II107+II116+II128+II139+II150+II163+II176+II189+II193+II205+II214+II219+II232+II245+II259+II267+II276+II287+II297+II305+II314+II324+II333+II342+II350+II356+II367+II376</f>
        <v>19969</v>
      </c>
      <c r="IJ8" s="281">
        <f>IJ11+IJ15+IJ24+IJ33+IJ45+IJ49+IJ67+IJ73+IJ90+IJ95+IJ107+IJ116+IJ128+IJ139+IJ150+IJ163+IJ176+IJ189+IJ193+IJ205+IJ214+IJ219+IJ232+IJ245+IJ259+IJ267+IJ276+IJ287+IJ297+IJ305+IJ314+IJ324+IJ333+IJ342+IJ350+IJ356+IJ367+IJ376</f>
        <v>19583.917600000001</v>
      </c>
      <c r="IK8" s="282">
        <f t="shared" ref="IK8:IK10" si="75">IJ8/II8*100</f>
        <v>98.071598978416546</v>
      </c>
      <c r="IL8" s="282"/>
      <c r="IM8" s="281">
        <f>IM11+IM15+IM24+IM33+IM45+IM49+IM67+IM73+IM90+IM95+IM107+IM116+IM128+IM139+IM150+IM163+IM176+IM189+IM193+IM205+IM214+IM219+IM232+IM245+IM259+IM267+IM276+IM287+IM297+IM305+IM314+IM324+IM333+IM342+IM350+IM356+IM367+IM376</f>
        <v>72000</v>
      </c>
      <c r="IN8" s="281">
        <f>IN11+IN15+IN24+IN33+IN45+IN49+IN67+IN73+IN90+IN95+IN107+IN116+IN128+IN139+IN150+IN163+IN176+IN189+IN193+IN205+IN214+IN219+IN232+IN245+IN259+IN267+IN276+IN287+IN297+IN305+IN314+IN324+IN333+IN342+IN350+IN356+IN367+IN376</f>
        <v>59173.197999999997</v>
      </c>
      <c r="IO8" s="282">
        <f t="shared" ref="IO8:IO10" si="76">IN8/IM8*100</f>
        <v>82.184997222222222</v>
      </c>
      <c r="IP8" s="282"/>
      <c r="IQ8" s="281">
        <f>IQ11+IQ15+IQ24+IQ33+IQ45+IQ49+IQ67+IQ73+IQ90+IQ95+IQ107+IQ116+IQ128+IQ139+IQ150+IQ163+IQ176+IQ189+IQ193+IQ205+IQ214+IQ219+IQ232+IQ245+IQ259+IQ267+IQ276+IQ287+IQ297+IQ305+IQ314+IQ324+IQ333+IQ342+IQ350+IQ356+IQ367+IQ376</f>
        <v>15000</v>
      </c>
      <c r="IR8" s="281">
        <f>IR11+IR15+IR24+IR33+IR45+IR49+IR67+IR73+IR90+IR95+IR107+IR116+IR128+IR139+IR150+IR163+IR176+IR189+IR193+IR205+IR214+IR219+IR232+IR245+IR259+IR267+IR276+IR287+IR297+IR305+IR314+IR324+IR333+IR342+IR350+IR356+IR367+IR376</f>
        <v>15000</v>
      </c>
      <c r="IS8" s="282">
        <f t="shared" ref="IS8:IS10" si="77">IR8/IQ8*100</f>
        <v>100</v>
      </c>
    </row>
    <row r="9" spans="1:253" s="26" customFormat="1" ht="31.5" x14ac:dyDescent="0.25">
      <c r="A9" s="291" t="s">
        <v>274</v>
      </c>
      <c r="B9" s="283">
        <f t="shared" ref="B9:B12" si="78">F9+J9+N9+R9+V9+Z9+AD9+AH9+AL9+AP9+AT9+AX9+BB9+BF9+BJ9+BN9+BR9+BV9++BZ9+CD9+CH9+CL9+CP9+CT9+CX9+DB9+DF9+DJ9+DN9+DR9+DV9+DZ9+ED9+EH9+EL9+EP9+ET9+EX9+FB9+FF9+FJ9+FN9+FR9+FV9+FZ9+GD9+GH9+GL9+GP9+GT9+GX9+HB9+HF9+HJ9+HN9+HR9+HV9+HZ9+ID9+IH9+IL9+IP9</f>
        <v>140126.5</v>
      </c>
      <c r="C9" s="283">
        <f t="shared" ref="C9:C12" si="79">G9+K9+O9+S9+W9+AA9+AE9+AI9+AM9+AQ9+AU9+AY9+BC9+BG9+BK9+BO9+BS9+BW9++CA9+CE9+CI9+CM9+CQ9+CU9+CY9+DC9+DG9+DK9+DO9+DS9+DW9+EA9+EE9+EI9+EM9+EQ9+EU9+EY9+FC9+FG9+FK9+FO9+FS9+FW9+GA9+GE9+GI9+GM9+GQ9+GU9+GY9+HC9+HG9+HK9+HO9+HS9+HW9+IA9+IE9+II9+IM9+IQ9</f>
        <v>1720532.7084000001</v>
      </c>
      <c r="D9" s="283">
        <f t="shared" ref="D9:D12" si="80">H9+L9+P9+T9+X9+AB9+AF9+AJ9+AN9+AR9+AV9+AZ9+BD9+BH9+BL9+BP9+BT9+BX9++CB9+CF9+CJ9+CN9+CR9+CV9+CZ9+DD9+DH9+DL9+DP9+DT9+DX9+EB9+EF9+EJ9+EN9+ER9+EV9+EZ9+FD9+FH9+FL9+FP9+FT9+FX9+GB9+GF9+GJ9+GN9+GR9+GV9+GZ9+HD9+HH9+HL9+HP9+HT9+HX9+IB9+IF9+IJ9+IN9+IR9</f>
        <v>1410020.4862100002</v>
      </c>
      <c r="E9" s="283">
        <f t="shared" si="1"/>
        <v>81.95255337640404</v>
      </c>
      <c r="F9" s="283"/>
      <c r="G9" s="283">
        <f t="shared" si="2"/>
        <v>0</v>
      </c>
      <c r="H9" s="282">
        <f t="shared" si="2"/>
        <v>0</v>
      </c>
      <c r="I9" s="282">
        <f t="shared" si="2"/>
        <v>0</v>
      </c>
      <c r="J9" s="282">
        <f t="shared" ref="J9" si="81">J12+J16+J25+J34+J46+J50+J68+J74+J91+J96+J108+J117+J129+J140+J151+J164+J177+J190+J194+J206+J215+J220+J233+J246+J260+J268+J277+J288+J298+J306+J315+J325+J334+J343+J351+J357+J368+J377</f>
        <v>0</v>
      </c>
      <c r="K9" s="282">
        <f t="shared" si="2"/>
        <v>0</v>
      </c>
      <c r="L9" s="282">
        <f t="shared" si="2"/>
        <v>0</v>
      </c>
      <c r="M9" s="283"/>
      <c r="N9" s="282">
        <f t="shared" si="5"/>
        <v>100000</v>
      </c>
      <c r="O9" s="282">
        <f t="shared" si="5"/>
        <v>120000</v>
      </c>
      <c r="P9" s="282">
        <f t="shared" si="5"/>
        <v>119982.24</v>
      </c>
      <c r="Q9" s="282">
        <f t="shared" si="6"/>
        <v>99.985200000000006</v>
      </c>
      <c r="R9" s="282">
        <f t="shared" si="7"/>
        <v>0</v>
      </c>
      <c r="S9" s="282">
        <f t="shared" si="7"/>
        <v>0</v>
      </c>
      <c r="T9" s="282">
        <f t="shared" si="7"/>
        <v>0</v>
      </c>
      <c r="U9" s="282"/>
      <c r="V9" s="282"/>
      <c r="W9" s="282">
        <f>W12+W16+W25+W34+W46+W50+W68+W74+W91+W96+W108+W117+W129+W140+W151+W164+W177+W190+W194+W206+W215+W220+W233+W246+W260+W268+W277+W288+W298+W306+W315+W325+W334+W343+W351+W357+W368+W377</f>
        <v>0</v>
      </c>
      <c r="X9" s="282">
        <f>X12+X16+X25+X34+X46+X50+X68+X74+X91+X96+X108+X117+X129+X140+X151+X164+X177+X190+X194+X206+X215+X220+X233+X246+X260+X268+X277+X288+X298+X306+X315+X325+X334+X343+X351+X357+X368+X377</f>
        <v>0</v>
      </c>
      <c r="Y9" s="282"/>
      <c r="Z9" s="282">
        <f t="shared" si="9"/>
        <v>21204.799999999999</v>
      </c>
      <c r="AA9" s="282">
        <f t="shared" si="9"/>
        <v>0</v>
      </c>
      <c r="AB9" s="282">
        <f t="shared" si="9"/>
        <v>0</v>
      </c>
      <c r="AC9" s="283"/>
      <c r="AD9" s="282">
        <f t="shared" si="11"/>
        <v>0</v>
      </c>
      <c r="AE9" s="282">
        <f t="shared" si="11"/>
        <v>0</v>
      </c>
      <c r="AF9" s="282">
        <f t="shared" si="11"/>
        <v>0</v>
      </c>
      <c r="AG9" s="283"/>
      <c r="AH9" s="282">
        <f t="shared" si="13"/>
        <v>18921.699999999993</v>
      </c>
      <c r="AI9" s="282">
        <f t="shared" si="13"/>
        <v>18618.399999999994</v>
      </c>
      <c r="AJ9" s="282">
        <f t="shared" si="13"/>
        <v>18615.693999999992</v>
      </c>
      <c r="AK9" s="282">
        <f t="shared" si="14"/>
        <v>99.985465990632918</v>
      </c>
      <c r="AL9" s="282"/>
      <c r="AM9" s="282">
        <f>AM12+AM16+AM25+AM34+AM46+AM50+AM68+AM74+AM91+AM96+AM108+AM117+AM129+AM140+AM151+AM164+AM177+AM190+AM194+AM206+AM215+AM220+AM233+AM246+AM260+AM268+AM277+AM288+AM298+AM306+AM315+AM325+AM334+AM343+AM351+AM357+AM368+AM377</f>
        <v>38445.397999999994</v>
      </c>
      <c r="AN9" s="282">
        <f>AN12+AN16+AN25+AN34+AN46+AN50+AN68+AN74+AN91+AN96+AN108+AN117+AN129+AN140+AN151+AN164+AN177+AN190+AN194+AN206+AN215+AN220+AN233+AN246+AN260+AN268+AN277+AN288+AN298+AN306+AN315+AN325+AN334+AN343+AN351+AN357+AN368+AN377</f>
        <v>38445.397999999994</v>
      </c>
      <c r="AO9" s="282">
        <f t="shared" si="15"/>
        <v>100</v>
      </c>
      <c r="AP9" s="282"/>
      <c r="AQ9" s="282">
        <f t="shared" si="16"/>
        <v>0</v>
      </c>
      <c r="AR9" s="282">
        <f t="shared" si="16"/>
        <v>0</v>
      </c>
      <c r="AS9" s="282">
        <f t="shared" si="16"/>
        <v>0</v>
      </c>
      <c r="AT9" s="282"/>
      <c r="AU9" s="282">
        <f t="shared" si="16"/>
        <v>51994</v>
      </c>
      <c r="AV9" s="282">
        <f t="shared" si="16"/>
        <v>51994</v>
      </c>
      <c r="AW9" s="281">
        <f>AV9/AU9*100</f>
        <v>100</v>
      </c>
      <c r="AX9" s="281"/>
      <c r="AY9" s="282">
        <f>AY12+AY16+AY25+AY34+AY46+AY50+AY68+AY74+AY91+AY96+AY108+AY117+AY129+AY140+AY151+AY164+AY177+AY190+AY194+AY206+AY215+AY220+AY233+AY246+AY260+AY268+AY277+AY288+AY298+AY306+AY315+AY325+AY334+AY343+AY351+AY357+AY368+AY377</f>
        <v>156790</v>
      </c>
      <c r="AZ9" s="282">
        <f>AZ12+AZ16+AZ25+AZ34+AZ46+AZ50+AZ68+AZ74+AZ91+AZ96+AZ108+AZ117+AZ129+AZ140+AZ151+AZ164+AZ177+AZ190+AZ194+AZ206+AZ215+AZ220+AZ233+AZ246+AZ260+AZ268+AZ277+AZ288+AZ298+AZ306+AZ315+AZ325+AZ334+AZ343+AZ351+AZ357+AZ368+AZ377</f>
        <v>156790</v>
      </c>
      <c r="BA9" s="282">
        <f>AZ9/AY9*100</f>
        <v>100</v>
      </c>
      <c r="BB9" s="282"/>
      <c r="BC9" s="282">
        <f t="shared" ref="BC9:BI9" si="82">BC12+BC16+BC25+BC34+BC46+BC50+BC68+BC74+BC91+BC96+BC108+BC117+BC129+BC140+BC151+BC164+BC177+BC190+BC194+BC206+BC215+BC220+BC233+BC246+BC260+BC268+BC277+BC288+BC298+BC306+BC315+BC325+BC334+BC343+BC351+BC357+BC368+BC377</f>
        <v>46000</v>
      </c>
      <c r="BD9" s="282">
        <f t="shared" si="82"/>
        <v>45540.307379999998</v>
      </c>
      <c r="BE9" s="281">
        <f>BD9/BC9*100</f>
        <v>99.000668217391294</v>
      </c>
      <c r="BF9" s="281"/>
      <c r="BG9" s="282">
        <f t="shared" si="82"/>
        <v>0</v>
      </c>
      <c r="BH9" s="282">
        <f t="shared" si="82"/>
        <v>0</v>
      </c>
      <c r="BI9" s="282">
        <f t="shared" si="82"/>
        <v>0</v>
      </c>
      <c r="BJ9" s="282"/>
      <c r="BK9" s="282">
        <f t="shared" si="18"/>
        <v>0</v>
      </c>
      <c r="BL9" s="282">
        <f t="shared" si="18"/>
        <v>0</v>
      </c>
      <c r="BM9" s="282">
        <f t="shared" si="18"/>
        <v>0</v>
      </c>
      <c r="BN9" s="282"/>
      <c r="BO9" s="282">
        <f t="shared" si="18"/>
        <v>0</v>
      </c>
      <c r="BP9" s="282">
        <f t="shared" si="18"/>
        <v>0</v>
      </c>
      <c r="BQ9" s="282">
        <f t="shared" si="18"/>
        <v>0</v>
      </c>
      <c r="BR9" s="282"/>
      <c r="BS9" s="282">
        <f t="shared" si="18"/>
        <v>136364.4</v>
      </c>
      <c r="BT9" s="282">
        <f t="shared" si="18"/>
        <v>136044.03294999999</v>
      </c>
      <c r="BU9" s="282">
        <f>BT9/BS9*100</f>
        <v>99.765065478966648</v>
      </c>
      <c r="BV9" s="282"/>
      <c r="BW9" s="282">
        <f t="shared" si="19"/>
        <v>0</v>
      </c>
      <c r="BX9" s="282">
        <f t="shared" si="19"/>
        <v>0</v>
      </c>
      <c r="BY9" s="282">
        <f t="shared" si="19"/>
        <v>0</v>
      </c>
      <c r="BZ9" s="282"/>
      <c r="CA9" s="282">
        <f t="shared" si="19"/>
        <v>46828.399999999994</v>
      </c>
      <c r="CB9" s="282">
        <f t="shared" si="19"/>
        <v>44899.049189999998</v>
      </c>
      <c r="CC9" s="282">
        <f t="shared" si="20"/>
        <v>95.8799557319917</v>
      </c>
      <c r="CD9" s="282"/>
      <c r="CE9" s="282">
        <f>CE12+CE16+CE25+CE34+CE46+CE50+CE68+CE74+CE91+CE96+CE108+CE117+CE129+CE140+CE151+CE164+CE177+CE190+CE194+CE206+CE215+CE220+CE233+CE246+CE260+CE268+CE277+CE288+CE298+CE306+CE315+CE325+CE334+CE343+CE351+CE357+CE368+CE377</f>
        <v>832.5</v>
      </c>
      <c r="CF9" s="282">
        <f>CF12+CF16+CF25+CF34+CF46+CF50+CF68+CF74+CF91+CF96+CF108+CF117+CF129+CF140+CF151+CF164+CF177+CF190+CF194+CF206+CF215+CF220+CF233+CF246+CF260+CF268+CF277+CF288+CF298+CF306+CF315+CF325+CF334+CF343+CF351+CF357+CF368+CF377</f>
        <v>832.5</v>
      </c>
      <c r="CG9" s="282">
        <f t="shared" si="21"/>
        <v>100</v>
      </c>
      <c r="CH9" s="282"/>
      <c r="CI9" s="282">
        <f t="shared" ref="CI9:CN9" si="83">CI12+CI16+CI25+CI34+CI46+CI50+CI68+CI74+CI91+CI96+CI108+CI117+CI129+CI140+CI151+CI164+CI177+CI190+CI194+CI206+CI215+CI220+CI233+CI246+CI260+CI268+CI277+CI288+CI298+CI306+CI315+CI325+CI334+CI343+CI351+CI357+CI368+CI377</f>
        <v>0</v>
      </c>
      <c r="CJ9" s="282">
        <f t="shared" si="83"/>
        <v>0</v>
      </c>
      <c r="CK9" s="282">
        <f t="shared" si="83"/>
        <v>0</v>
      </c>
      <c r="CL9" s="282"/>
      <c r="CM9" s="282">
        <f t="shared" si="83"/>
        <v>18272</v>
      </c>
      <c r="CN9" s="282">
        <f t="shared" si="83"/>
        <v>18272</v>
      </c>
      <c r="CO9" s="282">
        <f t="shared" si="23"/>
        <v>100</v>
      </c>
      <c r="CP9" s="282"/>
      <c r="CQ9" s="282">
        <f t="shared" ref="CQ9:CR9" si="84">CQ12+CQ16+CQ25+CQ34+CQ46+CQ50+CQ68+CQ74+CQ91+CQ96+CQ108+CQ117+CQ129+CQ140+CQ151+CQ164+CQ177+CQ190+CQ194+CQ206+CQ215+CQ220+CQ233+CQ246+CQ260+CQ268+CQ277+CQ288+CQ298+CQ306+CQ315+CQ325+CQ334+CQ343+CQ351+CQ357+CQ368+CQ377</f>
        <v>9400</v>
      </c>
      <c r="CR9" s="282">
        <f t="shared" si="84"/>
        <v>9400</v>
      </c>
      <c r="CS9" s="282">
        <f t="shared" si="25"/>
        <v>100</v>
      </c>
      <c r="CT9" s="282"/>
      <c r="CU9" s="282">
        <f t="shared" ref="CU9:CV9" si="85">CU12+CU16+CU25+CU34+CU46+CU50+CU68+CU74+CU91+CU96+CU108+CU117+CU129+CU140+CU151+CU164+CU177+CU190+CU194+CU206+CU215+CU220+CU233+CU246+CU260+CU268+CU277+CU288+CU298+CU306+CU315+CU325+CU334+CU343+CU351+CU357+CU368+CU377</f>
        <v>47900</v>
      </c>
      <c r="CV9" s="282">
        <f t="shared" si="85"/>
        <v>47900</v>
      </c>
      <c r="CW9" s="282">
        <f t="shared" si="27"/>
        <v>100</v>
      </c>
      <c r="CX9" s="282"/>
      <c r="CY9" s="282">
        <f t="shared" ref="CY9:CZ9" si="86">CY12+CY16+CY25+CY34+CY46+CY50+CY68+CY74+CY91+CY96+CY108+CY117+CY129+CY140+CY151+CY164+CY177+CY190+CY194+CY206+CY215+CY220+CY233+CY246+CY260+CY268+CY277+CY288+CY298+CY306+CY315+CY325+CY334+CY343+CY351+CY357+CY368+CY377</f>
        <v>10000</v>
      </c>
      <c r="CZ9" s="282">
        <f t="shared" si="86"/>
        <v>2084.9989999999998</v>
      </c>
      <c r="DA9" s="282">
        <f t="shared" si="29"/>
        <v>20.849989999999998</v>
      </c>
      <c r="DB9" s="274"/>
      <c r="DC9" s="282">
        <f t="shared" ref="DC9:DD9" si="87">DC12+DC16+DC25+DC34+DC46+DC50+DC68+DC74+DC91+DC96+DC108+DC117+DC129+DC140+DC151+DC164+DC177+DC190+DC194+DC206+DC215+DC220+DC233+DC246+DC260+DC268+DC277+DC288+DC298+DC306+DC315+DC325+DC334+DC343+DC351+DC357+DC368+DC377</f>
        <v>118179.06199999999</v>
      </c>
      <c r="DD9" s="282">
        <f t="shared" si="87"/>
        <v>118179.06199999999</v>
      </c>
      <c r="DE9" s="282">
        <f t="shared" si="31"/>
        <v>100</v>
      </c>
      <c r="DF9" s="282"/>
      <c r="DG9" s="282">
        <f t="shared" ref="DG9:DH9" si="88">DG12+DG16+DG25+DG34+DG46+DG50+DG68+DG74+DG91+DG96+DG108+DG117+DG129+DG140+DG151+DG164+DG177+DG190+DG194+DG206+DG215+DG220+DG233+DG246+DG260+DG268+DG277+DG288+DG298+DG306+DG315+DG325+DG334+DG343+DG351+DG357+DG368+DG377</f>
        <v>15852.5</v>
      </c>
      <c r="DH9" s="282">
        <f t="shared" si="88"/>
        <v>15852.5</v>
      </c>
      <c r="DI9" s="282">
        <f t="shared" si="33"/>
        <v>100</v>
      </c>
      <c r="DJ9" s="282"/>
      <c r="DK9" s="282">
        <f t="shared" ref="DK9:DL9" si="89">DK12+DK16+DK25+DK34+DK46+DK50+DK68+DK74+DK91+DK96+DK108+DK117+DK129+DK140+DK151+DK164+DK177+DK190+DK194+DK206+DK215+DK220+DK233+DK246+DK260+DK268+DK277+DK288+DK298+DK306+DK315+DK325+DK334+DK343+DK351+DK357+DK368+DK377</f>
        <v>0</v>
      </c>
      <c r="DL9" s="282">
        <f t="shared" si="89"/>
        <v>0</v>
      </c>
      <c r="DM9" s="282"/>
      <c r="DN9" s="282"/>
      <c r="DO9" s="282">
        <f t="shared" ref="DO9:DP9" si="90">DO12+DO16+DO25+DO34+DO46+DO50+DO68+DO74+DO91+DO96+DO108+DO117+DO129+DO140+DO151+DO164+DO177+DO190+DO194+DO206+DO215+DO220+DO233+DO246+DO260+DO268+DO277+DO288+DO298+DO306+DO315+DO325+DO334+DO343+DO351+DO357+DO368+DO377</f>
        <v>25000</v>
      </c>
      <c r="DP9" s="282">
        <f t="shared" si="90"/>
        <v>25000</v>
      </c>
      <c r="DQ9" s="282">
        <f t="shared" si="37"/>
        <v>100</v>
      </c>
      <c r="DR9" s="282"/>
      <c r="DS9" s="282">
        <f t="shared" ref="DS9:DT9" si="91">DS12+DS16+DS25+DS34+DS46+DS50+DS68+DS74+DS91+DS96+DS108+DS117+DS129+DS140+DS151+DS164+DS177+DS190+DS194+DS206+DS215+DS220+DS233+DS246+DS260+DS268+DS277+DS288+DS298+DS306+DS315+DS325+DS334+DS343+DS351+DS357+DS368+DS377</f>
        <v>1000</v>
      </c>
      <c r="DT9" s="282">
        <f t="shared" si="91"/>
        <v>1000</v>
      </c>
      <c r="DU9" s="282">
        <f t="shared" si="39"/>
        <v>100</v>
      </c>
      <c r="DV9" s="282"/>
      <c r="DW9" s="282">
        <f t="shared" ref="DW9:DX9" si="92">DW12+DW16+DW25+DW34+DW46+DW50+DW68+DW74+DW91+DW96+DW108+DW117+DW129+DW140+DW151+DW164+DW177+DW190+DW194+DW206+DW215+DW220+DW233+DW246+DW260+DW268+DW277+DW288+DW298+DW306+DW315+DW325+DW334+DW343+DW351+DW357+DW368+DW377</f>
        <v>0</v>
      </c>
      <c r="DX9" s="282">
        <f t="shared" si="92"/>
        <v>0</v>
      </c>
      <c r="DY9" s="282"/>
      <c r="DZ9" s="282"/>
      <c r="EA9" s="282">
        <f t="shared" ref="EA9:EB9" si="93">EA12+EA16+EA25+EA34+EA46+EA50+EA68+EA74+EA91+EA96+EA108+EA117+EA129+EA140+EA151+EA164+EA177+EA190+EA194+EA206+EA215+EA220+EA233+EA246+EA260+EA268+EA277+EA288+EA298+EA306+EA315+EA325+EA334+EA343+EA351+EA357+EA368+EA377</f>
        <v>22000</v>
      </c>
      <c r="EB9" s="282">
        <f t="shared" si="93"/>
        <v>22000</v>
      </c>
      <c r="EC9" s="282"/>
      <c r="ED9" s="282"/>
      <c r="EE9" s="282">
        <f t="shared" ref="EE9:EF9" si="94">EE12+EE16+EE25+EE34+EE46+EE50+EE68+EE74+EE91+EE96+EE108+EE117+EE129+EE140+EE151+EE164+EE177+EE190+EE194+EE206+EE215+EE220+EE233+EE246+EE260+EE268+EE277+EE288+EE298+EE306+EE315+EE325+EE334+EE343+EE351+EE357+EE368+EE377</f>
        <v>5000</v>
      </c>
      <c r="EF9" s="282">
        <f t="shared" si="94"/>
        <v>5000</v>
      </c>
      <c r="EG9" s="282"/>
      <c r="EH9" s="282"/>
      <c r="EI9" s="282">
        <f t="shared" ref="EI9:EJ9" si="95">EI12+EI16+EI25+EI34+EI46+EI50+EI68+EI74+EI91+EI96+EI108+EI117+EI129+EI140+EI151+EI164+EI177+EI190+EI194+EI206+EI215+EI220+EI233+EI246+EI260+EI268+EI277+EI288+EI298+EI306+EI315+EI325+EI334+EI343+EI351+EI357+EI368+EI377</f>
        <v>0</v>
      </c>
      <c r="EJ9" s="282">
        <f t="shared" si="95"/>
        <v>0</v>
      </c>
      <c r="EK9" s="282"/>
      <c r="EL9" s="282"/>
      <c r="EM9" s="282">
        <f t="shared" ref="EM9:EN9" si="96">EM12+EM16+EM25+EM34+EM46+EM50+EM68+EM74+EM91+EM96+EM108+EM117+EM129+EM140+EM151+EM164+EM177+EM190+EM194+EM206+EM215+EM220+EM233+EM246+EM260+EM268+EM277+EM288+EM298+EM306+EM315+EM325+EM334+EM343+EM351+EM357+EM368+EM377</f>
        <v>0</v>
      </c>
      <c r="EN9" s="282">
        <f t="shared" si="96"/>
        <v>0</v>
      </c>
      <c r="EO9" s="282"/>
      <c r="EP9" s="282"/>
      <c r="EQ9" s="282">
        <f t="shared" ref="EQ9:ER9" si="97">EQ12+EQ16+EQ25+EQ34+EQ46+EQ50+EQ68+EQ74+EQ91+EQ96+EQ108+EQ117+EQ129+EQ140+EQ151+EQ164+EQ177+EQ190+EQ194+EQ206+EQ215+EQ220+EQ233+EQ246+EQ260+EQ268+EQ277+EQ288+EQ298+EQ306+EQ315+EQ325+EQ334+EQ343+EQ351+EQ357+EQ368+EQ377</f>
        <v>41400</v>
      </c>
      <c r="ER9" s="282">
        <f t="shared" si="97"/>
        <v>40354.805520000002</v>
      </c>
      <c r="ES9" s="282"/>
      <c r="ET9" s="282"/>
      <c r="EU9" s="282">
        <f t="shared" ref="EU9:EV9" si="98">EU12+EU16+EU25+EU34+EU46+EU50+EU68+EU74+EU91+EU96+EU108+EU117+EU129+EU140+EU151+EU164+EU177+EU190+EU194+EU206+EU215+EU220+EU233+EU246+EU260+EU268+EU277+EU288+EU298+EU306+EU315+EU325+EU334+EU343+EU351+EU357+EU368+EU377</f>
        <v>0</v>
      </c>
      <c r="EV9" s="282">
        <f t="shared" si="98"/>
        <v>0</v>
      </c>
      <c r="EW9" s="282"/>
      <c r="EX9" s="282"/>
      <c r="EY9" s="282">
        <f t="shared" ref="EY9:EZ9" si="99">EY12+EY16+EY25+EY34+EY46+EY50+EY68+EY74+EY91+EY96+EY108+EY117+EY129+EY140+EY151+EY164+EY177+EY190+EY194+EY206+EY215+EY220+EY233+EY246+EY260+EY268+EY277+EY288+EY298+EY306+EY315+EY325+EY334+EY343+EY351+EY357+EY368+EY377</f>
        <v>92401.82</v>
      </c>
      <c r="EZ9" s="282">
        <f t="shared" si="99"/>
        <v>92401.82</v>
      </c>
      <c r="FA9" s="282"/>
      <c r="FB9" s="282"/>
      <c r="FC9" s="282">
        <f t="shared" ref="FC9:FD9" si="100">FC12+FC16+FC25+FC34+FC46+FC50+FC68+FC74+FC91+FC96+FC108+FC117+FC129+FC140+FC151+FC164+FC177+FC190+FC194+FC206+FC215+FC220+FC233+FC246+FC260+FC268+FC277+FC288+FC298+FC306+FC315+FC325+FC334+FC343+FC351+FC357+FC368+FC377</f>
        <v>6600.0024000000003</v>
      </c>
      <c r="FD9" s="282">
        <f t="shared" si="100"/>
        <v>6600.0024000000003</v>
      </c>
      <c r="FE9" s="282">
        <f t="shared" si="56"/>
        <v>100</v>
      </c>
      <c r="FF9" s="282"/>
      <c r="FG9" s="282">
        <f t="shared" ref="FG9:FH9" si="101">FG12+FG16+FG25+FG34+FG46+FG50+FG68+FG74+FG91+FG96+FG108+FG117+FG129+FG140+FG151+FG164+FG177+FG190+FG194+FG206+FG215+FG220+FG233+FG246+FG260+FG268+FG277+FG288+FG298+FG306+FG315+FG325+FG334+FG343+FG351+FG357+FG368+FG377</f>
        <v>35085.699999999997</v>
      </c>
      <c r="FH9" s="282">
        <f t="shared" si="101"/>
        <v>35085.699999999997</v>
      </c>
      <c r="FI9" s="282">
        <f t="shared" si="58"/>
        <v>100</v>
      </c>
      <c r="FJ9" s="282"/>
      <c r="FK9" s="282">
        <f t="shared" ref="FK9:FL9" si="102">FK12+FK16+FK25+FK34+FK46+FK50+FK68+FK74+FK91+FK96+FK108+FK117+FK129+FK140+FK151+FK164+FK177+FK190+FK194+FK206+FK215+FK220+FK233+FK246+FK260+FK268+FK277+FK288+FK298+FK306+FK315+FK325+FK334+FK343+FK351+FK357+FK368+FK377</f>
        <v>16602.756000000001</v>
      </c>
      <c r="FL9" s="282">
        <f t="shared" si="102"/>
        <v>16590.72363</v>
      </c>
      <c r="FM9" s="282">
        <f>FL9/FK9*100</f>
        <v>99.927527875492473</v>
      </c>
      <c r="FN9" s="282"/>
      <c r="FO9" s="282">
        <f t="shared" ref="FO9:FP9" si="103">FO12+FO16+FO25+FO34+FO46+FO50+FO68+FO74+FO91+FO96+FO108+FO117+FO129+FO140+FO151+FO164+FO177+FO190+FO194+FO206+FO215+FO220+FO233+FO246+FO260+FO268+FO277+FO288+FO298+FO306+FO315+FO325+FO334+FO343+FO351+FO357+FO368+FO377</f>
        <v>0</v>
      </c>
      <c r="FP9" s="282">
        <f t="shared" si="103"/>
        <v>0</v>
      </c>
      <c r="FQ9" s="282"/>
      <c r="FR9" s="282"/>
      <c r="FS9" s="282">
        <f>FS12+FS16+FS25+FS34+FS46+FS50+FS68+FS74+FS91+FS96+FS108+FS117+FS129+FS140+FS151+FS164+FS177+FS190+FS194+FS206+FS215+FS220+FS233+FS246+FS260+FS268+FS277+FS288+FS298+FS306+FS315+FS325+FS334+FS343+FS351+FS357+FS368+FS377</f>
        <v>19873.400000000001</v>
      </c>
      <c r="FT9" s="282">
        <f>FT12+FT16+FT25+FT34+FT46+FT50+FT68+FT74+FT91+FT96+FT108+FT117+FT129+FT140+FT151+FT164+FT177+FT190+FT194+FT206+FT215+FT220+FT233+FT246+FT260+FT268+FT277+FT288+FT298+FT306+FT315+FT325+FT334+FT343+FT351+FT357+FT368+FT377</f>
        <v>8573.4249400000008</v>
      </c>
      <c r="FU9" s="282">
        <f t="shared" si="61"/>
        <v>43.140202179798123</v>
      </c>
      <c r="FV9" s="282"/>
      <c r="FW9" s="281">
        <f>FW12+FW16+FW25+FW34+FW46+FW50+FW68+FW74+FW91+FW96+FW108+FW117+FW129+FW140+FW151+FW164+FW177+FW190+FW194+FW206+FW215+FW220+FW233+FW246+FW260+FW268+FW277+FW288+FW298+FW306+FW315+FW325+FW334+FW343+FW351+FW357+FW368+FW377</f>
        <v>0</v>
      </c>
      <c r="FX9" s="281">
        <f>FX12+FX16+FX25+FX34+FX46+FX50+FX68+FX74+FX91+FX96+FX108+FX117+FX129+FX140+FX151+FX164+FX177+FX190+FX194+FX206+FX215+FX220+FX233+FX246+FX260+FX268+FX277+FX288+FX298+FX306+FX315+FX325+FX334+FX343+FX351+FX357+FX368+FX377</f>
        <v>0</v>
      </c>
      <c r="FY9" s="282"/>
      <c r="FZ9" s="282"/>
      <c r="GA9" s="281">
        <f>GA12+GA16+GA25+GA34+GA46+GA50+GA68+GA74+GA91+GA96+GA108+GA117+GA129+GA140+GA151+GA164+GA177+GA190+GA194+GA206+GA215+GA220+GA233+GA246+GA260+GA268+GA277+GA288+GA298+GA306+GA315+GA325+GA334+GA343+GA351+GA357+GA368+GA377</f>
        <v>0</v>
      </c>
      <c r="GB9" s="281">
        <f>GB12+GB16+GB25+GB34+GB46+GB50+GB68+GB74+GB91+GB96+GB108+GB117+GB129+GB140+GB151+GB164+GB177+GB190+GB194+GB206+GB215+GB220+GB233+GB246+GB260+GB268+GB277+GB288+GB298+GB306+GB315+GB325+GB334+GB343+GB351+GB357+GB368+GB377</f>
        <v>0</v>
      </c>
      <c r="GC9" s="282"/>
      <c r="GD9" s="282"/>
      <c r="GE9" s="281">
        <f>GE12+GE16+GE25+GE34+GE46+GE50+GE68+GE74+GE91+GE96+GE108+GE117+GE129+GE140+GE151+GE164+GE177+GE190+GE194+GE206+GE215+GE220+GE233+GE246+GE260+GE268+GE277+GE288+GE298+GE306+GE315+GE325+GE334+GE343+GE351+GE357+GE368+GE377</f>
        <v>165000</v>
      </c>
      <c r="GF9" s="281">
        <f>GF12+GF16+GF25+GF34+GF46+GF50+GF68+GF74+GF91+GF96+GF108+GF117+GF129+GF140+GF151+GF164+GF177+GF190+GF194+GF206+GF215+GF220+GF233+GF246+GF260+GF268+GF277+GF288+GF298+GF306+GF315+GF325+GF334+GF343+GF351+GF357+GF368+GF377</f>
        <v>165000</v>
      </c>
      <c r="GG9" s="282">
        <f t="shared" si="63"/>
        <v>100</v>
      </c>
      <c r="GH9" s="282"/>
      <c r="GI9" s="281">
        <f>GI12+GI16+GI25+GI34+GI46+GI50+GI68+GI74+GI91+GI96+GI108+GI117+GI129+GI140+GI151+GI164+GI177+GI190+GI194+GI206+GI215+GI220+GI233+GI246+GI260+GI268+GI277+GI288+GI298+GI306+GI315+GI325+GI334+GI343+GI351+GI357+GI368+GI377</f>
        <v>0</v>
      </c>
      <c r="GJ9" s="281">
        <f>GJ12+GJ16+GJ25+GJ34+GJ46+GJ50+GJ68+GJ74+GJ91+GJ96+GJ108+GJ117+GJ129+GJ140+GJ151+GJ164+GJ177+GJ190+GJ194+GJ206+GJ215+GJ220+GJ233+GJ246+GJ260+GJ268+GJ277+GJ288+GJ298+GJ306+GJ315+GJ325+GJ334+GJ343+GJ351+GJ357+GJ368+GJ377</f>
        <v>0</v>
      </c>
      <c r="GK9" s="282"/>
      <c r="GL9" s="282"/>
      <c r="GM9" s="281">
        <f>GM12+GM16+GM25+GM34+GM46+GM50+GM68+GM74+GM91+GM96+GM108+GM117+GM129+GM140+GM151+GM164+GM177+GM190+GM194+GM206+GM215+GM220+GM233+GM246+GM260+GM268+GM277+GM288+GM298+GM306+GM315+GM325+GM334+GM343+GM351+GM357+GM368+GM377</f>
        <v>20000</v>
      </c>
      <c r="GN9" s="281">
        <f>GN12+GN16+GN25+GN34+GN46+GN50+GN68+GN74+GN91+GN96+GN108+GN117+GN129+GN140+GN151+GN164+GN177+GN190+GN194+GN206+GN215+GN220+GN233+GN246+GN260+GN268+GN277+GN288+GN298+GN306+GN315+GN325+GN334+GN343+GN351+GN357+GN368+GN377</f>
        <v>20000</v>
      </c>
      <c r="GO9" s="282">
        <f t="shared" si="65"/>
        <v>100</v>
      </c>
      <c r="GP9" s="282"/>
      <c r="GQ9" s="281">
        <f>GQ12+GQ16+GQ25+GQ34+GQ46+GQ50+GQ68+GQ74+GQ91+GQ96+GQ108+GQ117+GQ129+GQ140+GQ151+GQ164+GQ177+GQ190+GQ194+GQ206+GQ215+GQ220+GQ233+GQ246+GQ260+GQ268+GQ277+GQ288+GQ298+GQ306+GQ315+GQ325+GQ334+GQ343+GQ351+GQ357+GQ368+GQ377</f>
        <v>6634.6</v>
      </c>
      <c r="GR9" s="281">
        <f>GR12+GR16+GR25+GR34+GR46+GR50+GR68+GR74+GR91+GR96+GR108+GR117+GR129+GR140+GR151+GR164+GR177+GR190+GR194+GR206+GR215+GR220+GR233+GR246+GR260+GR268+GR277+GR288+GR298+GR306+GR315+GR325+GR334+GR343+GR351+GR357+GR368+GR377</f>
        <v>6634.6</v>
      </c>
      <c r="GS9" s="282">
        <f t="shared" si="66"/>
        <v>100</v>
      </c>
      <c r="GT9" s="282"/>
      <c r="GU9" s="281">
        <f>GU12+GU16+GU25+GU34+GU46+GU50+GU68+GU74+GU91+GU96+GU108+GU117+GU129+GU140+GU151+GU164+GU177+GU190+GU194+GU206+GU215+GU220+GU233+GU246+GU260+GU268+GU277+GU288+GU298+GU306+GU315+GU325+GU334+GU343+GU351+GU357+GU368+GU377</f>
        <v>0</v>
      </c>
      <c r="GV9" s="281">
        <f>GV12+GV16+GV25+GV34+GV46+GV50+GV68+GV74+GV91+GV96+GV108+GV117+GV129+GV140+GV151+GV164+GV177+GV190+GV194+GV206+GV215+GV220+GV233+GV246+GV260+GV268+GV277+GV288+GV298+GV306+GV315+GV325+GV334+GV343+GV351+GV357+GV368+GV377</f>
        <v>0</v>
      </c>
      <c r="GW9" s="282"/>
      <c r="GX9" s="282"/>
      <c r="GY9" s="281">
        <f>GY12+GY16+GY25+GY34+GY46+GY50+GY68+GY74+GY91+GY96+GY108+GY117+GY129+GY140+GY151+GY164+GY177+GY190+GY194+GY206+GY215+GY220+GY233+GY246+GY260+GY268+GY277+GY288+GY298+GY306+GY315+GY325+GY334+GY343+GY351+GY357+GY368+GY377</f>
        <v>15956.97</v>
      </c>
      <c r="GZ9" s="281">
        <f>GZ12+GZ16+GZ25+GZ34+GZ46+GZ50+GZ68+GZ74+GZ91+GZ96+GZ108+GZ117+GZ129+GZ140+GZ151+GZ164+GZ177+GZ190+GZ194+GZ206+GZ215+GZ220+GZ233+GZ246+GZ260+GZ268+GZ277+GZ288+GZ298+GZ306+GZ315+GZ325+GZ334+GZ343+GZ351+GZ357+GZ368+GZ377</f>
        <v>15956.97</v>
      </c>
      <c r="HA9" s="282">
        <f t="shared" si="68"/>
        <v>100</v>
      </c>
      <c r="HB9" s="282"/>
      <c r="HC9" s="281">
        <f>HC12+HC16+HC25+HC34+HC46+HC50+HC68+HC74+HC91+HC96+HC108+HC117+HC129+HC140+HC151+HC164+HC177+HC190+HC194+HC206+HC215+HC220+HC233+HC246+HC260+HC268+HC277+HC288+HC298+HC306+HC315+HC325+HC334+HC343+HC351+HC357+HC368+HC377</f>
        <v>0</v>
      </c>
      <c r="HD9" s="281">
        <f>HD12+HD16+HD25+HD34+HD46+HD50+HD68+HD74+HD91+HD96+HD108+HD117+HD129+HD140+HD151+HD164+HD177+HD190+HD194+HD206+HD215+HD220+HD233+HD246+HD260+HD268+HD277+HD288+HD298+HD306+HD315+HD325+HD334+HD343+HD351+HD357+HD368+HD377</f>
        <v>0</v>
      </c>
      <c r="HE9" s="282"/>
      <c r="HF9" s="282"/>
      <c r="HG9" s="281">
        <f>HG12+HG16+HG25+HG34+HG46+HG50+HG68+HG74+HG91+HG96+HG108+HG117+HG129+HG140+HG151+HG164+HG177+HG190+HG194+HG206+HG215+HG220+HG233+HG246+HG260+HG268+HG277+HG288+HG298+HG306+HG315+HG325+HG334+HG343+HG351+HG357+HG368+HG377</f>
        <v>99500</v>
      </c>
      <c r="HH9" s="281">
        <f>HH12+HH16+HH25+HH34+HH46+HH50+HH68+HH74+HH91+HH96+HH108+HH117+HH129+HH140+HH151+HH164+HH177+HH190+HH194+HH206+HH215+HH220+HH233+HH246+HH260+HH268+HH277+HH288+HH298+HH306+HH315+HH325+HH334+HH343+HH351+HH357+HH368+HH377</f>
        <v>99499.92</v>
      </c>
      <c r="HI9" s="282">
        <f t="shared" si="69"/>
        <v>99.999919597989944</v>
      </c>
      <c r="HJ9" s="282"/>
      <c r="HK9" s="281">
        <f>HK12+HK16+HK25+HK34+HK46+HK50+HK68+HK74+HK91+HK96+HK108+HK117+HK129+HK140+HK151+HK164+HK177+HK190+HK194+HK206+HK215+HK220+HK233+HK246+HK260+HK268+HK277+HK288+HK298+HK306+HK315+HK325+HK334+HK343+HK351+HK357+HK368+HK377</f>
        <v>4315.1000000000004</v>
      </c>
      <c r="HL9" s="281">
        <f>HL12+HL16+HL25+HL34+HL46+HL50+HL68+HL74+HL91+HL96+HL108+HL117+HL129+HL140+HL151+HL164+HL177+HL190+HL194+HL206+HL215+HL220+HL233+HL246+HL260+HL268+HL277+HL288+HL298+HL306+HL315+HL325+HL334+HL343+HL351+HL357+HL368+HL377</f>
        <v>4315.1000000000004</v>
      </c>
      <c r="HM9" s="282">
        <f t="shared" si="70"/>
        <v>100</v>
      </c>
      <c r="HN9" s="282"/>
      <c r="HO9" s="281">
        <f>HO12+HO16+HO25+HO34+HO46+HO50+HO68+HO74+HO91+HO96+HO108+HO117+HO129+HO140+HO151+HO164+HO177+HO190+HO194+HO206+HO215+HO220+HO233+HO246+HO260+HO268+HO277+HO288+HO298+HO306+HO315+HO325+HO334+HO343+HO351+HO357+HO368+HO377</f>
        <v>0</v>
      </c>
      <c r="HP9" s="281">
        <f>HP12+HP16+HP25+HP34+HP46+HP50+HP68+HP74+HP91+HP96+HP108+HP117+HP129+HP140+HP151+HP164+HP177+HP190+HP194+HP206+HP215+HP220+HP233+HP246+HP260+HP268+HP277+HP288+HP298+HP306+HP315+HP325+HP334+HP343+HP351+HP357+HP368+HP377</f>
        <v>0</v>
      </c>
      <c r="HQ9" s="282"/>
      <c r="HR9" s="282"/>
      <c r="HS9" s="281">
        <f>HS12+HS16+HS25+HS34+HS46+HS50+HS68+HS74+HS91+HS96+HS108+HS117+HS129+HS140+HS151+HS164+HS177+HS190+HS194+HS206+HS215+HS220+HS233+HS246+HS260+HS268+HS277+HS288+HS298+HS306+HS315+HS325+HS334+HS343+HS351+HS357+HS368+HS377</f>
        <v>0</v>
      </c>
      <c r="HT9" s="281">
        <f>HT12+HT16+HT25+HT34+HT46+HT50+HT68+HT74+HT91+HT96+HT108+HT117+HT129+HT140+HT151+HT164+HT177+HT190+HT194+HT206+HT215+HT220+HT233+HT246+HT260+HT268+HT277+HT288+HT298+HT306+HT315+HT325+HT334+HT343+HT351+HT357+HT368+HT377</f>
        <v>0</v>
      </c>
      <c r="HU9" s="282"/>
      <c r="HV9" s="282"/>
      <c r="HW9" s="281">
        <f>HW12+HW16+HW25+HW34+HW46+HW50+HW68+HW74+HW91+HW96+HW108+HW117+HW129+HW140+HW151+HW164+HW177+HW190+HW194+HW206+HW215+HW220+HW233+HW246+HW260+HW268+HW277+HW288+HW298+HW306+HW315+HW325+HW334+HW343+HW351+HW357+HW368+HW377</f>
        <v>100</v>
      </c>
      <c r="HX9" s="281">
        <f>HX12+HX16+HX25+HX34+HX46+HX50+HX68+HX74+HX91+HX96+HX108+HX117+HX129+HX140+HX151+HX164+HX177+HX190+HX194+HX206+HX215+HX220+HX233+HX246+HX260+HX268+HX277+HX288+HX298+HX306+HX315+HX325+HX334+HX343+HX351+HX357+HX368+HX377</f>
        <v>100</v>
      </c>
      <c r="HY9" s="282">
        <f t="shared" si="72"/>
        <v>100</v>
      </c>
      <c r="HZ9" s="282"/>
      <c r="IA9" s="281">
        <f>IA12+IA16+IA25+IA34+IA46+IA50+IA68+IA74+IA91+IA96+IA108+IA117+IA129+IA140+IA151+IA164+IA177+IA190+IA194+IA206+IA215+IA220+IA233+IA246+IA260+IA268+IA277+IA288+IA298+IA306+IA315+IA325+IA334+IA343+IA351+IA357+IA368+IA377</f>
        <v>0</v>
      </c>
      <c r="IB9" s="281">
        <f>IB12+IB16+IB25+IB34+IB46+IB50+IB68+IB74+IB91+IB96+IB108+IB117+IB129+IB140+IB151+IB164+IB177+IB190+IB194+IB206+IB215+IB220+IB233+IB246+IB260+IB268+IB277+IB288+IB298+IB306+IB315+IB325+IB334+IB343+IB351+IB357+IB368+IB377</f>
        <v>0</v>
      </c>
      <c r="IC9" s="282"/>
      <c r="ID9" s="282"/>
      <c r="IE9" s="281">
        <f>IE12+IE16+IE25+IE34+IE46+IE50+IE68+IE74+IE91+IE96+IE108+IE117+IE129+IE140+IE151+IE164+IE177+IE190+IE194+IE206+IE215+IE220+IE233+IE246+IE260+IE268+IE277+IE288+IE298+IE306+IE315+IE325+IE334+IE343+IE351+IE357+IE368+IE377</f>
        <v>287125</v>
      </c>
      <c r="IF9" s="281">
        <f>IF12+IF16+IF25+IF34+IF46+IF50+IF68+IF74+IF91+IF96+IF108+IF117+IF129+IF140+IF151+IF164+IF177+IF190+IF194+IF206+IF215+IF220+IF233+IF246+IF260+IF268+IF277+IF288+IF298+IF306+IF315+IF325+IF334+IF343+IF351+IF357+IF368+IF377</f>
        <v>0</v>
      </c>
      <c r="IG9" s="282"/>
      <c r="IH9" s="282"/>
      <c r="II9" s="281">
        <f>II12+II16+II25+II34+II46+II50+II68+II74+II91+II96+II108+II117+II129+II140+II151+II164+II177+II190+II194+II206+II215+II220+II233+II246+II260+II268+II277+II288+II298+II306+II315+II325+II334+II343+II351+II357+II368+II377</f>
        <v>6460.7</v>
      </c>
      <c r="IJ9" s="281">
        <f>IJ12+IJ16+IJ25+IJ34+IJ46+IJ50+IJ68+IJ74+IJ91+IJ96+IJ108+IJ117+IJ129+IJ140+IJ151+IJ164+IJ177+IJ190+IJ194+IJ206+IJ215+IJ220+IJ233+IJ246+IJ260+IJ268+IJ277+IJ288+IJ298+IJ306+IJ315+IJ325+IJ334+IJ343+IJ351+IJ357+IJ368+IJ377</f>
        <v>6075.6372000000001</v>
      </c>
      <c r="IK9" s="282">
        <f t="shared" si="75"/>
        <v>94.039921370749298</v>
      </c>
      <c r="IL9" s="282"/>
      <c r="IM9" s="281">
        <f>IM12+IM16+IM25+IM34+IM46+IM50+IM68+IM74+IM91+IM96+IM108+IM117+IM129+IM140+IM151+IM164+IM177+IM190+IM194+IM206+IM215+IM220+IM233+IM246+IM260+IM268+IM277+IM288+IM298+IM306+IM315+IM325+IM334+IM343+IM351+IM357+IM368+IM377</f>
        <v>0</v>
      </c>
      <c r="IN9" s="281">
        <f>IN12+IN16+IN25+IN34+IN46+IN50+IN68+IN74+IN91+IN96+IN108+IN117+IN129+IN140+IN151+IN164+IN177+IN190+IN194+IN206+IN215+IN220+IN233+IN246+IN260+IN268+IN277+IN288+IN298+IN306+IN315+IN325+IN334+IN343+IN351+IN357+IN368+IN377</f>
        <v>0</v>
      </c>
      <c r="IO9" s="282"/>
      <c r="IP9" s="282"/>
      <c r="IQ9" s="281">
        <f>IQ12+IQ16+IQ25+IQ34+IQ46+IQ50+IQ68+IQ74+IQ91+IQ96+IQ108+IQ117+IQ129+IQ140+IQ151+IQ164+IQ177+IQ190+IQ194+IQ206+IQ215+IQ220+IQ233+IQ246+IQ260+IQ268+IQ277+IQ288+IQ298+IQ306+IQ315+IQ325+IQ334+IQ343+IQ351+IQ357+IQ368+IQ377</f>
        <v>15000</v>
      </c>
      <c r="IR9" s="281">
        <f>IR12+IR16+IR25+IR34+IR46+IR50+IR68+IR74+IR91+IR96+IR108+IR117+IR129+IR140+IR151+IR164+IR177+IR190+IR194+IR206+IR215+IR220+IR233+IR246+IR260+IR268+IR277+IR288+IR298+IR306+IR315+IR325+IR334+IR343+IR351+IR357+IR368+IR377</f>
        <v>15000</v>
      </c>
      <c r="IS9" s="282">
        <f t="shared" si="77"/>
        <v>100</v>
      </c>
    </row>
    <row r="10" spans="1:253" s="12" customFormat="1" ht="15.75" x14ac:dyDescent="0.25">
      <c r="A10" s="291" t="s">
        <v>117</v>
      </c>
      <c r="B10" s="283">
        <f t="shared" si="78"/>
        <v>691429.8</v>
      </c>
      <c r="C10" s="283">
        <f t="shared" si="79"/>
        <v>1964850.9944000002</v>
      </c>
      <c r="D10" s="283">
        <f t="shared" si="80"/>
        <v>1940299.4790300003</v>
      </c>
      <c r="E10" s="283">
        <f t="shared" si="1"/>
        <v>98.750464262176934</v>
      </c>
      <c r="F10" s="283"/>
      <c r="G10" s="283">
        <f t="shared" ref="G10:BW10" si="104">SUM(G13:G14,G17:G23,G26:G32,G35:G44,G47:G48,G51:G66,G69:G72,G75:G89,G92:G94,G97:G106,G109:G115,G118:G127,G130:G138,G141:G149,G152:G162,G165:G175,G178:G188,G191:G192,G195:G204,G207:G213,G216:G218,G221:G231,G234:G244,G247:G258,G261:G266,G269:G275,G278:G286,G289:G296,G299:G304,G307:G313,G316:G323,G326:G332,G335:G341,G344:G349,G352:G355,G358:G366,G369:G375,G378:G381)</f>
        <v>0</v>
      </c>
      <c r="H10" s="283">
        <f t="shared" si="104"/>
        <v>0</v>
      </c>
      <c r="I10" s="283">
        <f t="shared" si="104"/>
        <v>0</v>
      </c>
      <c r="J10" s="283">
        <f t="shared" ref="J10" si="105">SUM(J13:J14,J17:J23,J26:J32,J35:J44,J47:J48,J51:J66,J69:J72,J75:J89,J92:J94,J97:J106,J109:J115,J118:J127,J130:J138,J141:J149,J152:J162,J165:J175,J178:J188,J191:J192,J195:J204,J207:J213,J216:J218,J221:J231,J234:J244,J247:J258,J261:J266,J269:J275,J278:J286,J289:J296,J299:J304,J307:J313,J316:J323,J326:J332,J335:J341,J344:J349,J352:J355,J358:J366,J369:J375,J378:J381)</f>
        <v>299900</v>
      </c>
      <c r="K10" s="283">
        <f t="shared" si="104"/>
        <v>299900</v>
      </c>
      <c r="L10" s="283">
        <f t="shared" si="104"/>
        <v>299900</v>
      </c>
      <c r="M10" s="283">
        <f t="shared" si="4"/>
        <v>100</v>
      </c>
      <c r="N10" s="283"/>
      <c r="O10" s="283">
        <f t="shared" si="104"/>
        <v>0</v>
      </c>
      <c r="P10" s="283">
        <f t="shared" si="104"/>
        <v>0</v>
      </c>
      <c r="Q10" s="282"/>
      <c r="R10" s="283">
        <f t="shared" ref="R10" si="106">SUM(R13:R14,R17:R23,R26:R32,R35:R44,R47:R48,R51:R66,R69:R72,R75:R89,R92:R94,R97:R106,R109:R115,R118:R127,R130:R138,R141:R149,R152:R162,R165:R175,R178:R188,R191:R192,R195:R204,R207:R213,R216:R218,R221:R231,R234:R244,R247:R258,R261:R266,R269:R275,R278:R286,R289:R296,R299:R304,R307:R313,R316:R323,R326:R332,R335:R341,R344:R349,R352:R355,R358:R366,R369:R375,R378:R381)</f>
        <v>2500</v>
      </c>
      <c r="S10" s="283">
        <f t="shared" si="104"/>
        <v>2500</v>
      </c>
      <c r="T10" s="283">
        <f t="shared" si="104"/>
        <v>2500</v>
      </c>
      <c r="U10" s="282">
        <f t="shared" si="8"/>
        <v>100</v>
      </c>
      <c r="V10" s="282"/>
      <c r="W10" s="283">
        <f t="shared" si="104"/>
        <v>0</v>
      </c>
      <c r="X10" s="283">
        <f t="shared" si="104"/>
        <v>0</v>
      </c>
      <c r="Y10" s="283"/>
      <c r="Z10" s="283">
        <f t="shared" ref="Z10" si="107">SUM(Z13:Z14,Z17:Z23,Z26:Z32,Z35:Z44,Z47:Z48,Z51:Z66,Z69:Z72,Z75:Z89,Z92:Z94,Z97:Z106,Z109:Z115,Z118:Z127,Z130:Z138,Z141:Z149,Z152:Z162,Z165:Z175,Z178:Z188,Z191:Z192,Z195:Z204,Z207:Z213,Z216:Z218,Z221:Z231,Z234:Z244,Z247:Z258,Z261:Z266,Z269:Z275,Z278:Z286,Z289:Z296,Z299:Z304,Z307:Z313,Z316:Z323,Z326:Z332,Z335:Z341,Z344:Z349,Z352:Z355,Z358:Z366,Z369:Z375,Z378:Z381)</f>
        <v>49029.8</v>
      </c>
      <c r="AA10" s="283">
        <f t="shared" si="104"/>
        <v>70234.600000000006</v>
      </c>
      <c r="AB10" s="283">
        <f t="shared" si="104"/>
        <v>70234.600000000006</v>
      </c>
      <c r="AC10" s="283">
        <f t="shared" si="10"/>
        <v>100</v>
      </c>
      <c r="AD10" s="283">
        <f t="shared" ref="AD10" si="108">SUM(AD13:AD14,AD17:AD23,AD26:AD32,AD35:AD44,AD47:AD48,AD51:AD66,AD69:AD72,AD75:AD89,AD92:AD94,AD97:AD106,AD109:AD115,AD118:AD127,AD130:AD138,AD141:AD149,AD152:AD162,AD165:AD175,AD178:AD188,AD191:AD192,AD195:AD204,AD207:AD213,AD216:AD218,AD221:AD231,AD234:AD244,AD247:AD258,AD261:AD266,AD269:AD275,AD278:AD286,AD289:AD296,AD299:AD304,AD307:AD313,AD316:AD323,AD326:AD332,AD335:AD341,AD344:AD349,AD352:AD355,AD358:AD366,AD369:AD375,AD378:AD381)</f>
        <v>340000</v>
      </c>
      <c r="AE10" s="283">
        <f t="shared" si="104"/>
        <v>340000</v>
      </c>
      <c r="AF10" s="283">
        <f t="shared" si="104"/>
        <v>339250.31253</v>
      </c>
      <c r="AG10" s="283">
        <f t="shared" si="12"/>
        <v>99.779503685294117</v>
      </c>
      <c r="AH10" s="283"/>
      <c r="AI10" s="283">
        <f t="shared" si="104"/>
        <v>0</v>
      </c>
      <c r="AJ10" s="283">
        <f t="shared" si="104"/>
        <v>0</v>
      </c>
      <c r="AK10" s="283"/>
      <c r="AL10" s="283"/>
      <c r="AM10" s="283">
        <f t="shared" si="104"/>
        <v>0</v>
      </c>
      <c r="AN10" s="283">
        <f t="shared" si="104"/>
        <v>0</v>
      </c>
      <c r="AO10" s="283"/>
      <c r="AP10" s="283"/>
      <c r="AQ10" s="283">
        <f t="shared" si="104"/>
        <v>0</v>
      </c>
      <c r="AR10" s="283">
        <f t="shared" si="104"/>
        <v>0</v>
      </c>
      <c r="AS10" s="283"/>
      <c r="AT10" s="283"/>
      <c r="AU10" s="283">
        <f t="shared" si="104"/>
        <v>0</v>
      </c>
      <c r="AV10" s="283">
        <f t="shared" si="104"/>
        <v>0</v>
      </c>
      <c r="AW10" s="283"/>
      <c r="AX10" s="283"/>
      <c r="AY10" s="283">
        <f t="shared" si="104"/>
        <v>0</v>
      </c>
      <c r="AZ10" s="283">
        <f t="shared" si="104"/>
        <v>0</v>
      </c>
      <c r="BA10" s="283"/>
      <c r="BB10" s="283"/>
      <c r="BC10" s="283">
        <f t="shared" si="104"/>
        <v>0</v>
      </c>
      <c r="BD10" s="283">
        <f t="shared" si="104"/>
        <v>0</v>
      </c>
      <c r="BE10" s="283"/>
      <c r="BF10" s="283"/>
      <c r="BG10" s="283">
        <f t="shared" si="104"/>
        <v>0</v>
      </c>
      <c r="BH10" s="283">
        <f t="shared" si="104"/>
        <v>0</v>
      </c>
      <c r="BI10" s="283"/>
      <c r="BJ10" s="283"/>
      <c r="BK10" s="283">
        <f t="shared" si="104"/>
        <v>0</v>
      </c>
      <c r="BL10" s="283">
        <f t="shared" si="104"/>
        <v>0</v>
      </c>
      <c r="BM10" s="283"/>
      <c r="BN10" s="283"/>
      <c r="BO10" s="283">
        <f t="shared" si="104"/>
        <v>0</v>
      </c>
      <c r="BP10" s="283">
        <f t="shared" si="104"/>
        <v>0</v>
      </c>
      <c r="BQ10" s="283"/>
      <c r="BR10" s="283"/>
      <c r="BS10" s="283">
        <f t="shared" si="104"/>
        <v>0</v>
      </c>
      <c r="BT10" s="283">
        <f t="shared" si="104"/>
        <v>0</v>
      </c>
      <c r="BU10" s="283"/>
      <c r="BV10" s="283"/>
      <c r="BW10" s="283">
        <f t="shared" si="104"/>
        <v>0</v>
      </c>
      <c r="BX10" s="283">
        <f t="shared" ref="BX10:BY10" si="109">SUM(BX13:BX14,BX17:BX23,BX26:BX32,BX35:BX44,BX47:BX48,BX51:BX66,BX69:BX72,BX75:BX89,BX92:BX94,BX97:BX106,BX109:BX115,BX118:BX127,BX130:BX138,BX141:BX149,BX152:BX162,BX165:BX175,BX178:BX188,BX191:BX192,BX195:BX204,BX207:BX213,BX216:BX218,BX221:BX231,BX234:BX244,BX247:BX258,BX261:BX266,BX269:BX275,BX278:BX286,BX289:BX296,BX299:BX304,BX307:BX313,BX316:BX323,BX326:BX332,BX335:BX341,BX344:BX349,BX352:BX355,BX358:BX366,BX369:BX375,BX378:BX381)</f>
        <v>0</v>
      </c>
      <c r="BY10" s="283">
        <f t="shared" si="109"/>
        <v>0</v>
      </c>
      <c r="BZ10" s="283"/>
      <c r="CA10" s="283">
        <f>SUM(CA13:CA14,CA17:CA23,CA26:CA32,CA35:CA44,CA47:CA48,CA51:CA66,CA69:CA72,CA75:CA89,CA92:CA94,CA97:CA106,CA109:CA115,CA118:CA127,CA130:CA138,CA141:CA149,CA152:CA162,CA165:CA175,CA178:CA188,CA191:CA192,CA195:CA204,CA207:CA213,CA216:CA218,CA221:CA231,CA234:CA244,CA247:CA258,CA261:CA266,CA269:CA275,CA278:CA286,CA289:CA296,CA299:CA304,CA307:CA313,CA316:CA323,CA326:CA332,CA335:CA341,CA344:CA349,CA352:CA355,CA358:CA366,CA369:CA375,CA378:CA381)</f>
        <v>31583.700000000026</v>
      </c>
      <c r="CB10" s="283">
        <f>SUM(CB13:CB14,CB17:CB23,CB26:CB32,CB35:CB44,CB47:CB48,CB51:CB66,CB69:CB72,CB75:CB89,CB92:CB94,CB97:CB106,CB109:CB115,CB118:CB127,CB130:CB138,CB141:CB149,CB152:CB162,CB165:CB175,CB178:CB188,CB191:CB192,CB195:CB204,CB207:CB213,CB216:CB218,CB221:CB231,CB234:CB244,CB247:CB258,CB261:CB266,CB269:CB275,CB278:CB286,CB289:CB296,CB299:CB304,CB307:CB313,CB316:CB323,CB326:CB332,CB335:CB341,CB344:CB349,CB352:CB355,CB358:CB366,CB369:CB375,CB378:CB381)</f>
        <v>29630.550100000029</v>
      </c>
      <c r="CC10" s="282">
        <f t="shared" si="20"/>
        <v>93.815956015286389</v>
      </c>
      <c r="CD10" s="282"/>
      <c r="CE10" s="283">
        <f>SUM(CE13:CE14,CE17:CE23,CE26:CE32,CE35:CE44,CE47:CE48,CE51:CE66,CE69:CE72,CE75:CE89,CE92:CE94,CE97:CE106,CE109:CE115,CE118:CE127,CE130:CE138,CE141:CE149,CE152:CE162,CE165:CE175,CE178:CE188,CE191:CE192,CE195:CE204,CE207:CE213,CE216:CE218,CE221:CE231,CE234:CE244,CE247:CE258,CE261:CE266,CE269:CE275,CE278:CE286,CE289:CE296,CE299:CE304,CE307:CE313,CE316:CE323,CE326:CE332,CE335:CE341,CE344:CE349,CE352:CE355,CE358:CE366,CE369:CE375,CE378:CE381)</f>
        <v>0</v>
      </c>
      <c r="CF10" s="283">
        <f>SUM(CF13:CF14,CF17:CF23,CF26:CF32,CF35:CF44,CF47:CF48,CF51:CF66,CF69:CF72,CF75:CF89,CF92:CF94,CF97:CF106,CF109:CF115,CF118:CF127,CF130:CF138,CF141:CF149,CF152:CF162,CF165:CF175,CF178:CF188,CF191:CF192,CF195:CF204,CF207:CF213,CF216:CF218,CF221:CF231,CF234:CF244,CF247:CF258,CF261:CF266,CF269:CF275,CF278:CF286,CF289:CF296,CF299:CF304,CF307:CF313,CF316:CF323,CF326:CF332,CF335:CF341,CF344:CF349,CF352:CF355,CF358:CF366,CF369:CF375,CF378:CF381)</f>
        <v>0</v>
      </c>
      <c r="CG10" s="282"/>
      <c r="CH10" s="282"/>
      <c r="CI10" s="283">
        <f t="shared" ref="CI10:CK10" si="110">SUM(CI13:CI14,CI17:CI23,CI26:CI32,CI35:CI44,CI47:CI48,CI51:CI66,CI69:CI72,CI75:CI89,CI92:CI94,CI97:CI106,CI109:CI115,CI118:CI127,CI130:CI138,CI141:CI149,CI152:CI162,CI165:CI175,CI178:CI188,CI191:CI192,CI195:CI204,CI207:CI213,CI216:CI218,CI221:CI231,CI234:CI244,CI247:CI258,CI261:CI266,CI269:CI275,CI278:CI286,CI289:CI296,CI299:CI304,CI307:CI313,CI316:CI323,CI326:CI332,CI335:CI341,CI344:CI349,CI352:CI355,CI358:CI366,CI369:CI375,CI378:CI381)</f>
        <v>0</v>
      </c>
      <c r="CJ10" s="283">
        <f t="shared" si="110"/>
        <v>0</v>
      </c>
      <c r="CK10" s="283">
        <f t="shared" si="110"/>
        <v>0</v>
      </c>
      <c r="CL10" s="283"/>
      <c r="CM10" s="283">
        <f>SUM(CM13:CM14,CM17:CM23,CM26:CM32,CM35:CM44,CM47:CM48,CM51:CM66,CM69:CM72,CM75:CM89,CM92:CM94,CM97:CM106,CM109:CM115,CM118:CM127,CM130:CM138,CM141:CM149,CM152:CM162,CM165:CM175,CM178:CM188,CM191:CM192,CM195:CM204,CM207:CM213,CM216:CM218,CM221:CM231,CM234:CM244,CM247:CM258,CM261:CM266,CM269:CM275,CM278:CM286,CM289:CM296,CM299:CM304,CM307:CM313,CM316:CM323,CM326:CM332,CM335:CM341,CM344:CM349,CM352:CM355,CM358:CM366,CM369:CM375,CM378:CM381)</f>
        <v>0</v>
      </c>
      <c r="CN10" s="283">
        <f>SUM(CN13:CN14,CN17:CN23,CN26:CN32,CN35:CN44,CN47:CN48,CN51:CN66,CN69:CN72,CN75:CN89,CN92:CN94,CN97:CN106,CN109:CN115,CN118:CN127,CN130:CN138,CN141:CN149,CN152:CN162,CN165:CN175,CN178:CN188,CN191:CN192,CN195:CN204,CN207:CN213,CN216:CN218,CN221:CN231,CN234:CN244,CN247:CN258,CN261:CN266,CN269:CN275,CN278:CN286,CN289:CN296,CN299:CN304,CN307:CN313,CN316:CN323,CN326:CN332,CN335:CN341,CN344:CN349,CN352:CN355,CN358:CN366,CN369:CN375,CN378:CN381)</f>
        <v>0</v>
      </c>
      <c r="CO10" s="282"/>
      <c r="CP10" s="282"/>
      <c r="CQ10" s="283">
        <f>SUM(CQ13:CQ14,CQ17:CQ23,CQ26:CQ32,CQ35:CQ44,CQ47:CQ48,CQ51:CQ66,CQ69:CQ72,CQ75:CQ89,CQ92:CQ94,CQ97:CQ106,CQ109:CQ115,CQ118:CQ127,CQ130:CQ138,CQ141:CQ149,CQ152:CQ162,CQ165:CQ175,CQ178:CQ188,CQ191:CQ192,CQ195:CQ204,CQ207:CQ213,CQ216:CQ218,CQ221:CQ231,CQ234:CQ244,CQ247:CQ258,CQ261:CQ266,CQ269:CQ275,CQ278:CQ286,CQ289:CQ296,CQ299:CQ304,CQ307:CQ313,CQ316:CQ323,CQ326:CQ332,CQ335:CQ341,CQ344:CQ349,CQ352:CQ355,CQ358:CQ366,CQ369:CQ375,CQ378:CQ381)</f>
        <v>0</v>
      </c>
      <c r="CR10" s="283">
        <f>SUM(CR13:CR14,CR17:CR23,CR26:CR32,CR35:CR44,CR47:CR48,CR51:CR66,CR69:CR72,CR75:CR89,CR92:CR94,CR97:CR106,CR109:CR115,CR118:CR127,CR130:CR138,CR141:CR149,CR152:CR162,CR165:CR175,CR178:CR188,CR191:CR192,CR195:CR204,CR207:CR213,CR216:CR218,CR221:CR231,CR234:CR244,CR247:CR258,CR261:CR266,CR269:CR275,CR278:CR286,CR289:CR296,CR299:CR304,CR307:CR313,CR316:CR323,CR326:CR332,CR335:CR341,CR344:CR349,CR352:CR355,CR358:CR366,CR369:CR375,CR378:CR381)</f>
        <v>0</v>
      </c>
      <c r="CS10" s="282"/>
      <c r="CT10" s="282"/>
      <c r="CU10" s="283">
        <f>SUM(CU13:CU14,CU17:CU23,CU26:CU32,CU35:CU44,CU47:CU48,CU51:CU66,CU69:CU72,CU75:CU89,CU92:CU94,CU97:CU106,CU109:CU115,CU118:CU127,CU130:CU138,CU141:CU149,CU152:CU162,CU165:CU175,CU178:CU188,CU191:CU192,CU195:CU204,CU207:CU213,CU216:CU218,CU221:CU231,CU234:CU244,CU247:CU258,CU261:CU266,CU269:CU275,CU278:CU286,CU289:CU296,CU299:CU304,CU307:CU313,CU316:CU323,CU326:CU332,CU335:CU341,CU344:CU349,CU352:CU355,CU358:CU366,CU369:CU375,CU378:CU381)</f>
        <v>0</v>
      </c>
      <c r="CV10" s="283">
        <f>SUM(CV13:CV14,CV17:CV23,CV26:CV32,CV35:CV44,CV47:CV48,CV51:CV66,CV69:CV72,CV75:CV89,CV92:CV94,CV97:CV106,CV109:CV115,CV118:CV127,CV130:CV138,CV141:CV149,CV152:CV162,CV165:CV175,CV178:CV188,CV191:CV192,CV195:CV204,CV207:CV213,CV216:CV218,CV221:CV231,CV234:CV244,CV247:CV258,CV261:CV266,CV269:CV275,CV278:CV286,CV289:CV296,CV299:CV304,CV307:CV313,CV316:CV323,CV326:CV332,CV335:CV341,CV344:CV349,CV352:CV355,CV358:CV366,CV369:CV375,CV378:CV381)</f>
        <v>0</v>
      </c>
      <c r="CW10" s="282"/>
      <c r="CX10" s="282"/>
      <c r="CY10" s="283">
        <f>SUM(CY13:CY14,CY17:CY23,CY26:CY32,CY35:CY44,CY47:CY48,CY51:CY66,CY69:CY72,CY75:CY89,CY92:CY94,CY97:CY106,CY109:CY115,CY118:CY127,CY130:CY138,CY141:CY149,CY152:CY162,CY165:CY175,CY178:CY188,CY191:CY192,CY195:CY204,CY207:CY213,CY216:CY218,CY221:CY231,CY234:CY244,CY247:CY258,CY261:CY266,CY269:CY275,CY278:CY286,CY289:CY296,CY299:CY304,CY307:CY313,CY316:CY323,CY326:CY332,CY335:CY341,CY344:CY349,CY352:CY355,CY358:CY366,CY369:CY375,CY378:CY381)</f>
        <v>0</v>
      </c>
      <c r="CZ10" s="283">
        <f>SUM(CZ13:CZ14,CZ17:CZ23,CZ26:CZ32,CZ35:CZ44,CZ47:CZ48,CZ51:CZ66,CZ69:CZ72,CZ75:CZ89,CZ92:CZ94,CZ97:CZ106,CZ109:CZ115,CZ118:CZ127,CZ130:CZ138,CZ141:CZ149,CZ152:CZ162,CZ165:CZ175,CZ178:CZ188,CZ191:CZ192,CZ195:CZ204,CZ207:CZ213,CZ216:CZ218,CZ221:CZ231,CZ234:CZ244,CZ247:CZ258,CZ261:CZ266,CZ269:CZ275,CZ278:CZ286,CZ289:CZ296,CZ299:CZ304,CZ307:CZ313,CZ316:CZ323,CZ326:CZ332,CZ335:CZ341,CZ344:CZ349,CZ352:CZ355,CZ358:CZ366,CZ369:CZ375,CZ378:CZ381)</f>
        <v>0</v>
      </c>
      <c r="DA10" s="282"/>
      <c r="DB10" s="274"/>
      <c r="DC10" s="283">
        <f>SUM(DC13:DC14,DC17:DC23,DC26:DC32,DC35:DC44,DC47:DC48,DC51:DC66,DC69:DC72,DC75:DC89,DC92:DC94,DC97:DC106,DC109:DC115,DC118:DC127,DC130:DC138,DC141:DC149,DC152:DC162,DC165:DC175,DC178:DC188,DC191:DC192,DC195:DC204,DC207:DC213,DC216:DC218,DC221:DC231,DC234:DC244,DC247:DC258,DC261:DC266,DC269:DC275,DC278:DC286,DC289:DC296,DC299:DC304,DC307:DC313,DC316:DC323,DC326:DC332,DC335:DC341,DC344:DC349,DC352:DC355,DC358:DC366,DC369:DC375,DC378:DC381)</f>
        <v>3270</v>
      </c>
      <c r="DD10" s="283">
        <f>SUM(DD13:DD14,DD17:DD23,DD26:DD32,DD35:DD44,DD47:DD48,DD51:DD66,DD69:DD72,DD75:DD89,DD92:DD94,DD97:DD106,DD109:DD115,DD118:DD127,DD130:DD138,DD141:DD149,DD152:DD162,DD165:DD175,DD178:DD188,DD191:DD192,DD195:DD204,DD207:DD213,DD216:DD218,DD221:DD231,DD234:DD244,DD247:DD258,DD261:DD266,DD269:DD275,DD278:DD286,DD289:DD296,DD299:DD304,DD307:DD313,DD316:DD323,DD326:DD332,DD335:DD341,DD344:DD349,DD352:DD355,DD358:DD366,DD369:DD375,DD378:DD381)</f>
        <v>3270</v>
      </c>
      <c r="DE10" s="282">
        <f t="shared" si="31"/>
        <v>100</v>
      </c>
      <c r="DF10" s="282"/>
      <c r="DG10" s="283">
        <f>SUM(DG13:DG14,DG17:DG23,DG26:DG32,DG35:DG44,DG47:DG48,DG51:DG66,DG69:DG72,DG75:DG89,DG92:DG94,DG97:DG106,DG109:DG115,DG118:DG127,DG130:DG138,DG141:DG149,DG152:DG162,DG165:DG175,DG178:DG188,DG191:DG192,DG195:DG204,DG207:DG213,DG216:DG218,DG221:DG231,DG234:DG244,DG247:DG258,DG261:DG266,DG269:DG275,DG278:DG286,DG289:DG296,DG299:DG304,DG307:DG313,DG316:DG323,DG326:DG332,DG335:DG341,DG344:DG349,DG352:DG355,DG358:DG366,DG369:DG375,DG378:DG381)</f>
        <v>0</v>
      </c>
      <c r="DH10" s="283">
        <f>SUM(DH13:DH14,DH17:DH23,DH26:DH32,DH35:DH44,DH47:DH48,DH51:DH66,DH69:DH72,DH75:DH89,DH92:DH94,DH97:DH106,DH109:DH115,DH118:DH127,DH130:DH138,DH141:DH149,DH152:DH162,DH165:DH175,DH178:DH188,DH191:DH192,DH195:DH204,DH207:DH213,DH216:DH218,DH221:DH231,DH234:DH244,DH247:DH258,DH261:DH266,DH269:DH275,DH278:DH286,DH289:DH296,DH299:DH304,DH307:DH313,DH316:DH323,DH326:DH332,DH335:DH341,DH344:DH349,DH352:DH355,DH358:DH366,DH369:DH375,DH378:DH381)</f>
        <v>0</v>
      </c>
      <c r="DI10" s="282"/>
      <c r="DJ10" s="282"/>
      <c r="DK10" s="283">
        <f>SUM(DK13:DK14,DK17:DK23,DK26:DK32,DK35:DK44,DK47:DK48,DK51:DK66,DK69:DK72,DK75:DK89,DK92:DK94,DK97:DK106,DK109:DK115,DK118:DK127,DK130:DK138,DK141:DK149,DK152:DK162,DK165:DK175,DK178:DK188,DK191:DK192,DK195:DK204,DK207:DK213,DK216:DK218,DK221:DK231,DK234:DK244,DK247:DK258,DK261:DK266,DK269:DK275,DK278:DK286,DK289:DK296,DK299:DK304,DK307:DK313,DK316:DK323,DK326:DK332,DK335:DK341,DK344:DK349,DK352:DK355,DK358:DK366,DK369:DK375,DK378:DK381)</f>
        <v>300</v>
      </c>
      <c r="DL10" s="283">
        <f>SUM(DL13:DL14,DL17:DL23,DL26:DL32,DL35:DL44,DL47:DL48,DL51:DL66,DL69:DL72,DL75:DL89,DL92:DL94,DL97:DL106,DL109:DL115,DL118:DL127,DL130:DL138,DL141:DL149,DL152:DL162,DL165:DL175,DL178:DL188,DL191:DL192,DL195:DL204,DL207:DL213,DL216:DL218,DL221:DL231,DL234:DL244,DL247:DL258,DL261:DL266,DL269:DL275,DL278:DL286,DL289:DL296,DL299:DL304,DL307:DL313,DL316:DL323,DL326:DL332,DL335:DL341,DL344:DL349,DL352:DL355,DL358:DL366,DL369:DL375,DL378:DL381)</f>
        <v>300</v>
      </c>
      <c r="DM10" s="282">
        <f t="shared" si="35"/>
        <v>100</v>
      </c>
      <c r="DN10" s="282"/>
      <c r="DO10" s="283">
        <f>SUM(DO13:DO14,DO17:DO23,DO26:DO32,DO35:DO44,DO47:DO48,DO51:DO66,DO69:DO72,DO75:DO89,DO92:DO94,DO97:DO106,DO109:DO115,DO118:DO127,DO130:DO138,DO141:DO149,DO152:DO162,DO165:DO175,DO178:DO188,DO191:DO192,DO195:DO204,DO207:DO213,DO216:DO218,DO221:DO231,DO234:DO244,DO247:DO258,DO261:DO266,DO269:DO275,DO278:DO286,DO289:DO296,DO299:DO304,DO307:DO313,DO316:DO323,DO326:DO332,DO335:DO341,DO344:DO349,DO352:DO355,DO358:DO366,DO369:DO375,DO378:DO381)</f>
        <v>0</v>
      </c>
      <c r="DP10" s="283">
        <f>SUM(DP13:DP14,DP17:DP23,DP26:DP32,DP35:DP44,DP47:DP48,DP51:DP66,DP69:DP72,DP75:DP89,DP92:DP94,DP97:DP106,DP109:DP115,DP118:DP127,DP130:DP138,DP141:DP149,DP152:DP162,DP165:DP175,DP178:DP188,DP191:DP192,DP195:DP204,DP207:DP213,DP216:DP218,DP221:DP231,DP234:DP244,DP247:DP258,DP261:DP266,DP269:DP275,DP278:DP286,DP289:DP296,DP299:DP304,DP307:DP313,DP316:DP323,DP326:DP332,DP335:DP341,DP344:DP349,DP352:DP355,DP358:DP366,DP369:DP375,DP378:DP381)</f>
        <v>0</v>
      </c>
      <c r="DQ10" s="282"/>
      <c r="DR10" s="282"/>
      <c r="DS10" s="283">
        <f>SUM(DS13:DS14,DS17:DS23,DS26:DS32,DS35:DS44,DS47:DS48,DS51:DS66,DS69:DS72,DS75:DS89,DS92:DS94,DS97:DS106,DS109:DS115,DS118:DS127,DS130:DS138,DS141:DS149,DS152:DS162,DS165:DS175,DS178:DS188,DS191:DS192,DS195:DS204,DS207:DS213,DS216:DS218,DS221:DS231,DS234:DS244,DS247:DS258,DS261:DS266,DS269:DS275,DS278:DS286,DS289:DS296,DS299:DS304,DS307:DS313,DS316:DS323,DS326:DS332,DS335:DS341,DS344:DS349,DS352:DS355,DS358:DS366,DS369:DS375,DS378:DS381)</f>
        <v>100</v>
      </c>
      <c r="DT10" s="283">
        <f>SUM(DT13:DT14,DT17:DT23,DT26:DT32,DT35:DT44,DT47:DT48,DT51:DT66,DT69:DT72,DT75:DT89,DT92:DT94,DT97:DT106,DT109:DT115,DT118:DT127,DT130:DT138,DT141:DT149,DT152:DT162,DT165:DT175,DT178:DT188,DT191:DT192,DT195:DT204,DT207:DT213,DT216:DT218,DT221:DT231,DT234:DT244,DT247:DT258,DT261:DT266,DT269:DT275,DT278:DT286,DT289:DT296,DT299:DT304,DT307:DT313,DT316:DT323,DT326:DT332,DT335:DT341,DT344:DT349,DT352:DT355,DT358:DT366,DT369:DT375,DT378:DT381)</f>
        <v>100</v>
      </c>
      <c r="DU10" s="282">
        <f t="shared" si="39"/>
        <v>100</v>
      </c>
      <c r="DV10" s="282"/>
      <c r="DW10" s="283">
        <f>SUM(DW13:DW14,DW17:DW23,DW26:DW32,DW35:DW44,DW47:DW48,DW51:DW66,DW69:DW72,DW75:DW89,DW92:DW94,DW97:DW106,DW109:DW115,DW118:DW127,DW130:DW138,DW141:DW149,DW152:DW162,DW165:DW175,DW178:DW188,DW191:DW192,DW195:DW204,DW207:DW213,DW216:DW218,DW221:DW231,DW234:DW244,DW247:DW258,DW261:DW266,DW269:DW275,DW278:DW286,DW289:DW296,DW299:DW304,DW307:DW313,DW316:DW323,DW326:DW332,DW335:DW341,DW344:DW349,DW352:DW355,DW358:DW366,DW369:DW375,DW378:DW381)</f>
        <v>44100</v>
      </c>
      <c r="DX10" s="283">
        <f>SUM(DX13:DX14,DX17:DX23,DX26:DX32,DX35:DX44,DX47:DX48,DX51:DX66,DX69:DX72,DX75:DX89,DX92:DX94,DX97:DX106,DX109:DX115,DX118:DX127,DX130:DX138,DX141:DX149,DX152:DX162,DX165:DX175,DX178:DX188,DX191:DX192,DX195:DX204,DX207:DX213,DX216:DX218,DX221:DX231,DX234:DX244,DX247:DX258,DX261:DX266,DX269:DX275,DX278:DX286,DX289:DX296,DX299:DX304,DX307:DX313,DX316:DX323,DX326:DX332,DX335:DX341,DX344:DX349,DX352:DX355,DX358:DX366,DX369:DX375,DX378:DX381)</f>
        <v>44100</v>
      </c>
      <c r="DY10" s="282">
        <f t="shared" si="41"/>
        <v>100</v>
      </c>
      <c r="DZ10" s="282"/>
      <c r="EA10" s="283">
        <f>SUM(EA13:EA14,EA17:EA23,EA26:EA32,EA35:EA44,EA47:EA48,EA51:EA66,EA69:EA72,EA75:EA89,EA92:EA94,EA97:EA106,EA109:EA115,EA118:EA127,EA130:EA138,EA141:EA149,EA152:EA162,EA165:EA175,EA178:EA188,EA191:EA192,EA195:EA204,EA207:EA213,EA216:EA218,EA221:EA231,EA234:EA244,EA247:EA258,EA261:EA266,EA269:EA275,EA278:EA286,EA289:EA296,EA299:EA304,EA307:EA313,EA316:EA323,EA326:EA332,EA335:EA341,EA344:EA349,EA352:EA355,EA358:EA366,EA369:EA375,EA378:EA381)</f>
        <v>0</v>
      </c>
      <c r="EB10" s="283">
        <f>SUM(EB13:EB14,EB17:EB23,EB26:EB32,EB35:EB44,EB47:EB48,EB51:EB66,EB69:EB72,EB75:EB89,EB92:EB94,EB97:EB106,EB109:EB115,EB118:EB127,EB130:EB138,EB141:EB149,EB152:EB162,EB165:EB175,EB178:EB188,EB191:EB192,EB195:EB204,EB207:EB213,EB216:EB218,EB221:EB231,EB234:EB244,EB247:EB258,EB261:EB266,EB269:EB275,EB278:EB286,EB289:EB296,EB299:EB304,EB307:EB313,EB316:EB323,EB326:EB332,EB335:EB341,EB344:EB349,EB352:EB355,EB358:EB366,EB369:EB375,EB378:EB381)</f>
        <v>0</v>
      </c>
      <c r="EC10" s="282"/>
      <c r="ED10" s="282"/>
      <c r="EE10" s="283">
        <f>SUM(EE13:EE14,EE17:EE23,EE26:EE32,EE35:EE44,EE47:EE48,EE51:EE66,EE69:EE72,EE75:EE89,EE92:EE94,EE97:EE106,EE109:EE115,EE118:EE127,EE130:EE138,EE141:EE149,EE152:EE162,EE165:EE175,EE178:EE188,EE191:EE192,EE195:EE204,EE207:EE213,EE216:EE218,EE221:EE231,EE234:EE244,EE247:EE258,EE261:EE266,EE269:EE275,EE278:EE286,EE289:EE296,EE299:EE304,EE307:EE313,EE316:EE323,EE326:EE332,EE335:EE341,EE344:EE349,EE352:EE355,EE358:EE366,EE369:EE375,EE378:EE381)</f>
        <v>0</v>
      </c>
      <c r="EF10" s="283">
        <f>SUM(EF13:EF14,EF17:EF23,EF26:EF32,EF35:EF44,EF47:EF48,EF51:EF66,EF69:EF72,EF75:EF89,EF92:EF94,EF97:EF106,EF109:EF115,EF118:EF127,EF130:EF138,EF141:EF149,EF152:EF162,EF165:EF175,EF178:EF188,EF191:EF192,EF195:EF204,EF207:EF213,EF216:EF218,EF221:EF231,EF234:EF244,EF247:EF258,EF261:EF266,EF269:EF275,EF278:EF286,EF289:EF296,EF299:EF304,EF307:EF313,EF316:EF323,EF326:EF332,EF335:EF341,EF344:EF349,EF352:EF355,EF358:EF366,EF369:EF375,EF378:EF381)</f>
        <v>0</v>
      </c>
      <c r="EG10" s="282"/>
      <c r="EH10" s="282"/>
      <c r="EI10" s="283">
        <f>SUM(EI13:EI14,EI17:EI23,EI26:EI32,EI35:EI44,EI47:EI48,EI51:EI66,EI69:EI72,EI75:EI89,EI92:EI94,EI97:EI106,EI109:EI115,EI118:EI127,EI130:EI138,EI141:EI149,EI152:EI162,EI165:EI175,EI178:EI188,EI191:EI192,EI195:EI204,EI207:EI213,EI216:EI218,EI221:EI231,EI234:EI244,EI247:EI258,EI261:EI266,EI269:EI275,EI278:EI286,EI289:EI296,EI299:EI304,EI307:EI313,EI316:EI323,EI326:EI332,EI335:EI341,EI344:EI349,EI352:EI355,EI358:EI366,EI369:EI375,EI378:EI381)</f>
        <v>115000</v>
      </c>
      <c r="EJ10" s="283">
        <f>SUM(EJ13:EJ14,EJ17:EJ23,EJ26:EJ32,EJ35:EJ44,EJ47:EJ48,EJ51:EJ66,EJ69:EJ72,EJ75:EJ89,EJ92:EJ94,EJ97:EJ106,EJ109:EJ115,EJ118:EJ127,EJ130:EJ138,EJ141:EJ149,EJ152:EJ162,EJ165:EJ175,EJ178:EJ188,EJ191:EJ192,EJ195:EJ204,EJ207:EJ213,EJ216:EJ218,EJ221:EJ231,EJ234:EJ244,EJ247:EJ258,EJ261:EJ266,EJ269:EJ275,EJ278:EJ286,EJ289:EJ296,EJ299:EJ304,EJ307:EJ313,EJ316:EJ323,EJ326:EJ332,EJ335:EJ341,EJ344:EJ349,EJ352:EJ355,EJ358:EJ366,EJ369:EJ375,EJ378:EJ381)</f>
        <v>115000</v>
      </c>
      <c r="EK10" s="282">
        <f t="shared" ref="EK10" si="111">EJ10/EI10*100</f>
        <v>100</v>
      </c>
      <c r="EL10" s="282"/>
      <c r="EM10" s="283">
        <f>SUM(EM13:EM14,EM17:EM23,EM26:EM32,EM35:EM44,EM47:EM48,EM51:EM66,EM69:EM72,EM75:EM89,EM92:EM94,EM97:EM106,EM109:EM115,EM118:EM127,EM130:EM138,EM141:EM149,EM152:EM162,EM165:EM175,EM178:EM188,EM191:EM192,EM195:EM204,EM207:EM213,EM216:EM218,EM221:EM231,EM234:EM244,EM247:EM258,EM261:EM266,EM269:EM275,EM278:EM286,EM289:EM296,EM299:EM304,EM307:EM313,EM316:EM323,EM326:EM332,EM335:EM341,EM344:EM349,EM352:EM355,EM358:EM366,EM369:EM375,EM378:EM381)</f>
        <v>108040.09</v>
      </c>
      <c r="EN10" s="283">
        <f>SUM(EN13:EN14,EN17:EN23,EN26:EN32,EN35:EN44,EN47:EN48,EN51:EN66,EN69:EN72,EN75:EN89,EN92:EN94,EN97:EN106,EN109:EN115,EN118:EN127,EN130:EN138,EN141:EN149,EN152:EN162,EN165:EN175,EN178:EN188,EN191:EN192,EN195:EN204,EN207:EN213,EN216:EN218,EN221:EN231,EN234:EN244,EN247:EN258,EN261:EN266,EN269:EN275,EN278:EN286,EN289:EN296,EN299:EN304,EN307:EN313,EN316:EN323,EN326:EN332,EN335:EN341,EN344:EN349,EN352:EN355,EN358:EN366,EN369:EN375,EN378:EN381)</f>
        <v>108040.09</v>
      </c>
      <c r="EO10" s="282"/>
      <c r="EP10" s="282"/>
      <c r="EQ10" s="283">
        <f>SUM(EQ13:EQ14,EQ17:EQ23,EQ26:EQ32,EQ35:EQ44,EQ47:EQ48,EQ51:EQ66,EQ69:EQ72,EQ75:EQ89,EQ92:EQ94,EQ97:EQ106,EQ109:EQ115,EQ118:EQ127,EQ130:EQ138,EQ141:EQ149,EQ152:EQ162,EQ165:EQ175,EQ178:EQ188,EQ191:EQ192,EQ195:EQ204,EQ207:EQ213,EQ216:EQ218,EQ221:EQ231,EQ234:EQ244,EQ247:EQ258,EQ261:EQ266,EQ269:EQ275,EQ278:EQ286,EQ289:EQ296,EQ299:EQ304,EQ307:EQ313,EQ316:EQ323,EQ326:EQ332,EQ335:EQ341,EQ344:EQ349,EQ352:EQ355,EQ358:EQ366,EQ369:EQ375,EQ378:EQ381)</f>
        <v>0</v>
      </c>
      <c r="ER10" s="283">
        <f>SUM(ER13:ER14,ER17:ER23,ER26:ER32,ER35:ER44,ER47:ER48,ER51:ER66,ER69:ER72,ER75:ER89,ER92:ER94,ER97:ER106,ER109:ER115,ER118:ER127,ER130:ER138,ER141:ER149,ER152:ER162,ER165:ER175,ER178:ER188,ER191:ER192,ER195:ER204,ER207:ER213,ER216:ER218,ER221:ER231,ER234:ER244,ER247:ER258,ER261:ER266,ER269:ER275,ER278:ER286,ER289:ER296,ER299:ER304,ER307:ER313,ER316:ER323,ER326:ER332,ER335:ER341,ER344:ER349,ER352:ER355,ER358:ER366,ER369:ER375,ER378:ER381)</f>
        <v>0</v>
      </c>
      <c r="ES10" s="282"/>
      <c r="ET10" s="282"/>
      <c r="EU10" s="283">
        <f>SUM(EU13:EU14,EU17:EU23,EU26:EU32,EU35:EU44,EU47:EU48,EU51:EU66,EU69:EU72,EU75:EU89,EU92:EU94,EU97:EU106,EU109:EU115,EU118:EU127,EU130:EU138,EU141:EU149,EU152:EU162,EU165:EU175,EU178:EU188,EU191:EU192,EU195:EU204,EU207:EU213,EU216:EU218,EU221:EU231,EU234:EU244,EU247:EU258,EU261:EU266,EU269:EU275,EU278:EU286,EU289:EU296,EU299:EU304,EU307:EU313,EU316:EU323,EU326:EU332,EU335:EU341,EU344:EU349,EU352:EU355,EU358:EU366,EU369:EU375,EU378:EU381)</f>
        <v>18396.740000000002</v>
      </c>
      <c r="EV10" s="283">
        <f>SUM(EV13:EV14,EV17:EV23,EV26:EV32,EV35:EV44,EV47:EV48,EV51:EV66,EV69:EV72,EV75:EV89,EV92:EV94,EV97:EV106,EV109:EV115,EV118:EV127,EV130:EV138,EV141:EV149,EV152:EV162,EV165:EV175,EV178:EV188,EV191:EV192,EV195:EV204,EV207:EV213,EV216:EV218,EV221:EV231,EV234:EV244,EV247:EV258,EV261:EV266,EV269:EV275,EV278:EV286,EV289:EV296,EV299:EV304,EV307:EV313,EV316:EV323,EV326:EV332,EV335:EV341,EV344:EV349,EV352:EV355,EV358:EV366,EV369:EV375,EV378:EV381)</f>
        <v>15088.6548</v>
      </c>
      <c r="EW10" s="282"/>
      <c r="EX10" s="282"/>
      <c r="EY10" s="283">
        <f>SUM(EY13:EY14,EY17:EY23,EY26:EY32,EY35:EY44,EY47:EY48,EY51:EY66,EY69:EY72,EY75:EY89,EY92:EY94,EY97:EY106,EY109:EY115,EY118:EY127,EY130:EY138,EY141:EY149,EY152:EY162,EY165:EY175,EY178:EY188,EY191:EY192,EY195:EY204,EY207:EY213,EY216:EY218,EY221:EY231,EY234:EY244,EY247:EY258,EY261:EY266,EY269:EY275,EY278:EY286,EY289:EY296,EY299:EY304,EY307:EY313,EY316:EY323,EY326:EY332,EY335:EY341,EY344:EY349,EY352:EY355,EY358:EY366,EY369:EY375,EY378:EY381)</f>
        <v>0</v>
      </c>
      <c r="EZ10" s="283">
        <f>SUM(EZ13:EZ14,EZ17:EZ23,EZ26:EZ32,EZ35:EZ44,EZ47:EZ48,EZ51:EZ66,EZ69:EZ72,EZ75:EZ89,EZ92:EZ94,EZ97:EZ106,EZ109:EZ115,EZ118:EZ127,EZ130:EZ138,EZ141:EZ149,EZ152:EZ162,EZ165:EZ175,EZ178:EZ188,EZ191:EZ192,EZ195:EZ204,EZ207:EZ213,EZ216:EZ218,EZ221:EZ231,EZ234:EZ244,EZ247:EZ258,EZ261:EZ266,EZ269:EZ275,EZ278:EZ286,EZ289:EZ296,EZ299:EZ304,EZ307:EZ313,EZ316:EZ323,EZ326:EZ332,EZ335:EZ341,EZ344:EZ349,EZ352:EZ355,EZ358:EZ366,EZ369:EZ375,EZ378:EZ381)</f>
        <v>0</v>
      </c>
      <c r="FA10" s="282"/>
      <c r="FB10" s="282"/>
      <c r="FC10" s="283">
        <f>SUM(FC13:FC14,FC17:FC23,FC26:FC32,FC35:FC44,FC47:FC48,FC51:FC66,FC69:FC72,FC75:FC89,FC92:FC94,FC97:FC106,FC109:FC115,FC118:FC127,FC130:FC138,FC141:FC149,FC152:FC162,FC165:FC175,FC178:FC188,FC191:FC192,FC195:FC204,FC207:FC213,FC216:FC218,FC221:FC231,FC234:FC244,FC247:FC258,FC261:FC266,FC269:FC275,FC278:FC286,FC289:FC296,FC299:FC304,FC307:FC313,FC316:FC323,FC326:FC332,FC335:FC341,FC344:FC349,FC352:FC355,FC358:FC366,FC369:FC375,FC378:FC381)</f>
        <v>8853.3924000000006</v>
      </c>
      <c r="FD10" s="283">
        <f>SUM(FD13:FD14,FD17:FD23,FD26:FD32,FD35:FD44,FD47:FD48,FD51:FD66,FD69:FD72,FD75:FD89,FD92:FD94,FD97:FD106,FD109:FD115,FD118:FD127,FD130:FD138,FD141:FD149,FD152:FD162,FD165:FD175,FD178:FD188,FD191:FD192,FD195:FD204,FD207:FD213,FD216:FD218,FD221:FD231,FD234:FD244,FD247:FD258,FD261:FD266,FD269:FD275,FD278:FD286,FD289:FD296,FD299:FD304,FD307:FD313,FD316:FD323,FD326:FD332,FD335:FD341,FD344:FD349,FD352:FD355,FD358:FD366,FD369:FD375,FD378:FD381)</f>
        <v>8853.3924000000006</v>
      </c>
      <c r="FE10" s="282">
        <f t="shared" si="56"/>
        <v>100</v>
      </c>
      <c r="FF10" s="282"/>
      <c r="FG10" s="283">
        <f>SUM(FG13:FG14,FG17:FG23,FG26:FG32,FG35:FG44,FG47:FG48,FG51:FG66,FG69:FG72,FG75:FG89,FG92:FG94,FG97:FG106,FG109:FG115,FG118:FG127,FG130:FG138,FG141:FG149,FG152:FG162,FG165:FG175,FG178:FG188,FG191:FG192,FG195:FG204,FG207:FG213,FG216:FG218,FG221:FG231,FG234:FG244,FG247:FG258,FG261:FG266,FG269:FG275,FG278:FG286,FG289:FG296,FG299:FG304,FG307:FG313,FG316:FG323,FG326:FG332,FG335:FG341,FG344:FG349,FG352:FG355,FG358:FG366,FG369:FG375,FG378:FG381)</f>
        <v>0</v>
      </c>
      <c r="FH10" s="283">
        <f>SUM(FH13:FH14,FH17:FH23,FH26:FH32,FH35:FH44,FH47:FH48,FH51:FH66,FH69:FH72,FH75:FH89,FH92:FH94,FH97:FH106,FH109:FH115,FH118:FH127,FH130:FH138,FH141:FH149,FH152:FH162,FH165:FH175,FH178:FH188,FH191:FH192,FH195:FH204,FH207:FH213,FH216:FH218,FH221:FH231,FH234:FH244,FH247:FH258,FH261:FH266,FH269:FH275,FH278:FH286,FH289:FH296,FH299:FH304,FH307:FH313,FH316:FH323,FH326:FH332,FH335:FH341,FH344:FH349,FH352:FH355,FH358:FH366,FH369:FH375,FH378:FH381)</f>
        <v>0</v>
      </c>
      <c r="FI10" s="282"/>
      <c r="FJ10" s="282"/>
      <c r="FK10" s="283">
        <f>SUM(FK13:FK14,FK17:FK23,FK26:FK32,FK35:FK44,FK47:FK48,FK51:FK66,FK69:FK72,FK75:FK89,FK92:FK94,FK97:FK106,FK109:FK115,FK118:FK127,FK130:FK138,FK141:FK149,FK152:FK162,FK165:FK175,FK178:FK188,FK191:FK192,FK195:FK204,FK207:FK213,FK216:FK218,FK221:FK231,FK234:FK244,FK247:FK258,FK261:FK266,FK269:FK275,FK278:FK286,FK289:FK296,FK299:FK304,FK307:FK313,FK316:FK323,FK326:FK332,FK335:FK341,FK344:FK349,FK352:FK355,FK358:FK366,FK369:FK375,FK378:FK381)</f>
        <v>0</v>
      </c>
      <c r="FL10" s="283">
        <f>SUM(FL13:FL14,FL17:FL23,FL26:FL32,FL35:FL44,FL47:FL48,FL51:FL66,FL69:FL72,FL75:FL89,FL92:FL94,FL97:FL106,FL109:FL115,FL118:FL127,FL130:FL138,FL141:FL149,FL152:FL162,FL165:FL175,FL178:FL188,FL191:FL192,FL195:FL204,FL207:FL213,FL216:FL218,FL221:FL231,FL234:FL244,FL247:FL258,FL261:FL266,FL269:FL275,FL278:FL286,FL289:FL296,FL299:FL304,FL307:FL313,FL316:FL323,FL326:FL332,FL335:FL341,FL344:FL349,FL352:FL355,FL358:FL366,FL369:FL375,FL378:FL381)</f>
        <v>0</v>
      </c>
      <c r="FM10" s="282"/>
      <c r="FN10" s="282"/>
      <c r="FO10" s="283">
        <f>SUM(FO13:FO14,FO17:FO23,FO26:FO32,FO35:FO44,FO47:FO48,FO51:FO66,FO69:FO72,FO75:FO89,FO92:FO94,FO97:FO106,FO109:FO115,FO118:FO127,FO130:FO138,FO141:FO149,FO152:FO162,FO165:FO175,FO178:FO188,FO191:FO192,FO195:FO204,FO207:FO213,FO216:FO218,FO221:FO231,FO234:FO244,FO247:FO258,FO261:FO266,FO269:FO275,FO278:FO286,FO289:FO296,FO299:FO304,FO307:FO313,FO316:FO323,FO326:FO332,FO335:FO341,FO344:FO349,FO352:FO355,FO358:FO366,FO369:FO375,FO378:FO381)</f>
        <v>20000</v>
      </c>
      <c r="FP10" s="283">
        <f>SUM(FP13:FP14,FP17:FP23,FP26:FP32,FP35:FP44,FP47:FP48,FP51:FP66,FP69:FP72,FP75:FP89,FP92:FP94,FP97:FP106,FP109:FP115,FP118:FP127,FP130:FP138,FP141:FP149,FP152:FP162,FP165:FP175,FP178:FP188,FP191:FP192,FP195:FP204,FP207:FP213,FP216:FP218,FP221:FP231,FP234:FP244,FP247:FP258,FP261:FP266,FP269:FP275,FP278:FP286,FP289:FP296,FP299:FP304,FP307:FP313,FP316:FP323,FP326:FP332,FP335:FP341,FP344:FP349,FP352:FP355,FP358:FP366,FP369:FP375,FP378:FP381)</f>
        <v>19982.036</v>
      </c>
      <c r="FQ10" s="282"/>
      <c r="FR10" s="282"/>
      <c r="FS10" s="283">
        <f t="shared" ref="FS10:FT10" si="112">SUM(FS13:FS14,FS17:FS23,FS26:FS32,FS35:FS44,FS47:FS48,FS51:FS66,FS69:FS72,FS75:FS89,FS92:FS94,FS97:FS106,FS109:FS115,FS118:FS127,FS130:FS138,FS141:FS149,FS152:FS162,FS165:FS175,FS178:FS188,FS191:FS192,FS195:FS204,FS207:FS213,FS216:FS218,FS221:FS231,FS234:FS244,FS247:FS258,FS261:FS266,FS269:FS275,FS278:FS286,FS289:FS296,FS299:FS304,FS307:FS313,FS316:FS323,FS326:FS332,FS335:FS341,FS344:FS349,FS352:FS355,FS358:FS366,FS369:FS375,FS378:FS381)</f>
        <v>0</v>
      </c>
      <c r="FT10" s="283">
        <f t="shared" si="112"/>
        <v>0</v>
      </c>
      <c r="FU10" s="283"/>
      <c r="FV10" s="283"/>
      <c r="FW10" s="283">
        <f t="shared" ref="FW10:FX10" si="113">SUM(FW13:FW14,FW17:FW23,FW26:FW32,FW35:FW44,FW47:FW48,FW51:FW66,FW69:FW72,FW75:FW89,FW92:FW94,FW97:FW106,FW109:FW115,FW118:FW127,FW130:FW138,FW141:FW149,FW152:FW162,FW165:FW175,FW178:FW188,FW191:FW192,FW195:FW204,FW207:FW213,FW216:FW218,FW221:FW231,FW234:FW244,FW247:FW258,FW261:FW266,FW269:FW275,FW278:FW286,FW289:FW296,FW299:FW304,FW307:FW313,FW316:FW323,FW326:FW332,FW335:FW341,FW344:FW349,FW352:FW355,FW358:FW366,FW369:FW375,FW378:FW381)</f>
        <v>498473.8</v>
      </c>
      <c r="FX10" s="283">
        <f t="shared" si="113"/>
        <v>494493.69790000003</v>
      </c>
      <c r="FY10" s="282">
        <f t="shared" si="62"/>
        <v>99.201542367923849</v>
      </c>
      <c r="FZ10" s="282"/>
      <c r="GA10" s="283">
        <f t="shared" ref="GA10:GB10" si="114">SUM(GA13:GA14,GA17:GA23,GA26:GA32,GA35:GA44,GA47:GA48,GA51:GA66,GA69:GA72,GA75:GA89,GA92:GA94,GA97:GA106,GA109:GA115,GA118:GA127,GA130:GA138,GA141:GA149,GA152:GA162,GA165:GA175,GA178:GA188,GA191:GA192,GA195:GA204,GA207:GA213,GA216:GA218,GA221:GA231,GA234:GA244,GA247:GA258,GA261:GA266,GA269:GA275,GA278:GA286,GA289:GA296,GA299:GA304,GA307:GA313,GA316:GA323,GA326:GA332,GA335:GA341,GA344:GA349,GA352:GA355,GA358:GA366,GA369:GA375,GA378:GA381)</f>
        <v>0</v>
      </c>
      <c r="GB10" s="283">
        <f t="shared" si="114"/>
        <v>0</v>
      </c>
      <c r="GC10" s="282"/>
      <c r="GD10" s="282"/>
      <c r="GE10" s="283">
        <f t="shared" ref="GE10:GF10" si="115">SUM(GE13:GE14,GE17:GE23,GE26:GE32,GE35:GE44,GE47:GE48,GE51:GE66,GE69:GE72,GE75:GE89,GE92:GE94,GE97:GE106,GE109:GE115,GE118:GE127,GE130:GE138,GE141:GE149,GE152:GE162,GE165:GE175,GE178:GE188,GE191:GE192,GE195:GE204,GE207:GE213,GE216:GE218,GE221:GE231,GE234:GE244,GE247:GE258,GE261:GE266,GE269:GE275,GE278:GE286,GE289:GE296,GE299:GE304,GE307:GE313,GE316:GE323,GE326:GE332,GE335:GE341,GE344:GE349,GE352:GE355,GE358:GE366,GE369:GE375,GE378:GE381)</f>
        <v>0</v>
      </c>
      <c r="GF10" s="283">
        <f t="shared" si="115"/>
        <v>0</v>
      </c>
      <c r="GG10" s="282"/>
      <c r="GH10" s="282"/>
      <c r="GI10" s="283">
        <f t="shared" ref="GI10:GJ10" si="116">SUM(GI13:GI14,GI17:GI23,GI26:GI32,GI35:GI44,GI47:GI48,GI51:GI66,GI69:GI72,GI75:GI89,GI92:GI94,GI97:GI106,GI109:GI115,GI118:GI127,GI130:GI138,GI141:GI149,GI152:GI162,GI165:GI175,GI178:GI188,GI191:GI192,GI195:GI204,GI207:GI213,GI216:GI218,GI221:GI231,GI234:GI244,GI247:GI258,GI261:GI266,GI269:GI275,GI278:GI286,GI289:GI296,GI299:GI304,GI307:GI313,GI316:GI323,GI326:GI332,GI335:GI341,GI344:GI349,GI352:GI355,GI358:GI366,GI369:GI375,GI378:GI381)</f>
        <v>168000</v>
      </c>
      <c r="GJ10" s="283">
        <f t="shared" si="116"/>
        <v>166284.29490000001</v>
      </c>
      <c r="GK10" s="282">
        <f t="shared" si="64"/>
        <v>98.978746964285719</v>
      </c>
      <c r="GL10" s="282"/>
      <c r="GM10" s="283">
        <f t="shared" ref="GM10:GN10" si="117">SUM(GM13:GM14,GM17:GM23,GM26:GM32,GM35:GM44,GM47:GM48,GM51:GM66,GM69:GM72,GM75:GM89,GM92:GM94,GM97:GM106,GM109:GM115,GM118:GM127,GM130:GM138,GM141:GM149,GM152:GM162,GM165:GM175,GM178:GM188,GM191:GM192,GM195:GM204,GM207:GM213,GM216:GM218,GM221:GM231,GM234:GM244,GM247:GM258,GM261:GM266,GM269:GM275,GM278:GM286,GM289:GM296,GM299:GM304,GM307:GM313,GM316:GM323,GM326:GM332,GM335:GM341,GM344:GM349,GM352:GM355,GM358:GM366,GM369:GM375,GM378:GM381)</f>
        <v>0</v>
      </c>
      <c r="GN10" s="283">
        <f t="shared" si="117"/>
        <v>0</v>
      </c>
      <c r="GO10" s="282"/>
      <c r="GP10" s="282"/>
      <c r="GQ10" s="283">
        <f t="shared" ref="GQ10:GR10" si="118">SUM(GQ13:GQ14,GQ17:GQ23,GQ26:GQ32,GQ35:GQ44,GQ47:GQ48,GQ51:GQ66,GQ69:GQ72,GQ75:GQ89,GQ92:GQ94,GQ97:GQ106,GQ109:GQ115,GQ118:GQ127,GQ130:GQ138,GQ141:GQ149,GQ152:GQ162,GQ165:GQ175,GQ178:GQ188,GQ191:GQ192,GQ195:GQ204,GQ207:GQ213,GQ216:GQ218,GQ221:GQ231,GQ234:GQ244,GQ247:GQ258,GQ261:GQ266,GQ269:GQ275,GQ278:GQ286,GQ289:GQ296,GQ299:GQ304,GQ307:GQ313,GQ316:GQ323,GQ326:GQ332,GQ335:GQ341,GQ344:GQ349,GQ352:GQ355,GQ358:GQ366,GQ369:GQ375,GQ378:GQ381)</f>
        <v>0</v>
      </c>
      <c r="GR10" s="283">
        <f t="shared" si="118"/>
        <v>0</v>
      </c>
      <c r="GS10" s="282"/>
      <c r="GT10" s="282"/>
      <c r="GU10" s="283">
        <f t="shared" ref="GU10:GV10" si="119">SUM(GU13:GU14,GU17:GU23,GU26:GU32,GU35:GU44,GU47:GU48,GU51:GU66,GU69:GU72,GU75:GU89,GU92:GU94,GU97:GU106,GU109:GU115,GU118:GU127,GU130:GU138,GU141:GU149,GU152:GU162,GU165:GU175,GU178:GU188,GU191:GU192,GU195:GU204,GU207:GU213,GU216:GU218,GU221:GU231,GU234:GU244,GU247:GU258,GU261:GU266,GU269:GU275,GU278:GU286,GU289:GU296,GU299:GU304,GU307:GU313,GU316:GU323,GU326:GU332,GU335:GU341,GU344:GU349,GU352:GU355,GU358:GU366,GU369:GU375,GU378:GU381)</f>
        <v>924.47199999999998</v>
      </c>
      <c r="GV10" s="283">
        <f t="shared" si="119"/>
        <v>924.47199999999998</v>
      </c>
      <c r="GW10" s="282">
        <f t="shared" si="67"/>
        <v>100</v>
      </c>
      <c r="GX10" s="282"/>
      <c r="GY10" s="283">
        <f t="shared" ref="GY10:GZ10" si="120">SUM(GY13:GY14,GY17:GY23,GY26:GY32,GY35:GY44,GY47:GY48,GY51:GY66,GY69:GY72,GY75:GY89,GY92:GY94,GY97:GY106,GY109:GY115,GY118:GY127,GY130:GY138,GY141:GY149,GY152:GY162,GY165:GY175,GY178:GY188,GY191:GY192,GY195:GY204,GY207:GY213,GY216:GY218,GY221:GY231,GY234:GY244,GY247:GY258,GY261:GY266,GY269:GY275,GY278:GY286,GY289:GY296,GY299:GY304,GY307:GY313,GY316:GY323,GY326:GY332,GY335:GY341,GY344:GY349,GY352:GY355,GY358:GY366,GY369:GY375,GY378:GY381)</f>
        <v>0</v>
      </c>
      <c r="GZ10" s="283">
        <f t="shared" si="120"/>
        <v>0</v>
      </c>
      <c r="HA10" s="282"/>
      <c r="HB10" s="282"/>
      <c r="HC10" s="283">
        <f t="shared" ref="HC10:HD10" si="121">SUM(HC13:HC14,HC17:HC23,HC26:HC32,HC35:HC44,HC47:HC48,HC51:HC66,HC69:HC72,HC75:HC89,HC92:HC94,HC97:HC106,HC109:HC115,HC118:HC127,HC130:HC138,HC141:HC149,HC152:HC162,HC165:HC175,HC178:HC188,HC191:HC192,HC195:HC204,HC207:HC213,HC216:HC218,HC221:HC231,HC234:HC244,HC247:HC258,HC261:HC266,HC269:HC275,HC278:HC286,HC289:HC296,HC299:HC304,HC307:HC313,HC316:HC323,HC326:HC332,HC335:HC341,HC344:HC349,HC352:HC355,HC358:HC366,HC369:HC375,HC378:HC381)</f>
        <v>0</v>
      </c>
      <c r="HD10" s="283">
        <f t="shared" si="121"/>
        <v>0</v>
      </c>
      <c r="HE10" s="282"/>
      <c r="HF10" s="282"/>
      <c r="HG10" s="283">
        <f t="shared" ref="HG10:HH10" si="122">SUM(HG13:HG14,HG17:HG23,HG26:HG32,HG35:HG44,HG47:HG48,HG51:HG66,HG69:HG72,HG75:HG89,HG92:HG94,HG97:HG106,HG109:HG115,HG118:HG127,HG130:HG138,HG141:HG149,HG152:HG162,HG165:HG175,HG178:HG188,HG191:HG192,HG195:HG204,HG207:HG213,HG216:HG218,HG221:HG231,HG234:HG244,HG247:HG258,HG261:HG266,HG269:HG275,HG278:HG286,HG289:HG296,HG299:HG304,HG307:HG313,HG316:HG323,HG326:HG332,HG335:HG341,HG344:HG349,HG352:HG355,HG358:HG366,HG369:HG375,HG378:HG381)</f>
        <v>140500</v>
      </c>
      <c r="HH10" s="283">
        <f t="shared" si="122"/>
        <v>140500</v>
      </c>
      <c r="HI10" s="282">
        <f t="shared" si="69"/>
        <v>100</v>
      </c>
      <c r="HJ10" s="282"/>
      <c r="HK10" s="283">
        <f t="shared" ref="HK10:HL10" si="123">SUM(HK13:HK14,HK17:HK23,HK26:HK32,HK35:HK44,HK47:HK48,HK51:HK66,HK69:HK72,HK75:HK89,HK92:HK94,HK97:HK106,HK109:HK115,HK118:HK127,HK130:HK138,HK141:HK149,HK152:HK162,HK165:HK175,HK178:HK188,HK191:HK192,HK195:HK204,HK207:HK213,HK216:HK218,HK221:HK231,HK234:HK244,HK247:HK258,HK261:HK266,HK269:HK275,HK278:HK286,HK289:HK296,HK299:HK304,HK307:HK313,HK316:HK323,HK326:HK332,HK335:HK341,HK344:HK349,HK352:HK355,HK358:HK366,HK369:HK375,HK378:HK381)</f>
        <v>1087.9000000000001</v>
      </c>
      <c r="HL10" s="283">
        <f t="shared" si="123"/>
        <v>1087.9000000000001</v>
      </c>
      <c r="HM10" s="282">
        <f t="shared" si="70"/>
        <v>100</v>
      </c>
      <c r="HN10" s="282"/>
      <c r="HO10" s="283">
        <f t="shared" ref="HO10:HP10" si="124">SUM(HO13:HO14,HO17:HO23,HO26:HO32,HO35:HO44,HO47:HO48,HO51:HO66,HO69:HO72,HO75:HO89,HO92:HO94,HO97:HO106,HO109:HO115,HO118:HO127,HO130:HO138,HO141:HO149,HO152:HO162,HO165:HO175,HO178:HO188,HO191:HO192,HO195:HO204,HO207:HO213,HO216:HO218,HO221:HO231,HO234:HO244,HO247:HO258,HO261:HO266,HO269:HO275,HO278:HO286,HO289:HO296,HO299:HO304,HO307:HO313,HO316:HO323,HO326:HO332,HO335:HO341,HO344:HO349,HO352:HO355,HO358:HO366,HO369:HO375,HO378:HO381)</f>
        <v>8000</v>
      </c>
      <c r="HP10" s="283">
        <f t="shared" si="124"/>
        <v>8000</v>
      </c>
      <c r="HQ10" s="282">
        <f t="shared" si="71"/>
        <v>100</v>
      </c>
      <c r="HR10" s="282"/>
      <c r="HS10" s="283">
        <f t="shared" ref="HS10:HT10" si="125">SUM(HS13:HS14,HS17:HS23,HS26:HS32,HS35:HS44,HS47:HS48,HS51:HS66,HS69:HS72,HS75:HS89,HS92:HS94,HS97:HS106,HS109:HS115,HS118:HS127,HS130:HS138,HS141:HS149,HS152:HS162,HS165:HS175,HS178:HS188,HS191:HS192,HS195:HS204,HS207:HS213,HS216:HS218,HS221:HS231,HS234:HS244,HS247:HS258,HS261:HS266,HS269:HS275,HS278:HS286,HS289:HS296,HS299:HS304,HS307:HS313,HS316:HS323,HS326:HS332,HS335:HS341,HS344:HS349,HS352:HS355,HS358:HS366,HS369:HS375,HS378:HS381)</f>
        <v>0</v>
      </c>
      <c r="HT10" s="283">
        <f t="shared" si="125"/>
        <v>0</v>
      </c>
      <c r="HU10" s="282"/>
      <c r="HV10" s="282"/>
      <c r="HW10" s="283">
        <f t="shared" ref="HW10:HX10" si="126">SUM(HW13:HW14,HW17:HW23,HW26:HW32,HW35:HW44,HW47:HW48,HW51:HW66,HW69:HW72,HW75:HW89,HW92:HW94,HW97:HW106,HW109:HW115,HW118:HW127,HW130:HW138,HW141:HW149,HW152:HW162,HW165:HW175,HW178:HW188,HW191:HW192,HW195:HW204,HW207:HW213,HW216:HW218,HW221:HW231,HW234:HW244,HW247:HW258,HW261:HW266,HW269:HW275,HW278:HW286,HW289:HW296,HW299:HW304,HW307:HW313,HW316:HW323,HW326:HW332,HW335:HW341,HW344:HW349,HW352:HW355,HW358:HW366,HW369:HW375,HW378:HW381)</f>
        <v>0</v>
      </c>
      <c r="HX10" s="283">
        <f t="shared" si="126"/>
        <v>0</v>
      </c>
      <c r="HY10" s="282"/>
      <c r="HZ10" s="282"/>
      <c r="IA10" s="283">
        <f t="shared" ref="IA10:IB10" si="127">SUM(IA13:IA14,IA17:IA23,IA26:IA32,IA35:IA44,IA47:IA48,IA51:IA66,IA69:IA72,IA75:IA89,IA92:IA94,IA97:IA106,IA109:IA115,IA118:IA127,IA130:IA138,IA141:IA149,IA152:IA162,IA165:IA175,IA178:IA188,IA191:IA192,IA195:IA204,IA207:IA213,IA216:IA218,IA221:IA231,IA234:IA244,IA247:IA258,IA261:IA266,IA269:IA275,IA278:IA286,IA289:IA296,IA299:IA304,IA307:IA313,IA316:IA323,IA326:IA332,IA335:IA341,IA344:IA349,IA352:IA355,IA358:IA366,IA369:IA375,IA378:IA381)</f>
        <v>78</v>
      </c>
      <c r="IB10" s="283">
        <f t="shared" si="127"/>
        <v>78</v>
      </c>
      <c r="IC10" s="282">
        <f t="shared" ref="IC10" si="128">IB10/IA10*100</f>
        <v>100</v>
      </c>
      <c r="ID10" s="282"/>
      <c r="IE10" s="283">
        <f t="shared" ref="IE10:IF10" si="129">SUM(IE13:IE14,IE17:IE23,IE26:IE32,IE35:IE44,IE47:IE48,IE51:IE66,IE69:IE72,IE75:IE89,IE92:IE94,IE97:IE106,IE109:IE115,IE118:IE127,IE130:IE138,IE141:IE149,IE152:IE162,IE165:IE175,IE178:IE188,IE191:IE192,IE195:IE204,IE207:IE213,IE216:IE218,IE221:IE231,IE234:IE244,IE247:IE258,IE261:IE266,IE269:IE275,IE278:IE286,IE289:IE296,IE299:IE304,IE307:IE313,IE316:IE323,IE326:IE332,IE335:IE341,IE344:IE349,IE352:IE355,IE358:IE366,IE369:IE375,IE378:IE381)</f>
        <v>0</v>
      </c>
      <c r="IF10" s="283">
        <f t="shared" si="129"/>
        <v>0</v>
      </c>
      <c r="IG10" s="282"/>
      <c r="IH10" s="282"/>
      <c r="II10" s="283">
        <f t="shared" ref="II10:IJ10" si="130">SUM(II13:II14,II17:II23,II26:II32,II35:II44,II47:II48,II51:II66,II69:II72,II75:II89,II92:II94,II97:II106,II109:II115,II118:II127,II130:II138,II141:II149,II152:II162,II165:II175,II178:II188,II191:II192,II195:II204,II207:II213,II216:II218,II221:II231,II234:II244,II247:II258,II261:II266,II269:II275,II278:II286,II289:II296,II299:II304,II307:II313,II316:II323,II326:II332,II335:II341,II344:II349,II352:II355,II358:II366,II369:II375,II378:II381)</f>
        <v>13508.3</v>
      </c>
      <c r="IJ10" s="283">
        <f t="shared" si="130"/>
        <v>13508.2804</v>
      </c>
      <c r="IK10" s="282">
        <f t="shared" si="75"/>
        <v>99.999854904021973</v>
      </c>
      <c r="IL10" s="282"/>
      <c r="IM10" s="283">
        <f t="shared" ref="IM10:IN10" si="131">SUM(IM13:IM14,IM17:IM23,IM26:IM32,IM35:IM44,IM47:IM48,IM51:IM66,IM69:IM72,IM75:IM89,IM92:IM94,IM97:IM106,IM109:IM115,IM118:IM127,IM130:IM138,IM141:IM149,IM152:IM162,IM165:IM175,IM178:IM188,IM191:IM192,IM195:IM204,IM207:IM213,IM216:IM218,IM221:IM231,IM234:IM244,IM247:IM258,IM261:IM266,IM269:IM275,IM278:IM286,IM289:IM296,IM299:IM304,IM307:IM313,IM316:IM323,IM326:IM332,IM335:IM341,IM344:IM349,IM352:IM355,IM358:IM366,IM369:IM375,IM378:IM381)</f>
        <v>72000</v>
      </c>
      <c r="IN10" s="283">
        <f t="shared" si="131"/>
        <v>59173.197999999997</v>
      </c>
      <c r="IO10" s="282">
        <f t="shared" si="76"/>
        <v>82.184997222222222</v>
      </c>
      <c r="IP10" s="282"/>
      <c r="IQ10" s="283">
        <f t="shared" ref="IQ10:IR10" si="132">SUM(IQ13:IQ14,IQ17:IQ23,IQ26:IQ32,IQ35:IQ44,IQ47:IQ48,IQ51:IQ66,IQ69:IQ72,IQ75:IQ89,IQ92:IQ94,IQ97:IQ106,IQ109:IQ115,IQ118:IQ127,IQ130:IQ138,IQ141:IQ149,IQ152:IQ162,IQ165:IQ175,IQ178:IQ188,IQ191:IQ192,IQ195:IQ204,IQ207:IQ213,IQ216:IQ218,IQ221:IQ231,IQ234:IQ244,IQ247:IQ258,IQ261:IQ266,IQ269:IQ275,IQ278:IQ286,IQ289:IQ296,IQ299:IQ304,IQ307:IQ313,IQ316:IQ323,IQ326:IQ332,IQ335:IQ341,IQ344:IQ349,IQ352:IQ355,IQ358:IQ366,IQ369:IQ375,IQ378:IQ381)</f>
        <v>0</v>
      </c>
      <c r="IR10" s="283">
        <f t="shared" si="132"/>
        <v>0</v>
      </c>
      <c r="IS10" s="282"/>
    </row>
    <row r="11" spans="1:253" s="26" customFormat="1" ht="31.5" x14ac:dyDescent="0.25">
      <c r="A11" s="121" t="s">
        <v>264</v>
      </c>
      <c r="B11" s="78">
        <f t="shared" si="78"/>
        <v>4498.8</v>
      </c>
      <c r="C11" s="78">
        <f t="shared" si="79"/>
        <v>30254.281999999999</v>
      </c>
      <c r="D11" s="78">
        <f t="shared" si="80"/>
        <v>29329.236980000001</v>
      </c>
      <c r="E11" s="81">
        <f t="shared" ref="E11:E386" si="133">D11/C11*100</f>
        <v>96.942432743900525</v>
      </c>
      <c r="F11" s="81"/>
      <c r="G11" s="79">
        <f>G12+G13</f>
        <v>0</v>
      </c>
      <c r="H11" s="79">
        <f t="shared" ref="H11:BP11" si="134">H12+H13</f>
        <v>0</v>
      </c>
      <c r="I11" s="79">
        <f t="shared" si="134"/>
        <v>0</v>
      </c>
      <c r="J11" s="79"/>
      <c r="K11" s="79">
        <f t="shared" si="134"/>
        <v>0</v>
      </c>
      <c r="L11" s="79">
        <f t="shared" si="134"/>
        <v>0</v>
      </c>
      <c r="M11" s="79">
        <f t="shared" si="134"/>
        <v>0</v>
      </c>
      <c r="N11" s="79">
        <f t="shared" ref="N11" si="135">N12+N13</f>
        <v>3990</v>
      </c>
      <c r="O11" s="79">
        <f t="shared" si="134"/>
        <v>6290</v>
      </c>
      <c r="P11" s="79">
        <f t="shared" si="134"/>
        <v>6290</v>
      </c>
      <c r="Q11" s="81">
        <f>P11/O11*100</f>
        <v>100</v>
      </c>
      <c r="R11" s="81"/>
      <c r="S11" s="79">
        <f t="shared" si="134"/>
        <v>0</v>
      </c>
      <c r="T11" s="79">
        <f t="shared" si="134"/>
        <v>0</v>
      </c>
      <c r="U11" s="81"/>
      <c r="V11" s="81"/>
      <c r="W11" s="79">
        <f t="shared" si="134"/>
        <v>0</v>
      </c>
      <c r="X11" s="79">
        <f t="shared" si="134"/>
        <v>0</v>
      </c>
      <c r="Y11" s="79">
        <f t="shared" si="134"/>
        <v>0</v>
      </c>
      <c r="Z11" s="79">
        <f t="shared" ref="Z11" si="136">Z12+Z13</f>
        <v>0</v>
      </c>
      <c r="AA11" s="79">
        <f t="shared" si="134"/>
        <v>0</v>
      </c>
      <c r="AB11" s="79">
        <f t="shared" si="134"/>
        <v>0</v>
      </c>
      <c r="AC11" s="79">
        <f t="shared" si="134"/>
        <v>0</v>
      </c>
      <c r="AD11" s="79">
        <f t="shared" ref="AD11" si="137">AD12+AD13</f>
        <v>0</v>
      </c>
      <c r="AE11" s="79">
        <f t="shared" si="134"/>
        <v>0</v>
      </c>
      <c r="AF11" s="79">
        <f t="shared" ref="AF11" si="138">AF12+AF13</f>
        <v>0</v>
      </c>
      <c r="AG11" s="79">
        <f t="shared" si="134"/>
        <v>0</v>
      </c>
      <c r="AH11" s="79">
        <f t="shared" ref="AH11" si="139">AH12+AH13</f>
        <v>508.8</v>
      </c>
      <c r="AI11" s="79">
        <f t="shared" si="134"/>
        <v>508.8</v>
      </c>
      <c r="AJ11" s="79">
        <f t="shared" ref="AJ11" si="140">AJ12+AJ13</f>
        <v>508.8</v>
      </c>
      <c r="AK11" s="79">
        <f t="shared" ref="AK11:AK24" si="141">AJ11/AI11*100</f>
        <v>100</v>
      </c>
      <c r="AL11" s="79"/>
      <c r="AM11" s="79">
        <f t="shared" si="134"/>
        <v>0</v>
      </c>
      <c r="AN11" s="79">
        <f t="shared" si="134"/>
        <v>0</v>
      </c>
      <c r="AO11" s="79"/>
      <c r="AP11" s="79"/>
      <c r="AQ11" s="79">
        <f t="shared" si="134"/>
        <v>0</v>
      </c>
      <c r="AR11" s="79">
        <f t="shared" si="134"/>
        <v>0</v>
      </c>
      <c r="AS11" s="79">
        <f t="shared" si="134"/>
        <v>0</v>
      </c>
      <c r="AT11" s="79"/>
      <c r="AU11" s="79">
        <f>SUM(AU12:AU14)</f>
        <v>396</v>
      </c>
      <c r="AV11" s="79">
        <f t="shared" ref="AV11:AZ11" si="142">SUM(AV12:AV14)</f>
        <v>396</v>
      </c>
      <c r="AW11" s="79">
        <f t="shared" ref="AW11:AW12" si="143">AV11/AU11*100</f>
        <v>100</v>
      </c>
      <c r="AX11" s="79"/>
      <c r="AY11" s="79">
        <f t="shared" si="142"/>
        <v>1893</v>
      </c>
      <c r="AZ11" s="79">
        <f t="shared" si="142"/>
        <v>1893</v>
      </c>
      <c r="BA11" s="79">
        <f t="shared" ref="BA11:BA12" si="144">AZ11/AY11*100</f>
        <v>100</v>
      </c>
      <c r="BB11" s="79"/>
      <c r="BC11" s="79">
        <f t="shared" si="134"/>
        <v>1200</v>
      </c>
      <c r="BD11" s="79">
        <f t="shared" ref="BD11" si="145">BD12+BD13</f>
        <v>1200</v>
      </c>
      <c r="BE11" s="79">
        <f t="shared" ref="BE11:BE16" si="146">BD11/BC11*100</f>
        <v>100</v>
      </c>
      <c r="BF11" s="79"/>
      <c r="BG11" s="79">
        <f t="shared" si="134"/>
        <v>0</v>
      </c>
      <c r="BH11" s="79">
        <f t="shared" si="134"/>
        <v>0</v>
      </c>
      <c r="BI11" s="79">
        <f t="shared" si="134"/>
        <v>0</v>
      </c>
      <c r="BJ11" s="79"/>
      <c r="BK11" s="79">
        <f t="shared" si="134"/>
        <v>0</v>
      </c>
      <c r="BL11" s="79">
        <f t="shared" si="134"/>
        <v>0</v>
      </c>
      <c r="BM11" s="79">
        <f t="shared" si="134"/>
        <v>0</v>
      </c>
      <c r="BN11" s="79"/>
      <c r="BO11" s="79">
        <f t="shared" si="134"/>
        <v>0</v>
      </c>
      <c r="BP11" s="79">
        <f t="shared" si="134"/>
        <v>0</v>
      </c>
      <c r="BQ11" s="79">
        <f t="shared" ref="BQ11:BY11" si="147">BQ12+BQ13</f>
        <v>0</v>
      </c>
      <c r="BR11" s="79"/>
      <c r="BS11" s="79">
        <f t="shared" si="147"/>
        <v>0</v>
      </c>
      <c r="BT11" s="79">
        <f t="shared" si="147"/>
        <v>0</v>
      </c>
      <c r="BU11" s="79">
        <f t="shared" si="147"/>
        <v>0</v>
      </c>
      <c r="BV11" s="79"/>
      <c r="BW11" s="79">
        <f t="shared" si="147"/>
        <v>0</v>
      </c>
      <c r="BX11" s="79">
        <f t="shared" si="147"/>
        <v>0</v>
      </c>
      <c r="BY11" s="79">
        <f t="shared" si="147"/>
        <v>0</v>
      </c>
      <c r="BZ11" s="79"/>
      <c r="CA11" s="79">
        <f>SUM(CA12:CA14)</f>
        <v>989.5</v>
      </c>
      <c r="CB11" s="79">
        <f>SUM(CB12:CB14)</f>
        <v>912.70498000000009</v>
      </c>
      <c r="CC11" s="79">
        <f t="shared" ref="CC11:CC14" si="148">CB11/CA11*100</f>
        <v>92.23900757958566</v>
      </c>
      <c r="CD11" s="79"/>
      <c r="CE11" s="79"/>
      <c r="CF11" s="79">
        <f>SUM(CF12:CF14)</f>
        <v>0</v>
      </c>
      <c r="CG11" s="79"/>
      <c r="CH11" s="79"/>
      <c r="CI11" s="79">
        <f t="shared" ref="CI11:CK11" si="149">CI12+CI13</f>
        <v>0</v>
      </c>
      <c r="CJ11" s="79">
        <f t="shared" si="149"/>
        <v>0</v>
      </c>
      <c r="CK11" s="79">
        <f t="shared" si="149"/>
        <v>0</v>
      </c>
      <c r="CL11" s="79"/>
      <c r="CM11" s="79">
        <f>SUM(CM12:CM14)</f>
        <v>0</v>
      </c>
      <c r="CN11" s="79">
        <f>SUM(CN12:CN14)</f>
        <v>0</v>
      </c>
      <c r="CO11" s="79"/>
      <c r="CP11" s="79"/>
      <c r="CQ11" s="79">
        <f>SUM(CQ12:CQ14)</f>
        <v>0</v>
      </c>
      <c r="CR11" s="79">
        <f>SUM(CR12:CR14)</f>
        <v>0</v>
      </c>
      <c r="CS11" s="79"/>
      <c r="CT11" s="79"/>
      <c r="CU11" s="79">
        <f>SUM(CU12:CU14)</f>
        <v>0</v>
      </c>
      <c r="CV11" s="79">
        <f>SUM(CV12:CV14)</f>
        <v>0</v>
      </c>
      <c r="CW11" s="79"/>
      <c r="CX11" s="79"/>
      <c r="CY11" s="79">
        <f>SUM(CY12:CY14)</f>
        <v>0</v>
      </c>
      <c r="CZ11" s="79">
        <f>SUM(CZ12:CZ14)</f>
        <v>0</v>
      </c>
      <c r="DA11" s="79"/>
      <c r="DB11" s="153"/>
      <c r="DC11" s="79">
        <f>SUM(DC12:DC14)</f>
        <v>11219.682000000001</v>
      </c>
      <c r="DD11" s="79">
        <f>SUM(DD12:DD14)</f>
        <v>11219.682000000001</v>
      </c>
      <c r="DE11" s="79">
        <f>DD11/DC11*100</f>
        <v>100</v>
      </c>
      <c r="DF11" s="79"/>
      <c r="DG11" s="79">
        <f>SUM(DG12:DG14)</f>
        <v>250</v>
      </c>
      <c r="DH11" s="79">
        <f>SUM(DH12:DH14)</f>
        <v>250</v>
      </c>
      <c r="DI11" s="79">
        <f>DH11/DG11*100</f>
        <v>100</v>
      </c>
      <c r="DJ11" s="79"/>
      <c r="DK11" s="79">
        <f>SUM(DK12:DK14)</f>
        <v>0</v>
      </c>
      <c r="DL11" s="79">
        <f>SUM(DL12:DL14)</f>
        <v>0</v>
      </c>
      <c r="DM11" s="79"/>
      <c r="DN11" s="79"/>
      <c r="DO11" s="79">
        <f>SUM(DO12:DO14)</f>
        <v>0</v>
      </c>
      <c r="DP11" s="79">
        <f>SUM(DP12:DP14)</f>
        <v>0</v>
      </c>
      <c r="DQ11" s="79"/>
      <c r="DR11" s="79"/>
      <c r="DS11" s="79">
        <f>SUM(DS12:DS14)</f>
        <v>0</v>
      </c>
      <c r="DT11" s="79">
        <f>SUM(DT12:DT14)</f>
        <v>0</v>
      </c>
      <c r="DU11" s="79"/>
      <c r="DV11" s="79"/>
      <c r="DW11" s="79">
        <f>SUM(DW12:DW14)</f>
        <v>0</v>
      </c>
      <c r="DX11" s="79">
        <f>SUM(DX12:DX14)</f>
        <v>0</v>
      </c>
      <c r="DY11" s="79"/>
      <c r="DZ11" s="79"/>
      <c r="EA11" s="79">
        <f>SUM(EA12:EA14)</f>
        <v>0</v>
      </c>
      <c r="EB11" s="79">
        <f>SUM(EB12:EB14)</f>
        <v>0</v>
      </c>
      <c r="EC11" s="79"/>
      <c r="ED11" s="79"/>
      <c r="EE11" s="79">
        <f>SUM(EE12:EE14)</f>
        <v>0</v>
      </c>
      <c r="EF11" s="79">
        <f>SUM(EF12:EF14)</f>
        <v>0</v>
      </c>
      <c r="EG11" s="79"/>
      <c r="EH11" s="79"/>
      <c r="EI11" s="79">
        <f>SUM(EI12:EI14)</f>
        <v>0</v>
      </c>
      <c r="EJ11" s="79">
        <f>SUM(EJ12:EJ14)</f>
        <v>0</v>
      </c>
      <c r="EK11" s="79"/>
      <c r="EL11" s="79"/>
      <c r="EM11" s="79">
        <f>SUM(EM12:EM14)</f>
        <v>0</v>
      </c>
      <c r="EN11" s="79">
        <f>SUM(EN12:EN14)</f>
        <v>0</v>
      </c>
      <c r="EO11" s="79"/>
      <c r="EP11" s="79"/>
      <c r="EQ11" s="79">
        <f>SUM(EQ12:EQ14)</f>
        <v>0</v>
      </c>
      <c r="ER11" s="79">
        <f>SUM(ER12:ER14)</f>
        <v>0</v>
      </c>
      <c r="ES11" s="79"/>
      <c r="ET11" s="79"/>
      <c r="EU11" s="79">
        <f>SUM(EU12:EU14)</f>
        <v>0</v>
      </c>
      <c r="EV11" s="79">
        <f>SUM(EV12:EV14)</f>
        <v>0</v>
      </c>
      <c r="EW11" s="79"/>
      <c r="EX11" s="79"/>
      <c r="EY11" s="79">
        <f>SUM(EY12:EY14)</f>
        <v>0</v>
      </c>
      <c r="EZ11" s="79">
        <f>SUM(EZ12:EZ14)</f>
        <v>0</v>
      </c>
      <c r="FA11" s="79"/>
      <c r="FB11" s="79"/>
      <c r="FC11" s="79">
        <f>SUM(FC12:FC14)</f>
        <v>0</v>
      </c>
      <c r="FD11" s="79">
        <f>SUM(FD12:FD14)</f>
        <v>0</v>
      </c>
      <c r="FE11" s="79"/>
      <c r="FF11" s="79"/>
      <c r="FG11" s="79">
        <f>SUM(FG12:FG14)</f>
        <v>0</v>
      </c>
      <c r="FH11" s="79">
        <f>SUM(FH12:FH14)</f>
        <v>0</v>
      </c>
      <c r="FI11" s="79"/>
      <c r="FJ11" s="79"/>
      <c r="FK11" s="79">
        <f>SUM(FK12:FK14)</f>
        <v>0</v>
      </c>
      <c r="FL11" s="79">
        <f>SUM(FL12:FL14)</f>
        <v>0</v>
      </c>
      <c r="FM11" s="79"/>
      <c r="FN11" s="79"/>
      <c r="FO11" s="79">
        <f>SUM(FO12:FO14)</f>
        <v>0</v>
      </c>
      <c r="FP11" s="79">
        <f>SUM(FP12:FP14)</f>
        <v>0</v>
      </c>
      <c r="FQ11" s="79"/>
      <c r="FR11" s="79"/>
      <c r="FS11" s="79">
        <f t="shared" ref="FS11:FT11" si="150">FS12+FS13</f>
        <v>1070.7</v>
      </c>
      <c r="FT11" s="79">
        <f t="shared" si="150"/>
        <v>222.45</v>
      </c>
      <c r="FU11" s="79">
        <f t="shared" ref="FU11:FU12" si="151">FT11/FS11*100</f>
        <v>20.776127766881476</v>
      </c>
      <c r="FV11" s="79"/>
      <c r="FW11" s="79">
        <f t="shared" ref="FW11:FX11" si="152">FW12+FW13</f>
        <v>0</v>
      </c>
      <c r="FX11" s="79">
        <f t="shared" si="152"/>
        <v>0</v>
      </c>
      <c r="FY11" s="79"/>
      <c r="FZ11" s="79"/>
      <c r="GA11" s="79">
        <f t="shared" ref="GA11:GB11" si="153">GA12+GA13</f>
        <v>0</v>
      </c>
      <c r="GB11" s="79">
        <f t="shared" si="153"/>
        <v>0</v>
      </c>
      <c r="GC11" s="79"/>
      <c r="GD11" s="79"/>
      <c r="GE11" s="79">
        <f t="shared" ref="GE11:GF11" si="154">GE12+GE13</f>
        <v>0</v>
      </c>
      <c r="GF11" s="79">
        <f t="shared" si="154"/>
        <v>0</v>
      </c>
      <c r="GG11" s="79"/>
      <c r="GH11" s="79"/>
      <c r="GI11" s="79">
        <f t="shared" ref="GI11:GJ11" si="155">GI12+GI13</f>
        <v>0</v>
      </c>
      <c r="GJ11" s="79">
        <f t="shared" si="155"/>
        <v>0</v>
      </c>
      <c r="GK11" s="79"/>
      <c r="GL11" s="79"/>
      <c r="GM11" s="79">
        <f t="shared" ref="GM11:GN11" si="156">GM12+GM13</f>
        <v>0</v>
      </c>
      <c r="GN11" s="79">
        <f t="shared" si="156"/>
        <v>0</v>
      </c>
      <c r="GO11" s="79"/>
      <c r="GP11" s="79"/>
      <c r="GQ11" s="79">
        <f t="shared" ref="GQ11:GR11" si="157">GQ12+GQ13</f>
        <v>6396.6</v>
      </c>
      <c r="GR11" s="79">
        <f t="shared" si="157"/>
        <v>6396.6</v>
      </c>
      <c r="GS11" s="144">
        <f t="shared" si="66"/>
        <v>100</v>
      </c>
      <c r="GT11" s="144"/>
      <c r="GU11" s="79"/>
      <c r="GV11" s="79"/>
      <c r="GW11" s="144"/>
      <c r="GX11" s="144"/>
      <c r="GY11" s="79"/>
      <c r="GZ11" s="79"/>
      <c r="HA11" s="144"/>
      <c r="HB11" s="144"/>
      <c r="HC11" s="79"/>
      <c r="HD11" s="79"/>
      <c r="HE11" s="144"/>
      <c r="HF11" s="144"/>
      <c r="HG11" s="79"/>
      <c r="HH11" s="79"/>
      <c r="HI11" s="144"/>
      <c r="HJ11" s="144"/>
      <c r="HK11" s="79">
        <f>SUM(HK12:HK14)</f>
        <v>40</v>
      </c>
      <c r="HL11" s="79">
        <f>SUM(HL12:HL14)</f>
        <v>40</v>
      </c>
      <c r="HM11" s="144">
        <f>HL11/HK11*100</f>
        <v>100</v>
      </c>
      <c r="HN11" s="144"/>
      <c r="HO11" s="79"/>
      <c r="HP11" s="79"/>
      <c r="HQ11" s="144"/>
      <c r="HR11" s="144"/>
      <c r="HS11" s="79"/>
      <c r="HT11" s="79"/>
      <c r="HU11" s="144"/>
      <c r="HV11" s="144"/>
      <c r="HW11" s="79"/>
      <c r="HX11" s="79"/>
      <c r="HY11" s="144"/>
      <c r="HZ11" s="144"/>
      <c r="IA11" s="79"/>
      <c r="IB11" s="79"/>
      <c r="IC11" s="144"/>
      <c r="ID11" s="144"/>
      <c r="IE11" s="79"/>
      <c r="IF11" s="79"/>
      <c r="IG11" s="144"/>
      <c r="IH11" s="144"/>
      <c r="II11" s="79"/>
      <c r="IJ11" s="79"/>
      <c r="IK11" s="144"/>
      <c r="IL11" s="144"/>
      <c r="IM11" s="79"/>
      <c r="IN11" s="79"/>
      <c r="IO11" s="144"/>
      <c r="IP11" s="144"/>
      <c r="IQ11" s="79"/>
      <c r="IR11" s="79"/>
      <c r="IS11" s="144"/>
    </row>
    <row r="12" spans="1:253" s="12" customFormat="1" ht="31.5" x14ac:dyDescent="0.25">
      <c r="A12" s="57" t="s">
        <v>263</v>
      </c>
      <c r="B12" s="48">
        <f t="shared" si="78"/>
        <v>4498.8</v>
      </c>
      <c r="C12" s="48">
        <f t="shared" si="79"/>
        <v>30073.482000000004</v>
      </c>
      <c r="D12" s="48">
        <f t="shared" si="80"/>
        <v>29225.232000000004</v>
      </c>
      <c r="E12" s="15">
        <f t="shared" si="133"/>
        <v>97.179408756192586</v>
      </c>
      <c r="F12" s="15"/>
      <c r="G12" s="15"/>
      <c r="H12" s="15"/>
      <c r="I12" s="15"/>
      <c r="J12" s="15"/>
      <c r="K12" s="15"/>
      <c r="L12" s="15"/>
      <c r="M12" s="15"/>
      <c r="N12" s="15">
        <v>3990</v>
      </c>
      <c r="O12" s="15">
        <v>6290</v>
      </c>
      <c r="P12" s="15">
        <v>6290</v>
      </c>
      <c r="Q12" s="15">
        <f>P12/O12*100</f>
        <v>100</v>
      </c>
      <c r="R12" s="15"/>
      <c r="S12" s="15"/>
      <c r="T12" s="15"/>
      <c r="U12" s="81"/>
      <c r="V12" s="81"/>
      <c r="W12" s="15"/>
      <c r="X12" s="15"/>
      <c r="Y12" s="15"/>
      <c r="Z12" s="15"/>
      <c r="AA12" s="15"/>
      <c r="AB12" s="15"/>
      <c r="AC12" s="14"/>
      <c r="AD12" s="15"/>
      <c r="AE12" s="15"/>
      <c r="AF12" s="15"/>
      <c r="AG12" s="14"/>
      <c r="AH12" s="15">
        <v>508.8</v>
      </c>
      <c r="AI12" s="15">
        <v>508.8</v>
      </c>
      <c r="AJ12" s="15">
        <v>508.8</v>
      </c>
      <c r="AK12" s="14">
        <f t="shared" si="141"/>
        <v>100</v>
      </c>
      <c r="AL12" s="14"/>
      <c r="AM12" s="15"/>
      <c r="AN12" s="15"/>
      <c r="AO12" s="14"/>
      <c r="AP12" s="14"/>
      <c r="AQ12" s="15"/>
      <c r="AR12" s="15"/>
      <c r="AS12" s="14"/>
      <c r="AT12" s="14"/>
      <c r="AU12" s="15">
        <v>396</v>
      </c>
      <c r="AV12" s="15">
        <v>396</v>
      </c>
      <c r="AW12" s="14">
        <f t="shared" si="143"/>
        <v>100</v>
      </c>
      <c r="AX12" s="14"/>
      <c r="AY12" s="15">
        <v>1893</v>
      </c>
      <c r="AZ12" s="15">
        <v>1893</v>
      </c>
      <c r="BA12" s="14">
        <f t="shared" si="144"/>
        <v>100</v>
      </c>
      <c r="BB12" s="14"/>
      <c r="BC12" s="15">
        <v>1200</v>
      </c>
      <c r="BD12" s="15">
        <v>1200</v>
      </c>
      <c r="BE12" s="14">
        <f t="shared" si="146"/>
        <v>100</v>
      </c>
      <c r="BF12" s="14"/>
      <c r="BG12" s="15"/>
      <c r="BH12" s="15"/>
      <c r="BI12" s="14"/>
      <c r="BJ12" s="14"/>
      <c r="BK12" s="15"/>
      <c r="BL12" s="15"/>
      <c r="BM12" s="14"/>
      <c r="BN12" s="14"/>
      <c r="BO12" s="15"/>
      <c r="BP12" s="15"/>
      <c r="BQ12" s="14"/>
      <c r="BR12" s="14"/>
      <c r="BS12" s="15"/>
      <c r="BT12" s="15"/>
      <c r="BU12" s="14"/>
      <c r="BV12" s="14"/>
      <c r="BW12" s="15"/>
      <c r="BX12" s="15"/>
      <c r="BY12" s="14"/>
      <c r="BZ12" s="14"/>
      <c r="CA12" s="14">
        <v>808.7</v>
      </c>
      <c r="CB12" s="14">
        <v>808.7</v>
      </c>
      <c r="CC12" s="14">
        <f t="shared" si="148"/>
        <v>100</v>
      </c>
      <c r="CD12" s="14"/>
      <c r="CE12" s="14"/>
      <c r="CF12" s="15"/>
      <c r="CG12" s="14"/>
      <c r="CH12" s="14"/>
      <c r="CI12" s="15"/>
      <c r="CJ12" s="15"/>
      <c r="CK12" s="14"/>
      <c r="CL12" s="14"/>
      <c r="CM12" s="14"/>
      <c r="CN12" s="15"/>
      <c r="CO12" s="14"/>
      <c r="CP12" s="14"/>
      <c r="CQ12" s="14"/>
      <c r="CR12" s="15"/>
      <c r="CS12" s="14"/>
      <c r="CT12" s="14"/>
      <c r="CU12" s="14"/>
      <c r="CV12" s="15"/>
      <c r="CW12" s="14"/>
      <c r="CX12" s="14"/>
      <c r="CY12" s="14"/>
      <c r="CZ12" s="15"/>
      <c r="DA12" s="14"/>
      <c r="DB12" s="155"/>
      <c r="DC12" s="14">
        <v>11219.682000000001</v>
      </c>
      <c r="DD12" s="14">
        <v>11219.682000000001</v>
      </c>
      <c r="DE12" s="14">
        <f>DD12/DC12*100</f>
        <v>100</v>
      </c>
      <c r="DF12" s="14"/>
      <c r="DG12" s="14">
        <v>250</v>
      </c>
      <c r="DH12" s="14">
        <v>250</v>
      </c>
      <c r="DI12" s="14">
        <f>DH12/DG12*100</f>
        <v>100</v>
      </c>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5">
        <v>1070.7</v>
      </c>
      <c r="FT12" s="133">
        <v>222.45</v>
      </c>
      <c r="FU12" s="14">
        <f t="shared" si="151"/>
        <v>20.776127766881476</v>
      </c>
      <c r="FV12" s="14"/>
      <c r="FW12" s="15"/>
      <c r="FX12" s="133"/>
      <c r="FY12" s="14"/>
      <c r="FZ12" s="14"/>
      <c r="GA12" s="15"/>
      <c r="GB12" s="133"/>
      <c r="GC12" s="14"/>
      <c r="GD12" s="14"/>
      <c r="GE12" s="15"/>
      <c r="GF12" s="133"/>
      <c r="GG12" s="14"/>
      <c r="GH12" s="14"/>
      <c r="GI12" s="15"/>
      <c r="GJ12" s="133"/>
      <c r="GK12" s="14"/>
      <c r="GL12" s="14"/>
      <c r="GM12" s="15"/>
      <c r="GN12" s="133"/>
      <c r="GO12" s="14"/>
      <c r="GP12" s="14"/>
      <c r="GQ12" s="15">
        <v>6396.6</v>
      </c>
      <c r="GR12" s="15">
        <v>6396.6</v>
      </c>
      <c r="GS12" s="145">
        <f t="shared" si="66"/>
        <v>100</v>
      </c>
      <c r="GT12" s="145"/>
      <c r="GU12" s="15"/>
      <c r="GV12" s="15"/>
      <c r="GW12" s="145"/>
      <c r="GX12" s="145"/>
      <c r="GY12" s="15"/>
      <c r="GZ12" s="15"/>
      <c r="HA12" s="145"/>
      <c r="HB12" s="145"/>
      <c r="HC12" s="15"/>
      <c r="HD12" s="15"/>
      <c r="HE12" s="145"/>
      <c r="HF12" s="145"/>
      <c r="HG12" s="15"/>
      <c r="HH12" s="15"/>
      <c r="HI12" s="145"/>
      <c r="HJ12" s="145"/>
      <c r="HK12" s="15">
        <v>40</v>
      </c>
      <c r="HL12" s="15">
        <v>40</v>
      </c>
      <c r="HM12" s="145">
        <f>HL12/HK12*100</f>
        <v>100</v>
      </c>
      <c r="HN12" s="145"/>
      <c r="HO12" s="15"/>
      <c r="HP12" s="15"/>
      <c r="HQ12" s="145"/>
      <c r="HR12" s="145"/>
      <c r="HS12" s="15"/>
      <c r="HT12" s="15"/>
      <c r="HU12" s="145"/>
      <c r="HV12" s="145"/>
      <c r="HW12" s="15"/>
      <c r="HX12" s="15"/>
      <c r="HY12" s="145"/>
      <c r="HZ12" s="145"/>
      <c r="IA12" s="15"/>
      <c r="IB12" s="15"/>
      <c r="IC12" s="145"/>
      <c r="ID12" s="145"/>
      <c r="IE12" s="15"/>
      <c r="IF12" s="15"/>
      <c r="IG12" s="145"/>
      <c r="IH12" s="145"/>
      <c r="II12" s="15"/>
      <c r="IJ12" s="15"/>
      <c r="IK12" s="145"/>
      <c r="IL12" s="145"/>
      <c r="IM12" s="15"/>
      <c r="IN12" s="15"/>
      <c r="IO12" s="145"/>
      <c r="IP12" s="145"/>
      <c r="IQ12" s="15"/>
      <c r="IR12" s="15"/>
      <c r="IS12" s="145"/>
    </row>
    <row r="13" spans="1:253" s="12" customFormat="1" ht="15.75" x14ac:dyDescent="0.25">
      <c r="A13" s="57" t="s">
        <v>265</v>
      </c>
      <c r="B13" s="48">
        <f t="shared" ref="B13:B76" si="158">F13+J13+N13+R13+V13+Z13+AD13+AH13+AL13+AP13+AT13+AX13+BB13+BF13+BJ13+BN13+BR13+BV13++BZ13+CD13+CH13+CL13+CP13+CT13+CX13+DB13+DF13+DJ13+DN13+DR13+DV13+DZ13+ED13+EH13+EL13+EP13+ET13+EX13+FB13+FF13+FJ13+FN13+FR13+FV13+FZ13+GD13+GH13+GL13+GP13+GT13+GX13+HB13+HF13+HJ13+HN13+HR13+HV13+HZ13+ID13+IH13+IL13+IP13</f>
        <v>0</v>
      </c>
      <c r="C13" s="48">
        <f t="shared" ref="C13:C76" si="159">G13+K13+O13+S13+W13+AA13+AE13+AI13+AM13+AQ13+AU13+AY13+BC13+BG13+BK13+BO13+BS13+BW13++CA13+CE13+CI13+CM13+CQ13+CU13+CY13+DC13+DG13+DK13+DO13+DS13+DW13+EA13+EE13+EI13+EM13+EQ13+EU13+EY13+FC13+FG13+FK13+FO13+FS13+FW13+GA13+GE13+GI13+GM13+GQ13+GU13+GY13+HC13+HG13+HK13+HO13+HS13+HW13+IA13+IE13+II13+IM13+IQ13</f>
        <v>0</v>
      </c>
      <c r="D13" s="48">
        <f t="shared" ref="D13:D76" si="160">H13+L13+P13+T13+X13+AB13+AF13+AJ13+AN13+AR13+AV13+AZ13+BD13+BH13+BL13+BP13+BT13+BX13++CB13+CF13+CJ13+CN13+CR13+CV13+CZ13+DD13+DH13+DL13+DP13+DT13+DX13+EB13+EF13+EJ13+EN13+ER13+EV13+EZ13+FD13+FH13+FL13+FP13+FT13+FX13+GB13+GF13+GJ13+GN13+GR13+GV13+GZ13+HD13+HH13+HL13+HP13+HT13+HX13+IB13+IF13+IJ13+IN13+IR13</f>
        <v>0</v>
      </c>
      <c r="E13" s="15"/>
      <c r="F13" s="15"/>
      <c r="G13" s="79"/>
      <c r="H13" s="79"/>
      <c r="I13" s="79"/>
      <c r="J13" s="79"/>
      <c r="K13" s="79"/>
      <c r="L13" s="79"/>
      <c r="M13" s="79"/>
      <c r="N13" s="79"/>
      <c r="O13" s="79"/>
      <c r="P13" s="79"/>
      <c r="Q13" s="79"/>
      <c r="R13" s="79"/>
      <c r="S13" s="79"/>
      <c r="T13" s="79"/>
      <c r="U13" s="81"/>
      <c r="V13" s="81"/>
      <c r="W13" s="79"/>
      <c r="X13" s="79"/>
      <c r="Y13" s="79"/>
      <c r="Z13" s="79"/>
      <c r="AA13" s="79"/>
      <c r="AB13" s="79"/>
      <c r="AC13" s="79"/>
      <c r="AD13" s="79"/>
      <c r="AE13" s="79"/>
      <c r="AF13" s="79"/>
      <c r="AG13" s="79"/>
      <c r="AH13" s="79"/>
      <c r="AI13" s="79"/>
      <c r="AJ13" s="79"/>
      <c r="AK13" s="14"/>
      <c r="AL13" s="14"/>
      <c r="AM13" s="14"/>
      <c r="AN13" s="14"/>
      <c r="AO13" s="14"/>
      <c r="AP13" s="14"/>
      <c r="AQ13" s="79"/>
      <c r="AR13" s="79"/>
      <c r="AS13" s="79"/>
      <c r="AT13" s="79"/>
      <c r="AU13" s="79"/>
      <c r="AV13" s="79"/>
      <c r="AW13" s="14"/>
      <c r="AX13" s="14"/>
      <c r="AY13" s="79"/>
      <c r="AZ13" s="79"/>
      <c r="BA13" s="14"/>
      <c r="BB13" s="14"/>
      <c r="BC13" s="79"/>
      <c r="BD13" s="79"/>
      <c r="BE13" s="14"/>
      <c r="BF13" s="14"/>
      <c r="BG13" s="79"/>
      <c r="BH13" s="79"/>
      <c r="BI13" s="79"/>
      <c r="BJ13" s="79"/>
      <c r="BK13" s="79"/>
      <c r="BL13" s="79"/>
      <c r="BM13" s="79"/>
      <c r="BN13" s="79"/>
      <c r="BO13" s="79"/>
      <c r="BP13" s="79"/>
      <c r="BQ13" s="79"/>
      <c r="BR13" s="79"/>
      <c r="BS13" s="79"/>
      <c r="BT13" s="79"/>
      <c r="BU13" s="79"/>
      <c r="BV13" s="79"/>
      <c r="BW13" s="79"/>
      <c r="BX13" s="79"/>
      <c r="BY13" s="79"/>
      <c r="BZ13" s="79"/>
      <c r="CA13" s="79"/>
      <c r="CB13" s="79"/>
      <c r="CC13" s="14"/>
      <c r="CD13" s="14"/>
      <c r="CE13" s="79"/>
      <c r="CF13" s="15"/>
      <c r="CG13" s="14"/>
      <c r="CH13" s="14"/>
      <c r="CI13" s="79"/>
      <c r="CJ13" s="79"/>
      <c r="CK13" s="79"/>
      <c r="CL13" s="79"/>
      <c r="CM13" s="79"/>
      <c r="CN13" s="15"/>
      <c r="CO13" s="14"/>
      <c r="CP13" s="14"/>
      <c r="CQ13" s="79"/>
      <c r="CR13" s="15"/>
      <c r="CS13" s="14"/>
      <c r="CT13" s="14"/>
      <c r="CU13" s="79"/>
      <c r="CV13" s="15"/>
      <c r="CW13" s="14"/>
      <c r="CX13" s="14"/>
      <c r="CY13" s="79"/>
      <c r="CZ13" s="15"/>
      <c r="DA13" s="14"/>
      <c r="DB13" s="155"/>
      <c r="DC13" s="79"/>
      <c r="DD13" s="79"/>
      <c r="DE13" s="14"/>
      <c r="DF13" s="14"/>
      <c r="DG13" s="79"/>
      <c r="DH13" s="79"/>
      <c r="DI13" s="14"/>
      <c r="DJ13" s="14"/>
      <c r="DK13" s="79"/>
      <c r="DL13" s="15"/>
      <c r="DM13" s="14"/>
      <c r="DN13" s="14"/>
      <c r="DO13" s="79"/>
      <c r="DP13" s="15"/>
      <c r="DQ13" s="14"/>
      <c r="DR13" s="14"/>
      <c r="DS13" s="79"/>
      <c r="DT13" s="15"/>
      <c r="DU13" s="14"/>
      <c r="DV13" s="14"/>
      <c r="DW13" s="79"/>
      <c r="DX13" s="15"/>
      <c r="DY13" s="14"/>
      <c r="DZ13" s="14"/>
      <c r="EA13" s="79"/>
      <c r="EB13" s="15"/>
      <c r="EC13" s="14"/>
      <c r="ED13" s="14"/>
      <c r="EE13" s="79"/>
      <c r="EF13" s="15"/>
      <c r="EG13" s="14"/>
      <c r="EH13" s="14"/>
      <c r="EI13" s="79"/>
      <c r="EJ13" s="15"/>
      <c r="EK13" s="14"/>
      <c r="EL13" s="14"/>
      <c r="EM13" s="79"/>
      <c r="EN13" s="15"/>
      <c r="EO13" s="14"/>
      <c r="EP13" s="14"/>
      <c r="EQ13" s="79"/>
      <c r="ER13" s="15"/>
      <c r="ES13" s="14"/>
      <c r="ET13" s="14"/>
      <c r="EU13" s="79"/>
      <c r="EV13" s="15"/>
      <c r="EW13" s="14"/>
      <c r="EX13" s="14"/>
      <c r="EY13" s="79"/>
      <c r="EZ13" s="15"/>
      <c r="FA13" s="14"/>
      <c r="FB13" s="14"/>
      <c r="FC13" s="79"/>
      <c r="FD13" s="15"/>
      <c r="FE13" s="14"/>
      <c r="FF13" s="14"/>
      <c r="FG13" s="79"/>
      <c r="FH13" s="15"/>
      <c r="FI13" s="14"/>
      <c r="FJ13" s="14"/>
      <c r="FK13" s="79"/>
      <c r="FL13" s="15"/>
      <c r="FM13" s="14"/>
      <c r="FN13" s="14"/>
      <c r="FO13" s="79"/>
      <c r="FP13" s="15"/>
      <c r="FQ13" s="14"/>
      <c r="FR13" s="14"/>
      <c r="FS13" s="79"/>
      <c r="FT13" s="15"/>
      <c r="FU13" s="14"/>
      <c r="FV13" s="14"/>
      <c r="FW13" s="79"/>
      <c r="FX13" s="15"/>
      <c r="FY13" s="14"/>
      <c r="FZ13" s="14"/>
      <c r="GA13" s="79"/>
      <c r="GB13" s="15"/>
      <c r="GC13" s="14"/>
      <c r="GD13" s="14"/>
      <c r="GE13" s="79"/>
      <c r="GF13" s="15"/>
      <c r="GG13" s="14"/>
      <c r="GH13" s="14"/>
      <c r="GI13" s="79"/>
      <c r="GJ13" s="15"/>
      <c r="GK13" s="14"/>
      <c r="GL13" s="14"/>
      <c r="GM13" s="79"/>
      <c r="GN13" s="15"/>
      <c r="GO13" s="14"/>
      <c r="GP13" s="14"/>
      <c r="GQ13" s="79"/>
      <c r="GR13" s="15"/>
      <c r="GS13" s="14"/>
      <c r="GT13" s="14"/>
      <c r="GU13" s="79"/>
      <c r="GV13" s="15"/>
      <c r="GW13" s="14"/>
      <c r="GX13" s="14"/>
      <c r="GY13" s="79"/>
      <c r="GZ13" s="15"/>
      <c r="HA13" s="14"/>
      <c r="HB13" s="14"/>
      <c r="HC13" s="79"/>
      <c r="HD13" s="15"/>
      <c r="HE13" s="14"/>
      <c r="HF13" s="14"/>
      <c r="HG13" s="79"/>
      <c r="HH13" s="79"/>
      <c r="HI13" s="14"/>
      <c r="HJ13" s="14"/>
      <c r="HK13" s="79"/>
      <c r="HL13" s="15"/>
      <c r="HM13" s="14"/>
      <c r="HN13" s="14"/>
      <c r="HO13" s="79"/>
      <c r="HP13" s="15"/>
      <c r="HQ13" s="14"/>
      <c r="HR13" s="14"/>
      <c r="HS13" s="79"/>
      <c r="HT13" s="15"/>
      <c r="HU13" s="14"/>
      <c r="HV13" s="14"/>
      <c r="HW13" s="79"/>
      <c r="HX13" s="15"/>
      <c r="HY13" s="14"/>
      <c r="HZ13" s="14"/>
      <c r="IA13" s="79"/>
      <c r="IB13" s="15"/>
      <c r="IC13" s="14"/>
      <c r="ID13" s="14"/>
      <c r="IE13" s="79"/>
      <c r="IF13" s="15"/>
      <c r="IG13" s="14"/>
      <c r="IH13" s="14"/>
      <c r="II13" s="79"/>
      <c r="IJ13" s="15"/>
      <c r="IK13" s="14"/>
      <c r="IL13" s="14"/>
      <c r="IM13" s="79"/>
      <c r="IN13" s="15"/>
      <c r="IO13" s="14"/>
      <c r="IP13" s="14"/>
      <c r="IQ13" s="79"/>
      <c r="IR13" s="15"/>
      <c r="IS13" s="14"/>
    </row>
    <row r="14" spans="1:253" s="12" customFormat="1" ht="15.75" x14ac:dyDescent="0.25">
      <c r="A14" s="57" t="s">
        <v>433</v>
      </c>
      <c r="B14" s="48">
        <f t="shared" si="158"/>
        <v>0</v>
      </c>
      <c r="C14" s="48">
        <f t="shared" si="159"/>
        <v>180.8</v>
      </c>
      <c r="D14" s="48">
        <f t="shared" si="160"/>
        <v>104.00498</v>
      </c>
      <c r="E14" s="15">
        <f t="shared" ref="E14" si="161">D14/C14*100</f>
        <v>57.524878318584072</v>
      </c>
      <c r="F14" s="15"/>
      <c r="G14" s="79"/>
      <c r="H14" s="79"/>
      <c r="I14" s="79"/>
      <c r="J14" s="79"/>
      <c r="K14" s="79"/>
      <c r="L14" s="79"/>
      <c r="M14" s="79"/>
      <c r="N14" s="79"/>
      <c r="O14" s="79"/>
      <c r="P14" s="79"/>
      <c r="Q14" s="79"/>
      <c r="R14" s="79"/>
      <c r="S14" s="79"/>
      <c r="T14" s="79"/>
      <c r="U14" s="81"/>
      <c r="V14" s="81"/>
      <c r="W14" s="79"/>
      <c r="X14" s="79"/>
      <c r="Y14" s="79"/>
      <c r="Z14" s="79"/>
      <c r="AA14" s="79"/>
      <c r="AB14" s="79"/>
      <c r="AC14" s="79"/>
      <c r="AD14" s="79"/>
      <c r="AE14" s="79"/>
      <c r="AF14" s="79"/>
      <c r="AG14" s="79"/>
      <c r="AH14" s="79"/>
      <c r="AI14" s="79"/>
      <c r="AJ14" s="79"/>
      <c r="AK14" s="14"/>
      <c r="AL14" s="14"/>
      <c r="AM14" s="14"/>
      <c r="AN14" s="14"/>
      <c r="AO14" s="14"/>
      <c r="AP14" s="14"/>
      <c r="AQ14" s="79"/>
      <c r="AR14" s="79"/>
      <c r="AS14" s="79"/>
      <c r="AT14" s="79"/>
      <c r="AU14" s="79"/>
      <c r="AV14" s="79"/>
      <c r="AW14" s="14"/>
      <c r="AX14" s="14"/>
      <c r="AY14" s="79"/>
      <c r="AZ14" s="79"/>
      <c r="BA14" s="14"/>
      <c r="BB14" s="14"/>
      <c r="BC14" s="79"/>
      <c r="BD14" s="79"/>
      <c r="BE14" s="14"/>
      <c r="BF14" s="14"/>
      <c r="BG14" s="79"/>
      <c r="BH14" s="79"/>
      <c r="BI14" s="79"/>
      <c r="BJ14" s="79"/>
      <c r="BK14" s="79"/>
      <c r="BL14" s="79"/>
      <c r="BM14" s="79"/>
      <c r="BN14" s="79"/>
      <c r="BO14" s="79"/>
      <c r="BP14" s="79"/>
      <c r="BQ14" s="79"/>
      <c r="BR14" s="79"/>
      <c r="BS14" s="79"/>
      <c r="BT14" s="79"/>
      <c r="BU14" s="79"/>
      <c r="BV14" s="79"/>
      <c r="BW14" s="79"/>
      <c r="BX14" s="79"/>
      <c r="BY14" s="79"/>
      <c r="BZ14" s="79"/>
      <c r="CA14" s="14">
        <v>180.8</v>
      </c>
      <c r="CB14" s="14">
        <v>104.00498</v>
      </c>
      <c r="CC14" s="14">
        <f t="shared" si="148"/>
        <v>57.524878318584072</v>
      </c>
      <c r="CD14" s="14"/>
      <c r="CE14" s="14"/>
      <c r="CF14" s="15"/>
      <c r="CG14" s="14"/>
      <c r="CH14" s="14"/>
      <c r="CI14" s="79"/>
      <c r="CJ14" s="79"/>
      <c r="CK14" s="79"/>
      <c r="CL14" s="79"/>
      <c r="CM14" s="14"/>
      <c r="CN14" s="15"/>
      <c r="CO14" s="14"/>
      <c r="CP14" s="14"/>
      <c r="CQ14" s="14"/>
      <c r="CR14" s="15"/>
      <c r="CS14" s="14"/>
      <c r="CT14" s="14"/>
      <c r="CU14" s="14"/>
      <c r="CV14" s="15"/>
      <c r="CW14" s="14"/>
      <c r="CX14" s="14"/>
      <c r="CY14" s="14"/>
      <c r="CZ14" s="15"/>
      <c r="DA14" s="14"/>
      <c r="DB14" s="155"/>
      <c r="DC14" s="14"/>
      <c r="DD14" s="14"/>
      <c r="DE14" s="14"/>
      <c r="DF14" s="14"/>
      <c r="DG14" s="14"/>
      <c r="DH14" s="14"/>
      <c r="DI14" s="14"/>
      <c r="DJ14" s="14"/>
      <c r="DK14" s="14"/>
      <c r="DL14" s="15"/>
      <c r="DM14" s="14"/>
      <c r="DN14" s="14"/>
      <c r="DO14" s="14"/>
      <c r="DP14" s="15"/>
      <c r="DQ14" s="14"/>
      <c r="DR14" s="14"/>
      <c r="DS14" s="14"/>
      <c r="DT14" s="15"/>
      <c r="DU14" s="14"/>
      <c r="DV14" s="14"/>
      <c r="DW14" s="14"/>
      <c r="DX14" s="15"/>
      <c r="DY14" s="14"/>
      <c r="DZ14" s="14"/>
      <c r="EA14" s="14"/>
      <c r="EB14" s="15"/>
      <c r="EC14" s="14"/>
      <c r="ED14" s="14"/>
      <c r="EE14" s="14"/>
      <c r="EF14" s="15"/>
      <c r="EG14" s="14"/>
      <c r="EH14" s="14"/>
      <c r="EI14" s="14"/>
      <c r="EJ14" s="15"/>
      <c r="EK14" s="14"/>
      <c r="EL14" s="14"/>
      <c r="EM14" s="14"/>
      <c r="EN14" s="15"/>
      <c r="EO14" s="14"/>
      <c r="EP14" s="14"/>
      <c r="EQ14" s="14"/>
      <c r="ER14" s="15"/>
      <c r="ES14" s="14"/>
      <c r="ET14" s="14"/>
      <c r="EU14" s="14"/>
      <c r="EV14" s="15"/>
      <c r="EW14" s="14"/>
      <c r="EX14" s="14"/>
      <c r="EY14" s="14"/>
      <c r="EZ14" s="15"/>
      <c r="FA14" s="14"/>
      <c r="FB14" s="14"/>
      <c r="FC14" s="14"/>
      <c r="FD14" s="15"/>
      <c r="FE14" s="14"/>
      <c r="FF14" s="14"/>
      <c r="FG14" s="14"/>
      <c r="FH14" s="15"/>
      <c r="FI14" s="14"/>
      <c r="FJ14" s="14"/>
      <c r="FK14" s="14"/>
      <c r="FL14" s="15"/>
      <c r="FM14" s="14"/>
      <c r="FN14" s="14"/>
      <c r="FO14" s="14"/>
      <c r="FP14" s="15"/>
      <c r="FQ14" s="14"/>
      <c r="FR14" s="14"/>
      <c r="FS14" s="79"/>
      <c r="FT14" s="15"/>
      <c r="FU14" s="14"/>
      <c r="FV14" s="14"/>
      <c r="FW14" s="79"/>
      <c r="FX14" s="15"/>
      <c r="FY14" s="14"/>
      <c r="FZ14" s="14"/>
      <c r="GA14" s="79"/>
      <c r="GB14" s="15"/>
      <c r="GC14" s="14"/>
      <c r="GD14" s="14"/>
      <c r="GE14" s="79"/>
      <c r="GF14" s="15"/>
      <c r="GG14" s="14"/>
      <c r="GH14" s="14"/>
      <c r="GI14" s="79"/>
      <c r="GJ14" s="15"/>
      <c r="GK14" s="14"/>
      <c r="GL14" s="14"/>
      <c r="GM14" s="79"/>
      <c r="GN14" s="15"/>
      <c r="GO14" s="14"/>
      <c r="GP14" s="14"/>
      <c r="GQ14" s="79"/>
      <c r="GR14" s="15"/>
      <c r="GS14" s="14"/>
      <c r="GT14" s="14"/>
      <c r="GU14" s="79"/>
      <c r="GV14" s="15"/>
      <c r="GW14" s="14"/>
      <c r="GX14" s="14"/>
      <c r="GY14" s="79"/>
      <c r="GZ14" s="15"/>
      <c r="HA14" s="14"/>
      <c r="HB14" s="14"/>
      <c r="HC14" s="79"/>
      <c r="HD14" s="15"/>
      <c r="HE14" s="14"/>
      <c r="HF14" s="14"/>
      <c r="HG14" s="79"/>
      <c r="HH14" s="79"/>
      <c r="HI14" s="14"/>
      <c r="HJ14" s="14"/>
      <c r="HK14" s="79"/>
      <c r="HL14" s="15"/>
      <c r="HM14" s="14"/>
      <c r="HN14" s="14"/>
      <c r="HO14" s="79"/>
      <c r="HP14" s="15"/>
      <c r="HQ14" s="14"/>
      <c r="HR14" s="14"/>
      <c r="HS14" s="79"/>
      <c r="HT14" s="15"/>
      <c r="HU14" s="14"/>
      <c r="HV14" s="14"/>
      <c r="HW14" s="79"/>
      <c r="HX14" s="15"/>
      <c r="HY14" s="14"/>
      <c r="HZ14" s="14"/>
      <c r="IA14" s="79"/>
      <c r="IB14" s="15"/>
      <c r="IC14" s="14"/>
      <c r="ID14" s="14"/>
      <c r="IE14" s="79"/>
      <c r="IF14" s="15"/>
      <c r="IG14" s="14"/>
      <c r="IH14" s="14"/>
      <c r="II14" s="79"/>
      <c r="IJ14" s="15"/>
      <c r="IK14" s="14"/>
      <c r="IL14" s="14"/>
      <c r="IM14" s="79"/>
      <c r="IN14" s="15"/>
      <c r="IO14" s="14"/>
      <c r="IP14" s="14"/>
      <c r="IQ14" s="79"/>
      <c r="IR14" s="15"/>
      <c r="IS14" s="14"/>
    </row>
    <row r="15" spans="1:253" s="26" customFormat="1" ht="31.5" x14ac:dyDescent="0.25">
      <c r="A15" s="118" t="s">
        <v>267</v>
      </c>
      <c r="B15" s="78">
        <f t="shared" si="158"/>
        <v>581.4</v>
      </c>
      <c r="C15" s="78">
        <f t="shared" si="159"/>
        <v>206266.7</v>
      </c>
      <c r="D15" s="78">
        <f t="shared" si="160"/>
        <v>205998.99275</v>
      </c>
      <c r="E15" s="81">
        <f t="shared" si="133"/>
        <v>99.870213054264212</v>
      </c>
      <c r="F15" s="81"/>
      <c r="G15" s="79">
        <f>G16+G17</f>
        <v>0</v>
      </c>
      <c r="H15" s="79">
        <f t="shared" ref="H15:BP15" si="162">H16+H17</f>
        <v>0</v>
      </c>
      <c r="I15" s="79">
        <f t="shared" si="162"/>
        <v>0</v>
      </c>
      <c r="J15" s="79"/>
      <c r="K15" s="79">
        <f t="shared" si="162"/>
        <v>0</v>
      </c>
      <c r="L15" s="79">
        <f t="shared" si="162"/>
        <v>0</v>
      </c>
      <c r="M15" s="79">
        <f t="shared" si="162"/>
        <v>0</v>
      </c>
      <c r="N15" s="79">
        <f t="shared" ref="N15" si="163">N16+N17</f>
        <v>0</v>
      </c>
      <c r="O15" s="79">
        <f t="shared" si="162"/>
        <v>0</v>
      </c>
      <c r="P15" s="79">
        <f t="shared" si="162"/>
        <v>0</v>
      </c>
      <c r="Q15" s="79">
        <f t="shared" si="162"/>
        <v>0</v>
      </c>
      <c r="R15" s="79"/>
      <c r="S15" s="79">
        <f t="shared" si="162"/>
        <v>0</v>
      </c>
      <c r="T15" s="79">
        <f t="shared" si="162"/>
        <v>0</v>
      </c>
      <c r="U15" s="81"/>
      <c r="V15" s="81"/>
      <c r="W15" s="79">
        <f t="shared" si="162"/>
        <v>0</v>
      </c>
      <c r="X15" s="79">
        <f t="shared" si="162"/>
        <v>0</v>
      </c>
      <c r="Y15" s="79">
        <f t="shared" si="162"/>
        <v>0</v>
      </c>
      <c r="Z15" s="79">
        <f t="shared" ref="Z15" si="164">Z16+Z17</f>
        <v>0</v>
      </c>
      <c r="AA15" s="79">
        <f t="shared" si="162"/>
        <v>0</v>
      </c>
      <c r="AB15" s="79">
        <f t="shared" si="162"/>
        <v>0</v>
      </c>
      <c r="AC15" s="79">
        <f t="shared" si="162"/>
        <v>0</v>
      </c>
      <c r="AD15" s="79">
        <f t="shared" ref="AD15" si="165">AD16+AD17</f>
        <v>0</v>
      </c>
      <c r="AE15" s="79">
        <f t="shared" si="162"/>
        <v>0</v>
      </c>
      <c r="AF15" s="79">
        <f t="shared" ref="AF15" si="166">AF16+AF17</f>
        <v>0</v>
      </c>
      <c r="AG15" s="79">
        <f t="shared" si="162"/>
        <v>0</v>
      </c>
      <c r="AH15" s="79">
        <f t="shared" ref="AH15" si="167">AH16+AH17</f>
        <v>581.4</v>
      </c>
      <c r="AI15" s="79">
        <f t="shared" si="162"/>
        <v>581.4</v>
      </c>
      <c r="AJ15" s="79">
        <f t="shared" ref="AJ15" si="168">AJ16+AJ17</f>
        <v>581.4</v>
      </c>
      <c r="AK15" s="79">
        <f t="shared" si="141"/>
        <v>100</v>
      </c>
      <c r="AL15" s="79"/>
      <c r="AM15" s="79">
        <f t="shared" si="162"/>
        <v>0</v>
      </c>
      <c r="AN15" s="79">
        <f t="shared" si="162"/>
        <v>0</v>
      </c>
      <c r="AO15" s="79"/>
      <c r="AP15" s="79"/>
      <c r="AQ15" s="79">
        <f t="shared" si="162"/>
        <v>0</v>
      </c>
      <c r="AR15" s="79">
        <f t="shared" si="162"/>
        <v>0</v>
      </c>
      <c r="AS15" s="79">
        <f t="shared" si="162"/>
        <v>0</v>
      </c>
      <c r="AT15" s="79"/>
      <c r="AU15" s="79">
        <f>SUM(AU16:AU23)</f>
        <v>572</v>
      </c>
      <c r="AV15" s="79">
        <f>SUM(AV16:AV23)</f>
        <v>572</v>
      </c>
      <c r="AW15" s="79">
        <f>AV15/AU15*100</f>
        <v>100</v>
      </c>
      <c r="AX15" s="79"/>
      <c r="AY15" s="79">
        <f>SUM(AY16:AY23)</f>
        <v>2079</v>
      </c>
      <c r="AZ15" s="79">
        <f>SUM(AZ16:AZ23)</f>
        <v>2079</v>
      </c>
      <c r="BA15" s="79">
        <f>AZ15/AY15*100</f>
        <v>100</v>
      </c>
      <c r="BB15" s="79"/>
      <c r="BC15" s="79">
        <f t="shared" si="162"/>
        <v>1200</v>
      </c>
      <c r="BD15" s="79">
        <f t="shared" ref="BD15" si="169">BD16+BD17</f>
        <v>1200</v>
      </c>
      <c r="BE15" s="79">
        <f t="shared" si="146"/>
        <v>100</v>
      </c>
      <c r="BF15" s="79"/>
      <c r="BG15" s="79">
        <f t="shared" si="162"/>
        <v>0</v>
      </c>
      <c r="BH15" s="79">
        <f t="shared" si="162"/>
        <v>0</v>
      </c>
      <c r="BI15" s="79">
        <f t="shared" si="162"/>
        <v>0</v>
      </c>
      <c r="BJ15" s="79"/>
      <c r="BK15" s="79">
        <f t="shared" si="162"/>
        <v>0</v>
      </c>
      <c r="BL15" s="79">
        <f t="shared" si="162"/>
        <v>0</v>
      </c>
      <c r="BM15" s="79">
        <f t="shared" si="162"/>
        <v>0</v>
      </c>
      <c r="BN15" s="79"/>
      <c r="BO15" s="79">
        <f t="shared" si="162"/>
        <v>0</v>
      </c>
      <c r="BP15" s="79">
        <f t="shared" si="162"/>
        <v>0</v>
      </c>
      <c r="BQ15" s="79">
        <f t="shared" ref="BQ15:BY15" si="170">BQ16+BQ17</f>
        <v>0</v>
      </c>
      <c r="BR15" s="79"/>
      <c r="BS15" s="79">
        <f t="shared" si="170"/>
        <v>0</v>
      </c>
      <c r="BT15" s="79">
        <f t="shared" si="170"/>
        <v>0</v>
      </c>
      <c r="BU15" s="79">
        <f t="shared" si="170"/>
        <v>0</v>
      </c>
      <c r="BV15" s="79"/>
      <c r="BW15" s="79">
        <f t="shared" si="170"/>
        <v>0</v>
      </c>
      <c r="BX15" s="79">
        <f t="shared" si="170"/>
        <v>0</v>
      </c>
      <c r="BY15" s="79">
        <f t="shared" si="170"/>
        <v>0</v>
      </c>
      <c r="BZ15" s="79"/>
      <c r="CA15" s="79">
        <f>SUM(CA16:CA23)</f>
        <v>2299.2000000000003</v>
      </c>
      <c r="CB15" s="79">
        <f>SUM(CB16:CB23)</f>
        <v>2299.2000000000003</v>
      </c>
      <c r="CC15" s="79">
        <f t="shared" ref="CC15:CC23" si="171">CB15/CA15*100</f>
        <v>100</v>
      </c>
      <c r="CD15" s="79"/>
      <c r="CE15" s="79"/>
      <c r="CF15" s="79">
        <f>SUM(CF16:CF23)</f>
        <v>0</v>
      </c>
      <c r="CG15" s="79"/>
      <c r="CH15" s="79"/>
      <c r="CI15" s="79">
        <f t="shared" ref="CI15:CK15" si="172">CI16+CI17</f>
        <v>0</v>
      </c>
      <c r="CJ15" s="79">
        <f t="shared" si="172"/>
        <v>0</v>
      </c>
      <c r="CK15" s="79">
        <f t="shared" si="172"/>
        <v>0</v>
      </c>
      <c r="CL15" s="79"/>
      <c r="CM15" s="79">
        <f>SUM(CM16:CM23)</f>
        <v>0</v>
      </c>
      <c r="CN15" s="79">
        <f>SUM(CN16:CN23)</f>
        <v>0</v>
      </c>
      <c r="CO15" s="79"/>
      <c r="CP15" s="79"/>
      <c r="CQ15" s="79">
        <f>SUM(CQ16:CQ23)</f>
        <v>0</v>
      </c>
      <c r="CR15" s="79">
        <f>SUM(CR16:CR23)</f>
        <v>0</v>
      </c>
      <c r="CS15" s="79"/>
      <c r="CT15" s="79"/>
      <c r="CU15" s="79">
        <f>SUM(CU16:CU23)</f>
        <v>0</v>
      </c>
      <c r="CV15" s="79">
        <f>SUM(CV16:CV23)</f>
        <v>0</v>
      </c>
      <c r="CW15" s="79"/>
      <c r="CX15" s="79"/>
      <c r="CY15" s="79">
        <f>SUM(CY16:CY23)</f>
        <v>0</v>
      </c>
      <c r="CZ15" s="79">
        <f>SUM(CZ16:CZ23)</f>
        <v>0</v>
      </c>
      <c r="DA15" s="79"/>
      <c r="DB15" s="153"/>
      <c r="DC15" s="79">
        <f>SUM(DC16:DC23)</f>
        <v>0</v>
      </c>
      <c r="DD15" s="79">
        <f>SUM(DD16:DD23)</f>
        <v>0</v>
      </c>
      <c r="DE15" s="79"/>
      <c r="DF15" s="79"/>
      <c r="DG15" s="79">
        <f>SUM(DG16:DG23)</f>
        <v>395</v>
      </c>
      <c r="DH15" s="79">
        <f>SUM(DH16:DH23)</f>
        <v>395</v>
      </c>
      <c r="DI15" s="79">
        <f t="shared" ref="DI15:DI74" si="173">DH15/DG15*100</f>
        <v>100</v>
      </c>
      <c r="DJ15" s="79"/>
      <c r="DK15" s="79">
        <f>SUM(DK16:DK23)</f>
        <v>0</v>
      </c>
      <c r="DL15" s="79">
        <f>SUM(DL16:DL23)</f>
        <v>0</v>
      </c>
      <c r="DM15" s="79"/>
      <c r="DN15" s="79"/>
      <c r="DO15" s="79">
        <f>SUM(DO16:DO23)</f>
        <v>0</v>
      </c>
      <c r="DP15" s="79">
        <f>SUM(DP16:DP23)</f>
        <v>0</v>
      </c>
      <c r="DQ15" s="79"/>
      <c r="DR15" s="79"/>
      <c r="DS15" s="79">
        <f>SUM(DS16:DS23)</f>
        <v>0</v>
      </c>
      <c r="DT15" s="79">
        <f>SUM(DT16:DT23)</f>
        <v>0</v>
      </c>
      <c r="DU15" s="79"/>
      <c r="DV15" s="79"/>
      <c r="DW15" s="79">
        <f>SUM(DW16:DW23)</f>
        <v>0</v>
      </c>
      <c r="DX15" s="79">
        <f>SUM(DX16:DX23)</f>
        <v>0</v>
      </c>
      <c r="DY15" s="79"/>
      <c r="DZ15" s="79"/>
      <c r="EA15" s="79">
        <f>SUM(EA16:EA23)</f>
        <v>0</v>
      </c>
      <c r="EB15" s="79">
        <f>SUM(EB16:EB23)</f>
        <v>0</v>
      </c>
      <c r="EC15" s="79"/>
      <c r="ED15" s="79"/>
      <c r="EE15" s="79">
        <f>SUM(EE16:EE23)</f>
        <v>0</v>
      </c>
      <c r="EF15" s="79">
        <f>SUM(EF16:EF23)</f>
        <v>0</v>
      </c>
      <c r="EG15" s="79"/>
      <c r="EH15" s="79"/>
      <c r="EI15" s="79">
        <f>SUM(EI16:EI23)</f>
        <v>0</v>
      </c>
      <c r="EJ15" s="79">
        <f>SUM(EJ16:EJ23)</f>
        <v>0</v>
      </c>
      <c r="EK15" s="79"/>
      <c r="EL15" s="79"/>
      <c r="EM15" s="79">
        <f>SUM(EM16:EM23)</f>
        <v>0</v>
      </c>
      <c r="EN15" s="79">
        <f>SUM(EN16:EN23)</f>
        <v>0</v>
      </c>
      <c r="EO15" s="79"/>
      <c r="EP15" s="79"/>
      <c r="EQ15" s="79">
        <f>SUM(EQ16:EQ23)</f>
        <v>0</v>
      </c>
      <c r="ER15" s="79">
        <f>SUM(ER16:ER23)</f>
        <v>0</v>
      </c>
      <c r="ES15" s="79"/>
      <c r="ET15" s="79"/>
      <c r="EU15" s="79">
        <f>SUM(EU16:EU23)</f>
        <v>0</v>
      </c>
      <c r="EV15" s="79">
        <f>SUM(EV16:EV23)</f>
        <v>0</v>
      </c>
      <c r="EW15" s="79"/>
      <c r="EX15" s="79"/>
      <c r="EY15" s="79">
        <f>SUM(EY16:EY23)</f>
        <v>0</v>
      </c>
      <c r="EZ15" s="79">
        <f>SUM(EZ16:EZ23)</f>
        <v>0</v>
      </c>
      <c r="FA15" s="79"/>
      <c r="FB15" s="79"/>
      <c r="FC15" s="79">
        <f>SUM(FC16:FC23)</f>
        <v>0</v>
      </c>
      <c r="FD15" s="79">
        <f>SUM(FD16:FD23)</f>
        <v>0</v>
      </c>
      <c r="FE15" s="79"/>
      <c r="FF15" s="79"/>
      <c r="FG15" s="79">
        <f>SUM(FG16:FG23)</f>
        <v>0</v>
      </c>
      <c r="FH15" s="79">
        <f>SUM(FH16:FH23)</f>
        <v>0</v>
      </c>
      <c r="FI15" s="79"/>
      <c r="FJ15" s="79"/>
      <c r="FK15" s="79">
        <f>SUM(FK16:FK23)</f>
        <v>0</v>
      </c>
      <c r="FL15" s="79">
        <f>SUM(FL16:FL23)</f>
        <v>0</v>
      </c>
      <c r="FM15" s="79"/>
      <c r="FN15" s="79"/>
      <c r="FO15" s="79">
        <f>SUM(FO16:FO23)</f>
        <v>0</v>
      </c>
      <c r="FP15" s="79">
        <f>SUM(FP16:FP23)</f>
        <v>0</v>
      </c>
      <c r="FQ15" s="79"/>
      <c r="FR15" s="79"/>
      <c r="FS15" s="79">
        <f t="shared" ref="FS15:FT15" si="174">FS16+FS17</f>
        <v>140.1</v>
      </c>
      <c r="FT15" s="81">
        <f t="shared" si="174"/>
        <v>42.571849999999998</v>
      </c>
      <c r="FU15" s="79">
        <f t="shared" ref="FU15:FU16" si="175">FT15/FS15*100</f>
        <v>30.386759457530331</v>
      </c>
      <c r="FV15" s="79"/>
      <c r="FW15" s="79">
        <f t="shared" ref="FW15:GF15" si="176">FW16+FW17</f>
        <v>20000</v>
      </c>
      <c r="FX15" s="81">
        <f t="shared" si="176"/>
        <v>19829.820899999999</v>
      </c>
      <c r="FY15" s="79">
        <f t="shared" ref="FY15:FY36" si="177">FX15/FW15*100</f>
        <v>99.149104499999993</v>
      </c>
      <c r="FZ15" s="79"/>
      <c r="GA15" s="81">
        <f t="shared" si="176"/>
        <v>0</v>
      </c>
      <c r="GB15" s="81">
        <f t="shared" si="176"/>
        <v>0</v>
      </c>
      <c r="GC15" s="81">
        <f t="shared" si="176"/>
        <v>0</v>
      </c>
      <c r="GD15" s="81"/>
      <c r="GE15" s="81">
        <f t="shared" si="176"/>
        <v>165000</v>
      </c>
      <c r="GF15" s="81">
        <f t="shared" si="176"/>
        <v>165000</v>
      </c>
      <c r="GG15" s="79">
        <f>GF15/GE15*100</f>
        <v>100</v>
      </c>
      <c r="GH15" s="79"/>
      <c r="GI15" s="81">
        <f t="shared" ref="GI15:GJ15" si="178">GI16+GI17</f>
        <v>0</v>
      </c>
      <c r="GJ15" s="81">
        <f t="shared" si="178"/>
        <v>0</v>
      </c>
      <c r="GK15" s="79"/>
      <c r="GL15" s="79"/>
      <c r="GM15" s="81">
        <f t="shared" ref="GM15:GN15" si="179">GM16+GM17</f>
        <v>0</v>
      </c>
      <c r="GN15" s="81">
        <f t="shared" si="179"/>
        <v>0</v>
      </c>
      <c r="GO15" s="79"/>
      <c r="GP15" s="79"/>
      <c r="GQ15" s="81">
        <f t="shared" ref="GQ15:GR15" si="180">GQ16+GQ17</f>
        <v>0</v>
      </c>
      <c r="GR15" s="81">
        <f t="shared" si="180"/>
        <v>0</v>
      </c>
      <c r="GS15" s="79"/>
      <c r="GT15" s="79"/>
      <c r="GU15" s="81">
        <f t="shared" ref="GU15:GV15" si="181">GU16+GU17</f>
        <v>0</v>
      </c>
      <c r="GV15" s="81">
        <f t="shared" si="181"/>
        <v>0</v>
      </c>
      <c r="GW15" s="79"/>
      <c r="GX15" s="79"/>
      <c r="GY15" s="81">
        <f t="shared" ref="GY15:GZ15" si="182">GY16+GY17</f>
        <v>0</v>
      </c>
      <c r="GZ15" s="81">
        <f t="shared" si="182"/>
        <v>0</v>
      </c>
      <c r="HA15" s="79"/>
      <c r="HB15" s="79"/>
      <c r="HC15" s="81">
        <f t="shared" ref="HC15:HD15" si="183">HC16+HC17</f>
        <v>0</v>
      </c>
      <c r="HD15" s="81">
        <f t="shared" si="183"/>
        <v>0</v>
      </c>
      <c r="HE15" s="79"/>
      <c r="HF15" s="79"/>
      <c r="HG15" s="81">
        <f t="shared" ref="HG15" si="184">HG16+HG17</f>
        <v>14000</v>
      </c>
      <c r="HH15" s="81">
        <f t="shared" ref="HH15" si="185">HH16+HH17</f>
        <v>14000</v>
      </c>
      <c r="HI15" s="79">
        <f>HH15/HG15*100</f>
        <v>100</v>
      </c>
      <c r="HJ15" s="79"/>
      <c r="HK15" s="81">
        <f t="shared" ref="HK15:HL15" si="186">HK16+HK17</f>
        <v>0</v>
      </c>
      <c r="HL15" s="81">
        <f t="shared" si="186"/>
        <v>0</v>
      </c>
      <c r="HM15" s="79"/>
      <c r="HN15" s="79"/>
      <c r="HO15" s="81">
        <f t="shared" ref="HO15:HP15" si="187">HO16+HO17</f>
        <v>0</v>
      </c>
      <c r="HP15" s="81">
        <f t="shared" si="187"/>
        <v>0</v>
      </c>
      <c r="HQ15" s="79"/>
      <c r="HR15" s="79"/>
      <c r="HS15" s="81">
        <f t="shared" ref="HS15:HT15" si="188">HS16+HS17</f>
        <v>0</v>
      </c>
      <c r="HT15" s="81">
        <f t="shared" si="188"/>
        <v>0</v>
      </c>
      <c r="HU15" s="79"/>
      <c r="HV15" s="79"/>
      <c r="HW15" s="81">
        <f t="shared" ref="HW15:HX15" si="189">HW16+HW17</f>
        <v>0</v>
      </c>
      <c r="HX15" s="81">
        <f t="shared" si="189"/>
        <v>0</v>
      </c>
      <c r="HY15" s="79"/>
      <c r="HZ15" s="79"/>
      <c r="IA15" s="81">
        <f t="shared" ref="IA15:IB15" si="190">IA16+IA17</f>
        <v>0</v>
      </c>
      <c r="IB15" s="81">
        <f t="shared" si="190"/>
        <v>0</v>
      </c>
      <c r="IC15" s="79"/>
      <c r="ID15" s="79"/>
      <c r="IE15" s="81">
        <f t="shared" ref="IE15:IF15" si="191">IE16+IE17</f>
        <v>0</v>
      </c>
      <c r="IF15" s="81">
        <f t="shared" si="191"/>
        <v>0</v>
      </c>
      <c r="IG15" s="79"/>
      <c r="IH15" s="79"/>
      <c r="II15" s="81">
        <f t="shared" ref="II15:IJ15" si="192">II16+II17</f>
        <v>0</v>
      </c>
      <c r="IJ15" s="81">
        <f t="shared" si="192"/>
        <v>0</v>
      </c>
      <c r="IK15" s="79"/>
      <c r="IL15" s="79"/>
      <c r="IM15" s="81">
        <f t="shared" ref="IM15:IN15" si="193">IM16+IM17</f>
        <v>0</v>
      </c>
      <c r="IN15" s="81">
        <f t="shared" si="193"/>
        <v>0</v>
      </c>
      <c r="IO15" s="79"/>
      <c r="IP15" s="79"/>
      <c r="IQ15" s="81">
        <f t="shared" ref="IQ15:IR15" si="194">IQ16+IQ17</f>
        <v>0</v>
      </c>
      <c r="IR15" s="81">
        <f t="shared" si="194"/>
        <v>0</v>
      </c>
      <c r="IS15" s="79"/>
    </row>
    <row r="16" spans="1:253" s="12" customFormat="1" ht="31.5" x14ac:dyDescent="0.25">
      <c r="A16" s="57" t="s">
        <v>266</v>
      </c>
      <c r="B16" s="48">
        <f t="shared" si="158"/>
        <v>581.4</v>
      </c>
      <c r="C16" s="48">
        <f t="shared" si="159"/>
        <v>171518</v>
      </c>
      <c r="D16" s="48">
        <f t="shared" si="160"/>
        <v>171420.47185</v>
      </c>
      <c r="E16" s="15">
        <f t="shared" si="133"/>
        <v>99.943138242050395</v>
      </c>
      <c r="F16" s="15"/>
      <c r="G16" s="15"/>
      <c r="H16" s="15"/>
      <c r="I16" s="15"/>
      <c r="J16" s="15"/>
      <c r="K16" s="15"/>
      <c r="L16" s="15"/>
      <c r="M16" s="15"/>
      <c r="N16" s="15"/>
      <c r="O16" s="15"/>
      <c r="P16" s="15"/>
      <c r="Q16" s="15"/>
      <c r="R16" s="15"/>
      <c r="S16" s="15"/>
      <c r="T16" s="15"/>
      <c r="U16" s="81"/>
      <c r="V16" s="81"/>
      <c r="W16" s="15"/>
      <c r="X16" s="15"/>
      <c r="Y16" s="15"/>
      <c r="Z16" s="15"/>
      <c r="AA16" s="15"/>
      <c r="AB16" s="15"/>
      <c r="AC16" s="14"/>
      <c r="AD16" s="15"/>
      <c r="AE16" s="15"/>
      <c r="AF16" s="15"/>
      <c r="AG16" s="14"/>
      <c r="AH16" s="15">
        <v>581.4</v>
      </c>
      <c r="AI16" s="15">
        <v>581.4</v>
      </c>
      <c r="AJ16" s="15">
        <v>581.4</v>
      </c>
      <c r="AK16" s="14">
        <f t="shared" si="141"/>
        <v>100</v>
      </c>
      <c r="AL16" s="14"/>
      <c r="AM16" s="15"/>
      <c r="AN16" s="15"/>
      <c r="AO16" s="14"/>
      <c r="AP16" s="14"/>
      <c r="AQ16" s="15"/>
      <c r="AR16" s="15"/>
      <c r="AS16" s="14"/>
      <c r="AT16" s="14"/>
      <c r="AU16" s="15">
        <v>572</v>
      </c>
      <c r="AV16" s="15">
        <v>572</v>
      </c>
      <c r="AW16" s="14">
        <f>AV16/AU16*100</f>
        <v>100</v>
      </c>
      <c r="AX16" s="14"/>
      <c r="AY16" s="14">
        <v>2079</v>
      </c>
      <c r="AZ16" s="14">
        <v>2079</v>
      </c>
      <c r="BA16" s="14">
        <f t="shared" ref="BA16:BA25" si="195">AZ16/AY16*100</f>
        <v>100</v>
      </c>
      <c r="BB16" s="14"/>
      <c r="BC16" s="15">
        <v>1200</v>
      </c>
      <c r="BD16" s="15">
        <v>1200</v>
      </c>
      <c r="BE16" s="14">
        <f t="shared" si="146"/>
        <v>100</v>
      </c>
      <c r="BF16" s="14"/>
      <c r="BG16" s="15"/>
      <c r="BH16" s="15"/>
      <c r="BI16" s="14"/>
      <c r="BJ16" s="14"/>
      <c r="BK16" s="15"/>
      <c r="BL16" s="15"/>
      <c r="BM16" s="14"/>
      <c r="BN16" s="14"/>
      <c r="BO16" s="15"/>
      <c r="BP16" s="15"/>
      <c r="BQ16" s="14"/>
      <c r="BR16" s="14"/>
      <c r="BS16" s="15"/>
      <c r="BT16" s="15"/>
      <c r="BU16" s="14"/>
      <c r="BV16" s="14"/>
      <c r="BW16" s="15"/>
      <c r="BX16" s="15"/>
      <c r="BY16" s="14"/>
      <c r="BZ16" s="14"/>
      <c r="CA16" s="14">
        <v>1550.5</v>
      </c>
      <c r="CB16" s="14">
        <v>1550.5</v>
      </c>
      <c r="CC16" s="14">
        <f t="shared" si="171"/>
        <v>100</v>
      </c>
      <c r="CD16" s="14"/>
      <c r="CE16" s="14"/>
      <c r="CF16" s="15"/>
      <c r="CG16" s="14"/>
      <c r="CH16" s="14"/>
      <c r="CI16" s="15"/>
      <c r="CJ16" s="15"/>
      <c r="CK16" s="14"/>
      <c r="CL16" s="14"/>
      <c r="CM16" s="14"/>
      <c r="CN16" s="15"/>
      <c r="CO16" s="14"/>
      <c r="CP16" s="14"/>
      <c r="CQ16" s="14"/>
      <c r="CR16" s="15"/>
      <c r="CS16" s="14"/>
      <c r="CT16" s="14"/>
      <c r="CU16" s="14"/>
      <c r="CV16" s="15"/>
      <c r="CW16" s="14"/>
      <c r="CX16" s="14"/>
      <c r="CY16" s="14"/>
      <c r="CZ16" s="15"/>
      <c r="DA16" s="14"/>
      <c r="DB16" s="155"/>
      <c r="DC16" s="14"/>
      <c r="DD16" s="14"/>
      <c r="DE16" s="14"/>
      <c r="DF16" s="14"/>
      <c r="DG16" s="14">
        <v>395</v>
      </c>
      <c r="DH16" s="14">
        <v>395</v>
      </c>
      <c r="DI16" s="14">
        <f t="shared" si="173"/>
        <v>100</v>
      </c>
      <c r="DJ16" s="14"/>
      <c r="DK16" s="14"/>
      <c r="DL16" s="15"/>
      <c r="DM16" s="14"/>
      <c r="DN16" s="14"/>
      <c r="DO16" s="14"/>
      <c r="DP16" s="15"/>
      <c r="DQ16" s="14"/>
      <c r="DR16" s="14"/>
      <c r="DS16" s="14"/>
      <c r="DT16" s="15"/>
      <c r="DU16" s="14"/>
      <c r="DV16" s="14"/>
      <c r="DW16" s="14"/>
      <c r="DX16" s="15"/>
      <c r="DY16" s="14"/>
      <c r="DZ16" s="14"/>
      <c r="EA16" s="14"/>
      <c r="EB16" s="15"/>
      <c r="EC16" s="14"/>
      <c r="ED16" s="14"/>
      <c r="EE16" s="14"/>
      <c r="EF16" s="15"/>
      <c r="EG16" s="14"/>
      <c r="EH16" s="14"/>
      <c r="EI16" s="14"/>
      <c r="EJ16" s="15"/>
      <c r="EK16" s="14"/>
      <c r="EL16" s="14"/>
      <c r="EM16" s="14"/>
      <c r="EN16" s="15"/>
      <c r="EO16" s="14"/>
      <c r="EP16" s="14"/>
      <c r="EQ16" s="14"/>
      <c r="ER16" s="15"/>
      <c r="ES16" s="14"/>
      <c r="ET16" s="14"/>
      <c r="EU16" s="14"/>
      <c r="EV16" s="15"/>
      <c r="EW16" s="14"/>
      <c r="EX16" s="14"/>
      <c r="EY16" s="14"/>
      <c r="EZ16" s="15"/>
      <c r="FA16" s="14"/>
      <c r="FB16" s="14"/>
      <c r="FC16" s="14"/>
      <c r="FD16" s="15"/>
      <c r="FE16" s="79"/>
      <c r="FF16" s="79"/>
      <c r="FG16" s="14"/>
      <c r="FH16" s="15"/>
      <c r="FI16" s="14"/>
      <c r="FJ16" s="14"/>
      <c r="FK16" s="14"/>
      <c r="FL16" s="15"/>
      <c r="FM16" s="14"/>
      <c r="FN16" s="14"/>
      <c r="FO16" s="14"/>
      <c r="FP16" s="15"/>
      <c r="FQ16" s="14"/>
      <c r="FR16" s="14"/>
      <c r="FS16" s="15">
        <v>140.1</v>
      </c>
      <c r="FT16" s="133">
        <v>42.571849999999998</v>
      </c>
      <c r="FU16" s="14">
        <f t="shared" si="175"/>
        <v>30.386759457530331</v>
      </c>
      <c r="FV16" s="14"/>
      <c r="FW16" s="15"/>
      <c r="FX16" s="133"/>
      <c r="FY16" s="14"/>
      <c r="FZ16" s="14"/>
      <c r="GA16" s="15"/>
      <c r="GB16" s="133"/>
      <c r="GC16" s="14"/>
      <c r="GD16" s="14"/>
      <c r="GE16" s="15">
        <v>165000</v>
      </c>
      <c r="GF16" s="15">
        <v>165000</v>
      </c>
      <c r="GG16" s="14">
        <f>GF16/GE16*100</f>
        <v>100</v>
      </c>
      <c r="GH16" s="14"/>
      <c r="GI16" s="15"/>
      <c r="GJ16" s="133"/>
      <c r="GK16" s="14"/>
      <c r="GL16" s="14"/>
      <c r="GM16" s="15"/>
      <c r="GN16" s="133"/>
      <c r="GO16" s="14"/>
      <c r="GP16" s="14"/>
      <c r="GQ16" s="15"/>
      <c r="GR16" s="133"/>
      <c r="GS16" s="14"/>
      <c r="GT16" s="14"/>
      <c r="GU16" s="15"/>
      <c r="GV16" s="133"/>
      <c r="GW16" s="14"/>
      <c r="GX16" s="14"/>
      <c r="GY16" s="15"/>
      <c r="GZ16" s="133"/>
      <c r="HA16" s="14"/>
      <c r="HB16" s="14"/>
      <c r="HC16" s="15"/>
      <c r="HD16" s="133"/>
      <c r="HE16" s="14"/>
      <c r="HF16" s="14"/>
      <c r="HG16" s="15"/>
      <c r="HH16" s="15"/>
      <c r="HI16" s="14"/>
      <c r="HJ16" s="14"/>
      <c r="HK16" s="15"/>
      <c r="HL16" s="133"/>
      <c r="HM16" s="14"/>
      <c r="HN16" s="14"/>
      <c r="HO16" s="15"/>
      <c r="HP16" s="133"/>
      <c r="HQ16" s="14"/>
      <c r="HR16" s="14"/>
      <c r="HS16" s="15"/>
      <c r="HT16" s="133"/>
      <c r="HU16" s="14"/>
      <c r="HV16" s="14"/>
      <c r="HW16" s="15"/>
      <c r="HX16" s="133"/>
      <c r="HY16" s="14"/>
      <c r="HZ16" s="14"/>
      <c r="IA16" s="15"/>
      <c r="IB16" s="133"/>
      <c r="IC16" s="14"/>
      <c r="ID16" s="14"/>
      <c r="IE16" s="15"/>
      <c r="IF16" s="133"/>
      <c r="IG16" s="14"/>
      <c r="IH16" s="14"/>
      <c r="II16" s="15"/>
      <c r="IJ16" s="133"/>
      <c r="IK16" s="14"/>
      <c r="IL16" s="14"/>
      <c r="IM16" s="15"/>
      <c r="IN16" s="133"/>
      <c r="IO16" s="14"/>
      <c r="IP16" s="14"/>
      <c r="IQ16" s="15"/>
      <c r="IR16" s="133"/>
      <c r="IS16" s="14"/>
    </row>
    <row r="17" spans="1:253" s="12" customFormat="1" ht="15.75" x14ac:dyDescent="0.25">
      <c r="A17" s="57" t="s">
        <v>268</v>
      </c>
      <c r="B17" s="48">
        <f t="shared" si="158"/>
        <v>0</v>
      </c>
      <c r="C17" s="48">
        <f t="shared" si="159"/>
        <v>34000</v>
      </c>
      <c r="D17" s="48">
        <f t="shared" si="160"/>
        <v>33829.820899999999</v>
      </c>
      <c r="E17" s="15">
        <f t="shared" ref="E17:E23" si="196">D17/C17*100</f>
        <v>99.499473235294118</v>
      </c>
      <c r="F17" s="15"/>
      <c r="G17" s="78"/>
      <c r="H17" s="78"/>
      <c r="I17" s="78"/>
      <c r="J17" s="78"/>
      <c r="K17" s="78"/>
      <c r="L17" s="78"/>
      <c r="M17" s="78"/>
      <c r="N17" s="78"/>
      <c r="O17" s="78"/>
      <c r="P17" s="78"/>
      <c r="Q17" s="78"/>
      <c r="R17" s="78"/>
      <c r="S17" s="78"/>
      <c r="T17" s="78"/>
      <c r="U17" s="81"/>
      <c r="V17" s="81"/>
      <c r="W17" s="78"/>
      <c r="X17" s="78"/>
      <c r="Y17" s="78"/>
      <c r="Z17" s="78"/>
      <c r="AA17" s="78"/>
      <c r="AB17" s="78"/>
      <c r="AC17" s="78"/>
      <c r="AD17" s="78"/>
      <c r="AE17" s="78"/>
      <c r="AF17" s="78"/>
      <c r="AG17" s="78"/>
      <c r="AH17" s="78"/>
      <c r="AI17" s="78"/>
      <c r="AJ17" s="78"/>
      <c r="AK17" s="14"/>
      <c r="AL17" s="14"/>
      <c r="AM17" s="48"/>
      <c r="AN17" s="48"/>
      <c r="AO17" s="14"/>
      <c r="AP17" s="14"/>
      <c r="AQ17" s="78"/>
      <c r="AR17" s="78"/>
      <c r="AS17" s="78"/>
      <c r="AT17" s="78"/>
      <c r="AU17" s="78"/>
      <c r="AV17" s="78"/>
      <c r="AW17" s="14"/>
      <c r="AX17" s="14"/>
      <c r="AY17" s="78"/>
      <c r="AZ17" s="78"/>
      <c r="BA17" s="79"/>
      <c r="BB17" s="79"/>
      <c r="BC17" s="78"/>
      <c r="BD17" s="78"/>
      <c r="BE17" s="14"/>
      <c r="BF17" s="14"/>
      <c r="BG17" s="78"/>
      <c r="BH17" s="78"/>
      <c r="BI17" s="78"/>
      <c r="BJ17" s="78"/>
      <c r="BK17" s="78"/>
      <c r="BL17" s="78"/>
      <c r="BM17" s="78"/>
      <c r="BN17" s="78"/>
      <c r="BO17" s="78"/>
      <c r="BP17" s="78"/>
      <c r="BQ17" s="78"/>
      <c r="BR17" s="78"/>
      <c r="BS17" s="78"/>
      <c r="BT17" s="78"/>
      <c r="BU17" s="78"/>
      <c r="BV17" s="78"/>
      <c r="BW17" s="78"/>
      <c r="BX17" s="78"/>
      <c r="BY17" s="78"/>
      <c r="BZ17" s="78"/>
      <c r="CA17" s="78"/>
      <c r="CB17" s="78"/>
      <c r="CC17" s="14"/>
      <c r="CD17" s="14"/>
      <c r="CE17" s="78"/>
      <c r="CF17" s="15"/>
      <c r="CG17" s="14"/>
      <c r="CH17" s="14"/>
      <c r="CI17" s="78"/>
      <c r="CJ17" s="78"/>
      <c r="CK17" s="78"/>
      <c r="CL17" s="78"/>
      <c r="CM17" s="78"/>
      <c r="CN17" s="15"/>
      <c r="CO17" s="14"/>
      <c r="CP17" s="14"/>
      <c r="CQ17" s="78"/>
      <c r="CR17" s="15"/>
      <c r="CS17" s="14"/>
      <c r="CT17" s="14"/>
      <c r="CU17" s="78"/>
      <c r="CV17" s="15"/>
      <c r="CW17" s="14"/>
      <c r="CX17" s="14"/>
      <c r="CY17" s="78"/>
      <c r="CZ17" s="15"/>
      <c r="DA17" s="14"/>
      <c r="DB17" s="155"/>
      <c r="DC17" s="78"/>
      <c r="DD17" s="78"/>
      <c r="DE17" s="14"/>
      <c r="DF17" s="14"/>
      <c r="DG17" s="78"/>
      <c r="DH17" s="78"/>
      <c r="DI17" s="14"/>
      <c r="DJ17" s="14"/>
      <c r="DK17" s="78"/>
      <c r="DL17" s="15"/>
      <c r="DM17" s="14"/>
      <c r="DN17" s="14"/>
      <c r="DO17" s="78"/>
      <c r="DP17" s="15"/>
      <c r="DQ17" s="14"/>
      <c r="DR17" s="14"/>
      <c r="DS17" s="78"/>
      <c r="DT17" s="15"/>
      <c r="DU17" s="14"/>
      <c r="DV17" s="14"/>
      <c r="DW17" s="78"/>
      <c r="DX17" s="15"/>
      <c r="DY17" s="14"/>
      <c r="DZ17" s="14"/>
      <c r="EA17" s="78"/>
      <c r="EB17" s="15"/>
      <c r="EC17" s="14"/>
      <c r="ED17" s="14"/>
      <c r="EE17" s="78"/>
      <c r="EF17" s="15"/>
      <c r="EG17" s="14"/>
      <c r="EH17" s="14"/>
      <c r="EI17" s="78"/>
      <c r="EJ17" s="15"/>
      <c r="EK17" s="14"/>
      <c r="EL17" s="14"/>
      <c r="EM17" s="78"/>
      <c r="EN17" s="15"/>
      <c r="EO17" s="14"/>
      <c r="EP17" s="14"/>
      <c r="EQ17" s="78"/>
      <c r="ER17" s="15"/>
      <c r="ES17" s="14"/>
      <c r="ET17" s="14"/>
      <c r="EU17" s="78"/>
      <c r="EV17" s="15"/>
      <c r="EW17" s="14"/>
      <c r="EX17" s="14"/>
      <c r="EY17" s="78"/>
      <c r="EZ17" s="15"/>
      <c r="FA17" s="14"/>
      <c r="FB17" s="14"/>
      <c r="FC17" s="48"/>
      <c r="FD17" s="15"/>
      <c r="FE17" s="14"/>
      <c r="FF17" s="14"/>
      <c r="FG17" s="78"/>
      <c r="FH17" s="15"/>
      <c r="FI17" s="14"/>
      <c r="FJ17" s="14"/>
      <c r="FK17" s="78"/>
      <c r="FL17" s="15"/>
      <c r="FM17" s="14"/>
      <c r="FN17" s="14"/>
      <c r="FO17" s="78"/>
      <c r="FP17" s="15"/>
      <c r="FQ17" s="14"/>
      <c r="FR17" s="14"/>
      <c r="FS17" s="78"/>
      <c r="FT17" s="15"/>
      <c r="FU17" s="14"/>
      <c r="FV17" s="14"/>
      <c r="FW17" s="133">
        <v>20000</v>
      </c>
      <c r="FX17" s="133">
        <v>19829.820899999999</v>
      </c>
      <c r="FY17" s="14">
        <f t="shared" si="177"/>
        <v>99.149104499999993</v>
      </c>
      <c r="FZ17" s="14"/>
      <c r="GA17" s="133"/>
      <c r="GB17" s="133"/>
      <c r="GC17" s="14"/>
      <c r="GD17" s="14"/>
      <c r="GE17" s="133"/>
      <c r="GF17" s="133"/>
      <c r="GG17" s="14"/>
      <c r="GH17" s="14"/>
      <c r="GI17" s="133"/>
      <c r="GJ17" s="133"/>
      <c r="GK17" s="14"/>
      <c r="GL17" s="14"/>
      <c r="GM17" s="133"/>
      <c r="GN17" s="133"/>
      <c r="GO17" s="14"/>
      <c r="GP17" s="14"/>
      <c r="GQ17" s="133"/>
      <c r="GR17" s="133"/>
      <c r="GS17" s="14"/>
      <c r="GT17" s="14"/>
      <c r="GU17" s="133"/>
      <c r="GV17" s="133"/>
      <c r="GW17" s="14"/>
      <c r="GX17" s="14"/>
      <c r="GY17" s="133"/>
      <c r="GZ17" s="133"/>
      <c r="HA17" s="14"/>
      <c r="HB17" s="14"/>
      <c r="HC17" s="133"/>
      <c r="HD17" s="133"/>
      <c r="HE17" s="14"/>
      <c r="HF17" s="14"/>
      <c r="HG17" s="133">
        <v>14000</v>
      </c>
      <c r="HH17" s="133">
        <v>14000</v>
      </c>
      <c r="HI17" s="14">
        <f t="shared" ref="HI17:HI26" si="197">HH17/HG17*100</f>
        <v>100</v>
      </c>
      <c r="HJ17" s="14"/>
      <c r="HK17" s="133"/>
      <c r="HL17" s="133"/>
      <c r="HM17" s="14"/>
      <c r="HN17" s="14"/>
      <c r="HO17" s="133"/>
      <c r="HP17" s="133"/>
      <c r="HQ17" s="14"/>
      <c r="HR17" s="14"/>
      <c r="HS17" s="133"/>
      <c r="HT17" s="133"/>
      <c r="HU17" s="14"/>
      <c r="HV17" s="14"/>
      <c r="HW17" s="133"/>
      <c r="HX17" s="133"/>
      <c r="HY17" s="14"/>
      <c r="HZ17" s="14"/>
      <c r="IA17" s="133"/>
      <c r="IB17" s="133"/>
      <c r="IC17" s="14"/>
      <c r="ID17" s="14"/>
      <c r="IE17" s="133"/>
      <c r="IF17" s="133"/>
      <c r="IG17" s="14"/>
      <c r="IH17" s="14"/>
      <c r="II17" s="133"/>
      <c r="IJ17" s="133"/>
      <c r="IK17" s="14"/>
      <c r="IL17" s="14"/>
      <c r="IM17" s="133"/>
      <c r="IN17" s="133"/>
      <c r="IO17" s="14"/>
      <c r="IP17" s="14"/>
      <c r="IQ17" s="133"/>
      <c r="IR17" s="133"/>
      <c r="IS17" s="14"/>
    </row>
    <row r="18" spans="1:253" s="53" customFormat="1" ht="15.75" x14ac:dyDescent="0.25">
      <c r="A18" s="57" t="s">
        <v>435</v>
      </c>
      <c r="B18" s="48">
        <f t="shared" si="158"/>
        <v>0</v>
      </c>
      <c r="C18" s="48">
        <f t="shared" si="159"/>
        <v>72.400000000000006</v>
      </c>
      <c r="D18" s="48">
        <f t="shared" si="160"/>
        <v>72.400000000000006</v>
      </c>
      <c r="E18" s="15">
        <f t="shared" si="196"/>
        <v>100</v>
      </c>
      <c r="F18" s="15"/>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48"/>
      <c r="AL18" s="48"/>
      <c r="AM18" s="48"/>
      <c r="AN18" s="48"/>
      <c r="AO18" s="48"/>
      <c r="AP18" s="48"/>
      <c r="AQ18" s="78"/>
      <c r="AR18" s="78"/>
      <c r="AS18" s="78"/>
      <c r="AT18" s="78"/>
      <c r="AU18" s="78"/>
      <c r="AV18" s="78"/>
      <c r="AW18" s="14"/>
      <c r="AX18" s="14"/>
      <c r="AY18" s="78"/>
      <c r="AZ18" s="78"/>
      <c r="BA18" s="79"/>
      <c r="BB18" s="79"/>
      <c r="BC18" s="78"/>
      <c r="BD18" s="78"/>
      <c r="BE18" s="14"/>
      <c r="BF18" s="14"/>
      <c r="BG18" s="78"/>
      <c r="BH18" s="78"/>
      <c r="BI18" s="78"/>
      <c r="BJ18" s="78"/>
      <c r="BK18" s="78"/>
      <c r="BL18" s="78"/>
      <c r="BM18" s="78"/>
      <c r="BN18" s="78"/>
      <c r="BO18" s="78"/>
      <c r="BP18" s="78"/>
      <c r="BQ18" s="78"/>
      <c r="BR18" s="78"/>
      <c r="BS18" s="78"/>
      <c r="BT18" s="78"/>
      <c r="BU18" s="78"/>
      <c r="BV18" s="78"/>
      <c r="BW18" s="78"/>
      <c r="BX18" s="78"/>
      <c r="BY18" s="78"/>
      <c r="BZ18" s="78"/>
      <c r="CA18" s="48">
        <v>72.400000000000006</v>
      </c>
      <c r="CB18" s="48">
        <v>72.400000000000006</v>
      </c>
      <c r="CC18" s="14">
        <f t="shared" si="171"/>
        <v>100</v>
      </c>
      <c r="CD18" s="14"/>
      <c r="CE18" s="48"/>
      <c r="CF18" s="48"/>
      <c r="CG18" s="48"/>
      <c r="CH18" s="48"/>
      <c r="CI18" s="78"/>
      <c r="CJ18" s="78"/>
      <c r="CK18" s="78"/>
      <c r="CL18" s="78"/>
      <c r="CM18" s="48"/>
      <c r="CN18" s="48"/>
      <c r="CO18" s="48"/>
      <c r="CP18" s="48"/>
      <c r="CQ18" s="48"/>
      <c r="CR18" s="48"/>
      <c r="CS18" s="48"/>
      <c r="CT18" s="48"/>
      <c r="CU18" s="48"/>
      <c r="CV18" s="48"/>
      <c r="CW18" s="48"/>
      <c r="CX18" s="48"/>
      <c r="CY18" s="48"/>
      <c r="CZ18" s="48"/>
      <c r="DA18" s="48"/>
      <c r="DB18" s="157"/>
      <c r="DC18" s="48"/>
      <c r="DD18" s="48"/>
      <c r="DE18" s="48"/>
      <c r="DF18" s="48"/>
      <c r="DG18" s="48"/>
      <c r="DH18" s="48"/>
      <c r="DI18" s="14"/>
      <c r="DJ18" s="14"/>
      <c r="DK18" s="48"/>
      <c r="DL18" s="48"/>
      <c r="DM18" s="14"/>
      <c r="DN18" s="14"/>
      <c r="DO18" s="48"/>
      <c r="DP18" s="48"/>
      <c r="DQ18" s="14"/>
      <c r="DR18" s="14"/>
      <c r="DS18" s="48"/>
      <c r="DT18" s="48"/>
      <c r="DU18" s="14"/>
      <c r="DV18" s="14"/>
      <c r="DW18" s="48"/>
      <c r="DX18" s="48"/>
      <c r="DY18" s="14"/>
      <c r="DZ18" s="14"/>
      <c r="EA18" s="48"/>
      <c r="EB18" s="48"/>
      <c r="EC18" s="14"/>
      <c r="ED18" s="14"/>
      <c r="EE18" s="48"/>
      <c r="EF18" s="48"/>
      <c r="EG18" s="14"/>
      <c r="EH18" s="14"/>
      <c r="EI18" s="48"/>
      <c r="EJ18" s="48"/>
      <c r="EK18" s="14"/>
      <c r="EL18" s="14"/>
      <c r="EM18" s="48"/>
      <c r="EN18" s="48"/>
      <c r="EO18" s="14"/>
      <c r="EP18" s="14"/>
      <c r="EQ18" s="48"/>
      <c r="ER18" s="48"/>
      <c r="ES18" s="14"/>
      <c r="ET18" s="14"/>
      <c r="EU18" s="48"/>
      <c r="EV18" s="48"/>
      <c r="EW18" s="14"/>
      <c r="EX18" s="14"/>
      <c r="EY18" s="48"/>
      <c r="EZ18" s="48"/>
      <c r="FA18" s="14"/>
      <c r="FB18" s="14"/>
      <c r="FC18" s="48"/>
      <c r="FD18" s="48"/>
      <c r="FE18" s="14"/>
      <c r="FF18" s="14"/>
      <c r="FG18" s="48"/>
      <c r="FH18" s="48"/>
      <c r="FI18" s="14"/>
      <c r="FJ18" s="14"/>
      <c r="FK18" s="48"/>
      <c r="FL18" s="48"/>
      <c r="FM18" s="14"/>
      <c r="FN18" s="14"/>
      <c r="FO18" s="48"/>
      <c r="FP18" s="48"/>
      <c r="FQ18" s="14"/>
      <c r="FR18" s="14"/>
      <c r="FS18" s="78"/>
      <c r="FT18" s="48"/>
      <c r="FU18" s="48"/>
      <c r="FV18" s="48"/>
      <c r="FW18" s="78"/>
      <c r="FX18" s="48"/>
      <c r="FY18" s="14"/>
      <c r="FZ18" s="48"/>
      <c r="GA18" s="78"/>
      <c r="GB18" s="48"/>
      <c r="GC18" s="48"/>
      <c r="GD18" s="48"/>
      <c r="GE18" s="78"/>
      <c r="GF18" s="48"/>
      <c r="GG18" s="48"/>
      <c r="GH18" s="48"/>
      <c r="GI18" s="78"/>
      <c r="GJ18" s="48"/>
      <c r="GK18" s="48"/>
      <c r="GL18" s="48"/>
      <c r="GM18" s="78"/>
      <c r="GN18" s="48"/>
      <c r="GO18" s="48"/>
      <c r="GP18" s="48"/>
      <c r="GQ18" s="78"/>
      <c r="GR18" s="48"/>
      <c r="GS18" s="48"/>
      <c r="GT18" s="48"/>
      <c r="GU18" s="78"/>
      <c r="GV18" s="48"/>
      <c r="GW18" s="48"/>
      <c r="GX18" s="48"/>
      <c r="GY18" s="78"/>
      <c r="GZ18" s="48"/>
      <c r="HA18" s="48"/>
      <c r="HB18" s="48"/>
      <c r="HC18" s="78"/>
      <c r="HD18" s="48"/>
      <c r="HE18" s="48"/>
      <c r="HF18" s="48"/>
      <c r="HG18" s="78"/>
      <c r="HH18" s="78"/>
      <c r="HI18" s="14"/>
      <c r="HJ18" s="48"/>
      <c r="HK18" s="78"/>
      <c r="HL18" s="48"/>
      <c r="HM18" s="48"/>
      <c r="HN18" s="48"/>
      <c r="HO18" s="78"/>
      <c r="HP18" s="48"/>
      <c r="HQ18" s="48"/>
      <c r="HR18" s="48"/>
      <c r="HS18" s="78"/>
      <c r="HT18" s="48"/>
      <c r="HU18" s="48"/>
      <c r="HV18" s="48"/>
      <c r="HW18" s="78"/>
      <c r="HX18" s="48"/>
      <c r="HY18" s="48"/>
      <c r="HZ18" s="48"/>
      <c r="IA18" s="78"/>
      <c r="IB18" s="48"/>
      <c r="IC18" s="48"/>
      <c r="ID18" s="48"/>
      <c r="IE18" s="78"/>
      <c r="IF18" s="48"/>
      <c r="IG18" s="48"/>
      <c r="IH18" s="48"/>
      <c r="II18" s="78"/>
      <c r="IJ18" s="48"/>
      <c r="IK18" s="48"/>
      <c r="IL18" s="48"/>
      <c r="IM18" s="78"/>
      <c r="IN18" s="48"/>
      <c r="IO18" s="48"/>
      <c r="IP18" s="48"/>
      <c r="IQ18" s="78"/>
      <c r="IR18" s="48"/>
      <c r="IS18" s="48"/>
    </row>
    <row r="19" spans="1:253" s="53" customFormat="1" ht="15.75" x14ac:dyDescent="0.25">
      <c r="A19" s="57" t="s">
        <v>436</v>
      </c>
      <c r="B19" s="48">
        <f t="shared" si="158"/>
        <v>0</v>
      </c>
      <c r="C19" s="48">
        <f t="shared" si="159"/>
        <v>117.3</v>
      </c>
      <c r="D19" s="48">
        <f t="shared" si="160"/>
        <v>117.3</v>
      </c>
      <c r="E19" s="15">
        <f t="shared" si="196"/>
        <v>100</v>
      </c>
      <c r="F19" s="15"/>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48"/>
      <c r="AL19" s="48"/>
      <c r="AM19" s="48"/>
      <c r="AN19" s="48"/>
      <c r="AO19" s="48"/>
      <c r="AP19" s="48"/>
      <c r="AQ19" s="78"/>
      <c r="AR19" s="78"/>
      <c r="AS19" s="78"/>
      <c r="AT19" s="78"/>
      <c r="AU19" s="78"/>
      <c r="AV19" s="78"/>
      <c r="AW19" s="14"/>
      <c r="AX19" s="14"/>
      <c r="AY19" s="78"/>
      <c r="AZ19" s="78"/>
      <c r="BA19" s="79"/>
      <c r="BB19" s="79"/>
      <c r="BC19" s="78"/>
      <c r="BD19" s="78"/>
      <c r="BE19" s="14"/>
      <c r="BF19" s="14"/>
      <c r="BG19" s="78"/>
      <c r="BH19" s="78"/>
      <c r="BI19" s="78"/>
      <c r="BJ19" s="78"/>
      <c r="BK19" s="78"/>
      <c r="BL19" s="78"/>
      <c r="BM19" s="78"/>
      <c r="BN19" s="78"/>
      <c r="BO19" s="78"/>
      <c r="BP19" s="78"/>
      <c r="BQ19" s="78"/>
      <c r="BR19" s="78"/>
      <c r="BS19" s="78"/>
      <c r="BT19" s="78"/>
      <c r="BU19" s="78"/>
      <c r="BV19" s="78"/>
      <c r="BW19" s="78"/>
      <c r="BX19" s="78"/>
      <c r="BY19" s="78"/>
      <c r="BZ19" s="78"/>
      <c r="CA19" s="48">
        <v>117.3</v>
      </c>
      <c r="CB19" s="48">
        <v>117.3</v>
      </c>
      <c r="CC19" s="14">
        <f t="shared" si="171"/>
        <v>100</v>
      </c>
      <c r="CD19" s="14"/>
      <c r="CE19" s="48"/>
      <c r="CF19" s="48"/>
      <c r="CG19" s="48"/>
      <c r="CH19" s="48"/>
      <c r="CI19" s="78"/>
      <c r="CJ19" s="78"/>
      <c r="CK19" s="78"/>
      <c r="CL19" s="78"/>
      <c r="CM19" s="48"/>
      <c r="CN19" s="48"/>
      <c r="CO19" s="48"/>
      <c r="CP19" s="48"/>
      <c r="CQ19" s="48"/>
      <c r="CR19" s="48"/>
      <c r="CS19" s="48"/>
      <c r="CT19" s="48"/>
      <c r="CU19" s="48"/>
      <c r="CV19" s="48"/>
      <c r="CW19" s="48"/>
      <c r="CX19" s="48"/>
      <c r="CY19" s="48"/>
      <c r="CZ19" s="48"/>
      <c r="DA19" s="48"/>
      <c r="DB19" s="157"/>
      <c r="DC19" s="48"/>
      <c r="DD19" s="48"/>
      <c r="DE19" s="48"/>
      <c r="DF19" s="48"/>
      <c r="DG19" s="48"/>
      <c r="DH19" s="48"/>
      <c r="DI19" s="14"/>
      <c r="DJ19" s="14"/>
      <c r="DK19" s="48"/>
      <c r="DL19" s="48"/>
      <c r="DM19" s="14"/>
      <c r="DN19" s="14"/>
      <c r="DO19" s="48"/>
      <c r="DP19" s="48"/>
      <c r="DQ19" s="14"/>
      <c r="DR19" s="14"/>
      <c r="DS19" s="48"/>
      <c r="DT19" s="48"/>
      <c r="DU19" s="14"/>
      <c r="DV19" s="14"/>
      <c r="DW19" s="48"/>
      <c r="DX19" s="48"/>
      <c r="DY19" s="14"/>
      <c r="DZ19" s="14"/>
      <c r="EA19" s="48"/>
      <c r="EB19" s="48"/>
      <c r="EC19" s="14"/>
      <c r="ED19" s="14"/>
      <c r="EE19" s="48"/>
      <c r="EF19" s="48"/>
      <c r="EG19" s="14"/>
      <c r="EH19" s="14"/>
      <c r="EI19" s="48"/>
      <c r="EJ19" s="48"/>
      <c r="EK19" s="14"/>
      <c r="EL19" s="14"/>
      <c r="EM19" s="48"/>
      <c r="EN19" s="48"/>
      <c r="EO19" s="14"/>
      <c r="EP19" s="14"/>
      <c r="EQ19" s="48"/>
      <c r="ER19" s="48"/>
      <c r="ES19" s="14"/>
      <c r="ET19" s="14"/>
      <c r="EU19" s="48"/>
      <c r="EV19" s="48"/>
      <c r="EW19" s="14"/>
      <c r="EX19" s="14"/>
      <c r="EY19" s="48"/>
      <c r="EZ19" s="48"/>
      <c r="FA19" s="14"/>
      <c r="FB19" s="14"/>
      <c r="FC19" s="48"/>
      <c r="FD19" s="48"/>
      <c r="FE19" s="14"/>
      <c r="FF19" s="14"/>
      <c r="FG19" s="48"/>
      <c r="FH19" s="48"/>
      <c r="FI19" s="14"/>
      <c r="FJ19" s="14"/>
      <c r="FK19" s="48"/>
      <c r="FL19" s="48"/>
      <c r="FM19" s="14"/>
      <c r="FN19" s="14"/>
      <c r="FO19" s="48"/>
      <c r="FP19" s="48"/>
      <c r="FQ19" s="14"/>
      <c r="FR19" s="14"/>
      <c r="FS19" s="78"/>
      <c r="FT19" s="48"/>
      <c r="FU19" s="48"/>
      <c r="FV19" s="48"/>
      <c r="FW19" s="78"/>
      <c r="FX19" s="48"/>
      <c r="FY19" s="14"/>
      <c r="FZ19" s="48"/>
      <c r="GA19" s="78"/>
      <c r="GB19" s="48"/>
      <c r="GC19" s="48"/>
      <c r="GD19" s="48"/>
      <c r="GE19" s="78"/>
      <c r="GF19" s="48"/>
      <c r="GG19" s="48"/>
      <c r="GH19" s="48"/>
      <c r="GI19" s="78"/>
      <c r="GJ19" s="48"/>
      <c r="GK19" s="48"/>
      <c r="GL19" s="48"/>
      <c r="GM19" s="78"/>
      <c r="GN19" s="48"/>
      <c r="GO19" s="48"/>
      <c r="GP19" s="48"/>
      <c r="GQ19" s="78"/>
      <c r="GR19" s="48"/>
      <c r="GS19" s="48"/>
      <c r="GT19" s="48"/>
      <c r="GU19" s="78"/>
      <c r="GV19" s="48"/>
      <c r="GW19" s="48"/>
      <c r="GX19" s="48"/>
      <c r="GY19" s="78"/>
      <c r="GZ19" s="48"/>
      <c r="HA19" s="48"/>
      <c r="HB19" s="48"/>
      <c r="HC19" s="78"/>
      <c r="HD19" s="48"/>
      <c r="HE19" s="48"/>
      <c r="HF19" s="48"/>
      <c r="HG19" s="78"/>
      <c r="HH19" s="78"/>
      <c r="HI19" s="14"/>
      <c r="HJ19" s="48"/>
      <c r="HK19" s="78"/>
      <c r="HL19" s="48"/>
      <c r="HM19" s="48"/>
      <c r="HN19" s="48"/>
      <c r="HO19" s="78"/>
      <c r="HP19" s="48"/>
      <c r="HQ19" s="48"/>
      <c r="HR19" s="48"/>
      <c r="HS19" s="78"/>
      <c r="HT19" s="48"/>
      <c r="HU19" s="48"/>
      <c r="HV19" s="48"/>
      <c r="HW19" s="78"/>
      <c r="HX19" s="48"/>
      <c r="HY19" s="48"/>
      <c r="HZ19" s="48"/>
      <c r="IA19" s="78"/>
      <c r="IB19" s="48"/>
      <c r="IC19" s="48"/>
      <c r="ID19" s="48"/>
      <c r="IE19" s="78"/>
      <c r="IF19" s="48"/>
      <c r="IG19" s="48"/>
      <c r="IH19" s="48"/>
      <c r="II19" s="78"/>
      <c r="IJ19" s="48"/>
      <c r="IK19" s="48"/>
      <c r="IL19" s="48"/>
      <c r="IM19" s="78"/>
      <c r="IN19" s="48"/>
      <c r="IO19" s="48"/>
      <c r="IP19" s="48"/>
      <c r="IQ19" s="78"/>
      <c r="IR19" s="48"/>
      <c r="IS19" s="48"/>
    </row>
    <row r="20" spans="1:253" s="53" customFormat="1" ht="15.75" x14ac:dyDescent="0.25">
      <c r="A20" s="57" t="s">
        <v>437</v>
      </c>
      <c r="B20" s="48">
        <f t="shared" si="158"/>
        <v>0</v>
      </c>
      <c r="C20" s="48">
        <f t="shared" si="159"/>
        <v>117.3</v>
      </c>
      <c r="D20" s="48">
        <f t="shared" si="160"/>
        <v>117.3</v>
      </c>
      <c r="E20" s="15">
        <f t="shared" si="196"/>
        <v>100</v>
      </c>
      <c r="F20" s="15"/>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48"/>
      <c r="AL20" s="48"/>
      <c r="AM20" s="48"/>
      <c r="AN20" s="48"/>
      <c r="AO20" s="48"/>
      <c r="AP20" s="48"/>
      <c r="AQ20" s="78"/>
      <c r="AR20" s="78"/>
      <c r="AS20" s="78"/>
      <c r="AT20" s="78"/>
      <c r="AU20" s="78"/>
      <c r="AV20" s="78"/>
      <c r="AW20" s="14"/>
      <c r="AX20" s="14"/>
      <c r="AY20" s="78"/>
      <c r="AZ20" s="78"/>
      <c r="BA20" s="79"/>
      <c r="BB20" s="79"/>
      <c r="BC20" s="78"/>
      <c r="BD20" s="78"/>
      <c r="BE20" s="14"/>
      <c r="BF20" s="14"/>
      <c r="BG20" s="78"/>
      <c r="BH20" s="78"/>
      <c r="BI20" s="78"/>
      <c r="BJ20" s="78"/>
      <c r="BK20" s="78"/>
      <c r="BL20" s="78"/>
      <c r="BM20" s="78"/>
      <c r="BN20" s="78"/>
      <c r="BO20" s="78"/>
      <c r="BP20" s="78"/>
      <c r="BQ20" s="78"/>
      <c r="BR20" s="78"/>
      <c r="BS20" s="78"/>
      <c r="BT20" s="78"/>
      <c r="BU20" s="78"/>
      <c r="BV20" s="78"/>
      <c r="BW20" s="78"/>
      <c r="BX20" s="78"/>
      <c r="BY20" s="78"/>
      <c r="BZ20" s="78"/>
      <c r="CA20" s="48">
        <v>117.3</v>
      </c>
      <c r="CB20" s="48">
        <v>117.3</v>
      </c>
      <c r="CC20" s="14">
        <f t="shared" si="171"/>
        <v>100</v>
      </c>
      <c r="CD20" s="14"/>
      <c r="CE20" s="48"/>
      <c r="CF20" s="48"/>
      <c r="CG20" s="48"/>
      <c r="CH20" s="48"/>
      <c r="CI20" s="78"/>
      <c r="CJ20" s="78"/>
      <c r="CK20" s="78"/>
      <c r="CL20" s="78"/>
      <c r="CM20" s="48"/>
      <c r="CN20" s="48"/>
      <c r="CO20" s="48"/>
      <c r="CP20" s="48"/>
      <c r="CQ20" s="48"/>
      <c r="CR20" s="48"/>
      <c r="CS20" s="48"/>
      <c r="CT20" s="48"/>
      <c r="CU20" s="48"/>
      <c r="CV20" s="48"/>
      <c r="CW20" s="48"/>
      <c r="CX20" s="48"/>
      <c r="CY20" s="48"/>
      <c r="CZ20" s="48"/>
      <c r="DA20" s="48"/>
      <c r="DB20" s="157"/>
      <c r="DC20" s="48"/>
      <c r="DD20" s="48"/>
      <c r="DE20" s="48"/>
      <c r="DF20" s="48"/>
      <c r="DG20" s="48"/>
      <c r="DH20" s="48"/>
      <c r="DI20" s="14"/>
      <c r="DJ20" s="14"/>
      <c r="DK20" s="48"/>
      <c r="DL20" s="48"/>
      <c r="DM20" s="14"/>
      <c r="DN20" s="14"/>
      <c r="DO20" s="48"/>
      <c r="DP20" s="48"/>
      <c r="DQ20" s="14"/>
      <c r="DR20" s="14"/>
      <c r="DS20" s="48"/>
      <c r="DT20" s="48"/>
      <c r="DU20" s="14"/>
      <c r="DV20" s="14"/>
      <c r="DW20" s="48"/>
      <c r="DX20" s="48"/>
      <c r="DY20" s="14"/>
      <c r="DZ20" s="14"/>
      <c r="EA20" s="48"/>
      <c r="EB20" s="48"/>
      <c r="EC20" s="14"/>
      <c r="ED20" s="14"/>
      <c r="EE20" s="48"/>
      <c r="EF20" s="48"/>
      <c r="EG20" s="14"/>
      <c r="EH20" s="14"/>
      <c r="EI20" s="48"/>
      <c r="EJ20" s="48"/>
      <c r="EK20" s="14"/>
      <c r="EL20" s="14"/>
      <c r="EM20" s="48"/>
      <c r="EN20" s="48"/>
      <c r="EO20" s="14"/>
      <c r="EP20" s="14"/>
      <c r="EQ20" s="48"/>
      <c r="ER20" s="48"/>
      <c r="ES20" s="14"/>
      <c r="ET20" s="14"/>
      <c r="EU20" s="48"/>
      <c r="EV20" s="48"/>
      <c r="EW20" s="14"/>
      <c r="EX20" s="14"/>
      <c r="EY20" s="48"/>
      <c r="EZ20" s="48"/>
      <c r="FA20" s="14"/>
      <c r="FB20" s="14"/>
      <c r="FC20" s="48"/>
      <c r="FD20" s="48"/>
      <c r="FE20" s="14"/>
      <c r="FF20" s="14"/>
      <c r="FG20" s="48"/>
      <c r="FH20" s="48"/>
      <c r="FI20" s="14"/>
      <c r="FJ20" s="14"/>
      <c r="FK20" s="48"/>
      <c r="FL20" s="48"/>
      <c r="FM20" s="14"/>
      <c r="FN20" s="14"/>
      <c r="FO20" s="48"/>
      <c r="FP20" s="48"/>
      <c r="FQ20" s="14"/>
      <c r="FR20" s="14"/>
      <c r="FS20" s="78"/>
      <c r="FT20" s="48"/>
      <c r="FU20" s="48"/>
      <c r="FV20" s="48"/>
      <c r="FW20" s="78"/>
      <c r="FX20" s="48"/>
      <c r="FY20" s="14"/>
      <c r="FZ20" s="48"/>
      <c r="GA20" s="78"/>
      <c r="GB20" s="48"/>
      <c r="GC20" s="48"/>
      <c r="GD20" s="48"/>
      <c r="GE20" s="78"/>
      <c r="GF20" s="48"/>
      <c r="GG20" s="48"/>
      <c r="GH20" s="48"/>
      <c r="GI20" s="78"/>
      <c r="GJ20" s="48"/>
      <c r="GK20" s="48"/>
      <c r="GL20" s="48"/>
      <c r="GM20" s="78"/>
      <c r="GN20" s="48"/>
      <c r="GO20" s="48"/>
      <c r="GP20" s="48"/>
      <c r="GQ20" s="78"/>
      <c r="GR20" s="48"/>
      <c r="GS20" s="48"/>
      <c r="GT20" s="48"/>
      <c r="GU20" s="78"/>
      <c r="GV20" s="48"/>
      <c r="GW20" s="48"/>
      <c r="GX20" s="48"/>
      <c r="GY20" s="78"/>
      <c r="GZ20" s="48"/>
      <c r="HA20" s="48"/>
      <c r="HB20" s="48"/>
      <c r="HC20" s="78"/>
      <c r="HD20" s="48"/>
      <c r="HE20" s="48"/>
      <c r="HF20" s="48"/>
      <c r="HG20" s="78"/>
      <c r="HH20" s="78"/>
      <c r="HI20" s="14"/>
      <c r="HJ20" s="48"/>
      <c r="HK20" s="78"/>
      <c r="HL20" s="48"/>
      <c r="HM20" s="48"/>
      <c r="HN20" s="48"/>
      <c r="HO20" s="78"/>
      <c r="HP20" s="48"/>
      <c r="HQ20" s="48"/>
      <c r="HR20" s="48"/>
      <c r="HS20" s="78"/>
      <c r="HT20" s="48"/>
      <c r="HU20" s="48"/>
      <c r="HV20" s="48"/>
      <c r="HW20" s="78"/>
      <c r="HX20" s="48"/>
      <c r="HY20" s="48"/>
      <c r="HZ20" s="48"/>
      <c r="IA20" s="78"/>
      <c r="IB20" s="48"/>
      <c r="IC20" s="48"/>
      <c r="ID20" s="48"/>
      <c r="IE20" s="78"/>
      <c r="IF20" s="48"/>
      <c r="IG20" s="48"/>
      <c r="IH20" s="48"/>
      <c r="II20" s="78"/>
      <c r="IJ20" s="48"/>
      <c r="IK20" s="48"/>
      <c r="IL20" s="48"/>
      <c r="IM20" s="78"/>
      <c r="IN20" s="48"/>
      <c r="IO20" s="48"/>
      <c r="IP20" s="48"/>
      <c r="IQ20" s="78"/>
      <c r="IR20" s="48"/>
      <c r="IS20" s="48"/>
    </row>
    <row r="21" spans="1:253" s="53" customFormat="1" ht="15.75" x14ac:dyDescent="0.25">
      <c r="A21" s="57" t="s">
        <v>438</v>
      </c>
      <c r="B21" s="48">
        <f t="shared" si="158"/>
        <v>0</v>
      </c>
      <c r="C21" s="48">
        <f t="shared" si="159"/>
        <v>117.3</v>
      </c>
      <c r="D21" s="48">
        <f t="shared" si="160"/>
        <v>117.3</v>
      </c>
      <c r="E21" s="15">
        <f t="shared" si="196"/>
        <v>100</v>
      </c>
      <c r="F21" s="15"/>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48"/>
      <c r="AL21" s="48"/>
      <c r="AM21" s="48"/>
      <c r="AN21" s="48"/>
      <c r="AO21" s="48"/>
      <c r="AP21" s="48"/>
      <c r="AQ21" s="78"/>
      <c r="AR21" s="78"/>
      <c r="AS21" s="78"/>
      <c r="AT21" s="78"/>
      <c r="AU21" s="78"/>
      <c r="AV21" s="78"/>
      <c r="AW21" s="14"/>
      <c r="AX21" s="14"/>
      <c r="AY21" s="78"/>
      <c r="AZ21" s="78"/>
      <c r="BA21" s="79"/>
      <c r="BB21" s="79"/>
      <c r="BC21" s="78"/>
      <c r="BD21" s="78"/>
      <c r="BE21" s="14"/>
      <c r="BF21" s="14"/>
      <c r="BG21" s="78"/>
      <c r="BH21" s="78"/>
      <c r="BI21" s="78"/>
      <c r="BJ21" s="78"/>
      <c r="BK21" s="78"/>
      <c r="BL21" s="78"/>
      <c r="BM21" s="78"/>
      <c r="BN21" s="78"/>
      <c r="BO21" s="78"/>
      <c r="BP21" s="78"/>
      <c r="BQ21" s="78"/>
      <c r="BR21" s="78"/>
      <c r="BS21" s="78"/>
      <c r="BT21" s="78"/>
      <c r="BU21" s="78"/>
      <c r="BV21" s="78"/>
      <c r="BW21" s="78"/>
      <c r="BX21" s="78"/>
      <c r="BY21" s="78"/>
      <c r="BZ21" s="78"/>
      <c r="CA21" s="48">
        <v>117.3</v>
      </c>
      <c r="CB21" s="48">
        <v>117.3</v>
      </c>
      <c r="CC21" s="14">
        <f t="shared" si="171"/>
        <v>100</v>
      </c>
      <c r="CD21" s="14"/>
      <c r="CE21" s="48"/>
      <c r="CF21" s="48"/>
      <c r="CG21" s="48"/>
      <c r="CH21" s="48"/>
      <c r="CI21" s="78"/>
      <c r="CJ21" s="78"/>
      <c r="CK21" s="78"/>
      <c r="CL21" s="78"/>
      <c r="CM21" s="48"/>
      <c r="CN21" s="48"/>
      <c r="CO21" s="48"/>
      <c r="CP21" s="48"/>
      <c r="CQ21" s="48"/>
      <c r="CR21" s="48"/>
      <c r="CS21" s="48"/>
      <c r="CT21" s="48"/>
      <c r="CU21" s="48"/>
      <c r="CV21" s="48"/>
      <c r="CW21" s="48"/>
      <c r="CX21" s="48"/>
      <c r="CY21" s="48"/>
      <c r="CZ21" s="48"/>
      <c r="DA21" s="48"/>
      <c r="DB21" s="157"/>
      <c r="DC21" s="48"/>
      <c r="DD21" s="48"/>
      <c r="DE21" s="48"/>
      <c r="DF21" s="48"/>
      <c r="DG21" s="48"/>
      <c r="DH21" s="48"/>
      <c r="DI21" s="14"/>
      <c r="DJ21" s="14"/>
      <c r="DK21" s="48"/>
      <c r="DL21" s="48"/>
      <c r="DM21" s="14"/>
      <c r="DN21" s="14"/>
      <c r="DO21" s="48"/>
      <c r="DP21" s="48"/>
      <c r="DQ21" s="14"/>
      <c r="DR21" s="14"/>
      <c r="DS21" s="48"/>
      <c r="DT21" s="48"/>
      <c r="DU21" s="14"/>
      <c r="DV21" s="14"/>
      <c r="DW21" s="48"/>
      <c r="DX21" s="48"/>
      <c r="DY21" s="14"/>
      <c r="DZ21" s="14"/>
      <c r="EA21" s="48"/>
      <c r="EB21" s="48"/>
      <c r="EC21" s="14"/>
      <c r="ED21" s="14"/>
      <c r="EE21" s="48"/>
      <c r="EF21" s="48"/>
      <c r="EG21" s="14"/>
      <c r="EH21" s="14"/>
      <c r="EI21" s="48"/>
      <c r="EJ21" s="48"/>
      <c r="EK21" s="14"/>
      <c r="EL21" s="14"/>
      <c r="EM21" s="48"/>
      <c r="EN21" s="48"/>
      <c r="EO21" s="14"/>
      <c r="EP21" s="14"/>
      <c r="EQ21" s="48"/>
      <c r="ER21" s="48"/>
      <c r="ES21" s="14"/>
      <c r="ET21" s="14"/>
      <c r="EU21" s="48"/>
      <c r="EV21" s="48"/>
      <c r="EW21" s="14"/>
      <c r="EX21" s="14"/>
      <c r="EY21" s="48"/>
      <c r="EZ21" s="48"/>
      <c r="FA21" s="14"/>
      <c r="FB21" s="14"/>
      <c r="FC21" s="48"/>
      <c r="FD21" s="48"/>
      <c r="FE21" s="14"/>
      <c r="FF21" s="14"/>
      <c r="FG21" s="48"/>
      <c r="FH21" s="48"/>
      <c r="FI21" s="14"/>
      <c r="FJ21" s="14"/>
      <c r="FK21" s="48"/>
      <c r="FL21" s="48"/>
      <c r="FM21" s="14"/>
      <c r="FN21" s="14"/>
      <c r="FO21" s="48"/>
      <c r="FP21" s="48"/>
      <c r="FQ21" s="14"/>
      <c r="FR21" s="14"/>
      <c r="FS21" s="78"/>
      <c r="FT21" s="48"/>
      <c r="FU21" s="48"/>
      <c r="FV21" s="48"/>
      <c r="FW21" s="78"/>
      <c r="FX21" s="48"/>
      <c r="FY21" s="14"/>
      <c r="FZ21" s="48"/>
      <c r="GA21" s="78"/>
      <c r="GB21" s="48"/>
      <c r="GC21" s="48"/>
      <c r="GD21" s="48"/>
      <c r="GE21" s="78"/>
      <c r="GF21" s="48"/>
      <c r="GG21" s="48"/>
      <c r="GH21" s="48"/>
      <c r="GI21" s="78"/>
      <c r="GJ21" s="48"/>
      <c r="GK21" s="48"/>
      <c r="GL21" s="48"/>
      <c r="GM21" s="78"/>
      <c r="GN21" s="48"/>
      <c r="GO21" s="48"/>
      <c r="GP21" s="48"/>
      <c r="GQ21" s="78"/>
      <c r="GR21" s="48"/>
      <c r="GS21" s="48"/>
      <c r="GT21" s="48"/>
      <c r="GU21" s="78"/>
      <c r="GV21" s="48"/>
      <c r="GW21" s="48"/>
      <c r="GX21" s="48"/>
      <c r="GY21" s="78"/>
      <c r="GZ21" s="48"/>
      <c r="HA21" s="48"/>
      <c r="HB21" s="48"/>
      <c r="HC21" s="78"/>
      <c r="HD21" s="48"/>
      <c r="HE21" s="48"/>
      <c r="HF21" s="48"/>
      <c r="HG21" s="78"/>
      <c r="HH21" s="78"/>
      <c r="HI21" s="14"/>
      <c r="HJ21" s="48"/>
      <c r="HK21" s="78"/>
      <c r="HL21" s="48"/>
      <c r="HM21" s="48"/>
      <c r="HN21" s="48"/>
      <c r="HO21" s="78"/>
      <c r="HP21" s="48"/>
      <c r="HQ21" s="48"/>
      <c r="HR21" s="48"/>
      <c r="HS21" s="78"/>
      <c r="HT21" s="48"/>
      <c r="HU21" s="48"/>
      <c r="HV21" s="48"/>
      <c r="HW21" s="78"/>
      <c r="HX21" s="48"/>
      <c r="HY21" s="48"/>
      <c r="HZ21" s="48"/>
      <c r="IA21" s="78"/>
      <c r="IB21" s="48"/>
      <c r="IC21" s="48"/>
      <c r="ID21" s="48"/>
      <c r="IE21" s="78"/>
      <c r="IF21" s="48"/>
      <c r="IG21" s="48"/>
      <c r="IH21" s="48"/>
      <c r="II21" s="78"/>
      <c r="IJ21" s="48"/>
      <c r="IK21" s="48"/>
      <c r="IL21" s="48"/>
      <c r="IM21" s="78"/>
      <c r="IN21" s="48"/>
      <c r="IO21" s="48"/>
      <c r="IP21" s="48"/>
      <c r="IQ21" s="78"/>
      <c r="IR21" s="48"/>
      <c r="IS21" s="48"/>
    </row>
    <row r="22" spans="1:253" s="53" customFormat="1" ht="15.75" x14ac:dyDescent="0.25">
      <c r="A22" s="57" t="s">
        <v>440</v>
      </c>
      <c r="B22" s="48">
        <f t="shared" si="158"/>
        <v>0</v>
      </c>
      <c r="C22" s="48">
        <f t="shared" si="159"/>
        <v>207.1</v>
      </c>
      <c r="D22" s="48">
        <f t="shared" si="160"/>
        <v>207.1</v>
      </c>
      <c r="E22" s="15">
        <f t="shared" si="196"/>
        <v>100</v>
      </c>
      <c r="F22" s="15"/>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48"/>
      <c r="AL22" s="48"/>
      <c r="AM22" s="48"/>
      <c r="AN22" s="48"/>
      <c r="AO22" s="48"/>
      <c r="AP22" s="48"/>
      <c r="AQ22" s="78"/>
      <c r="AR22" s="78"/>
      <c r="AS22" s="78"/>
      <c r="AT22" s="78"/>
      <c r="AU22" s="78"/>
      <c r="AV22" s="78"/>
      <c r="AW22" s="14"/>
      <c r="AX22" s="14"/>
      <c r="AY22" s="78"/>
      <c r="AZ22" s="78"/>
      <c r="BA22" s="79"/>
      <c r="BB22" s="79"/>
      <c r="BC22" s="78"/>
      <c r="BD22" s="78"/>
      <c r="BE22" s="14"/>
      <c r="BF22" s="14"/>
      <c r="BG22" s="78"/>
      <c r="BH22" s="78"/>
      <c r="BI22" s="78"/>
      <c r="BJ22" s="78"/>
      <c r="BK22" s="78"/>
      <c r="BL22" s="78"/>
      <c r="BM22" s="78"/>
      <c r="BN22" s="78"/>
      <c r="BO22" s="78"/>
      <c r="BP22" s="78"/>
      <c r="BQ22" s="78"/>
      <c r="BR22" s="78"/>
      <c r="BS22" s="78"/>
      <c r="BT22" s="78"/>
      <c r="BU22" s="78"/>
      <c r="BV22" s="78"/>
      <c r="BW22" s="78"/>
      <c r="BX22" s="78"/>
      <c r="BY22" s="78"/>
      <c r="BZ22" s="78"/>
      <c r="CA22" s="48">
        <v>207.1</v>
      </c>
      <c r="CB22" s="48">
        <v>207.1</v>
      </c>
      <c r="CC22" s="14">
        <f t="shared" si="171"/>
        <v>100</v>
      </c>
      <c r="CD22" s="14"/>
      <c r="CE22" s="48"/>
      <c r="CF22" s="48"/>
      <c r="CG22" s="48"/>
      <c r="CH22" s="48"/>
      <c r="CI22" s="78"/>
      <c r="CJ22" s="78"/>
      <c r="CK22" s="78"/>
      <c r="CL22" s="78"/>
      <c r="CM22" s="48"/>
      <c r="CN22" s="48"/>
      <c r="CO22" s="48"/>
      <c r="CP22" s="48"/>
      <c r="CQ22" s="48"/>
      <c r="CR22" s="48"/>
      <c r="CS22" s="48"/>
      <c r="CT22" s="48"/>
      <c r="CU22" s="48"/>
      <c r="CV22" s="48"/>
      <c r="CW22" s="48"/>
      <c r="CX22" s="48"/>
      <c r="CY22" s="48"/>
      <c r="CZ22" s="48"/>
      <c r="DA22" s="48"/>
      <c r="DB22" s="157"/>
      <c r="DC22" s="48"/>
      <c r="DD22" s="48"/>
      <c r="DE22" s="48"/>
      <c r="DF22" s="48"/>
      <c r="DG22" s="48"/>
      <c r="DH22" s="48"/>
      <c r="DI22" s="14"/>
      <c r="DJ22" s="14"/>
      <c r="DK22" s="48"/>
      <c r="DL22" s="48"/>
      <c r="DM22" s="14"/>
      <c r="DN22" s="14"/>
      <c r="DO22" s="48"/>
      <c r="DP22" s="48"/>
      <c r="DQ22" s="14"/>
      <c r="DR22" s="14"/>
      <c r="DS22" s="48"/>
      <c r="DT22" s="48"/>
      <c r="DU22" s="14"/>
      <c r="DV22" s="14"/>
      <c r="DW22" s="48"/>
      <c r="DX22" s="48"/>
      <c r="DY22" s="14"/>
      <c r="DZ22" s="14"/>
      <c r="EA22" s="48"/>
      <c r="EB22" s="48"/>
      <c r="EC22" s="14"/>
      <c r="ED22" s="14"/>
      <c r="EE22" s="48"/>
      <c r="EF22" s="48"/>
      <c r="EG22" s="14"/>
      <c r="EH22" s="14"/>
      <c r="EI22" s="48"/>
      <c r="EJ22" s="48"/>
      <c r="EK22" s="14"/>
      <c r="EL22" s="14"/>
      <c r="EM22" s="48"/>
      <c r="EN22" s="48"/>
      <c r="EO22" s="14"/>
      <c r="EP22" s="14"/>
      <c r="EQ22" s="48"/>
      <c r="ER22" s="48"/>
      <c r="ES22" s="14"/>
      <c r="ET22" s="14"/>
      <c r="EU22" s="48"/>
      <c r="EV22" s="48"/>
      <c r="EW22" s="14"/>
      <c r="EX22" s="14"/>
      <c r="EY22" s="48"/>
      <c r="EZ22" s="48"/>
      <c r="FA22" s="14"/>
      <c r="FB22" s="14"/>
      <c r="FC22" s="48"/>
      <c r="FD22" s="48"/>
      <c r="FE22" s="14"/>
      <c r="FF22" s="14"/>
      <c r="FG22" s="48"/>
      <c r="FH22" s="48"/>
      <c r="FI22" s="14"/>
      <c r="FJ22" s="14"/>
      <c r="FK22" s="48"/>
      <c r="FL22" s="48"/>
      <c r="FM22" s="14"/>
      <c r="FN22" s="14"/>
      <c r="FO22" s="48"/>
      <c r="FP22" s="48"/>
      <c r="FQ22" s="14"/>
      <c r="FR22" s="14"/>
      <c r="FS22" s="78"/>
      <c r="FT22" s="48"/>
      <c r="FU22" s="48"/>
      <c r="FV22" s="48"/>
      <c r="FW22" s="78"/>
      <c r="FX22" s="48"/>
      <c r="FY22" s="14"/>
      <c r="FZ22" s="48"/>
      <c r="GA22" s="78"/>
      <c r="GB22" s="48"/>
      <c r="GC22" s="48"/>
      <c r="GD22" s="48"/>
      <c r="GE22" s="78"/>
      <c r="GF22" s="48"/>
      <c r="GG22" s="48"/>
      <c r="GH22" s="48"/>
      <c r="GI22" s="78"/>
      <c r="GJ22" s="48"/>
      <c r="GK22" s="48"/>
      <c r="GL22" s="48"/>
      <c r="GM22" s="78"/>
      <c r="GN22" s="48"/>
      <c r="GO22" s="48"/>
      <c r="GP22" s="48"/>
      <c r="GQ22" s="78"/>
      <c r="GR22" s="48"/>
      <c r="GS22" s="48"/>
      <c r="GT22" s="48"/>
      <c r="GU22" s="78"/>
      <c r="GV22" s="48"/>
      <c r="GW22" s="48"/>
      <c r="GX22" s="48"/>
      <c r="GY22" s="78"/>
      <c r="GZ22" s="48"/>
      <c r="HA22" s="48"/>
      <c r="HB22" s="48"/>
      <c r="HC22" s="78"/>
      <c r="HD22" s="48"/>
      <c r="HE22" s="48"/>
      <c r="HF22" s="48"/>
      <c r="HG22" s="78"/>
      <c r="HH22" s="78"/>
      <c r="HI22" s="14"/>
      <c r="HJ22" s="48"/>
      <c r="HK22" s="78"/>
      <c r="HL22" s="48"/>
      <c r="HM22" s="48"/>
      <c r="HN22" s="48"/>
      <c r="HO22" s="78"/>
      <c r="HP22" s="48"/>
      <c r="HQ22" s="48"/>
      <c r="HR22" s="48"/>
      <c r="HS22" s="78"/>
      <c r="HT22" s="48"/>
      <c r="HU22" s="48"/>
      <c r="HV22" s="48"/>
      <c r="HW22" s="78"/>
      <c r="HX22" s="48"/>
      <c r="HY22" s="48"/>
      <c r="HZ22" s="48"/>
      <c r="IA22" s="78"/>
      <c r="IB22" s="48"/>
      <c r="IC22" s="48"/>
      <c r="ID22" s="48"/>
      <c r="IE22" s="78"/>
      <c r="IF22" s="48"/>
      <c r="IG22" s="48"/>
      <c r="IH22" s="48"/>
      <c r="II22" s="78"/>
      <c r="IJ22" s="48"/>
      <c r="IK22" s="48"/>
      <c r="IL22" s="48"/>
      <c r="IM22" s="78"/>
      <c r="IN22" s="48"/>
      <c r="IO22" s="48"/>
      <c r="IP22" s="48"/>
      <c r="IQ22" s="78"/>
      <c r="IR22" s="48"/>
      <c r="IS22" s="48"/>
    </row>
    <row r="23" spans="1:253" s="53" customFormat="1" ht="15.75" x14ac:dyDescent="0.25">
      <c r="A23" s="57" t="s">
        <v>439</v>
      </c>
      <c r="B23" s="48">
        <f t="shared" si="158"/>
        <v>0</v>
      </c>
      <c r="C23" s="48">
        <f t="shared" si="159"/>
        <v>117.3</v>
      </c>
      <c r="D23" s="48">
        <f t="shared" si="160"/>
        <v>117.3</v>
      </c>
      <c r="E23" s="15">
        <f t="shared" si="196"/>
        <v>100</v>
      </c>
      <c r="F23" s="15"/>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48"/>
      <c r="AL23" s="48"/>
      <c r="AM23" s="48"/>
      <c r="AN23" s="48"/>
      <c r="AO23" s="48"/>
      <c r="AP23" s="48"/>
      <c r="AQ23" s="78"/>
      <c r="AR23" s="78"/>
      <c r="AS23" s="78"/>
      <c r="AT23" s="78"/>
      <c r="AU23" s="78"/>
      <c r="AV23" s="78"/>
      <c r="AW23" s="14"/>
      <c r="AX23" s="14"/>
      <c r="AY23" s="78"/>
      <c r="AZ23" s="78"/>
      <c r="BA23" s="79"/>
      <c r="BB23" s="79"/>
      <c r="BC23" s="78"/>
      <c r="BD23" s="78"/>
      <c r="BE23" s="14"/>
      <c r="BF23" s="14"/>
      <c r="BG23" s="78"/>
      <c r="BH23" s="78"/>
      <c r="BI23" s="78"/>
      <c r="BJ23" s="78"/>
      <c r="BK23" s="78"/>
      <c r="BL23" s="78"/>
      <c r="BM23" s="78"/>
      <c r="BN23" s="78"/>
      <c r="BO23" s="78"/>
      <c r="BP23" s="78"/>
      <c r="BQ23" s="78"/>
      <c r="BR23" s="78"/>
      <c r="BS23" s="78"/>
      <c r="BT23" s="78"/>
      <c r="BU23" s="78"/>
      <c r="BV23" s="78"/>
      <c r="BW23" s="78"/>
      <c r="BX23" s="78"/>
      <c r="BY23" s="78"/>
      <c r="BZ23" s="78"/>
      <c r="CA23" s="48">
        <v>117.3</v>
      </c>
      <c r="CB23" s="48">
        <v>117.3</v>
      </c>
      <c r="CC23" s="14">
        <f t="shared" si="171"/>
        <v>100</v>
      </c>
      <c r="CD23" s="14"/>
      <c r="CE23" s="48"/>
      <c r="CF23" s="48"/>
      <c r="CG23" s="48"/>
      <c r="CH23" s="48"/>
      <c r="CI23" s="78"/>
      <c r="CJ23" s="78"/>
      <c r="CK23" s="78"/>
      <c r="CL23" s="78"/>
      <c r="CM23" s="48"/>
      <c r="CN23" s="48"/>
      <c r="CO23" s="48"/>
      <c r="CP23" s="48"/>
      <c r="CQ23" s="48"/>
      <c r="CR23" s="48"/>
      <c r="CS23" s="48"/>
      <c r="CT23" s="48"/>
      <c r="CU23" s="48"/>
      <c r="CV23" s="48"/>
      <c r="CW23" s="48"/>
      <c r="CX23" s="48"/>
      <c r="CY23" s="48"/>
      <c r="CZ23" s="48"/>
      <c r="DA23" s="48"/>
      <c r="DB23" s="157"/>
      <c r="DC23" s="48"/>
      <c r="DD23" s="48"/>
      <c r="DE23" s="48"/>
      <c r="DF23" s="48"/>
      <c r="DG23" s="48"/>
      <c r="DH23" s="48"/>
      <c r="DI23" s="14"/>
      <c r="DJ23" s="14"/>
      <c r="DK23" s="48"/>
      <c r="DL23" s="48"/>
      <c r="DM23" s="14"/>
      <c r="DN23" s="14"/>
      <c r="DO23" s="48"/>
      <c r="DP23" s="48"/>
      <c r="DQ23" s="14"/>
      <c r="DR23" s="14"/>
      <c r="DS23" s="48"/>
      <c r="DT23" s="48"/>
      <c r="DU23" s="14"/>
      <c r="DV23" s="14"/>
      <c r="DW23" s="48"/>
      <c r="DX23" s="48"/>
      <c r="DY23" s="14"/>
      <c r="DZ23" s="14"/>
      <c r="EA23" s="48"/>
      <c r="EB23" s="48"/>
      <c r="EC23" s="14"/>
      <c r="ED23" s="14"/>
      <c r="EE23" s="48"/>
      <c r="EF23" s="48"/>
      <c r="EG23" s="14"/>
      <c r="EH23" s="14"/>
      <c r="EI23" s="48"/>
      <c r="EJ23" s="48"/>
      <c r="EK23" s="14"/>
      <c r="EL23" s="14"/>
      <c r="EM23" s="48"/>
      <c r="EN23" s="48"/>
      <c r="EO23" s="14"/>
      <c r="EP23" s="14"/>
      <c r="EQ23" s="48"/>
      <c r="ER23" s="48"/>
      <c r="ES23" s="14"/>
      <c r="ET23" s="14"/>
      <c r="EU23" s="48"/>
      <c r="EV23" s="48"/>
      <c r="EW23" s="14"/>
      <c r="EX23" s="14"/>
      <c r="EY23" s="48"/>
      <c r="EZ23" s="48"/>
      <c r="FA23" s="14"/>
      <c r="FB23" s="14"/>
      <c r="FC23" s="48"/>
      <c r="FD23" s="48"/>
      <c r="FE23" s="14"/>
      <c r="FF23" s="14"/>
      <c r="FG23" s="48"/>
      <c r="FH23" s="48"/>
      <c r="FI23" s="14"/>
      <c r="FJ23" s="14"/>
      <c r="FK23" s="48"/>
      <c r="FL23" s="48"/>
      <c r="FM23" s="14"/>
      <c r="FN23" s="14"/>
      <c r="FO23" s="48"/>
      <c r="FP23" s="48"/>
      <c r="FQ23" s="14"/>
      <c r="FR23" s="14"/>
      <c r="FS23" s="78"/>
      <c r="FT23" s="48"/>
      <c r="FU23" s="48"/>
      <c r="FV23" s="48"/>
      <c r="FW23" s="78"/>
      <c r="FX23" s="48"/>
      <c r="FY23" s="14"/>
      <c r="FZ23" s="48"/>
      <c r="GA23" s="78"/>
      <c r="GB23" s="48"/>
      <c r="GC23" s="48"/>
      <c r="GD23" s="48"/>
      <c r="GE23" s="78"/>
      <c r="GF23" s="48"/>
      <c r="GG23" s="48"/>
      <c r="GH23" s="48"/>
      <c r="GI23" s="78"/>
      <c r="GJ23" s="48"/>
      <c r="GK23" s="48"/>
      <c r="GL23" s="48"/>
      <c r="GM23" s="78"/>
      <c r="GN23" s="48"/>
      <c r="GO23" s="48"/>
      <c r="GP23" s="48"/>
      <c r="GQ23" s="78"/>
      <c r="GR23" s="48"/>
      <c r="GS23" s="48"/>
      <c r="GT23" s="48"/>
      <c r="GU23" s="78"/>
      <c r="GV23" s="48"/>
      <c r="GW23" s="48"/>
      <c r="GX23" s="48"/>
      <c r="GY23" s="78"/>
      <c r="GZ23" s="48"/>
      <c r="HA23" s="48"/>
      <c r="HB23" s="48"/>
      <c r="HC23" s="78"/>
      <c r="HD23" s="48"/>
      <c r="HE23" s="48"/>
      <c r="HF23" s="48"/>
      <c r="HG23" s="78"/>
      <c r="HH23" s="78"/>
      <c r="HI23" s="14"/>
      <c r="HJ23" s="48"/>
      <c r="HK23" s="78"/>
      <c r="HL23" s="48"/>
      <c r="HM23" s="48"/>
      <c r="HN23" s="48"/>
      <c r="HO23" s="78"/>
      <c r="HP23" s="48"/>
      <c r="HQ23" s="48"/>
      <c r="HR23" s="48"/>
      <c r="HS23" s="78"/>
      <c r="HT23" s="48"/>
      <c r="HU23" s="48"/>
      <c r="HV23" s="48"/>
      <c r="HW23" s="78"/>
      <c r="HX23" s="48"/>
      <c r="HY23" s="48"/>
      <c r="HZ23" s="48"/>
      <c r="IA23" s="78"/>
      <c r="IB23" s="48"/>
      <c r="IC23" s="48"/>
      <c r="ID23" s="48"/>
      <c r="IE23" s="78"/>
      <c r="IF23" s="48"/>
      <c r="IG23" s="48"/>
      <c r="IH23" s="48"/>
      <c r="II23" s="78"/>
      <c r="IJ23" s="48"/>
      <c r="IK23" s="48"/>
      <c r="IL23" s="48"/>
      <c r="IM23" s="78"/>
      <c r="IN23" s="48"/>
      <c r="IO23" s="48"/>
      <c r="IP23" s="48"/>
      <c r="IQ23" s="78"/>
      <c r="IR23" s="48"/>
      <c r="IS23" s="48"/>
    </row>
    <row r="24" spans="1:253" s="26" customFormat="1" ht="31.5" x14ac:dyDescent="0.25">
      <c r="A24" s="118" t="s">
        <v>270</v>
      </c>
      <c r="B24" s="78">
        <f t="shared" si="158"/>
        <v>715.5</v>
      </c>
      <c r="C24" s="78">
        <f t="shared" si="159"/>
        <v>65609.752399999998</v>
      </c>
      <c r="D24" s="78">
        <f t="shared" si="160"/>
        <v>65609.752399999998</v>
      </c>
      <c r="E24" s="81">
        <f t="shared" si="133"/>
        <v>100</v>
      </c>
      <c r="F24" s="81"/>
      <c r="G24" s="78">
        <f>G25+G26+G27+G28</f>
        <v>0</v>
      </c>
      <c r="H24" s="78">
        <f t="shared" ref="H24:BP24" si="198">H25+H26+H27+H28</f>
        <v>0</v>
      </c>
      <c r="I24" s="78">
        <f t="shared" si="198"/>
        <v>0</v>
      </c>
      <c r="J24" s="78"/>
      <c r="K24" s="78">
        <f t="shared" si="198"/>
        <v>0</v>
      </c>
      <c r="L24" s="78">
        <f t="shared" si="198"/>
        <v>0</v>
      </c>
      <c r="M24" s="78">
        <f t="shared" si="198"/>
        <v>0</v>
      </c>
      <c r="N24" s="78">
        <f t="shared" ref="N24" si="199">N25+N26+N27+N28</f>
        <v>0</v>
      </c>
      <c r="O24" s="78">
        <f t="shared" si="198"/>
        <v>0</v>
      </c>
      <c r="P24" s="78">
        <f t="shared" si="198"/>
        <v>0</v>
      </c>
      <c r="Q24" s="78">
        <f t="shared" si="198"/>
        <v>0</v>
      </c>
      <c r="R24" s="78"/>
      <c r="S24" s="78">
        <f t="shared" si="198"/>
        <v>0</v>
      </c>
      <c r="T24" s="78">
        <f t="shared" si="198"/>
        <v>0</v>
      </c>
      <c r="U24" s="81"/>
      <c r="V24" s="81"/>
      <c r="W24" s="78">
        <f t="shared" si="198"/>
        <v>0</v>
      </c>
      <c r="X24" s="78">
        <f t="shared" si="198"/>
        <v>0</v>
      </c>
      <c r="Y24" s="78">
        <f t="shared" si="198"/>
        <v>0</v>
      </c>
      <c r="Z24" s="78">
        <f t="shared" ref="Z24" si="200">Z25+Z26+Z27+Z28</f>
        <v>0</v>
      </c>
      <c r="AA24" s="78">
        <f t="shared" si="198"/>
        <v>0</v>
      </c>
      <c r="AB24" s="78">
        <f t="shared" si="198"/>
        <v>0</v>
      </c>
      <c r="AC24" s="78">
        <f t="shared" si="198"/>
        <v>0</v>
      </c>
      <c r="AD24" s="78">
        <f t="shared" ref="AD24" si="201">AD25+AD26+AD27+AD28</f>
        <v>0</v>
      </c>
      <c r="AE24" s="78">
        <f t="shared" si="198"/>
        <v>0</v>
      </c>
      <c r="AF24" s="78">
        <f t="shared" ref="AF24" si="202">AF25+AF26+AF27+AF28</f>
        <v>0</v>
      </c>
      <c r="AG24" s="78">
        <f t="shared" si="198"/>
        <v>0</v>
      </c>
      <c r="AH24" s="78">
        <f t="shared" ref="AH24" si="203">AH25+AH26+AH27+AH28</f>
        <v>715.5</v>
      </c>
      <c r="AI24" s="78">
        <f t="shared" si="198"/>
        <v>715.5</v>
      </c>
      <c r="AJ24" s="78">
        <f t="shared" ref="AJ24" si="204">AJ25+AJ26+AJ27+AJ28</f>
        <v>715.5</v>
      </c>
      <c r="AK24" s="79">
        <f t="shared" si="141"/>
        <v>100</v>
      </c>
      <c r="AL24" s="79"/>
      <c r="AM24" s="78">
        <f t="shared" si="198"/>
        <v>3381.16</v>
      </c>
      <c r="AN24" s="78">
        <f t="shared" si="198"/>
        <v>3381.16</v>
      </c>
      <c r="AO24" s="79">
        <f t="shared" ref="AO24:AO33" si="205">AN24/AM24*100</f>
        <v>100</v>
      </c>
      <c r="AP24" s="79"/>
      <c r="AQ24" s="78">
        <f t="shared" si="198"/>
        <v>0</v>
      </c>
      <c r="AR24" s="78">
        <f t="shared" si="198"/>
        <v>0</v>
      </c>
      <c r="AS24" s="78">
        <f t="shared" si="198"/>
        <v>0</v>
      </c>
      <c r="AT24" s="78"/>
      <c r="AU24" s="78">
        <f t="shared" si="198"/>
        <v>0</v>
      </c>
      <c r="AV24" s="78">
        <f t="shared" si="198"/>
        <v>0</v>
      </c>
      <c r="AW24" s="79"/>
      <c r="AX24" s="79"/>
      <c r="AY24" s="78">
        <f>SUM(AY25:AY32)</f>
        <v>4551</v>
      </c>
      <c r="AZ24" s="78">
        <f>SUM(AZ25:AZ32)</f>
        <v>4551</v>
      </c>
      <c r="BA24" s="79">
        <f t="shared" si="195"/>
        <v>100</v>
      </c>
      <c r="BB24" s="79"/>
      <c r="BC24" s="78">
        <f t="shared" si="198"/>
        <v>1200</v>
      </c>
      <c r="BD24" s="78">
        <f t="shared" ref="BD24" si="206">BD25+BD26+BD27+BD28</f>
        <v>1200</v>
      </c>
      <c r="BE24" s="79">
        <f>BD24/BC24*100</f>
        <v>100</v>
      </c>
      <c r="BF24" s="79"/>
      <c r="BG24" s="78">
        <f t="shared" si="198"/>
        <v>0</v>
      </c>
      <c r="BH24" s="78">
        <f t="shared" si="198"/>
        <v>0</v>
      </c>
      <c r="BI24" s="78">
        <f t="shared" si="198"/>
        <v>0</v>
      </c>
      <c r="BJ24" s="78"/>
      <c r="BK24" s="78">
        <f t="shared" si="198"/>
        <v>0</v>
      </c>
      <c r="BL24" s="78">
        <f t="shared" si="198"/>
        <v>0</v>
      </c>
      <c r="BM24" s="78">
        <f t="shared" si="198"/>
        <v>0</v>
      </c>
      <c r="BN24" s="78"/>
      <c r="BO24" s="78">
        <f t="shared" si="198"/>
        <v>0</v>
      </c>
      <c r="BP24" s="78">
        <f t="shared" si="198"/>
        <v>0</v>
      </c>
      <c r="BQ24" s="78">
        <f t="shared" ref="BQ24:BY24" si="207">BQ25+BQ26+BQ27+BQ28</f>
        <v>0</v>
      </c>
      <c r="BR24" s="78"/>
      <c r="BS24" s="78">
        <f t="shared" si="207"/>
        <v>0</v>
      </c>
      <c r="BT24" s="78">
        <f t="shared" si="207"/>
        <v>0</v>
      </c>
      <c r="BU24" s="78">
        <f t="shared" si="207"/>
        <v>0</v>
      </c>
      <c r="BV24" s="78"/>
      <c r="BW24" s="78">
        <f t="shared" si="207"/>
        <v>0</v>
      </c>
      <c r="BX24" s="78">
        <f t="shared" si="207"/>
        <v>0</v>
      </c>
      <c r="BY24" s="78">
        <f t="shared" si="207"/>
        <v>0</v>
      </c>
      <c r="BZ24" s="78"/>
      <c r="CA24" s="78">
        <f>SUM(CA25:CA32)</f>
        <v>2908.6999999999994</v>
      </c>
      <c r="CB24" s="78">
        <f>SUM(CB25:CB32)</f>
        <v>2908.6999999999994</v>
      </c>
      <c r="CC24" s="79">
        <f t="shared" ref="CC24:CC32" si="208">CB24/CA24*100</f>
        <v>100</v>
      </c>
      <c r="CD24" s="79"/>
      <c r="CE24" s="78"/>
      <c r="CF24" s="78">
        <f>SUM(CF25:CF32)</f>
        <v>0</v>
      </c>
      <c r="CG24" s="79"/>
      <c r="CH24" s="79"/>
      <c r="CI24" s="78">
        <f t="shared" ref="CI24:CK24" si="209">CI25+CI26+CI27+CI28</f>
        <v>0</v>
      </c>
      <c r="CJ24" s="78">
        <f t="shared" si="209"/>
        <v>0</v>
      </c>
      <c r="CK24" s="78">
        <f t="shared" si="209"/>
        <v>0</v>
      </c>
      <c r="CL24" s="78"/>
      <c r="CM24" s="78">
        <f>SUM(CM25:CM32)</f>
        <v>0</v>
      </c>
      <c r="CN24" s="78">
        <f>SUM(CN25:CN32)</f>
        <v>0</v>
      </c>
      <c r="CO24" s="79"/>
      <c r="CP24" s="79"/>
      <c r="CQ24" s="78">
        <f>SUM(CQ25:CQ32)</f>
        <v>0</v>
      </c>
      <c r="CR24" s="78">
        <f>SUM(CR25:CR32)</f>
        <v>0</v>
      </c>
      <c r="CS24" s="79"/>
      <c r="CT24" s="79"/>
      <c r="CU24" s="78">
        <f>SUM(CU25:CU32)</f>
        <v>0</v>
      </c>
      <c r="CV24" s="78">
        <f>SUM(CV25:CV32)</f>
        <v>0</v>
      </c>
      <c r="CW24" s="79"/>
      <c r="CX24" s="79"/>
      <c r="CY24" s="78">
        <f>SUM(CY25:CY32)</f>
        <v>0</v>
      </c>
      <c r="CZ24" s="78">
        <f>SUM(CZ25:CZ32)</f>
        <v>0</v>
      </c>
      <c r="DA24" s="79"/>
      <c r="DB24" s="153"/>
      <c r="DC24" s="78">
        <f>SUM(DC25:DC32)</f>
        <v>0</v>
      </c>
      <c r="DD24" s="78">
        <f>SUM(DD25:DD32)</f>
        <v>0</v>
      </c>
      <c r="DE24" s="79"/>
      <c r="DF24" s="79"/>
      <c r="DG24" s="78">
        <f>SUM(DG25:DG32)</f>
        <v>700</v>
      </c>
      <c r="DH24" s="78">
        <f>SUM(DH25:DH32)</f>
        <v>700</v>
      </c>
      <c r="DI24" s="79">
        <f t="shared" si="173"/>
        <v>100</v>
      </c>
      <c r="DJ24" s="79"/>
      <c r="DK24" s="78">
        <f>SUM(DK25:DK32)</f>
        <v>0</v>
      </c>
      <c r="DL24" s="78">
        <f>SUM(DL25:DL32)</f>
        <v>0</v>
      </c>
      <c r="DM24" s="79"/>
      <c r="DN24" s="79"/>
      <c r="DO24" s="78">
        <f>SUM(DO25:DO32)</f>
        <v>0</v>
      </c>
      <c r="DP24" s="78">
        <f>SUM(DP25:DP32)</f>
        <v>0</v>
      </c>
      <c r="DQ24" s="79"/>
      <c r="DR24" s="79"/>
      <c r="DS24" s="78">
        <f>SUM(DS25:DS32)</f>
        <v>0</v>
      </c>
      <c r="DT24" s="78">
        <f>SUM(DT25:DT32)</f>
        <v>0</v>
      </c>
      <c r="DU24" s="79"/>
      <c r="DV24" s="79"/>
      <c r="DW24" s="78">
        <f>SUM(DW25:DW32)</f>
        <v>0</v>
      </c>
      <c r="DX24" s="78">
        <f>SUM(DX25:DX32)</f>
        <v>0</v>
      </c>
      <c r="DY24" s="79"/>
      <c r="DZ24" s="79"/>
      <c r="EA24" s="78">
        <f>SUM(EA25:EA32)</f>
        <v>0</v>
      </c>
      <c r="EB24" s="78">
        <f>SUM(EB25:EB32)</f>
        <v>0</v>
      </c>
      <c r="EC24" s="79"/>
      <c r="ED24" s="79"/>
      <c r="EE24" s="78">
        <f>SUM(EE25:EE32)</f>
        <v>0</v>
      </c>
      <c r="EF24" s="78">
        <f>SUM(EF25:EF32)</f>
        <v>0</v>
      </c>
      <c r="EG24" s="79"/>
      <c r="EH24" s="79"/>
      <c r="EI24" s="78">
        <f>SUM(EI25:EI32)</f>
        <v>0</v>
      </c>
      <c r="EJ24" s="78">
        <f>SUM(EJ25:EJ32)</f>
        <v>0</v>
      </c>
      <c r="EK24" s="79"/>
      <c r="EL24" s="79"/>
      <c r="EM24" s="78">
        <f>SUM(EM25:EM32)</f>
        <v>0</v>
      </c>
      <c r="EN24" s="78">
        <f>SUM(EN25:EN32)</f>
        <v>0</v>
      </c>
      <c r="EO24" s="79"/>
      <c r="EP24" s="79"/>
      <c r="EQ24" s="78">
        <f>SUM(EQ25:EQ32)</f>
        <v>0</v>
      </c>
      <c r="ER24" s="78">
        <f>SUM(ER25:ER32)</f>
        <v>0</v>
      </c>
      <c r="ES24" s="79"/>
      <c r="ET24" s="79"/>
      <c r="EU24" s="78">
        <f>SUM(EU25:EU32)</f>
        <v>0</v>
      </c>
      <c r="EV24" s="78">
        <f>SUM(EV25:EV32)</f>
        <v>0</v>
      </c>
      <c r="EW24" s="79"/>
      <c r="EX24" s="79"/>
      <c r="EY24" s="78">
        <f>SUM(EY25:EY32)</f>
        <v>0</v>
      </c>
      <c r="EZ24" s="78">
        <f>SUM(EZ25:EZ32)</f>
        <v>0</v>
      </c>
      <c r="FA24" s="79"/>
      <c r="FB24" s="79"/>
      <c r="FC24" s="78">
        <f>SUM(FC25:FC32)</f>
        <v>2853.3924000000002</v>
      </c>
      <c r="FD24" s="78">
        <f>SUM(FD25:FD32)</f>
        <v>2853.3924000000002</v>
      </c>
      <c r="FE24" s="79">
        <f t="shared" ref="FE24" si="210">FD24/FC24*100</f>
        <v>100</v>
      </c>
      <c r="FF24" s="79"/>
      <c r="FG24" s="78">
        <f>SUM(FG25:FG32)</f>
        <v>0</v>
      </c>
      <c r="FH24" s="78">
        <f>SUM(FH25:FH32)</f>
        <v>0</v>
      </c>
      <c r="FI24" s="79"/>
      <c r="FJ24" s="79"/>
      <c r="FK24" s="78">
        <f>SUM(FK25:FK32)</f>
        <v>0</v>
      </c>
      <c r="FL24" s="78">
        <f>SUM(FL25:FL32)</f>
        <v>0</v>
      </c>
      <c r="FM24" s="79"/>
      <c r="FN24" s="79"/>
      <c r="FO24" s="78">
        <f>SUM(FO25:FO32)</f>
        <v>0</v>
      </c>
      <c r="FP24" s="78">
        <f>SUM(FP25:FP32)</f>
        <v>0</v>
      </c>
      <c r="FQ24" s="79"/>
      <c r="FR24" s="79"/>
      <c r="FS24" s="78">
        <f t="shared" ref="FS24:FT24" si="211">FS25+FS26+FS27+FS28</f>
        <v>0</v>
      </c>
      <c r="FT24" s="81">
        <f t="shared" si="211"/>
        <v>0</v>
      </c>
      <c r="FU24" s="79"/>
      <c r="FV24" s="79"/>
      <c r="FW24" s="78">
        <f t="shared" ref="FW24:FX24" si="212">FW25+FW26+FW27+FW28</f>
        <v>20000</v>
      </c>
      <c r="FX24" s="81">
        <f t="shared" si="212"/>
        <v>20000</v>
      </c>
      <c r="FY24" s="79">
        <f t="shared" si="177"/>
        <v>100</v>
      </c>
      <c r="FZ24" s="79"/>
      <c r="GA24" s="78"/>
      <c r="GB24" s="81"/>
      <c r="GC24" s="79"/>
      <c r="GD24" s="79"/>
      <c r="GE24" s="78"/>
      <c r="GF24" s="81"/>
      <c r="GG24" s="79"/>
      <c r="GH24" s="79"/>
      <c r="GI24" s="78"/>
      <c r="GJ24" s="81"/>
      <c r="GK24" s="79"/>
      <c r="GL24" s="79"/>
      <c r="GM24" s="78"/>
      <c r="GN24" s="81"/>
      <c r="GO24" s="79"/>
      <c r="GP24" s="79"/>
      <c r="GQ24" s="78"/>
      <c r="GR24" s="81"/>
      <c r="GS24" s="79"/>
      <c r="GT24" s="79"/>
      <c r="GU24" s="78"/>
      <c r="GV24" s="81"/>
      <c r="GW24" s="79"/>
      <c r="GX24" s="79"/>
      <c r="GY24" s="78"/>
      <c r="GZ24" s="81"/>
      <c r="HA24" s="79"/>
      <c r="HB24" s="79"/>
      <c r="HC24" s="78"/>
      <c r="HD24" s="81"/>
      <c r="HE24" s="79"/>
      <c r="HF24" s="79"/>
      <c r="HG24" s="78">
        <f>SUM(HG25:HG32)</f>
        <v>29300</v>
      </c>
      <c r="HH24" s="78">
        <f>SUM(HH25:HH32)</f>
        <v>29300</v>
      </c>
      <c r="HI24" s="79">
        <f t="shared" si="197"/>
        <v>100</v>
      </c>
      <c r="HJ24" s="79"/>
      <c r="HK24" s="78">
        <f>SUM(HK25:HK32)</f>
        <v>0</v>
      </c>
      <c r="HL24" s="78">
        <f>SUM(HL25:HL32)</f>
        <v>0</v>
      </c>
      <c r="HM24" s="79"/>
      <c r="HN24" s="79"/>
      <c r="HO24" s="78">
        <f>SUM(HO25:HO32)</f>
        <v>0</v>
      </c>
      <c r="HP24" s="78">
        <f>SUM(HP25:HP32)</f>
        <v>0</v>
      </c>
      <c r="HQ24" s="79"/>
      <c r="HR24" s="79"/>
      <c r="HS24" s="78">
        <f>SUM(HS25:HS32)</f>
        <v>0</v>
      </c>
      <c r="HT24" s="78">
        <f>SUM(HT25:HT32)</f>
        <v>0</v>
      </c>
      <c r="HU24" s="79"/>
      <c r="HV24" s="79"/>
      <c r="HW24" s="78">
        <f>SUM(HW25:HW32)</f>
        <v>0</v>
      </c>
      <c r="HX24" s="78">
        <f>SUM(HX25:HX32)</f>
        <v>0</v>
      </c>
      <c r="HY24" s="79"/>
      <c r="HZ24" s="79"/>
      <c r="IA24" s="78">
        <f>SUM(IA25:IA32)</f>
        <v>0</v>
      </c>
      <c r="IB24" s="78">
        <f>SUM(IB25:IB32)</f>
        <v>0</v>
      </c>
      <c r="IC24" s="79"/>
      <c r="ID24" s="79"/>
      <c r="IE24" s="78">
        <f>SUM(IE25:IE32)</f>
        <v>0</v>
      </c>
      <c r="IF24" s="78">
        <f>SUM(IF25:IF32)</f>
        <v>0</v>
      </c>
      <c r="IG24" s="79"/>
      <c r="IH24" s="79"/>
      <c r="II24" s="78">
        <f>SUM(II25:II32)</f>
        <v>0</v>
      </c>
      <c r="IJ24" s="78">
        <f>SUM(IJ25:IJ32)</f>
        <v>0</v>
      </c>
      <c r="IK24" s="79"/>
      <c r="IL24" s="79"/>
      <c r="IM24" s="78">
        <f>SUM(IM25:IM32)</f>
        <v>0</v>
      </c>
      <c r="IN24" s="78">
        <f>SUM(IN25:IN32)</f>
        <v>0</v>
      </c>
      <c r="IO24" s="79"/>
      <c r="IP24" s="79"/>
      <c r="IQ24" s="78">
        <f>SUM(IQ25:IQ32)</f>
        <v>0</v>
      </c>
      <c r="IR24" s="78">
        <f>SUM(IR25:IR32)</f>
        <v>0</v>
      </c>
      <c r="IS24" s="79"/>
    </row>
    <row r="25" spans="1:253" s="12" customFormat="1" ht="31.5" x14ac:dyDescent="0.25">
      <c r="A25" s="57" t="s">
        <v>269</v>
      </c>
      <c r="B25" s="48">
        <f t="shared" si="158"/>
        <v>715.5</v>
      </c>
      <c r="C25" s="48">
        <f t="shared" si="159"/>
        <v>12489.76</v>
      </c>
      <c r="D25" s="48">
        <f t="shared" si="160"/>
        <v>12489.76</v>
      </c>
      <c r="E25" s="15">
        <f t="shared" si="133"/>
        <v>100</v>
      </c>
      <c r="F25" s="15"/>
      <c r="G25" s="15"/>
      <c r="H25" s="15"/>
      <c r="I25" s="15"/>
      <c r="J25" s="15"/>
      <c r="K25" s="15"/>
      <c r="L25" s="15"/>
      <c r="M25" s="15"/>
      <c r="N25" s="15"/>
      <c r="O25" s="15"/>
      <c r="P25" s="15"/>
      <c r="Q25" s="15"/>
      <c r="R25" s="15"/>
      <c r="S25" s="15"/>
      <c r="T25" s="15"/>
      <c r="U25" s="15"/>
      <c r="V25" s="15"/>
      <c r="W25" s="15"/>
      <c r="X25" s="15"/>
      <c r="Y25" s="15"/>
      <c r="Z25" s="15"/>
      <c r="AA25" s="15"/>
      <c r="AB25" s="15"/>
      <c r="AC25" s="14"/>
      <c r="AD25" s="15"/>
      <c r="AE25" s="15"/>
      <c r="AF25" s="15"/>
      <c r="AG25" s="14"/>
      <c r="AH25" s="15">
        <v>715.5</v>
      </c>
      <c r="AI25" s="15">
        <v>715.5</v>
      </c>
      <c r="AJ25" s="15">
        <v>715.5</v>
      </c>
      <c r="AK25" s="14">
        <f t="shared" ref="AK25:AK386" si="213">AJ25/AI25*100</f>
        <v>100</v>
      </c>
      <c r="AL25" s="14"/>
      <c r="AM25" s="15">
        <v>3381.16</v>
      </c>
      <c r="AN25" s="15">
        <v>3381.16</v>
      </c>
      <c r="AO25" s="14">
        <f t="shared" si="205"/>
        <v>100</v>
      </c>
      <c r="AP25" s="14"/>
      <c r="AQ25" s="15"/>
      <c r="AR25" s="15"/>
      <c r="AS25" s="14"/>
      <c r="AT25" s="14"/>
      <c r="AU25" s="15"/>
      <c r="AV25" s="15"/>
      <c r="AW25" s="14"/>
      <c r="AX25" s="14"/>
      <c r="AY25" s="14">
        <v>4551</v>
      </c>
      <c r="AZ25" s="14">
        <v>4551</v>
      </c>
      <c r="BA25" s="14">
        <f t="shared" si="195"/>
        <v>100</v>
      </c>
      <c r="BB25" s="14"/>
      <c r="BC25" s="15">
        <v>1200</v>
      </c>
      <c r="BD25" s="15">
        <v>1200</v>
      </c>
      <c r="BE25" s="14">
        <f>BD25/BC25*100</f>
        <v>100</v>
      </c>
      <c r="BF25" s="14"/>
      <c r="BG25" s="15"/>
      <c r="BH25" s="15"/>
      <c r="BI25" s="14"/>
      <c r="BJ25" s="14"/>
      <c r="BK25" s="15"/>
      <c r="BL25" s="15"/>
      <c r="BM25" s="14"/>
      <c r="BN25" s="14"/>
      <c r="BO25" s="15"/>
      <c r="BP25" s="15"/>
      <c r="BQ25" s="14"/>
      <c r="BR25" s="14"/>
      <c r="BS25" s="15"/>
      <c r="BT25" s="15"/>
      <c r="BU25" s="14"/>
      <c r="BV25" s="14"/>
      <c r="BW25" s="15"/>
      <c r="BX25" s="15"/>
      <c r="BY25" s="14"/>
      <c r="BZ25" s="14"/>
      <c r="CA25" s="48">
        <v>1942.1</v>
      </c>
      <c r="CB25" s="48">
        <v>1942.1</v>
      </c>
      <c r="CC25" s="14">
        <f t="shared" si="208"/>
        <v>100</v>
      </c>
      <c r="CD25" s="14"/>
      <c r="CE25" s="48"/>
      <c r="CF25" s="15"/>
      <c r="CG25" s="14"/>
      <c r="CH25" s="14"/>
      <c r="CI25" s="15"/>
      <c r="CJ25" s="15"/>
      <c r="CK25" s="14"/>
      <c r="CL25" s="14"/>
      <c r="CM25" s="48"/>
      <c r="CN25" s="15"/>
      <c r="CO25" s="14"/>
      <c r="CP25" s="14"/>
      <c r="CQ25" s="48"/>
      <c r="CR25" s="15"/>
      <c r="CS25" s="14"/>
      <c r="CT25" s="14"/>
      <c r="CU25" s="48"/>
      <c r="CV25" s="15"/>
      <c r="CW25" s="14"/>
      <c r="CX25" s="14"/>
      <c r="CY25" s="48"/>
      <c r="CZ25" s="15"/>
      <c r="DA25" s="14"/>
      <c r="DB25" s="155"/>
      <c r="DC25" s="48"/>
      <c r="DD25" s="48"/>
      <c r="DE25" s="14"/>
      <c r="DF25" s="14"/>
      <c r="DG25" s="14">
        <v>700</v>
      </c>
      <c r="DH25" s="14">
        <v>700</v>
      </c>
      <c r="DI25" s="14">
        <f t="shared" si="173"/>
        <v>100</v>
      </c>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5"/>
      <c r="FT25" s="133"/>
      <c r="FU25" s="14"/>
      <c r="FV25" s="14"/>
      <c r="FW25" s="15"/>
      <c r="FX25" s="133"/>
      <c r="FY25" s="14"/>
      <c r="FZ25" s="14"/>
      <c r="GA25" s="15"/>
      <c r="GB25" s="133"/>
      <c r="GC25" s="14"/>
      <c r="GD25" s="14"/>
      <c r="GE25" s="15"/>
      <c r="GF25" s="133"/>
      <c r="GG25" s="14"/>
      <c r="GH25" s="14"/>
      <c r="GI25" s="15"/>
      <c r="GJ25" s="133"/>
      <c r="GK25" s="14"/>
      <c r="GL25" s="14"/>
      <c r="GM25" s="15"/>
      <c r="GN25" s="133"/>
      <c r="GO25" s="14"/>
      <c r="GP25" s="14"/>
      <c r="GQ25" s="15"/>
      <c r="GR25" s="133"/>
      <c r="GS25" s="14"/>
      <c r="GT25" s="14"/>
      <c r="GU25" s="15"/>
      <c r="GV25" s="133"/>
      <c r="GW25" s="14"/>
      <c r="GX25" s="14"/>
      <c r="GY25" s="15"/>
      <c r="GZ25" s="133"/>
      <c r="HA25" s="14"/>
      <c r="HB25" s="14"/>
      <c r="HC25" s="15"/>
      <c r="HD25" s="133"/>
      <c r="HE25" s="14"/>
      <c r="HF25" s="14"/>
      <c r="HG25" s="15"/>
      <c r="HH25" s="15"/>
      <c r="HI25" s="14"/>
      <c r="HJ25" s="14"/>
      <c r="HK25" s="15"/>
      <c r="HL25" s="133"/>
      <c r="HM25" s="14"/>
      <c r="HN25" s="14"/>
      <c r="HO25" s="15"/>
      <c r="HP25" s="133"/>
      <c r="HQ25" s="14"/>
      <c r="HR25" s="14"/>
      <c r="HS25" s="15"/>
      <c r="HT25" s="133"/>
      <c r="HU25" s="14"/>
      <c r="HV25" s="14"/>
      <c r="HW25" s="15"/>
      <c r="HX25" s="133"/>
      <c r="HY25" s="14"/>
      <c r="HZ25" s="14"/>
      <c r="IA25" s="15"/>
      <c r="IB25" s="133"/>
      <c r="IC25" s="14"/>
      <c r="ID25" s="14"/>
      <c r="IE25" s="15"/>
      <c r="IF25" s="133"/>
      <c r="IG25" s="14"/>
      <c r="IH25" s="14"/>
      <c r="II25" s="15"/>
      <c r="IJ25" s="133"/>
      <c r="IK25" s="14"/>
      <c r="IL25" s="14"/>
      <c r="IM25" s="15"/>
      <c r="IN25" s="133"/>
      <c r="IO25" s="14"/>
      <c r="IP25" s="14"/>
      <c r="IQ25" s="15"/>
      <c r="IR25" s="133"/>
      <c r="IS25" s="14"/>
    </row>
    <row r="26" spans="1:253" s="12" customFormat="1" ht="15.75" x14ac:dyDescent="0.25">
      <c r="A26" s="57" t="s">
        <v>271</v>
      </c>
      <c r="B26" s="48">
        <f t="shared" si="158"/>
        <v>0</v>
      </c>
      <c r="C26" s="48">
        <f t="shared" si="159"/>
        <v>52153.392399999997</v>
      </c>
      <c r="D26" s="48">
        <f t="shared" si="160"/>
        <v>52153.392399999997</v>
      </c>
      <c r="E26" s="15">
        <f t="shared" ref="E26:E32" si="214">D26/C26*100</f>
        <v>100</v>
      </c>
      <c r="F26" s="15"/>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48"/>
      <c r="AN26" s="48"/>
      <c r="AO26" s="14"/>
      <c r="AP26" s="48"/>
      <c r="AQ26" s="78"/>
      <c r="AR26" s="78"/>
      <c r="AS26" s="78"/>
      <c r="AT26" s="78"/>
      <c r="AU26" s="78"/>
      <c r="AV26" s="78"/>
      <c r="AW26" s="14"/>
      <c r="AX26" s="14"/>
      <c r="AY26" s="78"/>
      <c r="AZ26" s="78"/>
      <c r="BA26" s="78"/>
      <c r="BB26" s="78"/>
      <c r="BC26" s="78"/>
      <c r="BD26" s="78"/>
      <c r="BE26" s="14"/>
      <c r="BF26" s="14"/>
      <c r="BG26" s="78"/>
      <c r="BH26" s="78"/>
      <c r="BI26" s="78"/>
      <c r="BJ26" s="78"/>
      <c r="BK26" s="78"/>
      <c r="BL26" s="78"/>
      <c r="BM26" s="78"/>
      <c r="BN26" s="78"/>
      <c r="BO26" s="78"/>
      <c r="BP26" s="78"/>
      <c r="BQ26" s="78"/>
      <c r="BR26" s="78"/>
      <c r="BS26" s="78"/>
      <c r="BT26" s="78"/>
      <c r="BU26" s="78"/>
      <c r="BV26" s="78"/>
      <c r="BW26" s="78"/>
      <c r="BX26" s="78"/>
      <c r="BY26" s="78"/>
      <c r="BZ26" s="78"/>
      <c r="CA26" s="48"/>
      <c r="CB26" s="48"/>
      <c r="CC26" s="14"/>
      <c r="CD26" s="14"/>
      <c r="CE26" s="48"/>
      <c r="CF26" s="15"/>
      <c r="CG26" s="78"/>
      <c r="CH26" s="78"/>
      <c r="CI26" s="78"/>
      <c r="CJ26" s="78"/>
      <c r="CK26" s="78"/>
      <c r="CL26" s="78"/>
      <c r="CM26" s="48"/>
      <c r="CN26" s="15"/>
      <c r="CO26" s="78"/>
      <c r="CP26" s="78"/>
      <c r="CQ26" s="48"/>
      <c r="CR26" s="15"/>
      <c r="CS26" s="78"/>
      <c r="CT26" s="78"/>
      <c r="CU26" s="48"/>
      <c r="CV26" s="15"/>
      <c r="CW26" s="78"/>
      <c r="CX26" s="78"/>
      <c r="CY26" s="48"/>
      <c r="CZ26" s="15"/>
      <c r="DA26" s="78"/>
      <c r="DB26" s="172"/>
      <c r="DC26" s="48"/>
      <c r="DD26" s="48"/>
      <c r="DE26" s="78"/>
      <c r="DF26" s="78"/>
      <c r="DG26" s="48"/>
      <c r="DH26" s="48"/>
      <c r="DI26" s="14"/>
      <c r="DJ26" s="14"/>
      <c r="DK26" s="48"/>
      <c r="DL26" s="15"/>
      <c r="DM26" s="14"/>
      <c r="DN26" s="14"/>
      <c r="DO26" s="48"/>
      <c r="DP26" s="15"/>
      <c r="DQ26" s="14"/>
      <c r="DR26" s="14"/>
      <c r="DS26" s="48"/>
      <c r="DT26" s="15"/>
      <c r="DU26" s="14"/>
      <c r="DV26" s="14"/>
      <c r="DW26" s="48"/>
      <c r="DX26" s="15"/>
      <c r="DY26" s="14"/>
      <c r="DZ26" s="14"/>
      <c r="EA26" s="48"/>
      <c r="EB26" s="15"/>
      <c r="EC26" s="14"/>
      <c r="ED26" s="14"/>
      <c r="EE26" s="48"/>
      <c r="EF26" s="15"/>
      <c r="EG26" s="14"/>
      <c r="EH26" s="14"/>
      <c r="EI26" s="48"/>
      <c r="EJ26" s="15"/>
      <c r="EK26" s="14"/>
      <c r="EL26" s="14"/>
      <c r="EM26" s="48"/>
      <c r="EN26" s="15"/>
      <c r="EO26" s="14"/>
      <c r="EP26" s="14"/>
      <c r="EQ26" s="48"/>
      <c r="ER26" s="15"/>
      <c r="ES26" s="14"/>
      <c r="ET26" s="14"/>
      <c r="EU26" s="48"/>
      <c r="EV26" s="15"/>
      <c r="EW26" s="14"/>
      <c r="EX26" s="14"/>
      <c r="EY26" s="48"/>
      <c r="EZ26" s="15"/>
      <c r="FA26" s="14"/>
      <c r="FB26" s="14"/>
      <c r="FC26" s="48">
        <v>2853.3924000000002</v>
      </c>
      <c r="FD26" s="15">
        <v>2853.3924000000002</v>
      </c>
      <c r="FE26" s="14">
        <f>FD26/FC26*100</f>
        <v>100</v>
      </c>
      <c r="FF26" s="14"/>
      <c r="FG26" s="48"/>
      <c r="FH26" s="15"/>
      <c r="FI26" s="14"/>
      <c r="FJ26" s="14"/>
      <c r="FK26" s="48"/>
      <c r="FL26" s="15"/>
      <c r="FM26" s="14"/>
      <c r="FN26" s="14"/>
      <c r="FO26" s="48"/>
      <c r="FP26" s="15"/>
      <c r="FQ26" s="14"/>
      <c r="FR26" s="14"/>
      <c r="FS26" s="78"/>
      <c r="FT26" s="15"/>
      <c r="FU26" s="78"/>
      <c r="FV26" s="78"/>
      <c r="FW26" s="133">
        <v>20000</v>
      </c>
      <c r="FX26" s="133">
        <v>20000</v>
      </c>
      <c r="FY26" s="14">
        <f t="shared" si="177"/>
        <v>100</v>
      </c>
      <c r="FZ26" s="78"/>
      <c r="GA26" s="133"/>
      <c r="GB26" s="15"/>
      <c r="GC26" s="78"/>
      <c r="GD26" s="78"/>
      <c r="GE26" s="133"/>
      <c r="GF26" s="15"/>
      <c r="GG26" s="78"/>
      <c r="GH26" s="78"/>
      <c r="GI26" s="133"/>
      <c r="GJ26" s="15"/>
      <c r="GK26" s="78"/>
      <c r="GL26" s="78"/>
      <c r="GM26" s="133"/>
      <c r="GN26" s="15"/>
      <c r="GO26" s="78"/>
      <c r="GP26" s="78"/>
      <c r="GQ26" s="133"/>
      <c r="GR26" s="15"/>
      <c r="GS26" s="78"/>
      <c r="GT26" s="78"/>
      <c r="GU26" s="133"/>
      <c r="GV26" s="15"/>
      <c r="GW26" s="78"/>
      <c r="GX26" s="78"/>
      <c r="GY26" s="133"/>
      <c r="GZ26" s="15"/>
      <c r="HA26" s="78"/>
      <c r="HB26" s="78"/>
      <c r="HC26" s="133"/>
      <c r="HD26" s="15"/>
      <c r="HE26" s="78"/>
      <c r="HF26" s="78"/>
      <c r="HG26" s="133">
        <v>29300</v>
      </c>
      <c r="HH26" s="133">
        <v>29300</v>
      </c>
      <c r="HI26" s="14">
        <f t="shared" si="197"/>
        <v>100</v>
      </c>
      <c r="HJ26" s="78"/>
      <c r="HK26" s="133"/>
      <c r="HL26" s="15"/>
      <c r="HM26" s="78"/>
      <c r="HN26" s="78"/>
      <c r="HO26" s="133"/>
      <c r="HP26" s="15"/>
      <c r="HQ26" s="78"/>
      <c r="HR26" s="78"/>
      <c r="HS26" s="133"/>
      <c r="HT26" s="15"/>
      <c r="HU26" s="78"/>
      <c r="HV26" s="78"/>
      <c r="HW26" s="133"/>
      <c r="HX26" s="15"/>
      <c r="HY26" s="78"/>
      <c r="HZ26" s="78"/>
      <c r="IA26" s="133"/>
      <c r="IB26" s="15"/>
      <c r="IC26" s="78"/>
      <c r="ID26" s="78"/>
      <c r="IE26" s="133"/>
      <c r="IF26" s="15"/>
      <c r="IG26" s="78"/>
      <c r="IH26" s="78"/>
      <c r="II26" s="133"/>
      <c r="IJ26" s="15"/>
      <c r="IK26" s="78"/>
      <c r="IL26" s="78"/>
      <c r="IM26" s="133"/>
      <c r="IN26" s="15"/>
      <c r="IO26" s="78"/>
      <c r="IP26" s="78"/>
      <c r="IQ26" s="133"/>
      <c r="IR26" s="15"/>
      <c r="IS26" s="78"/>
    </row>
    <row r="27" spans="1:253" s="12" customFormat="1" ht="15.75" x14ac:dyDescent="0.25">
      <c r="A27" s="57" t="s">
        <v>272</v>
      </c>
      <c r="B27" s="48">
        <f t="shared" si="158"/>
        <v>0</v>
      </c>
      <c r="C27" s="48">
        <f t="shared" si="159"/>
        <v>161.1</v>
      </c>
      <c r="D27" s="48">
        <f t="shared" si="160"/>
        <v>161.1</v>
      </c>
      <c r="E27" s="15">
        <f t="shared" si="214"/>
        <v>100</v>
      </c>
      <c r="F27" s="15"/>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15"/>
      <c r="AN27" s="15"/>
      <c r="AO27" s="14"/>
      <c r="AP27" s="15"/>
      <c r="AQ27" s="78"/>
      <c r="AR27" s="78"/>
      <c r="AS27" s="78"/>
      <c r="AT27" s="78"/>
      <c r="AU27" s="78"/>
      <c r="AV27" s="78"/>
      <c r="AW27" s="14"/>
      <c r="AX27" s="14"/>
      <c r="AY27" s="78"/>
      <c r="AZ27" s="78"/>
      <c r="BA27" s="78"/>
      <c r="BB27" s="78"/>
      <c r="BC27" s="78"/>
      <c r="BD27" s="78"/>
      <c r="BE27" s="14"/>
      <c r="BF27" s="14"/>
      <c r="BG27" s="78"/>
      <c r="BH27" s="78"/>
      <c r="BI27" s="78"/>
      <c r="BJ27" s="78"/>
      <c r="BK27" s="78"/>
      <c r="BL27" s="78"/>
      <c r="BM27" s="78"/>
      <c r="BN27" s="78"/>
      <c r="BO27" s="78"/>
      <c r="BP27" s="78"/>
      <c r="BQ27" s="78"/>
      <c r="BR27" s="78"/>
      <c r="BS27" s="78"/>
      <c r="BT27" s="78"/>
      <c r="BU27" s="78"/>
      <c r="BV27" s="78"/>
      <c r="BW27" s="78"/>
      <c r="BX27" s="78"/>
      <c r="BY27" s="78"/>
      <c r="BZ27" s="78"/>
      <c r="CA27" s="48">
        <v>161.1</v>
      </c>
      <c r="CB27" s="48">
        <v>161.1</v>
      </c>
      <c r="CC27" s="14">
        <f t="shared" si="208"/>
        <v>100</v>
      </c>
      <c r="CD27" s="14"/>
      <c r="CE27" s="48"/>
      <c r="CF27" s="15"/>
      <c r="CG27" s="78"/>
      <c r="CH27" s="78"/>
      <c r="CI27" s="78"/>
      <c r="CJ27" s="78"/>
      <c r="CK27" s="78"/>
      <c r="CL27" s="78"/>
      <c r="CM27" s="48"/>
      <c r="CN27" s="15"/>
      <c r="CO27" s="78"/>
      <c r="CP27" s="78"/>
      <c r="CQ27" s="48"/>
      <c r="CR27" s="15"/>
      <c r="CS27" s="78"/>
      <c r="CT27" s="78"/>
      <c r="CU27" s="48"/>
      <c r="CV27" s="15"/>
      <c r="CW27" s="78"/>
      <c r="CX27" s="78"/>
      <c r="CY27" s="48"/>
      <c r="CZ27" s="15"/>
      <c r="DA27" s="78"/>
      <c r="DB27" s="172"/>
      <c r="DC27" s="48"/>
      <c r="DD27" s="48"/>
      <c r="DE27" s="78"/>
      <c r="DF27" s="78"/>
      <c r="DG27" s="48"/>
      <c r="DH27" s="48"/>
      <c r="DI27" s="14"/>
      <c r="DJ27" s="14"/>
      <c r="DK27" s="48"/>
      <c r="DL27" s="15"/>
      <c r="DM27" s="14"/>
      <c r="DN27" s="14"/>
      <c r="DO27" s="48"/>
      <c r="DP27" s="15"/>
      <c r="DQ27" s="14"/>
      <c r="DR27" s="14"/>
      <c r="DS27" s="48"/>
      <c r="DT27" s="15"/>
      <c r="DU27" s="14"/>
      <c r="DV27" s="14"/>
      <c r="DW27" s="48"/>
      <c r="DX27" s="15"/>
      <c r="DY27" s="14"/>
      <c r="DZ27" s="14"/>
      <c r="EA27" s="48"/>
      <c r="EB27" s="15"/>
      <c r="EC27" s="14"/>
      <c r="ED27" s="14"/>
      <c r="EE27" s="48"/>
      <c r="EF27" s="15"/>
      <c r="EG27" s="14"/>
      <c r="EH27" s="14"/>
      <c r="EI27" s="48"/>
      <c r="EJ27" s="15"/>
      <c r="EK27" s="14"/>
      <c r="EL27" s="14"/>
      <c r="EM27" s="48"/>
      <c r="EN27" s="15"/>
      <c r="EO27" s="14"/>
      <c r="EP27" s="14"/>
      <c r="EQ27" s="48"/>
      <c r="ER27" s="15"/>
      <c r="ES27" s="14"/>
      <c r="ET27" s="14"/>
      <c r="EU27" s="48"/>
      <c r="EV27" s="15"/>
      <c r="EW27" s="14"/>
      <c r="EX27" s="14"/>
      <c r="EY27" s="48"/>
      <c r="EZ27" s="15"/>
      <c r="FA27" s="14"/>
      <c r="FB27" s="14"/>
      <c r="FC27" s="48"/>
      <c r="FD27" s="15"/>
      <c r="FE27" s="14"/>
      <c r="FF27" s="14"/>
      <c r="FG27" s="48"/>
      <c r="FH27" s="15"/>
      <c r="FI27" s="14"/>
      <c r="FJ27" s="14"/>
      <c r="FK27" s="48"/>
      <c r="FL27" s="15"/>
      <c r="FM27" s="14"/>
      <c r="FN27" s="14"/>
      <c r="FO27" s="48"/>
      <c r="FP27" s="15"/>
      <c r="FQ27" s="14"/>
      <c r="FR27" s="14"/>
      <c r="FS27" s="78"/>
      <c r="FT27" s="15"/>
      <c r="FU27" s="78"/>
      <c r="FV27" s="78"/>
      <c r="FW27" s="78"/>
      <c r="FX27" s="15"/>
      <c r="FY27" s="14"/>
      <c r="FZ27" s="78"/>
      <c r="GA27" s="78"/>
      <c r="GB27" s="15"/>
      <c r="GC27" s="78"/>
      <c r="GD27" s="78"/>
      <c r="GE27" s="78"/>
      <c r="GF27" s="15"/>
      <c r="GG27" s="78"/>
      <c r="GH27" s="78"/>
      <c r="GI27" s="78"/>
      <c r="GJ27" s="15"/>
      <c r="GK27" s="78"/>
      <c r="GL27" s="78"/>
      <c r="GM27" s="78"/>
      <c r="GN27" s="15"/>
      <c r="GO27" s="78"/>
      <c r="GP27" s="78"/>
      <c r="GQ27" s="78"/>
      <c r="GR27" s="15"/>
      <c r="GS27" s="78"/>
      <c r="GT27" s="78"/>
      <c r="GU27" s="78"/>
      <c r="GV27" s="15"/>
      <c r="GW27" s="78"/>
      <c r="GX27" s="78"/>
      <c r="GY27" s="78"/>
      <c r="GZ27" s="15"/>
      <c r="HA27" s="78"/>
      <c r="HB27" s="78"/>
      <c r="HC27" s="78"/>
      <c r="HD27" s="15"/>
      <c r="HE27" s="78"/>
      <c r="HF27" s="78"/>
      <c r="HG27" s="78"/>
      <c r="HH27" s="78"/>
      <c r="HI27" s="78"/>
      <c r="HJ27" s="78"/>
      <c r="HK27" s="78"/>
      <c r="HL27" s="15"/>
      <c r="HM27" s="78"/>
      <c r="HN27" s="78"/>
      <c r="HO27" s="78"/>
      <c r="HP27" s="15"/>
      <c r="HQ27" s="78"/>
      <c r="HR27" s="78"/>
      <c r="HS27" s="78"/>
      <c r="HT27" s="15"/>
      <c r="HU27" s="78"/>
      <c r="HV27" s="78"/>
      <c r="HW27" s="78"/>
      <c r="HX27" s="15"/>
      <c r="HY27" s="78"/>
      <c r="HZ27" s="78"/>
      <c r="IA27" s="78"/>
      <c r="IB27" s="15"/>
      <c r="IC27" s="78"/>
      <c r="ID27" s="78"/>
      <c r="IE27" s="78"/>
      <c r="IF27" s="15"/>
      <c r="IG27" s="78"/>
      <c r="IH27" s="78"/>
      <c r="II27" s="78"/>
      <c r="IJ27" s="15"/>
      <c r="IK27" s="78"/>
      <c r="IL27" s="78"/>
      <c r="IM27" s="78"/>
      <c r="IN27" s="15"/>
      <c r="IO27" s="78"/>
      <c r="IP27" s="78"/>
      <c r="IQ27" s="78"/>
      <c r="IR27" s="15"/>
      <c r="IS27" s="78"/>
    </row>
    <row r="28" spans="1:253" s="12" customFormat="1" ht="15.75" x14ac:dyDescent="0.25">
      <c r="A28" s="57" t="s">
        <v>273</v>
      </c>
      <c r="B28" s="48">
        <f t="shared" si="158"/>
        <v>0</v>
      </c>
      <c r="C28" s="48">
        <f t="shared" si="159"/>
        <v>161.1</v>
      </c>
      <c r="D28" s="48">
        <f t="shared" si="160"/>
        <v>161.1</v>
      </c>
      <c r="E28" s="15">
        <f t="shared" si="214"/>
        <v>100</v>
      </c>
      <c r="F28" s="15"/>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15"/>
      <c r="AN28" s="15"/>
      <c r="AO28" s="14"/>
      <c r="AP28" s="15"/>
      <c r="AQ28" s="78"/>
      <c r="AR28" s="78"/>
      <c r="AS28" s="78"/>
      <c r="AT28" s="78"/>
      <c r="AU28" s="78"/>
      <c r="AV28" s="78"/>
      <c r="AW28" s="14"/>
      <c r="AX28" s="14"/>
      <c r="AY28" s="78"/>
      <c r="AZ28" s="78"/>
      <c r="BA28" s="78"/>
      <c r="BB28" s="78"/>
      <c r="BC28" s="78"/>
      <c r="BD28" s="78"/>
      <c r="BE28" s="14"/>
      <c r="BF28" s="14"/>
      <c r="BG28" s="78"/>
      <c r="BH28" s="78"/>
      <c r="BI28" s="78"/>
      <c r="BJ28" s="78"/>
      <c r="BK28" s="78"/>
      <c r="BL28" s="78"/>
      <c r="BM28" s="78"/>
      <c r="BN28" s="78"/>
      <c r="BO28" s="78"/>
      <c r="BP28" s="78"/>
      <c r="BQ28" s="78"/>
      <c r="BR28" s="78"/>
      <c r="BS28" s="78"/>
      <c r="BT28" s="78"/>
      <c r="BU28" s="78"/>
      <c r="BV28" s="78"/>
      <c r="BW28" s="78"/>
      <c r="BX28" s="78"/>
      <c r="BY28" s="78"/>
      <c r="BZ28" s="78"/>
      <c r="CA28" s="48">
        <v>161.1</v>
      </c>
      <c r="CB28" s="48">
        <v>161.1</v>
      </c>
      <c r="CC28" s="14">
        <f t="shared" si="208"/>
        <v>100</v>
      </c>
      <c r="CD28" s="14"/>
      <c r="CE28" s="48"/>
      <c r="CF28" s="15"/>
      <c r="CG28" s="78"/>
      <c r="CH28" s="78"/>
      <c r="CI28" s="78"/>
      <c r="CJ28" s="78"/>
      <c r="CK28" s="78"/>
      <c r="CL28" s="78"/>
      <c r="CM28" s="48"/>
      <c r="CN28" s="15"/>
      <c r="CO28" s="78"/>
      <c r="CP28" s="78"/>
      <c r="CQ28" s="48"/>
      <c r="CR28" s="15"/>
      <c r="CS28" s="78"/>
      <c r="CT28" s="78"/>
      <c r="CU28" s="48"/>
      <c r="CV28" s="15"/>
      <c r="CW28" s="78"/>
      <c r="CX28" s="78"/>
      <c r="CY28" s="48"/>
      <c r="CZ28" s="15"/>
      <c r="DA28" s="78"/>
      <c r="DB28" s="172"/>
      <c r="DC28" s="48"/>
      <c r="DD28" s="48"/>
      <c r="DE28" s="78"/>
      <c r="DF28" s="78"/>
      <c r="DG28" s="48"/>
      <c r="DH28" s="48"/>
      <c r="DI28" s="14"/>
      <c r="DJ28" s="14"/>
      <c r="DK28" s="48"/>
      <c r="DL28" s="15"/>
      <c r="DM28" s="14"/>
      <c r="DN28" s="14"/>
      <c r="DO28" s="48"/>
      <c r="DP28" s="15"/>
      <c r="DQ28" s="14"/>
      <c r="DR28" s="14"/>
      <c r="DS28" s="48"/>
      <c r="DT28" s="15"/>
      <c r="DU28" s="14"/>
      <c r="DV28" s="14"/>
      <c r="DW28" s="48"/>
      <c r="DX28" s="15"/>
      <c r="DY28" s="14"/>
      <c r="DZ28" s="14"/>
      <c r="EA28" s="48"/>
      <c r="EB28" s="15"/>
      <c r="EC28" s="14"/>
      <c r="ED28" s="14"/>
      <c r="EE28" s="48"/>
      <c r="EF28" s="15"/>
      <c r="EG28" s="14"/>
      <c r="EH28" s="14"/>
      <c r="EI28" s="48"/>
      <c r="EJ28" s="15"/>
      <c r="EK28" s="14"/>
      <c r="EL28" s="14"/>
      <c r="EM28" s="48"/>
      <c r="EN28" s="15"/>
      <c r="EO28" s="14"/>
      <c r="EP28" s="14"/>
      <c r="EQ28" s="48"/>
      <c r="ER28" s="15"/>
      <c r="ES28" s="14"/>
      <c r="ET28" s="14"/>
      <c r="EU28" s="48"/>
      <c r="EV28" s="15"/>
      <c r="EW28" s="14"/>
      <c r="EX28" s="14"/>
      <c r="EY28" s="48"/>
      <c r="EZ28" s="15"/>
      <c r="FA28" s="14"/>
      <c r="FB28" s="14"/>
      <c r="FC28" s="48"/>
      <c r="FD28" s="15"/>
      <c r="FE28" s="14"/>
      <c r="FF28" s="14"/>
      <c r="FG28" s="48"/>
      <c r="FH28" s="15"/>
      <c r="FI28" s="14"/>
      <c r="FJ28" s="14"/>
      <c r="FK28" s="48"/>
      <c r="FL28" s="15"/>
      <c r="FM28" s="14"/>
      <c r="FN28" s="14"/>
      <c r="FO28" s="48"/>
      <c r="FP28" s="15"/>
      <c r="FQ28" s="14"/>
      <c r="FR28" s="14"/>
      <c r="FS28" s="78"/>
      <c r="FT28" s="15"/>
      <c r="FU28" s="78"/>
      <c r="FV28" s="78"/>
      <c r="FW28" s="78"/>
      <c r="FX28" s="15"/>
      <c r="FY28" s="14"/>
      <c r="FZ28" s="78"/>
      <c r="GA28" s="78"/>
      <c r="GB28" s="15"/>
      <c r="GC28" s="78"/>
      <c r="GD28" s="78"/>
      <c r="GE28" s="78"/>
      <c r="GF28" s="15"/>
      <c r="GG28" s="78"/>
      <c r="GH28" s="78"/>
      <c r="GI28" s="78"/>
      <c r="GJ28" s="15"/>
      <c r="GK28" s="78"/>
      <c r="GL28" s="78"/>
      <c r="GM28" s="78"/>
      <c r="GN28" s="15"/>
      <c r="GO28" s="78"/>
      <c r="GP28" s="78"/>
      <c r="GQ28" s="78"/>
      <c r="GR28" s="15"/>
      <c r="GS28" s="78"/>
      <c r="GT28" s="78"/>
      <c r="GU28" s="78"/>
      <c r="GV28" s="15"/>
      <c r="GW28" s="78"/>
      <c r="GX28" s="78"/>
      <c r="GY28" s="78"/>
      <c r="GZ28" s="15"/>
      <c r="HA28" s="78"/>
      <c r="HB28" s="78"/>
      <c r="HC28" s="78"/>
      <c r="HD28" s="15"/>
      <c r="HE28" s="78"/>
      <c r="HF28" s="78"/>
      <c r="HG28" s="78"/>
      <c r="HH28" s="78"/>
      <c r="HI28" s="78"/>
      <c r="HJ28" s="78"/>
      <c r="HK28" s="78"/>
      <c r="HL28" s="15"/>
      <c r="HM28" s="78"/>
      <c r="HN28" s="78"/>
      <c r="HO28" s="78"/>
      <c r="HP28" s="15"/>
      <c r="HQ28" s="78"/>
      <c r="HR28" s="78"/>
      <c r="HS28" s="78"/>
      <c r="HT28" s="15"/>
      <c r="HU28" s="78"/>
      <c r="HV28" s="78"/>
      <c r="HW28" s="78"/>
      <c r="HX28" s="15"/>
      <c r="HY28" s="78"/>
      <c r="HZ28" s="78"/>
      <c r="IA28" s="78"/>
      <c r="IB28" s="15"/>
      <c r="IC28" s="78"/>
      <c r="ID28" s="78"/>
      <c r="IE28" s="78"/>
      <c r="IF28" s="15"/>
      <c r="IG28" s="78"/>
      <c r="IH28" s="78"/>
      <c r="II28" s="78"/>
      <c r="IJ28" s="15"/>
      <c r="IK28" s="78"/>
      <c r="IL28" s="78"/>
      <c r="IM28" s="78"/>
      <c r="IN28" s="15"/>
      <c r="IO28" s="78"/>
      <c r="IP28" s="78"/>
      <c r="IQ28" s="78"/>
      <c r="IR28" s="15"/>
      <c r="IS28" s="78"/>
    </row>
    <row r="29" spans="1:253" s="12" customFormat="1" ht="15.75" x14ac:dyDescent="0.25">
      <c r="A29" s="57" t="s">
        <v>447</v>
      </c>
      <c r="B29" s="48">
        <f t="shared" si="158"/>
        <v>0</v>
      </c>
      <c r="C29" s="48">
        <f t="shared" si="159"/>
        <v>161.1</v>
      </c>
      <c r="D29" s="48">
        <f t="shared" si="160"/>
        <v>161.1</v>
      </c>
      <c r="E29" s="15">
        <f t="shared" si="214"/>
        <v>100</v>
      </c>
      <c r="F29" s="15"/>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15"/>
      <c r="AN29" s="15"/>
      <c r="AO29" s="14"/>
      <c r="AP29" s="15"/>
      <c r="AQ29" s="78"/>
      <c r="AR29" s="78"/>
      <c r="AS29" s="78"/>
      <c r="AT29" s="78"/>
      <c r="AU29" s="78"/>
      <c r="AV29" s="78"/>
      <c r="AW29" s="14"/>
      <c r="AX29" s="14"/>
      <c r="AY29" s="78"/>
      <c r="AZ29" s="78"/>
      <c r="BA29" s="78"/>
      <c r="BB29" s="78"/>
      <c r="BC29" s="78"/>
      <c r="BD29" s="78"/>
      <c r="BE29" s="14"/>
      <c r="BF29" s="14"/>
      <c r="BG29" s="78"/>
      <c r="BH29" s="78"/>
      <c r="BI29" s="78"/>
      <c r="BJ29" s="78"/>
      <c r="BK29" s="78"/>
      <c r="BL29" s="78"/>
      <c r="BM29" s="78"/>
      <c r="BN29" s="78"/>
      <c r="BO29" s="78"/>
      <c r="BP29" s="78"/>
      <c r="BQ29" s="78"/>
      <c r="BR29" s="78"/>
      <c r="BS29" s="78"/>
      <c r="BT29" s="78"/>
      <c r="BU29" s="78"/>
      <c r="BV29" s="78"/>
      <c r="BW29" s="78"/>
      <c r="BX29" s="78"/>
      <c r="BY29" s="78"/>
      <c r="BZ29" s="78"/>
      <c r="CA29" s="48">
        <v>161.1</v>
      </c>
      <c r="CB29" s="48">
        <v>161.1</v>
      </c>
      <c r="CC29" s="14">
        <f t="shared" si="208"/>
        <v>100</v>
      </c>
      <c r="CD29" s="14"/>
      <c r="CE29" s="48"/>
      <c r="CF29" s="15"/>
      <c r="CG29" s="78"/>
      <c r="CH29" s="78"/>
      <c r="CI29" s="78"/>
      <c r="CJ29" s="78"/>
      <c r="CK29" s="78"/>
      <c r="CL29" s="78"/>
      <c r="CM29" s="48"/>
      <c r="CN29" s="15"/>
      <c r="CO29" s="78"/>
      <c r="CP29" s="78"/>
      <c r="CQ29" s="48"/>
      <c r="CR29" s="15"/>
      <c r="CS29" s="78"/>
      <c r="CT29" s="78"/>
      <c r="CU29" s="48"/>
      <c r="CV29" s="15"/>
      <c r="CW29" s="78"/>
      <c r="CX29" s="78"/>
      <c r="CY29" s="48"/>
      <c r="CZ29" s="15"/>
      <c r="DA29" s="78"/>
      <c r="DB29" s="172"/>
      <c r="DC29" s="48"/>
      <c r="DD29" s="48"/>
      <c r="DE29" s="78"/>
      <c r="DF29" s="78"/>
      <c r="DG29" s="48"/>
      <c r="DH29" s="48"/>
      <c r="DI29" s="14"/>
      <c r="DJ29" s="14"/>
      <c r="DK29" s="48"/>
      <c r="DL29" s="15"/>
      <c r="DM29" s="14"/>
      <c r="DN29" s="14"/>
      <c r="DO29" s="48"/>
      <c r="DP29" s="15"/>
      <c r="DQ29" s="14"/>
      <c r="DR29" s="14"/>
      <c r="DS29" s="48"/>
      <c r="DT29" s="15"/>
      <c r="DU29" s="14"/>
      <c r="DV29" s="14"/>
      <c r="DW29" s="48"/>
      <c r="DX29" s="15"/>
      <c r="DY29" s="14"/>
      <c r="DZ29" s="14"/>
      <c r="EA29" s="48"/>
      <c r="EB29" s="15"/>
      <c r="EC29" s="14"/>
      <c r="ED29" s="14"/>
      <c r="EE29" s="48"/>
      <c r="EF29" s="15"/>
      <c r="EG29" s="14"/>
      <c r="EH29" s="14"/>
      <c r="EI29" s="48"/>
      <c r="EJ29" s="15"/>
      <c r="EK29" s="14"/>
      <c r="EL29" s="14"/>
      <c r="EM29" s="48"/>
      <c r="EN29" s="15"/>
      <c r="EO29" s="14"/>
      <c r="EP29" s="14"/>
      <c r="EQ29" s="48"/>
      <c r="ER29" s="15"/>
      <c r="ES29" s="14"/>
      <c r="ET29" s="14"/>
      <c r="EU29" s="48"/>
      <c r="EV29" s="15"/>
      <c r="EW29" s="14"/>
      <c r="EX29" s="14"/>
      <c r="EY29" s="48"/>
      <c r="EZ29" s="15"/>
      <c r="FA29" s="14"/>
      <c r="FB29" s="14"/>
      <c r="FC29" s="48"/>
      <c r="FD29" s="15"/>
      <c r="FE29" s="14"/>
      <c r="FF29" s="14"/>
      <c r="FG29" s="48"/>
      <c r="FH29" s="15"/>
      <c r="FI29" s="14"/>
      <c r="FJ29" s="14"/>
      <c r="FK29" s="48"/>
      <c r="FL29" s="15"/>
      <c r="FM29" s="14"/>
      <c r="FN29" s="14"/>
      <c r="FO29" s="48"/>
      <c r="FP29" s="15"/>
      <c r="FQ29" s="14"/>
      <c r="FR29" s="14"/>
      <c r="FS29" s="78"/>
      <c r="FT29" s="15"/>
      <c r="FU29" s="78"/>
      <c r="FV29" s="78"/>
      <c r="FW29" s="78"/>
      <c r="FX29" s="15"/>
      <c r="FY29" s="14"/>
      <c r="FZ29" s="78"/>
      <c r="GA29" s="78"/>
      <c r="GB29" s="15"/>
      <c r="GC29" s="78"/>
      <c r="GD29" s="78"/>
      <c r="GE29" s="78"/>
      <c r="GF29" s="15"/>
      <c r="GG29" s="78"/>
      <c r="GH29" s="78"/>
      <c r="GI29" s="78"/>
      <c r="GJ29" s="15"/>
      <c r="GK29" s="78"/>
      <c r="GL29" s="78"/>
      <c r="GM29" s="78"/>
      <c r="GN29" s="15"/>
      <c r="GO29" s="78"/>
      <c r="GP29" s="78"/>
      <c r="GQ29" s="78"/>
      <c r="GR29" s="15"/>
      <c r="GS29" s="78"/>
      <c r="GT29" s="78"/>
      <c r="GU29" s="78"/>
      <c r="GV29" s="15"/>
      <c r="GW29" s="78"/>
      <c r="GX29" s="78"/>
      <c r="GY29" s="78"/>
      <c r="GZ29" s="15"/>
      <c r="HA29" s="78"/>
      <c r="HB29" s="78"/>
      <c r="HC29" s="78"/>
      <c r="HD29" s="15"/>
      <c r="HE29" s="78"/>
      <c r="HF29" s="78"/>
      <c r="HG29" s="78"/>
      <c r="HH29" s="78"/>
      <c r="HI29" s="78"/>
      <c r="HJ29" s="78"/>
      <c r="HK29" s="78"/>
      <c r="HL29" s="15"/>
      <c r="HM29" s="78"/>
      <c r="HN29" s="78"/>
      <c r="HO29" s="78"/>
      <c r="HP29" s="15"/>
      <c r="HQ29" s="78"/>
      <c r="HR29" s="78"/>
      <c r="HS29" s="78"/>
      <c r="HT29" s="15"/>
      <c r="HU29" s="78"/>
      <c r="HV29" s="78"/>
      <c r="HW29" s="78"/>
      <c r="HX29" s="15"/>
      <c r="HY29" s="78"/>
      <c r="HZ29" s="78"/>
      <c r="IA29" s="78"/>
      <c r="IB29" s="15"/>
      <c r="IC29" s="78"/>
      <c r="ID29" s="78"/>
      <c r="IE29" s="78"/>
      <c r="IF29" s="15"/>
      <c r="IG29" s="78"/>
      <c r="IH29" s="78"/>
      <c r="II29" s="78"/>
      <c r="IJ29" s="15"/>
      <c r="IK29" s="78"/>
      <c r="IL29" s="78"/>
      <c r="IM29" s="78"/>
      <c r="IN29" s="15"/>
      <c r="IO29" s="78"/>
      <c r="IP29" s="78"/>
      <c r="IQ29" s="78"/>
      <c r="IR29" s="15"/>
      <c r="IS29" s="78"/>
    </row>
    <row r="30" spans="1:253" s="12" customFormat="1" ht="15.75" x14ac:dyDescent="0.25">
      <c r="A30" s="57" t="s">
        <v>446</v>
      </c>
      <c r="B30" s="48">
        <f t="shared" si="158"/>
        <v>0</v>
      </c>
      <c r="C30" s="48">
        <f t="shared" si="159"/>
        <v>161.1</v>
      </c>
      <c r="D30" s="48">
        <f t="shared" si="160"/>
        <v>161.1</v>
      </c>
      <c r="E30" s="15">
        <f t="shared" si="214"/>
        <v>100</v>
      </c>
      <c r="F30" s="15"/>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15"/>
      <c r="AN30" s="15"/>
      <c r="AO30" s="14"/>
      <c r="AP30" s="15"/>
      <c r="AQ30" s="78"/>
      <c r="AR30" s="78"/>
      <c r="AS30" s="78"/>
      <c r="AT30" s="78"/>
      <c r="AU30" s="78"/>
      <c r="AV30" s="78"/>
      <c r="AW30" s="14"/>
      <c r="AX30" s="14"/>
      <c r="AY30" s="78"/>
      <c r="AZ30" s="78"/>
      <c r="BA30" s="78"/>
      <c r="BB30" s="78"/>
      <c r="BC30" s="78"/>
      <c r="BD30" s="78"/>
      <c r="BE30" s="14"/>
      <c r="BF30" s="14"/>
      <c r="BG30" s="78"/>
      <c r="BH30" s="78"/>
      <c r="BI30" s="78"/>
      <c r="BJ30" s="78"/>
      <c r="BK30" s="78"/>
      <c r="BL30" s="78"/>
      <c r="BM30" s="78"/>
      <c r="BN30" s="78"/>
      <c r="BO30" s="78"/>
      <c r="BP30" s="78"/>
      <c r="BQ30" s="78"/>
      <c r="BR30" s="78"/>
      <c r="BS30" s="78"/>
      <c r="BT30" s="78"/>
      <c r="BU30" s="78"/>
      <c r="BV30" s="78"/>
      <c r="BW30" s="78"/>
      <c r="BX30" s="78"/>
      <c r="BY30" s="78"/>
      <c r="BZ30" s="78"/>
      <c r="CA30" s="48">
        <v>161.1</v>
      </c>
      <c r="CB30" s="48">
        <v>161.1</v>
      </c>
      <c r="CC30" s="14">
        <f t="shared" si="208"/>
        <v>100</v>
      </c>
      <c r="CD30" s="14"/>
      <c r="CE30" s="48"/>
      <c r="CF30" s="15"/>
      <c r="CG30" s="78"/>
      <c r="CH30" s="78"/>
      <c r="CI30" s="78"/>
      <c r="CJ30" s="78"/>
      <c r="CK30" s="78"/>
      <c r="CL30" s="78"/>
      <c r="CM30" s="48"/>
      <c r="CN30" s="15"/>
      <c r="CO30" s="78"/>
      <c r="CP30" s="78"/>
      <c r="CQ30" s="48"/>
      <c r="CR30" s="15"/>
      <c r="CS30" s="78"/>
      <c r="CT30" s="78"/>
      <c r="CU30" s="48"/>
      <c r="CV30" s="15"/>
      <c r="CW30" s="78"/>
      <c r="CX30" s="78"/>
      <c r="CY30" s="48"/>
      <c r="CZ30" s="15"/>
      <c r="DA30" s="78"/>
      <c r="DB30" s="172"/>
      <c r="DC30" s="48"/>
      <c r="DD30" s="48"/>
      <c r="DE30" s="78"/>
      <c r="DF30" s="78"/>
      <c r="DG30" s="48"/>
      <c r="DH30" s="48"/>
      <c r="DI30" s="14"/>
      <c r="DJ30" s="14"/>
      <c r="DK30" s="48"/>
      <c r="DL30" s="15"/>
      <c r="DM30" s="14"/>
      <c r="DN30" s="14"/>
      <c r="DO30" s="48"/>
      <c r="DP30" s="15"/>
      <c r="DQ30" s="14"/>
      <c r="DR30" s="14"/>
      <c r="DS30" s="48"/>
      <c r="DT30" s="15"/>
      <c r="DU30" s="14"/>
      <c r="DV30" s="14"/>
      <c r="DW30" s="48"/>
      <c r="DX30" s="15"/>
      <c r="DY30" s="14"/>
      <c r="DZ30" s="14"/>
      <c r="EA30" s="48"/>
      <c r="EB30" s="15"/>
      <c r="EC30" s="14"/>
      <c r="ED30" s="14"/>
      <c r="EE30" s="48"/>
      <c r="EF30" s="15"/>
      <c r="EG30" s="14"/>
      <c r="EH30" s="14"/>
      <c r="EI30" s="48"/>
      <c r="EJ30" s="15"/>
      <c r="EK30" s="14"/>
      <c r="EL30" s="14"/>
      <c r="EM30" s="48"/>
      <c r="EN30" s="15"/>
      <c r="EO30" s="14"/>
      <c r="EP30" s="14"/>
      <c r="EQ30" s="48"/>
      <c r="ER30" s="15"/>
      <c r="ES30" s="14"/>
      <c r="ET30" s="14"/>
      <c r="EU30" s="48"/>
      <c r="EV30" s="15"/>
      <c r="EW30" s="14"/>
      <c r="EX30" s="14"/>
      <c r="EY30" s="48"/>
      <c r="EZ30" s="15"/>
      <c r="FA30" s="14"/>
      <c r="FB30" s="14"/>
      <c r="FC30" s="48"/>
      <c r="FD30" s="15"/>
      <c r="FE30" s="14"/>
      <c r="FF30" s="14"/>
      <c r="FG30" s="48"/>
      <c r="FH30" s="15"/>
      <c r="FI30" s="14"/>
      <c r="FJ30" s="14"/>
      <c r="FK30" s="48"/>
      <c r="FL30" s="15"/>
      <c r="FM30" s="14"/>
      <c r="FN30" s="14"/>
      <c r="FO30" s="48"/>
      <c r="FP30" s="15"/>
      <c r="FQ30" s="14"/>
      <c r="FR30" s="14"/>
      <c r="FS30" s="78"/>
      <c r="FT30" s="15"/>
      <c r="FU30" s="78"/>
      <c r="FV30" s="78"/>
      <c r="FW30" s="78"/>
      <c r="FX30" s="15"/>
      <c r="FY30" s="14"/>
      <c r="FZ30" s="78"/>
      <c r="GA30" s="78"/>
      <c r="GB30" s="15"/>
      <c r="GC30" s="78"/>
      <c r="GD30" s="78"/>
      <c r="GE30" s="78"/>
      <c r="GF30" s="15"/>
      <c r="GG30" s="78"/>
      <c r="GH30" s="78"/>
      <c r="GI30" s="78"/>
      <c r="GJ30" s="15"/>
      <c r="GK30" s="78"/>
      <c r="GL30" s="78"/>
      <c r="GM30" s="78"/>
      <c r="GN30" s="15"/>
      <c r="GO30" s="78"/>
      <c r="GP30" s="78"/>
      <c r="GQ30" s="78"/>
      <c r="GR30" s="15"/>
      <c r="GS30" s="78"/>
      <c r="GT30" s="78"/>
      <c r="GU30" s="78"/>
      <c r="GV30" s="15"/>
      <c r="GW30" s="78"/>
      <c r="GX30" s="78"/>
      <c r="GY30" s="78"/>
      <c r="GZ30" s="15"/>
      <c r="HA30" s="78"/>
      <c r="HB30" s="78"/>
      <c r="HC30" s="78"/>
      <c r="HD30" s="15"/>
      <c r="HE30" s="78"/>
      <c r="HF30" s="78"/>
      <c r="HG30" s="78"/>
      <c r="HH30" s="78"/>
      <c r="HI30" s="78"/>
      <c r="HJ30" s="78"/>
      <c r="HK30" s="78"/>
      <c r="HL30" s="15"/>
      <c r="HM30" s="78"/>
      <c r="HN30" s="78"/>
      <c r="HO30" s="78"/>
      <c r="HP30" s="15"/>
      <c r="HQ30" s="78"/>
      <c r="HR30" s="78"/>
      <c r="HS30" s="78"/>
      <c r="HT30" s="15"/>
      <c r="HU30" s="78"/>
      <c r="HV30" s="78"/>
      <c r="HW30" s="78"/>
      <c r="HX30" s="15"/>
      <c r="HY30" s="78"/>
      <c r="HZ30" s="78"/>
      <c r="IA30" s="78"/>
      <c r="IB30" s="15"/>
      <c r="IC30" s="78"/>
      <c r="ID30" s="78"/>
      <c r="IE30" s="78"/>
      <c r="IF30" s="15"/>
      <c r="IG30" s="78"/>
      <c r="IH30" s="78"/>
      <c r="II30" s="78"/>
      <c r="IJ30" s="15"/>
      <c r="IK30" s="78"/>
      <c r="IL30" s="78"/>
      <c r="IM30" s="78"/>
      <c r="IN30" s="15"/>
      <c r="IO30" s="78"/>
      <c r="IP30" s="78"/>
      <c r="IQ30" s="78"/>
      <c r="IR30" s="15"/>
      <c r="IS30" s="78"/>
    </row>
    <row r="31" spans="1:253" s="12" customFormat="1" ht="15.75" x14ac:dyDescent="0.25">
      <c r="A31" s="57" t="s">
        <v>449</v>
      </c>
      <c r="B31" s="48">
        <f t="shared" si="158"/>
        <v>0</v>
      </c>
      <c r="C31" s="48">
        <f t="shared" si="159"/>
        <v>161.1</v>
      </c>
      <c r="D31" s="48">
        <f t="shared" si="160"/>
        <v>161.1</v>
      </c>
      <c r="E31" s="15">
        <f t="shared" si="214"/>
        <v>100</v>
      </c>
      <c r="F31" s="15"/>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15"/>
      <c r="AN31" s="15"/>
      <c r="AO31" s="14"/>
      <c r="AP31" s="15"/>
      <c r="AQ31" s="78"/>
      <c r="AR31" s="78"/>
      <c r="AS31" s="78"/>
      <c r="AT31" s="78"/>
      <c r="AU31" s="78"/>
      <c r="AV31" s="78"/>
      <c r="AW31" s="14"/>
      <c r="AX31" s="14"/>
      <c r="AY31" s="78"/>
      <c r="AZ31" s="78"/>
      <c r="BA31" s="78"/>
      <c r="BB31" s="78"/>
      <c r="BC31" s="78"/>
      <c r="BD31" s="78"/>
      <c r="BE31" s="14"/>
      <c r="BF31" s="14"/>
      <c r="BG31" s="78"/>
      <c r="BH31" s="78"/>
      <c r="BI31" s="78"/>
      <c r="BJ31" s="78"/>
      <c r="BK31" s="78"/>
      <c r="BL31" s="78"/>
      <c r="BM31" s="78"/>
      <c r="BN31" s="78"/>
      <c r="BO31" s="78"/>
      <c r="BP31" s="78"/>
      <c r="BQ31" s="78"/>
      <c r="BR31" s="78"/>
      <c r="BS31" s="78"/>
      <c r="BT31" s="78"/>
      <c r="BU31" s="78"/>
      <c r="BV31" s="78"/>
      <c r="BW31" s="78"/>
      <c r="BX31" s="78"/>
      <c r="BY31" s="78"/>
      <c r="BZ31" s="78"/>
      <c r="CA31" s="48">
        <v>161.1</v>
      </c>
      <c r="CB31" s="48">
        <v>161.1</v>
      </c>
      <c r="CC31" s="14">
        <f t="shared" si="208"/>
        <v>100</v>
      </c>
      <c r="CD31" s="14"/>
      <c r="CE31" s="48"/>
      <c r="CF31" s="15"/>
      <c r="CG31" s="78"/>
      <c r="CH31" s="78"/>
      <c r="CI31" s="78"/>
      <c r="CJ31" s="78"/>
      <c r="CK31" s="78"/>
      <c r="CL31" s="78"/>
      <c r="CM31" s="48"/>
      <c r="CN31" s="15"/>
      <c r="CO31" s="78"/>
      <c r="CP31" s="78"/>
      <c r="CQ31" s="48"/>
      <c r="CR31" s="15"/>
      <c r="CS31" s="78"/>
      <c r="CT31" s="78"/>
      <c r="CU31" s="48"/>
      <c r="CV31" s="15"/>
      <c r="CW31" s="78"/>
      <c r="CX31" s="78"/>
      <c r="CY31" s="48"/>
      <c r="CZ31" s="15"/>
      <c r="DA31" s="78"/>
      <c r="DB31" s="172"/>
      <c r="DC31" s="48"/>
      <c r="DD31" s="48"/>
      <c r="DE31" s="78"/>
      <c r="DF31" s="78"/>
      <c r="DG31" s="48"/>
      <c r="DH31" s="48"/>
      <c r="DI31" s="14"/>
      <c r="DJ31" s="14"/>
      <c r="DK31" s="48"/>
      <c r="DL31" s="15"/>
      <c r="DM31" s="14"/>
      <c r="DN31" s="14"/>
      <c r="DO31" s="48"/>
      <c r="DP31" s="15"/>
      <c r="DQ31" s="14"/>
      <c r="DR31" s="14"/>
      <c r="DS31" s="48"/>
      <c r="DT31" s="15"/>
      <c r="DU31" s="14"/>
      <c r="DV31" s="14"/>
      <c r="DW31" s="48"/>
      <c r="DX31" s="15"/>
      <c r="DY31" s="14"/>
      <c r="DZ31" s="14"/>
      <c r="EA31" s="48"/>
      <c r="EB31" s="15"/>
      <c r="EC31" s="14"/>
      <c r="ED31" s="14"/>
      <c r="EE31" s="48"/>
      <c r="EF31" s="15"/>
      <c r="EG31" s="14"/>
      <c r="EH31" s="14"/>
      <c r="EI31" s="48"/>
      <c r="EJ31" s="15"/>
      <c r="EK31" s="14"/>
      <c r="EL31" s="14"/>
      <c r="EM31" s="48"/>
      <c r="EN31" s="15"/>
      <c r="EO31" s="14"/>
      <c r="EP31" s="14"/>
      <c r="EQ31" s="48"/>
      <c r="ER31" s="15"/>
      <c r="ES31" s="14"/>
      <c r="ET31" s="14"/>
      <c r="EU31" s="48"/>
      <c r="EV31" s="15"/>
      <c r="EW31" s="14"/>
      <c r="EX31" s="14"/>
      <c r="EY31" s="48"/>
      <c r="EZ31" s="15"/>
      <c r="FA31" s="14"/>
      <c r="FB31" s="14"/>
      <c r="FC31" s="48"/>
      <c r="FD31" s="15"/>
      <c r="FE31" s="14"/>
      <c r="FF31" s="14"/>
      <c r="FG31" s="48"/>
      <c r="FH31" s="15"/>
      <c r="FI31" s="14"/>
      <c r="FJ31" s="14"/>
      <c r="FK31" s="48"/>
      <c r="FL31" s="15"/>
      <c r="FM31" s="14"/>
      <c r="FN31" s="14"/>
      <c r="FO31" s="48"/>
      <c r="FP31" s="15"/>
      <c r="FQ31" s="14"/>
      <c r="FR31" s="14"/>
      <c r="FS31" s="78"/>
      <c r="FT31" s="15"/>
      <c r="FU31" s="78"/>
      <c r="FV31" s="78"/>
      <c r="FW31" s="78"/>
      <c r="FX31" s="15"/>
      <c r="FY31" s="14"/>
      <c r="FZ31" s="78"/>
      <c r="GA31" s="78"/>
      <c r="GB31" s="15"/>
      <c r="GC31" s="78"/>
      <c r="GD31" s="78"/>
      <c r="GE31" s="78"/>
      <c r="GF31" s="15"/>
      <c r="GG31" s="78"/>
      <c r="GH31" s="78"/>
      <c r="GI31" s="78"/>
      <c r="GJ31" s="15"/>
      <c r="GK31" s="78"/>
      <c r="GL31" s="78"/>
      <c r="GM31" s="78"/>
      <c r="GN31" s="15"/>
      <c r="GO31" s="78"/>
      <c r="GP31" s="78"/>
      <c r="GQ31" s="78"/>
      <c r="GR31" s="15"/>
      <c r="GS31" s="78"/>
      <c r="GT31" s="78"/>
      <c r="GU31" s="78"/>
      <c r="GV31" s="15"/>
      <c r="GW31" s="78"/>
      <c r="GX31" s="78"/>
      <c r="GY31" s="78"/>
      <c r="GZ31" s="15"/>
      <c r="HA31" s="78"/>
      <c r="HB31" s="78"/>
      <c r="HC31" s="78"/>
      <c r="HD31" s="15"/>
      <c r="HE31" s="78"/>
      <c r="HF31" s="78"/>
      <c r="HG31" s="78"/>
      <c r="HH31" s="78"/>
      <c r="HI31" s="78"/>
      <c r="HJ31" s="78"/>
      <c r="HK31" s="78"/>
      <c r="HL31" s="15"/>
      <c r="HM31" s="78"/>
      <c r="HN31" s="78"/>
      <c r="HO31" s="78"/>
      <c r="HP31" s="15"/>
      <c r="HQ31" s="78"/>
      <c r="HR31" s="78"/>
      <c r="HS31" s="78"/>
      <c r="HT31" s="15"/>
      <c r="HU31" s="78"/>
      <c r="HV31" s="78"/>
      <c r="HW31" s="78"/>
      <c r="HX31" s="15"/>
      <c r="HY31" s="78"/>
      <c r="HZ31" s="78"/>
      <c r="IA31" s="78"/>
      <c r="IB31" s="15"/>
      <c r="IC31" s="78"/>
      <c r="ID31" s="78"/>
      <c r="IE31" s="78"/>
      <c r="IF31" s="15"/>
      <c r="IG31" s="78"/>
      <c r="IH31" s="78"/>
      <c r="II31" s="78"/>
      <c r="IJ31" s="15"/>
      <c r="IK31" s="78"/>
      <c r="IL31" s="78"/>
      <c r="IM31" s="78"/>
      <c r="IN31" s="15"/>
      <c r="IO31" s="78"/>
      <c r="IP31" s="78"/>
      <c r="IQ31" s="78"/>
      <c r="IR31" s="15"/>
      <c r="IS31" s="78"/>
    </row>
    <row r="32" spans="1:253" s="12" customFormat="1" ht="15.75" x14ac:dyDescent="0.25">
      <c r="A32" s="57" t="s">
        <v>445</v>
      </c>
      <c r="B32" s="48">
        <f t="shared" si="158"/>
        <v>0</v>
      </c>
      <c r="C32" s="48">
        <f t="shared" si="159"/>
        <v>161.1</v>
      </c>
      <c r="D32" s="48">
        <f t="shared" si="160"/>
        <v>161.1</v>
      </c>
      <c r="E32" s="15">
        <f t="shared" si="214"/>
        <v>100</v>
      </c>
      <c r="F32" s="15"/>
      <c r="G32" s="78"/>
      <c r="H32" s="78"/>
      <c r="I32" s="78"/>
      <c r="J32" s="78"/>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15"/>
      <c r="AN32" s="15"/>
      <c r="AO32" s="14"/>
      <c r="AP32" s="15"/>
      <c r="AQ32" s="78"/>
      <c r="AR32" s="78"/>
      <c r="AS32" s="78"/>
      <c r="AT32" s="78"/>
      <c r="AU32" s="78"/>
      <c r="AV32" s="78"/>
      <c r="AW32" s="14"/>
      <c r="AX32" s="14"/>
      <c r="AY32" s="78"/>
      <c r="AZ32" s="78"/>
      <c r="BA32" s="78"/>
      <c r="BB32" s="78"/>
      <c r="BC32" s="78"/>
      <c r="BD32" s="78"/>
      <c r="BE32" s="14"/>
      <c r="BF32" s="14"/>
      <c r="BG32" s="78"/>
      <c r="BH32" s="78"/>
      <c r="BI32" s="78"/>
      <c r="BJ32" s="78"/>
      <c r="BK32" s="78"/>
      <c r="BL32" s="78"/>
      <c r="BM32" s="78"/>
      <c r="BN32" s="78"/>
      <c r="BO32" s="78"/>
      <c r="BP32" s="78"/>
      <c r="BQ32" s="78"/>
      <c r="BR32" s="78"/>
      <c r="BS32" s="78"/>
      <c r="BT32" s="78"/>
      <c r="BU32" s="78"/>
      <c r="BV32" s="78"/>
      <c r="BW32" s="78"/>
      <c r="BX32" s="78"/>
      <c r="BY32" s="78"/>
      <c r="BZ32" s="78"/>
      <c r="CA32" s="48">
        <v>161.1</v>
      </c>
      <c r="CB32" s="48">
        <v>161.1</v>
      </c>
      <c r="CC32" s="14">
        <f t="shared" si="208"/>
        <v>100</v>
      </c>
      <c r="CD32" s="14"/>
      <c r="CE32" s="48"/>
      <c r="CF32" s="15"/>
      <c r="CG32" s="78"/>
      <c r="CH32" s="78"/>
      <c r="CI32" s="78"/>
      <c r="CJ32" s="78"/>
      <c r="CK32" s="78"/>
      <c r="CL32" s="78"/>
      <c r="CM32" s="48"/>
      <c r="CN32" s="15"/>
      <c r="CO32" s="78"/>
      <c r="CP32" s="78"/>
      <c r="CQ32" s="48"/>
      <c r="CR32" s="15"/>
      <c r="CS32" s="78"/>
      <c r="CT32" s="78"/>
      <c r="CU32" s="48"/>
      <c r="CV32" s="15"/>
      <c r="CW32" s="78"/>
      <c r="CX32" s="78"/>
      <c r="CY32" s="48"/>
      <c r="CZ32" s="15"/>
      <c r="DA32" s="78"/>
      <c r="DB32" s="172"/>
      <c r="DC32" s="48"/>
      <c r="DD32" s="48"/>
      <c r="DE32" s="78"/>
      <c r="DF32" s="78"/>
      <c r="DG32" s="48"/>
      <c r="DH32" s="48"/>
      <c r="DI32" s="14"/>
      <c r="DJ32" s="14"/>
      <c r="DK32" s="48"/>
      <c r="DL32" s="15"/>
      <c r="DM32" s="14"/>
      <c r="DN32" s="14"/>
      <c r="DO32" s="48"/>
      <c r="DP32" s="15"/>
      <c r="DQ32" s="14"/>
      <c r="DR32" s="14"/>
      <c r="DS32" s="48"/>
      <c r="DT32" s="15"/>
      <c r="DU32" s="14"/>
      <c r="DV32" s="14"/>
      <c r="DW32" s="48"/>
      <c r="DX32" s="15"/>
      <c r="DY32" s="14"/>
      <c r="DZ32" s="14"/>
      <c r="EA32" s="48"/>
      <c r="EB32" s="15"/>
      <c r="EC32" s="14"/>
      <c r="ED32" s="14"/>
      <c r="EE32" s="48"/>
      <c r="EF32" s="15"/>
      <c r="EG32" s="14"/>
      <c r="EH32" s="14"/>
      <c r="EI32" s="48"/>
      <c r="EJ32" s="15"/>
      <c r="EK32" s="14"/>
      <c r="EL32" s="14"/>
      <c r="EM32" s="48"/>
      <c r="EN32" s="15"/>
      <c r="EO32" s="14"/>
      <c r="EP32" s="14"/>
      <c r="EQ32" s="48"/>
      <c r="ER32" s="15"/>
      <c r="ES32" s="14"/>
      <c r="ET32" s="14"/>
      <c r="EU32" s="48"/>
      <c r="EV32" s="15"/>
      <c r="EW32" s="14"/>
      <c r="EX32" s="14"/>
      <c r="EY32" s="48"/>
      <c r="EZ32" s="15"/>
      <c r="FA32" s="14"/>
      <c r="FB32" s="14"/>
      <c r="FC32" s="48"/>
      <c r="FD32" s="15"/>
      <c r="FE32" s="14"/>
      <c r="FF32" s="14"/>
      <c r="FG32" s="48"/>
      <c r="FH32" s="15"/>
      <c r="FI32" s="14"/>
      <c r="FJ32" s="14"/>
      <c r="FK32" s="48"/>
      <c r="FL32" s="15"/>
      <c r="FM32" s="14"/>
      <c r="FN32" s="14"/>
      <c r="FO32" s="48"/>
      <c r="FP32" s="15"/>
      <c r="FQ32" s="14"/>
      <c r="FR32" s="14"/>
      <c r="FS32" s="78"/>
      <c r="FT32" s="15"/>
      <c r="FU32" s="78"/>
      <c r="FV32" s="78"/>
      <c r="FW32" s="78"/>
      <c r="FX32" s="15"/>
      <c r="FY32" s="14"/>
      <c r="FZ32" s="78"/>
      <c r="GA32" s="78"/>
      <c r="GB32" s="15"/>
      <c r="GC32" s="78"/>
      <c r="GD32" s="78"/>
      <c r="GE32" s="78"/>
      <c r="GF32" s="15"/>
      <c r="GG32" s="78"/>
      <c r="GH32" s="78"/>
      <c r="GI32" s="78"/>
      <c r="GJ32" s="15"/>
      <c r="GK32" s="78"/>
      <c r="GL32" s="78"/>
      <c r="GM32" s="78"/>
      <c r="GN32" s="15"/>
      <c r="GO32" s="78"/>
      <c r="GP32" s="78"/>
      <c r="GQ32" s="78"/>
      <c r="GR32" s="15"/>
      <c r="GS32" s="78"/>
      <c r="GT32" s="78"/>
      <c r="GU32" s="78"/>
      <c r="GV32" s="15"/>
      <c r="GW32" s="78"/>
      <c r="GX32" s="78"/>
      <c r="GY32" s="78"/>
      <c r="GZ32" s="15"/>
      <c r="HA32" s="78"/>
      <c r="HB32" s="78"/>
      <c r="HC32" s="78"/>
      <c r="HD32" s="15"/>
      <c r="HE32" s="78"/>
      <c r="HF32" s="78"/>
      <c r="HG32" s="78"/>
      <c r="HH32" s="78"/>
      <c r="HI32" s="78"/>
      <c r="HJ32" s="78"/>
      <c r="HK32" s="78"/>
      <c r="HL32" s="15"/>
      <c r="HM32" s="78"/>
      <c r="HN32" s="78"/>
      <c r="HO32" s="78"/>
      <c r="HP32" s="15"/>
      <c r="HQ32" s="78"/>
      <c r="HR32" s="78"/>
      <c r="HS32" s="78"/>
      <c r="HT32" s="15"/>
      <c r="HU32" s="78"/>
      <c r="HV32" s="78"/>
      <c r="HW32" s="78"/>
      <c r="HX32" s="15"/>
      <c r="HY32" s="78"/>
      <c r="HZ32" s="78"/>
      <c r="IA32" s="78"/>
      <c r="IB32" s="15"/>
      <c r="IC32" s="78"/>
      <c r="ID32" s="78"/>
      <c r="IE32" s="78"/>
      <c r="IF32" s="15"/>
      <c r="IG32" s="78"/>
      <c r="IH32" s="78"/>
      <c r="II32" s="78"/>
      <c r="IJ32" s="15"/>
      <c r="IK32" s="78"/>
      <c r="IL32" s="78"/>
      <c r="IM32" s="78"/>
      <c r="IN32" s="15"/>
      <c r="IO32" s="78"/>
      <c r="IP32" s="78"/>
      <c r="IQ32" s="78"/>
      <c r="IR32" s="15"/>
      <c r="IS32" s="78"/>
    </row>
    <row r="33" spans="1:253" s="26" customFormat="1" ht="31.5" x14ac:dyDescent="0.25">
      <c r="A33" s="292" t="s">
        <v>278</v>
      </c>
      <c r="B33" s="78">
        <f t="shared" si="158"/>
        <v>600.79999999999995</v>
      </c>
      <c r="C33" s="78">
        <f t="shared" si="159"/>
        <v>60442.62</v>
      </c>
      <c r="D33" s="78">
        <f t="shared" si="160"/>
        <v>54209.868000000002</v>
      </c>
      <c r="E33" s="81">
        <f t="shared" si="133"/>
        <v>89.68815051366073</v>
      </c>
      <c r="F33" s="81"/>
      <c r="G33" s="81">
        <f>G34+G36+G40</f>
        <v>0</v>
      </c>
      <c r="H33" s="81">
        <f t="shared" ref="H33:BP33" si="215">H34+H36+H40</f>
        <v>0</v>
      </c>
      <c r="I33" s="81">
        <f t="shared" si="215"/>
        <v>0</v>
      </c>
      <c r="J33" s="81"/>
      <c r="K33" s="81">
        <f t="shared" si="215"/>
        <v>0</v>
      </c>
      <c r="L33" s="81">
        <f t="shared" si="215"/>
        <v>0</v>
      </c>
      <c r="M33" s="81">
        <f t="shared" si="215"/>
        <v>0</v>
      </c>
      <c r="N33" s="81">
        <f t="shared" ref="N33" si="216">N34+N36+N40</f>
        <v>0</v>
      </c>
      <c r="O33" s="81">
        <f t="shared" si="215"/>
        <v>0</v>
      </c>
      <c r="P33" s="81">
        <f t="shared" si="215"/>
        <v>0</v>
      </c>
      <c r="Q33" s="81">
        <f t="shared" si="215"/>
        <v>0</v>
      </c>
      <c r="R33" s="81"/>
      <c r="S33" s="81">
        <f t="shared" si="215"/>
        <v>0</v>
      </c>
      <c r="T33" s="81">
        <f t="shared" si="215"/>
        <v>0</v>
      </c>
      <c r="U33" s="81">
        <f t="shared" si="215"/>
        <v>0</v>
      </c>
      <c r="V33" s="81"/>
      <c r="W33" s="81">
        <f t="shared" si="215"/>
        <v>0</v>
      </c>
      <c r="X33" s="81">
        <f t="shared" si="215"/>
        <v>0</v>
      </c>
      <c r="Y33" s="81">
        <f t="shared" si="215"/>
        <v>0</v>
      </c>
      <c r="Z33" s="81">
        <f t="shared" ref="Z33" si="217">Z34+Z36+Z40</f>
        <v>0</v>
      </c>
      <c r="AA33" s="81">
        <f t="shared" si="215"/>
        <v>0</v>
      </c>
      <c r="AB33" s="81">
        <f t="shared" si="215"/>
        <v>0</v>
      </c>
      <c r="AC33" s="81">
        <f t="shared" si="215"/>
        <v>0</v>
      </c>
      <c r="AD33" s="81">
        <f t="shared" ref="AD33" si="218">AD34+AD36+AD40</f>
        <v>0</v>
      </c>
      <c r="AE33" s="81">
        <f t="shared" si="215"/>
        <v>0</v>
      </c>
      <c r="AF33" s="81">
        <f t="shared" ref="AF33" si="219">AF34+AF36+AF40</f>
        <v>0</v>
      </c>
      <c r="AG33" s="81">
        <f t="shared" si="215"/>
        <v>0</v>
      </c>
      <c r="AH33" s="81">
        <f t="shared" ref="AH33" si="220">AH34+AH36+AH40</f>
        <v>600.79999999999995</v>
      </c>
      <c r="AI33" s="81">
        <f t="shared" si="215"/>
        <v>600.79999999999995</v>
      </c>
      <c r="AJ33" s="81">
        <f t="shared" ref="AJ33" si="221">AJ34+AJ36+AJ40</f>
        <v>600.79999999999995</v>
      </c>
      <c r="AK33" s="79">
        <f t="shared" si="213"/>
        <v>100</v>
      </c>
      <c r="AL33" s="79"/>
      <c r="AM33" s="81">
        <f t="shared" si="215"/>
        <v>2154.62</v>
      </c>
      <c r="AN33" s="81">
        <f t="shared" si="215"/>
        <v>2154.62</v>
      </c>
      <c r="AO33" s="79">
        <f t="shared" si="205"/>
        <v>100</v>
      </c>
      <c r="AP33" s="79"/>
      <c r="AQ33" s="81">
        <f t="shared" si="215"/>
        <v>0</v>
      </c>
      <c r="AR33" s="81">
        <f t="shared" si="215"/>
        <v>0</v>
      </c>
      <c r="AS33" s="81">
        <f t="shared" si="215"/>
        <v>0</v>
      </c>
      <c r="AT33" s="81"/>
      <c r="AU33" s="81">
        <f>SUM(AU34:AU44)</f>
        <v>927</v>
      </c>
      <c r="AV33" s="81">
        <f t="shared" ref="AV33:AZ33" si="222">SUM(AV34:AV44)</f>
        <v>927</v>
      </c>
      <c r="AW33" s="79">
        <f t="shared" ref="AW33:AW34" si="223">AV33/AU33*100</f>
        <v>100</v>
      </c>
      <c r="AX33" s="79"/>
      <c r="AY33" s="81">
        <f t="shared" si="222"/>
        <v>2789</v>
      </c>
      <c r="AZ33" s="81">
        <f t="shared" si="222"/>
        <v>2789</v>
      </c>
      <c r="BA33" s="81">
        <f t="shared" ref="BA33:BA34" si="224">AZ33/AY33*100</f>
        <v>100</v>
      </c>
      <c r="BB33" s="81"/>
      <c r="BC33" s="81">
        <f t="shared" si="215"/>
        <v>1200</v>
      </c>
      <c r="BD33" s="81">
        <f t="shared" ref="BD33" si="225">BD34+BD36+BD40</f>
        <v>1200</v>
      </c>
      <c r="BE33" s="79">
        <f t="shared" ref="BE33:BE34" si="226">BD33/BC33*100</f>
        <v>100</v>
      </c>
      <c r="BF33" s="79"/>
      <c r="BG33" s="81">
        <f t="shared" si="215"/>
        <v>0</v>
      </c>
      <c r="BH33" s="81">
        <f t="shared" si="215"/>
        <v>0</v>
      </c>
      <c r="BI33" s="81">
        <f t="shared" si="215"/>
        <v>0</v>
      </c>
      <c r="BJ33" s="81"/>
      <c r="BK33" s="81">
        <f t="shared" si="215"/>
        <v>0</v>
      </c>
      <c r="BL33" s="81">
        <f t="shared" si="215"/>
        <v>0</v>
      </c>
      <c r="BM33" s="81">
        <f t="shared" si="215"/>
        <v>0</v>
      </c>
      <c r="BN33" s="81"/>
      <c r="BO33" s="81">
        <f t="shared" si="215"/>
        <v>0</v>
      </c>
      <c r="BP33" s="81">
        <f t="shared" si="215"/>
        <v>0</v>
      </c>
      <c r="BQ33" s="81">
        <f t="shared" ref="BQ33:BY33" si="227">BQ34+BQ36+BQ40</f>
        <v>0</v>
      </c>
      <c r="BR33" s="81"/>
      <c r="BS33" s="81">
        <f t="shared" si="227"/>
        <v>0</v>
      </c>
      <c r="BT33" s="81">
        <f t="shared" si="227"/>
        <v>0</v>
      </c>
      <c r="BU33" s="81">
        <f t="shared" si="227"/>
        <v>0</v>
      </c>
      <c r="BV33" s="81"/>
      <c r="BW33" s="81">
        <f t="shared" si="227"/>
        <v>0</v>
      </c>
      <c r="BX33" s="81">
        <f t="shared" si="227"/>
        <v>0</v>
      </c>
      <c r="BY33" s="81">
        <f t="shared" si="227"/>
        <v>0</v>
      </c>
      <c r="BZ33" s="81"/>
      <c r="CA33" s="81">
        <f>SUM(CA34:CA44)</f>
        <v>2491.2000000000003</v>
      </c>
      <c r="CB33" s="81">
        <f>SUM(CB34:CB44)</f>
        <v>2491.2000000000003</v>
      </c>
      <c r="CC33" s="79">
        <f t="shared" ref="CC33:CC45" si="228">CB33/CA33*100</f>
        <v>100</v>
      </c>
      <c r="CD33" s="79"/>
      <c r="CE33" s="81"/>
      <c r="CF33" s="81">
        <f>SUM(CF34:CF44)</f>
        <v>0</v>
      </c>
      <c r="CG33" s="79"/>
      <c r="CH33" s="79"/>
      <c r="CI33" s="81">
        <f t="shared" ref="CI33:CK33" si="229">CI34+CI36+CI40</f>
        <v>0</v>
      </c>
      <c r="CJ33" s="81">
        <f t="shared" si="229"/>
        <v>0</v>
      </c>
      <c r="CK33" s="81">
        <f t="shared" si="229"/>
        <v>0</v>
      </c>
      <c r="CL33" s="81"/>
      <c r="CM33" s="81">
        <f>SUM(CM34:CM44)</f>
        <v>0</v>
      </c>
      <c r="CN33" s="81">
        <f>SUM(CN34:CN44)</f>
        <v>0</v>
      </c>
      <c r="CO33" s="79"/>
      <c r="CP33" s="79"/>
      <c r="CQ33" s="81">
        <f>SUM(CQ34:CQ44)</f>
        <v>0</v>
      </c>
      <c r="CR33" s="81">
        <f>SUM(CR34:CR44)</f>
        <v>0</v>
      </c>
      <c r="CS33" s="79"/>
      <c r="CT33" s="79"/>
      <c r="CU33" s="81">
        <f>SUM(CU34:CU44)</f>
        <v>0</v>
      </c>
      <c r="CV33" s="81">
        <f>SUM(CV34:CV44)</f>
        <v>0</v>
      </c>
      <c r="CW33" s="79"/>
      <c r="CX33" s="79"/>
      <c r="CY33" s="81">
        <f>SUM(CY34:CY44)</f>
        <v>0</v>
      </c>
      <c r="CZ33" s="81">
        <f>SUM(CZ34:CZ44)</f>
        <v>0</v>
      </c>
      <c r="DA33" s="79"/>
      <c r="DB33" s="153"/>
      <c r="DC33" s="81">
        <f>SUM(DC34:DC44)</f>
        <v>0</v>
      </c>
      <c r="DD33" s="81">
        <f>SUM(DD34:DD44)</f>
        <v>0</v>
      </c>
      <c r="DE33" s="79"/>
      <c r="DF33" s="79"/>
      <c r="DG33" s="81">
        <f>SUM(DG34:DG44)</f>
        <v>280</v>
      </c>
      <c r="DH33" s="81">
        <f>SUM(DH34:DH44)</f>
        <v>280</v>
      </c>
      <c r="DI33" s="79">
        <f t="shared" si="173"/>
        <v>100</v>
      </c>
      <c r="DJ33" s="79"/>
      <c r="DK33" s="81">
        <f>SUM(DK34:DK44)</f>
        <v>0</v>
      </c>
      <c r="DL33" s="81">
        <f>SUM(DL34:DL44)</f>
        <v>0</v>
      </c>
      <c r="DM33" s="79"/>
      <c r="DN33" s="79"/>
      <c r="DO33" s="81">
        <f>SUM(DO34:DO44)</f>
        <v>0</v>
      </c>
      <c r="DP33" s="81">
        <f>SUM(DP34:DP44)</f>
        <v>0</v>
      </c>
      <c r="DQ33" s="79"/>
      <c r="DR33" s="79"/>
      <c r="DS33" s="81">
        <f>SUM(DS34:DS44)</f>
        <v>0</v>
      </c>
      <c r="DT33" s="81">
        <f>SUM(DT34:DT44)</f>
        <v>0</v>
      </c>
      <c r="DU33" s="79"/>
      <c r="DV33" s="79"/>
      <c r="DW33" s="81">
        <f>SUM(DW34:DW44)</f>
        <v>0</v>
      </c>
      <c r="DX33" s="81">
        <f>SUM(DX34:DX44)</f>
        <v>0</v>
      </c>
      <c r="DY33" s="79"/>
      <c r="DZ33" s="79"/>
      <c r="EA33" s="81">
        <f>SUM(EA34:EA44)</f>
        <v>0</v>
      </c>
      <c r="EB33" s="81">
        <f>SUM(EB34:EB44)</f>
        <v>0</v>
      </c>
      <c r="EC33" s="79"/>
      <c r="ED33" s="79"/>
      <c r="EE33" s="81">
        <f>SUM(EE34:EE44)</f>
        <v>0</v>
      </c>
      <c r="EF33" s="81">
        <f>SUM(EF34:EF44)</f>
        <v>0</v>
      </c>
      <c r="EG33" s="79"/>
      <c r="EH33" s="79"/>
      <c r="EI33" s="81">
        <f>SUM(EI34:EI44)</f>
        <v>10000</v>
      </c>
      <c r="EJ33" s="81">
        <f>SUM(EJ34:EJ44)</f>
        <v>10000</v>
      </c>
      <c r="EK33" s="79">
        <f t="shared" ref="EK33" si="230">EJ33/EI33*100</f>
        <v>100</v>
      </c>
      <c r="EL33" s="79"/>
      <c r="EM33" s="81">
        <f>SUM(EM34:EM44)</f>
        <v>0</v>
      </c>
      <c r="EN33" s="81">
        <f>SUM(EN34:EN44)</f>
        <v>0</v>
      </c>
      <c r="EO33" s="79"/>
      <c r="EP33" s="79"/>
      <c r="EQ33" s="81">
        <f>SUM(EQ34:EQ44)</f>
        <v>0</v>
      </c>
      <c r="ER33" s="81">
        <f>SUM(ER34:ER44)</f>
        <v>0</v>
      </c>
      <c r="ES33" s="79"/>
      <c r="ET33" s="79"/>
      <c r="EU33" s="81">
        <f>SUM(EU34:EU44)</f>
        <v>0</v>
      </c>
      <c r="EV33" s="81">
        <f>SUM(EV34:EV44)</f>
        <v>0</v>
      </c>
      <c r="EW33" s="79"/>
      <c r="EX33" s="79"/>
      <c r="EY33" s="81">
        <f>SUM(EY34:EY44)</f>
        <v>0</v>
      </c>
      <c r="EZ33" s="81">
        <f>SUM(EZ34:EZ44)</f>
        <v>0</v>
      </c>
      <c r="FA33" s="79"/>
      <c r="FB33" s="79"/>
      <c r="FC33" s="81">
        <f>SUM(FC34:FC44)</f>
        <v>0</v>
      </c>
      <c r="FD33" s="81">
        <f>SUM(FD34:FD44)</f>
        <v>0</v>
      </c>
      <c r="FE33" s="79"/>
      <c r="FF33" s="79"/>
      <c r="FG33" s="81">
        <f>SUM(FG34:FG44)</f>
        <v>0</v>
      </c>
      <c r="FH33" s="81">
        <f>SUM(FH34:FH44)</f>
        <v>0</v>
      </c>
      <c r="FI33" s="79"/>
      <c r="FJ33" s="79"/>
      <c r="FK33" s="81">
        <f>SUM(FK34:FK44)</f>
        <v>0</v>
      </c>
      <c r="FL33" s="81">
        <f>SUM(FL34:FL44)</f>
        <v>0</v>
      </c>
      <c r="FM33" s="79"/>
      <c r="FN33" s="79"/>
      <c r="FO33" s="81">
        <f>SUM(FO34:FO44)</f>
        <v>0</v>
      </c>
      <c r="FP33" s="81">
        <f>SUM(FP34:FP44)</f>
        <v>0</v>
      </c>
      <c r="FQ33" s="79"/>
      <c r="FR33" s="79"/>
      <c r="FS33" s="81">
        <f t="shared" ref="FS33:FT33" si="231">FS34+FS36+FS40</f>
        <v>0</v>
      </c>
      <c r="FT33" s="81">
        <f t="shared" si="231"/>
        <v>0</v>
      </c>
      <c r="FU33" s="79"/>
      <c r="FV33" s="79"/>
      <c r="FW33" s="81">
        <f t="shared" ref="FW33:FX33" si="232">FW34+FW36+FW40</f>
        <v>10000</v>
      </c>
      <c r="FX33" s="81">
        <f t="shared" si="232"/>
        <v>10000</v>
      </c>
      <c r="FY33" s="79">
        <f t="shared" si="177"/>
        <v>100</v>
      </c>
      <c r="FZ33" s="79"/>
      <c r="GA33" s="81"/>
      <c r="GB33" s="81"/>
      <c r="GC33" s="79"/>
      <c r="GD33" s="79"/>
      <c r="GE33" s="81"/>
      <c r="GF33" s="81"/>
      <c r="GG33" s="79"/>
      <c r="GH33" s="79"/>
      <c r="GI33" s="81"/>
      <c r="GJ33" s="81"/>
      <c r="GK33" s="79"/>
      <c r="GL33" s="79"/>
      <c r="GM33" s="81">
        <f>SUM(GM34:GM44)</f>
        <v>20000</v>
      </c>
      <c r="GN33" s="81">
        <f>SUM(GN34:GN44)</f>
        <v>20000</v>
      </c>
      <c r="GO33" s="79">
        <f>GN33/GM33*100</f>
        <v>100</v>
      </c>
      <c r="GP33" s="79"/>
      <c r="GQ33" s="81"/>
      <c r="GR33" s="81"/>
      <c r="GS33" s="79"/>
      <c r="GT33" s="79"/>
      <c r="GU33" s="81"/>
      <c r="GV33" s="81"/>
      <c r="GW33" s="79"/>
      <c r="GX33" s="79"/>
      <c r="GY33" s="81"/>
      <c r="GZ33" s="81"/>
      <c r="HA33" s="79"/>
      <c r="HB33" s="79"/>
      <c r="HC33" s="81"/>
      <c r="HD33" s="81"/>
      <c r="HE33" s="79"/>
      <c r="HF33" s="79"/>
      <c r="HG33" s="81"/>
      <c r="HH33" s="81"/>
      <c r="HI33" s="79"/>
      <c r="HJ33" s="79"/>
      <c r="HK33" s="81"/>
      <c r="HL33" s="81"/>
      <c r="HM33" s="79"/>
      <c r="HN33" s="79"/>
      <c r="HO33" s="81"/>
      <c r="HP33" s="81"/>
      <c r="HQ33" s="79"/>
      <c r="HR33" s="79"/>
      <c r="HS33" s="81"/>
      <c r="HT33" s="81"/>
      <c r="HU33" s="79"/>
      <c r="HV33" s="79"/>
      <c r="HW33" s="81"/>
      <c r="HX33" s="81"/>
      <c r="HY33" s="79"/>
      <c r="HZ33" s="79"/>
      <c r="IA33" s="81"/>
      <c r="IB33" s="81"/>
      <c r="IC33" s="79"/>
      <c r="ID33" s="79"/>
      <c r="IE33" s="81"/>
      <c r="IF33" s="81"/>
      <c r="IG33" s="79"/>
      <c r="IH33" s="79"/>
      <c r="II33" s="81"/>
      <c r="IJ33" s="81"/>
      <c r="IK33" s="79"/>
      <c r="IL33" s="79"/>
      <c r="IM33" s="81">
        <f>SUM(IM34:IM44)</f>
        <v>10000</v>
      </c>
      <c r="IN33" s="81">
        <f>SUM(IN34:IN44)</f>
        <v>3767.248</v>
      </c>
      <c r="IO33" s="78">
        <f t="shared" ref="IO33" si="233">IN33/IM33*100</f>
        <v>37.67248</v>
      </c>
      <c r="IP33" s="79"/>
      <c r="IQ33" s="81">
        <f>SUM(IQ34:IQ44)</f>
        <v>0</v>
      </c>
      <c r="IR33" s="81">
        <f>SUM(IR34:IR44)</f>
        <v>0</v>
      </c>
      <c r="IS33" s="78"/>
    </row>
    <row r="34" spans="1:253" s="12" customFormat="1" ht="31.5" customHeight="1" x14ac:dyDescent="0.25">
      <c r="A34" s="57" t="s">
        <v>277</v>
      </c>
      <c r="B34" s="48">
        <f t="shared" si="158"/>
        <v>600.79999999999995</v>
      </c>
      <c r="C34" s="48">
        <f t="shared" si="159"/>
        <v>28886.720000000001</v>
      </c>
      <c r="D34" s="48">
        <f t="shared" si="160"/>
        <v>28886.720000000001</v>
      </c>
      <c r="E34" s="15">
        <f t="shared" si="133"/>
        <v>100</v>
      </c>
      <c r="F34" s="15"/>
      <c r="G34" s="15"/>
      <c r="H34" s="15"/>
      <c r="I34" s="15"/>
      <c r="J34" s="15"/>
      <c r="K34" s="15"/>
      <c r="L34" s="15"/>
      <c r="M34" s="15"/>
      <c r="N34" s="15"/>
      <c r="O34" s="15"/>
      <c r="P34" s="15"/>
      <c r="Q34" s="15"/>
      <c r="R34" s="15"/>
      <c r="S34" s="15"/>
      <c r="T34" s="15"/>
      <c r="U34" s="15"/>
      <c r="V34" s="15"/>
      <c r="W34" s="15"/>
      <c r="X34" s="15"/>
      <c r="Y34" s="15"/>
      <c r="Z34" s="15"/>
      <c r="AA34" s="15"/>
      <c r="AB34" s="15"/>
      <c r="AC34" s="14"/>
      <c r="AD34" s="15"/>
      <c r="AE34" s="15"/>
      <c r="AF34" s="15"/>
      <c r="AG34" s="14"/>
      <c r="AH34" s="15">
        <v>600.79999999999995</v>
      </c>
      <c r="AI34" s="15">
        <v>600.79999999999995</v>
      </c>
      <c r="AJ34" s="15">
        <v>600.79999999999995</v>
      </c>
      <c r="AK34" s="14">
        <f t="shared" si="213"/>
        <v>100</v>
      </c>
      <c r="AL34" s="14"/>
      <c r="AM34" s="15">
        <v>2154.62</v>
      </c>
      <c r="AN34" s="15">
        <v>2154.62</v>
      </c>
      <c r="AO34" s="14">
        <f>AN34/AM34*100</f>
        <v>100</v>
      </c>
      <c r="AP34" s="14"/>
      <c r="AQ34" s="15"/>
      <c r="AR34" s="15"/>
      <c r="AS34" s="14"/>
      <c r="AT34" s="14"/>
      <c r="AU34" s="15">
        <v>927</v>
      </c>
      <c r="AV34" s="15">
        <v>927</v>
      </c>
      <c r="AW34" s="14">
        <f t="shared" si="223"/>
        <v>100</v>
      </c>
      <c r="AX34" s="14"/>
      <c r="AY34" s="14">
        <v>2789</v>
      </c>
      <c r="AZ34" s="14">
        <v>2789</v>
      </c>
      <c r="BA34" s="15">
        <f t="shared" si="224"/>
        <v>100</v>
      </c>
      <c r="BB34" s="15"/>
      <c r="BC34" s="15">
        <v>1200</v>
      </c>
      <c r="BD34" s="15">
        <v>1200</v>
      </c>
      <c r="BE34" s="14">
        <f t="shared" si="226"/>
        <v>100</v>
      </c>
      <c r="BF34" s="14"/>
      <c r="BG34" s="15"/>
      <c r="BH34" s="15"/>
      <c r="BI34" s="14"/>
      <c r="BJ34" s="14"/>
      <c r="BK34" s="15"/>
      <c r="BL34" s="15"/>
      <c r="BM34" s="14"/>
      <c r="BN34" s="14"/>
      <c r="BO34" s="15"/>
      <c r="BP34" s="15"/>
      <c r="BQ34" s="14"/>
      <c r="BR34" s="14"/>
      <c r="BS34" s="15"/>
      <c r="BT34" s="15"/>
      <c r="BU34" s="14"/>
      <c r="BV34" s="14"/>
      <c r="BW34" s="15"/>
      <c r="BX34" s="15"/>
      <c r="BY34" s="14"/>
      <c r="BZ34" s="14"/>
      <c r="CA34" s="48">
        <v>935.3</v>
      </c>
      <c r="CB34" s="48">
        <v>935.3</v>
      </c>
      <c r="CC34" s="14">
        <f t="shared" si="228"/>
        <v>100</v>
      </c>
      <c r="CD34" s="14"/>
      <c r="CE34" s="48"/>
      <c r="CF34" s="15"/>
      <c r="CG34" s="14"/>
      <c r="CH34" s="14"/>
      <c r="CI34" s="15"/>
      <c r="CJ34" s="15"/>
      <c r="CK34" s="14"/>
      <c r="CL34" s="14"/>
      <c r="CM34" s="48"/>
      <c r="CN34" s="15"/>
      <c r="CO34" s="14"/>
      <c r="CP34" s="14"/>
      <c r="CQ34" s="48"/>
      <c r="CR34" s="15"/>
      <c r="CS34" s="14"/>
      <c r="CT34" s="14"/>
      <c r="CU34" s="48"/>
      <c r="CV34" s="15"/>
      <c r="CW34" s="14"/>
      <c r="CX34" s="14"/>
      <c r="CY34" s="48"/>
      <c r="CZ34" s="15"/>
      <c r="DA34" s="14"/>
      <c r="DB34" s="155"/>
      <c r="DC34" s="48"/>
      <c r="DD34" s="48"/>
      <c r="DE34" s="14"/>
      <c r="DF34" s="14"/>
      <c r="DG34" s="48">
        <v>280</v>
      </c>
      <c r="DH34" s="48">
        <v>280</v>
      </c>
      <c r="DI34" s="14">
        <f t="shared" si="173"/>
        <v>100</v>
      </c>
      <c r="DJ34" s="14"/>
      <c r="DK34" s="48"/>
      <c r="DL34" s="15"/>
      <c r="DM34" s="14"/>
      <c r="DN34" s="14"/>
      <c r="DO34" s="48"/>
      <c r="DP34" s="15"/>
      <c r="DQ34" s="14"/>
      <c r="DR34" s="14"/>
      <c r="DS34" s="48"/>
      <c r="DT34" s="15"/>
      <c r="DU34" s="14"/>
      <c r="DV34" s="14"/>
      <c r="DW34" s="48"/>
      <c r="DX34" s="15"/>
      <c r="DY34" s="14"/>
      <c r="DZ34" s="14"/>
      <c r="EA34" s="48"/>
      <c r="EB34" s="15"/>
      <c r="EC34" s="14"/>
      <c r="ED34" s="14"/>
      <c r="EE34" s="48"/>
      <c r="EF34" s="15"/>
      <c r="EG34" s="14"/>
      <c r="EH34" s="14"/>
      <c r="EI34" s="48"/>
      <c r="EJ34" s="15"/>
      <c r="EK34" s="14"/>
      <c r="EL34" s="14"/>
      <c r="EM34" s="48"/>
      <c r="EN34" s="15"/>
      <c r="EO34" s="14"/>
      <c r="EP34" s="14"/>
      <c r="EQ34" s="48"/>
      <c r="ER34" s="15"/>
      <c r="ES34" s="14"/>
      <c r="ET34" s="14"/>
      <c r="EU34" s="48"/>
      <c r="EV34" s="15"/>
      <c r="EW34" s="14"/>
      <c r="EX34" s="14"/>
      <c r="EY34" s="48"/>
      <c r="EZ34" s="15"/>
      <c r="FA34" s="14"/>
      <c r="FB34" s="14"/>
      <c r="FC34" s="48"/>
      <c r="FD34" s="15"/>
      <c r="FE34" s="14"/>
      <c r="FF34" s="14"/>
      <c r="FG34" s="48"/>
      <c r="FH34" s="15"/>
      <c r="FI34" s="14"/>
      <c r="FJ34" s="14"/>
      <c r="FK34" s="48"/>
      <c r="FL34" s="15"/>
      <c r="FM34" s="14"/>
      <c r="FN34" s="14"/>
      <c r="FO34" s="48"/>
      <c r="FP34" s="15"/>
      <c r="FQ34" s="14"/>
      <c r="FR34" s="14"/>
      <c r="FS34" s="15"/>
      <c r="FT34" s="133"/>
      <c r="FU34" s="14"/>
      <c r="FV34" s="14"/>
      <c r="FW34" s="15"/>
      <c r="FX34" s="133"/>
      <c r="FY34" s="14"/>
      <c r="FZ34" s="14"/>
      <c r="GA34" s="15"/>
      <c r="GB34" s="133"/>
      <c r="GC34" s="14"/>
      <c r="GD34" s="14"/>
      <c r="GE34" s="15"/>
      <c r="GF34" s="133"/>
      <c r="GG34" s="14"/>
      <c r="GH34" s="14"/>
      <c r="GI34" s="15"/>
      <c r="GJ34" s="133"/>
      <c r="GK34" s="14"/>
      <c r="GL34" s="14"/>
      <c r="GM34" s="15">
        <v>20000</v>
      </c>
      <c r="GN34" s="15">
        <v>20000</v>
      </c>
      <c r="GO34" s="14">
        <f>GN34/GM34*100</f>
        <v>100</v>
      </c>
      <c r="GP34" s="14"/>
      <c r="GQ34" s="15"/>
      <c r="GR34" s="15"/>
      <c r="GS34" s="14"/>
      <c r="GT34" s="14"/>
      <c r="GU34" s="15"/>
      <c r="GV34" s="15"/>
      <c r="GW34" s="14"/>
      <c r="GX34" s="14"/>
      <c r="GY34" s="15"/>
      <c r="GZ34" s="15"/>
      <c r="HA34" s="14"/>
      <c r="HB34" s="14"/>
      <c r="HC34" s="15"/>
      <c r="HD34" s="15"/>
      <c r="HE34" s="14"/>
      <c r="HF34" s="14"/>
      <c r="HG34" s="15"/>
      <c r="HH34" s="15"/>
      <c r="HI34" s="14"/>
      <c r="HJ34" s="14"/>
      <c r="HK34" s="15"/>
      <c r="HL34" s="15"/>
      <c r="HM34" s="14"/>
      <c r="HN34" s="14"/>
      <c r="HO34" s="15"/>
      <c r="HP34" s="15"/>
      <c r="HQ34" s="14"/>
      <c r="HR34" s="14"/>
      <c r="HS34" s="15"/>
      <c r="HT34" s="15"/>
      <c r="HU34" s="14"/>
      <c r="HV34" s="14"/>
      <c r="HW34" s="15"/>
      <c r="HX34" s="15"/>
      <c r="HY34" s="14"/>
      <c r="HZ34" s="14"/>
      <c r="IA34" s="15"/>
      <c r="IB34" s="15"/>
      <c r="IC34" s="14"/>
      <c r="ID34" s="14"/>
      <c r="IE34" s="15"/>
      <c r="IF34" s="15"/>
      <c r="IG34" s="14"/>
      <c r="IH34" s="14"/>
      <c r="II34" s="15"/>
      <c r="IJ34" s="15"/>
      <c r="IK34" s="14"/>
      <c r="IL34" s="14"/>
      <c r="IM34" s="15"/>
      <c r="IN34" s="15"/>
      <c r="IO34" s="48"/>
      <c r="IP34" s="14"/>
      <c r="IQ34" s="15"/>
      <c r="IR34" s="15"/>
      <c r="IS34" s="48"/>
    </row>
    <row r="35" spans="1:253" s="12" customFormat="1" ht="18" customHeight="1" x14ac:dyDescent="0.25">
      <c r="A35" s="57" t="s">
        <v>451</v>
      </c>
      <c r="B35" s="48">
        <f t="shared" si="158"/>
        <v>0</v>
      </c>
      <c r="C35" s="48">
        <f t="shared" si="159"/>
        <v>235</v>
      </c>
      <c r="D35" s="48">
        <f t="shared" si="160"/>
        <v>235</v>
      </c>
      <c r="E35" s="15">
        <f t="shared" ref="E35:E44" si="234">D35/C35*100</f>
        <v>100</v>
      </c>
      <c r="F35" s="15"/>
      <c r="G35" s="15"/>
      <c r="H35" s="15"/>
      <c r="I35" s="15"/>
      <c r="J35" s="15"/>
      <c r="K35" s="15"/>
      <c r="L35" s="15"/>
      <c r="M35" s="15"/>
      <c r="N35" s="15"/>
      <c r="O35" s="15"/>
      <c r="P35" s="15"/>
      <c r="Q35" s="15"/>
      <c r="R35" s="15"/>
      <c r="S35" s="15"/>
      <c r="T35" s="15"/>
      <c r="U35" s="15"/>
      <c r="V35" s="15"/>
      <c r="W35" s="15"/>
      <c r="X35" s="15"/>
      <c r="Y35" s="15"/>
      <c r="Z35" s="15"/>
      <c r="AA35" s="15"/>
      <c r="AB35" s="15"/>
      <c r="AC35" s="14"/>
      <c r="AD35" s="15"/>
      <c r="AE35" s="15"/>
      <c r="AF35" s="15"/>
      <c r="AG35" s="14"/>
      <c r="AH35" s="15"/>
      <c r="AI35" s="15"/>
      <c r="AJ35" s="15"/>
      <c r="AK35" s="14"/>
      <c r="AL35" s="14"/>
      <c r="AM35" s="15"/>
      <c r="AN35" s="15"/>
      <c r="AO35" s="14"/>
      <c r="AP35" s="14"/>
      <c r="AQ35" s="15"/>
      <c r="AR35" s="15"/>
      <c r="AS35" s="14"/>
      <c r="AT35" s="14"/>
      <c r="AU35" s="15"/>
      <c r="AV35" s="15"/>
      <c r="AW35" s="14"/>
      <c r="AX35" s="14"/>
      <c r="AY35" s="14"/>
      <c r="AZ35" s="14"/>
      <c r="BA35" s="15"/>
      <c r="BB35" s="15"/>
      <c r="BC35" s="15"/>
      <c r="BD35" s="15"/>
      <c r="BE35" s="14"/>
      <c r="BF35" s="14"/>
      <c r="BG35" s="15"/>
      <c r="BH35" s="15"/>
      <c r="BI35" s="14"/>
      <c r="BJ35" s="14"/>
      <c r="BK35" s="15"/>
      <c r="BL35" s="15"/>
      <c r="BM35" s="14"/>
      <c r="BN35" s="14"/>
      <c r="BO35" s="15"/>
      <c r="BP35" s="15"/>
      <c r="BQ35" s="14"/>
      <c r="BR35" s="14"/>
      <c r="BS35" s="15"/>
      <c r="BT35" s="15"/>
      <c r="BU35" s="14"/>
      <c r="BV35" s="14"/>
      <c r="BW35" s="15"/>
      <c r="BX35" s="15"/>
      <c r="BY35" s="14"/>
      <c r="BZ35" s="14"/>
      <c r="CA35" s="48">
        <v>235</v>
      </c>
      <c r="CB35" s="48">
        <v>235</v>
      </c>
      <c r="CC35" s="14">
        <f t="shared" si="228"/>
        <v>100</v>
      </c>
      <c r="CD35" s="14"/>
      <c r="CE35" s="48"/>
      <c r="CF35" s="15"/>
      <c r="CG35" s="14"/>
      <c r="CH35" s="14"/>
      <c r="CI35" s="15"/>
      <c r="CJ35" s="15"/>
      <c r="CK35" s="14"/>
      <c r="CL35" s="14"/>
      <c r="CM35" s="48"/>
      <c r="CN35" s="15"/>
      <c r="CO35" s="14"/>
      <c r="CP35" s="14"/>
      <c r="CQ35" s="48"/>
      <c r="CR35" s="15"/>
      <c r="CS35" s="14"/>
      <c r="CT35" s="14"/>
      <c r="CU35" s="48"/>
      <c r="CV35" s="15"/>
      <c r="CW35" s="14"/>
      <c r="CX35" s="14"/>
      <c r="CY35" s="48"/>
      <c r="CZ35" s="15"/>
      <c r="DA35" s="14"/>
      <c r="DB35" s="155"/>
      <c r="DC35" s="48"/>
      <c r="DD35" s="48"/>
      <c r="DE35" s="14"/>
      <c r="DF35" s="14"/>
      <c r="DG35" s="48"/>
      <c r="DH35" s="48"/>
      <c r="DI35" s="14"/>
      <c r="DJ35" s="14"/>
      <c r="DK35" s="48"/>
      <c r="DL35" s="15"/>
      <c r="DM35" s="14"/>
      <c r="DN35" s="14"/>
      <c r="DO35" s="48"/>
      <c r="DP35" s="15"/>
      <c r="DQ35" s="14"/>
      <c r="DR35" s="14"/>
      <c r="DS35" s="48"/>
      <c r="DT35" s="15"/>
      <c r="DU35" s="14"/>
      <c r="DV35" s="14"/>
      <c r="DW35" s="48"/>
      <c r="DX35" s="15"/>
      <c r="DY35" s="14"/>
      <c r="DZ35" s="14"/>
      <c r="EA35" s="48"/>
      <c r="EB35" s="15"/>
      <c r="EC35" s="14"/>
      <c r="ED35" s="14"/>
      <c r="EE35" s="48"/>
      <c r="EF35" s="15"/>
      <c r="EG35" s="14"/>
      <c r="EH35" s="14"/>
      <c r="EI35" s="48"/>
      <c r="EJ35" s="15"/>
      <c r="EK35" s="14"/>
      <c r="EL35" s="14"/>
      <c r="EM35" s="48"/>
      <c r="EN35" s="15"/>
      <c r="EO35" s="14"/>
      <c r="EP35" s="14"/>
      <c r="EQ35" s="48"/>
      <c r="ER35" s="15"/>
      <c r="ES35" s="14"/>
      <c r="ET35" s="14"/>
      <c r="EU35" s="48"/>
      <c r="EV35" s="15"/>
      <c r="EW35" s="14"/>
      <c r="EX35" s="14"/>
      <c r="EY35" s="48"/>
      <c r="EZ35" s="15"/>
      <c r="FA35" s="14"/>
      <c r="FB35" s="14"/>
      <c r="FC35" s="48"/>
      <c r="FD35" s="15"/>
      <c r="FE35" s="14"/>
      <c r="FF35" s="14"/>
      <c r="FG35" s="48"/>
      <c r="FH35" s="15"/>
      <c r="FI35" s="14"/>
      <c r="FJ35" s="14"/>
      <c r="FK35" s="48"/>
      <c r="FL35" s="15"/>
      <c r="FM35" s="14"/>
      <c r="FN35" s="14"/>
      <c r="FO35" s="48"/>
      <c r="FP35" s="15"/>
      <c r="FQ35" s="14"/>
      <c r="FR35" s="14"/>
      <c r="FS35" s="15"/>
      <c r="FT35" s="15"/>
      <c r="FU35" s="14"/>
      <c r="FV35" s="14"/>
      <c r="FW35" s="15"/>
      <c r="FX35" s="15"/>
      <c r="FY35" s="14"/>
      <c r="FZ35" s="14"/>
      <c r="GA35" s="15"/>
      <c r="GB35" s="15"/>
      <c r="GC35" s="14"/>
      <c r="GD35" s="14"/>
      <c r="GE35" s="15"/>
      <c r="GF35" s="15"/>
      <c r="GG35" s="14"/>
      <c r="GH35" s="14"/>
      <c r="GI35" s="15"/>
      <c r="GJ35" s="15"/>
      <c r="GK35" s="14"/>
      <c r="GL35" s="14"/>
      <c r="GM35" s="15"/>
      <c r="GN35" s="15"/>
      <c r="GO35" s="14"/>
      <c r="GP35" s="14"/>
      <c r="GQ35" s="15"/>
      <c r="GR35" s="15"/>
      <c r="GS35" s="14"/>
      <c r="GT35" s="14"/>
      <c r="GU35" s="15"/>
      <c r="GV35" s="15"/>
      <c r="GW35" s="14"/>
      <c r="GX35" s="14"/>
      <c r="GY35" s="15"/>
      <c r="GZ35" s="15"/>
      <c r="HA35" s="14"/>
      <c r="HB35" s="14"/>
      <c r="HC35" s="15"/>
      <c r="HD35" s="15"/>
      <c r="HE35" s="14"/>
      <c r="HF35" s="14"/>
      <c r="HG35" s="15"/>
      <c r="HH35" s="15"/>
      <c r="HI35" s="14"/>
      <c r="HJ35" s="14"/>
      <c r="HK35" s="15"/>
      <c r="HL35" s="15"/>
      <c r="HM35" s="14"/>
      <c r="HN35" s="14"/>
      <c r="HO35" s="15"/>
      <c r="HP35" s="15"/>
      <c r="HQ35" s="14"/>
      <c r="HR35" s="14"/>
      <c r="HS35" s="15"/>
      <c r="HT35" s="15"/>
      <c r="HU35" s="14"/>
      <c r="HV35" s="14"/>
      <c r="HW35" s="15"/>
      <c r="HX35" s="15"/>
      <c r="HY35" s="14"/>
      <c r="HZ35" s="14"/>
      <c r="IA35" s="15"/>
      <c r="IB35" s="15"/>
      <c r="IC35" s="14"/>
      <c r="ID35" s="14"/>
      <c r="IE35" s="15"/>
      <c r="IF35" s="15"/>
      <c r="IG35" s="14"/>
      <c r="IH35" s="14"/>
      <c r="II35" s="15"/>
      <c r="IJ35" s="15"/>
      <c r="IK35" s="14"/>
      <c r="IL35" s="14"/>
      <c r="IM35" s="15"/>
      <c r="IN35" s="15"/>
      <c r="IO35" s="48"/>
      <c r="IP35" s="14"/>
      <c r="IQ35" s="15"/>
      <c r="IR35" s="15"/>
      <c r="IS35" s="48"/>
    </row>
    <row r="36" spans="1:253" s="12" customFormat="1" ht="19.5" customHeight="1" x14ac:dyDescent="0.25">
      <c r="A36" s="57" t="s">
        <v>276</v>
      </c>
      <c r="B36" s="48">
        <f t="shared" si="158"/>
        <v>0</v>
      </c>
      <c r="C36" s="48">
        <f t="shared" si="159"/>
        <v>30000</v>
      </c>
      <c r="D36" s="48">
        <f t="shared" si="160"/>
        <v>23767.248</v>
      </c>
      <c r="E36" s="15">
        <f t="shared" si="234"/>
        <v>79.224159999999998</v>
      </c>
      <c r="F36" s="15"/>
      <c r="G36" s="78"/>
      <c r="H36" s="78"/>
      <c r="I36" s="78"/>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48"/>
      <c r="AN36" s="48"/>
      <c r="AO36" s="15"/>
      <c r="AP36" s="15"/>
      <c r="AQ36" s="78"/>
      <c r="AR36" s="78"/>
      <c r="AS36" s="78"/>
      <c r="AT36" s="78"/>
      <c r="AU36" s="78"/>
      <c r="AV36" s="78"/>
      <c r="AW36" s="78"/>
      <c r="AX36" s="78"/>
      <c r="AY36" s="78"/>
      <c r="AZ36" s="78"/>
      <c r="BA36" s="15"/>
      <c r="BB36" s="15"/>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48"/>
      <c r="CB36" s="48"/>
      <c r="CC36" s="14"/>
      <c r="CD36" s="14"/>
      <c r="CE36" s="48"/>
      <c r="CF36" s="15"/>
      <c r="CG36" s="78"/>
      <c r="CH36" s="78"/>
      <c r="CI36" s="78"/>
      <c r="CJ36" s="78"/>
      <c r="CK36" s="78"/>
      <c r="CL36" s="78"/>
      <c r="CM36" s="48"/>
      <c r="CN36" s="15"/>
      <c r="CO36" s="78"/>
      <c r="CP36" s="78"/>
      <c r="CQ36" s="48"/>
      <c r="CR36" s="15"/>
      <c r="CS36" s="78"/>
      <c r="CT36" s="78"/>
      <c r="CU36" s="48"/>
      <c r="CV36" s="15"/>
      <c r="CW36" s="78"/>
      <c r="CX36" s="78"/>
      <c r="CY36" s="48"/>
      <c r="CZ36" s="15"/>
      <c r="DA36" s="78"/>
      <c r="DB36" s="172"/>
      <c r="DC36" s="48"/>
      <c r="DD36" s="48"/>
      <c r="DE36" s="78"/>
      <c r="DF36" s="78"/>
      <c r="DG36" s="48"/>
      <c r="DH36" s="48"/>
      <c r="DI36" s="14"/>
      <c r="DJ36" s="14"/>
      <c r="DK36" s="48"/>
      <c r="DL36" s="15"/>
      <c r="DM36" s="14"/>
      <c r="DN36" s="14"/>
      <c r="DO36" s="48"/>
      <c r="DP36" s="15"/>
      <c r="DQ36" s="14"/>
      <c r="DR36" s="14"/>
      <c r="DS36" s="48"/>
      <c r="DT36" s="15"/>
      <c r="DU36" s="14"/>
      <c r="DV36" s="14"/>
      <c r="DW36" s="48"/>
      <c r="DX36" s="15"/>
      <c r="DY36" s="14"/>
      <c r="DZ36" s="14"/>
      <c r="EA36" s="48"/>
      <c r="EB36" s="15"/>
      <c r="EC36" s="14"/>
      <c r="ED36" s="14"/>
      <c r="EE36" s="48"/>
      <c r="EF36" s="15"/>
      <c r="EG36" s="14"/>
      <c r="EH36" s="14"/>
      <c r="EI36" s="48">
        <v>10000</v>
      </c>
      <c r="EJ36" s="48">
        <v>10000</v>
      </c>
      <c r="EK36" s="14">
        <f>EJ36/EI36*100</f>
        <v>100</v>
      </c>
      <c r="EL36" s="14"/>
      <c r="EM36" s="48"/>
      <c r="EN36" s="15"/>
      <c r="EO36" s="14"/>
      <c r="EP36" s="14"/>
      <c r="EQ36" s="48"/>
      <c r="ER36" s="15"/>
      <c r="ES36" s="14"/>
      <c r="ET36" s="14"/>
      <c r="EU36" s="48"/>
      <c r="EV36" s="15"/>
      <c r="EW36" s="14"/>
      <c r="EX36" s="14"/>
      <c r="EY36" s="48"/>
      <c r="EZ36" s="15"/>
      <c r="FA36" s="14"/>
      <c r="FB36" s="14"/>
      <c r="FC36" s="48"/>
      <c r="FD36" s="15"/>
      <c r="FE36" s="14"/>
      <c r="FF36" s="14"/>
      <c r="FG36" s="48"/>
      <c r="FH36" s="15"/>
      <c r="FI36" s="14"/>
      <c r="FJ36" s="14"/>
      <c r="FK36" s="48"/>
      <c r="FL36" s="15"/>
      <c r="FM36" s="14"/>
      <c r="FN36" s="14"/>
      <c r="FO36" s="48"/>
      <c r="FP36" s="15"/>
      <c r="FQ36" s="14"/>
      <c r="FR36" s="14"/>
      <c r="FS36" s="78"/>
      <c r="FT36" s="15"/>
      <c r="FU36" s="78"/>
      <c r="FV36" s="78"/>
      <c r="FW36" s="133">
        <v>10000</v>
      </c>
      <c r="FX36" s="133">
        <v>10000</v>
      </c>
      <c r="FY36" s="14">
        <f t="shared" si="177"/>
        <v>100</v>
      </c>
      <c r="FZ36" s="78"/>
      <c r="GA36" s="133"/>
      <c r="GB36" s="15"/>
      <c r="GC36" s="78"/>
      <c r="GD36" s="78"/>
      <c r="GE36" s="133"/>
      <c r="GF36" s="15"/>
      <c r="GG36" s="78"/>
      <c r="GH36" s="78"/>
      <c r="GI36" s="133"/>
      <c r="GJ36" s="15"/>
      <c r="GK36" s="78"/>
      <c r="GL36" s="78"/>
      <c r="GM36" s="133"/>
      <c r="GN36" s="15"/>
      <c r="GO36" s="78"/>
      <c r="GP36" s="78"/>
      <c r="GQ36" s="133"/>
      <c r="GR36" s="15"/>
      <c r="GS36" s="78"/>
      <c r="GT36" s="78"/>
      <c r="GU36" s="133"/>
      <c r="GV36" s="15"/>
      <c r="GW36" s="78"/>
      <c r="GX36" s="78"/>
      <c r="GY36" s="133"/>
      <c r="GZ36" s="15"/>
      <c r="HA36" s="78"/>
      <c r="HB36" s="78"/>
      <c r="HC36" s="133"/>
      <c r="HD36" s="15"/>
      <c r="HE36" s="78"/>
      <c r="HF36" s="78"/>
      <c r="HG36" s="133"/>
      <c r="HH36" s="133"/>
      <c r="HI36" s="78"/>
      <c r="HJ36" s="78"/>
      <c r="HK36" s="133"/>
      <c r="HL36" s="15"/>
      <c r="HM36" s="78"/>
      <c r="HN36" s="78"/>
      <c r="HO36" s="133"/>
      <c r="HP36" s="15"/>
      <c r="HQ36" s="78"/>
      <c r="HR36" s="78"/>
      <c r="HS36" s="133"/>
      <c r="HT36" s="15"/>
      <c r="HU36" s="78"/>
      <c r="HV36" s="78"/>
      <c r="HW36" s="133"/>
      <c r="HX36" s="15"/>
      <c r="HY36" s="78"/>
      <c r="HZ36" s="78"/>
      <c r="IA36" s="133"/>
      <c r="IB36" s="15"/>
      <c r="IC36" s="78"/>
      <c r="ID36" s="78"/>
      <c r="IE36" s="133"/>
      <c r="IF36" s="15"/>
      <c r="IG36" s="78"/>
      <c r="IH36" s="78"/>
      <c r="II36" s="133"/>
      <c r="IJ36" s="15"/>
      <c r="IK36" s="78"/>
      <c r="IL36" s="78"/>
      <c r="IM36" s="133">
        <v>10000</v>
      </c>
      <c r="IN36" s="15">
        <v>3767.248</v>
      </c>
      <c r="IO36" s="48">
        <f>IN36/IM36*100</f>
        <v>37.67248</v>
      </c>
      <c r="IP36" s="78"/>
      <c r="IQ36" s="133"/>
      <c r="IR36" s="15"/>
      <c r="IS36" s="48"/>
    </row>
    <row r="37" spans="1:253" s="12" customFormat="1" ht="18.75" customHeight="1" x14ac:dyDescent="0.25">
      <c r="A37" s="57" t="s">
        <v>452</v>
      </c>
      <c r="B37" s="48">
        <f t="shared" si="158"/>
        <v>0</v>
      </c>
      <c r="C37" s="48">
        <f t="shared" si="159"/>
        <v>95.4</v>
      </c>
      <c r="D37" s="48">
        <f t="shared" si="160"/>
        <v>95.4</v>
      </c>
      <c r="E37" s="15">
        <f t="shared" si="234"/>
        <v>100</v>
      </c>
      <c r="F37" s="15"/>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48"/>
      <c r="AN37" s="48"/>
      <c r="AO37" s="15"/>
      <c r="AP37" s="15"/>
      <c r="AQ37" s="78"/>
      <c r="AR37" s="78"/>
      <c r="AS37" s="78"/>
      <c r="AT37" s="78"/>
      <c r="AU37" s="78"/>
      <c r="AV37" s="78"/>
      <c r="AW37" s="78"/>
      <c r="AX37" s="78"/>
      <c r="AY37" s="78"/>
      <c r="AZ37" s="78"/>
      <c r="BA37" s="15"/>
      <c r="BB37" s="15"/>
      <c r="BC37" s="78"/>
      <c r="BD37" s="78"/>
      <c r="BE37" s="78"/>
      <c r="BF37" s="78"/>
      <c r="BG37" s="78"/>
      <c r="BH37" s="78"/>
      <c r="BI37" s="78"/>
      <c r="BJ37" s="78"/>
      <c r="BK37" s="78"/>
      <c r="BL37" s="78"/>
      <c r="BM37" s="78"/>
      <c r="BN37" s="78"/>
      <c r="BO37" s="78"/>
      <c r="BP37" s="78"/>
      <c r="BQ37" s="78"/>
      <c r="BR37" s="78"/>
      <c r="BS37" s="78"/>
      <c r="BT37" s="78"/>
      <c r="BU37" s="78"/>
      <c r="BV37" s="78"/>
      <c r="BW37" s="78"/>
      <c r="BX37" s="78"/>
      <c r="BY37" s="78"/>
      <c r="BZ37" s="78"/>
      <c r="CA37" s="48">
        <v>95.4</v>
      </c>
      <c r="CB37" s="48">
        <v>95.4</v>
      </c>
      <c r="CC37" s="14">
        <f t="shared" si="228"/>
        <v>100</v>
      </c>
      <c r="CD37" s="14"/>
      <c r="CE37" s="48"/>
      <c r="CF37" s="15"/>
      <c r="CG37" s="78"/>
      <c r="CH37" s="78"/>
      <c r="CI37" s="78"/>
      <c r="CJ37" s="78"/>
      <c r="CK37" s="78"/>
      <c r="CL37" s="78"/>
      <c r="CM37" s="48"/>
      <c r="CN37" s="15"/>
      <c r="CO37" s="78"/>
      <c r="CP37" s="78"/>
      <c r="CQ37" s="48"/>
      <c r="CR37" s="15"/>
      <c r="CS37" s="78"/>
      <c r="CT37" s="78"/>
      <c r="CU37" s="48"/>
      <c r="CV37" s="15"/>
      <c r="CW37" s="78"/>
      <c r="CX37" s="78"/>
      <c r="CY37" s="48"/>
      <c r="CZ37" s="15"/>
      <c r="DA37" s="78"/>
      <c r="DB37" s="172"/>
      <c r="DC37" s="48"/>
      <c r="DD37" s="48"/>
      <c r="DE37" s="78"/>
      <c r="DF37" s="78"/>
      <c r="DG37" s="48"/>
      <c r="DH37" s="48"/>
      <c r="DI37" s="14"/>
      <c r="DJ37" s="14"/>
      <c r="DK37" s="48"/>
      <c r="DL37" s="15"/>
      <c r="DM37" s="14"/>
      <c r="DN37" s="14"/>
      <c r="DO37" s="48"/>
      <c r="DP37" s="15"/>
      <c r="DQ37" s="14"/>
      <c r="DR37" s="14"/>
      <c r="DS37" s="48"/>
      <c r="DT37" s="15"/>
      <c r="DU37" s="14"/>
      <c r="DV37" s="14"/>
      <c r="DW37" s="48"/>
      <c r="DX37" s="15"/>
      <c r="DY37" s="14"/>
      <c r="DZ37" s="14"/>
      <c r="EA37" s="48"/>
      <c r="EB37" s="15"/>
      <c r="EC37" s="14"/>
      <c r="ED37" s="14"/>
      <c r="EE37" s="48"/>
      <c r="EF37" s="15"/>
      <c r="EG37" s="14"/>
      <c r="EH37" s="14"/>
      <c r="EI37" s="48"/>
      <c r="EJ37" s="15"/>
      <c r="EK37" s="14"/>
      <c r="EL37" s="14"/>
      <c r="EM37" s="48"/>
      <c r="EN37" s="15"/>
      <c r="EO37" s="14"/>
      <c r="EP37" s="14"/>
      <c r="EQ37" s="48"/>
      <c r="ER37" s="15"/>
      <c r="ES37" s="14"/>
      <c r="ET37" s="14"/>
      <c r="EU37" s="48"/>
      <c r="EV37" s="15"/>
      <c r="EW37" s="14"/>
      <c r="EX37" s="14"/>
      <c r="EY37" s="48"/>
      <c r="EZ37" s="15"/>
      <c r="FA37" s="14"/>
      <c r="FB37" s="14"/>
      <c r="FC37" s="48"/>
      <c r="FD37" s="15"/>
      <c r="FE37" s="14"/>
      <c r="FF37" s="14"/>
      <c r="FG37" s="48"/>
      <c r="FH37" s="15"/>
      <c r="FI37" s="14"/>
      <c r="FJ37" s="14"/>
      <c r="FK37" s="48"/>
      <c r="FL37" s="15"/>
      <c r="FM37" s="14"/>
      <c r="FN37" s="14"/>
      <c r="FO37" s="48"/>
      <c r="FP37" s="15"/>
      <c r="FQ37" s="14"/>
      <c r="FR37" s="14"/>
      <c r="FS37" s="78"/>
      <c r="FT37" s="15"/>
      <c r="FU37" s="78"/>
      <c r="FV37" s="78"/>
      <c r="FW37" s="78"/>
      <c r="FX37" s="15"/>
      <c r="FY37" s="78"/>
      <c r="FZ37" s="78"/>
      <c r="GA37" s="78"/>
      <c r="GB37" s="15"/>
      <c r="GC37" s="78"/>
      <c r="GD37" s="78"/>
      <c r="GE37" s="78"/>
      <c r="GF37" s="15"/>
      <c r="GG37" s="78"/>
      <c r="GH37" s="78"/>
      <c r="GI37" s="78"/>
      <c r="GJ37" s="15"/>
      <c r="GK37" s="78"/>
      <c r="GL37" s="78"/>
      <c r="GM37" s="78"/>
      <c r="GN37" s="15"/>
      <c r="GO37" s="78"/>
      <c r="GP37" s="78"/>
      <c r="GQ37" s="78"/>
      <c r="GR37" s="15"/>
      <c r="GS37" s="78"/>
      <c r="GT37" s="78"/>
      <c r="GU37" s="78"/>
      <c r="GV37" s="15"/>
      <c r="GW37" s="78"/>
      <c r="GX37" s="78"/>
      <c r="GY37" s="78"/>
      <c r="GZ37" s="15"/>
      <c r="HA37" s="78"/>
      <c r="HB37" s="78"/>
      <c r="HC37" s="78"/>
      <c r="HD37" s="15"/>
      <c r="HE37" s="78"/>
      <c r="HF37" s="78"/>
      <c r="HG37" s="78"/>
      <c r="HH37" s="78"/>
      <c r="HI37" s="78"/>
      <c r="HJ37" s="78"/>
      <c r="HK37" s="78"/>
      <c r="HL37" s="15"/>
      <c r="HM37" s="78"/>
      <c r="HN37" s="78"/>
      <c r="HO37" s="78"/>
      <c r="HP37" s="15"/>
      <c r="HQ37" s="78"/>
      <c r="HR37" s="78"/>
      <c r="HS37" s="78"/>
      <c r="HT37" s="15"/>
      <c r="HU37" s="78"/>
      <c r="HV37" s="78"/>
      <c r="HW37" s="78"/>
      <c r="HX37" s="15"/>
      <c r="HY37" s="78"/>
      <c r="HZ37" s="78"/>
      <c r="IA37" s="78"/>
      <c r="IB37" s="15"/>
      <c r="IC37" s="78"/>
      <c r="ID37" s="78"/>
      <c r="IE37" s="78"/>
      <c r="IF37" s="15"/>
      <c r="IG37" s="78"/>
      <c r="IH37" s="78"/>
      <c r="II37" s="78"/>
      <c r="IJ37" s="15"/>
      <c r="IK37" s="78"/>
      <c r="IL37" s="78"/>
      <c r="IM37" s="78"/>
      <c r="IN37" s="15"/>
      <c r="IO37" s="78"/>
      <c r="IP37" s="78"/>
      <c r="IQ37" s="78"/>
      <c r="IR37" s="15"/>
      <c r="IS37" s="78"/>
    </row>
    <row r="38" spans="1:253" s="12" customFormat="1" ht="18.75" customHeight="1" x14ac:dyDescent="0.25">
      <c r="A38" s="57" t="s">
        <v>369</v>
      </c>
      <c r="B38" s="48">
        <f t="shared" si="158"/>
        <v>0</v>
      </c>
      <c r="C38" s="48">
        <f t="shared" si="159"/>
        <v>225.2</v>
      </c>
      <c r="D38" s="48">
        <f t="shared" si="160"/>
        <v>225.2</v>
      </c>
      <c r="E38" s="15">
        <f t="shared" si="234"/>
        <v>100</v>
      </c>
      <c r="F38" s="15"/>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48"/>
      <c r="AN38" s="48"/>
      <c r="AO38" s="15"/>
      <c r="AP38" s="15"/>
      <c r="AQ38" s="78"/>
      <c r="AR38" s="78"/>
      <c r="AS38" s="78"/>
      <c r="AT38" s="78"/>
      <c r="AU38" s="78"/>
      <c r="AV38" s="78"/>
      <c r="AW38" s="78"/>
      <c r="AX38" s="78"/>
      <c r="AY38" s="78"/>
      <c r="AZ38" s="78"/>
      <c r="BA38" s="15"/>
      <c r="BB38" s="15"/>
      <c r="BC38" s="78"/>
      <c r="BD38" s="78"/>
      <c r="BE38" s="78"/>
      <c r="BF38" s="78"/>
      <c r="BG38" s="78"/>
      <c r="BH38" s="78"/>
      <c r="BI38" s="78"/>
      <c r="BJ38" s="78"/>
      <c r="BK38" s="78"/>
      <c r="BL38" s="78"/>
      <c r="BM38" s="78"/>
      <c r="BN38" s="78"/>
      <c r="BO38" s="78"/>
      <c r="BP38" s="78"/>
      <c r="BQ38" s="78"/>
      <c r="BR38" s="78"/>
      <c r="BS38" s="78"/>
      <c r="BT38" s="78"/>
      <c r="BU38" s="78"/>
      <c r="BV38" s="78"/>
      <c r="BW38" s="78"/>
      <c r="BX38" s="78"/>
      <c r="BY38" s="78"/>
      <c r="BZ38" s="78"/>
      <c r="CA38" s="48">
        <v>225.2</v>
      </c>
      <c r="CB38" s="48">
        <v>225.2</v>
      </c>
      <c r="CC38" s="14">
        <f t="shared" si="228"/>
        <v>100</v>
      </c>
      <c r="CD38" s="14"/>
      <c r="CE38" s="48"/>
      <c r="CF38" s="15"/>
      <c r="CG38" s="78"/>
      <c r="CH38" s="78"/>
      <c r="CI38" s="78"/>
      <c r="CJ38" s="78"/>
      <c r="CK38" s="78"/>
      <c r="CL38" s="78"/>
      <c r="CM38" s="48"/>
      <c r="CN38" s="15"/>
      <c r="CO38" s="78"/>
      <c r="CP38" s="78"/>
      <c r="CQ38" s="48"/>
      <c r="CR38" s="15"/>
      <c r="CS38" s="78"/>
      <c r="CT38" s="78"/>
      <c r="CU38" s="48"/>
      <c r="CV38" s="15"/>
      <c r="CW38" s="78"/>
      <c r="CX38" s="78"/>
      <c r="CY38" s="48"/>
      <c r="CZ38" s="15"/>
      <c r="DA38" s="78"/>
      <c r="DB38" s="172"/>
      <c r="DC38" s="48"/>
      <c r="DD38" s="48"/>
      <c r="DE38" s="78"/>
      <c r="DF38" s="78"/>
      <c r="DG38" s="48"/>
      <c r="DH38" s="48"/>
      <c r="DI38" s="14"/>
      <c r="DJ38" s="14"/>
      <c r="DK38" s="48"/>
      <c r="DL38" s="15"/>
      <c r="DM38" s="14"/>
      <c r="DN38" s="14"/>
      <c r="DO38" s="48"/>
      <c r="DP38" s="15"/>
      <c r="DQ38" s="14"/>
      <c r="DR38" s="14"/>
      <c r="DS38" s="48"/>
      <c r="DT38" s="15"/>
      <c r="DU38" s="14"/>
      <c r="DV38" s="14"/>
      <c r="DW38" s="48"/>
      <c r="DX38" s="15"/>
      <c r="DY38" s="14"/>
      <c r="DZ38" s="14"/>
      <c r="EA38" s="48"/>
      <c r="EB38" s="15"/>
      <c r="EC38" s="14"/>
      <c r="ED38" s="14"/>
      <c r="EE38" s="48"/>
      <c r="EF38" s="15"/>
      <c r="EG38" s="14"/>
      <c r="EH38" s="14"/>
      <c r="EI38" s="48"/>
      <c r="EJ38" s="15"/>
      <c r="EK38" s="14"/>
      <c r="EL38" s="14"/>
      <c r="EM38" s="48"/>
      <c r="EN38" s="15"/>
      <c r="EO38" s="14"/>
      <c r="EP38" s="14"/>
      <c r="EQ38" s="48"/>
      <c r="ER38" s="15"/>
      <c r="ES38" s="14"/>
      <c r="ET38" s="14"/>
      <c r="EU38" s="48"/>
      <c r="EV38" s="15"/>
      <c r="EW38" s="14"/>
      <c r="EX38" s="14"/>
      <c r="EY38" s="48"/>
      <c r="EZ38" s="15"/>
      <c r="FA38" s="14"/>
      <c r="FB38" s="14"/>
      <c r="FC38" s="48"/>
      <c r="FD38" s="15"/>
      <c r="FE38" s="14"/>
      <c r="FF38" s="14"/>
      <c r="FG38" s="48"/>
      <c r="FH38" s="15"/>
      <c r="FI38" s="14"/>
      <c r="FJ38" s="14"/>
      <c r="FK38" s="48"/>
      <c r="FL38" s="15"/>
      <c r="FM38" s="14"/>
      <c r="FN38" s="14"/>
      <c r="FO38" s="48"/>
      <c r="FP38" s="15"/>
      <c r="FQ38" s="14"/>
      <c r="FR38" s="14"/>
      <c r="FS38" s="78"/>
      <c r="FT38" s="15"/>
      <c r="FU38" s="78"/>
      <c r="FV38" s="78"/>
      <c r="FW38" s="78"/>
      <c r="FX38" s="15"/>
      <c r="FY38" s="78"/>
      <c r="FZ38" s="78"/>
      <c r="GA38" s="78"/>
      <c r="GB38" s="15"/>
      <c r="GC38" s="78"/>
      <c r="GD38" s="78"/>
      <c r="GE38" s="78"/>
      <c r="GF38" s="15"/>
      <c r="GG38" s="78"/>
      <c r="GH38" s="78"/>
      <c r="GI38" s="78"/>
      <c r="GJ38" s="15"/>
      <c r="GK38" s="78"/>
      <c r="GL38" s="78"/>
      <c r="GM38" s="78"/>
      <c r="GN38" s="15"/>
      <c r="GO38" s="78"/>
      <c r="GP38" s="78"/>
      <c r="GQ38" s="78"/>
      <c r="GR38" s="15"/>
      <c r="GS38" s="78"/>
      <c r="GT38" s="78"/>
      <c r="GU38" s="78"/>
      <c r="GV38" s="15"/>
      <c r="GW38" s="78"/>
      <c r="GX38" s="78"/>
      <c r="GY38" s="78"/>
      <c r="GZ38" s="15"/>
      <c r="HA38" s="78"/>
      <c r="HB38" s="78"/>
      <c r="HC38" s="78"/>
      <c r="HD38" s="15"/>
      <c r="HE38" s="78"/>
      <c r="HF38" s="78"/>
      <c r="HG38" s="78"/>
      <c r="HH38" s="78"/>
      <c r="HI38" s="78"/>
      <c r="HJ38" s="78"/>
      <c r="HK38" s="78"/>
      <c r="HL38" s="15"/>
      <c r="HM38" s="78"/>
      <c r="HN38" s="78"/>
      <c r="HO38" s="78"/>
      <c r="HP38" s="15"/>
      <c r="HQ38" s="78"/>
      <c r="HR38" s="78"/>
      <c r="HS38" s="78"/>
      <c r="HT38" s="15"/>
      <c r="HU38" s="78"/>
      <c r="HV38" s="78"/>
      <c r="HW38" s="78"/>
      <c r="HX38" s="15"/>
      <c r="HY38" s="78"/>
      <c r="HZ38" s="78"/>
      <c r="IA38" s="78"/>
      <c r="IB38" s="15"/>
      <c r="IC38" s="78"/>
      <c r="ID38" s="78"/>
      <c r="IE38" s="78"/>
      <c r="IF38" s="15"/>
      <c r="IG38" s="78"/>
      <c r="IH38" s="78"/>
      <c r="II38" s="78"/>
      <c r="IJ38" s="15"/>
      <c r="IK38" s="78"/>
      <c r="IL38" s="78"/>
      <c r="IM38" s="78"/>
      <c r="IN38" s="15"/>
      <c r="IO38" s="78"/>
      <c r="IP38" s="78"/>
      <c r="IQ38" s="78"/>
      <c r="IR38" s="15"/>
      <c r="IS38" s="78"/>
    </row>
    <row r="39" spans="1:253" s="12" customFormat="1" ht="18.75" customHeight="1" x14ac:dyDescent="0.25">
      <c r="A39" s="57" t="s">
        <v>453</v>
      </c>
      <c r="B39" s="48">
        <f t="shared" si="158"/>
        <v>0</v>
      </c>
      <c r="C39" s="48">
        <f t="shared" si="159"/>
        <v>129</v>
      </c>
      <c r="D39" s="48">
        <f t="shared" si="160"/>
        <v>129</v>
      </c>
      <c r="E39" s="15">
        <f t="shared" si="234"/>
        <v>100</v>
      </c>
      <c r="F39" s="15"/>
      <c r="G39" s="78"/>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48"/>
      <c r="AN39" s="48"/>
      <c r="AO39" s="15"/>
      <c r="AP39" s="15"/>
      <c r="AQ39" s="78"/>
      <c r="AR39" s="78"/>
      <c r="AS39" s="78"/>
      <c r="AT39" s="78"/>
      <c r="AU39" s="78"/>
      <c r="AV39" s="78"/>
      <c r="AW39" s="78"/>
      <c r="AX39" s="78"/>
      <c r="AY39" s="78"/>
      <c r="AZ39" s="78"/>
      <c r="BA39" s="15"/>
      <c r="BB39" s="15"/>
      <c r="BC39" s="78"/>
      <c r="BD39" s="78"/>
      <c r="BE39" s="78"/>
      <c r="BF39" s="78"/>
      <c r="BG39" s="78"/>
      <c r="BH39" s="78"/>
      <c r="BI39" s="78"/>
      <c r="BJ39" s="78"/>
      <c r="BK39" s="78"/>
      <c r="BL39" s="78"/>
      <c r="BM39" s="78"/>
      <c r="BN39" s="78"/>
      <c r="BO39" s="78"/>
      <c r="BP39" s="78"/>
      <c r="BQ39" s="78"/>
      <c r="BR39" s="78"/>
      <c r="BS39" s="78"/>
      <c r="BT39" s="78"/>
      <c r="BU39" s="78"/>
      <c r="BV39" s="78"/>
      <c r="BW39" s="78"/>
      <c r="BX39" s="78"/>
      <c r="BY39" s="78"/>
      <c r="BZ39" s="78"/>
      <c r="CA39" s="48">
        <v>129</v>
      </c>
      <c r="CB39" s="48">
        <v>129</v>
      </c>
      <c r="CC39" s="14">
        <f t="shared" si="228"/>
        <v>100</v>
      </c>
      <c r="CD39" s="14"/>
      <c r="CE39" s="48"/>
      <c r="CF39" s="15"/>
      <c r="CG39" s="78"/>
      <c r="CH39" s="78"/>
      <c r="CI39" s="78"/>
      <c r="CJ39" s="78"/>
      <c r="CK39" s="78"/>
      <c r="CL39" s="78"/>
      <c r="CM39" s="48"/>
      <c r="CN39" s="15"/>
      <c r="CO39" s="78"/>
      <c r="CP39" s="78"/>
      <c r="CQ39" s="48"/>
      <c r="CR39" s="15"/>
      <c r="CS39" s="78"/>
      <c r="CT39" s="78"/>
      <c r="CU39" s="48"/>
      <c r="CV39" s="15"/>
      <c r="CW39" s="78"/>
      <c r="CX39" s="78"/>
      <c r="CY39" s="48"/>
      <c r="CZ39" s="15"/>
      <c r="DA39" s="78"/>
      <c r="DB39" s="172"/>
      <c r="DC39" s="48"/>
      <c r="DD39" s="48"/>
      <c r="DE39" s="78"/>
      <c r="DF39" s="78"/>
      <c r="DG39" s="48"/>
      <c r="DH39" s="48"/>
      <c r="DI39" s="14"/>
      <c r="DJ39" s="14"/>
      <c r="DK39" s="48"/>
      <c r="DL39" s="15"/>
      <c r="DM39" s="14"/>
      <c r="DN39" s="14"/>
      <c r="DO39" s="48"/>
      <c r="DP39" s="15"/>
      <c r="DQ39" s="14"/>
      <c r="DR39" s="14"/>
      <c r="DS39" s="48"/>
      <c r="DT39" s="15"/>
      <c r="DU39" s="14"/>
      <c r="DV39" s="14"/>
      <c r="DW39" s="48"/>
      <c r="DX39" s="15"/>
      <c r="DY39" s="14"/>
      <c r="DZ39" s="14"/>
      <c r="EA39" s="48"/>
      <c r="EB39" s="15"/>
      <c r="EC39" s="14"/>
      <c r="ED39" s="14"/>
      <c r="EE39" s="48"/>
      <c r="EF39" s="15"/>
      <c r="EG39" s="14"/>
      <c r="EH39" s="14"/>
      <c r="EI39" s="48"/>
      <c r="EJ39" s="15"/>
      <c r="EK39" s="14"/>
      <c r="EL39" s="14"/>
      <c r="EM39" s="48"/>
      <c r="EN39" s="15"/>
      <c r="EO39" s="14"/>
      <c r="EP39" s="14"/>
      <c r="EQ39" s="48"/>
      <c r="ER39" s="15"/>
      <c r="ES39" s="14"/>
      <c r="ET39" s="14"/>
      <c r="EU39" s="48"/>
      <c r="EV39" s="15"/>
      <c r="EW39" s="14"/>
      <c r="EX39" s="14"/>
      <c r="EY39" s="48"/>
      <c r="EZ39" s="15"/>
      <c r="FA39" s="14"/>
      <c r="FB39" s="14"/>
      <c r="FC39" s="48"/>
      <c r="FD39" s="15"/>
      <c r="FE39" s="14"/>
      <c r="FF39" s="14"/>
      <c r="FG39" s="48"/>
      <c r="FH39" s="15"/>
      <c r="FI39" s="14"/>
      <c r="FJ39" s="14"/>
      <c r="FK39" s="48"/>
      <c r="FL39" s="15"/>
      <c r="FM39" s="14"/>
      <c r="FN39" s="14"/>
      <c r="FO39" s="48"/>
      <c r="FP39" s="15"/>
      <c r="FQ39" s="14"/>
      <c r="FR39" s="14"/>
      <c r="FS39" s="78"/>
      <c r="FT39" s="15"/>
      <c r="FU39" s="78"/>
      <c r="FV39" s="78"/>
      <c r="FW39" s="78"/>
      <c r="FX39" s="15"/>
      <c r="FY39" s="78"/>
      <c r="FZ39" s="78"/>
      <c r="GA39" s="78"/>
      <c r="GB39" s="15"/>
      <c r="GC39" s="78"/>
      <c r="GD39" s="78"/>
      <c r="GE39" s="78"/>
      <c r="GF39" s="15"/>
      <c r="GG39" s="78"/>
      <c r="GH39" s="78"/>
      <c r="GI39" s="78"/>
      <c r="GJ39" s="15"/>
      <c r="GK39" s="78"/>
      <c r="GL39" s="78"/>
      <c r="GM39" s="78"/>
      <c r="GN39" s="15"/>
      <c r="GO39" s="78"/>
      <c r="GP39" s="78"/>
      <c r="GQ39" s="78"/>
      <c r="GR39" s="15"/>
      <c r="GS39" s="78"/>
      <c r="GT39" s="78"/>
      <c r="GU39" s="78"/>
      <c r="GV39" s="15"/>
      <c r="GW39" s="78"/>
      <c r="GX39" s="78"/>
      <c r="GY39" s="78"/>
      <c r="GZ39" s="15"/>
      <c r="HA39" s="78"/>
      <c r="HB39" s="78"/>
      <c r="HC39" s="78"/>
      <c r="HD39" s="15"/>
      <c r="HE39" s="78"/>
      <c r="HF39" s="78"/>
      <c r="HG39" s="78"/>
      <c r="HH39" s="78"/>
      <c r="HI39" s="78"/>
      <c r="HJ39" s="78"/>
      <c r="HK39" s="78"/>
      <c r="HL39" s="15"/>
      <c r="HM39" s="78"/>
      <c r="HN39" s="78"/>
      <c r="HO39" s="78"/>
      <c r="HP39" s="15"/>
      <c r="HQ39" s="78"/>
      <c r="HR39" s="78"/>
      <c r="HS39" s="78"/>
      <c r="HT39" s="15"/>
      <c r="HU39" s="78"/>
      <c r="HV39" s="78"/>
      <c r="HW39" s="78"/>
      <c r="HX39" s="15"/>
      <c r="HY39" s="78"/>
      <c r="HZ39" s="78"/>
      <c r="IA39" s="78"/>
      <c r="IB39" s="15"/>
      <c r="IC39" s="78"/>
      <c r="ID39" s="78"/>
      <c r="IE39" s="78"/>
      <c r="IF39" s="15"/>
      <c r="IG39" s="78"/>
      <c r="IH39" s="78"/>
      <c r="II39" s="78"/>
      <c r="IJ39" s="15"/>
      <c r="IK39" s="78"/>
      <c r="IL39" s="78"/>
      <c r="IM39" s="78"/>
      <c r="IN39" s="15"/>
      <c r="IO39" s="78"/>
      <c r="IP39" s="78"/>
      <c r="IQ39" s="78"/>
      <c r="IR39" s="15"/>
      <c r="IS39" s="78"/>
    </row>
    <row r="40" spans="1:253" s="12" customFormat="1" ht="18.75" customHeight="1" x14ac:dyDescent="0.25">
      <c r="A40" s="57" t="s">
        <v>283</v>
      </c>
      <c r="B40" s="48">
        <f t="shared" si="158"/>
        <v>0</v>
      </c>
      <c r="C40" s="48">
        <f t="shared" si="159"/>
        <v>308.60000000000002</v>
      </c>
      <c r="D40" s="48">
        <f t="shared" si="160"/>
        <v>308.60000000000002</v>
      </c>
      <c r="E40" s="15">
        <f t="shared" si="234"/>
        <v>100</v>
      </c>
      <c r="F40" s="15"/>
      <c r="G40" s="78"/>
      <c r="H40" s="78"/>
      <c r="I40" s="78"/>
      <c r="J40" s="78"/>
      <c r="K40" s="78"/>
      <c r="L40" s="78"/>
      <c r="M40" s="78"/>
      <c r="N40" s="48"/>
      <c r="O40" s="48"/>
      <c r="P40" s="78"/>
      <c r="Q40" s="78"/>
      <c r="R40" s="78"/>
      <c r="S40" s="78"/>
      <c r="T40" s="78"/>
      <c r="U40" s="78"/>
      <c r="V40" s="78"/>
      <c r="W40" s="78"/>
      <c r="X40" s="78"/>
      <c r="Y40" s="78"/>
      <c r="Z40" s="78"/>
      <c r="AA40" s="78"/>
      <c r="AB40" s="78"/>
      <c r="AC40" s="78"/>
      <c r="AD40" s="78"/>
      <c r="AE40" s="78"/>
      <c r="AF40" s="78"/>
      <c r="AG40" s="78"/>
      <c r="AH40" s="78"/>
      <c r="AI40" s="78"/>
      <c r="AJ40" s="78"/>
      <c r="AK40" s="78"/>
      <c r="AL40" s="78"/>
      <c r="AM40" s="48"/>
      <c r="AN40" s="48"/>
      <c r="AO40" s="48"/>
      <c r="AP40" s="48"/>
      <c r="AQ40" s="78"/>
      <c r="AR40" s="78"/>
      <c r="AS40" s="78"/>
      <c r="AT40" s="78"/>
      <c r="AU40" s="78"/>
      <c r="AV40" s="78"/>
      <c r="AW40" s="78"/>
      <c r="AX40" s="78"/>
      <c r="AY40" s="78"/>
      <c r="AZ40" s="78"/>
      <c r="BA40" s="15"/>
      <c r="BB40" s="15"/>
      <c r="BC40" s="78"/>
      <c r="BD40" s="78"/>
      <c r="BE40" s="78"/>
      <c r="BF40" s="78"/>
      <c r="BG40" s="78"/>
      <c r="BH40" s="78"/>
      <c r="BI40" s="78"/>
      <c r="BJ40" s="78"/>
      <c r="BK40" s="78"/>
      <c r="BL40" s="78"/>
      <c r="BM40" s="78"/>
      <c r="BN40" s="78"/>
      <c r="BO40" s="78"/>
      <c r="BP40" s="78"/>
      <c r="BQ40" s="78"/>
      <c r="BR40" s="78"/>
      <c r="BS40" s="78"/>
      <c r="BT40" s="78"/>
      <c r="BU40" s="78"/>
      <c r="BV40" s="78"/>
      <c r="BW40" s="78"/>
      <c r="BX40" s="78"/>
      <c r="BY40" s="78"/>
      <c r="BZ40" s="78"/>
      <c r="CA40" s="48">
        <v>308.60000000000002</v>
      </c>
      <c r="CB40" s="48">
        <v>308.60000000000002</v>
      </c>
      <c r="CC40" s="14">
        <f t="shared" si="228"/>
        <v>100</v>
      </c>
      <c r="CD40" s="14"/>
      <c r="CE40" s="48"/>
      <c r="CF40" s="15"/>
      <c r="CG40" s="78"/>
      <c r="CH40" s="78"/>
      <c r="CI40" s="78"/>
      <c r="CJ40" s="78"/>
      <c r="CK40" s="78"/>
      <c r="CL40" s="78"/>
      <c r="CM40" s="48"/>
      <c r="CN40" s="15"/>
      <c r="CO40" s="78"/>
      <c r="CP40" s="78"/>
      <c r="CQ40" s="48"/>
      <c r="CR40" s="15"/>
      <c r="CS40" s="78"/>
      <c r="CT40" s="78"/>
      <c r="CU40" s="48"/>
      <c r="CV40" s="15"/>
      <c r="CW40" s="78"/>
      <c r="CX40" s="78"/>
      <c r="CY40" s="48"/>
      <c r="CZ40" s="15"/>
      <c r="DA40" s="78"/>
      <c r="DB40" s="172"/>
      <c r="DC40" s="48"/>
      <c r="DD40" s="48"/>
      <c r="DE40" s="78"/>
      <c r="DF40" s="78"/>
      <c r="DG40" s="48"/>
      <c r="DH40" s="48"/>
      <c r="DI40" s="14"/>
      <c r="DJ40" s="14"/>
      <c r="DK40" s="48"/>
      <c r="DL40" s="15"/>
      <c r="DM40" s="14"/>
      <c r="DN40" s="14"/>
      <c r="DO40" s="48"/>
      <c r="DP40" s="15"/>
      <c r="DQ40" s="14"/>
      <c r="DR40" s="14"/>
      <c r="DS40" s="48"/>
      <c r="DT40" s="15"/>
      <c r="DU40" s="14"/>
      <c r="DV40" s="14"/>
      <c r="DW40" s="48"/>
      <c r="DX40" s="15"/>
      <c r="DY40" s="14"/>
      <c r="DZ40" s="14"/>
      <c r="EA40" s="48"/>
      <c r="EB40" s="15"/>
      <c r="EC40" s="14"/>
      <c r="ED40" s="14"/>
      <c r="EE40" s="48"/>
      <c r="EF40" s="15"/>
      <c r="EG40" s="14"/>
      <c r="EH40" s="14"/>
      <c r="EI40" s="48"/>
      <c r="EJ40" s="15"/>
      <c r="EK40" s="14"/>
      <c r="EL40" s="14"/>
      <c r="EM40" s="48"/>
      <c r="EN40" s="15"/>
      <c r="EO40" s="14"/>
      <c r="EP40" s="14"/>
      <c r="EQ40" s="48"/>
      <c r="ER40" s="15"/>
      <c r="ES40" s="14"/>
      <c r="ET40" s="14"/>
      <c r="EU40" s="48"/>
      <c r="EV40" s="15"/>
      <c r="EW40" s="14"/>
      <c r="EX40" s="14"/>
      <c r="EY40" s="48"/>
      <c r="EZ40" s="15"/>
      <c r="FA40" s="14"/>
      <c r="FB40" s="14"/>
      <c r="FC40" s="48"/>
      <c r="FD40" s="15"/>
      <c r="FE40" s="14"/>
      <c r="FF40" s="14"/>
      <c r="FG40" s="48"/>
      <c r="FH40" s="15"/>
      <c r="FI40" s="14"/>
      <c r="FJ40" s="14"/>
      <c r="FK40" s="48"/>
      <c r="FL40" s="15"/>
      <c r="FM40" s="14"/>
      <c r="FN40" s="14"/>
      <c r="FO40" s="48"/>
      <c r="FP40" s="15"/>
      <c r="FQ40" s="14"/>
      <c r="FR40" s="14"/>
      <c r="FS40" s="78"/>
      <c r="FT40" s="15"/>
      <c r="FU40" s="78"/>
      <c r="FV40" s="78"/>
      <c r="FW40" s="78"/>
      <c r="FX40" s="15"/>
      <c r="FY40" s="78"/>
      <c r="FZ40" s="78"/>
      <c r="GA40" s="78"/>
      <c r="GB40" s="15"/>
      <c r="GC40" s="78"/>
      <c r="GD40" s="78"/>
      <c r="GE40" s="78"/>
      <c r="GF40" s="15"/>
      <c r="GG40" s="78"/>
      <c r="GH40" s="78"/>
      <c r="GI40" s="78"/>
      <c r="GJ40" s="15"/>
      <c r="GK40" s="78"/>
      <c r="GL40" s="78"/>
      <c r="GM40" s="78"/>
      <c r="GN40" s="15"/>
      <c r="GO40" s="78"/>
      <c r="GP40" s="78"/>
      <c r="GQ40" s="78"/>
      <c r="GR40" s="15"/>
      <c r="GS40" s="78"/>
      <c r="GT40" s="78"/>
      <c r="GU40" s="78"/>
      <c r="GV40" s="15"/>
      <c r="GW40" s="78"/>
      <c r="GX40" s="78"/>
      <c r="GY40" s="78"/>
      <c r="GZ40" s="15"/>
      <c r="HA40" s="78"/>
      <c r="HB40" s="78"/>
      <c r="HC40" s="78"/>
      <c r="HD40" s="15"/>
      <c r="HE40" s="78"/>
      <c r="HF40" s="78"/>
      <c r="HG40" s="78"/>
      <c r="HH40" s="78"/>
      <c r="HI40" s="78"/>
      <c r="HJ40" s="78"/>
      <c r="HK40" s="78"/>
      <c r="HL40" s="15"/>
      <c r="HM40" s="78"/>
      <c r="HN40" s="78"/>
      <c r="HO40" s="78"/>
      <c r="HP40" s="15"/>
      <c r="HQ40" s="78"/>
      <c r="HR40" s="78"/>
      <c r="HS40" s="78"/>
      <c r="HT40" s="15"/>
      <c r="HU40" s="78"/>
      <c r="HV40" s="78"/>
      <c r="HW40" s="78"/>
      <c r="HX40" s="15"/>
      <c r="HY40" s="78"/>
      <c r="HZ40" s="78"/>
      <c r="IA40" s="78"/>
      <c r="IB40" s="15"/>
      <c r="IC40" s="78"/>
      <c r="ID40" s="78"/>
      <c r="IE40" s="78"/>
      <c r="IF40" s="15"/>
      <c r="IG40" s="78"/>
      <c r="IH40" s="78"/>
      <c r="II40" s="78"/>
      <c r="IJ40" s="15"/>
      <c r="IK40" s="78"/>
      <c r="IL40" s="78"/>
      <c r="IM40" s="78"/>
      <c r="IN40" s="15"/>
      <c r="IO40" s="78"/>
      <c r="IP40" s="78"/>
      <c r="IQ40" s="78"/>
      <c r="IR40" s="15"/>
      <c r="IS40" s="78"/>
    </row>
    <row r="41" spans="1:253" s="12" customFormat="1" ht="18.75" customHeight="1" x14ac:dyDescent="0.25">
      <c r="A41" s="57" t="s">
        <v>454</v>
      </c>
      <c r="B41" s="48">
        <f t="shared" si="158"/>
        <v>0</v>
      </c>
      <c r="C41" s="48">
        <f t="shared" si="159"/>
        <v>98.6</v>
      </c>
      <c r="D41" s="48">
        <f t="shared" si="160"/>
        <v>98.6</v>
      </c>
      <c r="E41" s="15">
        <f t="shared" si="234"/>
        <v>100</v>
      </c>
      <c r="F41" s="15"/>
      <c r="G41" s="78"/>
      <c r="H41" s="78"/>
      <c r="I41" s="78"/>
      <c r="J41" s="78"/>
      <c r="K41" s="78"/>
      <c r="L41" s="78"/>
      <c r="M41" s="78"/>
      <c r="N41" s="48"/>
      <c r="O41" s="48"/>
      <c r="P41" s="78"/>
      <c r="Q41" s="78"/>
      <c r="R41" s="78"/>
      <c r="S41" s="78"/>
      <c r="T41" s="78"/>
      <c r="U41" s="78"/>
      <c r="V41" s="78"/>
      <c r="W41" s="78"/>
      <c r="X41" s="78"/>
      <c r="Y41" s="78"/>
      <c r="Z41" s="78"/>
      <c r="AA41" s="78"/>
      <c r="AB41" s="78"/>
      <c r="AC41" s="78"/>
      <c r="AD41" s="78"/>
      <c r="AE41" s="78"/>
      <c r="AF41" s="78"/>
      <c r="AG41" s="78"/>
      <c r="AH41" s="78"/>
      <c r="AI41" s="78"/>
      <c r="AJ41" s="78"/>
      <c r="AK41" s="78"/>
      <c r="AL41" s="78"/>
      <c r="AM41" s="48"/>
      <c r="AN41" s="48"/>
      <c r="AO41" s="48"/>
      <c r="AP41" s="48"/>
      <c r="AQ41" s="78"/>
      <c r="AR41" s="78"/>
      <c r="AS41" s="78"/>
      <c r="AT41" s="78"/>
      <c r="AU41" s="78"/>
      <c r="AV41" s="78"/>
      <c r="AW41" s="78"/>
      <c r="AX41" s="78"/>
      <c r="AY41" s="78"/>
      <c r="AZ41" s="78"/>
      <c r="BA41" s="15"/>
      <c r="BB41" s="15"/>
      <c r="BC41" s="78"/>
      <c r="BD41" s="78"/>
      <c r="BE41" s="78"/>
      <c r="BF41" s="78"/>
      <c r="BG41" s="78"/>
      <c r="BH41" s="78"/>
      <c r="BI41" s="78"/>
      <c r="BJ41" s="78"/>
      <c r="BK41" s="78"/>
      <c r="BL41" s="78"/>
      <c r="BM41" s="78"/>
      <c r="BN41" s="78"/>
      <c r="BO41" s="78"/>
      <c r="BP41" s="78"/>
      <c r="BQ41" s="78"/>
      <c r="BR41" s="78"/>
      <c r="BS41" s="78"/>
      <c r="BT41" s="78"/>
      <c r="BU41" s="78"/>
      <c r="BV41" s="78"/>
      <c r="BW41" s="78"/>
      <c r="BX41" s="78"/>
      <c r="BY41" s="78"/>
      <c r="BZ41" s="78"/>
      <c r="CA41" s="48">
        <v>98.6</v>
      </c>
      <c r="CB41" s="48">
        <v>98.6</v>
      </c>
      <c r="CC41" s="14">
        <f t="shared" si="228"/>
        <v>100</v>
      </c>
      <c r="CD41" s="14"/>
      <c r="CE41" s="48"/>
      <c r="CF41" s="15"/>
      <c r="CG41" s="78"/>
      <c r="CH41" s="78"/>
      <c r="CI41" s="78"/>
      <c r="CJ41" s="78"/>
      <c r="CK41" s="78"/>
      <c r="CL41" s="78"/>
      <c r="CM41" s="48"/>
      <c r="CN41" s="15"/>
      <c r="CO41" s="78"/>
      <c r="CP41" s="78"/>
      <c r="CQ41" s="48"/>
      <c r="CR41" s="15"/>
      <c r="CS41" s="78"/>
      <c r="CT41" s="78"/>
      <c r="CU41" s="48"/>
      <c r="CV41" s="15"/>
      <c r="CW41" s="78"/>
      <c r="CX41" s="78"/>
      <c r="CY41" s="48"/>
      <c r="CZ41" s="15"/>
      <c r="DA41" s="78"/>
      <c r="DB41" s="172"/>
      <c r="DC41" s="48"/>
      <c r="DD41" s="48"/>
      <c r="DE41" s="78"/>
      <c r="DF41" s="78"/>
      <c r="DG41" s="48"/>
      <c r="DH41" s="48"/>
      <c r="DI41" s="14"/>
      <c r="DJ41" s="14"/>
      <c r="DK41" s="48"/>
      <c r="DL41" s="15"/>
      <c r="DM41" s="14"/>
      <c r="DN41" s="14"/>
      <c r="DO41" s="48"/>
      <c r="DP41" s="15"/>
      <c r="DQ41" s="14"/>
      <c r="DR41" s="14"/>
      <c r="DS41" s="48"/>
      <c r="DT41" s="15"/>
      <c r="DU41" s="14"/>
      <c r="DV41" s="14"/>
      <c r="DW41" s="48"/>
      <c r="DX41" s="15"/>
      <c r="DY41" s="14"/>
      <c r="DZ41" s="14"/>
      <c r="EA41" s="48"/>
      <c r="EB41" s="15"/>
      <c r="EC41" s="14"/>
      <c r="ED41" s="14"/>
      <c r="EE41" s="48"/>
      <c r="EF41" s="15"/>
      <c r="EG41" s="14"/>
      <c r="EH41" s="14"/>
      <c r="EI41" s="48"/>
      <c r="EJ41" s="15"/>
      <c r="EK41" s="14"/>
      <c r="EL41" s="14"/>
      <c r="EM41" s="48"/>
      <c r="EN41" s="15"/>
      <c r="EO41" s="14"/>
      <c r="EP41" s="14"/>
      <c r="EQ41" s="48"/>
      <c r="ER41" s="15"/>
      <c r="ES41" s="14"/>
      <c r="ET41" s="14"/>
      <c r="EU41" s="48"/>
      <c r="EV41" s="15"/>
      <c r="EW41" s="14"/>
      <c r="EX41" s="14"/>
      <c r="EY41" s="48"/>
      <c r="EZ41" s="15"/>
      <c r="FA41" s="14"/>
      <c r="FB41" s="14"/>
      <c r="FC41" s="48"/>
      <c r="FD41" s="15"/>
      <c r="FE41" s="14"/>
      <c r="FF41" s="14"/>
      <c r="FG41" s="48"/>
      <c r="FH41" s="15"/>
      <c r="FI41" s="14"/>
      <c r="FJ41" s="14"/>
      <c r="FK41" s="48"/>
      <c r="FL41" s="15"/>
      <c r="FM41" s="14"/>
      <c r="FN41" s="14"/>
      <c r="FO41" s="48"/>
      <c r="FP41" s="15"/>
      <c r="FQ41" s="14"/>
      <c r="FR41" s="14"/>
      <c r="FS41" s="78"/>
      <c r="FT41" s="15"/>
      <c r="FU41" s="78"/>
      <c r="FV41" s="78"/>
      <c r="FW41" s="78"/>
      <c r="FX41" s="15"/>
      <c r="FY41" s="78"/>
      <c r="FZ41" s="78"/>
      <c r="GA41" s="78"/>
      <c r="GB41" s="15"/>
      <c r="GC41" s="78"/>
      <c r="GD41" s="78"/>
      <c r="GE41" s="78"/>
      <c r="GF41" s="15"/>
      <c r="GG41" s="78"/>
      <c r="GH41" s="78"/>
      <c r="GI41" s="78"/>
      <c r="GJ41" s="15"/>
      <c r="GK41" s="78"/>
      <c r="GL41" s="78"/>
      <c r="GM41" s="78"/>
      <c r="GN41" s="15"/>
      <c r="GO41" s="78"/>
      <c r="GP41" s="78"/>
      <c r="GQ41" s="78"/>
      <c r="GR41" s="15"/>
      <c r="GS41" s="78"/>
      <c r="GT41" s="78"/>
      <c r="GU41" s="78"/>
      <c r="GV41" s="15"/>
      <c r="GW41" s="78"/>
      <c r="GX41" s="78"/>
      <c r="GY41" s="78"/>
      <c r="GZ41" s="15"/>
      <c r="HA41" s="78"/>
      <c r="HB41" s="78"/>
      <c r="HC41" s="78"/>
      <c r="HD41" s="15"/>
      <c r="HE41" s="78"/>
      <c r="HF41" s="78"/>
      <c r="HG41" s="78"/>
      <c r="HH41" s="78"/>
      <c r="HI41" s="78"/>
      <c r="HJ41" s="78"/>
      <c r="HK41" s="78"/>
      <c r="HL41" s="15"/>
      <c r="HM41" s="78"/>
      <c r="HN41" s="78"/>
      <c r="HO41" s="78"/>
      <c r="HP41" s="15"/>
      <c r="HQ41" s="78"/>
      <c r="HR41" s="78"/>
      <c r="HS41" s="78"/>
      <c r="HT41" s="15"/>
      <c r="HU41" s="78"/>
      <c r="HV41" s="78"/>
      <c r="HW41" s="78"/>
      <c r="HX41" s="15"/>
      <c r="HY41" s="78"/>
      <c r="HZ41" s="78"/>
      <c r="IA41" s="78"/>
      <c r="IB41" s="15"/>
      <c r="IC41" s="78"/>
      <c r="ID41" s="78"/>
      <c r="IE41" s="78"/>
      <c r="IF41" s="15"/>
      <c r="IG41" s="78"/>
      <c r="IH41" s="78"/>
      <c r="II41" s="78"/>
      <c r="IJ41" s="15"/>
      <c r="IK41" s="78"/>
      <c r="IL41" s="78"/>
      <c r="IM41" s="78"/>
      <c r="IN41" s="15"/>
      <c r="IO41" s="78"/>
      <c r="IP41" s="78"/>
      <c r="IQ41" s="78"/>
      <c r="IR41" s="15"/>
      <c r="IS41" s="78"/>
    </row>
    <row r="42" spans="1:253" s="12" customFormat="1" ht="18.75" customHeight="1" x14ac:dyDescent="0.25">
      <c r="A42" s="57" t="s">
        <v>455</v>
      </c>
      <c r="B42" s="48">
        <f t="shared" si="158"/>
        <v>0</v>
      </c>
      <c r="C42" s="48">
        <f t="shared" si="159"/>
        <v>233.3</v>
      </c>
      <c r="D42" s="48">
        <f t="shared" si="160"/>
        <v>233.3</v>
      </c>
      <c r="E42" s="15">
        <f t="shared" si="234"/>
        <v>100</v>
      </c>
      <c r="F42" s="15"/>
      <c r="G42" s="78"/>
      <c r="H42" s="78"/>
      <c r="I42" s="78"/>
      <c r="J42" s="78"/>
      <c r="K42" s="78"/>
      <c r="L42" s="78"/>
      <c r="M42" s="78"/>
      <c r="N42" s="48"/>
      <c r="O42" s="48"/>
      <c r="P42" s="78"/>
      <c r="Q42" s="78"/>
      <c r="R42" s="78"/>
      <c r="S42" s="78"/>
      <c r="T42" s="78"/>
      <c r="U42" s="78"/>
      <c r="V42" s="78"/>
      <c r="W42" s="78"/>
      <c r="X42" s="78"/>
      <c r="Y42" s="78"/>
      <c r="Z42" s="78"/>
      <c r="AA42" s="78"/>
      <c r="AB42" s="78"/>
      <c r="AC42" s="78"/>
      <c r="AD42" s="78"/>
      <c r="AE42" s="78"/>
      <c r="AF42" s="78"/>
      <c r="AG42" s="78"/>
      <c r="AH42" s="78"/>
      <c r="AI42" s="78"/>
      <c r="AJ42" s="78"/>
      <c r="AK42" s="78"/>
      <c r="AL42" s="78"/>
      <c r="AM42" s="48"/>
      <c r="AN42" s="48"/>
      <c r="AO42" s="48"/>
      <c r="AP42" s="48"/>
      <c r="AQ42" s="78"/>
      <c r="AR42" s="78"/>
      <c r="AS42" s="78"/>
      <c r="AT42" s="78"/>
      <c r="AU42" s="78"/>
      <c r="AV42" s="78"/>
      <c r="AW42" s="78"/>
      <c r="AX42" s="78"/>
      <c r="AY42" s="78"/>
      <c r="AZ42" s="78"/>
      <c r="BA42" s="15"/>
      <c r="BB42" s="15"/>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48">
        <v>233.3</v>
      </c>
      <c r="CB42" s="48">
        <v>233.3</v>
      </c>
      <c r="CC42" s="14">
        <f t="shared" si="228"/>
        <v>100</v>
      </c>
      <c r="CD42" s="14"/>
      <c r="CE42" s="48"/>
      <c r="CF42" s="15"/>
      <c r="CG42" s="78"/>
      <c r="CH42" s="78"/>
      <c r="CI42" s="78"/>
      <c r="CJ42" s="78"/>
      <c r="CK42" s="78"/>
      <c r="CL42" s="78"/>
      <c r="CM42" s="48"/>
      <c r="CN42" s="15"/>
      <c r="CO42" s="78"/>
      <c r="CP42" s="78"/>
      <c r="CQ42" s="48"/>
      <c r="CR42" s="15"/>
      <c r="CS42" s="78"/>
      <c r="CT42" s="78"/>
      <c r="CU42" s="48"/>
      <c r="CV42" s="15"/>
      <c r="CW42" s="78"/>
      <c r="CX42" s="78"/>
      <c r="CY42" s="48"/>
      <c r="CZ42" s="15"/>
      <c r="DA42" s="78"/>
      <c r="DB42" s="172"/>
      <c r="DC42" s="48"/>
      <c r="DD42" s="48"/>
      <c r="DE42" s="78"/>
      <c r="DF42" s="78"/>
      <c r="DG42" s="48"/>
      <c r="DH42" s="48"/>
      <c r="DI42" s="14"/>
      <c r="DJ42" s="14"/>
      <c r="DK42" s="48"/>
      <c r="DL42" s="15"/>
      <c r="DM42" s="14"/>
      <c r="DN42" s="14"/>
      <c r="DO42" s="48"/>
      <c r="DP42" s="15"/>
      <c r="DQ42" s="14"/>
      <c r="DR42" s="14"/>
      <c r="DS42" s="48"/>
      <c r="DT42" s="15"/>
      <c r="DU42" s="14"/>
      <c r="DV42" s="14"/>
      <c r="DW42" s="48"/>
      <c r="DX42" s="15"/>
      <c r="DY42" s="14"/>
      <c r="DZ42" s="14"/>
      <c r="EA42" s="48"/>
      <c r="EB42" s="15"/>
      <c r="EC42" s="14"/>
      <c r="ED42" s="14"/>
      <c r="EE42" s="48"/>
      <c r="EF42" s="15"/>
      <c r="EG42" s="14"/>
      <c r="EH42" s="14"/>
      <c r="EI42" s="48"/>
      <c r="EJ42" s="15"/>
      <c r="EK42" s="14"/>
      <c r="EL42" s="14"/>
      <c r="EM42" s="48"/>
      <c r="EN42" s="15"/>
      <c r="EO42" s="14"/>
      <c r="EP42" s="14"/>
      <c r="EQ42" s="48"/>
      <c r="ER42" s="15"/>
      <c r="ES42" s="14"/>
      <c r="ET42" s="14"/>
      <c r="EU42" s="48"/>
      <c r="EV42" s="15"/>
      <c r="EW42" s="14"/>
      <c r="EX42" s="14"/>
      <c r="EY42" s="48"/>
      <c r="EZ42" s="15"/>
      <c r="FA42" s="14"/>
      <c r="FB42" s="14"/>
      <c r="FC42" s="48"/>
      <c r="FD42" s="15"/>
      <c r="FE42" s="14"/>
      <c r="FF42" s="14"/>
      <c r="FG42" s="48"/>
      <c r="FH42" s="15"/>
      <c r="FI42" s="14"/>
      <c r="FJ42" s="14"/>
      <c r="FK42" s="48"/>
      <c r="FL42" s="15"/>
      <c r="FM42" s="14"/>
      <c r="FN42" s="14"/>
      <c r="FO42" s="48"/>
      <c r="FP42" s="15"/>
      <c r="FQ42" s="14"/>
      <c r="FR42" s="14"/>
      <c r="FS42" s="78"/>
      <c r="FT42" s="15"/>
      <c r="FU42" s="78"/>
      <c r="FV42" s="78"/>
      <c r="FW42" s="78"/>
      <c r="FX42" s="15"/>
      <c r="FY42" s="78"/>
      <c r="FZ42" s="78"/>
      <c r="GA42" s="78"/>
      <c r="GB42" s="15"/>
      <c r="GC42" s="78"/>
      <c r="GD42" s="78"/>
      <c r="GE42" s="78"/>
      <c r="GF42" s="15"/>
      <c r="GG42" s="78"/>
      <c r="GH42" s="78"/>
      <c r="GI42" s="78"/>
      <c r="GJ42" s="15"/>
      <c r="GK42" s="78"/>
      <c r="GL42" s="78"/>
      <c r="GM42" s="78"/>
      <c r="GN42" s="15"/>
      <c r="GO42" s="78"/>
      <c r="GP42" s="78"/>
      <c r="GQ42" s="78"/>
      <c r="GR42" s="15"/>
      <c r="GS42" s="78"/>
      <c r="GT42" s="78"/>
      <c r="GU42" s="78"/>
      <c r="GV42" s="15"/>
      <c r="GW42" s="78"/>
      <c r="GX42" s="78"/>
      <c r="GY42" s="78"/>
      <c r="GZ42" s="15"/>
      <c r="HA42" s="78"/>
      <c r="HB42" s="78"/>
      <c r="HC42" s="78"/>
      <c r="HD42" s="15"/>
      <c r="HE42" s="78"/>
      <c r="HF42" s="78"/>
      <c r="HG42" s="78"/>
      <c r="HH42" s="78"/>
      <c r="HI42" s="78"/>
      <c r="HJ42" s="78"/>
      <c r="HK42" s="78"/>
      <c r="HL42" s="15"/>
      <c r="HM42" s="78"/>
      <c r="HN42" s="78"/>
      <c r="HO42" s="78"/>
      <c r="HP42" s="15"/>
      <c r="HQ42" s="78"/>
      <c r="HR42" s="78"/>
      <c r="HS42" s="78"/>
      <c r="HT42" s="15"/>
      <c r="HU42" s="78"/>
      <c r="HV42" s="78"/>
      <c r="HW42" s="78"/>
      <c r="HX42" s="15"/>
      <c r="HY42" s="78"/>
      <c r="HZ42" s="78"/>
      <c r="IA42" s="78"/>
      <c r="IB42" s="15"/>
      <c r="IC42" s="78"/>
      <c r="ID42" s="78"/>
      <c r="IE42" s="78"/>
      <c r="IF42" s="15"/>
      <c r="IG42" s="78"/>
      <c r="IH42" s="78"/>
      <c r="II42" s="78"/>
      <c r="IJ42" s="15"/>
      <c r="IK42" s="78"/>
      <c r="IL42" s="78"/>
      <c r="IM42" s="78"/>
      <c r="IN42" s="15"/>
      <c r="IO42" s="78"/>
      <c r="IP42" s="78"/>
      <c r="IQ42" s="78"/>
      <c r="IR42" s="15"/>
      <c r="IS42" s="78"/>
    </row>
    <row r="43" spans="1:253" s="12" customFormat="1" ht="18.75" customHeight="1" x14ac:dyDescent="0.25">
      <c r="A43" s="57" t="s">
        <v>643</v>
      </c>
      <c r="B43" s="48">
        <f t="shared" si="158"/>
        <v>0</v>
      </c>
      <c r="C43" s="48">
        <f t="shared" si="159"/>
        <v>90.5</v>
      </c>
      <c r="D43" s="48">
        <f t="shared" si="160"/>
        <v>90.5</v>
      </c>
      <c r="E43" s="15">
        <f t="shared" si="234"/>
        <v>100</v>
      </c>
      <c r="F43" s="15"/>
      <c r="G43" s="78"/>
      <c r="H43" s="78"/>
      <c r="I43" s="78"/>
      <c r="J43" s="78"/>
      <c r="K43" s="78"/>
      <c r="L43" s="78"/>
      <c r="M43" s="78"/>
      <c r="N43" s="48"/>
      <c r="O43" s="48"/>
      <c r="P43" s="78"/>
      <c r="Q43" s="78"/>
      <c r="R43" s="78"/>
      <c r="S43" s="78"/>
      <c r="T43" s="78"/>
      <c r="U43" s="78"/>
      <c r="V43" s="78"/>
      <c r="W43" s="78"/>
      <c r="X43" s="78"/>
      <c r="Y43" s="78"/>
      <c r="Z43" s="78"/>
      <c r="AA43" s="78"/>
      <c r="AB43" s="78"/>
      <c r="AC43" s="78"/>
      <c r="AD43" s="78"/>
      <c r="AE43" s="78"/>
      <c r="AF43" s="78"/>
      <c r="AG43" s="78"/>
      <c r="AH43" s="78"/>
      <c r="AI43" s="78"/>
      <c r="AJ43" s="78"/>
      <c r="AK43" s="78"/>
      <c r="AL43" s="78"/>
      <c r="AM43" s="48"/>
      <c r="AN43" s="48"/>
      <c r="AO43" s="48"/>
      <c r="AP43" s="48"/>
      <c r="AQ43" s="78"/>
      <c r="AR43" s="78"/>
      <c r="AS43" s="78"/>
      <c r="AT43" s="78"/>
      <c r="AU43" s="78"/>
      <c r="AV43" s="78"/>
      <c r="AW43" s="78"/>
      <c r="AX43" s="78"/>
      <c r="AY43" s="78"/>
      <c r="AZ43" s="78"/>
      <c r="BA43" s="15"/>
      <c r="BB43" s="15"/>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48">
        <v>90.5</v>
      </c>
      <c r="CB43" s="48">
        <v>90.5</v>
      </c>
      <c r="CC43" s="14">
        <f t="shared" si="228"/>
        <v>100</v>
      </c>
      <c r="CD43" s="14"/>
      <c r="CE43" s="48"/>
      <c r="CF43" s="15"/>
      <c r="CG43" s="78"/>
      <c r="CH43" s="78"/>
      <c r="CI43" s="78"/>
      <c r="CJ43" s="78"/>
      <c r="CK43" s="78"/>
      <c r="CL43" s="78"/>
      <c r="CM43" s="48"/>
      <c r="CN43" s="15"/>
      <c r="CO43" s="78"/>
      <c r="CP43" s="78"/>
      <c r="CQ43" s="48"/>
      <c r="CR43" s="15"/>
      <c r="CS43" s="78"/>
      <c r="CT43" s="78"/>
      <c r="CU43" s="48"/>
      <c r="CV43" s="15"/>
      <c r="CW43" s="78"/>
      <c r="CX43" s="78"/>
      <c r="CY43" s="48"/>
      <c r="CZ43" s="15"/>
      <c r="DA43" s="78"/>
      <c r="DB43" s="172"/>
      <c r="DC43" s="48"/>
      <c r="DD43" s="48"/>
      <c r="DE43" s="78"/>
      <c r="DF43" s="78"/>
      <c r="DG43" s="48"/>
      <c r="DH43" s="48"/>
      <c r="DI43" s="14"/>
      <c r="DJ43" s="14"/>
      <c r="DK43" s="48"/>
      <c r="DL43" s="15"/>
      <c r="DM43" s="14"/>
      <c r="DN43" s="14"/>
      <c r="DO43" s="48"/>
      <c r="DP43" s="15"/>
      <c r="DQ43" s="14"/>
      <c r="DR43" s="14"/>
      <c r="DS43" s="48"/>
      <c r="DT43" s="15"/>
      <c r="DU43" s="14"/>
      <c r="DV43" s="14"/>
      <c r="DW43" s="48"/>
      <c r="DX43" s="15"/>
      <c r="DY43" s="14"/>
      <c r="DZ43" s="14"/>
      <c r="EA43" s="48"/>
      <c r="EB43" s="15"/>
      <c r="EC43" s="14"/>
      <c r="ED43" s="14"/>
      <c r="EE43" s="48"/>
      <c r="EF43" s="15"/>
      <c r="EG43" s="14"/>
      <c r="EH43" s="14"/>
      <c r="EI43" s="48"/>
      <c r="EJ43" s="15"/>
      <c r="EK43" s="14"/>
      <c r="EL43" s="14"/>
      <c r="EM43" s="48"/>
      <c r="EN43" s="15"/>
      <c r="EO43" s="14"/>
      <c r="EP43" s="14"/>
      <c r="EQ43" s="48"/>
      <c r="ER43" s="15"/>
      <c r="ES43" s="14"/>
      <c r="ET43" s="14"/>
      <c r="EU43" s="48"/>
      <c r="EV43" s="15"/>
      <c r="EW43" s="14"/>
      <c r="EX43" s="14"/>
      <c r="EY43" s="48"/>
      <c r="EZ43" s="15"/>
      <c r="FA43" s="14"/>
      <c r="FB43" s="14"/>
      <c r="FC43" s="48"/>
      <c r="FD43" s="15"/>
      <c r="FE43" s="14"/>
      <c r="FF43" s="14"/>
      <c r="FG43" s="48"/>
      <c r="FH43" s="15"/>
      <c r="FI43" s="14"/>
      <c r="FJ43" s="14"/>
      <c r="FK43" s="48"/>
      <c r="FL43" s="15"/>
      <c r="FM43" s="14"/>
      <c r="FN43" s="14"/>
      <c r="FO43" s="48"/>
      <c r="FP43" s="15"/>
      <c r="FQ43" s="14"/>
      <c r="FR43" s="14"/>
      <c r="FS43" s="78"/>
      <c r="FT43" s="15"/>
      <c r="FU43" s="78"/>
      <c r="FV43" s="78"/>
      <c r="FW43" s="78"/>
      <c r="FX43" s="15"/>
      <c r="FY43" s="78"/>
      <c r="FZ43" s="78"/>
      <c r="GA43" s="78"/>
      <c r="GB43" s="15"/>
      <c r="GC43" s="78"/>
      <c r="GD43" s="78"/>
      <c r="GE43" s="78"/>
      <c r="GF43" s="15"/>
      <c r="GG43" s="78"/>
      <c r="GH43" s="78"/>
      <c r="GI43" s="78"/>
      <c r="GJ43" s="15"/>
      <c r="GK43" s="78"/>
      <c r="GL43" s="78"/>
      <c r="GM43" s="78"/>
      <c r="GN43" s="15"/>
      <c r="GO43" s="78"/>
      <c r="GP43" s="78"/>
      <c r="GQ43" s="78"/>
      <c r="GR43" s="15"/>
      <c r="GS43" s="78"/>
      <c r="GT43" s="78"/>
      <c r="GU43" s="78"/>
      <c r="GV43" s="15"/>
      <c r="GW43" s="78"/>
      <c r="GX43" s="78"/>
      <c r="GY43" s="78"/>
      <c r="GZ43" s="15"/>
      <c r="HA43" s="78"/>
      <c r="HB43" s="78"/>
      <c r="HC43" s="78"/>
      <c r="HD43" s="15"/>
      <c r="HE43" s="78"/>
      <c r="HF43" s="78"/>
      <c r="HG43" s="78"/>
      <c r="HH43" s="78"/>
      <c r="HI43" s="78"/>
      <c r="HJ43" s="78"/>
      <c r="HK43" s="78"/>
      <c r="HL43" s="15"/>
      <c r="HM43" s="78"/>
      <c r="HN43" s="78"/>
      <c r="HO43" s="78"/>
      <c r="HP43" s="15"/>
      <c r="HQ43" s="78"/>
      <c r="HR43" s="78"/>
      <c r="HS43" s="78"/>
      <c r="HT43" s="15"/>
      <c r="HU43" s="78"/>
      <c r="HV43" s="78"/>
      <c r="HW43" s="78"/>
      <c r="HX43" s="15"/>
      <c r="HY43" s="78"/>
      <c r="HZ43" s="78"/>
      <c r="IA43" s="78"/>
      <c r="IB43" s="15"/>
      <c r="IC43" s="78"/>
      <c r="ID43" s="78"/>
      <c r="IE43" s="78"/>
      <c r="IF43" s="15"/>
      <c r="IG43" s="78"/>
      <c r="IH43" s="78"/>
      <c r="II43" s="78"/>
      <c r="IJ43" s="15"/>
      <c r="IK43" s="78"/>
      <c r="IL43" s="78"/>
      <c r="IM43" s="78"/>
      <c r="IN43" s="15"/>
      <c r="IO43" s="78"/>
      <c r="IP43" s="78"/>
      <c r="IQ43" s="78"/>
      <c r="IR43" s="15"/>
      <c r="IS43" s="78"/>
    </row>
    <row r="44" spans="1:253" s="12" customFormat="1" ht="18.75" customHeight="1" x14ac:dyDescent="0.25">
      <c r="A44" s="57" t="s">
        <v>456</v>
      </c>
      <c r="B44" s="48">
        <f t="shared" si="158"/>
        <v>0</v>
      </c>
      <c r="C44" s="48">
        <f t="shared" si="159"/>
        <v>140.30000000000001</v>
      </c>
      <c r="D44" s="48">
        <f t="shared" si="160"/>
        <v>140.30000000000001</v>
      </c>
      <c r="E44" s="15">
        <f t="shared" si="234"/>
        <v>100</v>
      </c>
      <c r="F44" s="15"/>
      <c r="G44" s="78"/>
      <c r="H44" s="78"/>
      <c r="I44" s="78"/>
      <c r="J44" s="78"/>
      <c r="K44" s="78"/>
      <c r="L44" s="78"/>
      <c r="M44" s="78"/>
      <c r="N44" s="48"/>
      <c r="O44" s="48"/>
      <c r="P44" s="78"/>
      <c r="Q44" s="78"/>
      <c r="R44" s="78"/>
      <c r="S44" s="78"/>
      <c r="T44" s="78"/>
      <c r="U44" s="78"/>
      <c r="V44" s="78"/>
      <c r="W44" s="78"/>
      <c r="X44" s="78"/>
      <c r="Y44" s="78"/>
      <c r="Z44" s="78"/>
      <c r="AA44" s="78"/>
      <c r="AB44" s="78"/>
      <c r="AC44" s="78"/>
      <c r="AD44" s="78"/>
      <c r="AE44" s="78"/>
      <c r="AF44" s="78"/>
      <c r="AG44" s="78"/>
      <c r="AH44" s="78"/>
      <c r="AI44" s="78"/>
      <c r="AJ44" s="78"/>
      <c r="AK44" s="78"/>
      <c r="AL44" s="78"/>
      <c r="AM44" s="48"/>
      <c r="AN44" s="48"/>
      <c r="AO44" s="48"/>
      <c r="AP44" s="48"/>
      <c r="AQ44" s="78"/>
      <c r="AR44" s="78"/>
      <c r="AS44" s="78"/>
      <c r="AT44" s="78"/>
      <c r="AU44" s="78"/>
      <c r="AV44" s="78"/>
      <c r="AW44" s="78"/>
      <c r="AX44" s="78"/>
      <c r="AY44" s="78"/>
      <c r="AZ44" s="78"/>
      <c r="BA44" s="15"/>
      <c r="BB44" s="15"/>
      <c r="BC44" s="78"/>
      <c r="BD44" s="78"/>
      <c r="BE44" s="78"/>
      <c r="BF44" s="78"/>
      <c r="BG44" s="78"/>
      <c r="BH44" s="78"/>
      <c r="BI44" s="78"/>
      <c r="BJ44" s="78"/>
      <c r="BK44" s="78"/>
      <c r="BL44" s="78"/>
      <c r="BM44" s="78"/>
      <c r="BN44" s="78"/>
      <c r="BO44" s="78"/>
      <c r="BP44" s="78"/>
      <c r="BQ44" s="78"/>
      <c r="BR44" s="78"/>
      <c r="BS44" s="78"/>
      <c r="BT44" s="78"/>
      <c r="BU44" s="78"/>
      <c r="BV44" s="78"/>
      <c r="BW44" s="78"/>
      <c r="BX44" s="78"/>
      <c r="BY44" s="78"/>
      <c r="BZ44" s="78"/>
      <c r="CA44" s="48">
        <v>140.30000000000001</v>
      </c>
      <c r="CB44" s="48">
        <v>140.30000000000001</v>
      </c>
      <c r="CC44" s="14">
        <f t="shared" si="228"/>
        <v>100</v>
      </c>
      <c r="CD44" s="14"/>
      <c r="CE44" s="48"/>
      <c r="CF44" s="15"/>
      <c r="CG44" s="78"/>
      <c r="CH44" s="78"/>
      <c r="CI44" s="78"/>
      <c r="CJ44" s="78"/>
      <c r="CK44" s="78"/>
      <c r="CL44" s="78"/>
      <c r="CM44" s="48"/>
      <c r="CN44" s="15"/>
      <c r="CO44" s="78"/>
      <c r="CP44" s="78"/>
      <c r="CQ44" s="48"/>
      <c r="CR44" s="15"/>
      <c r="CS44" s="78"/>
      <c r="CT44" s="78"/>
      <c r="CU44" s="48"/>
      <c r="CV44" s="15"/>
      <c r="CW44" s="78"/>
      <c r="CX44" s="78"/>
      <c r="CY44" s="48"/>
      <c r="CZ44" s="15"/>
      <c r="DA44" s="78"/>
      <c r="DB44" s="172"/>
      <c r="DC44" s="48"/>
      <c r="DD44" s="48"/>
      <c r="DE44" s="78"/>
      <c r="DF44" s="78"/>
      <c r="DG44" s="48"/>
      <c r="DH44" s="48"/>
      <c r="DI44" s="14"/>
      <c r="DJ44" s="14"/>
      <c r="DK44" s="48"/>
      <c r="DL44" s="15"/>
      <c r="DM44" s="14"/>
      <c r="DN44" s="14"/>
      <c r="DO44" s="48"/>
      <c r="DP44" s="15"/>
      <c r="DQ44" s="14"/>
      <c r="DR44" s="14"/>
      <c r="DS44" s="48"/>
      <c r="DT44" s="15"/>
      <c r="DU44" s="14"/>
      <c r="DV44" s="14"/>
      <c r="DW44" s="48"/>
      <c r="DX44" s="15"/>
      <c r="DY44" s="14"/>
      <c r="DZ44" s="14"/>
      <c r="EA44" s="48"/>
      <c r="EB44" s="15"/>
      <c r="EC44" s="14"/>
      <c r="ED44" s="14"/>
      <c r="EE44" s="48"/>
      <c r="EF44" s="15"/>
      <c r="EG44" s="14"/>
      <c r="EH44" s="14"/>
      <c r="EI44" s="48"/>
      <c r="EJ44" s="15"/>
      <c r="EK44" s="14"/>
      <c r="EL44" s="14"/>
      <c r="EM44" s="48"/>
      <c r="EN44" s="15"/>
      <c r="EO44" s="14"/>
      <c r="EP44" s="14"/>
      <c r="EQ44" s="48"/>
      <c r="ER44" s="15"/>
      <c r="ES44" s="14"/>
      <c r="ET44" s="14"/>
      <c r="EU44" s="48"/>
      <c r="EV44" s="15"/>
      <c r="EW44" s="14"/>
      <c r="EX44" s="14"/>
      <c r="EY44" s="48"/>
      <c r="EZ44" s="15"/>
      <c r="FA44" s="14"/>
      <c r="FB44" s="14"/>
      <c r="FC44" s="48"/>
      <c r="FD44" s="15"/>
      <c r="FE44" s="14"/>
      <c r="FF44" s="14"/>
      <c r="FG44" s="48"/>
      <c r="FH44" s="15"/>
      <c r="FI44" s="14"/>
      <c r="FJ44" s="14"/>
      <c r="FK44" s="48"/>
      <c r="FL44" s="15"/>
      <c r="FM44" s="14"/>
      <c r="FN44" s="14"/>
      <c r="FO44" s="48"/>
      <c r="FP44" s="15"/>
      <c r="FQ44" s="14"/>
      <c r="FR44" s="14"/>
      <c r="FS44" s="78"/>
      <c r="FT44" s="15"/>
      <c r="FU44" s="78"/>
      <c r="FV44" s="78"/>
      <c r="FW44" s="78"/>
      <c r="FX44" s="15"/>
      <c r="FY44" s="78"/>
      <c r="FZ44" s="78"/>
      <c r="GA44" s="78"/>
      <c r="GB44" s="15"/>
      <c r="GC44" s="78"/>
      <c r="GD44" s="78"/>
      <c r="GE44" s="78"/>
      <c r="GF44" s="15"/>
      <c r="GG44" s="78"/>
      <c r="GH44" s="78"/>
      <c r="GI44" s="78"/>
      <c r="GJ44" s="15"/>
      <c r="GK44" s="78"/>
      <c r="GL44" s="78"/>
      <c r="GM44" s="78"/>
      <c r="GN44" s="15"/>
      <c r="GO44" s="78"/>
      <c r="GP44" s="78"/>
      <c r="GQ44" s="78"/>
      <c r="GR44" s="15"/>
      <c r="GS44" s="78"/>
      <c r="GT44" s="78"/>
      <c r="GU44" s="78"/>
      <c r="GV44" s="15"/>
      <c r="GW44" s="78"/>
      <c r="GX44" s="78"/>
      <c r="GY44" s="78"/>
      <c r="GZ44" s="15"/>
      <c r="HA44" s="78"/>
      <c r="HB44" s="78"/>
      <c r="HC44" s="78"/>
      <c r="HD44" s="15"/>
      <c r="HE44" s="78"/>
      <c r="HF44" s="78"/>
      <c r="HG44" s="78"/>
      <c r="HH44" s="78"/>
      <c r="HI44" s="78"/>
      <c r="HJ44" s="78"/>
      <c r="HK44" s="78"/>
      <c r="HL44" s="15"/>
      <c r="HM44" s="78"/>
      <c r="HN44" s="78"/>
      <c r="HO44" s="78"/>
      <c r="HP44" s="15"/>
      <c r="HQ44" s="78"/>
      <c r="HR44" s="78"/>
      <c r="HS44" s="78"/>
      <c r="HT44" s="15"/>
      <c r="HU44" s="78"/>
      <c r="HV44" s="78"/>
      <c r="HW44" s="78"/>
      <c r="HX44" s="15"/>
      <c r="HY44" s="78"/>
      <c r="HZ44" s="78"/>
      <c r="IA44" s="78"/>
      <c r="IB44" s="15"/>
      <c r="IC44" s="78"/>
      <c r="ID44" s="78"/>
      <c r="IE44" s="78"/>
      <c r="IF44" s="15"/>
      <c r="IG44" s="78"/>
      <c r="IH44" s="78"/>
      <c r="II44" s="78"/>
      <c r="IJ44" s="15"/>
      <c r="IK44" s="78"/>
      <c r="IL44" s="78"/>
      <c r="IM44" s="78"/>
      <c r="IN44" s="15"/>
      <c r="IO44" s="78"/>
      <c r="IP44" s="78"/>
      <c r="IQ44" s="78"/>
      <c r="IR44" s="15"/>
      <c r="IS44" s="78"/>
    </row>
    <row r="45" spans="1:253" s="26" customFormat="1" ht="33" customHeight="1" x14ac:dyDescent="0.25">
      <c r="A45" s="118" t="s">
        <v>282</v>
      </c>
      <c r="B45" s="78">
        <f t="shared" si="158"/>
        <v>475.8</v>
      </c>
      <c r="C45" s="78">
        <f t="shared" si="159"/>
        <v>528167.10600000003</v>
      </c>
      <c r="D45" s="78">
        <f t="shared" si="160"/>
        <v>523463.38915</v>
      </c>
      <c r="E45" s="81">
        <f t="shared" si="133"/>
        <v>99.109426392411493</v>
      </c>
      <c r="F45" s="81"/>
      <c r="G45" s="81">
        <f>G46+G47+G48</f>
        <v>0</v>
      </c>
      <c r="H45" s="81">
        <f t="shared" ref="H45:BP45" si="235">H46+H47+H48</f>
        <v>0</v>
      </c>
      <c r="I45" s="81">
        <f t="shared" si="235"/>
        <v>0</v>
      </c>
      <c r="J45" s="81"/>
      <c r="K45" s="81">
        <f t="shared" si="235"/>
        <v>0</v>
      </c>
      <c r="L45" s="81">
        <f t="shared" si="235"/>
        <v>0</v>
      </c>
      <c r="M45" s="81">
        <f t="shared" si="235"/>
        <v>0</v>
      </c>
      <c r="N45" s="81">
        <f t="shared" ref="N45" si="236">N46+N47+N48</f>
        <v>0</v>
      </c>
      <c r="O45" s="81">
        <f t="shared" si="235"/>
        <v>0</v>
      </c>
      <c r="P45" s="81">
        <f t="shared" si="235"/>
        <v>0</v>
      </c>
      <c r="Q45" s="81">
        <f t="shared" si="235"/>
        <v>0</v>
      </c>
      <c r="R45" s="81"/>
      <c r="S45" s="81">
        <f t="shared" si="235"/>
        <v>0</v>
      </c>
      <c r="T45" s="81">
        <f t="shared" si="235"/>
        <v>0</v>
      </c>
      <c r="U45" s="81">
        <f t="shared" si="235"/>
        <v>0</v>
      </c>
      <c r="V45" s="81"/>
      <c r="W45" s="81">
        <f t="shared" si="235"/>
        <v>0</v>
      </c>
      <c r="X45" s="81">
        <f t="shared" si="235"/>
        <v>0</v>
      </c>
      <c r="Y45" s="81"/>
      <c r="Z45" s="81">
        <f t="shared" ref="Z45" si="237">Z46+Z47+Z48</f>
        <v>0</v>
      </c>
      <c r="AA45" s="81">
        <f t="shared" si="235"/>
        <v>0</v>
      </c>
      <c r="AB45" s="81">
        <f t="shared" si="235"/>
        <v>0</v>
      </c>
      <c r="AC45" s="81">
        <f t="shared" si="235"/>
        <v>0</v>
      </c>
      <c r="AD45" s="81">
        <f t="shared" ref="AD45" si="238">AD46+AD47+AD48</f>
        <v>0</v>
      </c>
      <c r="AE45" s="81">
        <f t="shared" si="235"/>
        <v>0</v>
      </c>
      <c r="AF45" s="81">
        <f t="shared" ref="AF45" si="239">AF46+AF47+AF48</f>
        <v>0</v>
      </c>
      <c r="AG45" s="81">
        <f t="shared" si="235"/>
        <v>0</v>
      </c>
      <c r="AH45" s="81">
        <f t="shared" ref="AH45" si="240">AH46+AH47+AH48</f>
        <v>475.8</v>
      </c>
      <c r="AI45" s="81">
        <f t="shared" si="235"/>
        <v>475.8</v>
      </c>
      <c r="AJ45" s="81">
        <f t="shared" ref="AJ45" si="241">AJ46+AJ47+AJ48</f>
        <v>475.8</v>
      </c>
      <c r="AK45" s="79">
        <f t="shared" si="213"/>
        <v>100</v>
      </c>
      <c r="AL45" s="79"/>
      <c r="AM45" s="81">
        <f t="shared" si="235"/>
        <v>0</v>
      </c>
      <c r="AN45" s="81">
        <f t="shared" si="235"/>
        <v>0</v>
      </c>
      <c r="AO45" s="79"/>
      <c r="AP45" s="79"/>
      <c r="AQ45" s="81">
        <f t="shared" si="235"/>
        <v>0</v>
      </c>
      <c r="AR45" s="81">
        <f t="shared" si="235"/>
        <v>0</v>
      </c>
      <c r="AS45" s="81">
        <f t="shared" si="235"/>
        <v>0</v>
      </c>
      <c r="AT45" s="81"/>
      <c r="AU45" s="81">
        <f>SUM(AU46:AU48)</f>
        <v>8897</v>
      </c>
      <c r="AV45" s="81">
        <f>SUM(AV46:AV48)</f>
        <v>8897</v>
      </c>
      <c r="AW45" s="81">
        <f>AV45/AU45*100</f>
        <v>100</v>
      </c>
      <c r="AX45" s="81"/>
      <c r="AY45" s="81">
        <f>SUM(AY46:AY48)</f>
        <v>20729</v>
      </c>
      <c r="AZ45" s="81">
        <f>SUM(AZ46:AZ48)</f>
        <v>20729</v>
      </c>
      <c r="BA45" s="81">
        <f>AZ45/AY45*100</f>
        <v>100</v>
      </c>
      <c r="BB45" s="81"/>
      <c r="BC45" s="81">
        <f t="shared" si="235"/>
        <v>1300</v>
      </c>
      <c r="BD45" s="81">
        <f t="shared" ref="BD45" si="242">BD46+BD47+BD48</f>
        <v>1300</v>
      </c>
      <c r="BE45" s="81">
        <f>BD45/BC45*100</f>
        <v>100</v>
      </c>
      <c r="BF45" s="81"/>
      <c r="BG45" s="81">
        <f t="shared" si="235"/>
        <v>0</v>
      </c>
      <c r="BH45" s="81">
        <f t="shared" si="235"/>
        <v>0</v>
      </c>
      <c r="BI45" s="81">
        <f t="shared" si="235"/>
        <v>0</v>
      </c>
      <c r="BJ45" s="81"/>
      <c r="BK45" s="81">
        <f t="shared" si="235"/>
        <v>0</v>
      </c>
      <c r="BL45" s="81">
        <f t="shared" si="235"/>
        <v>0</v>
      </c>
      <c r="BM45" s="81">
        <f t="shared" si="235"/>
        <v>0</v>
      </c>
      <c r="BN45" s="81"/>
      <c r="BO45" s="81">
        <f t="shared" si="235"/>
        <v>0</v>
      </c>
      <c r="BP45" s="81">
        <f t="shared" si="235"/>
        <v>0</v>
      </c>
      <c r="BQ45" s="81">
        <f t="shared" ref="BQ45:CF45" si="243">BQ46+BQ47+BQ48</f>
        <v>0</v>
      </c>
      <c r="BR45" s="81"/>
      <c r="BS45" s="81">
        <f t="shared" si="243"/>
        <v>0</v>
      </c>
      <c r="BT45" s="81">
        <f t="shared" si="243"/>
        <v>0</v>
      </c>
      <c r="BU45" s="81">
        <f t="shared" si="243"/>
        <v>0</v>
      </c>
      <c r="BV45" s="81"/>
      <c r="BW45" s="81">
        <f t="shared" si="243"/>
        <v>0</v>
      </c>
      <c r="BX45" s="81">
        <f t="shared" si="243"/>
        <v>0</v>
      </c>
      <c r="BY45" s="81">
        <f t="shared" si="243"/>
        <v>0</v>
      </c>
      <c r="BZ45" s="81"/>
      <c r="CA45" s="81">
        <f t="shared" si="243"/>
        <v>563.20000000000005</v>
      </c>
      <c r="CB45" s="81">
        <f t="shared" ref="CB45" si="244">CB46+CB47+CB48</f>
        <v>563.20000000000005</v>
      </c>
      <c r="CC45" s="79">
        <f t="shared" si="228"/>
        <v>100</v>
      </c>
      <c r="CD45" s="79"/>
      <c r="CE45" s="81">
        <f t="shared" si="243"/>
        <v>832.5</v>
      </c>
      <c r="CF45" s="81">
        <f t="shared" si="243"/>
        <v>832.5</v>
      </c>
      <c r="CG45" s="79">
        <f t="shared" ref="CG45:CG46" si="245">CF45/CE45*100</f>
        <v>100</v>
      </c>
      <c r="CH45" s="79"/>
      <c r="CI45" s="81">
        <f t="shared" ref="CI45:CN45" si="246">CI46+CI47+CI48</f>
        <v>0</v>
      </c>
      <c r="CJ45" s="81">
        <f t="shared" si="246"/>
        <v>0</v>
      </c>
      <c r="CK45" s="81">
        <f t="shared" si="246"/>
        <v>0</v>
      </c>
      <c r="CL45" s="81"/>
      <c r="CM45" s="81">
        <f t="shared" si="246"/>
        <v>0</v>
      </c>
      <c r="CN45" s="81">
        <f t="shared" si="246"/>
        <v>0</v>
      </c>
      <c r="CO45" s="81"/>
      <c r="CP45" s="81"/>
      <c r="CQ45" s="81">
        <f t="shared" ref="CQ45:CR45" si="247">CQ46+CQ47+CQ48</f>
        <v>0</v>
      </c>
      <c r="CR45" s="81">
        <f t="shared" si="247"/>
        <v>0</v>
      </c>
      <c r="CS45" s="81"/>
      <c r="CT45" s="81"/>
      <c r="CU45" s="81">
        <f t="shared" ref="CU45:CV45" si="248">CU46+CU47+CU48</f>
        <v>0</v>
      </c>
      <c r="CV45" s="81">
        <f t="shared" si="248"/>
        <v>0</v>
      </c>
      <c r="CW45" s="81"/>
      <c r="CX45" s="81"/>
      <c r="CY45" s="81">
        <f t="shared" ref="CY45:CZ45" si="249">CY46+CY47+CY48</f>
        <v>0</v>
      </c>
      <c r="CZ45" s="81">
        <f t="shared" si="249"/>
        <v>0</v>
      </c>
      <c r="DA45" s="81"/>
      <c r="DB45" s="154"/>
      <c r="DC45" s="81">
        <f t="shared" ref="DC45" si="250">DC46+DC47+DC48</f>
        <v>3730</v>
      </c>
      <c r="DD45" s="81">
        <f t="shared" ref="DD45" si="251">DD46+DD47+DD48</f>
        <v>3730</v>
      </c>
      <c r="DE45" s="81">
        <f>DD45/DC45*100</f>
        <v>100</v>
      </c>
      <c r="DF45" s="81"/>
      <c r="DG45" s="81">
        <f t="shared" ref="DG45" si="252">DG46+DG47+DG48</f>
        <v>1175</v>
      </c>
      <c r="DH45" s="81">
        <f t="shared" ref="DH45" si="253">DH46+DH47+DH48</f>
        <v>1175</v>
      </c>
      <c r="DI45" s="79">
        <f t="shared" si="173"/>
        <v>100</v>
      </c>
      <c r="DJ45" s="79"/>
      <c r="DK45" s="81">
        <f t="shared" ref="DK45:DL45" si="254">DK46+DK47+DK48</f>
        <v>0</v>
      </c>
      <c r="DL45" s="81">
        <f t="shared" si="254"/>
        <v>0</v>
      </c>
      <c r="DM45" s="79"/>
      <c r="DN45" s="79"/>
      <c r="DO45" s="81">
        <f t="shared" ref="DO45:DP45" si="255">DO46+DO47+DO48</f>
        <v>0</v>
      </c>
      <c r="DP45" s="81">
        <f t="shared" si="255"/>
        <v>0</v>
      </c>
      <c r="DQ45" s="79"/>
      <c r="DR45" s="79"/>
      <c r="DS45" s="81">
        <f t="shared" ref="DS45:DT45" si="256">DS46+DS47+DS48</f>
        <v>250</v>
      </c>
      <c r="DT45" s="81">
        <f t="shared" si="256"/>
        <v>250</v>
      </c>
      <c r="DU45" s="79">
        <f t="shared" ref="DU45:DU46" si="257">DT45/DS45*100</f>
        <v>100</v>
      </c>
      <c r="DV45" s="79"/>
      <c r="DW45" s="81">
        <f>DW46+DW47+DW48</f>
        <v>44100</v>
      </c>
      <c r="DX45" s="81">
        <f>DX46+DX47+DX48</f>
        <v>44100</v>
      </c>
      <c r="DY45" s="79">
        <f t="shared" ref="DY45" si="258">DX45/DW45*100</f>
        <v>100</v>
      </c>
      <c r="DZ45" s="79"/>
      <c r="EA45" s="81">
        <f t="shared" ref="EA45:EB45" si="259">EA46+EA47+EA48</f>
        <v>0</v>
      </c>
      <c r="EB45" s="81">
        <f t="shared" si="259"/>
        <v>0</v>
      </c>
      <c r="EC45" s="79"/>
      <c r="ED45" s="79"/>
      <c r="EE45" s="81">
        <f t="shared" ref="EE45:EF45" si="260">EE46+EE47+EE48</f>
        <v>0</v>
      </c>
      <c r="EF45" s="81">
        <f t="shared" si="260"/>
        <v>0</v>
      </c>
      <c r="EG45" s="79"/>
      <c r="EH45" s="79"/>
      <c r="EI45" s="81">
        <f t="shared" ref="EI45:EJ45" si="261">EI46+EI47+EI48</f>
        <v>0</v>
      </c>
      <c r="EJ45" s="81">
        <f t="shared" si="261"/>
        <v>0</v>
      </c>
      <c r="EK45" s="79"/>
      <c r="EL45" s="79"/>
      <c r="EM45" s="81">
        <f t="shared" ref="EM45:EN45" si="262">EM46+EM47+EM48</f>
        <v>108040.09</v>
      </c>
      <c r="EN45" s="81">
        <f t="shared" si="262"/>
        <v>108040.09</v>
      </c>
      <c r="EO45" s="79">
        <f t="shared" ref="EO45" si="263">EN45/EM45*100</f>
        <v>100</v>
      </c>
      <c r="EP45" s="79"/>
      <c r="EQ45" s="81">
        <f t="shared" ref="EQ45:ER45" si="264">EQ46+EQ47+EQ48</f>
        <v>41400</v>
      </c>
      <c r="ER45" s="81">
        <f t="shared" si="264"/>
        <v>40354.805520000002</v>
      </c>
      <c r="ES45" s="79">
        <f>ER45/EQ45*100</f>
        <v>97.475375652173909</v>
      </c>
      <c r="ET45" s="79"/>
      <c r="EU45" s="81">
        <f t="shared" ref="EU45:EV45" si="265">EU46+EU47+EU48</f>
        <v>18396.740000000002</v>
      </c>
      <c r="EV45" s="81">
        <f t="shared" si="265"/>
        <v>15088.6548</v>
      </c>
      <c r="EW45" s="79">
        <f t="shared" ref="EW45" si="266">EV45/EU45*100</f>
        <v>82.018090161626461</v>
      </c>
      <c r="EX45" s="79"/>
      <c r="EY45" s="81">
        <f t="shared" ref="EY45:EZ45" si="267">EY46+EY47+EY48</f>
        <v>92401.82</v>
      </c>
      <c r="EZ45" s="81">
        <f t="shared" si="267"/>
        <v>92401.82</v>
      </c>
      <c r="FA45" s="79">
        <f>EZ45/EY45*100</f>
        <v>100</v>
      </c>
      <c r="FB45" s="79"/>
      <c r="FC45" s="81">
        <f t="shared" ref="FC45:FD45" si="268">FC46+FC47+FC48</f>
        <v>0</v>
      </c>
      <c r="FD45" s="81">
        <f t="shared" si="268"/>
        <v>0</v>
      </c>
      <c r="FE45" s="79"/>
      <c r="FF45" s="79"/>
      <c r="FG45" s="81">
        <f t="shared" ref="FG45:FH45" si="269">FG46+FG47+FG48</f>
        <v>0</v>
      </c>
      <c r="FH45" s="81">
        <f t="shared" si="269"/>
        <v>0</v>
      </c>
      <c r="FI45" s="79"/>
      <c r="FJ45" s="79"/>
      <c r="FK45" s="81">
        <f t="shared" ref="FK45:FL45" si="270">FK46+FK47+FK48</f>
        <v>16602.756000000001</v>
      </c>
      <c r="FL45" s="81">
        <f t="shared" si="270"/>
        <v>16590.72363</v>
      </c>
      <c r="FM45" s="81">
        <f>FL45/FK45*100</f>
        <v>99.927527875492473</v>
      </c>
      <c r="FN45" s="81"/>
      <c r="FO45" s="81">
        <f t="shared" ref="FO45:FP45" si="271">FO46+FO47+FO48</f>
        <v>0</v>
      </c>
      <c r="FP45" s="81">
        <f t="shared" si="271"/>
        <v>0</v>
      </c>
      <c r="FQ45" s="79"/>
      <c r="FR45" s="79"/>
      <c r="FS45" s="81">
        <f t="shared" ref="FS45:FT45" si="272">FS46+FS47+FS48</f>
        <v>1498.4</v>
      </c>
      <c r="FT45" s="81">
        <f t="shared" si="272"/>
        <v>1160</v>
      </c>
      <c r="FU45" s="79">
        <f t="shared" ref="FU45:FU46" si="273">FT45/FS45*100</f>
        <v>77.415910304324612</v>
      </c>
      <c r="FV45" s="79"/>
      <c r="FW45" s="81">
        <f t="shared" ref="FW45:FX45" si="274">FW46+FW47+FW48</f>
        <v>166873.79999999999</v>
      </c>
      <c r="FX45" s="81">
        <f t="shared" si="274"/>
        <v>166873.79519999999</v>
      </c>
      <c r="FY45" s="79">
        <f t="shared" ref="FY45:FY47" si="275">FX45/FW45*100</f>
        <v>99.999997123574829</v>
      </c>
      <c r="FZ45" s="79"/>
      <c r="GA45" s="81"/>
      <c r="GB45" s="81"/>
      <c r="GC45" s="79"/>
      <c r="GD45" s="79"/>
      <c r="GE45" s="81"/>
      <c r="GF45" s="81"/>
      <c r="GG45" s="79"/>
      <c r="GH45" s="79"/>
      <c r="GI45" s="81"/>
      <c r="GJ45" s="81"/>
      <c r="GK45" s="79"/>
      <c r="GL45" s="79"/>
      <c r="GM45" s="81"/>
      <c r="GN45" s="81"/>
      <c r="GO45" s="79"/>
      <c r="GP45" s="79"/>
      <c r="GQ45" s="81"/>
      <c r="GR45" s="81"/>
      <c r="GS45" s="79"/>
      <c r="GT45" s="79"/>
      <c r="GU45" s="81"/>
      <c r="GV45" s="81"/>
      <c r="GW45" s="79"/>
      <c r="GX45" s="79"/>
      <c r="GY45" s="81"/>
      <c r="GZ45" s="81"/>
      <c r="HA45" s="79"/>
      <c r="HB45" s="79"/>
      <c r="HC45" s="81"/>
      <c r="HD45" s="81"/>
      <c r="HE45" s="79"/>
      <c r="HF45" s="79"/>
      <c r="HG45" s="81"/>
      <c r="HH45" s="81"/>
      <c r="HI45" s="79"/>
      <c r="HJ45" s="79"/>
      <c r="HK45" s="81">
        <f>SUM(HK46:HK48)</f>
        <v>823</v>
      </c>
      <c r="HL45" s="81">
        <f>SUM(HL46:HL48)</f>
        <v>823</v>
      </c>
      <c r="HM45" s="79">
        <f t="shared" ref="HM45:HM46" si="276">HL45/HK45*100</f>
        <v>100</v>
      </c>
      <c r="HN45" s="79"/>
      <c r="HO45" s="81"/>
      <c r="HP45" s="81"/>
      <c r="HQ45" s="79"/>
      <c r="HR45" s="79"/>
      <c r="HS45" s="81"/>
      <c r="HT45" s="81"/>
      <c r="HU45" s="79"/>
      <c r="HV45" s="79"/>
      <c r="HW45" s="81"/>
      <c r="HX45" s="81"/>
      <c r="HY45" s="79"/>
      <c r="HZ45" s="79"/>
      <c r="IA45" s="81">
        <f>SUM(IA46:IA48)</f>
        <v>78</v>
      </c>
      <c r="IB45" s="81">
        <f>SUM(IB46:IB48)</f>
        <v>78</v>
      </c>
      <c r="IC45" s="79">
        <f>IB45/IA45*100</f>
        <v>100</v>
      </c>
      <c r="ID45" s="79"/>
      <c r="IE45" s="81">
        <f>SUM(IE46:IE48)</f>
        <v>0</v>
      </c>
      <c r="IF45" s="81">
        <f>SUM(IF46:IF48)</f>
        <v>0</v>
      </c>
      <c r="IG45" s="79"/>
      <c r="IH45" s="79"/>
      <c r="II45" s="81">
        <f>SUM(II46:II48)</f>
        <v>0</v>
      </c>
      <c r="IJ45" s="81">
        <f>SUM(IJ46:IJ48)</f>
        <v>0</v>
      </c>
      <c r="IK45" s="79"/>
      <c r="IL45" s="79"/>
      <c r="IM45" s="81">
        <f>SUM(IM46:IM48)</f>
        <v>0</v>
      </c>
      <c r="IN45" s="81">
        <f>SUM(IN46:IN48)</f>
        <v>0</v>
      </c>
      <c r="IO45" s="79"/>
      <c r="IP45" s="79"/>
      <c r="IQ45" s="81">
        <f>SUM(IQ46:IQ48)</f>
        <v>0</v>
      </c>
      <c r="IR45" s="81">
        <f>SUM(IR46:IR48)</f>
        <v>0</v>
      </c>
      <c r="IS45" s="79"/>
    </row>
    <row r="46" spans="1:253" s="12" customFormat="1" ht="31.5" x14ac:dyDescent="0.25">
      <c r="A46" s="57" t="s">
        <v>281</v>
      </c>
      <c r="B46" s="48">
        <f t="shared" si="158"/>
        <v>475.8</v>
      </c>
      <c r="C46" s="48">
        <f t="shared" si="159"/>
        <v>190168.476</v>
      </c>
      <c r="D46" s="48">
        <f t="shared" si="160"/>
        <v>188772.84914999999</v>
      </c>
      <c r="E46" s="15">
        <f t="shared" si="133"/>
        <v>99.26611030421256</v>
      </c>
      <c r="F46" s="15"/>
      <c r="G46" s="15"/>
      <c r="H46" s="15"/>
      <c r="I46" s="15"/>
      <c r="J46" s="15"/>
      <c r="K46" s="15"/>
      <c r="L46" s="15"/>
      <c r="M46" s="15"/>
      <c r="N46" s="15"/>
      <c r="O46" s="15"/>
      <c r="P46" s="15"/>
      <c r="Q46" s="15"/>
      <c r="R46" s="15"/>
      <c r="S46" s="15"/>
      <c r="T46" s="15"/>
      <c r="U46" s="15"/>
      <c r="V46" s="15"/>
      <c r="W46" s="15"/>
      <c r="X46" s="15"/>
      <c r="Y46" s="15"/>
      <c r="Z46" s="15"/>
      <c r="AA46" s="15"/>
      <c r="AB46" s="15"/>
      <c r="AC46" s="14"/>
      <c r="AD46" s="15"/>
      <c r="AE46" s="15"/>
      <c r="AF46" s="15"/>
      <c r="AG46" s="14"/>
      <c r="AH46" s="15">
        <v>475.8</v>
      </c>
      <c r="AI46" s="15">
        <v>475.8</v>
      </c>
      <c r="AJ46" s="15">
        <v>475.8</v>
      </c>
      <c r="AK46" s="14">
        <f t="shared" si="213"/>
        <v>100</v>
      </c>
      <c r="AL46" s="14"/>
      <c r="AM46" s="15"/>
      <c r="AN46" s="15"/>
      <c r="AO46" s="14"/>
      <c r="AP46" s="14"/>
      <c r="AQ46" s="15"/>
      <c r="AR46" s="15"/>
      <c r="AS46" s="14"/>
      <c r="AT46" s="14"/>
      <c r="AU46" s="15">
        <v>8897</v>
      </c>
      <c r="AV46" s="15">
        <v>8897</v>
      </c>
      <c r="AW46" s="15">
        <f t="shared" ref="AW46:AW50" si="277">AV46/AU46*100</f>
        <v>100</v>
      </c>
      <c r="AX46" s="15"/>
      <c r="AY46" s="14">
        <v>20729</v>
      </c>
      <c r="AZ46" s="14">
        <v>20729</v>
      </c>
      <c r="BA46" s="15">
        <f t="shared" ref="BA46:BA50" si="278">AZ46/AY46*100</f>
        <v>100</v>
      </c>
      <c r="BB46" s="15"/>
      <c r="BC46" s="15">
        <v>1300</v>
      </c>
      <c r="BD46" s="15">
        <v>1300</v>
      </c>
      <c r="BE46" s="15">
        <f>BD46/BC46*100</f>
        <v>100</v>
      </c>
      <c r="BF46" s="15"/>
      <c r="BG46" s="15"/>
      <c r="BH46" s="15"/>
      <c r="BI46" s="14"/>
      <c r="BJ46" s="14"/>
      <c r="BK46" s="15"/>
      <c r="BL46" s="15"/>
      <c r="BM46" s="14"/>
      <c r="BN46" s="14"/>
      <c r="BO46" s="15"/>
      <c r="BP46" s="15"/>
      <c r="BQ46" s="14"/>
      <c r="BR46" s="14"/>
      <c r="BS46" s="15"/>
      <c r="BT46" s="15"/>
      <c r="BU46" s="14"/>
      <c r="BV46" s="14"/>
      <c r="BW46" s="15"/>
      <c r="BX46" s="15"/>
      <c r="BY46" s="14"/>
      <c r="BZ46" s="14"/>
      <c r="CA46" s="48">
        <v>563.20000000000005</v>
      </c>
      <c r="CB46" s="48">
        <v>563.20000000000005</v>
      </c>
      <c r="CC46" s="14">
        <f t="shared" ref="CC46" si="279">CB46/CA46*100</f>
        <v>100</v>
      </c>
      <c r="CD46" s="14"/>
      <c r="CE46" s="48">
        <v>832.5</v>
      </c>
      <c r="CF46" s="15">
        <v>832.5</v>
      </c>
      <c r="CG46" s="14">
        <f t="shared" si="245"/>
        <v>100</v>
      </c>
      <c r="CH46" s="14"/>
      <c r="CI46" s="15"/>
      <c r="CJ46" s="15"/>
      <c r="CK46" s="14"/>
      <c r="CL46" s="14"/>
      <c r="CM46" s="48"/>
      <c r="CN46" s="15"/>
      <c r="CO46" s="14"/>
      <c r="CP46" s="14"/>
      <c r="CQ46" s="48"/>
      <c r="CR46" s="15"/>
      <c r="CS46" s="14"/>
      <c r="CT46" s="14"/>
      <c r="CU46" s="48"/>
      <c r="CV46" s="15"/>
      <c r="CW46" s="14"/>
      <c r="CX46" s="14"/>
      <c r="CY46" s="48"/>
      <c r="CZ46" s="15"/>
      <c r="DA46" s="14"/>
      <c r="DB46" s="155"/>
      <c r="DC46" s="15">
        <v>3730</v>
      </c>
      <c r="DD46" s="15">
        <v>3730</v>
      </c>
      <c r="DE46" s="15">
        <f>DD46/DC46*100</f>
        <v>100</v>
      </c>
      <c r="DF46" s="15"/>
      <c r="DG46" s="15">
        <v>1175</v>
      </c>
      <c r="DH46" s="15">
        <v>1175</v>
      </c>
      <c r="DI46" s="14">
        <f t="shared" si="173"/>
        <v>100</v>
      </c>
      <c r="DJ46" s="14"/>
      <c r="DK46" s="15"/>
      <c r="DL46" s="15"/>
      <c r="DM46" s="14"/>
      <c r="DN46" s="14"/>
      <c r="DO46" s="15"/>
      <c r="DP46" s="15"/>
      <c r="DQ46" s="14"/>
      <c r="DR46" s="14"/>
      <c r="DS46" s="15">
        <v>250</v>
      </c>
      <c r="DT46" s="15">
        <v>250</v>
      </c>
      <c r="DU46" s="14">
        <f t="shared" si="257"/>
        <v>100</v>
      </c>
      <c r="DV46" s="14"/>
      <c r="DW46" s="15"/>
      <c r="DX46" s="15"/>
      <c r="DY46" s="14"/>
      <c r="DZ46" s="14"/>
      <c r="EA46" s="15"/>
      <c r="EB46" s="15"/>
      <c r="EC46" s="14"/>
      <c r="ED46" s="14"/>
      <c r="EE46" s="15"/>
      <c r="EF46" s="15"/>
      <c r="EG46" s="14"/>
      <c r="EH46" s="14"/>
      <c r="EI46" s="15"/>
      <c r="EJ46" s="15"/>
      <c r="EK46" s="14"/>
      <c r="EL46" s="14"/>
      <c r="EM46" s="15"/>
      <c r="EN46" s="15"/>
      <c r="EO46" s="14"/>
      <c r="EP46" s="14"/>
      <c r="EQ46" s="15">
        <v>41400</v>
      </c>
      <c r="ER46" s="15">
        <v>40354.805520000002</v>
      </c>
      <c r="ES46" s="14">
        <f>ER46/EQ46*100</f>
        <v>97.475375652173909</v>
      </c>
      <c r="ET46" s="14"/>
      <c r="EU46" s="15"/>
      <c r="EV46" s="15"/>
      <c r="EW46" s="14"/>
      <c r="EX46" s="14"/>
      <c r="EY46" s="15">
        <v>92401.82</v>
      </c>
      <c r="EZ46" s="15">
        <v>92401.82</v>
      </c>
      <c r="FA46" s="14">
        <f>EZ46/EY46*100</f>
        <v>100</v>
      </c>
      <c r="FB46" s="14"/>
      <c r="FC46" s="15"/>
      <c r="FD46" s="15"/>
      <c r="FE46" s="14"/>
      <c r="FF46" s="14"/>
      <c r="FG46" s="15"/>
      <c r="FH46" s="15"/>
      <c r="FI46" s="14"/>
      <c r="FJ46" s="14"/>
      <c r="FK46" s="15">
        <v>16602.756000000001</v>
      </c>
      <c r="FL46" s="15">
        <v>16590.72363</v>
      </c>
      <c r="FM46" s="14">
        <f>FL46/FK46*100</f>
        <v>99.927527875492473</v>
      </c>
      <c r="FN46" s="14"/>
      <c r="FO46" s="15"/>
      <c r="FP46" s="15"/>
      <c r="FQ46" s="14"/>
      <c r="FR46" s="14"/>
      <c r="FS46" s="15">
        <v>1498.4</v>
      </c>
      <c r="FT46" s="133">
        <v>1160</v>
      </c>
      <c r="FU46" s="14">
        <f t="shared" si="273"/>
        <v>77.415910304324612</v>
      </c>
      <c r="FV46" s="14"/>
      <c r="FW46" s="15"/>
      <c r="FX46" s="133"/>
      <c r="FY46" s="14"/>
      <c r="FZ46" s="14"/>
      <c r="GA46" s="15"/>
      <c r="GB46" s="133"/>
      <c r="GC46" s="14"/>
      <c r="GD46" s="14"/>
      <c r="GE46" s="15"/>
      <c r="GF46" s="133"/>
      <c r="GG46" s="14"/>
      <c r="GH46" s="14"/>
      <c r="GI46" s="15"/>
      <c r="GJ46" s="133"/>
      <c r="GK46" s="14"/>
      <c r="GL46" s="14"/>
      <c r="GM46" s="15"/>
      <c r="GN46" s="133"/>
      <c r="GO46" s="14"/>
      <c r="GP46" s="14"/>
      <c r="GQ46" s="15"/>
      <c r="GR46" s="133"/>
      <c r="GS46" s="14"/>
      <c r="GT46" s="14"/>
      <c r="GU46" s="15"/>
      <c r="GV46" s="133"/>
      <c r="GW46" s="14"/>
      <c r="GX46" s="14"/>
      <c r="GY46" s="15"/>
      <c r="GZ46" s="133"/>
      <c r="HA46" s="14"/>
      <c r="HB46" s="14"/>
      <c r="HC46" s="15"/>
      <c r="HD46" s="133"/>
      <c r="HE46" s="14"/>
      <c r="HF46" s="14"/>
      <c r="HG46" s="15"/>
      <c r="HH46" s="15"/>
      <c r="HI46" s="14"/>
      <c r="HJ46" s="14"/>
      <c r="HK46" s="15">
        <v>313</v>
      </c>
      <c r="HL46" s="15">
        <v>313</v>
      </c>
      <c r="HM46" s="14">
        <f t="shared" si="276"/>
        <v>100</v>
      </c>
      <c r="HN46" s="14"/>
      <c r="HO46" s="15"/>
      <c r="HP46" s="15"/>
      <c r="HQ46" s="14"/>
      <c r="HR46" s="14"/>
      <c r="HS46" s="15"/>
      <c r="HT46" s="15"/>
      <c r="HU46" s="14"/>
      <c r="HV46" s="14"/>
      <c r="HW46" s="15"/>
      <c r="HX46" s="15"/>
      <c r="HY46" s="14"/>
      <c r="HZ46" s="14"/>
      <c r="IA46" s="15"/>
      <c r="IB46" s="15"/>
      <c r="IC46" s="14"/>
      <c r="ID46" s="14"/>
      <c r="IE46" s="15"/>
      <c r="IF46" s="15"/>
      <c r="IG46" s="14"/>
      <c r="IH46" s="14"/>
      <c r="II46" s="15"/>
      <c r="IJ46" s="15"/>
      <c r="IK46" s="14"/>
      <c r="IL46" s="14"/>
      <c r="IM46" s="15"/>
      <c r="IN46" s="15"/>
      <c r="IO46" s="14"/>
      <c r="IP46" s="14"/>
      <c r="IQ46" s="15"/>
      <c r="IR46" s="15"/>
      <c r="IS46" s="14"/>
    </row>
    <row r="47" spans="1:253" s="12" customFormat="1" ht="15.75" x14ac:dyDescent="0.25">
      <c r="A47" s="57" t="s">
        <v>279</v>
      </c>
      <c r="B47" s="48">
        <f t="shared" si="158"/>
        <v>0</v>
      </c>
      <c r="C47" s="48">
        <f t="shared" si="159"/>
        <v>337998.63</v>
      </c>
      <c r="D47" s="48">
        <f t="shared" si="160"/>
        <v>334690.53999999998</v>
      </c>
      <c r="E47" s="48"/>
      <c r="F47" s="48"/>
      <c r="G47" s="78"/>
      <c r="H47" s="78"/>
      <c r="I47" s="78"/>
      <c r="J47" s="78"/>
      <c r="K47" s="78"/>
      <c r="L47" s="78"/>
      <c r="M47" s="78"/>
      <c r="N47" s="78"/>
      <c r="O47" s="78"/>
      <c r="P47" s="78"/>
      <c r="Q47" s="78"/>
      <c r="R47" s="78"/>
      <c r="S47" s="78"/>
      <c r="T47" s="78"/>
      <c r="U47" s="78"/>
      <c r="V47" s="78"/>
      <c r="W47" s="48"/>
      <c r="X47" s="78"/>
      <c r="Y47" s="78"/>
      <c r="Z47" s="48"/>
      <c r="AA47" s="48"/>
      <c r="AB47" s="78"/>
      <c r="AC47" s="78"/>
      <c r="AD47" s="48"/>
      <c r="AE47" s="48"/>
      <c r="AF47" s="48"/>
      <c r="AG47" s="78"/>
      <c r="AH47" s="48"/>
      <c r="AI47" s="48"/>
      <c r="AJ47" s="48"/>
      <c r="AK47" s="78"/>
      <c r="AL47" s="78"/>
      <c r="AM47" s="48"/>
      <c r="AN47" s="48"/>
      <c r="AO47" s="48"/>
      <c r="AP47" s="48"/>
      <c r="AQ47" s="48"/>
      <c r="AR47" s="78"/>
      <c r="AS47" s="78"/>
      <c r="AT47" s="78"/>
      <c r="AU47" s="48"/>
      <c r="AV47" s="78"/>
      <c r="AW47" s="81"/>
      <c r="AX47" s="81"/>
      <c r="AY47" s="78"/>
      <c r="AZ47" s="78"/>
      <c r="BA47" s="81"/>
      <c r="BB47" s="81"/>
      <c r="BC47" s="48"/>
      <c r="BD47" s="48"/>
      <c r="BE47" s="15"/>
      <c r="BF47" s="15"/>
      <c r="BG47" s="48"/>
      <c r="BH47" s="78"/>
      <c r="BI47" s="78"/>
      <c r="BJ47" s="78"/>
      <c r="BK47" s="48"/>
      <c r="BL47" s="78"/>
      <c r="BM47" s="78"/>
      <c r="BN47" s="78"/>
      <c r="BO47" s="48"/>
      <c r="BP47" s="78"/>
      <c r="BQ47" s="78"/>
      <c r="BR47" s="78"/>
      <c r="BS47" s="48"/>
      <c r="BT47" s="78"/>
      <c r="BU47" s="78"/>
      <c r="BV47" s="78"/>
      <c r="BW47" s="48"/>
      <c r="BX47" s="78"/>
      <c r="BY47" s="78"/>
      <c r="BZ47" s="78"/>
      <c r="CA47" s="48"/>
      <c r="CB47" s="48"/>
      <c r="CC47" s="78"/>
      <c r="CD47" s="78"/>
      <c r="CE47" s="48"/>
      <c r="CF47" s="78"/>
      <c r="CG47" s="78"/>
      <c r="CH47" s="78"/>
      <c r="CI47" s="48"/>
      <c r="CJ47" s="78"/>
      <c r="CK47" s="78"/>
      <c r="CL47" s="78"/>
      <c r="CM47" s="48"/>
      <c r="CN47" s="78"/>
      <c r="CO47" s="78"/>
      <c r="CP47" s="78"/>
      <c r="CQ47" s="48"/>
      <c r="CR47" s="78"/>
      <c r="CS47" s="78"/>
      <c r="CT47" s="78"/>
      <c r="CU47" s="48"/>
      <c r="CV47" s="78"/>
      <c r="CW47" s="78"/>
      <c r="CX47" s="78"/>
      <c r="CY47" s="48"/>
      <c r="CZ47" s="78"/>
      <c r="DA47" s="78"/>
      <c r="DB47" s="172"/>
      <c r="DC47" s="48"/>
      <c r="DD47" s="48"/>
      <c r="DE47" s="78"/>
      <c r="DF47" s="78"/>
      <c r="DG47" s="48"/>
      <c r="DH47" s="48"/>
      <c r="DI47" s="14"/>
      <c r="DJ47" s="14"/>
      <c r="DK47" s="48"/>
      <c r="DL47" s="78"/>
      <c r="DM47" s="14"/>
      <c r="DN47" s="14"/>
      <c r="DO47" s="48"/>
      <c r="DP47" s="78"/>
      <c r="DQ47" s="14"/>
      <c r="DR47" s="14"/>
      <c r="DS47" s="48"/>
      <c r="DT47" s="78"/>
      <c r="DU47" s="14"/>
      <c r="DV47" s="14"/>
      <c r="DW47" s="48">
        <v>44100</v>
      </c>
      <c r="DX47" s="15">
        <v>44100</v>
      </c>
      <c r="DY47" s="14">
        <f>DX47/DW47*100</f>
        <v>100</v>
      </c>
      <c r="DZ47" s="14"/>
      <c r="EA47" s="48"/>
      <c r="EB47" s="78"/>
      <c r="EC47" s="14"/>
      <c r="ED47" s="14"/>
      <c r="EE47" s="48"/>
      <c r="EF47" s="78"/>
      <c r="EG47" s="14"/>
      <c r="EH47" s="14"/>
      <c r="EI47" s="48"/>
      <c r="EJ47" s="78"/>
      <c r="EK47" s="14"/>
      <c r="EL47" s="14"/>
      <c r="EM47" s="48">
        <v>108040.09</v>
      </c>
      <c r="EN47" s="48">
        <v>108040.09</v>
      </c>
      <c r="EO47" s="14">
        <f>EN47/EM47*100</f>
        <v>100</v>
      </c>
      <c r="EP47" s="14"/>
      <c r="EQ47" s="48"/>
      <c r="ER47" s="78"/>
      <c r="ES47" s="14"/>
      <c r="ET47" s="14"/>
      <c r="EU47" s="48">
        <v>18396.740000000002</v>
      </c>
      <c r="EV47" s="48">
        <v>15088.6548</v>
      </c>
      <c r="EW47" s="14">
        <f>EV47/EU47*100</f>
        <v>82.018090161626461</v>
      </c>
      <c r="EX47" s="14"/>
      <c r="EY47" s="48"/>
      <c r="EZ47" s="78"/>
      <c r="FA47" s="14"/>
      <c r="FB47" s="14"/>
      <c r="FC47" s="48"/>
      <c r="FD47" s="78"/>
      <c r="FE47" s="14"/>
      <c r="FF47" s="14"/>
      <c r="FG47" s="48"/>
      <c r="FH47" s="78"/>
      <c r="FI47" s="14"/>
      <c r="FJ47" s="14"/>
      <c r="FK47" s="48"/>
      <c r="FL47" s="78"/>
      <c r="FM47" s="14"/>
      <c r="FN47" s="14"/>
      <c r="FO47" s="48"/>
      <c r="FP47" s="78"/>
      <c r="FQ47" s="14"/>
      <c r="FR47" s="14"/>
      <c r="FS47" s="48"/>
      <c r="FT47" s="78"/>
      <c r="FU47" s="78"/>
      <c r="FV47" s="78"/>
      <c r="FW47" s="133">
        <v>166873.79999999999</v>
      </c>
      <c r="FX47" s="133">
        <v>166873.79519999999</v>
      </c>
      <c r="FY47" s="14">
        <f t="shared" si="275"/>
        <v>99.999997123574829</v>
      </c>
      <c r="FZ47" s="14"/>
      <c r="GA47" s="133"/>
      <c r="GB47" s="133"/>
      <c r="GC47" s="14"/>
      <c r="GD47" s="14"/>
      <c r="GE47" s="133"/>
      <c r="GF47" s="133"/>
      <c r="GG47" s="14"/>
      <c r="GH47" s="14"/>
      <c r="GI47" s="133"/>
      <c r="GJ47" s="133"/>
      <c r="GK47" s="14"/>
      <c r="GL47" s="14"/>
      <c r="GM47" s="133"/>
      <c r="GN47" s="133"/>
      <c r="GO47" s="14"/>
      <c r="GP47" s="14"/>
      <c r="GQ47" s="133"/>
      <c r="GR47" s="133"/>
      <c r="GS47" s="14"/>
      <c r="GT47" s="14"/>
      <c r="GU47" s="133"/>
      <c r="GV47" s="133"/>
      <c r="GW47" s="14"/>
      <c r="GX47" s="14"/>
      <c r="GY47" s="133"/>
      <c r="GZ47" s="133"/>
      <c r="HA47" s="14"/>
      <c r="HB47" s="14"/>
      <c r="HC47" s="133"/>
      <c r="HD47" s="133"/>
      <c r="HE47" s="14"/>
      <c r="HF47" s="14"/>
      <c r="HG47" s="133"/>
      <c r="HH47" s="133"/>
      <c r="HI47" s="14"/>
      <c r="HJ47" s="14"/>
      <c r="HK47" s="133">
        <v>510</v>
      </c>
      <c r="HL47" s="133">
        <v>510</v>
      </c>
      <c r="HM47" s="14">
        <f>HL47/HK47*100</f>
        <v>100</v>
      </c>
      <c r="HN47" s="14"/>
      <c r="HO47" s="133"/>
      <c r="HP47" s="133"/>
      <c r="HQ47" s="14"/>
      <c r="HR47" s="14"/>
      <c r="HS47" s="133"/>
      <c r="HT47" s="133"/>
      <c r="HU47" s="14"/>
      <c r="HV47" s="14"/>
      <c r="HW47" s="133"/>
      <c r="HX47" s="133"/>
      <c r="HY47" s="14"/>
      <c r="HZ47" s="14"/>
      <c r="IA47" s="133">
        <v>78</v>
      </c>
      <c r="IB47" s="133">
        <v>78</v>
      </c>
      <c r="IC47" s="14">
        <f t="shared" ref="IC47" si="280">IB47/IA47*100</f>
        <v>100</v>
      </c>
      <c r="ID47" s="14"/>
      <c r="IE47" s="133"/>
      <c r="IF47" s="133"/>
      <c r="IG47" s="14"/>
      <c r="IH47" s="14"/>
      <c r="II47" s="133"/>
      <c r="IJ47" s="133"/>
      <c r="IK47" s="14"/>
      <c r="IL47" s="14"/>
      <c r="IM47" s="133"/>
      <c r="IN47" s="133"/>
      <c r="IO47" s="14"/>
      <c r="IP47" s="14"/>
      <c r="IQ47" s="133"/>
      <c r="IR47" s="133"/>
      <c r="IS47" s="14"/>
    </row>
    <row r="48" spans="1:253" s="12" customFormat="1" ht="15.75" x14ac:dyDescent="0.25">
      <c r="A48" s="57" t="s">
        <v>280</v>
      </c>
      <c r="B48" s="48">
        <f t="shared" si="158"/>
        <v>0</v>
      </c>
      <c r="C48" s="48">
        <f t="shared" si="159"/>
        <v>0</v>
      </c>
      <c r="D48" s="48">
        <f t="shared" si="160"/>
        <v>0</v>
      </c>
      <c r="E48" s="48"/>
      <c r="F48" s="48"/>
      <c r="G48" s="78"/>
      <c r="H48" s="78"/>
      <c r="I48" s="78"/>
      <c r="J48" s="78"/>
      <c r="K48" s="78"/>
      <c r="L48" s="78"/>
      <c r="M48" s="78"/>
      <c r="N48" s="78"/>
      <c r="O48" s="78"/>
      <c r="P48" s="78"/>
      <c r="Q48" s="78"/>
      <c r="R48" s="78"/>
      <c r="S48" s="78"/>
      <c r="T48" s="78"/>
      <c r="U48" s="78"/>
      <c r="V48" s="78"/>
      <c r="W48" s="48"/>
      <c r="X48" s="78"/>
      <c r="Y48" s="78"/>
      <c r="Z48" s="48"/>
      <c r="AA48" s="48"/>
      <c r="AB48" s="78"/>
      <c r="AC48" s="78"/>
      <c r="AD48" s="48"/>
      <c r="AE48" s="48"/>
      <c r="AF48" s="48"/>
      <c r="AG48" s="78"/>
      <c r="AH48" s="48"/>
      <c r="AI48" s="48"/>
      <c r="AJ48" s="48"/>
      <c r="AK48" s="78"/>
      <c r="AL48" s="78"/>
      <c r="AM48" s="48"/>
      <c r="AN48" s="48"/>
      <c r="AO48" s="48"/>
      <c r="AP48" s="48"/>
      <c r="AQ48" s="48"/>
      <c r="AR48" s="78"/>
      <c r="AS48" s="78"/>
      <c r="AT48" s="78"/>
      <c r="AU48" s="48"/>
      <c r="AV48" s="78"/>
      <c r="AW48" s="81"/>
      <c r="AX48" s="81"/>
      <c r="AY48" s="78"/>
      <c r="AZ48" s="78"/>
      <c r="BA48" s="81"/>
      <c r="BB48" s="81"/>
      <c r="BC48" s="48"/>
      <c r="BD48" s="48"/>
      <c r="BE48" s="15"/>
      <c r="BF48" s="15"/>
      <c r="BG48" s="48"/>
      <c r="BH48" s="78"/>
      <c r="BI48" s="78"/>
      <c r="BJ48" s="78"/>
      <c r="BK48" s="48"/>
      <c r="BL48" s="78"/>
      <c r="BM48" s="78"/>
      <c r="BN48" s="78"/>
      <c r="BO48" s="48"/>
      <c r="BP48" s="78"/>
      <c r="BQ48" s="78"/>
      <c r="BR48" s="78"/>
      <c r="BS48" s="48"/>
      <c r="BT48" s="78"/>
      <c r="BU48" s="78"/>
      <c r="BV48" s="78"/>
      <c r="BW48" s="48"/>
      <c r="BX48" s="78"/>
      <c r="BY48" s="78"/>
      <c r="BZ48" s="78"/>
      <c r="CA48" s="48"/>
      <c r="CB48" s="48"/>
      <c r="CC48" s="78"/>
      <c r="CD48" s="78"/>
      <c r="CE48" s="48"/>
      <c r="CF48" s="78"/>
      <c r="CG48" s="78"/>
      <c r="CH48" s="78"/>
      <c r="CI48" s="48"/>
      <c r="CJ48" s="78"/>
      <c r="CK48" s="78"/>
      <c r="CL48" s="78"/>
      <c r="CM48" s="48"/>
      <c r="CN48" s="78"/>
      <c r="CO48" s="78"/>
      <c r="CP48" s="78"/>
      <c r="CQ48" s="48"/>
      <c r="CR48" s="78"/>
      <c r="CS48" s="78"/>
      <c r="CT48" s="78"/>
      <c r="CU48" s="48"/>
      <c r="CV48" s="78"/>
      <c r="CW48" s="78"/>
      <c r="CX48" s="78"/>
      <c r="CY48" s="48"/>
      <c r="CZ48" s="78"/>
      <c r="DA48" s="78"/>
      <c r="DB48" s="172"/>
      <c r="DC48" s="48"/>
      <c r="DD48" s="48"/>
      <c r="DE48" s="78"/>
      <c r="DF48" s="78"/>
      <c r="DG48" s="48"/>
      <c r="DH48" s="48"/>
      <c r="DI48" s="14"/>
      <c r="DJ48" s="14"/>
      <c r="DK48" s="48"/>
      <c r="DL48" s="78"/>
      <c r="DM48" s="14"/>
      <c r="DN48" s="14"/>
      <c r="DO48" s="48"/>
      <c r="DP48" s="78"/>
      <c r="DQ48" s="14"/>
      <c r="DR48" s="14"/>
      <c r="DS48" s="48"/>
      <c r="DT48" s="78"/>
      <c r="DU48" s="14"/>
      <c r="DV48" s="14"/>
      <c r="DW48" s="48"/>
      <c r="DX48" s="78"/>
      <c r="DY48" s="14"/>
      <c r="DZ48" s="14"/>
      <c r="EA48" s="48"/>
      <c r="EB48" s="78"/>
      <c r="EC48" s="14"/>
      <c r="ED48" s="14"/>
      <c r="EE48" s="48"/>
      <c r="EF48" s="78"/>
      <c r="EG48" s="14"/>
      <c r="EH48" s="14"/>
      <c r="EI48" s="48"/>
      <c r="EJ48" s="78"/>
      <c r="EK48" s="14"/>
      <c r="EL48" s="14"/>
      <c r="EM48" s="48"/>
      <c r="EN48" s="78"/>
      <c r="EO48" s="14"/>
      <c r="EP48" s="14"/>
      <c r="EQ48" s="48"/>
      <c r="ER48" s="78"/>
      <c r="ES48" s="14"/>
      <c r="ET48" s="14"/>
      <c r="EU48" s="48"/>
      <c r="EV48" s="78"/>
      <c r="EW48" s="14"/>
      <c r="EX48" s="14"/>
      <c r="EY48" s="48"/>
      <c r="EZ48" s="78"/>
      <c r="FA48" s="14"/>
      <c r="FB48" s="14"/>
      <c r="FC48" s="48"/>
      <c r="FD48" s="78"/>
      <c r="FE48" s="14"/>
      <c r="FF48" s="14"/>
      <c r="FG48" s="48"/>
      <c r="FH48" s="78"/>
      <c r="FI48" s="14"/>
      <c r="FJ48" s="14"/>
      <c r="FK48" s="48"/>
      <c r="FL48" s="78"/>
      <c r="FM48" s="14"/>
      <c r="FN48" s="14"/>
      <c r="FO48" s="48"/>
      <c r="FP48" s="78"/>
      <c r="FQ48" s="14"/>
      <c r="FR48" s="14"/>
      <c r="FS48" s="48"/>
      <c r="FT48" s="78"/>
      <c r="FU48" s="78"/>
      <c r="FV48" s="78"/>
      <c r="FW48" s="48"/>
      <c r="FX48" s="78"/>
      <c r="FY48" s="78"/>
      <c r="FZ48" s="78"/>
      <c r="GA48" s="48"/>
      <c r="GB48" s="78"/>
      <c r="GC48" s="78"/>
      <c r="GD48" s="78"/>
      <c r="GE48" s="48"/>
      <c r="GF48" s="78"/>
      <c r="GG48" s="78"/>
      <c r="GH48" s="78"/>
      <c r="GI48" s="48"/>
      <c r="GJ48" s="78"/>
      <c r="GK48" s="78"/>
      <c r="GL48" s="78"/>
      <c r="GM48" s="48"/>
      <c r="GN48" s="78"/>
      <c r="GO48" s="78"/>
      <c r="GP48" s="78"/>
      <c r="GQ48" s="48"/>
      <c r="GR48" s="78"/>
      <c r="GS48" s="78"/>
      <c r="GT48" s="78"/>
      <c r="GU48" s="48"/>
      <c r="GV48" s="78"/>
      <c r="GW48" s="78"/>
      <c r="GX48" s="78"/>
      <c r="GY48" s="48"/>
      <c r="GZ48" s="78"/>
      <c r="HA48" s="78"/>
      <c r="HB48" s="78"/>
      <c r="HC48" s="48"/>
      <c r="HD48" s="78"/>
      <c r="HE48" s="78"/>
      <c r="HF48" s="78"/>
      <c r="HG48" s="48"/>
      <c r="HH48" s="48"/>
      <c r="HI48" s="14"/>
      <c r="HJ48" s="78"/>
      <c r="HK48" s="48"/>
      <c r="HL48" s="78"/>
      <c r="HM48" s="14"/>
      <c r="HN48" s="14"/>
      <c r="HO48" s="48"/>
      <c r="HP48" s="78"/>
      <c r="HQ48" s="14"/>
      <c r="HR48" s="14"/>
      <c r="HS48" s="48"/>
      <c r="HT48" s="78"/>
      <c r="HU48" s="14"/>
      <c r="HV48" s="14"/>
      <c r="HW48" s="48"/>
      <c r="HX48" s="78"/>
      <c r="HY48" s="14"/>
      <c r="HZ48" s="14"/>
      <c r="IA48" s="48"/>
      <c r="IB48" s="78"/>
      <c r="IC48" s="14"/>
      <c r="ID48" s="14"/>
      <c r="IE48" s="48"/>
      <c r="IF48" s="78"/>
      <c r="IG48" s="14"/>
      <c r="IH48" s="14"/>
      <c r="II48" s="48"/>
      <c r="IJ48" s="78"/>
      <c r="IK48" s="14"/>
      <c r="IL48" s="14"/>
      <c r="IM48" s="48"/>
      <c r="IN48" s="78"/>
      <c r="IO48" s="14"/>
      <c r="IP48" s="14"/>
      <c r="IQ48" s="48"/>
      <c r="IR48" s="78"/>
      <c r="IS48" s="14"/>
    </row>
    <row r="49" spans="1:253" s="26" customFormat="1" ht="31.5" x14ac:dyDescent="0.25">
      <c r="A49" s="118" t="s">
        <v>291</v>
      </c>
      <c r="B49" s="78">
        <f t="shared" si="158"/>
        <v>90570.2</v>
      </c>
      <c r="C49" s="78">
        <f t="shared" si="159"/>
        <v>246030.30000000002</v>
      </c>
      <c r="D49" s="78">
        <f t="shared" si="160"/>
        <v>246011.71892000001</v>
      </c>
      <c r="E49" s="81">
        <f t="shared" si="133"/>
        <v>99.992447645676165</v>
      </c>
      <c r="F49" s="81"/>
      <c r="G49" s="81">
        <f>G50+G51+G58+G59+G60+G63+G66</f>
        <v>0</v>
      </c>
      <c r="H49" s="81">
        <f t="shared" ref="H49:BP49" si="281">H50+H51+H58+H59+H60+H63+H66</f>
        <v>0</v>
      </c>
      <c r="I49" s="81">
        <f t="shared" si="281"/>
        <v>0</v>
      </c>
      <c r="J49" s="81"/>
      <c r="K49" s="81">
        <f t="shared" si="281"/>
        <v>0</v>
      </c>
      <c r="L49" s="81">
        <f t="shared" si="281"/>
        <v>0</v>
      </c>
      <c r="M49" s="81">
        <f t="shared" si="281"/>
        <v>0</v>
      </c>
      <c r="N49" s="81">
        <f t="shared" ref="N49" si="282">N50+N51+N58+N59+N60+N63+N66</f>
        <v>10200</v>
      </c>
      <c r="O49" s="81">
        <f t="shared" si="281"/>
        <v>17100</v>
      </c>
      <c r="P49" s="81">
        <f t="shared" si="281"/>
        <v>17100</v>
      </c>
      <c r="Q49" s="81">
        <f t="shared" ref="Q49:Q377" si="283">P49/O49*100</f>
        <v>100</v>
      </c>
      <c r="R49" s="81"/>
      <c r="S49" s="81">
        <f t="shared" si="281"/>
        <v>0</v>
      </c>
      <c r="T49" s="81">
        <f t="shared" si="281"/>
        <v>0</v>
      </c>
      <c r="U49" s="81">
        <f t="shared" si="281"/>
        <v>0</v>
      </c>
      <c r="V49" s="81"/>
      <c r="W49" s="81">
        <f t="shared" si="281"/>
        <v>0</v>
      </c>
      <c r="X49" s="81">
        <f t="shared" si="281"/>
        <v>0</v>
      </c>
      <c r="Y49" s="81">
        <f t="shared" si="281"/>
        <v>0</v>
      </c>
      <c r="Z49" s="81">
        <f t="shared" ref="Z49" si="284">Z50+Z51+Z58+Z59+Z60+Z63+Z66</f>
        <v>0</v>
      </c>
      <c r="AA49" s="81">
        <f t="shared" si="281"/>
        <v>0</v>
      </c>
      <c r="AB49" s="81">
        <f t="shared" si="281"/>
        <v>0</v>
      </c>
      <c r="AC49" s="81">
        <f t="shared" si="281"/>
        <v>0</v>
      </c>
      <c r="AD49" s="81">
        <f t="shared" ref="AD49" si="285">AD50+AD51+AD58+AD59+AD60+AD63+AD66</f>
        <v>80000</v>
      </c>
      <c r="AE49" s="81">
        <f t="shared" si="281"/>
        <v>80000</v>
      </c>
      <c r="AF49" s="81">
        <f t="shared" ref="AF49" si="286">AF50+AF51+AF58+AF59+AF60+AF63+AF66</f>
        <v>80000</v>
      </c>
      <c r="AG49" s="78">
        <f t="shared" ref="AG49" si="287">AF49/AE49*100</f>
        <v>100</v>
      </c>
      <c r="AH49" s="81">
        <f t="shared" ref="AH49" si="288">AH50+AH51+AH58+AH59+AH60+AH63+AH66</f>
        <v>370.2</v>
      </c>
      <c r="AI49" s="81">
        <f t="shared" si="281"/>
        <v>370.2</v>
      </c>
      <c r="AJ49" s="81">
        <f t="shared" ref="AJ49" si="289">AJ50+AJ51+AJ58+AJ59+AJ60+AJ63+AJ66</f>
        <v>370.2</v>
      </c>
      <c r="AK49" s="79">
        <f t="shared" si="213"/>
        <v>100</v>
      </c>
      <c r="AL49" s="79"/>
      <c r="AM49" s="81">
        <f t="shared" si="281"/>
        <v>0</v>
      </c>
      <c r="AN49" s="81">
        <f t="shared" si="281"/>
        <v>0</v>
      </c>
      <c r="AO49" s="79"/>
      <c r="AP49" s="79"/>
      <c r="AQ49" s="81">
        <f t="shared" si="281"/>
        <v>0</v>
      </c>
      <c r="AR49" s="81">
        <f t="shared" si="281"/>
        <v>0</v>
      </c>
      <c r="AS49" s="81">
        <f t="shared" si="281"/>
        <v>0</v>
      </c>
      <c r="AT49" s="81"/>
      <c r="AU49" s="81">
        <f>SUM(AU50:AU66)</f>
        <v>3142</v>
      </c>
      <c r="AV49" s="81">
        <f t="shared" ref="AV49:AZ49" si="290">SUM(AV50:AV66)</f>
        <v>3142</v>
      </c>
      <c r="AW49" s="81">
        <f t="shared" si="277"/>
        <v>100</v>
      </c>
      <c r="AX49" s="81"/>
      <c r="AY49" s="81">
        <f t="shared" si="290"/>
        <v>9424</v>
      </c>
      <c r="AZ49" s="81">
        <f t="shared" si="290"/>
        <v>9424</v>
      </c>
      <c r="BA49" s="81">
        <f t="shared" si="278"/>
        <v>100</v>
      </c>
      <c r="BB49" s="81"/>
      <c r="BC49" s="81">
        <f t="shared" si="281"/>
        <v>1300</v>
      </c>
      <c r="BD49" s="81">
        <f t="shared" ref="BD49" si="291">BD50+BD51+BD58+BD59+BD60+BD63+BD66</f>
        <v>1300</v>
      </c>
      <c r="BE49" s="81">
        <f t="shared" ref="BE49:BE50" si="292">BD49/BC49*100</f>
        <v>100</v>
      </c>
      <c r="BF49" s="81"/>
      <c r="BG49" s="81">
        <f t="shared" si="281"/>
        <v>0</v>
      </c>
      <c r="BH49" s="81">
        <f t="shared" si="281"/>
        <v>0</v>
      </c>
      <c r="BI49" s="81">
        <f t="shared" si="281"/>
        <v>0</v>
      </c>
      <c r="BJ49" s="81"/>
      <c r="BK49" s="81">
        <f t="shared" si="281"/>
        <v>0</v>
      </c>
      <c r="BL49" s="81">
        <f t="shared" si="281"/>
        <v>0</v>
      </c>
      <c r="BM49" s="81">
        <f t="shared" si="281"/>
        <v>0</v>
      </c>
      <c r="BN49" s="81"/>
      <c r="BO49" s="81">
        <f t="shared" si="281"/>
        <v>0</v>
      </c>
      <c r="BP49" s="81">
        <f t="shared" si="281"/>
        <v>0</v>
      </c>
      <c r="BQ49" s="81">
        <f t="shared" ref="BQ49:BY49" si="293">BQ50+BQ51+BQ58+BQ59+BQ60+BQ63+BQ66</f>
        <v>0</v>
      </c>
      <c r="BR49" s="81"/>
      <c r="BS49" s="81">
        <f t="shared" si="293"/>
        <v>0</v>
      </c>
      <c r="BT49" s="81">
        <f t="shared" si="293"/>
        <v>0</v>
      </c>
      <c r="BU49" s="81">
        <f t="shared" si="293"/>
        <v>0</v>
      </c>
      <c r="BV49" s="81"/>
      <c r="BW49" s="81">
        <f t="shared" si="293"/>
        <v>0</v>
      </c>
      <c r="BX49" s="81">
        <f t="shared" si="293"/>
        <v>0</v>
      </c>
      <c r="BY49" s="81">
        <f t="shared" si="293"/>
        <v>0</v>
      </c>
      <c r="BZ49" s="81"/>
      <c r="CA49" s="81">
        <f>SUM(CA50:CA66)</f>
        <v>4143.0999999999995</v>
      </c>
      <c r="CB49" s="81">
        <f>SUM(CB50:CB66)</f>
        <v>4126.0221199999996</v>
      </c>
      <c r="CC49" s="79">
        <f t="shared" ref="CC49:CC66" si="294">CB49/CA49*100</f>
        <v>99.587799473823964</v>
      </c>
      <c r="CD49" s="79"/>
      <c r="CE49" s="81"/>
      <c r="CF49" s="81">
        <f>SUM(CF50:CF66)</f>
        <v>0</v>
      </c>
      <c r="CG49" s="79"/>
      <c r="CH49" s="79"/>
      <c r="CI49" s="81">
        <f t="shared" ref="CI49:CK49" si="295">CI50+CI51+CI58+CI59+CI60+CI63+CI66</f>
        <v>0</v>
      </c>
      <c r="CJ49" s="81">
        <f t="shared" si="295"/>
        <v>0</v>
      </c>
      <c r="CK49" s="81">
        <f t="shared" si="295"/>
        <v>0</v>
      </c>
      <c r="CL49" s="81"/>
      <c r="CM49" s="81">
        <f>SUM(CM50:CM66)</f>
        <v>0</v>
      </c>
      <c r="CN49" s="81">
        <f>SUM(CN50:CN66)</f>
        <v>0</v>
      </c>
      <c r="CO49" s="79"/>
      <c r="CP49" s="79"/>
      <c r="CQ49" s="81">
        <f>SUM(CQ50:CQ66)</f>
        <v>0</v>
      </c>
      <c r="CR49" s="81">
        <f>SUM(CR50:CR66)</f>
        <v>0</v>
      </c>
      <c r="CS49" s="79"/>
      <c r="CT49" s="79"/>
      <c r="CU49" s="81">
        <f>SUM(CU50:CU66)</f>
        <v>0</v>
      </c>
      <c r="CV49" s="81">
        <f>SUM(CV50:CV66)</f>
        <v>0</v>
      </c>
      <c r="CW49" s="79"/>
      <c r="CX49" s="79"/>
      <c r="CY49" s="81">
        <f>SUM(CY50:CY66)</f>
        <v>0</v>
      </c>
      <c r="CZ49" s="81">
        <f>SUM(CZ50:CZ66)</f>
        <v>0</v>
      </c>
      <c r="DA49" s="79"/>
      <c r="DB49" s="153"/>
      <c r="DC49" s="81">
        <f>SUM(DC50:DC66)</f>
        <v>0</v>
      </c>
      <c r="DD49" s="81">
        <f>SUM(DD50:DD66)</f>
        <v>0</v>
      </c>
      <c r="DE49" s="79"/>
      <c r="DF49" s="79"/>
      <c r="DG49" s="81">
        <f>SUM(DG50:DG66)</f>
        <v>536.79999999999995</v>
      </c>
      <c r="DH49" s="81">
        <f>SUM(DH50:DH66)</f>
        <v>536.79999999999995</v>
      </c>
      <c r="DI49" s="79">
        <f t="shared" si="173"/>
        <v>100</v>
      </c>
      <c r="DJ49" s="79"/>
      <c r="DK49" s="81">
        <f>SUM(DK50:DK66)</f>
        <v>0</v>
      </c>
      <c r="DL49" s="81">
        <f>SUM(DL50:DL66)</f>
        <v>0</v>
      </c>
      <c r="DM49" s="79"/>
      <c r="DN49" s="79"/>
      <c r="DO49" s="81">
        <f>SUM(DO50:DO66)</f>
        <v>0</v>
      </c>
      <c r="DP49" s="81">
        <f>SUM(DP50:DP66)</f>
        <v>0</v>
      </c>
      <c r="DQ49" s="79"/>
      <c r="DR49" s="79"/>
      <c r="DS49" s="81">
        <f>SUM(DS50:DS66)</f>
        <v>200</v>
      </c>
      <c r="DT49" s="81">
        <f>SUM(DT50:DT66)</f>
        <v>200</v>
      </c>
      <c r="DU49" s="79">
        <f t="shared" ref="DU49:DU50" si="296">DT49/DS49*100</f>
        <v>100</v>
      </c>
      <c r="DV49" s="79"/>
      <c r="DW49" s="81">
        <f>SUM(DW50:DW66)</f>
        <v>0</v>
      </c>
      <c r="DX49" s="81">
        <f>SUM(DX50:DX66)</f>
        <v>0</v>
      </c>
      <c r="DY49" s="79"/>
      <c r="DZ49" s="79"/>
      <c r="EA49" s="81">
        <f>SUM(EA50:EA66)</f>
        <v>0</v>
      </c>
      <c r="EB49" s="81">
        <f>SUM(EB50:EB66)</f>
        <v>0</v>
      </c>
      <c r="EC49" s="79"/>
      <c r="ED49" s="79"/>
      <c r="EE49" s="81">
        <f>SUM(EE50:EE66)</f>
        <v>0</v>
      </c>
      <c r="EF49" s="81">
        <f>SUM(EF50:EF66)</f>
        <v>0</v>
      </c>
      <c r="EG49" s="79"/>
      <c r="EH49" s="79"/>
      <c r="EI49" s="81">
        <f>SUM(EI50:EI66)</f>
        <v>0</v>
      </c>
      <c r="EJ49" s="81">
        <f>SUM(EJ50:EJ66)</f>
        <v>0</v>
      </c>
      <c r="EK49" s="79"/>
      <c r="EL49" s="79"/>
      <c r="EM49" s="81">
        <f>SUM(EM50:EM66)</f>
        <v>0</v>
      </c>
      <c r="EN49" s="81">
        <f>SUM(EN50:EN66)</f>
        <v>0</v>
      </c>
      <c r="EO49" s="79"/>
      <c r="EP49" s="79"/>
      <c r="EQ49" s="81">
        <f>SUM(EQ50:EQ66)</f>
        <v>0</v>
      </c>
      <c r="ER49" s="81">
        <f>SUM(ER50:ER66)</f>
        <v>0</v>
      </c>
      <c r="ES49" s="79"/>
      <c r="ET49" s="79"/>
      <c r="EU49" s="81">
        <f>SUM(EU50:EU66)</f>
        <v>0</v>
      </c>
      <c r="EV49" s="81">
        <f>SUM(EV50:EV66)</f>
        <v>0</v>
      </c>
      <c r="EW49" s="79"/>
      <c r="EX49" s="79"/>
      <c r="EY49" s="81">
        <f>SUM(EY50:EY66)</f>
        <v>0</v>
      </c>
      <c r="EZ49" s="81">
        <f>SUM(EZ50:EZ66)</f>
        <v>0</v>
      </c>
      <c r="FA49" s="79"/>
      <c r="FB49" s="79"/>
      <c r="FC49" s="81">
        <f>SUM(FC50:FC66)</f>
        <v>0</v>
      </c>
      <c r="FD49" s="81">
        <f>SUM(FD50:FD66)</f>
        <v>0</v>
      </c>
      <c r="FE49" s="79"/>
      <c r="FF49" s="79"/>
      <c r="FG49" s="81">
        <f>SUM(FG50:FG66)</f>
        <v>0</v>
      </c>
      <c r="FH49" s="81">
        <f>SUM(FH50:FH66)</f>
        <v>0</v>
      </c>
      <c r="FI49" s="79"/>
      <c r="FJ49" s="79"/>
      <c r="FK49" s="81">
        <f>SUM(FK50:FK66)</f>
        <v>0</v>
      </c>
      <c r="FL49" s="81">
        <f>SUM(FL50:FL66)</f>
        <v>0</v>
      </c>
      <c r="FM49" s="79"/>
      <c r="FN49" s="79"/>
      <c r="FO49" s="81">
        <f>SUM(FO50:FO66)</f>
        <v>0</v>
      </c>
      <c r="FP49" s="81">
        <f>SUM(FP50:FP66)</f>
        <v>0</v>
      </c>
      <c r="FQ49" s="79"/>
      <c r="FR49" s="79"/>
      <c r="FS49" s="81">
        <f t="shared" ref="FS49:FT49" si="297">FS50+FS51+FS58+FS59+FS60+FS63+FS66</f>
        <v>181.5</v>
      </c>
      <c r="FT49" s="81">
        <f t="shared" si="297"/>
        <v>181.5</v>
      </c>
      <c r="FU49" s="79">
        <f t="shared" ref="FU49:FU50" si="298">FT49/FS49*100</f>
        <v>100</v>
      </c>
      <c r="FV49" s="79"/>
      <c r="FW49" s="81">
        <f t="shared" ref="FW49:FX49" si="299">FW50+FW51+FW58+FW59+FW60+FW63+FW66</f>
        <v>30000</v>
      </c>
      <c r="FX49" s="81">
        <f t="shared" si="299"/>
        <v>29998.576799999999</v>
      </c>
      <c r="FY49" s="79">
        <f t="shared" ref="FY49:FY51" si="300">FX49/FW49*100</f>
        <v>99.995255999999998</v>
      </c>
      <c r="FZ49" s="79"/>
      <c r="GA49" s="81"/>
      <c r="GB49" s="81"/>
      <c r="GC49" s="79"/>
      <c r="GD49" s="79"/>
      <c r="GE49" s="81"/>
      <c r="GF49" s="81"/>
      <c r="GG49" s="79"/>
      <c r="GH49" s="79"/>
      <c r="GI49" s="81"/>
      <c r="GJ49" s="81"/>
      <c r="GK49" s="79"/>
      <c r="GL49" s="79"/>
      <c r="GM49" s="81"/>
      <c r="GN49" s="81"/>
      <c r="GO49" s="79"/>
      <c r="GP49" s="79"/>
      <c r="GQ49" s="81"/>
      <c r="GR49" s="81"/>
      <c r="GS49" s="79"/>
      <c r="GT49" s="79"/>
      <c r="GU49" s="81"/>
      <c r="GV49" s="81"/>
      <c r="GW49" s="79"/>
      <c r="GX49" s="79"/>
      <c r="GY49" s="81"/>
      <c r="GZ49" s="81"/>
      <c r="HA49" s="79"/>
      <c r="HB49" s="79"/>
      <c r="HC49" s="81"/>
      <c r="HD49" s="81"/>
      <c r="HE49" s="79"/>
      <c r="HF49" s="79"/>
      <c r="HG49" s="81">
        <f>SUM(HG50:HG66)</f>
        <v>99500</v>
      </c>
      <c r="HH49" s="81">
        <f>SUM(HH50:HH66)</f>
        <v>99499.92</v>
      </c>
      <c r="HI49" s="79">
        <f t="shared" ref="HI49" si="301">HH49/HG49*100</f>
        <v>99.999919597989944</v>
      </c>
      <c r="HJ49" s="79"/>
      <c r="HK49" s="81">
        <f>SUM(HK50:HK66)</f>
        <v>132.69999999999999</v>
      </c>
      <c r="HL49" s="81">
        <f>SUM(HL50:HL66)</f>
        <v>132.69999999999999</v>
      </c>
      <c r="HM49" s="79">
        <f t="shared" ref="HM49:HM50" si="302">HL49/HK49*100</f>
        <v>100</v>
      </c>
      <c r="HN49" s="79"/>
      <c r="HO49" s="81"/>
      <c r="HP49" s="81"/>
      <c r="HQ49" s="79"/>
      <c r="HR49" s="79"/>
      <c r="HS49" s="81"/>
      <c r="HT49" s="81"/>
      <c r="HU49" s="79"/>
      <c r="HV49" s="79"/>
      <c r="HW49" s="81"/>
      <c r="HX49" s="81"/>
      <c r="HY49" s="79"/>
      <c r="HZ49" s="79"/>
      <c r="IA49" s="81"/>
      <c r="IB49" s="81"/>
      <c r="IC49" s="79"/>
      <c r="ID49" s="79"/>
      <c r="IE49" s="81"/>
      <c r="IF49" s="81"/>
      <c r="IG49" s="79"/>
      <c r="IH49" s="79"/>
      <c r="II49" s="81"/>
      <c r="IJ49" s="81"/>
      <c r="IK49" s="79"/>
      <c r="IL49" s="79"/>
      <c r="IM49" s="81"/>
      <c r="IN49" s="81"/>
      <c r="IO49" s="79"/>
      <c r="IP49" s="79"/>
      <c r="IQ49" s="81"/>
      <c r="IR49" s="81"/>
      <c r="IS49" s="79"/>
    </row>
    <row r="50" spans="1:253" s="12" customFormat="1" ht="31.5" x14ac:dyDescent="0.25">
      <c r="A50" s="57" t="s">
        <v>290</v>
      </c>
      <c r="B50" s="48">
        <f t="shared" si="158"/>
        <v>10570.2</v>
      </c>
      <c r="C50" s="48">
        <f t="shared" si="159"/>
        <v>133741</v>
      </c>
      <c r="D50" s="48">
        <f t="shared" si="160"/>
        <v>133740.92000000001</v>
      </c>
      <c r="E50" s="15">
        <f t="shared" si="133"/>
        <v>99.999940182890825</v>
      </c>
      <c r="F50" s="15"/>
      <c r="G50" s="15"/>
      <c r="H50" s="15"/>
      <c r="I50" s="15"/>
      <c r="J50" s="15"/>
      <c r="K50" s="15"/>
      <c r="L50" s="15"/>
      <c r="M50" s="15"/>
      <c r="N50" s="15">
        <v>10200</v>
      </c>
      <c r="O50" s="15">
        <v>17100</v>
      </c>
      <c r="P50" s="15">
        <v>17100</v>
      </c>
      <c r="Q50" s="15">
        <f t="shared" si="283"/>
        <v>100</v>
      </c>
      <c r="R50" s="15"/>
      <c r="S50" s="15"/>
      <c r="T50" s="15"/>
      <c r="U50" s="15"/>
      <c r="V50" s="15"/>
      <c r="W50" s="15"/>
      <c r="X50" s="15"/>
      <c r="Y50" s="15"/>
      <c r="Z50" s="15"/>
      <c r="AA50" s="15"/>
      <c r="AB50" s="15"/>
      <c r="AC50" s="14"/>
      <c r="AD50" s="15"/>
      <c r="AE50" s="15"/>
      <c r="AF50" s="15"/>
      <c r="AG50" s="48"/>
      <c r="AH50" s="15">
        <v>370.2</v>
      </c>
      <c r="AI50" s="15">
        <v>370.2</v>
      </c>
      <c r="AJ50" s="15">
        <v>370.2</v>
      </c>
      <c r="AK50" s="14">
        <f t="shared" si="213"/>
        <v>100</v>
      </c>
      <c r="AL50" s="14"/>
      <c r="AM50" s="15"/>
      <c r="AN50" s="15"/>
      <c r="AO50" s="14"/>
      <c r="AP50" s="14"/>
      <c r="AQ50" s="15"/>
      <c r="AR50" s="15"/>
      <c r="AS50" s="14"/>
      <c r="AT50" s="14"/>
      <c r="AU50" s="15">
        <v>3142</v>
      </c>
      <c r="AV50" s="15">
        <v>3142</v>
      </c>
      <c r="AW50" s="15">
        <f t="shared" si="277"/>
        <v>100</v>
      </c>
      <c r="AX50" s="15"/>
      <c r="AY50" s="14">
        <v>9424</v>
      </c>
      <c r="AZ50" s="14">
        <v>9424</v>
      </c>
      <c r="BA50" s="15">
        <f t="shared" si="278"/>
        <v>100</v>
      </c>
      <c r="BB50" s="15"/>
      <c r="BC50" s="15">
        <v>1300</v>
      </c>
      <c r="BD50" s="15">
        <v>1300</v>
      </c>
      <c r="BE50" s="15">
        <f t="shared" si="292"/>
        <v>100</v>
      </c>
      <c r="BF50" s="15"/>
      <c r="BG50" s="15"/>
      <c r="BH50" s="15"/>
      <c r="BI50" s="14"/>
      <c r="BJ50" s="14"/>
      <c r="BK50" s="15"/>
      <c r="BL50" s="15"/>
      <c r="BM50" s="14"/>
      <c r="BN50" s="14"/>
      <c r="BO50" s="15"/>
      <c r="BP50" s="15"/>
      <c r="BQ50" s="14"/>
      <c r="BR50" s="14"/>
      <c r="BS50" s="15"/>
      <c r="BT50" s="15"/>
      <c r="BU50" s="14"/>
      <c r="BV50" s="14"/>
      <c r="BW50" s="15"/>
      <c r="BX50" s="15"/>
      <c r="BY50" s="14"/>
      <c r="BZ50" s="14"/>
      <c r="CA50" s="48">
        <v>1853.8</v>
      </c>
      <c r="CB50" s="48">
        <v>1853.8</v>
      </c>
      <c r="CC50" s="14">
        <f t="shared" si="294"/>
        <v>100</v>
      </c>
      <c r="CD50" s="14"/>
      <c r="CE50" s="48"/>
      <c r="CF50" s="15"/>
      <c r="CG50" s="14"/>
      <c r="CH50" s="14"/>
      <c r="CI50" s="15"/>
      <c r="CJ50" s="15"/>
      <c r="CK50" s="14"/>
      <c r="CL50" s="14"/>
      <c r="CM50" s="48"/>
      <c r="CN50" s="15"/>
      <c r="CO50" s="14"/>
      <c r="CP50" s="14"/>
      <c r="CQ50" s="48"/>
      <c r="CR50" s="15"/>
      <c r="CS50" s="14"/>
      <c r="CT50" s="14"/>
      <c r="CU50" s="48"/>
      <c r="CV50" s="15"/>
      <c r="CW50" s="14"/>
      <c r="CX50" s="14"/>
      <c r="CY50" s="48"/>
      <c r="CZ50" s="15"/>
      <c r="DA50" s="14"/>
      <c r="DB50" s="155"/>
      <c r="DC50" s="48"/>
      <c r="DD50" s="48"/>
      <c r="DE50" s="14"/>
      <c r="DF50" s="14"/>
      <c r="DG50" s="15">
        <v>536.79999999999995</v>
      </c>
      <c r="DH50" s="15">
        <v>536.79999999999995</v>
      </c>
      <c r="DI50" s="14">
        <f t="shared" si="173"/>
        <v>100</v>
      </c>
      <c r="DJ50" s="14"/>
      <c r="DK50" s="15"/>
      <c r="DL50" s="15"/>
      <c r="DM50" s="14"/>
      <c r="DN50" s="14"/>
      <c r="DO50" s="15"/>
      <c r="DP50" s="15"/>
      <c r="DQ50" s="14"/>
      <c r="DR50" s="14"/>
      <c r="DS50" s="15">
        <v>200</v>
      </c>
      <c r="DT50" s="15">
        <v>200</v>
      </c>
      <c r="DU50" s="14">
        <f t="shared" si="296"/>
        <v>100</v>
      </c>
      <c r="DV50" s="14"/>
      <c r="DW50" s="15"/>
      <c r="DX50" s="15"/>
      <c r="DY50" s="79"/>
      <c r="DZ50" s="79"/>
      <c r="EA50" s="15"/>
      <c r="EB50" s="15"/>
      <c r="EC50" s="79"/>
      <c r="ED50" s="79"/>
      <c r="EE50" s="15"/>
      <c r="EF50" s="15"/>
      <c r="EG50" s="79"/>
      <c r="EH50" s="79"/>
      <c r="EI50" s="15"/>
      <c r="EJ50" s="15"/>
      <c r="EK50" s="79"/>
      <c r="EL50" s="79"/>
      <c r="EM50" s="15"/>
      <c r="EN50" s="15"/>
      <c r="EO50" s="79"/>
      <c r="EP50" s="79"/>
      <c r="EQ50" s="15"/>
      <c r="ER50" s="15"/>
      <c r="ES50" s="79"/>
      <c r="ET50" s="79"/>
      <c r="EU50" s="15"/>
      <c r="EV50" s="15"/>
      <c r="EW50" s="79"/>
      <c r="EX50" s="79"/>
      <c r="EY50" s="15"/>
      <c r="EZ50" s="15"/>
      <c r="FA50" s="79"/>
      <c r="FB50" s="79"/>
      <c r="FC50" s="15"/>
      <c r="FD50" s="15"/>
      <c r="FE50" s="79"/>
      <c r="FF50" s="79"/>
      <c r="FG50" s="15"/>
      <c r="FH50" s="15"/>
      <c r="FI50" s="79"/>
      <c r="FJ50" s="79"/>
      <c r="FK50" s="15"/>
      <c r="FL50" s="15"/>
      <c r="FM50" s="79"/>
      <c r="FN50" s="79"/>
      <c r="FO50" s="15"/>
      <c r="FP50" s="15"/>
      <c r="FQ50" s="79"/>
      <c r="FR50" s="79"/>
      <c r="FS50" s="133">
        <v>181.5</v>
      </c>
      <c r="FT50" s="133">
        <v>181.5</v>
      </c>
      <c r="FU50" s="14">
        <f t="shared" si="298"/>
        <v>100</v>
      </c>
      <c r="FV50" s="14"/>
      <c r="FW50" s="133"/>
      <c r="FX50" s="133"/>
      <c r="FY50" s="14"/>
      <c r="FZ50" s="14"/>
      <c r="GA50" s="133"/>
      <c r="GB50" s="133"/>
      <c r="GC50" s="14"/>
      <c r="GD50" s="14"/>
      <c r="GE50" s="133"/>
      <c r="GF50" s="133"/>
      <c r="GG50" s="14"/>
      <c r="GH50" s="14"/>
      <c r="GI50" s="133"/>
      <c r="GJ50" s="133"/>
      <c r="GK50" s="14"/>
      <c r="GL50" s="14"/>
      <c r="GM50" s="133"/>
      <c r="GN50" s="133"/>
      <c r="GO50" s="14"/>
      <c r="GP50" s="14"/>
      <c r="GQ50" s="133"/>
      <c r="GR50" s="133"/>
      <c r="GS50" s="14"/>
      <c r="GT50" s="14"/>
      <c r="GU50" s="133"/>
      <c r="GV50" s="133"/>
      <c r="GW50" s="14"/>
      <c r="GX50" s="14"/>
      <c r="GY50" s="133"/>
      <c r="GZ50" s="133"/>
      <c r="HA50" s="14"/>
      <c r="HB50" s="14"/>
      <c r="HC50" s="133"/>
      <c r="HD50" s="133"/>
      <c r="HE50" s="14"/>
      <c r="HF50" s="14"/>
      <c r="HG50" s="133">
        <v>99500</v>
      </c>
      <c r="HH50" s="133">
        <v>99499.92</v>
      </c>
      <c r="HI50" s="14">
        <f>HH50/HG50*100</f>
        <v>99.999919597989944</v>
      </c>
      <c r="HJ50" s="14"/>
      <c r="HK50" s="133">
        <v>132.69999999999999</v>
      </c>
      <c r="HL50" s="133">
        <v>132.69999999999999</v>
      </c>
      <c r="HM50" s="14">
        <f t="shared" si="302"/>
        <v>100</v>
      </c>
      <c r="HN50" s="14"/>
      <c r="HO50" s="133"/>
      <c r="HP50" s="133"/>
      <c r="HQ50" s="14"/>
      <c r="HR50" s="14"/>
      <c r="HS50" s="133"/>
      <c r="HT50" s="133"/>
      <c r="HU50" s="14"/>
      <c r="HV50" s="14"/>
      <c r="HW50" s="133"/>
      <c r="HX50" s="133"/>
      <c r="HY50" s="14"/>
      <c r="HZ50" s="14"/>
      <c r="IA50" s="133"/>
      <c r="IB50" s="133"/>
      <c r="IC50" s="14"/>
      <c r="ID50" s="14"/>
      <c r="IE50" s="133"/>
      <c r="IF50" s="133"/>
      <c r="IG50" s="14"/>
      <c r="IH50" s="14"/>
      <c r="II50" s="133"/>
      <c r="IJ50" s="133"/>
      <c r="IK50" s="14"/>
      <c r="IL50" s="14"/>
      <c r="IM50" s="133"/>
      <c r="IN50" s="133"/>
      <c r="IO50" s="14"/>
      <c r="IP50" s="14"/>
      <c r="IQ50" s="133"/>
      <c r="IR50" s="133"/>
      <c r="IS50" s="14"/>
    </row>
    <row r="51" spans="1:253" s="12" customFormat="1" ht="15.75" x14ac:dyDescent="0.25">
      <c r="A51" s="57" t="s">
        <v>284</v>
      </c>
      <c r="B51" s="48">
        <f t="shared" si="158"/>
        <v>80000</v>
      </c>
      <c r="C51" s="48">
        <f t="shared" si="159"/>
        <v>110000</v>
      </c>
      <c r="D51" s="48">
        <f t="shared" si="160"/>
        <v>109998.5768</v>
      </c>
      <c r="E51" s="15">
        <f t="shared" si="133"/>
        <v>99.998706181818179</v>
      </c>
      <c r="F51" s="15"/>
      <c r="G51" s="78"/>
      <c r="H51" s="78"/>
      <c r="I51" s="78"/>
      <c r="J51" s="78"/>
      <c r="K51" s="78"/>
      <c r="L51" s="78"/>
      <c r="M51" s="78"/>
      <c r="N51" s="78"/>
      <c r="O51" s="78"/>
      <c r="P51" s="78"/>
      <c r="Q51" s="78"/>
      <c r="R51" s="78"/>
      <c r="S51" s="48"/>
      <c r="T51" s="48"/>
      <c r="U51" s="48"/>
      <c r="V51" s="48"/>
      <c r="W51" s="78"/>
      <c r="X51" s="78"/>
      <c r="Y51" s="78"/>
      <c r="Z51" s="78"/>
      <c r="AA51" s="78"/>
      <c r="AB51" s="78"/>
      <c r="AC51" s="78"/>
      <c r="AD51" s="48">
        <v>80000</v>
      </c>
      <c r="AE51" s="48">
        <v>80000</v>
      </c>
      <c r="AF51" s="48">
        <v>80000</v>
      </c>
      <c r="AG51" s="48">
        <f>AF51/AE51*100</f>
        <v>100</v>
      </c>
      <c r="AH51" s="78"/>
      <c r="AI51" s="78"/>
      <c r="AJ51" s="78"/>
      <c r="AK51" s="78"/>
      <c r="AL51" s="78"/>
      <c r="AM51" s="48"/>
      <c r="AN51" s="48"/>
      <c r="AO51" s="48"/>
      <c r="AP51" s="48"/>
      <c r="AQ51" s="78"/>
      <c r="AR51" s="78"/>
      <c r="AS51" s="78"/>
      <c r="AT51" s="78"/>
      <c r="AU51" s="78"/>
      <c r="AV51" s="78"/>
      <c r="AW51" s="78"/>
      <c r="AX51" s="78"/>
      <c r="AY51" s="78"/>
      <c r="AZ51" s="78"/>
      <c r="BA51" s="78"/>
      <c r="BB51" s="78"/>
      <c r="BC51" s="78"/>
      <c r="BD51" s="78"/>
      <c r="BE51" s="78"/>
      <c r="BF51" s="78"/>
      <c r="BG51" s="78"/>
      <c r="BH51" s="78"/>
      <c r="BI51" s="78"/>
      <c r="BJ51" s="78"/>
      <c r="BK51" s="78"/>
      <c r="BL51" s="78"/>
      <c r="BM51" s="78"/>
      <c r="BN51" s="78"/>
      <c r="BO51" s="78"/>
      <c r="BP51" s="78"/>
      <c r="BQ51" s="78"/>
      <c r="BR51" s="78"/>
      <c r="BS51" s="78"/>
      <c r="BT51" s="78"/>
      <c r="BU51" s="78"/>
      <c r="BV51" s="78"/>
      <c r="BW51" s="78"/>
      <c r="BX51" s="78"/>
      <c r="BY51" s="78"/>
      <c r="BZ51" s="78"/>
      <c r="CA51" s="78"/>
      <c r="CB51" s="78"/>
      <c r="CC51" s="14"/>
      <c r="CD51" s="14"/>
      <c r="CE51" s="78"/>
      <c r="CF51" s="15"/>
      <c r="CG51" s="78"/>
      <c r="CH51" s="78"/>
      <c r="CI51" s="78"/>
      <c r="CJ51" s="78"/>
      <c r="CK51" s="78"/>
      <c r="CL51" s="78"/>
      <c r="CM51" s="78"/>
      <c r="CN51" s="15"/>
      <c r="CO51" s="78"/>
      <c r="CP51" s="78"/>
      <c r="CQ51" s="78"/>
      <c r="CR51" s="15"/>
      <c r="CS51" s="78"/>
      <c r="CT51" s="78"/>
      <c r="CU51" s="78"/>
      <c r="CV51" s="15"/>
      <c r="CW51" s="78"/>
      <c r="CX51" s="78"/>
      <c r="CY51" s="78"/>
      <c r="CZ51" s="15"/>
      <c r="DA51" s="78"/>
      <c r="DB51" s="172"/>
      <c r="DC51" s="78"/>
      <c r="DD51" s="78"/>
      <c r="DE51" s="78"/>
      <c r="DF51" s="78"/>
      <c r="DG51" s="78"/>
      <c r="DH51" s="78"/>
      <c r="DI51" s="14"/>
      <c r="DJ51" s="14"/>
      <c r="DK51" s="78"/>
      <c r="DL51" s="15"/>
      <c r="DM51" s="14"/>
      <c r="DN51" s="14"/>
      <c r="DO51" s="78"/>
      <c r="DP51" s="15"/>
      <c r="DQ51" s="14"/>
      <c r="DR51" s="14"/>
      <c r="DS51" s="78"/>
      <c r="DT51" s="15"/>
      <c r="DU51" s="14"/>
      <c r="DV51" s="14"/>
      <c r="DW51" s="48"/>
      <c r="DX51" s="15"/>
      <c r="DY51" s="14"/>
      <c r="DZ51" s="14"/>
      <c r="EA51" s="48"/>
      <c r="EB51" s="15"/>
      <c r="EC51" s="14"/>
      <c r="ED51" s="14"/>
      <c r="EE51" s="48"/>
      <c r="EF51" s="15"/>
      <c r="EG51" s="14"/>
      <c r="EH51" s="14"/>
      <c r="EI51" s="48"/>
      <c r="EJ51" s="15"/>
      <c r="EK51" s="14"/>
      <c r="EL51" s="14"/>
      <c r="EM51" s="48"/>
      <c r="EN51" s="15"/>
      <c r="EO51" s="14"/>
      <c r="EP51" s="14"/>
      <c r="EQ51" s="48"/>
      <c r="ER51" s="15"/>
      <c r="ES51" s="14"/>
      <c r="ET51" s="14"/>
      <c r="EU51" s="48"/>
      <c r="EV51" s="15"/>
      <c r="EW51" s="14"/>
      <c r="EX51" s="14"/>
      <c r="EY51" s="48"/>
      <c r="EZ51" s="15"/>
      <c r="FA51" s="14"/>
      <c r="FB51" s="14"/>
      <c r="FC51" s="48"/>
      <c r="FD51" s="15"/>
      <c r="FE51" s="14"/>
      <c r="FF51" s="14"/>
      <c r="FG51" s="48"/>
      <c r="FH51" s="15"/>
      <c r="FI51" s="14"/>
      <c r="FJ51" s="14"/>
      <c r="FK51" s="48"/>
      <c r="FL51" s="15"/>
      <c r="FM51" s="14"/>
      <c r="FN51" s="14"/>
      <c r="FO51" s="48"/>
      <c r="FP51" s="15"/>
      <c r="FQ51" s="14"/>
      <c r="FR51" s="14"/>
      <c r="FS51" s="78"/>
      <c r="FT51" s="15"/>
      <c r="FU51" s="78"/>
      <c r="FV51" s="78"/>
      <c r="FW51" s="133">
        <v>30000</v>
      </c>
      <c r="FX51" s="15">
        <v>29998.576799999999</v>
      </c>
      <c r="FY51" s="14">
        <f t="shared" si="300"/>
        <v>99.995255999999998</v>
      </c>
      <c r="FZ51" s="14"/>
      <c r="GA51" s="133"/>
      <c r="GB51" s="15"/>
      <c r="GC51" s="14"/>
      <c r="GD51" s="14"/>
      <c r="GE51" s="133"/>
      <c r="GF51" s="15"/>
      <c r="GG51" s="14"/>
      <c r="GH51" s="14"/>
      <c r="GI51" s="133"/>
      <c r="GJ51" s="15"/>
      <c r="GK51" s="14"/>
      <c r="GL51" s="14"/>
      <c r="GM51" s="133"/>
      <c r="GN51" s="15"/>
      <c r="GO51" s="14"/>
      <c r="GP51" s="14"/>
      <c r="GQ51" s="133"/>
      <c r="GR51" s="15"/>
      <c r="GS51" s="14"/>
      <c r="GT51" s="14"/>
      <c r="GU51" s="133"/>
      <c r="GV51" s="15"/>
      <c r="GW51" s="14"/>
      <c r="GX51" s="14"/>
      <c r="GY51" s="133"/>
      <c r="GZ51" s="15"/>
      <c r="HA51" s="14"/>
      <c r="HB51" s="14"/>
      <c r="HC51" s="133"/>
      <c r="HD51" s="15"/>
      <c r="HE51" s="14"/>
      <c r="HF51" s="14"/>
      <c r="HG51" s="133"/>
      <c r="HH51" s="133"/>
      <c r="HI51" s="14"/>
      <c r="HJ51" s="14"/>
      <c r="HK51" s="133"/>
      <c r="HL51" s="15"/>
      <c r="HM51" s="14"/>
      <c r="HN51" s="14"/>
      <c r="HO51" s="133"/>
      <c r="HP51" s="15"/>
      <c r="HQ51" s="14"/>
      <c r="HR51" s="14"/>
      <c r="HS51" s="133"/>
      <c r="HT51" s="15"/>
      <c r="HU51" s="14"/>
      <c r="HV51" s="14"/>
      <c r="HW51" s="133"/>
      <c r="HX51" s="15"/>
      <c r="HY51" s="14"/>
      <c r="HZ51" s="14"/>
      <c r="IA51" s="133"/>
      <c r="IB51" s="15"/>
      <c r="IC51" s="14"/>
      <c r="ID51" s="14"/>
      <c r="IE51" s="133"/>
      <c r="IF51" s="15"/>
      <c r="IG51" s="14"/>
      <c r="IH51" s="14"/>
      <c r="II51" s="133"/>
      <c r="IJ51" s="15"/>
      <c r="IK51" s="14"/>
      <c r="IL51" s="14"/>
      <c r="IM51" s="133"/>
      <c r="IN51" s="15"/>
      <c r="IO51" s="14"/>
      <c r="IP51" s="14"/>
      <c r="IQ51" s="133"/>
      <c r="IR51" s="15"/>
      <c r="IS51" s="14"/>
    </row>
    <row r="52" spans="1:253" s="12" customFormat="1" ht="15.75" x14ac:dyDescent="0.25">
      <c r="A52" s="57" t="s">
        <v>460</v>
      </c>
      <c r="B52" s="48">
        <f t="shared" si="158"/>
        <v>0</v>
      </c>
      <c r="C52" s="48">
        <f t="shared" si="159"/>
        <v>97.8</v>
      </c>
      <c r="D52" s="48">
        <f t="shared" si="160"/>
        <v>97.8</v>
      </c>
      <c r="E52" s="15">
        <f t="shared" ref="E52:E66" si="303">D52/C52*100</f>
        <v>100</v>
      </c>
      <c r="F52" s="15"/>
      <c r="G52" s="78"/>
      <c r="H52" s="78"/>
      <c r="I52" s="78"/>
      <c r="J52" s="78"/>
      <c r="K52" s="78"/>
      <c r="L52" s="78"/>
      <c r="M52" s="78"/>
      <c r="N52" s="78"/>
      <c r="O52" s="78"/>
      <c r="P52" s="78"/>
      <c r="Q52" s="78"/>
      <c r="R52" s="78"/>
      <c r="S52" s="48"/>
      <c r="T52" s="48"/>
      <c r="U52" s="48"/>
      <c r="V52" s="48"/>
      <c r="W52" s="78"/>
      <c r="X52" s="78"/>
      <c r="Y52" s="78"/>
      <c r="Z52" s="78"/>
      <c r="AA52" s="78"/>
      <c r="AB52" s="78"/>
      <c r="AC52" s="78"/>
      <c r="AD52" s="48"/>
      <c r="AE52" s="48"/>
      <c r="AF52" s="48"/>
      <c r="AG52" s="48"/>
      <c r="AH52" s="78"/>
      <c r="AI52" s="78"/>
      <c r="AJ52" s="78"/>
      <c r="AK52" s="78"/>
      <c r="AL52" s="78"/>
      <c r="AM52" s="48"/>
      <c r="AN52" s="48"/>
      <c r="AO52" s="48"/>
      <c r="AP52" s="48"/>
      <c r="AQ52" s="78"/>
      <c r="AR52" s="78"/>
      <c r="AS52" s="78"/>
      <c r="AT52" s="78"/>
      <c r="AU52" s="78"/>
      <c r="AV52" s="78"/>
      <c r="AW52" s="78"/>
      <c r="AX52" s="78"/>
      <c r="AY52" s="78"/>
      <c r="AZ52" s="78"/>
      <c r="BA52" s="78"/>
      <c r="BB52" s="78"/>
      <c r="BC52" s="78"/>
      <c r="BD52" s="78"/>
      <c r="BE52" s="78"/>
      <c r="BF52" s="78"/>
      <c r="BG52" s="78"/>
      <c r="BH52" s="78"/>
      <c r="BI52" s="78"/>
      <c r="BJ52" s="78"/>
      <c r="BK52" s="78"/>
      <c r="BL52" s="78"/>
      <c r="BM52" s="78"/>
      <c r="BN52" s="78"/>
      <c r="BO52" s="78"/>
      <c r="BP52" s="78"/>
      <c r="BQ52" s="78"/>
      <c r="BR52" s="78"/>
      <c r="BS52" s="78"/>
      <c r="BT52" s="78"/>
      <c r="BU52" s="78"/>
      <c r="BV52" s="78"/>
      <c r="BW52" s="78"/>
      <c r="BX52" s="78"/>
      <c r="BY52" s="78"/>
      <c r="BZ52" s="78"/>
      <c r="CA52" s="48">
        <v>97.8</v>
      </c>
      <c r="CB52" s="48">
        <v>97.8</v>
      </c>
      <c r="CC52" s="14">
        <f t="shared" si="294"/>
        <v>100</v>
      </c>
      <c r="CD52" s="14"/>
      <c r="CE52" s="48"/>
      <c r="CF52" s="15"/>
      <c r="CG52" s="78"/>
      <c r="CH52" s="78"/>
      <c r="CI52" s="78"/>
      <c r="CJ52" s="78"/>
      <c r="CK52" s="78"/>
      <c r="CL52" s="78"/>
      <c r="CM52" s="48"/>
      <c r="CN52" s="15"/>
      <c r="CO52" s="78"/>
      <c r="CP52" s="78"/>
      <c r="CQ52" s="48"/>
      <c r="CR52" s="15"/>
      <c r="CS52" s="78"/>
      <c r="CT52" s="78"/>
      <c r="CU52" s="48"/>
      <c r="CV52" s="15"/>
      <c r="CW52" s="78"/>
      <c r="CX52" s="78"/>
      <c r="CY52" s="48"/>
      <c r="CZ52" s="15"/>
      <c r="DA52" s="78"/>
      <c r="DB52" s="172"/>
      <c r="DC52" s="48"/>
      <c r="DD52" s="48"/>
      <c r="DE52" s="78"/>
      <c r="DF52" s="78"/>
      <c r="DG52" s="48"/>
      <c r="DH52" s="48"/>
      <c r="DI52" s="14"/>
      <c r="DJ52" s="14"/>
      <c r="DK52" s="48"/>
      <c r="DL52" s="15"/>
      <c r="DM52" s="14"/>
      <c r="DN52" s="14"/>
      <c r="DO52" s="48"/>
      <c r="DP52" s="15"/>
      <c r="DQ52" s="14"/>
      <c r="DR52" s="14"/>
      <c r="DS52" s="48"/>
      <c r="DT52" s="15"/>
      <c r="DU52" s="14"/>
      <c r="DV52" s="14"/>
      <c r="DW52" s="48"/>
      <c r="DX52" s="15"/>
      <c r="DY52" s="14"/>
      <c r="DZ52" s="14"/>
      <c r="EA52" s="48"/>
      <c r="EB52" s="15"/>
      <c r="EC52" s="14"/>
      <c r="ED52" s="14"/>
      <c r="EE52" s="48"/>
      <c r="EF52" s="15"/>
      <c r="EG52" s="14"/>
      <c r="EH52" s="14"/>
      <c r="EI52" s="48"/>
      <c r="EJ52" s="15"/>
      <c r="EK52" s="14"/>
      <c r="EL52" s="14"/>
      <c r="EM52" s="48"/>
      <c r="EN52" s="15"/>
      <c r="EO52" s="14"/>
      <c r="EP52" s="14"/>
      <c r="EQ52" s="48"/>
      <c r="ER52" s="15"/>
      <c r="ES52" s="14"/>
      <c r="ET52" s="14"/>
      <c r="EU52" s="48"/>
      <c r="EV52" s="15"/>
      <c r="EW52" s="14"/>
      <c r="EX52" s="14"/>
      <c r="EY52" s="48"/>
      <c r="EZ52" s="15"/>
      <c r="FA52" s="14"/>
      <c r="FB52" s="14"/>
      <c r="FC52" s="48"/>
      <c r="FD52" s="15"/>
      <c r="FE52" s="14"/>
      <c r="FF52" s="14"/>
      <c r="FG52" s="48"/>
      <c r="FH52" s="15"/>
      <c r="FI52" s="14"/>
      <c r="FJ52" s="14"/>
      <c r="FK52" s="48"/>
      <c r="FL52" s="15"/>
      <c r="FM52" s="14"/>
      <c r="FN52" s="14"/>
      <c r="FO52" s="48"/>
      <c r="FP52" s="15"/>
      <c r="FQ52" s="14"/>
      <c r="FR52" s="14"/>
      <c r="FS52" s="78"/>
      <c r="FT52" s="15"/>
      <c r="FU52" s="78"/>
      <c r="FV52" s="78"/>
      <c r="FW52" s="78"/>
      <c r="FX52" s="15"/>
      <c r="FY52" s="78"/>
      <c r="FZ52" s="78"/>
      <c r="GA52" s="78"/>
      <c r="GB52" s="15"/>
      <c r="GC52" s="78"/>
      <c r="GD52" s="78"/>
      <c r="GE52" s="78"/>
      <c r="GF52" s="15"/>
      <c r="GG52" s="78"/>
      <c r="GH52" s="78"/>
      <c r="GI52" s="78"/>
      <c r="GJ52" s="15"/>
      <c r="GK52" s="78"/>
      <c r="GL52" s="78"/>
      <c r="GM52" s="78"/>
      <c r="GN52" s="15"/>
      <c r="GO52" s="78"/>
      <c r="GP52" s="78"/>
      <c r="GQ52" s="78"/>
      <c r="GR52" s="15"/>
      <c r="GS52" s="78"/>
      <c r="GT52" s="78"/>
      <c r="GU52" s="78"/>
      <c r="GV52" s="15"/>
      <c r="GW52" s="78"/>
      <c r="GX52" s="78"/>
      <c r="GY52" s="78"/>
      <c r="GZ52" s="15"/>
      <c r="HA52" s="78"/>
      <c r="HB52" s="78"/>
      <c r="HC52" s="78"/>
      <c r="HD52" s="15"/>
      <c r="HE52" s="78"/>
      <c r="HF52" s="78"/>
      <c r="HG52" s="78"/>
      <c r="HH52" s="78"/>
      <c r="HI52" s="78"/>
      <c r="HJ52" s="78"/>
      <c r="HK52" s="78"/>
      <c r="HL52" s="15"/>
      <c r="HM52" s="78"/>
      <c r="HN52" s="78"/>
      <c r="HO52" s="78"/>
      <c r="HP52" s="15"/>
      <c r="HQ52" s="78"/>
      <c r="HR52" s="78"/>
      <c r="HS52" s="78"/>
      <c r="HT52" s="15"/>
      <c r="HU52" s="78"/>
      <c r="HV52" s="78"/>
      <c r="HW52" s="78"/>
      <c r="HX52" s="15"/>
      <c r="HY52" s="78"/>
      <c r="HZ52" s="78"/>
      <c r="IA52" s="78"/>
      <c r="IB52" s="15"/>
      <c r="IC52" s="78"/>
      <c r="ID52" s="78"/>
      <c r="IE52" s="78"/>
      <c r="IF52" s="15"/>
      <c r="IG52" s="78"/>
      <c r="IH52" s="78"/>
      <c r="II52" s="78"/>
      <c r="IJ52" s="15"/>
      <c r="IK52" s="78"/>
      <c r="IL52" s="78"/>
      <c r="IM52" s="78"/>
      <c r="IN52" s="15"/>
      <c r="IO52" s="78"/>
      <c r="IP52" s="78"/>
      <c r="IQ52" s="78"/>
      <c r="IR52" s="15"/>
      <c r="IS52" s="78"/>
    </row>
    <row r="53" spans="1:253" s="12" customFormat="1" ht="15.75" x14ac:dyDescent="0.25">
      <c r="A53" s="57" t="s">
        <v>461</v>
      </c>
      <c r="B53" s="48">
        <f t="shared" si="158"/>
        <v>0</v>
      </c>
      <c r="C53" s="48">
        <f t="shared" si="159"/>
        <v>210</v>
      </c>
      <c r="D53" s="48">
        <f t="shared" si="160"/>
        <v>210</v>
      </c>
      <c r="E53" s="15">
        <f t="shared" si="303"/>
        <v>100</v>
      </c>
      <c r="F53" s="15"/>
      <c r="G53" s="78"/>
      <c r="H53" s="78"/>
      <c r="I53" s="78"/>
      <c r="J53" s="78"/>
      <c r="K53" s="78"/>
      <c r="L53" s="78"/>
      <c r="M53" s="78"/>
      <c r="N53" s="78"/>
      <c r="O53" s="78"/>
      <c r="P53" s="78"/>
      <c r="Q53" s="78"/>
      <c r="R53" s="78"/>
      <c r="S53" s="48"/>
      <c r="T53" s="48"/>
      <c r="U53" s="48"/>
      <c r="V53" s="48"/>
      <c r="W53" s="78"/>
      <c r="X53" s="78"/>
      <c r="Y53" s="78"/>
      <c r="Z53" s="78"/>
      <c r="AA53" s="78"/>
      <c r="AB53" s="78"/>
      <c r="AC53" s="78"/>
      <c r="AD53" s="48"/>
      <c r="AE53" s="48"/>
      <c r="AF53" s="48"/>
      <c r="AG53" s="48"/>
      <c r="AH53" s="78"/>
      <c r="AI53" s="78"/>
      <c r="AJ53" s="78"/>
      <c r="AK53" s="78"/>
      <c r="AL53" s="78"/>
      <c r="AM53" s="48"/>
      <c r="AN53" s="48"/>
      <c r="AO53" s="48"/>
      <c r="AP53" s="48"/>
      <c r="AQ53" s="78"/>
      <c r="AR53" s="78"/>
      <c r="AS53" s="78"/>
      <c r="AT53" s="78"/>
      <c r="AU53" s="78"/>
      <c r="AV53" s="78"/>
      <c r="AW53" s="78"/>
      <c r="AX53" s="78"/>
      <c r="AY53" s="78"/>
      <c r="AZ53" s="78"/>
      <c r="BA53" s="78"/>
      <c r="BB53" s="78"/>
      <c r="BC53" s="78"/>
      <c r="BD53" s="78"/>
      <c r="BE53" s="78"/>
      <c r="BF53" s="78"/>
      <c r="BG53" s="78"/>
      <c r="BH53" s="78"/>
      <c r="BI53" s="78"/>
      <c r="BJ53" s="78"/>
      <c r="BK53" s="78"/>
      <c r="BL53" s="78"/>
      <c r="BM53" s="78"/>
      <c r="BN53" s="78"/>
      <c r="BO53" s="78"/>
      <c r="BP53" s="78"/>
      <c r="BQ53" s="78"/>
      <c r="BR53" s="78"/>
      <c r="BS53" s="78"/>
      <c r="BT53" s="78"/>
      <c r="BU53" s="78"/>
      <c r="BV53" s="78"/>
      <c r="BW53" s="78"/>
      <c r="BX53" s="78"/>
      <c r="BY53" s="78"/>
      <c r="BZ53" s="78"/>
      <c r="CA53" s="48">
        <v>210</v>
      </c>
      <c r="CB53" s="48">
        <v>210</v>
      </c>
      <c r="CC53" s="14">
        <f t="shared" si="294"/>
        <v>100</v>
      </c>
      <c r="CD53" s="14"/>
      <c r="CE53" s="48"/>
      <c r="CF53" s="15"/>
      <c r="CG53" s="78"/>
      <c r="CH53" s="78"/>
      <c r="CI53" s="78"/>
      <c r="CJ53" s="78"/>
      <c r="CK53" s="78"/>
      <c r="CL53" s="78"/>
      <c r="CM53" s="48"/>
      <c r="CN53" s="15"/>
      <c r="CO53" s="78"/>
      <c r="CP53" s="78"/>
      <c r="CQ53" s="48"/>
      <c r="CR53" s="15"/>
      <c r="CS53" s="78"/>
      <c r="CT53" s="78"/>
      <c r="CU53" s="48"/>
      <c r="CV53" s="15"/>
      <c r="CW53" s="78"/>
      <c r="CX53" s="78"/>
      <c r="CY53" s="48"/>
      <c r="CZ53" s="15"/>
      <c r="DA53" s="78"/>
      <c r="DB53" s="172"/>
      <c r="DC53" s="48"/>
      <c r="DD53" s="48"/>
      <c r="DE53" s="78"/>
      <c r="DF53" s="78"/>
      <c r="DG53" s="48"/>
      <c r="DH53" s="48"/>
      <c r="DI53" s="14"/>
      <c r="DJ53" s="14"/>
      <c r="DK53" s="48"/>
      <c r="DL53" s="15"/>
      <c r="DM53" s="14"/>
      <c r="DN53" s="14"/>
      <c r="DO53" s="48"/>
      <c r="DP53" s="15"/>
      <c r="DQ53" s="14"/>
      <c r="DR53" s="14"/>
      <c r="DS53" s="48"/>
      <c r="DT53" s="15"/>
      <c r="DU53" s="14"/>
      <c r="DV53" s="14"/>
      <c r="DW53" s="48"/>
      <c r="DX53" s="15"/>
      <c r="DY53" s="14"/>
      <c r="DZ53" s="14"/>
      <c r="EA53" s="48"/>
      <c r="EB53" s="15"/>
      <c r="EC53" s="14"/>
      <c r="ED53" s="14"/>
      <c r="EE53" s="48"/>
      <c r="EF53" s="15"/>
      <c r="EG53" s="14"/>
      <c r="EH53" s="14"/>
      <c r="EI53" s="48"/>
      <c r="EJ53" s="15"/>
      <c r="EK53" s="14"/>
      <c r="EL53" s="14"/>
      <c r="EM53" s="48"/>
      <c r="EN53" s="15"/>
      <c r="EO53" s="14"/>
      <c r="EP53" s="14"/>
      <c r="EQ53" s="48"/>
      <c r="ER53" s="15"/>
      <c r="ES53" s="14"/>
      <c r="ET53" s="14"/>
      <c r="EU53" s="48"/>
      <c r="EV53" s="15"/>
      <c r="EW53" s="14"/>
      <c r="EX53" s="14"/>
      <c r="EY53" s="48"/>
      <c r="EZ53" s="15"/>
      <c r="FA53" s="14"/>
      <c r="FB53" s="14"/>
      <c r="FC53" s="48"/>
      <c r="FD53" s="15"/>
      <c r="FE53" s="14"/>
      <c r="FF53" s="14"/>
      <c r="FG53" s="48"/>
      <c r="FH53" s="15"/>
      <c r="FI53" s="14"/>
      <c r="FJ53" s="14"/>
      <c r="FK53" s="48"/>
      <c r="FL53" s="15"/>
      <c r="FM53" s="14"/>
      <c r="FN53" s="14"/>
      <c r="FO53" s="48"/>
      <c r="FP53" s="15"/>
      <c r="FQ53" s="14"/>
      <c r="FR53" s="14"/>
      <c r="FS53" s="78"/>
      <c r="FT53" s="15"/>
      <c r="FU53" s="78"/>
      <c r="FV53" s="78"/>
      <c r="FW53" s="78"/>
      <c r="FX53" s="15"/>
      <c r="FY53" s="78"/>
      <c r="FZ53" s="78"/>
      <c r="GA53" s="78"/>
      <c r="GB53" s="15"/>
      <c r="GC53" s="78"/>
      <c r="GD53" s="78"/>
      <c r="GE53" s="78"/>
      <c r="GF53" s="15"/>
      <c r="GG53" s="78"/>
      <c r="GH53" s="78"/>
      <c r="GI53" s="78"/>
      <c r="GJ53" s="15"/>
      <c r="GK53" s="78"/>
      <c r="GL53" s="78"/>
      <c r="GM53" s="78"/>
      <c r="GN53" s="15"/>
      <c r="GO53" s="78"/>
      <c r="GP53" s="78"/>
      <c r="GQ53" s="78"/>
      <c r="GR53" s="15"/>
      <c r="GS53" s="78"/>
      <c r="GT53" s="78"/>
      <c r="GU53" s="78"/>
      <c r="GV53" s="15"/>
      <c r="GW53" s="78"/>
      <c r="GX53" s="78"/>
      <c r="GY53" s="78"/>
      <c r="GZ53" s="15"/>
      <c r="HA53" s="78"/>
      <c r="HB53" s="78"/>
      <c r="HC53" s="78"/>
      <c r="HD53" s="15"/>
      <c r="HE53" s="78"/>
      <c r="HF53" s="78"/>
      <c r="HG53" s="78"/>
      <c r="HH53" s="78"/>
      <c r="HI53" s="78"/>
      <c r="HJ53" s="78"/>
      <c r="HK53" s="78"/>
      <c r="HL53" s="15"/>
      <c r="HM53" s="78"/>
      <c r="HN53" s="78"/>
      <c r="HO53" s="78"/>
      <c r="HP53" s="15"/>
      <c r="HQ53" s="78"/>
      <c r="HR53" s="78"/>
      <c r="HS53" s="78"/>
      <c r="HT53" s="15"/>
      <c r="HU53" s="78"/>
      <c r="HV53" s="78"/>
      <c r="HW53" s="78"/>
      <c r="HX53" s="15"/>
      <c r="HY53" s="78"/>
      <c r="HZ53" s="78"/>
      <c r="IA53" s="78"/>
      <c r="IB53" s="15"/>
      <c r="IC53" s="78"/>
      <c r="ID53" s="78"/>
      <c r="IE53" s="78"/>
      <c r="IF53" s="15"/>
      <c r="IG53" s="78"/>
      <c r="IH53" s="78"/>
      <c r="II53" s="78"/>
      <c r="IJ53" s="15"/>
      <c r="IK53" s="78"/>
      <c r="IL53" s="78"/>
      <c r="IM53" s="78"/>
      <c r="IN53" s="15"/>
      <c r="IO53" s="78"/>
      <c r="IP53" s="78"/>
      <c r="IQ53" s="78"/>
      <c r="IR53" s="15"/>
      <c r="IS53" s="78"/>
    </row>
    <row r="54" spans="1:253" s="12" customFormat="1" ht="15.75" x14ac:dyDescent="0.25">
      <c r="A54" s="57" t="s">
        <v>645</v>
      </c>
      <c r="B54" s="48">
        <f t="shared" si="158"/>
        <v>0</v>
      </c>
      <c r="C54" s="48">
        <f t="shared" si="159"/>
        <v>88.3</v>
      </c>
      <c r="D54" s="48">
        <f t="shared" si="160"/>
        <v>88.3</v>
      </c>
      <c r="E54" s="15">
        <f t="shared" si="303"/>
        <v>100</v>
      </c>
      <c r="F54" s="15"/>
      <c r="G54" s="78"/>
      <c r="H54" s="78"/>
      <c r="I54" s="78"/>
      <c r="J54" s="78"/>
      <c r="K54" s="78"/>
      <c r="L54" s="78"/>
      <c r="M54" s="78"/>
      <c r="N54" s="78"/>
      <c r="O54" s="78"/>
      <c r="P54" s="78"/>
      <c r="Q54" s="78"/>
      <c r="R54" s="78"/>
      <c r="S54" s="48"/>
      <c r="T54" s="48"/>
      <c r="U54" s="48"/>
      <c r="V54" s="48"/>
      <c r="W54" s="78"/>
      <c r="X54" s="78"/>
      <c r="Y54" s="78"/>
      <c r="Z54" s="78"/>
      <c r="AA54" s="78"/>
      <c r="AB54" s="78"/>
      <c r="AC54" s="78"/>
      <c r="AD54" s="48"/>
      <c r="AE54" s="48"/>
      <c r="AF54" s="48"/>
      <c r="AG54" s="48"/>
      <c r="AH54" s="78"/>
      <c r="AI54" s="78"/>
      <c r="AJ54" s="78"/>
      <c r="AK54" s="78"/>
      <c r="AL54" s="78"/>
      <c r="AM54" s="48"/>
      <c r="AN54" s="48"/>
      <c r="AO54" s="48"/>
      <c r="AP54" s="4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8"/>
      <c r="BS54" s="78"/>
      <c r="BT54" s="78"/>
      <c r="BU54" s="78"/>
      <c r="BV54" s="78"/>
      <c r="BW54" s="78"/>
      <c r="BX54" s="78"/>
      <c r="BY54" s="78"/>
      <c r="BZ54" s="78"/>
      <c r="CA54" s="48">
        <v>88.3</v>
      </c>
      <c r="CB54" s="48">
        <v>88.3</v>
      </c>
      <c r="CC54" s="14">
        <f t="shared" si="294"/>
        <v>100</v>
      </c>
      <c r="CD54" s="14"/>
      <c r="CE54" s="48"/>
      <c r="CF54" s="15"/>
      <c r="CG54" s="78"/>
      <c r="CH54" s="78"/>
      <c r="CI54" s="78"/>
      <c r="CJ54" s="78"/>
      <c r="CK54" s="78"/>
      <c r="CL54" s="78"/>
      <c r="CM54" s="48"/>
      <c r="CN54" s="15"/>
      <c r="CO54" s="78"/>
      <c r="CP54" s="78"/>
      <c r="CQ54" s="48"/>
      <c r="CR54" s="15"/>
      <c r="CS54" s="78"/>
      <c r="CT54" s="78"/>
      <c r="CU54" s="48"/>
      <c r="CV54" s="15"/>
      <c r="CW54" s="78"/>
      <c r="CX54" s="78"/>
      <c r="CY54" s="48"/>
      <c r="CZ54" s="15"/>
      <c r="DA54" s="78"/>
      <c r="DB54" s="172"/>
      <c r="DC54" s="48"/>
      <c r="DD54" s="48"/>
      <c r="DE54" s="78"/>
      <c r="DF54" s="78"/>
      <c r="DG54" s="48"/>
      <c r="DH54" s="48"/>
      <c r="DI54" s="14"/>
      <c r="DJ54" s="14"/>
      <c r="DK54" s="48"/>
      <c r="DL54" s="15"/>
      <c r="DM54" s="14"/>
      <c r="DN54" s="14"/>
      <c r="DO54" s="48"/>
      <c r="DP54" s="15"/>
      <c r="DQ54" s="14"/>
      <c r="DR54" s="14"/>
      <c r="DS54" s="48"/>
      <c r="DT54" s="15"/>
      <c r="DU54" s="14"/>
      <c r="DV54" s="14"/>
      <c r="DW54" s="48"/>
      <c r="DX54" s="15"/>
      <c r="DY54" s="14"/>
      <c r="DZ54" s="14"/>
      <c r="EA54" s="48"/>
      <c r="EB54" s="15"/>
      <c r="EC54" s="14"/>
      <c r="ED54" s="14"/>
      <c r="EE54" s="48"/>
      <c r="EF54" s="15"/>
      <c r="EG54" s="14"/>
      <c r="EH54" s="14"/>
      <c r="EI54" s="48"/>
      <c r="EJ54" s="15"/>
      <c r="EK54" s="14"/>
      <c r="EL54" s="14"/>
      <c r="EM54" s="48"/>
      <c r="EN54" s="15"/>
      <c r="EO54" s="14"/>
      <c r="EP54" s="14"/>
      <c r="EQ54" s="48"/>
      <c r="ER54" s="15"/>
      <c r="ES54" s="14"/>
      <c r="ET54" s="14"/>
      <c r="EU54" s="48"/>
      <c r="EV54" s="15"/>
      <c r="EW54" s="14"/>
      <c r="EX54" s="14"/>
      <c r="EY54" s="48"/>
      <c r="EZ54" s="15"/>
      <c r="FA54" s="14"/>
      <c r="FB54" s="14"/>
      <c r="FC54" s="48"/>
      <c r="FD54" s="15"/>
      <c r="FE54" s="14"/>
      <c r="FF54" s="14"/>
      <c r="FG54" s="48"/>
      <c r="FH54" s="15"/>
      <c r="FI54" s="14"/>
      <c r="FJ54" s="14"/>
      <c r="FK54" s="48"/>
      <c r="FL54" s="15"/>
      <c r="FM54" s="14"/>
      <c r="FN54" s="14"/>
      <c r="FO54" s="48"/>
      <c r="FP54" s="15"/>
      <c r="FQ54" s="14"/>
      <c r="FR54" s="14"/>
      <c r="FS54" s="78"/>
      <c r="FT54" s="15"/>
      <c r="FU54" s="78"/>
      <c r="FV54" s="78"/>
      <c r="FW54" s="78"/>
      <c r="FX54" s="15"/>
      <c r="FY54" s="78"/>
      <c r="FZ54" s="78"/>
      <c r="GA54" s="78"/>
      <c r="GB54" s="15"/>
      <c r="GC54" s="78"/>
      <c r="GD54" s="78"/>
      <c r="GE54" s="78"/>
      <c r="GF54" s="15"/>
      <c r="GG54" s="78"/>
      <c r="GH54" s="78"/>
      <c r="GI54" s="78"/>
      <c r="GJ54" s="15"/>
      <c r="GK54" s="78"/>
      <c r="GL54" s="78"/>
      <c r="GM54" s="78"/>
      <c r="GN54" s="15"/>
      <c r="GO54" s="78"/>
      <c r="GP54" s="78"/>
      <c r="GQ54" s="78"/>
      <c r="GR54" s="15"/>
      <c r="GS54" s="78"/>
      <c r="GT54" s="78"/>
      <c r="GU54" s="78"/>
      <c r="GV54" s="15"/>
      <c r="GW54" s="78"/>
      <c r="GX54" s="78"/>
      <c r="GY54" s="78"/>
      <c r="GZ54" s="15"/>
      <c r="HA54" s="78"/>
      <c r="HB54" s="78"/>
      <c r="HC54" s="78"/>
      <c r="HD54" s="15"/>
      <c r="HE54" s="78"/>
      <c r="HF54" s="78"/>
      <c r="HG54" s="78"/>
      <c r="HH54" s="78"/>
      <c r="HI54" s="78"/>
      <c r="HJ54" s="78"/>
      <c r="HK54" s="78"/>
      <c r="HL54" s="15"/>
      <c r="HM54" s="78"/>
      <c r="HN54" s="78"/>
      <c r="HO54" s="78"/>
      <c r="HP54" s="15"/>
      <c r="HQ54" s="78"/>
      <c r="HR54" s="78"/>
      <c r="HS54" s="78"/>
      <c r="HT54" s="15"/>
      <c r="HU54" s="78"/>
      <c r="HV54" s="78"/>
      <c r="HW54" s="78"/>
      <c r="HX54" s="15"/>
      <c r="HY54" s="78"/>
      <c r="HZ54" s="78"/>
      <c r="IA54" s="78"/>
      <c r="IB54" s="15"/>
      <c r="IC54" s="78"/>
      <c r="ID54" s="78"/>
      <c r="IE54" s="78"/>
      <c r="IF54" s="15"/>
      <c r="IG54" s="78"/>
      <c r="IH54" s="78"/>
      <c r="II54" s="78"/>
      <c r="IJ54" s="15"/>
      <c r="IK54" s="78"/>
      <c r="IL54" s="78"/>
      <c r="IM54" s="78"/>
      <c r="IN54" s="15"/>
      <c r="IO54" s="78"/>
      <c r="IP54" s="78"/>
      <c r="IQ54" s="78"/>
      <c r="IR54" s="15"/>
      <c r="IS54" s="78"/>
    </row>
    <row r="55" spans="1:253" s="12" customFormat="1" ht="15.75" x14ac:dyDescent="0.25">
      <c r="A55" s="57" t="s">
        <v>646</v>
      </c>
      <c r="B55" s="48">
        <f t="shared" si="158"/>
        <v>0</v>
      </c>
      <c r="C55" s="48">
        <f t="shared" si="159"/>
        <v>133.19999999999999</v>
      </c>
      <c r="D55" s="48">
        <f t="shared" si="160"/>
        <v>133.19999999999999</v>
      </c>
      <c r="E55" s="15">
        <f t="shared" si="303"/>
        <v>100</v>
      </c>
      <c r="F55" s="15"/>
      <c r="G55" s="78"/>
      <c r="H55" s="78"/>
      <c r="I55" s="78"/>
      <c r="J55" s="78"/>
      <c r="K55" s="78"/>
      <c r="L55" s="78"/>
      <c r="M55" s="78"/>
      <c r="N55" s="78"/>
      <c r="O55" s="78"/>
      <c r="P55" s="78"/>
      <c r="Q55" s="78"/>
      <c r="R55" s="78"/>
      <c r="S55" s="48"/>
      <c r="T55" s="48"/>
      <c r="U55" s="48"/>
      <c r="V55" s="48"/>
      <c r="W55" s="78"/>
      <c r="X55" s="78"/>
      <c r="Y55" s="78"/>
      <c r="Z55" s="78"/>
      <c r="AA55" s="78"/>
      <c r="AB55" s="78"/>
      <c r="AC55" s="78"/>
      <c r="AD55" s="48"/>
      <c r="AE55" s="48"/>
      <c r="AF55" s="48"/>
      <c r="AG55" s="48"/>
      <c r="AH55" s="78"/>
      <c r="AI55" s="78"/>
      <c r="AJ55" s="78"/>
      <c r="AK55" s="78"/>
      <c r="AL55" s="78"/>
      <c r="AM55" s="48"/>
      <c r="AN55" s="48"/>
      <c r="AO55" s="48"/>
      <c r="AP55" s="4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48">
        <v>133.19999999999999</v>
      </c>
      <c r="CB55" s="48">
        <v>133.19999999999999</v>
      </c>
      <c r="CC55" s="14">
        <f t="shared" si="294"/>
        <v>100</v>
      </c>
      <c r="CD55" s="14"/>
      <c r="CE55" s="48"/>
      <c r="CF55" s="15"/>
      <c r="CG55" s="78"/>
      <c r="CH55" s="78"/>
      <c r="CI55" s="78"/>
      <c r="CJ55" s="78"/>
      <c r="CK55" s="78"/>
      <c r="CL55" s="78"/>
      <c r="CM55" s="48"/>
      <c r="CN55" s="15"/>
      <c r="CO55" s="78"/>
      <c r="CP55" s="78"/>
      <c r="CQ55" s="48"/>
      <c r="CR55" s="15"/>
      <c r="CS55" s="78"/>
      <c r="CT55" s="78"/>
      <c r="CU55" s="48"/>
      <c r="CV55" s="15"/>
      <c r="CW55" s="78"/>
      <c r="CX55" s="78"/>
      <c r="CY55" s="48"/>
      <c r="CZ55" s="15"/>
      <c r="DA55" s="78"/>
      <c r="DB55" s="172"/>
      <c r="DC55" s="48"/>
      <c r="DD55" s="48"/>
      <c r="DE55" s="78"/>
      <c r="DF55" s="78"/>
      <c r="DG55" s="48"/>
      <c r="DH55" s="48"/>
      <c r="DI55" s="14"/>
      <c r="DJ55" s="14"/>
      <c r="DK55" s="48"/>
      <c r="DL55" s="15"/>
      <c r="DM55" s="14"/>
      <c r="DN55" s="14"/>
      <c r="DO55" s="48"/>
      <c r="DP55" s="15"/>
      <c r="DQ55" s="14"/>
      <c r="DR55" s="14"/>
      <c r="DS55" s="48"/>
      <c r="DT55" s="15"/>
      <c r="DU55" s="14"/>
      <c r="DV55" s="14"/>
      <c r="DW55" s="48"/>
      <c r="DX55" s="15"/>
      <c r="DY55" s="14"/>
      <c r="DZ55" s="14"/>
      <c r="EA55" s="48"/>
      <c r="EB55" s="15"/>
      <c r="EC55" s="14"/>
      <c r="ED55" s="14"/>
      <c r="EE55" s="48"/>
      <c r="EF55" s="15"/>
      <c r="EG55" s="14"/>
      <c r="EH55" s="14"/>
      <c r="EI55" s="48"/>
      <c r="EJ55" s="15"/>
      <c r="EK55" s="14"/>
      <c r="EL55" s="14"/>
      <c r="EM55" s="48"/>
      <c r="EN55" s="15"/>
      <c r="EO55" s="14"/>
      <c r="EP55" s="14"/>
      <c r="EQ55" s="48"/>
      <c r="ER55" s="15"/>
      <c r="ES55" s="14"/>
      <c r="ET55" s="14"/>
      <c r="EU55" s="48"/>
      <c r="EV55" s="15"/>
      <c r="EW55" s="14"/>
      <c r="EX55" s="14"/>
      <c r="EY55" s="48"/>
      <c r="EZ55" s="15"/>
      <c r="FA55" s="14"/>
      <c r="FB55" s="14"/>
      <c r="FC55" s="48"/>
      <c r="FD55" s="15"/>
      <c r="FE55" s="14"/>
      <c r="FF55" s="14"/>
      <c r="FG55" s="48"/>
      <c r="FH55" s="15"/>
      <c r="FI55" s="14"/>
      <c r="FJ55" s="14"/>
      <c r="FK55" s="48"/>
      <c r="FL55" s="15"/>
      <c r="FM55" s="14"/>
      <c r="FN55" s="14"/>
      <c r="FO55" s="48"/>
      <c r="FP55" s="15"/>
      <c r="FQ55" s="14"/>
      <c r="FR55" s="14"/>
      <c r="FS55" s="78"/>
      <c r="FT55" s="15"/>
      <c r="FU55" s="78"/>
      <c r="FV55" s="78"/>
      <c r="FW55" s="78"/>
      <c r="FX55" s="15"/>
      <c r="FY55" s="78"/>
      <c r="FZ55" s="78"/>
      <c r="GA55" s="78"/>
      <c r="GB55" s="15"/>
      <c r="GC55" s="78"/>
      <c r="GD55" s="78"/>
      <c r="GE55" s="78"/>
      <c r="GF55" s="15"/>
      <c r="GG55" s="78"/>
      <c r="GH55" s="78"/>
      <c r="GI55" s="78"/>
      <c r="GJ55" s="15"/>
      <c r="GK55" s="78"/>
      <c r="GL55" s="78"/>
      <c r="GM55" s="78"/>
      <c r="GN55" s="15"/>
      <c r="GO55" s="78"/>
      <c r="GP55" s="78"/>
      <c r="GQ55" s="78"/>
      <c r="GR55" s="15"/>
      <c r="GS55" s="78"/>
      <c r="GT55" s="78"/>
      <c r="GU55" s="78"/>
      <c r="GV55" s="15"/>
      <c r="GW55" s="78"/>
      <c r="GX55" s="78"/>
      <c r="GY55" s="78"/>
      <c r="GZ55" s="15"/>
      <c r="HA55" s="78"/>
      <c r="HB55" s="78"/>
      <c r="HC55" s="78"/>
      <c r="HD55" s="15"/>
      <c r="HE55" s="78"/>
      <c r="HF55" s="78"/>
      <c r="HG55" s="78"/>
      <c r="HH55" s="78"/>
      <c r="HI55" s="78"/>
      <c r="HJ55" s="78"/>
      <c r="HK55" s="78"/>
      <c r="HL55" s="15"/>
      <c r="HM55" s="78"/>
      <c r="HN55" s="78"/>
      <c r="HO55" s="78"/>
      <c r="HP55" s="15"/>
      <c r="HQ55" s="78"/>
      <c r="HR55" s="78"/>
      <c r="HS55" s="78"/>
      <c r="HT55" s="15"/>
      <c r="HU55" s="78"/>
      <c r="HV55" s="78"/>
      <c r="HW55" s="78"/>
      <c r="HX55" s="15"/>
      <c r="HY55" s="78"/>
      <c r="HZ55" s="78"/>
      <c r="IA55" s="78"/>
      <c r="IB55" s="15"/>
      <c r="IC55" s="78"/>
      <c r="ID55" s="78"/>
      <c r="IE55" s="78"/>
      <c r="IF55" s="15"/>
      <c r="IG55" s="78"/>
      <c r="IH55" s="78"/>
      <c r="II55" s="78"/>
      <c r="IJ55" s="15"/>
      <c r="IK55" s="78"/>
      <c r="IL55" s="78"/>
      <c r="IM55" s="78"/>
      <c r="IN55" s="15"/>
      <c r="IO55" s="78"/>
      <c r="IP55" s="78"/>
      <c r="IQ55" s="78"/>
      <c r="IR55" s="15"/>
      <c r="IS55" s="78"/>
    </row>
    <row r="56" spans="1:253" s="12" customFormat="1" ht="15.75" x14ac:dyDescent="0.25">
      <c r="A56" s="57" t="s">
        <v>463</v>
      </c>
      <c r="B56" s="48">
        <f t="shared" si="158"/>
        <v>0</v>
      </c>
      <c r="C56" s="48">
        <f t="shared" si="159"/>
        <v>133.19999999999999</v>
      </c>
      <c r="D56" s="48">
        <f t="shared" si="160"/>
        <v>133.19999999999999</v>
      </c>
      <c r="E56" s="15">
        <f t="shared" si="303"/>
        <v>100</v>
      </c>
      <c r="F56" s="15"/>
      <c r="G56" s="78"/>
      <c r="H56" s="78"/>
      <c r="I56" s="78"/>
      <c r="J56" s="78"/>
      <c r="K56" s="78"/>
      <c r="L56" s="78"/>
      <c r="M56" s="78"/>
      <c r="N56" s="78"/>
      <c r="O56" s="78"/>
      <c r="P56" s="78"/>
      <c r="Q56" s="78"/>
      <c r="R56" s="78"/>
      <c r="S56" s="48"/>
      <c r="T56" s="48"/>
      <c r="U56" s="48"/>
      <c r="V56" s="48"/>
      <c r="W56" s="78"/>
      <c r="X56" s="78"/>
      <c r="Y56" s="78"/>
      <c r="Z56" s="78"/>
      <c r="AA56" s="78"/>
      <c r="AB56" s="78"/>
      <c r="AC56" s="78"/>
      <c r="AD56" s="48"/>
      <c r="AE56" s="48"/>
      <c r="AF56" s="48"/>
      <c r="AG56" s="48"/>
      <c r="AH56" s="78"/>
      <c r="AI56" s="78"/>
      <c r="AJ56" s="78"/>
      <c r="AK56" s="78"/>
      <c r="AL56" s="78"/>
      <c r="AM56" s="48"/>
      <c r="AN56" s="48"/>
      <c r="AO56" s="48"/>
      <c r="AP56" s="48"/>
      <c r="AQ56" s="78"/>
      <c r="AR56" s="78"/>
      <c r="AS56" s="78"/>
      <c r="AT56" s="78"/>
      <c r="AU56" s="78"/>
      <c r="AV56" s="78"/>
      <c r="AW56" s="78"/>
      <c r="AX56" s="78"/>
      <c r="AY56" s="78"/>
      <c r="AZ56" s="78"/>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48">
        <v>133.19999999999999</v>
      </c>
      <c r="CB56" s="48">
        <v>133.19999999999999</v>
      </c>
      <c r="CC56" s="14">
        <f t="shared" si="294"/>
        <v>100</v>
      </c>
      <c r="CD56" s="14"/>
      <c r="CE56" s="48"/>
      <c r="CF56" s="15"/>
      <c r="CG56" s="78"/>
      <c r="CH56" s="78"/>
      <c r="CI56" s="78"/>
      <c r="CJ56" s="78"/>
      <c r="CK56" s="78"/>
      <c r="CL56" s="78"/>
      <c r="CM56" s="48"/>
      <c r="CN56" s="15"/>
      <c r="CO56" s="78"/>
      <c r="CP56" s="78"/>
      <c r="CQ56" s="48"/>
      <c r="CR56" s="15"/>
      <c r="CS56" s="78"/>
      <c r="CT56" s="78"/>
      <c r="CU56" s="48"/>
      <c r="CV56" s="15"/>
      <c r="CW56" s="78"/>
      <c r="CX56" s="78"/>
      <c r="CY56" s="48"/>
      <c r="CZ56" s="15"/>
      <c r="DA56" s="78"/>
      <c r="DB56" s="172"/>
      <c r="DC56" s="48"/>
      <c r="DD56" s="48"/>
      <c r="DE56" s="78"/>
      <c r="DF56" s="78"/>
      <c r="DG56" s="48"/>
      <c r="DH56" s="48"/>
      <c r="DI56" s="14"/>
      <c r="DJ56" s="14"/>
      <c r="DK56" s="48"/>
      <c r="DL56" s="15"/>
      <c r="DM56" s="14"/>
      <c r="DN56" s="14"/>
      <c r="DO56" s="48"/>
      <c r="DP56" s="15"/>
      <c r="DQ56" s="14"/>
      <c r="DR56" s="14"/>
      <c r="DS56" s="48"/>
      <c r="DT56" s="15"/>
      <c r="DU56" s="14"/>
      <c r="DV56" s="14"/>
      <c r="DW56" s="48"/>
      <c r="DX56" s="15"/>
      <c r="DY56" s="14"/>
      <c r="DZ56" s="14"/>
      <c r="EA56" s="48"/>
      <c r="EB56" s="15"/>
      <c r="EC56" s="14"/>
      <c r="ED56" s="14"/>
      <c r="EE56" s="48"/>
      <c r="EF56" s="15"/>
      <c r="EG56" s="14"/>
      <c r="EH56" s="14"/>
      <c r="EI56" s="48"/>
      <c r="EJ56" s="15"/>
      <c r="EK56" s="14"/>
      <c r="EL56" s="14"/>
      <c r="EM56" s="48"/>
      <c r="EN56" s="15"/>
      <c r="EO56" s="14"/>
      <c r="EP56" s="14"/>
      <c r="EQ56" s="48"/>
      <c r="ER56" s="15"/>
      <c r="ES56" s="14"/>
      <c r="ET56" s="14"/>
      <c r="EU56" s="48"/>
      <c r="EV56" s="15"/>
      <c r="EW56" s="14"/>
      <c r="EX56" s="14"/>
      <c r="EY56" s="48"/>
      <c r="EZ56" s="15"/>
      <c r="FA56" s="14"/>
      <c r="FB56" s="14"/>
      <c r="FC56" s="48"/>
      <c r="FD56" s="15"/>
      <c r="FE56" s="14"/>
      <c r="FF56" s="14"/>
      <c r="FG56" s="48"/>
      <c r="FH56" s="15"/>
      <c r="FI56" s="14"/>
      <c r="FJ56" s="14"/>
      <c r="FK56" s="48"/>
      <c r="FL56" s="15"/>
      <c r="FM56" s="14"/>
      <c r="FN56" s="14"/>
      <c r="FO56" s="48"/>
      <c r="FP56" s="15"/>
      <c r="FQ56" s="14"/>
      <c r="FR56" s="14"/>
      <c r="FS56" s="78"/>
      <c r="FT56" s="15"/>
      <c r="FU56" s="78"/>
      <c r="FV56" s="78"/>
      <c r="FW56" s="78"/>
      <c r="FX56" s="15"/>
      <c r="FY56" s="78"/>
      <c r="FZ56" s="78"/>
      <c r="GA56" s="78"/>
      <c r="GB56" s="15"/>
      <c r="GC56" s="78"/>
      <c r="GD56" s="78"/>
      <c r="GE56" s="78"/>
      <c r="GF56" s="15"/>
      <c r="GG56" s="78"/>
      <c r="GH56" s="78"/>
      <c r="GI56" s="78"/>
      <c r="GJ56" s="15"/>
      <c r="GK56" s="78"/>
      <c r="GL56" s="78"/>
      <c r="GM56" s="78"/>
      <c r="GN56" s="15"/>
      <c r="GO56" s="78"/>
      <c r="GP56" s="78"/>
      <c r="GQ56" s="78"/>
      <c r="GR56" s="15"/>
      <c r="GS56" s="78"/>
      <c r="GT56" s="78"/>
      <c r="GU56" s="78"/>
      <c r="GV56" s="15"/>
      <c r="GW56" s="78"/>
      <c r="GX56" s="78"/>
      <c r="GY56" s="78"/>
      <c r="GZ56" s="15"/>
      <c r="HA56" s="78"/>
      <c r="HB56" s="78"/>
      <c r="HC56" s="78"/>
      <c r="HD56" s="15"/>
      <c r="HE56" s="78"/>
      <c r="HF56" s="78"/>
      <c r="HG56" s="78"/>
      <c r="HH56" s="78"/>
      <c r="HI56" s="78"/>
      <c r="HJ56" s="78"/>
      <c r="HK56" s="78"/>
      <c r="HL56" s="15"/>
      <c r="HM56" s="78"/>
      <c r="HN56" s="78"/>
      <c r="HO56" s="78"/>
      <c r="HP56" s="15"/>
      <c r="HQ56" s="78"/>
      <c r="HR56" s="78"/>
      <c r="HS56" s="78"/>
      <c r="HT56" s="15"/>
      <c r="HU56" s="78"/>
      <c r="HV56" s="78"/>
      <c r="HW56" s="78"/>
      <c r="HX56" s="15"/>
      <c r="HY56" s="78"/>
      <c r="HZ56" s="78"/>
      <c r="IA56" s="78"/>
      <c r="IB56" s="15"/>
      <c r="IC56" s="78"/>
      <c r="ID56" s="78"/>
      <c r="IE56" s="78"/>
      <c r="IF56" s="15"/>
      <c r="IG56" s="78"/>
      <c r="IH56" s="78"/>
      <c r="II56" s="78"/>
      <c r="IJ56" s="15"/>
      <c r="IK56" s="78"/>
      <c r="IL56" s="78"/>
      <c r="IM56" s="78"/>
      <c r="IN56" s="15"/>
      <c r="IO56" s="78"/>
      <c r="IP56" s="78"/>
      <c r="IQ56" s="78"/>
      <c r="IR56" s="15"/>
      <c r="IS56" s="78"/>
    </row>
    <row r="57" spans="1:253" s="12" customFormat="1" ht="15.75" x14ac:dyDescent="0.25">
      <c r="A57" s="57" t="s">
        <v>387</v>
      </c>
      <c r="B57" s="48">
        <f t="shared" si="158"/>
        <v>0</v>
      </c>
      <c r="C57" s="48">
        <f t="shared" si="159"/>
        <v>133.19999999999999</v>
      </c>
      <c r="D57" s="48">
        <f t="shared" si="160"/>
        <v>133.19999999999999</v>
      </c>
      <c r="E57" s="15">
        <f t="shared" si="303"/>
        <v>100</v>
      </c>
      <c r="F57" s="15"/>
      <c r="G57" s="78"/>
      <c r="H57" s="78"/>
      <c r="I57" s="78"/>
      <c r="J57" s="78"/>
      <c r="K57" s="78"/>
      <c r="L57" s="78"/>
      <c r="M57" s="78"/>
      <c r="N57" s="78"/>
      <c r="O57" s="78"/>
      <c r="P57" s="78"/>
      <c r="Q57" s="78"/>
      <c r="R57" s="78"/>
      <c r="S57" s="48"/>
      <c r="T57" s="48"/>
      <c r="U57" s="48"/>
      <c r="V57" s="48"/>
      <c r="W57" s="78"/>
      <c r="X57" s="78"/>
      <c r="Y57" s="78"/>
      <c r="Z57" s="78"/>
      <c r="AA57" s="78"/>
      <c r="AB57" s="78"/>
      <c r="AC57" s="78"/>
      <c r="AD57" s="48"/>
      <c r="AE57" s="48"/>
      <c r="AF57" s="48"/>
      <c r="AG57" s="48"/>
      <c r="AH57" s="78"/>
      <c r="AI57" s="78"/>
      <c r="AJ57" s="78"/>
      <c r="AK57" s="78"/>
      <c r="AL57" s="78"/>
      <c r="AM57" s="48"/>
      <c r="AN57" s="48"/>
      <c r="AO57" s="48"/>
      <c r="AP57" s="4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48">
        <v>133.19999999999999</v>
      </c>
      <c r="CB57" s="48">
        <v>133.19999999999999</v>
      </c>
      <c r="CC57" s="14">
        <f t="shared" si="294"/>
        <v>100</v>
      </c>
      <c r="CD57" s="14"/>
      <c r="CE57" s="48"/>
      <c r="CF57" s="15"/>
      <c r="CG57" s="78"/>
      <c r="CH57" s="78"/>
      <c r="CI57" s="78"/>
      <c r="CJ57" s="78"/>
      <c r="CK57" s="78"/>
      <c r="CL57" s="78"/>
      <c r="CM57" s="48"/>
      <c r="CN57" s="15"/>
      <c r="CO57" s="78"/>
      <c r="CP57" s="78"/>
      <c r="CQ57" s="48"/>
      <c r="CR57" s="15"/>
      <c r="CS57" s="78"/>
      <c r="CT57" s="78"/>
      <c r="CU57" s="48"/>
      <c r="CV57" s="15"/>
      <c r="CW57" s="78"/>
      <c r="CX57" s="78"/>
      <c r="CY57" s="48"/>
      <c r="CZ57" s="15"/>
      <c r="DA57" s="78"/>
      <c r="DB57" s="172"/>
      <c r="DC57" s="48"/>
      <c r="DD57" s="48"/>
      <c r="DE57" s="78"/>
      <c r="DF57" s="78"/>
      <c r="DG57" s="48"/>
      <c r="DH57" s="48"/>
      <c r="DI57" s="14"/>
      <c r="DJ57" s="14"/>
      <c r="DK57" s="48"/>
      <c r="DL57" s="15"/>
      <c r="DM57" s="14"/>
      <c r="DN57" s="14"/>
      <c r="DO57" s="48"/>
      <c r="DP57" s="15"/>
      <c r="DQ57" s="14"/>
      <c r="DR57" s="14"/>
      <c r="DS57" s="48"/>
      <c r="DT57" s="15"/>
      <c r="DU57" s="14"/>
      <c r="DV57" s="14"/>
      <c r="DW57" s="48"/>
      <c r="DX57" s="15"/>
      <c r="DY57" s="14"/>
      <c r="DZ57" s="14"/>
      <c r="EA57" s="48"/>
      <c r="EB57" s="15"/>
      <c r="EC57" s="14"/>
      <c r="ED57" s="14"/>
      <c r="EE57" s="48"/>
      <c r="EF57" s="15"/>
      <c r="EG57" s="14"/>
      <c r="EH57" s="14"/>
      <c r="EI57" s="48"/>
      <c r="EJ57" s="15"/>
      <c r="EK57" s="14"/>
      <c r="EL57" s="14"/>
      <c r="EM57" s="48"/>
      <c r="EN57" s="15"/>
      <c r="EO57" s="14"/>
      <c r="EP57" s="14"/>
      <c r="EQ57" s="48"/>
      <c r="ER57" s="15"/>
      <c r="ES57" s="14"/>
      <c r="ET57" s="14"/>
      <c r="EU57" s="48"/>
      <c r="EV57" s="15"/>
      <c r="EW57" s="14"/>
      <c r="EX57" s="14"/>
      <c r="EY57" s="48"/>
      <c r="EZ57" s="15"/>
      <c r="FA57" s="14"/>
      <c r="FB57" s="14"/>
      <c r="FC57" s="48"/>
      <c r="FD57" s="15"/>
      <c r="FE57" s="14"/>
      <c r="FF57" s="14"/>
      <c r="FG57" s="48"/>
      <c r="FH57" s="15"/>
      <c r="FI57" s="14"/>
      <c r="FJ57" s="14"/>
      <c r="FK57" s="48"/>
      <c r="FL57" s="15"/>
      <c r="FM57" s="14"/>
      <c r="FN57" s="14"/>
      <c r="FO57" s="48"/>
      <c r="FP57" s="15"/>
      <c r="FQ57" s="14"/>
      <c r="FR57" s="14"/>
      <c r="FS57" s="78"/>
      <c r="FT57" s="15"/>
      <c r="FU57" s="78"/>
      <c r="FV57" s="78"/>
      <c r="FW57" s="78"/>
      <c r="FX57" s="15"/>
      <c r="FY57" s="78"/>
      <c r="FZ57" s="78"/>
      <c r="GA57" s="78"/>
      <c r="GB57" s="15"/>
      <c r="GC57" s="78"/>
      <c r="GD57" s="78"/>
      <c r="GE57" s="78"/>
      <c r="GF57" s="15"/>
      <c r="GG57" s="78"/>
      <c r="GH57" s="78"/>
      <c r="GI57" s="78"/>
      <c r="GJ57" s="15"/>
      <c r="GK57" s="78"/>
      <c r="GL57" s="78"/>
      <c r="GM57" s="78"/>
      <c r="GN57" s="15"/>
      <c r="GO57" s="78"/>
      <c r="GP57" s="78"/>
      <c r="GQ57" s="78"/>
      <c r="GR57" s="15"/>
      <c r="GS57" s="78"/>
      <c r="GT57" s="78"/>
      <c r="GU57" s="78"/>
      <c r="GV57" s="15"/>
      <c r="GW57" s="78"/>
      <c r="GX57" s="78"/>
      <c r="GY57" s="78"/>
      <c r="GZ57" s="15"/>
      <c r="HA57" s="78"/>
      <c r="HB57" s="78"/>
      <c r="HC57" s="78"/>
      <c r="HD57" s="15"/>
      <c r="HE57" s="78"/>
      <c r="HF57" s="78"/>
      <c r="HG57" s="78"/>
      <c r="HH57" s="78"/>
      <c r="HI57" s="78"/>
      <c r="HJ57" s="78"/>
      <c r="HK57" s="78"/>
      <c r="HL57" s="15"/>
      <c r="HM57" s="78"/>
      <c r="HN57" s="78"/>
      <c r="HO57" s="78"/>
      <c r="HP57" s="15"/>
      <c r="HQ57" s="78"/>
      <c r="HR57" s="78"/>
      <c r="HS57" s="78"/>
      <c r="HT57" s="15"/>
      <c r="HU57" s="78"/>
      <c r="HV57" s="78"/>
      <c r="HW57" s="78"/>
      <c r="HX57" s="15"/>
      <c r="HY57" s="78"/>
      <c r="HZ57" s="78"/>
      <c r="IA57" s="78"/>
      <c r="IB57" s="15"/>
      <c r="IC57" s="78"/>
      <c r="ID57" s="78"/>
      <c r="IE57" s="78"/>
      <c r="IF57" s="15"/>
      <c r="IG57" s="78"/>
      <c r="IH57" s="78"/>
      <c r="II57" s="78"/>
      <c r="IJ57" s="15"/>
      <c r="IK57" s="78"/>
      <c r="IL57" s="78"/>
      <c r="IM57" s="78"/>
      <c r="IN57" s="15"/>
      <c r="IO57" s="78"/>
      <c r="IP57" s="78"/>
      <c r="IQ57" s="78"/>
      <c r="IR57" s="15"/>
      <c r="IS57" s="78"/>
    </row>
    <row r="58" spans="1:253" s="12" customFormat="1" ht="15.75" x14ac:dyDescent="0.25">
      <c r="A58" s="57" t="s">
        <v>285</v>
      </c>
      <c r="B58" s="48">
        <f t="shared" si="158"/>
        <v>0</v>
      </c>
      <c r="C58" s="48">
        <f t="shared" si="159"/>
        <v>146.5</v>
      </c>
      <c r="D58" s="48">
        <f t="shared" si="160"/>
        <v>146.5</v>
      </c>
      <c r="E58" s="15">
        <f t="shared" si="303"/>
        <v>100</v>
      </c>
      <c r="F58" s="15"/>
      <c r="G58" s="78"/>
      <c r="H58" s="78"/>
      <c r="I58" s="78"/>
      <c r="J58" s="78"/>
      <c r="K58" s="78"/>
      <c r="L58" s="78"/>
      <c r="M58" s="78"/>
      <c r="N58" s="78"/>
      <c r="O58" s="78"/>
      <c r="P58" s="78"/>
      <c r="Q58" s="78"/>
      <c r="R58" s="78"/>
      <c r="S58" s="48"/>
      <c r="T58" s="48"/>
      <c r="U58" s="48"/>
      <c r="V58" s="48"/>
      <c r="W58" s="78"/>
      <c r="X58" s="78"/>
      <c r="Y58" s="78"/>
      <c r="Z58" s="78"/>
      <c r="AA58" s="78"/>
      <c r="AB58" s="78"/>
      <c r="AC58" s="78"/>
      <c r="AD58" s="78"/>
      <c r="AE58" s="78"/>
      <c r="AF58" s="78"/>
      <c r="AG58" s="78"/>
      <c r="AH58" s="78"/>
      <c r="AI58" s="78"/>
      <c r="AJ58" s="78"/>
      <c r="AK58" s="78"/>
      <c r="AL58" s="78"/>
      <c r="AM58" s="48"/>
      <c r="AN58" s="48"/>
      <c r="AO58" s="48"/>
      <c r="AP58" s="48"/>
      <c r="AQ58" s="78"/>
      <c r="AR58" s="78"/>
      <c r="AS58" s="78"/>
      <c r="AT58" s="78"/>
      <c r="AU58" s="78"/>
      <c r="AV58" s="78"/>
      <c r="AW58" s="78"/>
      <c r="AX58" s="78"/>
      <c r="AY58" s="78"/>
      <c r="AZ58" s="78"/>
      <c r="BA58" s="78"/>
      <c r="BB58" s="78"/>
      <c r="BC58" s="78"/>
      <c r="BD58" s="78"/>
      <c r="BE58" s="78"/>
      <c r="BF58" s="78"/>
      <c r="BG58" s="78"/>
      <c r="BH58" s="78"/>
      <c r="BI58" s="78"/>
      <c r="BJ58" s="78"/>
      <c r="BK58" s="78"/>
      <c r="BL58" s="78"/>
      <c r="BM58" s="78"/>
      <c r="BN58" s="78"/>
      <c r="BO58" s="78"/>
      <c r="BP58" s="78"/>
      <c r="BQ58" s="78"/>
      <c r="BR58" s="78"/>
      <c r="BS58" s="78"/>
      <c r="BT58" s="78"/>
      <c r="BU58" s="78"/>
      <c r="BV58" s="78"/>
      <c r="BW58" s="78"/>
      <c r="BX58" s="78"/>
      <c r="BY58" s="78"/>
      <c r="BZ58" s="78"/>
      <c r="CA58" s="48">
        <v>146.5</v>
      </c>
      <c r="CB58" s="48">
        <v>146.5</v>
      </c>
      <c r="CC58" s="14">
        <f t="shared" si="294"/>
        <v>100</v>
      </c>
      <c r="CD58" s="14"/>
      <c r="CE58" s="48"/>
      <c r="CF58" s="15"/>
      <c r="CG58" s="78"/>
      <c r="CH58" s="78"/>
      <c r="CI58" s="78"/>
      <c r="CJ58" s="78"/>
      <c r="CK58" s="78"/>
      <c r="CL58" s="78"/>
      <c r="CM58" s="48"/>
      <c r="CN58" s="15"/>
      <c r="CO58" s="78"/>
      <c r="CP58" s="78"/>
      <c r="CQ58" s="48"/>
      <c r="CR58" s="15"/>
      <c r="CS58" s="78"/>
      <c r="CT58" s="78"/>
      <c r="CU58" s="48"/>
      <c r="CV58" s="15"/>
      <c r="CW58" s="78"/>
      <c r="CX58" s="78"/>
      <c r="CY58" s="48"/>
      <c r="CZ58" s="15"/>
      <c r="DA58" s="78"/>
      <c r="DB58" s="172"/>
      <c r="DC58" s="48"/>
      <c r="DD58" s="48"/>
      <c r="DE58" s="78"/>
      <c r="DF58" s="78"/>
      <c r="DG58" s="48"/>
      <c r="DH58" s="48"/>
      <c r="DI58" s="14"/>
      <c r="DJ58" s="14"/>
      <c r="DK58" s="48"/>
      <c r="DL58" s="15"/>
      <c r="DM58" s="14"/>
      <c r="DN58" s="14"/>
      <c r="DO58" s="48"/>
      <c r="DP58" s="15"/>
      <c r="DQ58" s="14"/>
      <c r="DR58" s="14"/>
      <c r="DS58" s="48"/>
      <c r="DT58" s="15"/>
      <c r="DU58" s="14"/>
      <c r="DV58" s="14"/>
      <c r="DW58" s="48"/>
      <c r="DX58" s="15"/>
      <c r="DY58" s="14"/>
      <c r="DZ58" s="14"/>
      <c r="EA58" s="48"/>
      <c r="EB58" s="15"/>
      <c r="EC58" s="14"/>
      <c r="ED58" s="14"/>
      <c r="EE58" s="48"/>
      <c r="EF58" s="15"/>
      <c r="EG58" s="14"/>
      <c r="EH58" s="14"/>
      <c r="EI58" s="48"/>
      <c r="EJ58" s="15"/>
      <c r="EK58" s="14"/>
      <c r="EL58" s="14"/>
      <c r="EM58" s="48"/>
      <c r="EN58" s="15"/>
      <c r="EO58" s="14"/>
      <c r="EP58" s="14"/>
      <c r="EQ58" s="48"/>
      <c r="ER58" s="15"/>
      <c r="ES58" s="14"/>
      <c r="ET58" s="14"/>
      <c r="EU58" s="48"/>
      <c r="EV58" s="15"/>
      <c r="EW58" s="14"/>
      <c r="EX58" s="14"/>
      <c r="EY58" s="48"/>
      <c r="EZ58" s="15"/>
      <c r="FA58" s="14"/>
      <c r="FB58" s="14"/>
      <c r="FC58" s="48"/>
      <c r="FD58" s="15"/>
      <c r="FE58" s="14"/>
      <c r="FF58" s="14"/>
      <c r="FG58" s="48"/>
      <c r="FH58" s="15"/>
      <c r="FI58" s="14"/>
      <c r="FJ58" s="14"/>
      <c r="FK58" s="48"/>
      <c r="FL58" s="15"/>
      <c r="FM58" s="14"/>
      <c r="FN58" s="14"/>
      <c r="FO58" s="48"/>
      <c r="FP58" s="15"/>
      <c r="FQ58" s="14"/>
      <c r="FR58" s="14"/>
      <c r="FS58" s="78"/>
      <c r="FT58" s="15"/>
      <c r="FU58" s="78"/>
      <c r="FV58" s="78"/>
      <c r="FW58" s="78"/>
      <c r="FX58" s="15"/>
      <c r="FY58" s="78"/>
      <c r="FZ58" s="78"/>
      <c r="GA58" s="78"/>
      <c r="GB58" s="15"/>
      <c r="GC58" s="78"/>
      <c r="GD58" s="78"/>
      <c r="GE58" s="78"/>
      <c r="GF58" s="15"/>
      <c r="GG58" s="78"/>
      <c r="GH58" s="78"/>
      <c r="GI58" s="78"/>
      <c r="GJ58" s="15"/>
      <c r="GK58" s="78"/>
      <c r="GL58" s="78"/>
      <c r="GM58" s="78"/>
      <c r="GN58" s="15"/>
      <c r="GO58" s="78"/>
      <c r="GP58" s="78"/>
      <c r="GQ58" s="78"/>
      <c r="GR58" s="15"/>
      <c r="GS58" s="78"/>
      <c r="GT58" s="78"/>
      <c r="GU58" s="78"/>
      <c r="GV58" s="15"/>
      <c r="GW58" s="78"/>
      <c r="GX58" s="78"/>
      <c r="GY58" s="78"/>
      <c r="GZ58" s="15"/>
      <c r="HA58" s="78"/>
      <c r="HB58" s="78"/>
      <c r="HC58" s="78"/>
      <c r="HD58" s="15"/>
      <c r="HE58" s="78"/>
      <c r="HF58" s="78"/>
      <c r="HG58" s="78"/>
      <c r="HH58" s="78"/>
      <c r="HI58" s="78"/>
      <c r="HJ58" s="78"/>
      <c r="HK58" s="78"/>
      <c r="HL58" s="15"/>
      <c r="HM58" s="78"/>
      <c r="HN58" s="78"/>
      <c r="HO58" s="78"/>
      <c r="HP58" s="15"/>
      <c r="HQ58" s="78"/>
      <c r="HR58" s="78"/>
      <c r="HS58" s="78"/>
      <c r="HT58" s="15"/>
      <c r="HU58" s="78"/>
      <c r="HV58" s="78"/>
      <c r="HW58" s="78"/>
      <c r="HX58" s="15"/>
      <c r="HY58" s="78"/>
      <c r="HZ58" s="78"/>
      <c r="IA58" s="78"/>
      <c r="IB58" s="15"/>
      <c r="IC58" s="78"/>
      <c r="ID58" s="78"/>
      <c r="IE58" s="78"/>
      <c r="IF58" s="15"/>
      <c r="IG58" s="78"/>
      <c r="IH58" s="78"/>
      <c r="II58" s="78"/>
      <c r="IJ58" s="15"/>
      <c r="IK58" s="78"/>
      <c r="IL58" s="78"/>
      <c r="IM58" s="78"/>
      <c r="IN58" s="15"/>
      <c r="IO58" s="78"/>
      <c r="IP58" s="78"/>
      <c r="IQ58" s="78"/>
      <c r="IR58" s="15"/>
      <c r="IS58" s="78"/>
    </row>
    <row r="59" spans="1:253" s="12" customFormat="1" ht="15.75" x14ac:dyDescent="0.25">
      <c r="A59" s="57" t="s">
        <v>286</v>
      </c>
      <c r="B59" s="48">
        <f t="shared" si="158"/>
        <v>0</v>
      </c>
      <c r="C59" s="48">
        <f t="shared" si="159"/>
        <v>60.3</v>
      </c>
      <c r="D59" s="48">
        <f t="shared" si="160"/>
        <v>60.3</v>
      </c>
      <c r="E59" s="15">
        <f t="shared" si="303"/>
        <v>100</v>
      </c>
      <c r="F59" s="15"/>
      <c r="G59" s="78"/>
      <c r="H59" s="78"/>
      <c r="I59" s="78"/>
      <c r="J59" s="78"/>
      <c r="K59" s="78"/>
      <c r="L59" s="78"/>
      <c r="M59" s="78"/>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48"/>
      <c r="AN59" s="48"/>
      <c r="AO59" s="48"/>
      <c r="AP59" s="48"/>
      <c r="AQ59" s="78"/>
      <c r="AR59" s="78"/>
      <c r="AS59" s="78"/>
      <c r="AT59" s="78"/>
      <c r="AU59" s="78"/>
      <c r="AV59" s="78"/>
      <c r="AW59" s="78"/>
      <c r="AX59" s="78"/>
      <c r="AY59" s="78"/>
      <c r="AZ59" s="78"/>
      <c r="BA59" s="78"/>
      <c r="BB59" s="78"/>
      <c r="BC59" s="78"/>
      <c r="BD59" s="78"/>
      <c r="BE59" s="78"/>
      <c r="BF59" s="78"/>
      <c r="BG59" s="78"/>
      <c r="BH59" s="78"/>
      <c r="BI59" s="78"/>
      <c r="BJ59" s="78"/>
      <c r="BK59" s="78"/>
      <c r="BL59" s="78"/>
      <c r="BM59" s="78"/>
      <c r="BN59" s="78"/>
      <c r="BO59" s="78"/>
      <c r="BP59" s="78"/>
      <c r="BQ59" s="78"/>
      <c r="BR59" s="78"/>
      <c r="BS59" s="78"/>
      <c r="BT59" s="78"/>
      <c r="BU59" s="78"/>
      <c r="BV59" s="78"/>
      <c r="BW59" s="78"/>
      <c r="BX59" s="78"/>
      <c r="BY59" s="78"/>
      <c r="BZ59" s="78"/>
      <c r="CA59" s="48">
        <v>60.3</v>
      </c>
      <c r="CB59" s="48">
        <v>60.3</v>
      </c>
      <c r="CC59" s="14">
        <f t="shared" si="294"/>
        <v>100</v>
      </c>
      <c r="CD59" s="14"/>
      <c r="CE59" s="48"/>
      <c r="CF59" s="15"/>
      <c r="CG59" s="78"/>
      <c r="CH59" s="78"/>
      <c r="CI59" s="78"/>
      <c r="CJ59" s="78"/>
      <c r="CK59" s="78"/>
      <c r="CL59" s="78"/>
      <c r="CM59" s="48"/>
      <c r="CN59" s="15"/>
      <c r="CO59" s="78"/>
      <c r="CP59" s="78"/>
      <c r="CQ59" s="48"/>
      <c r="CR59" s="15"/>
      <c r="CS59" s="78"/>
      <c r="CT59" s="78"/>
      <c r="CU59" s="48"/>
      <c r="CV59" s="15"/>
      <c r="CW59" s="78"/>
      <c r="CX59" s="78"/>
      <c r="CY59" s="48"/>
      <c r="CZ59" s="15"/>
      <c r="DA59" s="78"/>
      <c r="DB59" s="172"/>
      <c r="DC59" s="48"/>
      <c r="DD59" s="48"/>
      <c r="DE59" s="78"/>
      <c r="DF59" s="78"/>
      <c r="DG59" s="48"/>
      <c r="DH59" s="48"/>
      <c r="DI59" s="14"/>
      <c r="DJ59" s="14"/>
      <c r="DK59" s="48"/>
      <c r="DL59" s="15"/>
      <c r="DM59" s="14"/>
      <c r="DN59" s="14"/>
      <c r="DO59" s="48"/>
      <c r="DP59" s="15"/>
      <c r="DQ59" s="14"/>
      <c r="DR59" s="14"/>
      <c r="DS59" s="48"/>
      <c r="DT59" s="15"/>
      <c r="DU59" s="14"/>
      <c r="DV59" s="14"/>
      <c r="DW59" s="48"/>
      <c r="DX59" s="15"/>
      <c r="DY59" s="14"/>
      <c r="DZ59" s="14"/>
      <c r="EA59" s="48"/>
      <c r="EB59" s="15"/>
      <c r="EC59" s="14"/>
      <c r="ED59" s="14"/>
      <c r="EE59" s="48"/>
      <c r="EF59" s="15"/>
      <c r="EG59" s="14"/>
      <c r="EH59" s="14"/>
      <c r="EI59" s="48"/>
      <c r="EJ59" s="15"/>
      <c r="EK59" s="14"/>
      <c r="EL59" s="14"/>
      <c r="EM59" s="48"/>
      <c r="EN59" s="15"/>
      <c r="EO59" s="14"/>
      <c r="EP59" s="14"/>
      <c r="EQ59" s="48"/>
      <c r="ER59" s="15"/>
      <c r="ES59" s="14"/>
      <c r="ET59" s="14"/>
      <c r="EU59" s="48"/>
      <c r="EV59" s="15"/>
      <c r="EW59" s="14"/>
      <c r="EX59" s="14"/>
      <c r="EY59" s="48"/>
      <c r="EZ59" s="15"/>
      <c r="FA59" s="14"/>
      <c r="FB59" s="14"/>
      <c r="FC59" s="48"/>
      <c r="FD59" s="15"/>
      <c r="FE59" s="14"/>
      <c r="FF59" s="14"/>
      <c r="FG59" s="48"/>
      <c r="FH59" s="15"/>
      <c r="FI59" s="14"/>
      <c r="FJ59" s="14"/>
      <c r="FK59" s="48"/>
      <c r="FL59" s="15"/>
      <c r="FM59" s="14"/>
      <c r="FN59" s="14"/>
      <c r="FO59" s="48"/>
      <c r="FP59" s="15"/>
      <c r="FQ59" s="14"/>
      <c r="FR59" s="14"/>
      <c r="FS59" s="78"/>
      <c r="FT59" s="15"/>
      <c r="FU59" s="78"/>
      <c r="FV59" s="78"/>
      <c r="FW59" s="78"/>
      <c r="FX59" s="15"/>
      <c r="FY59" s="78"/>
      <c r="FZ59" s="78"/>
      <c r="GA59" s="78"/>
      <c r="GB59" s="15"/>
      <c r="GC59" s="78"/>
      <c r="GD59" s="78"/>
      <c r="GE59" s="78"/>
      <c r="GF59" s="15"/>
      <c r="GG59" s="78"/>
      <c r="GH59" s="78"/>
      <c r="GI59" s="78"/>
      <c r="GJ59" s="15"/>
      <c r="GK59" s="78"/>
      <c r="GL59" s="78"/>
      <c r="GM59" s="78"/>
      <c r="GN59" s="15"/>
      <c r="GO59" s="78"/>
      <c r="GP59" s="78"/>
      <c r="GQ59" s="78"/>
      <c r="GR59" s="15"/>
      <c r="GS59" s="78"/>
      <c r="GT59" s="78"/>
      <c r="GU59" s="78"/>
      <c r="GV59" s="15"/>
      <c r="GW59" s="78"/>
      <c r="GX59" s="78"/>
      <c r="GY59" s="78"/>
      <c r="GZ59" s="15"/>
      <c r="HA59" s="78"/>
      <c r="HB59" s="78"/>
      <c r="HC59" s="78"/>
      <c r="HD59" s="15"/>
      <c r="HE59" s="78"/>
      <c r="HF59" s="78"/>
      <c r="HG59" s="78"/>
      <c r="HH59" s="78"/>
      <c r="HI59" s="78"/>
      <c r="HJ59" s="78"/>
      <c r="HK59" s="78"/>
      <c r="HL59" s="15"/>
      <c r="HM59" s="78"/>
      <c r="HN59" s="78"/>
      <c r="HO59" s="78"/>
      <c r="HP59" s="15"/>
      <c r="HQ59" s="78"/>
      <c r="HR59" s="78"/>
      <c r="HS59" s="78"/>
      <c r="HT59" s="15"/>
      <c r="HU59" s="78"/>
      <c r="HV59" s="78"/>
      <c r="HW59" s="78"/>
      <c r="HX59" s="15"/>
      <c r="HY59" s="78"/>
      <c r="HZ59" s="78"/>
      <c r="IA59" s="78"/>
      <c r="IB59" s="15"/>
      <c r="IC59" s="78"/>
      <c r="ID59" s="78"/>
      <c r="IE59" s="78"/>
      <c r="IF59" s="15"/>
      <c r="IG59" s="78"/>
      <c r="IH59" s="78"/>
      <c r="II59" s="78"/>
      <c r="IJ59" s="15"/>
      <c r="IK59" s="78"/>
      <c r="IL59" s="78"/>
      <c r="IM59" s="78"/>
      <c r="IN59" s="15"/>
      <c r="IO59" s="78"/>
      <c r="IP59" s="78"/>
      <c r="IQ59" s="78"/>
      <c r="IR59" s="15"/>
      <c r="IS59" s="78"/>
    </row>
    <row r="60" spans="1:253" s="12" customFormat="1" ht="15.75" x14ac:dyDescent="0.25">
      <c r="A60" s="57" t="s">
        <v>287</v>
      </c>
      <c r="B60" s="48">
        <f t="shared" si="158"/>
        <v>0</v>
      </c>
      <c r="C60" s="48">
        <f t="shared" si="159"/>
        <v>149.5</v>
      </c>
      <c r="D60" s="48">
        <f t="shared" si="160"/>
        <v>149.5</v>
      </c>
      <c r="E60" s="15">
        <f t="shared" si="303"/>
        <v>100</v>
      </c>
      <c r="F60" s="15"/>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48"/>
      <c r="AN60" s="48"/>
      <c r="AO60" s="48"/>
      <c r="AP60" s="48"/>
      <c r="AQ60" s="78"/>
      <c r="AR60" s="78"/>
      <c r="AS60" s="78"/>
      <c r="AT60" s="78"/>
      <c r="AU60" s="78"/>
      <c r="AV60" s="78"/>
      <c r="AW60" s="78"/>
      <c r="AX60" s="78"/>
      <c r="AY60" s="78"/>
      <c r="AZ60" s="78"/>
      <c r="BA60" s="78"/>
      <c r="BB60" s="78"/>
      <c r="BC60" s="78"/>
      <c r="BD60" s="78"/>
      <c r="BE60" s="78"/>
      <c r="BF60" s="78"/>
      <c r="BG60" s="78"/>
      <c r="BH60" s="78"/>
      <c r="BI60" s="78"/>
      <c r="BJ60" s="78"/>
      <c r="BK60" s="78"/>
      <c r="BL60" s="78"/>
      <c r="BM60" s="78"/>
      <c r="BN60" s="78"/>
      <c r="BO60" s="78"/>
      <c r="BP60" s="78"/>
      <c r="BQ60" s="78"/>
      <c r="BR60" s="78"/>
      <c r="BS60" s="78"/>
      <c r="BT60" s="78"/>
      <c r="BU60" s="78"/>
      <c r="BV60" s="78"/>
      <c r="BW60" s="78"/>
      <c r="BX60" s="78"/>
      <c r="BY60" s="78"/>
      <c r="BZ60" s="78"/>
      <c r="CA60" s="48">
        <v>149.5</v>
      </c>
      <c r="CB60" s="48">
        <v>149.5</v>
      </c>
      <c r="CC60" s="14">
        <f t="shared" si="294"/>
        <v>100</v>
      </c>
      <c r="CD60" s="14"/>
      <c r="CE60" s="48"/>
      <c r="CF60" s="15"/>
      <c r="CG60" s="78"/>
      <c r="CH60" s="78"/>
      <c r="CI60" s="78"/>
      <c r="CJ60" s="78"/>
      <c r="CK60" s="78"/>
      <c r="CL60" s="78"/>
      <c r="CM60" s="48"/>
      <c r="CN60" s="15"/>
      <c r="CO60" s="78"/>
      <c r="CP60" s="78"/>
      <c r="CQ60" s="48"/>
      <c r="CR60" s="15"/>
      <c r="CS60" s="78"/>
      <c r="CT60" s="78"/>
      <c r="CU60" s="48"/>
      <c r="CV60" s="15"/>
      <c r="CW60" s="78"/>
      <c r="CX60" s="78"/>
      <c r="CY60" s="48"/>
      <c r="CZ60" s="15"/>
      <c r="DA60" s="78"/>
      <c r="DB60" s="172"/>
      <c r="DC60" s="48"/>
      <c r="DD60" s="48"/>
      <c r="DE60" s="78"/>
      <c r="DF60" s="78"/>
      <c r="DG60" s="48"/>
      <c r="DH60" s="48"/>
      <c r="DI60" s="14"/>
      <c r="DJ60" s="14"/>
      <c r="DK60" s="48"/>
      <c r="DL60" s="15"/>
      <c r="DM60" s="14"/>
      <c r="DN60" s="14"/>
      <c r="DO60" s="48"/>
      <c r="DP60" s="15"/>
      <c r="DQ60" s="14"/>
      <c r="DR60" s="14"/>
      <c r="DS60" s="48"/>
      <c r="DT60" s="15"/>
      <c r="DU60" s="14"/>
      <c r="DV60" s="14"/>
      <c r="DW60" s="48"/>
      <c r="DX60" s="15"/>
      <c r="DY60" s="14"/>
      <c r="DZ60" s="14"/>
      <c r="EA60" s="48"/>
      <c r="EB60" s="15"/>
      <c r="EC60" s="14"/>
      <c r="ED60" s="14"/>
      <c r="EE60" s="48"/>
      <c r="EF60" s="15"/>
      <c r="EG60" s="14"/>
      <c r="EH60" s="14"/>
      <c r="EI60" s="48"/>
      <c r="EJ60" s="15"/>
      <c r="EK60" s="14"/>
      <c r="EL60" s="14"/>
      <c r="EM60" s="48"/>
      <c r="EN60" s="15"/>
      <c r="EO60" s="14"/>
      <c r="EP60" s="14"/>
      <c r="EQ60" s="48"/>
      <c r="ER60" s="15"/>
      <c r="ES60" s="14"/>
      <c r="ET60" s="14"/>
      <c r="EU60" s="48"/>
      <c r="EV60" s="15"/>
      <c r="EW60" s="14"/>
      <c r="EX60" s="14"/>
      <c r="EY60" s="48"/>
      <c r="EZ60" s="15"/>
      <c r="FA60" s="14"/>
      <c r="FB60" s="14"/>
      <c r="FC60" s="48"/>
      <c r="FD60" s="15"/>
      <c r="FE60" s="14"/>
      <c r="FF60" s="14"/>
      <c r="FG60" s="48"/>
      <c r="FH60" s="15"/>
      <c r="FI60" s="14"/>
      <c r="FJ60" s="14"/>
      <c r="FK60" s="48"/>
      <c r="FL60" s="15"/>
      <c r="FM60" s="14"/>
      <c r="FN60" s="14"/>
      <c r="FO60" s="48"/>
      <c r="FP60" s="15"/>
      <c r="FQ60" s="14"/>
      <c r="FR60" s="14"/>
      <c r="FS60" s="78"/>
      <c r="FT60" s="15"/>
      <c r="FU60" s="78"/>
      <c r="FV60" s="78"/>
      <c r="FW60" s="78"/>
      <c r="FX60" s="15"/>
      <c r="FY60" s="78"/>
      <c r="FZ60" s="78"/>
      <c r="GA60" s="78"/>
      <c r="GB60" s="15"/>
      <c r="GC60" s="78"/>
      <c r="GD60" s="78"/>
      <c r="GE60" s="78"/>
      <c r="GF60" s="15"/>
      <c r="GG60" s="78"/>
      <c r="GH60" s="78"/>
      <c r="GI60" s="78"/>
      <c r="GJ60" s="15"/>
      <c r="GK60" s="78"/>
      <c r="GL60" s="78"/>
      <c r="GM60" s="78"/>
      <c r="GN60" s="15"/>
      <c r="GO60" s="78"/>
      <c r="GP60" s="78"/>
      <c r="GQ60" s="78"/>
      <c r="GR60" s="15"/>
      <c r="GS60" s="78"/>
      <c r="GT60" s="78"/>
      <c r="GU60" s="78"/>
      <c r="GV60" s="15"/>
      <c r="GW60" s="78"/>
      <c r="GX60" s="78"/>
      <c r="GY60" s="78"/>
      <c r="GZ60" s="15"/>
      <c r="HA60" s="78"/>
      <c r="HB60" s="78"/>
      <c r="HC60" s="78"/>
      <c r="HD60" s="15"/>
      <c r="HE60" s="78"/>
      <c r="HF60" s="78"/>
      <c r="HG60" s="78"/>
      <c r="HH60" s="78"/>
      <c r="HI60" s="78"/>
      <c r="HJ60" s="78"/>
      <c r="HK60" s="78"/>
      <c r="HL60" s="15"/>
      <c r="HM60" s="78"/>
      <c r="HN60" s="78"/>
      <c r="HO60" s="78"/>
      <c r="HP60" s="15"/>
      <c r="HQ60" s="78"/>
      <c r="HR60" s="78"/>
      <c r="HS60" s="78"/>
      <c r="HT60" s="15"/>
      <c r="HU60" s="78"/>
      <c r="HV60" s="78"/>
      <c r="HW60" s="78"/>
      <c r="HX60" s="15"/>
      <c r="HY60" s="78"/>
      <c r="HZ60" s="78"/>
      <c r="IA60" s="78"/>
      <c r="IB60" s="15"/>
      <c r="IC60" s="78"/>
      <c r="ID60" s="78"/>
      <c r="IE60" s="78"/>
      <c r="IF60" s="15"/>
      <c r="IG60" s="78"/>
      <c r="IH60" s="78"/>
      <c r="II60" s="78"/>
      <c r="IJ60" s="15"/>
      <c r="IK60" s="78"/>
      <c r="IL60" s="78"/>
      <c r="IM60" s="78"/>
      <c r="IN60" s="15"/>
      <c r="IO60" s="78"/>
      <c r="IP60" s="78"/>
      <c r="IQ60" s="78"/>
      <c r="IR60" s="15"/>
      <c r="IS60" s="78"/>
    </row>
    <row r="61" spans="1:253" s="12" customFormat="1" ht="15.75" x14ac:dyDescent="0.25">
      <c r="A61" s="57" t="s">
        <v>464</v>
      </c>
      <c r="B61" s="48">
        <f t="shared" si="158"/>
        <v>0</v>
      </c>
      <c r="C61" s="48">
        <f t="shared" si="159"/>
        <v>133.19999999999999</v>
      </c>
      <c r="D61" s="48">
        <f t="shared" si="160"/>
        <v>133.19999999999999</v>
      </c>
      <c r="E61" s="15">
        <f t="shared" si="303"/>
        <v>100</v>
      </c>
      <c r="F61" s="15"/>
      <c r="G61" s="78"/>
      <c r="H61" s="78"/>
      <c r="I61" s="78"/>
      <c r="J61" s="78"/>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48"/>
      <c r="AN61" s="48"/>
      <c r="AO61" s="48"/>
      <c r="AP61" s="48"/>
      <c r="AQ61" s="78"/>
      <c r="AR61" s="78"/>
      <c r="AS61" s="78"/>
      <c r="AT61" s="78"/>
      <c r="AU61" s="78"/>
      <c r="AV61" s="78"/>
      <c r="AW61" s="78"/>
      <c r="AX61" s="78"/>
      <c r="AY61" s="78"/>
      <c r="AZ61" s="78"/>
      <c r="BA61" s="78"/>
      <c r="BB61" s="78"/>
      <c r="BC61" s="78"/>
      <c r="BD61" s="78"/>
      <c r="BE61" s="78"/>
      <c r="BF61" s="78"/>
      <c r="BG61" s="78"/>
      <c r="BH61" s="78"/>
      <c r="BI61" s="78"/>
      <c r="BJ61" s="78"/>
      <c r="BK61" s="78"/>
      <c r="BL61" s="78"/>
      <c r="BM61" s="78"/>
      <c r="BN61" s="78"/>
      <c r="BO61" s="78"/>
      <c r="BP61" s="78"/>
      <c r="BQ61" s="78"/>
      <c r="BR61" s="78"/>
      <c r="BS61" s="78"/>
      <c r="BT61" s="78"/>
      <c r="BU61" s="78"/>
      <c r="BV61" s="78"/>
      <c r="BW61" s="78"/>
      <c r="BX61" s="78"/>
      <c r="BY61" s="78"/>
      <c r="BZ61" s="78"/>
      <c r="CA61" s="48">
        <v>133.19999999999999</v>
      </c>
      <c r="CB61" s="48">
        <v>133.19999999999999</v>
      </c>
      <c r="CC61" s="14">
        <f t="shared" si="294"/>
        <v>100</v>
      </c>
      <c r="CD61" s="14"/>
      <c r="CE61" s="48"/>
      <c r="CF61" s="15"/>
      <c r="CG61" s="78"/>
      <c r="CH61" s="78"/>
      <c r="CI61" s="78"/>
      <c r="CJ61" s="78"/>
      <c r="CK61" s="78"/>
      <c r="CL61" s="78"/>
      <c r="CM61" s="48"/>
      <c r="CN61" s="15"/>
      <c r="CO61" s="78"/>
      <c r="CP61" s="78"/>
      <c r="CQ61" s="48"/>
      <c r="CR61" s="15"/>
      <c r="CS61" s="78"/>
      <c r="CT61" s="78"/>
      <c r="CU61" s="48"/>
      <c r="CV61" s="15"/>
      <c r="CW61" s="78"/>
      <c r="CX61" s="78"/>
      <c r="CY61" s="48"/>
      <c r="CZ61" s="15"/>
      <c r="DA61" s="78"/>
      <c r="DB61" s="172"/>
      <c r="DC61" s="48"/>
      <c r="DD61" s="48"/>
      <c r="DE61" s="78"/>
      <c r="DF61" s="78"/>
      <c r="DG61" s="48"/>
      <c r="DH61" s="48"/>
      <c r="DI61" s="14"/>
      <c r="DJ61" s="14"/>
      <c r="DK61" s="48"/>
      <c r="DL61" s="15"/>
      <c r="DM61" s="14"/>
      <c r="DN61" s="14"/>
      <c r="DO61" s="48"/>
      <c r="DP61" s="15"/>
      <c r="DQ61" s="14"/>
      <c r="DR61" s="14"/>
      <c r="DS61" s="48"/>
      <c r="DT61" s="15"/>
      <c r="DU61" s="14"/>
      <c r="DV61" s="14"/>
      <c r="DW61" s="48"/>
      <c r="DX61" s="15"/>
      <c r="DY61" s="14"/>
      <c r="DZ61" s="14"/>
      <c r="EA61" s="48"/>
      <c r="EB61" s="15"/>
      <c r="EC61" s="14"/>
      <c r="ED61" s="14"/>
      <c r="EE61" s="48"/>
      <c r="EF61" s="15"/>
      <c r="EG61" s="14"/>
      <c r="EH61" s="14"/>
      <c r="EI61" s="48"/>
      <c r="EJ61" s="15"/>
      <c r="EK61" s="14"/>
      <c r="EL61" s="14"/>
      <c r="EM61" s="48"/>
      <c r="EN61" s="15"/>
      <c r="EO61" s="14"/>
      <c r="EP61" s="14"/>
      <c r="EQ61" s="48"/>
      <c r="ER61" s="15"/>
      <c r="ES61" s="14"/>
      <c r="ET61" s="14"/>
      <c r="EU61" s="48"/>
      <c r="EV61" s="15"/>
      <c r="EW61" s="14"/>
      <c r="EX61" s="14"/>
      <c r="EY61" s="48"/>
      <c r="EZ61" s="15"/>
      <c r="FA61" s="14"/>
      <c r="FB61" s="14"/>
      <c r="FC61" s="48"/>
      <c r="FD61" s="15"/>
      <c r="FE61" s="14"/>
      <c r="FF61" s="14"/>
      <c r="FG61" s="48"/>
      <c r="FH61" s="15"/>
      <c r="FI61" s="14"/>
      <c r="FJ61" s="14"/>
      <c r="FK61" s="48"/>
      <c r="FL61" s="15"/>
      <c r="FM61" s="14"/>
      <c r="FN61" s="14"/>
      <c r="FO61" s="48"/>
      <c r="FP61" s="15"/>
      <c r="FQ61" s="14"/>
      <c r="FR61" s="14"/>
      <c r="FS61" s="78"/>
      <c r="FT61" s="15"/>
      <c r="FU61" s="78"/>
      <c r="FV61" s="78"/>
      <c r="FW61" s="78"/>
      <c r="FX61" s="15"/>
      <c r="FY61" s="78"/>
      <c r="FZ61" s="78"/>
      <c r="GA61" s="78"/>
      <c r="GB61" s="15"/>
      <c r="GC61" s="78"/>
      <c r="GD61" s="78"/>
      <c r="GE61" s="78"/>
      <c r="GF61" s="15"/>
      <c r="GG61" s="78"/>
      <c r="GH61" s="78"/>
      <c r="GI61" s="78"/>
      <c r="GJ61" s="15"/>
      <c r="GK61" s="78"/>
      <c r="GL61" s="78"/>
      <c r="GM61" s="78"/>
      <c r="GN61" s="15"/>
      <c r="GO61" s="78"/>
      <c r="GP61" s="78"/>
      <c r="GQ61" s="78"/>
      <c r="GR61" s="15"/>
      <c r="GS61" s="78"/>
      <c r="GT61" s="78"/>
      <c r="GU61" s="78"/>
      <c r="GV61" s="15"/>
      <c r="GW61" s="78"/>
      <c r="GX61" s="78"/>
      <c r="GY61" s="78"/>
      <c r="GZ61" s="15"/>
      <c r="HA61" s="78"/>
      <c r="HB61" s="78"/>
      <c r="HC61" s="78"/>
      <c r="HD61" s="15"/>
      <c r="HE61" s="78"/>
      <c r="HF61" s="78"/>
      <c r="HG61" s="78"/>
      <c r="HH61" s="78"/>
      <c r="HI61" s="78"/>
      <c r="HJ61" s="78"/>
      <c r="HK61" s="78"/>
      <c r="HL61" s="15"/>
      <c r="HM61" s="78"/>
      <c r="HN61" s="78"/>
      <c r="HO61" s="78"/>
      <c r="HP61" s="15"/>
      <c r="HQ61" s="78"/>
      <c r="HR61" s="78"/>
      <c r="HS61" s="78"/>
      <c r="HT61" s="15"/>
      <c r="HU61" s="78"/>
      <c r="HV61" s="78"/>
      <c r="HW61" s="78"/>
      <c r="HX61" s="15"/>
      <c r="HY61" s="78"/>
      <c r="HZ61" s="78"/>
      <c r="IA61" s="78"/>
      <c r="IB61" s="15"/>
      <c r="IC61" s="78"/>
      <c r="ID61" s="78"/>
      <c r="IE61" s="78"/>
      <c r="IF61" s="15"/>
      <c r="IG61" s="78"/>
      <c r="IH61" s="78"/>
      <c r="II61" s="78"/>
      <c r="IJ61" s="15"/>
      <c r="IK61" s="78"/>
      <c r="IL61" s="78"/>
      <c r="IM61" s="78"/>
      <c r="IN61" s="15"/>
      <c r="IO61" s="78"/>
      <c r="IP61" s="78"/>
      <c r="IQ61" s="78"/>
      <c r="IR61" s="15"/>
      <c r="IS61" s="78"/>
    </row>
    <row r="62" spans="1:253" s="12" customFormat="1" ht="15.75" x14ac:dyDescent="0.25">
      <c r="A62" s="57" t="s">
        <v>467</v>
      </c>
      <c r="B62" s="48">
        <f t="shared" si="158"/>
        <v>0</v>
      </c>
      <c r="C62" s="48">
        <f t="shared" si="159"/>
        <v>240.8</v>
      </c>
      <c r="D62" s="48">
        <f t="shared" si="160"/>
        <v>240.8</v>
      </c>
      <c r="E62" s="15">
        <f t="shared" si="303"/>
        <v>100</v>
      </c>
      <c r="F62" s="15"/>
      <c r="G62" s="78"/>
      <c r="H62" s="78"/>
      <c r="I62" s="78"/>
      <c r="J62" s="78"/>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48"/>
      <c r="AN62" s="48"/>
      <c r="AO62" s="48"/>
      <c r="AP62" s="48"/>
      <c r="AQ62" s="78"/>
      <c r="AR62" s="78"/>
      <c r="AS62" s="78"/>
      <c r="AT62" s="78"/>
      <c r="AU62" s="78"/>
      <c r="AV62" s="78"/>
      <c r="AW62" s="78"/>
      <c r="AX62" s="78"/>
      <c r="AY62" s="78"/>
      <c r="AZ62" s="78"/>
      <c r="BA62" s="78"/>
      <c r="BB62" s="78"/>
      <c r="BC62" s="78"/>
      <c r="BD62" s="78"/>
      <c r="BE62" s="78"/>
      <c r="BF62" s="78"/>
      <c r="BG62" s="78"/>
      <c r="BH62" s="78"/>
      <c r="BI62" s="78"/>
      <c r="BJ62" s="78"/>
      <c r="BK62" s="78"/>
      <c r="BL62" s="78"/>
      <c r="BM62" s="78"/>
      <c r="BN62" s="78"/>
      <c r="BO62" s="78"/>
      <c r="BP62" s="78"/>
      <c r="BQ62" s="78"/>
      <c r="BR62" s="78"/>
      <c r="BS62" s="78"/>
      <c r="BT62" s="78"/>
      <c r="BU62" s="78"/>
      <c r="BV62" s="78"/>
      <c r="BW62" s="78"/>
      <c r="BX62" s="78"/>
      <c r="BY62" s="78"/>
      <c r="BZ62" s="78"/>
      <c r="CA62" s="48">
        <v>240.8</v>
      </c>
      <c r="CB62" s="48">
        <v>240.8</v>
      </c>
      <c r="CC62" s="14">
        <f t="shared" si="294"/>
        <v>100</v>
      </c>
      <c r="CD62" s="14"/>
      <c r="CE62" s="48"/>
      <c r="CF62" s="15"/>
      <c r="CG62" s="78"/>
      <c r="CH62" s="78"/>
      <c r="CI62" s="78"/>
      <c r="CJ62" s="78"/>
      <c r="CK62" s="78"/>
      <c r="CL62" s="78"/>
      <c r="CM62" s="48"/>
      <c r="CN62" s="15"/>
      <c r="CO62" s="78"/>
      <c r="CP62" s="78"/>
      <c r="CQ62" s="48"/>
      <c r="CR62" s="15"/>
      <c r="CS62" s="78"/>
      <c r="CT62" s="78"/>
      <c r="CU62" s="48"/>
      <c r="CV62" s="15"/>
      <c r="CW62" s="78"/>
      <c r="CX62" s="78"/>
      <c r="CY62" s="48"/>
      <c r="CZ62" s="15"/>
      <c r="DA62" s="78"/>
      <c r="DB62" s="172"/>
      <c r="DC62" s="48"/>
      <c r="DD62" s="48"/>
      <c r="DE62" s="78"/>
      <c r="DF62" s="78"/>
      <c r="DG62" s="48"/>
      <c r="DH62" s="48"/>
      <c r="DI62" s="14"/>
      <c r="DJ62" s="14"/>
      <c r="DK62" s="48"/>
      <c r="DL62" s="15"/>
      <c r="DM62" s="14"/>
      <c r="DN62" s="14"/>
      <c r="DO62" s="48"/>
      <c r="DP62" s="15"/>
      <c r="DQ62" s="14"/>
      <c r="DR62" s="14"/>
      <c r="DS62" s="48"/>
      <c r="DT62" s="15"/>
      <c r="DU62" s="14"/>
      <c r="DV62" s="14"/>
      <c r="DW62" s="48"/>
      <c r="DX62" s="15"/>
      <c r="DY62" s="14"/>
      <c r="DZ62" s="14"/>
      <c r="EA62" s="48"/>
      <c r="EB62" s="15"/>
      <c r="EC62" s="14"/>
      <c r="ED62" s="14"/>
      <c r="EE62" s="48"/>
      <c r="EF62" s="15"/>
      <c r="EG62" s="14"/>
      <c r="EH62" s="14"/>
      <c r="EI62" s="48"/>
      <c r="EJ62" s="15"/>
      <c r="EK62" s="14"/>
      <c r="EL62" s="14"/>
      <c r="EM62" s="48"/>
      <c r="EN62" s="15"/>
      <c r="EO62" s="14"/>
      <c r="EP62" s="14"/>
      <c r="EQ62" s="48"/>
      <c r="ER62" s="15"/>
      <c r="ES62" s="14"/>
      <c r="ET62" s="14"/>
      <c r="EU62" s="48"/>
      <c r="EV62" s="15"/>
      <c r="EW62" s="14"/>
      <c r="EX62" s="14"/>
      <c r="EY62" s="48"/>
      <c r="EZ62" s="15"/>
      <c r="FA62" s="14"/>
      <c r="FB62" s="14"/>
      <c r="FC62" s="48"/>
      <c r="FD62" s="15"/>
      <c r="FE62" s="14"/>
      <c r="FF62" s="14"/>
      <c r="FG62" s="48"/>
      <c r="FH62" s="15"/>
      <c r="FI62" s="14"/>
      <c r="FJ62" s="14"/>
      <c r="FK62" s="48"/>
      <c r="FL62" s="15"/>
      <c r="FM62" s="14"/>
      <c r="FN62" s="14"/>
      <c r="FO62" s="48"/>
      <c r="FP62" s="15"/>
      <c r="FQ62" s="14"/>
      <c r="FR62" s="14"/>
      <c r="FS62" s="78"/>
      <c r="FT62" s="15"/>
      <c r="FU62" s="78"/>
      <c r="FV62" s="78"/>
      <c r="FW62" s="78"/>
      <c r="FX62" s="15"/>
      <c r="FY62" s="78"/>
      <c r="FZ62" s="78"/>
      <c r="GA62" s="78"/>
      <c r="GB62" s="15"/>
      <c r="GC62" s="78"/>
      <c r="GD62" s="78"/>
      <c r="GE62" s="78"/>
      <c r="GF62" s="15"/>
      <c r="GG62" s="78"/>
      <c r="GH62" s="78"/>
      <c r="GI62" s="78"/>
      <c r="GJ62" s="15"/>
      <c r="GK62" s="78"/>
      <c r="GL62" s="78"/>
      <c r="GM62" s="78"/>
      <c r="GN62" s="15"/>
      <c r="GO62" s="78"/>
      <c r="GP62" s="78"/>
      <c r="GQ62" s="78"/>
      <c r="GR62" s="15"/>
      <c r="GS62" s="78"/>
      <c r="GT62" s="78"/>
      <c r="GU62" s="78"/>
      <c r="GV62" s="15"/>
      <c r="GW62" s="78"/>
      <c r="GX62" s="78"/>
      <c r="GY62" s="78"/>
      <c r="GZ62" s="15"/>
      <c r="HA62" s="78"/>
      <c r="HB62" s="78"/>
      <c r="HC62" s="78"/>
      <c r="HD62" s="15"/>
      <c r="HE62" s="78"/>
      <c r="HF62" s="78"/>
      <c r="HG62" s="78"/>
      <c r="HH62" s="78"/>
      <c r="HI62" s="78"/>
      <c r="HJ62" s="78"/>
      <c r="HK62" s="78"/>
      <c r="HL62" s="15"/>
      <c r="HM62" s="78"/>
      <c r="HN62" s="78"/>
      <c r="HO62" s="78"/>
      <c r="HP62" s="15"/>
      <c r="HQ62" s="78"/>
      <c r="HR62" s="78"/>
      <c r="HS62" s="78"/>
      <c r="HT62" s="15"/>
      <c r="HU62" s="78"/>
      <c r="HV62" s="78"/>
      <c r="HW62" s="78"/>
      <c r="HX62" s="15"/>
      <c r="HY62" s="78"/>
      <c r="HZ62" s="78"/>
      <c r="IA62" s="78"/>
      <c r="IB62" s="15"/>
      <c r="IC62" s="78"/>
      <c r="ID62" s="78"/>
      <c r="IE62" s="78"/>
      <c r="IF62" s="15"/>
      <c r="IG62" s="78"/>
      <c r="IH62" s="78"/>
      <c r="II62" s="78"/>
      <c r="IJ62" s="15"/>
      <c r="IK62" s="78"/>
      <c r="IL62" s="78"/>
      <c r="IM62" s="78"/>
      <c r="IN62" s="15"/>
      <c r="IO62" s="78"/>
      <c r="IP62" s="78"/>
      <c r="IQ62" s="78"/>
      <c r="IR62" s="15"/>
      <c r="IS62" s="78"/>
    </row>
    <row r="63" spans="1:253" s="12" customFormat="1" ht="15.75" x14ac:dyDescent="0.25">
      <c r="A63" s="57" t="s">
        <v>288</v>
      </c>
      <c r="B63" s="48">
        <f t="shared" si="158"/>
        <v>0</v>
      </c>
      <c r="C63" s="48">
        <f t="shared" si="159"/>
        <v>208.4</v>
      </c>
      <c r="D63" s="48">
        <f t="shared" si="160"/>
        <v>208.4</v>
      </c>
      <c r="E63" s="15">
        <f t="shared" si="303"/>
        <v>100</v>
      </c>
      <c r="F63" s="15"/>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48"/>
      <c r="AN63" s="48"/>
      <c r="AO63" s="48"/>
      <c r="AP63" s="48"/>
      <c r="AQ63" s="78"/>
      <c r="AR63" s="78"/>
      <c r="AS63" s="78"/>
      <c r="AT63" s="78"/>
      <c r="AU63" s="78"/>
      <c r="AV63" s="78"/>
      <c r="AW63" s="78"/>
      <c r="AX63" s="78"/>
      <c r="AY63" s="78"/>
      <c r="AZ63" s="78"/>
      <c r="BA63" s="78"/>
      <c r="BB63" s="78"/>
      <c r="BC63" s="78"/>
      <c r="BD63" s="78"/>
      <c r="BE63" s="78"/>
      <c r="BF63" s="78"/>
      <c r="BG63" s="78"/>
      <c r="BH63" s="78"/>
      <c r="BI63" s="78"/>
      <c r="BJ63" s="78"/>
      <c r="BK63" s="78"/>
      <c r="BL63" s="78"/>
      <c r="BM63" s="78"/>
      <c r="BN63" s="78"/>
      <c r="BO63" s="78"/>
      <c r="BP63" s="78"/>
      <c r="BQ63" s="78"/>
      <c r="BR63" s="78"/>
      <c r="BS63" s="78"/>
      <c r="BT63" s="78"/>
      <c r="BU63" s="78"/>
      <c r="BV63" s="78"/>
      <c r="BW63" s="78"/>
      <c r="BX63" s="78"/>
      <c r="BY63" s="78"/>
      <c r="BZ63" s="78"/>
      <c r="CA63" s="48">
        <v>208.4</v>
      </c>
      <c r="CB63" s="48">
        <v>208.4</v>
      </c>
      <c r="CC63" s="14">
        <f t="shared" si="294"/>
        <v>100</v>
      </c>
      <c r="CD63" s="14"/>
      <c r="CE63" s="48"/>
      <c r="CF63" s="15"/>
      <c r="CG63" s="78"/>
      <c r="CH63" s="78"/>
      <c r="CI63" s="78"/>
      <c r="CJ63" s="78"/>
      <c r="CK63" s="78"/>
      <c r="CL63" s="78"/>
      <c r="CM63" s="48"/>
      <c r="CN63" s="15"/>
      <c r="CO63" s="78"/>
      <c r="CP63" s="78"/>
      <c r="CQ63" s="48"/>
      <c r="CR63" s="15"/>
      <c r="CS63" s="78"/>
      <c r="CT63" s="78"/>
      <c r="CU63" s="48"/>
      <c r="CV63" s="15"/>
      <c r="CW63" s="78"/>
      <c r="CX63" s="78"/>
      <c r="CY63" s="48"/>
      <c r="CZ63" s="15"/>
      <c r="DA63" s="78"/>
      <c r="DB63" s="172"/>
      <c r="DC63" s="48"/>
      <c r="DD63" s="48"/>
      <c r="DE63" s="78"/>
      <c r="DF63" s="78"/>
      <c r="DG63" s="48"/>
      <c r="DH63" s="48"/>
      <c r="DI63" s="14"/>
      <c r="DJ63" s="14"/>
      <c r="DK63" s="48"/>
      <c r="DL63" s="15"/>
      <c r="DM63" s="14"/>
      <c r="DN63" s="14"/>
      <c r="DO63" s="48"/>
      <c r="DP63" s="15"/>
      <c r="DQ63" s="14"/>
      <c r="DR63" s="14"/>
      <c r="DS63" s="48"/>
      <c r="DT63" s="15"/>
      <c r="DU63" s="14"/>
      <c r="DV63" s="14"/>
      <c r="DW63" s="48"/>
      <c r="DX63" s="15"/>
      <c r="DY63" s="14"/>
      <c r="DZ63" s="14"/>
      <c r="EA63" s="48"/>
      <c r="EB63" s="15"/>
      <c r="EC63" s="14"/>
      <c r="ED63" s="14"/>
      <c r="EE63" s="48"/>
      <c r="EF63" s="15"/>
      <c r="EG63" s="14"/>
      <c r="EH63" s="14"/>
      <c r="EI63" s="48"/>
      <c r="EJ63" s="15"/>
      <c r="EK63" s="14"/>
      <c r="EL63" s="14"/>
      <c r="EM63" s="48"/>
      <c r="EN63" s="15"/>
      <c r="EO63" s="14"/>
      <c r="EP63" s="14"/>
      <c r="EQ63" s="48"/>
      <c r="ER63" s="15"/>
      <c r="ES63" s="14"/>
      <c r="ET63" s="14"/>
      <c r="EU63" s="48"/>
      <c r="EV63" s="15"/>
      <c r="EW63" s="14"/>
      <c r="EX63" s="14"/>
      <c r="EY63" s="48"/>
      <c r="EZ63" s="15"/>
      <c r="FA63" s="14"/>
      <c r="FB63" s="14"/>
      <c r="FC63" s="48"/>
      <c r="FD63" s="15"/>
      <c r="FE63" s="14"/>
      <c r="FF63" s="14"/>
      <c r="FG63" s="48"/>
      <c r="FH63" s="15"/>
      <c r="FI63" s="14"/>
      <c r="FJ63" s="14"/>
      <c r="FK63" s="48"/>
      <c r="FL63" s="15"/>
      <c r="FM63" s="14"/>
      <c r="FN63" s="14"/>
      <c r="FO63" s="48"/>
      <c r="FP63" s="15"/>
      <c r="FQ63" s="14"/>
      <c r="FR63" s="14"/>
      <c r="FS63" s="78"/>
      <c r="FT63" s="15"/>
      <c r="FU63" s="78"/>
      <c r="FV63" s="78"/>
      <c r="FW63" s="78"/>
      <c r="FX63" s="15"/>
      <c r="FY63" s="78"/>
      <c r="FZ63" s="78"/>
      <c r="GA63" s="78"/>
      <c r="GB63" s="15"/>
      <c r="GC63" s="78"/>
      <c r="GD63" s="78"/>
      <c r="GE63" s="78"/>
      <c r="GF63" s="15"/>
      <c r="GG63" s="78"/>
      <c r="GH63" s="78"/>
      <c r="GI63" s="78"/>
      <c r="GJ63" s="15"/>
      <c r="GK63" s="78"/>
      <c r="GL63" s="78"/>
      <c r="GM63" s="78"/>
      <c r="GN63" s="15"/>
      <c r="GO63" s="78"/>
      <c r="GP63" s="78"/>
      <c r="GQ63" s="78"/>
      <c r="GR63" s="15"/>
      <c r="GS63" s="78"/>
      <c r="GT63" s="78"/>
      <c r="GU63" s="78"/>
      <c r="GV63" s="15"/>
      <c r="GW63" s="78"/>
      <c r="GX63" s="78"/>
      <c r="GY63" s="78"/>
      <c r="GZ63" s="15"/>
      <c r="HA63" s="78"/>
      <c r="HB63" s="78"/>
      <c r="HC63" s="78"/>
      <c r="HD63" s="15"/>
      <c r="HE63" s="78"/>
      <c r="HF63" s="78"/>
      <c r="HG63" s="78"/>
      <c r="HH63" s="78"/>
      <c r="HI63" s="78"/>
      <c r="HJ63" s="78"/>
      <c r="HK63" s="78"/>
      <c r="HL63" s="15"/>
      <c r="HM63" s="78"/>
      <c r="HN63" s="78"/>
      <c r="HO63" s="78"/>
      <c r="HP63" s="15"/>
      <c r="HQ63" s="78"/>
      <c r="HR63" s="78"/>
      <c r="HS63" s="78"/>
      <c r="HT63" s="15"/>
      <c r="HU63" s="78"/>
      <c r="HV63" s="78"/>
      <c r="HW63" s="78"/>
      <c r="HX63" s="15"/>
      <c r="HY63" s="78"/>
      <c r="HZ63" s="78"/>
      <c r="IA63" s="78"/>
      <c r="IB63" s="15"/>
      <c r="IC63" s="78"/>
      <c r="ID63" s="78"/>
      <c r="IE63" s="78"/>
      <c r="IF63" s="15"/>
      <c r="IG63" s="78"/>
      <c r="IH63" s="78"/>
      <c r="II63" s="78"/>
      <c r="IJ63" s="15"/>
      <c r="IK63" s="78"/>
      <c r="IL63" s="78"/>
      <c r="IM63" s="78"/>
      <c r="IN63" s="15"/>
      <c r="IO63" s="78"/>
      <c r="IP63" s="78"/>
      <c r="IQ63" s="78"/>
      <c r="IR63" s="15"/>
      <c r="IS63" s="78"/>
    </row>
    <row r="64" spans="1:253" s="12" customFormat="1" ht="15.75" x14ac:dyDescent="0.25">
      <c r="A64" s="57" t="s">
        <v>466</v>
      </c>
      <c r="B64" s="48">
        <f t="shared" si="158"/>
        <v>0</v>
      </c>
      <c r="C64" s="48">
        <f t="shared" si="159"/>
        <v>245.8</v>
      </c>
      <c r="D64" s="48">
        <f t="shared" si="160"/>
        <v>245.8</v>
      </c>
      <c r="E64" s="15">
        <f t="shared" si="303"/>
        <v>100</v>
      </c>
      <c r="F64" s="15"/>
      <c r="G64" s="78"/>
      <c r="H64" s="78"/>
      <c r="I64" s="78"/>
      <c r="J64" s="78"/>
      <c r="K64" s="78"/>
      <c r="L64" s="78"/>
      <c r="M64" s="78"/>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48"/>
      <c r="AN64" s="48"/>
      <c r="AO64" s="48"/>
      <c r="AP64" s="48"/>
      <c r="AQ64" s="78"/>
      <c r="AR64" s="78"/>
      <c r="AS64" s="78"/>
      <c r="AT64" s="78"/>
      <c r="AU64" s="78"/>
      <c r="AV64" s="78"/>
      <c r="AW64" s="78"/>
      <c r="AX64" s="78"/>
      <c r="AY64" s="78"/>
      <c r="AZ64" s="78"/>
      <c r="BA64" s="78"/>
      <c r="BB64" s="78"/>
      <c r="BC64" s="78"/>
      <c r="BD64" s="78"/>
      <c r="BE64" s="78"/>
      <c r="BF64" s="78"/>
      <c r="BG64" s="78"/>
      <c r="BH64" s="78"/>
      <c r="BI64" s="78"/>
      <c r="BJ64" s="78"/>
      <c r="BK64" s="78"/>
      <c r="BL64" s="78"/>
      <c r="BM64" s="78"/>
      <c r="BN64" s="78"/>
      <c r="BO64" s="78"/>
      <c r="BP64" s="78"/>
      <c r="BQ64" s="78"/>
      <c r="BR64" s="78"/>
      <c r="BS64" s="78"/>
      <c r="BT64" s="78"/>
      <c r="BU64" s="78"/>
      <c r="BV64" s="78"/>
      <c r="BW64" s="78"/>
      <c r="BX64" s="78"/>
      <c r="BY64" s="78"/>
      <c r="BZ64" s="78"/>
      <c r="CA64" s="48">
        <v>245.8</v>
      </c>
      <c r="CB64" s="48">
        <v>245.8</v>
      </c>
      <c r="CC64" s="14">
        <f t="shared" si="294"/>
        <v>100</v>
      </c>
      <c r="CD64" s="14"/>
      <c r="CE64" s="48"/>
      <c r="CF64" s="15"/>
      <c r="CG64" s="78"/>
      <c r="CH64" s="78"/>
      <c r="CI64" s="78"/>
      <c r="CJ64" s="78"/>
      <c r="CK64" s="78"/>
      <c r="CL64" s="78"/>
      <c r="CM64" s="48"/>
      <c r="CN64" s="15"/>
      <c r="CO64" s="78"/>
      <c r="CP64" s="78"/>
      <c r="CQ64" s="48"/>
      <c r="CR64" s="15"/>
      <c r="CS64" s="78"/>
      <c r="CT64" s="78"/>
      <c r="CU64" s="48"/>
      <c r="CV64" s="15"/>
      <c r="CW64" s="78"/>
      <c r="CX64" s="78"/>
      <c r="CY64" s="48"/>
      <c r="CZ64" s="15"/>
      <c r="DA64" s="78"/>
      <c r="DB64" s="172"/>
      <c r="DC64" s="48"/>
      <c r="DD64" s="48"/>
      <c r="DE64" s="78"/>
      <c r="DF64" s="78"/>
      <c r="DG64" s="48"/>
      <c r="DH64" s="48"/>
      <c r="DI64" s="14"/>
      <c r="DJ64" s="14"/>
      <c r="DK64" s="48"/>
      <c r="DL64" s="15"/>
      <c r="DM64" s="14"/>
      <c r="DN64" s="14"/>
      <c r="DO64" s="48"/>
      <c r="DP64" s="15"/>
      <c r="DQ64" s="14"/>
      <c r="DR64" s="14"/>
      <c r="DS64" s="48"/>
      <c r="DT64" s="15"/>
      <c r="DU64" s="14"/>
      <c r="DV64" s="14"/>
      <c r="DW64" s="48"/>
      <c r="DX64" s="15"/>
      <c r="DY64" s="14"/>
      <c r="DZ64" s="14"/>
      <c r="EA64" s="48"/>
      <c r="EB64" s="15"/>
      <c r="EC64" s="14"/>
      <c r="ED64" s="14"/>
      <c r="EE64" s="48"/>
      <c r="EF64" s="15"/>
      <c r="EG64" s="14"/>
      <c r="EH64" s="14"/>
      <c r="EI64" s="48"/>
      <c r="EJ64" s="15"/>
      <c r="EK64" s="14"/>
      <c r="EL64" s="14"/>
      <c r="EM64" s="48"/>
      <c r="EN64" s="15"/>
      <c r="EO64" s="14"/>
      <c r="EP64" s="14"/>
      <c r="EQ64" s="48"/>
      <c r="ER64" s="15"/>
      <c r="ES64" s="14"/>
      <c r="ET64" s="14"/>
      <c r="EU64" s="48"/>
      <c r="EV64" s="15"/>
      <c r="EW64" s="14"/>
      <c r="EX64" s="14"/>
      <c r="EY64" s="48"/>
      <c r="EZ64" s="15"/>
      <c r="FA64" s="14"/>
      <c r="FB64" s="14"/>
      <c r="FC64" s="48"/>
      <c r="FD64" s="15"/>
      <c r="FE64" s="14"/>
      <c r="FF64" s="14"/>
      <c r="FG64" s="48"/>
      <c r="FH64" s="15"/>
      <c r="FI64" s="14"/>
      <c r="FJ64" s="14"/>
      <c r="FK64" s="48"/>
      <c r="FL64" s="15"/>
      <c r="FM64" s="14"/>
      <c r="FN64" s="14"/>
      <c r="FO64" s="48"/>
      <c r="FP64" s="15"/>
      <c r="FQ64" s="14"/>
      <c r="FR64" s="14"/>
      <c r="FS64" s="78"/>
      <c r="FT64" s="15"/>
      <c r="FU64" s="78"/>
      <c r="FV64" s="78"/>
      <c r="FW64" s="78"/>
      <c r="FX64" s="15"/>
      <c r="FY64" s="78"/>
      <c r="FZ64" s="78"/>
      <c r="GA64" s="78"/>
      <c r="GB64" s="15"/>
      <c r="GC64" s="78"/>
      <c r="GD64" s="78"/>
      <c r="GE64" s="78"/>
      <c r="GF64" s="15"/>
      <c r="GG64" s="78"/>
      <c r="GH64" s="78"/>
      <c r="GI64" s="78"/>
      <c r="GJ64" s="15"/>
      <c r="GK64" s="78"/>
      <c r="GL64" s="78"/>
      <c r="GM64" s="78"/>
      <c r="GN64" s="15"/>
      <c r="GO64" s="78"/>
      <c r="GP64" s="78"/>
      <c r="GQ64" s="78"/>
      <c r="GR64" s="15"/>
      <c r="GS64" s="78"/>
      <c r="GT64" s="78"/>
      <c r="GU64" s="78"/>
      <c r="GV64" s="15"/>
      <c r="GW64" s="78"/>
      <c r="GX64" s="78"/>
      <c r="GY64" s="78"/>
      <c r="GZ64" s="15"/>
      <c r="HA64" s="78"/>
      <c r="HB64" s="78"/>
      <c r="HC64" s="78"/>
      <c r="HD64" s="15"/>
      <c r="HE64" s="78"/>
      <c r="HF64" s="78"/>
      <c r="HG64" s="78"/>
      <c r="HH64" s="78"/>
      <c r="HI64" s="78"/>
      <c r="HJ64" s="78"/>
      <c r="HK64" s="78"/>
      <c r="HL64" s="15"/>
      <c r="HM64" s="78"/>
      <c r="HN64" s="78"/>
      <c r="HO64" s="78"/>
      <c r="HP64" s="15"/>
      <c r="HQ64" s="78"/>
      <c r="HR64" s="78"/>
      <c r="HS64" s="78"/>
      <c r="HT64" s="15"/>
      <c r="HU64" s="78"/>
      <c r="HV64" s="78"/>
      <c r="HW64" s="78"/>
      <c r="HX64" s="15"/>
      <c r="HY64" s="78"/>
      <c r="HZ64" s="78"/>
      <c r="IA64" s="78"/>
      <c r="IB64" s="15"/>
      <c r="IC64" s="78"/>
      <c r="ID64" s="78"/>
      <c r="IE64" s="78"/>
      <c r="IF64" s="15"/>
      <c r="IG64" s="78"/>
      <c r="IH64" s="78"/>
      <c r="II64" s="78"/>
      <c r="IJ64" s="15"/>
      <c r="IK64" s="78"/>
      <c r="IL64" s="78"/>
      <c r="IM64" s="78"/>
      <c r="IN64" s="15"/>
      <c r="IO64" s="78"/>
      <c r="IP64" s="78"/>
      <c r="IQ64" s="78"/>
      <c r="IR64" s="15"/>
      <c r="IS64" s="78"/>
    </row>
    <row r="65" spans="1:253" s="12" customFormat="1" ht="15.75" x14ac:dyDescent="0.25">
      <c r="A65" s="57" t="s">
        <v>465</v>
      </c>
      <c r="B65" s="48">
        <f t="shared" si="158"/>
        <v>0</v>
      </c>
      <c r="C65" s="48">
        <f t="shared" si="159"/>
        <v>167.7</v>
      </c>
      <c r="D65" s="48">
        <f t="shared" si="160"/>
        <v>167.7</v>
      </c>
      <c r="E65" s="15">
        <f t="shared" si="303"/>
        <v>100</v>
      </c>
      <c r="F65" s="15"/>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48"/>
      <c r="AN65" s="48"/>
      <c r="AO65" s="48"/>
      <c r="AP65" s="4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48">
        <v>167.7</v>
      </c>
      <c r="CB65" s="48">
        <v>167.7</v>
      </c>
      <c r="CC65" s="14">
        <f t="shared" si="294"/>
        <v>100</v>
      </c>
      <c r="CD65" s="14"/>
      <c r="CE65" s="48"/>
      <c r="CF65" s="15"/>
      <c r="CG65" s="78"/>
      <c r="CH65" s="78"/>
      <c r="CI65" s="78"/>
      <c r="CJ65" s="78"/>
      <c r="CK65" s="78"/>
      <c r="CL65" s="78"/>
      <c r="CM65" s="48"/>
      <c r="CN65" s="15"/>
      <c r="CO65" s="78"/>
      <c r="CP65" s="78"/>
      <c r="CQ65" s="48"/>
      <c r="CR65" s="15"/>
      <c r="CS65" s="78"/>
      <c r="CT65" s="78"/>
      <c r="CU65" s="48"/>
      <c r="CV65" s="15"/>
      <c r="CW65" s="78"/>
      <c r="CX65" s="78"/>
      <c r="CY65" s="48"/>
      <c r="CZ65" s="15"/>
      <c r="DA65" s="78"/>
      <c r="DB65" s="172"/>
      <c r="DC65" s="48"/>
      <c r="DD65" s="48"/>
      <c r="DE65" s="78"/>
      <c r="DF65" s="78"/>
      <c r="DG65" s="48"/>
      <c r="DH65" s="48"/>
      <c r="DI65" s="14"/>
      <c r="DJ65" s="14"/>
      <c r="DK65" s="48"/>
      <c r="DL65" s="15"/>
      <c r="DM65" s="14"/>
      <c r="DN65" s="14"/>
      <c r="DO65" s="48"/>
      <c r="DP65" s="15"/>
      <c r="DQ65" s="14"/>
      <c r="DR65" s="14"/>
      <c r="DS65" s="48"/>
      <c r="DT65" s="15"/>
      <c r="DU65" s="14"/>
      <c r="DV65" s="14"/>
      <c r="DW65" s="48"/>
      <c r="DX65" s="15"/>
      <c r="DY65" s="14"/>
      <c r="DZ65" s="14"/>
      <c r="EA65" s="48"/>
      <c r="EB65" s="15"/>
      <c r="EC65" s="14"/>
      <c r="ED65" s="14"/>
      <c r="EE65" s="48"/>
      <c r="EF65" s="15"/>
      <c r="EG65" s="14"/>
      <c r="EH65" s="14"/>
      <c r="EI65" s="48"/>
      <c r="EJ65" s="15"/>
      <c r="EK65" s="14"/>
      <c r="EL65" s="14"/>
      <c r="EM65" s="48"/>
      <c r="EN65" s="15"/>
      <c r="EO65" s="14"/>
      <c r="EP65" s="14"/>
      <c r="EQ65" s="48"/>
      <c r="ER65" s="15"/>
      <c r="ES65" s="14"/>
      <c r="ET65" s="14"/>
      <c r="EU65" s="48"/>
      <c r="EV65" s="15"/>
      <c r="EW65" s="14"/>
      <c r="EX65" s="14"/>
      <c r="EY65" s="48"/>
      <c r="EZ65" s="15"/>
      <c r="FA65" s="14"/>
      <c r="FB65" s="14"/>
      <c r="FC65" s="48"/>
      <c r="FD65" s="15"/>
      <c r="FE65" s="14"/>
      <c r="FF65" s="14"/>
      <c r="FG65" s="48"/>
      <c r="FH65" s="15"/>
      <c r="FI65" s="14"/>
      <c r="FJ65" s="14"/>
      <c r="FK65" s="48"/>
      <c r="FL65" s="15"/>
      <c r="FM65" s="14"/>
      <c r="FN65" s="14"/>
      <c r="FO65" s="48"/>
      <c r="FP65" s="15"/>
      <c r="FQ65" s="14"/>
      <c r="FR65" s="14"/>
      <c r="FS65" s="78"/>
      <c r="FT65" s="15"/>
      <c r="FU65" s="78"/>
      <c r="FV65" s="78"/>
      <c r="FW65" s="78"/>
      <c r="FX65" s="15"/>
      <c r="FY65" s="78"/>
      <c r="FZ65" s="78"/>
      <c r="GA65" s="78"/>
      <c r="GB65" s="15"/>
      <c r="GC65" s="78"/>
      <c r="GD65" s="78"/>
      <c r="GE65" s="78"/>
      <c r="GF65" s="15"/>
      <c r="GG65" s="78"/>
      <c r="GH65" s="78"/>
      <c r="GI65" s="78"/>
      <c r="GJ65" s="15"/>
      <c r="GK65" s="78"/>
      <c r="GL65" s="78"/>
      <c r="GM65" s="78"/>
      <c r="GN65" s="15"/>
      <c r="GO65" s="78"/>
      <c r="GP65" s="78"/>
      <c r="GQ65" s="78"/>
      <c r="GR65" s="15"/>
      <c r="GS65" s="78"/>
      <c r="GT65" s="78"/>
      <c r="GU65" s="78"/>
      <c r="GV65" s="15"/>
      <c r="GW65" s="78"/>
      <c r="GX65" s="78"/>
      <c r="GY65" s="78"/>
      <c r="GZ65" s="15"/>
      <c r="HA65" s="78"/>
      <c r="HB65" s="78"/>
      <c r="HC65" s="78"/>
      <c r="HD65" s="15"/>
      <c r="HE65" s="78"/>
      <c r="HF65" s="78"/>
      <c r="HG65" s="78"/>
      <c r="HH65" s="78"/>
      <c r="HI65" s="78"/>
      <c r="HJ65" s="78"/>
      <c r="HK65" s="78"/>
      <c r="HL65" s="15"/>
      <c r="HM65" s="78"/>
      <c r="HN65" s="78"/>
      <c r="HO65" s="78"/>
      <c r="HP65" s="15"/>
      <c r="HQ65" s="78"/>
      <c r="HR65" s="78"/>
      <c r="HS65" s="78"/>
      <c r="HT65" s="15"/>
      <c r="HU65" s="78"/>
      <c r="HV65" s="78"/>
      <c r="HW65" s="78"/>
      <c r="HX65" s="15"/>
      <c r="HY65" s="78"/>
      <c r="HZ65" s="78"/>
      <c r="IA65" s="78"/>
      <c r="IB65" s="15"/>
      <c r="IC65" s="78"/>
      <c r="ID65" s="78"/>
      <c r="IE65" s="78"/>
      <c r="IF65" s="15"/>
      <c r="IG65" s="78"/>
      <c r="IH65" s="78"/>
      <c r="II65" s="78"/>
      <c r="IJ65" s="15"/>
      <c r="IK65" s="78"/>
      <c r="IL65" s="78"/>
      <c r="IM65" s="78"/>
      <c r="IN65" s="15"/>
      <c r="IO65" s="78"/>
      <c r="IP65" s="78"/>
      <c r="IQ65" s="78"/>
      <c r="IR65" s="15"/>
      <c r="IS65" s="78"/>
    </row>
    <row r="66" spans="1:253" s="12" customFormat="1" ht="15.75" x14ac:dyDescent="0.25">
      <c r="A66" s="57" t="s">
        <v>289</v>
      </c>
      <c r="B66" s="48">
        <f t="shared" si="158"/>
        <v>0</v>
      </c>
      <c r="C66" s="48">
        <f t="shared" si="159"/>
        <v>141.4</v>
      </c>
      <c r="D66" s="48">
        <f t="shared" si="160"/>
        <v>124.32212</v>
      </c>
      <c r="E66" s="15">
        <f t="shared" si="303"/>
        <v>87.922291371994334</v>
      </c>
      <c r="F66" s="15"/>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48"/>
      <c r="AN66" s="48"/>
      <c r="AO66" s="48"/>
      <c r="AP66" s="48"/>
      <c r="AQ66" s="78"/>
      <c r="AR66" s="78"/>
      <c r="AS66" s="78"/>
      <c r="AT66" s="78"/>
      <c r="AU66" s="78"/>
      <c r="AV66" s="78"/>
      <c r="AW66" s="78"/>
      <c r="AX66" s="78"/>
      <c r="AY66" s="78"/>
      <c r="AZ66" s="78"/>
      <c r="BA66" s="78"/>
      <c r="BB66" s="78"/>
      <c r="BC66" s="78"/>
      <c r="BD66" s="78"/>
      <c r="BE66" s="78"/>
      <c r="BF66" s="78"/>
      <c r="BG66" s="78"/>
      <c r="BH66" s="78"/>
      <c r="BI66" s="78"/>
      <c r="BJ66" s="78"/>
      <c r="BK66" s="78"/>
      <c r="BL66" s="78"/>
      <c r="BM66" s="78"/>
      <c r="BN66" s="78"/>
      <c r="BO66" s="78"/>
      <c r="BP66" s="78"/>
      <c r="BQ66" s="78"/>
      <c r="BR66" s="78"/>
      <c r="BS66" s="78"/>
      <c r="BT66" s="78"/>
      <c r="BU66" s="78"/>
      <c r="BV66" s="78"/>
      <c r="BW66" s="78"/>
      <c r="BX66" s="78"/>
      <c r="BY66" s="78"/>
      <c r="BZ66" s="78"/>
      <c r="CA66" s="48">
        <v>141.4</v>
      </c>
      <c r="CB66" s="48">
        <v>124.32212</v>
      </c>
      <c r="CC66" s="14">
        <f t="shared" si="294"/>
        <v>87.922291371994334</v>
      </c>
      <c r="CD66" s="78"/>
      <c r="CE66" s="48"/>
      <c r="CF66" s="15"/>
      <c r="CG66" s="78"/>
      <c r="CH66" s="78"/>
      <c r="CI66" s="78"/>
      <c r="CJ66" s="78"/>
      <c r="CK66" s="78"/>
      <c r="CL66" s="78"/>
      <c r="CM66" s="48"/>
      <c r="CN66" s="15"/>
      <c r="CO66" s="78"/>
      <c r="CP66" s="78"/>
      <c r="CQ66" s="48"/>
      <c r="CR66" s="15"/>
      <c r="CS66" s="78"/>
      <c r="CT66" s="78"/>
      <c r="CU66" s="48"/>
      <c r="CV66" s="15"/>
      <c r="CW66" s="78"/>
      <c r="CX66" s="78"/>
      <c r="CY66" s="48"/>
      <c r="CZ66" s="15"/>
      <c r="DA66" s="78"/>
      <c r="DB66" s="172"/>
      <c r="DC66" s="48"/>
      <c r="DD66" s="48"/>
      <c r="DE66" s="78"/>
      <c r="DF66" s="78"/>
      <c r="DG66" s="48"/>
      <c r="DH66" s="48"/>
      <c r="DI66" s="14"/>
      <c r="DJ66" s="14"/>
      <c r="DK66" s="48"/>
      <c r="DL66" s="15"/>
      <c r="DM66" s="14"/>
      <c r="DN66" s="14"/>
      <c r="DO66" s="48"/>
      <c r="DP66" s="15"/>
      <c r="DQ66" s="14"/>
      <c r="DR66" s="14"/>
      <c r="DS66" s="48"/>
      <c r="DT66" s="15"/>
      <c r="DU66" s="14"/>
      <c r="DV66" s="14"/>
      <c r="DW66" s="48"/>
      <c r="DX66" s="15"/>
      <c r="DY66" s="14"/>
      <c r="DZ66" s="14"/>
      <c r="EA66" s="48"/>
      <c r="EB66" s="15"/>
      <c r="EC66" s="14"/>
      <c r="ED66" s="14"/>
      <c r="EE66" s="48"/>
      <c r="EF66" s="15"/>
      <c r="EG66" s="14"/>
      <c r="EH66" s="14"/>
      <c r="EI66" s="48"/>
      <c r="EJ66" s="15"/>
      <c r="EK66" s="14"/>
      <c r="EL66" s="14"/>
      <c r="EM66" s="48"/>
      <c r="EN66" s="15"/>
      <c r="EO66" s="14"/>
      <c r="EP66" s="14"/>
      <c r="EQ66" s="48"/>
      <c r="ER66" s="15"/>
      <c r="ES66" s="14"/>
      <c r="ET66" s="14"/>
      <c r="EU66" s="48"/>
      <c r="EV66" s="15"/>
      <c r="EW66" s="14"/>
      <c r="EX66" s="14"/>
      <c r="EY66" s="48"/>
      <c r="EZ66" s="15"/>
      <c r="FA66" s="14"/>
      <c r="FB66" s="14"/>
      <c r="FC66" s="48"/>
      <c r="FD66" s="15"/>
      <c r="FE66" s="14"/>
      <c r="FF66" s="14"/>
      <c r="FG66" s="48"/>
      <c r="FH66" s="15"/>
      <c r="FI66" s="14"/>
      <c r="FJ66" s="14"/>
      <c r="FK66" s="48"/>
      <c r="FL66" s="15"/>
      <c r="FM66" s="14"/>
      <c r="FN66" s="14"/>
      <c r="FO66" s="48"/>
      <c r="FP66" s="15"/>
      <c r="FQ66" s="14"/>
      <c r="FR66" s="14"/>
      <c r="FS66" s="78"/>
      <c r="FT66" s="15"/>
      <c r="FU66" s="78"/>
      <c r="FV66" s="78"/>
      <c r="FW66" s="78"/>
      <c r="FX66" s="15"/>
      <c r="FY66" s="78"/>
      <c r="FZ66" s="78"/>
      <c r="GA66" s="78"/>
      <c r="GB66" s="15"/>
      <c r="GC66" s="78"/>
      <c r="GD66" s="78"/>
      <c r="GE66" s="78"/>
      <c r="GF66" s="15"/>
      <c r="GG66" s="78"/>
      <c r="GH66" s="78"/>
      <c r="GI66" s="78"/>
      <c r="GJ66" s="15"/>
      <c r="GK66" s="78"/>
      <c r="GL66" s="78"/>
      <c r="GM66" s="78"/>
      <c r="GN66" s="15"/>
      <c r="GO66" s="78"/>
      <c r="GP66" s="78"/>
      <c r="GQ66" s="78"/>
      <c r="GR66" s="15"/>
      <c r="GS66" s="78"/>
      <c r="GT66" s="78"/>
      <c r="GU66" s="78"/>
      <c r="GV66" s="15"/>
      <c r="GW66" s="78"/>
      <c r="GX66" s="78"/>
      <c r="GY66" s="78"/>
      <c r="GZ66" s="15"/>
      <c r="HA66" s="78"/>
      <c r="HB66" s="78"/>
      <c r="HC66" s="78"/>
      <c r="HD66" s="15"/>
      <c r="HE66" s="78"/>
      <c r="HF66" s="78"/>
      <c r="HG66" s="78"/>
      <c r="HH66" s="78"/>
      <c r="HI66" s="78"/>
      <c r="HJ66" s="78"/>
      <c r="HK66" s="78"/>
      <c r="HL66" s="15"/>
      <c r="HM66" s="78"/>
      <c r="HN66" s="78"/>
      <c r="HO66" s="78"/>
      <c r="HP66" s="15"/>
      <c r="HQ66" s="78"/>
      <c r="HR66" s="78"/>
      <c r="HS66" s="78"/>
      <c r="HT66" s="15"/>
      <c r="HU66" s="78"/>
      <c r="HV66" s="78"/>
      <c r="HW66" s="78"/>
      <c r="HX66" s="15"/>
      <c r="HY66" s="78"/>
      <c r="HZ66" s="78"/>
      <c r="IA66" s="78"/>
      <c r="IB66" s="15"/>
      <c r="IC66" s="78"/>
      <c r="ID66" s="78"/>
      <c r="IE66" s="78"/>
      <c r="IF66" s="15"/>
      <c r="IG66" s="78"/>
      <c r="IH66" s="78"/>
      <c r="II66" s="78"/>
      <c r="IJ66" s="15"/>
      <c r="IK66" s="78"/>
      <c r="IL66" s="78"/>
      <c r="IM66" s="78"/>
      <c r="IN66" s="15"/>
      <c r="IO66" s="78"/>
      <c r="IP66" s="78"/>
      <c r="IQ66" s="78"/>
      <c r="IR66" s="15"/>
      <c r="IS66" s="78"/>
    </row>
    <row r="67" spans="1:253" s="26" customFormat="1" ht="31.5" x14ac:dyDescent="0.25">
      <c r="A67" s="118" t="s">
        <v>295</v>
      </c>
      <c r="B67" s="78">
        <f t="shared" si="158"/>
        <v>504.2</v>
      </c>
      <c r="C67" s="78">
        <f t="shared" si="159"/>
        <v>34487.699999999997</v>
      </c>
      <c r="D67" s="78">
        <f t="shared" si="160"/>
        <v>34487.699999999997</v>
      </c>
      <c r="E67" s="81">
        <f t="shared" si="133"/>
        <v>100</v>
      </c>
      <c r="F67" s="81"/>
      <c r="G67" s="81">
        <f>G68+G69+G72</f>
        <v>0</v>
      </c>
      <c r="H67" s="81">
        <f t="shared" ref="H67:BP67" si="304">H68+H69+H72</f>
        <v>0</v>
      </c>
      <c r="I67" s="81">
        <f t="shared" si="304"/>
        <v>0</v>
      </c>
      <c r="J67" s="81"/>
      <c r="K67" s="81">
        <f t="shared" si="304"/>
        <v>0</v>
      </c>
      <c r="L67" s="81">
        <f t="shared" si="304"/>
        <v>0</v>
      </c>
      <c r="M67" s="81">
        <f t="shared" si="304"/>
        <v>0</v>
      </c>
      <c r="N67" s="81">
        <f t="shared" ref="N67" si="305">N68+N69+N72</f>
        <v>0</v>
      </c>
      <c r="O67" s="81">
        <f t="shared" si="304"/>
        <v>0</v>
      </c>
      <c r="P67" s="81">
        <f t="shared" si="304"/>
        <v>0</v>
      </c>
      <c r="Q67" s="81"/>
      <c r="R67" s="81"/>
      <c r="S67" s="81">
        <f t="shared" si="304"/>
        <v>0</v>
      </c>
      <c r="T67" s="81">
        <f t="shared" si="304"/>
        <v>0</v>
      </c>
      <c r="U67" s="81">
        <f t="shared" si="304"/>
        <v>0</v>
      </c>
      <c r="V67" s="81"/>
      <c r="W67" s="81">
        <f t="shared" si="304"/>
        <v>0</v>
      </c>
      <c r="X67" s="81">
        <f t="shared" si="304"/>
        <v>0</v>
      </c>
      <c r="Y67" s="81">
        <f t="shared" si="304"/>
        <v>0</v>
      </c>
      <c r="Z67" s="81">
        <f t="shared" ref="Z67" si="306">Z68+Z69+Z72</f>
        <v>0</v>
      </c>
      <c r="AA67" s="81">
        <f t="shared" si="304"/>
        <v>0</v>
      </c>
      <c r="AB67" s="81">
        <f t="shared" si="304"/>
        <v>0</v>
      </c>
      <c r="AC67" s="81">
        <f t="shared" si="304"/>
        <v>0</v>
      </c>
      <c r="AD67" s="81">
        <f t="shared" ref="AD67" si="307">AD68+AD69+AD72</f>
        <v>0</v>
      </c>
      <c r="AE67" s="81">
        <f t="shared" si="304"/>
        <v>0</v>
      </c>
      <c r="AF67" s="81">
        <f t="shared" ref="AF67" si="308">AF68+AF69+AF72</f>
        <v>0</v>
      </c>
      <c r="AG67" s="81">
        <f t="shared" si="304"/>
        <v>0</v>
      </c>
      <c r="AH67" s="81">
        <f t="shared" ref="AH67" si="309">AH68+AH69+AH72</f>
        <v>504.2</v>
      </c>
      <c r="AI67" s="81">
        <f t="shared" si="304"/>
        <v>504.2</v>
      </c>
      <c r="AJ67" s="81">
        <f t="shared" ref="AJ67" si="310">AJ68+AJ69+AJ72</f>
        <v>504.2</v>
      </c>
      <c r="AK67" s="79">
        <f t="shared" si="213"/>
        <v>100</v>
      </c>
      <c r="AL67" s="79"/>
      <c r="AM67" s="81">
        <f t="shared" si="304"/>
        <v>0</v>
      </c>
      <c r="AN67" s="81">
        <f t="shared" si="304"/>
        <v>0</v>
      </c>
      <c r="AO67" s="79"/>
      <c r="AP67" s="79"/>
      <c r="AQ67" s="81">
        <f t="shared" si="304"/>
        <v>0</v>
      </c>
      <c r="AR67" s="81">
        <f t="shared" si="304"/>
        <v>0</v>
      </c>
      <c r="AS67" s="81">
        <f t="shared" si="304"/>
        <v>0</v>
      </c>
      <c r="AT67" s="81"/>
      <c r="AU67" s="81">
        <f>SUM(AU68:AU72)</f>
        <v>372</v>
      </c>
      <c r="AV67" s="81">
        <f t="shared" ref="AV67:AZ67" si="311">SUM(AV68:AV72)</f>
        <v>372</v>
      </c>
      <c r="AW67" s="81">
        <f t="shared" ref="AW67:AW68" si="312">AV67/AU67*100</f>
        <v>100</v>
      </c>
      <c r="AX67" s="81"/>
      <c r="AY67" s="81">
        <f t="shared" si="311"/>
        <v>1014</v>
      </c>
      <c r="AZ67" s="81">
        <f t="shared" si="311"/>
        <v>1014</v>
      </c>
      <c r="BA67" s="81">
        <f t="shared" ref="BA67:BA68" si="313">AZ67/AY67*100</f>
        <v>100</v>
      </c>
      <c r="BB67" s="81"/>
      <c r="BC67" s="81">
        <f t="shared" si="304"/>
        <v>1200</v>
      </c>
      <c r="BD67" s="81">
        <f t="shared" ref="BD67" si="314">BD68+BD69+BD72</f>
        <v>1200</v>
      </c>
      <c r="BE67" s="79">
        <f t="shared" ref="BE67:BE73" si="315">BD67/BC67*100</f>
        <v>100</v>
      </c>
      <c r="BF67" s="79"/>
      <c r="BG67" s="81">
        <f t="shared" si="304"/>
        <v>0</v>
      </c>
      <c r="BH67" s="81">
        <f t="shared" si="304"/>
        <v>0</v>
      </c>
      <c r="BI67" s="81">
        <f t="shared" si="304"/>
        <v>0</v>
      </c>
      <c r="BJ67" s="81"/>
      <c r="BK67" s="81">
        <f t="shared" si="304"/>
        <v>0</v>
      </c>
      <c r="BL67" s="81">
        <f t="shared" si="304"/>
        <v>0</v>
      </c>
      <c r="BM67" s="81">
        <f t="shared" si="304"/>
        <v>0</v>
      </c>
      <c r="BN67" s="81"/>
      <c r="BO67" s="81">
        <f t="shared" si="304"/>
        <v>0</v>
      </c>
      <c r="BP67" s="81">
        <f t="shared" si="304"/>
        <v>0</v>
      </c>
      <c r="BQ67" s="81">
        <f t="shared" ref="BQ67:BY67" si="316">BQ68+BQ69+BQ72</f>
        <v>0</v>
      </c>
      <c r="BR67" s="81"/>
      <c r="BS67" s="81">
        <f t="shared" si="316"/>
        <v>0</v>
      </c>
      <c r="BT67" s="81">
        <f t="shared" si="316"/>
        <v>0</v>
      </c>
      <c r="BU67" s="81">
        <f t="shared" si="316"/>
        <v>0</v>
      </c>
      <c r="BV67" s="81"/>
      <c r="BW67" s="81">
        <f t="shared" si="316"/>
        <v>0</v>
      </c>
      <c r="BX67" s="81">
        <f t="shared" si="316"/>
        <v>0</v>
      </c>
      <c r="BY67" s="81">
        <f t="shared" si="316"/>
        <v>0</v>
      </c>
      <c r="BZ67" s="81"/>
      <c r="CA67" s="81">
        <f>SUM(CA68:CA72)</f>
        <v>1095.8999999999999</v>
      </c>
      <c r="CB67" s="81">
        <f>SUM(CB68:CB72)</f>
        <v>1095.8999999999999</v>
      </c>
      <c r="CC67" s="79">
        <f t="shared" ref="CC67:CC72" si="317">CB67/CA67*100</f>
        <v>100</v>
      </c>
      <c r="CD67" s="79"/>
      <c r="CE67" s="81"/>
      <c r="CF67" s="81">
        <f>SUM(CF68:CF72)</f>
        <v>0</v>
      </c>
      <c r="CG67" s="79"/>
      <c r="CH67" s="79"/>
      <c r="CI67" s="81">
        <f t="shared" ref="CI67:CK67" si="318">CI68+CI69+CI72</f>
        <v>0</v>
      </c>
      <c r="CJ67" s="81">
        <f t="shared" si="318"/>
        <v>0</v>
      </c>
      <c r="CK67" s="81">
        <f t="shared" si="318"/>
        <v>0</v>
      </c>
      <c r="CL67" s="81"/>
      <c r="CM67" s="81">
        <f>SUM(CM68:CM72)</f>
        <v>0</v>
      </c>
      <c r="CN67" s="81">
        <f>SUM(CN68:CN72)</f>
        <v>0</v>
      </c>
      <c r="CO67" s="79"/>
      <c r="CP67" s="79"/>
      <c r="CQ67" s="81">
        <f>SUM(CQ68:CQ72)</f>
        <v>0</v>
      </c>
      <c r="CR67" s="81">
        <f>SUM(CR68:CR72)</f>
        <v>0</v>
      </c>
      <c r="CS67" s="79"/>
      <c r="CT67" s="79"/>
      <c r="CU67" s="81">
        <f>SUM(CU68:CU72)</f>
        <v>0</v>
      </c>
      <c r="CV67" s="81">
        <f>SUM(CV68:CV72)</f>
        <v>0</v>
      </c>
      <c r="CW67" s="79"/>
      <c r="CX67" s="79"/>
      <c r="CY67" s="81">
        <f>SUM(CY68:CY72)</f>
        <v>0</v>
      </c>
      <c r="CZ67" s="81">
        <f>SUM(CZ68:CZ72)</f>
        <v>0</v>
      </c>
      <c r="DA67" s="79"/>
      <c r="DB67" s="153"/>
      <c r="DC67" s="81">
        <f>SUM(DC68:DC72)</f>
        <v>0</v>
      </c>
      <c r="DD67" s="81">
        <f>SUM(DD68:DD72)</f>
        <v>0</v>
      </c>
      <c r="DE67" s="79"/>
      <c r="DF67" s="79"/>
      <c r="DG67" s="81">
        <f>SUM(DG68:DG72)</f>
        <v>220</v>
      </c>
      <c r="DH67" s="81">
        <f>SUM(DH68:DH72)</f>
        <v>220</v>
      </c>
      <c r="DI67" s="79">
        <f t="shared" si="173"/>
        <v>100</v>
      </c>
      <c r="DJ67" s="79"/>
      <c r="DK67" s="81">
        <f>SUM(DK68:DK72)</f>
        <v>0</v>
      </c>
      <c r="DL67" s="81">
        <f>SUM(DL68:DL72)</f>
        <v>0</v>
      </c>
      <c r="DM67" s="79"/>
      <c r="DN67" s="79"/>
      <c r="DO67" s="81">
        <f>SUM(DO68:DO72)</f>
        <v>0</v>
      </c>
      <c r="DP67" s="81">
        <f>SUM(DP68:DP72)</f>
        <v>0</v>
      </c>
      <c r="DQ67" s="79"/>
      <c r="DR67" s="79"/>
      <c r="DS67" s="81">
        <f>SUM(DS68:DS72)</f>
        <v>0</v>
      </c>
      <c r="DT67" s="81">
        <f>SUM(DT68:DT72)</f>
        <v>0</v>
      </c>
      <c r="DU67" s="79"/>
      <c r="DV67" s="79"/>
      <c r="DW67" s="81">
        <f>SUM(DW68:DW72)</f>
        <v>0</v>
      </c>
      <c r="DX67" s="81">
        <f>SUM(DX68:DX72)</f>
        <v>0</v>
      </c>
      <c r="DY67" s="79"/>
      <c r="DZ67" s="79"/>
      <c r="EA67" s="81">
        <f>SUM(EA68:EA72)</f>
        <v>0</v>
      </c>
      <c r="EB67" s="81">
        <f>SUM(EB68:EB72)</f>
        <v>0</v>
      </c>
      <c r="EC67" s="79"/>
      <c r="ED67" s="79"/>
      <c r="EE67" s="81">
        <f>SUM(EE68:EE72)</f>
        <v>0</v>
      </c>
      <c r="EF67" s="81">
        <f>SUM(EF68:EF72)</f>
        <v>0</v>
      </c>
      <c r="EG67" s="79"/>
      <c r="EH67" s="79"/>
      <c r="EI67" s="81">
        <f>SUM(EI68:EI72)</f>
        <v>0</v>
      </c>
      <c r="EJ67" s="81">
        <f>SUM(EJ68:EJ72)</f>
        <v>0</v>
      </c>
      <c r="EK67" s="79"/>
      <c r="EL67" s="79"/>
      <c r="EM67" s="81">
        <f>SUM(EM68:EM72)</f>
        <v>0</v>
      </c>
      <c r="EN67" s="81">
        <f>SUM(EN68:EN72)</f>
        <v>0</v>
      </c>
      <c r="EO67" s="79"/>
      <c r="EP67" s="79"/>
      <c r="EQ67" s="81">
        <f>SUM(EQ68:EQ72)</f>
        <v>0</v>
      </c>
      <c r="ER67" s="81">
        <f>SUM(ER68:ER72)</f>
        <v>0</v>
      </c>
      <c r="ES67" s="79"/>
      <c r="ET67" s="79"/>
      <c r="EU67" s="81">
        <f>SUM(EU68:EU72)</f>
        <v>0</v>
      </c>
      <c r="EV67" s="81">
        <f>SUM(EV68:EV72)</f>
        <v>0</v>
      </c>
      <c r="EW67" s="79"/>
      <c r="EX67" s="79"/>
      <c r="EY67" s="81">
        <f>SUM(EY68:EY72)</f>
        <v>0</v>
      </c>
      <c r="EZ67" s="81">
        <f>SUM(EZ68:EZ72)</f>
        <v>0</v>
      </c>
      <c r="FA67" s="79"/>
      <c r="FB67" s="79"/>
      <c r="FC67" s="81">
        <f>SUM(FC68:FC72)</f>
        <v>0</v>
      </c>
      <c r="FD67" s="81">
        <f>SUM(FD68:FD72)</f>
        <v>0</v>
      </c>
      <c r="FE67" s="79"/>
      <c r="FF67" s="79"/>
      <c r="FG67" s="81">
        <f>SUM(FG68:FG72)</f>
        <v>10081.6</v>
      </c>
      <c r="FH67" s="81">
        <f>SUM(FH68:FH72)</f>
        <v>10081.6</v>
      </c>
      <c r="FI67" s="79">
        <f>FH67/FG67*100</f>
        <v>100</v>
      </c>
      <c r="FJ67" s="79"/>
      <c r="FK67" s="81">
        <f>SUM(FK68:FK72)</f>
        <v>0</v>
      </c>
      <c r="FL67" s="81">
        <f>SUM(FL68:FL72)</f>
        <v>0</v>
      </c>
      <c r="FM67" s="79"/>
      <c r="FN67" s="79"/>
      <c r="FO67" s="81">
        <f>SUM(FO68:FO72)</f>
        <v>0</v>
      </c>
      <c r="FP67" s="81">
        <f>SUM(FP68:FP72)</f>
        <v>0</v>
      </c>
      <c r="FQ67" s="79"/>
      <c r="FR67" s="79"/>
      <c r="FS67" s="81">
        <f t="shared" ref="FS67:FT67" si="319">FS68+FS69+FS72</f>
        <v>0</v>
      </c>
      <c r="FT67" s="81">
        <f t="shared" si="319"/>
        <v>0</v>
      </c>
      <c r="FU67" s="79"/>
      <c r="FV67" s="79"/>
      <c r="FW67" s="81">
        <f t="shared" ref="FW67:FX67" si="320">FW68+FW69+FW72</f>
        <v>10000</v>
      </c>
      <c r="FX67" s="81">
        <f t="shared" si="320"/>
        <v>10000</v>
      </c>
      <c r="FY67" s="79">
        <f>FX67/FW67*100</f>
        <v>100</v>
      </c>
      <c r="FZ67" s="79"/>
      <c r="GA67" s="81"/>
      <c r="GB67" s="81"/>
      <c r="GC67" s="79"/>
      <c r="GD67" s="79"/>
      <c r="GE67" s="81"/>
      <c r="GF67" s="81"/>
      <c r="GG67" s="79"/>
      <c r="GH67" s="79"/>
      <c r="GI67" s="81"/>
      <c r="GJ67" s="81"/>
      <c r="GK67" s="79"/>
      <c r="GL67" s="79"/>
      <c r="GM67" s="81"/>
      <c r="GN67" s="81"/>
      <c r="GO67" s="79"/>
      <c r="GP67" s="79"/>
      <c r="GQ67" s="81"/>
      <c r="GR67" s="81"/>
      <c r="GS67" s="79"/>
      <c r="GT67" s="79"/>
      <c r="GU67" s="81"/>
      <c r="GV67" s="81"/>
      <c r="GW67" s="79"/>
      <c r="GX67" s="79"/>
      <c r="GY67" s="81"/>
      <c r="GZ67" s="81"/>
      <c r="HA67" s="79"/>
      <c r="HB67" s="79"/>
      <c r="HC67" s="81"/>
      <c r="HD67" s="81"/>
      <c r="HE67" s="79"/>
      <c r="HF67" s="79"/>
      <c r="HG67" s="81"/>
      <c r="HH67" s="81"/>
      <c r="HI67" s="79"/>
      <c r="HJ67" s="79"/>
      <c r="HK67" s="81"/>
      <c r="HL67" s="81"/>
      <c r="HM67" s="79"/>
      <c r="HN67" s="79"/>
      <c r="HO67" s="81"/>
      <c r="HP67" s="81"/>
      <c r="HQ67" s="79"/>
      <c r="HR67" s="79"/>
      <c r="HS67" s="81"/>
      <c r="HT67" s="81"/>
      <c r="HU67" s="79"/>
      <c r="HV67" s="79"/>
      <c r="HW67" s="81"/>
      <c r="HX67" s="81"/>
      <c r="HY67" s="79"/>
      <c r="HZ67" s="79"/>
      <c r="IA67" s="81"/>
      <c r="IB67" s="81"/>
      <c r="IC67" s="79"/>
      <c r="ID67" s="79"/>
      <c r="IE67" s="81"/>
      <c r="IF67" s="81"/>
      <c r="IG67" s="79"/>
      <c r="IH67" s="79"/>
      <c r="II67" s="81"/>
      <c r="IJ67" s="81"/>
      <c r="IK67" s="79"/>
      <c r="IL67" s="79"/>
      <c r="IM67" s="81">
        <f>SUM(IM68:IM72)</f>
        <v>10000</v>
      </c>
      <c r="IN67" s="81">
        <f>SUM(IN68:IN72)</f>
        <v>10000</v>
      </c>
      <c r="IO67" s="79">
        <f t="shared" ref="IO67" si="321">IN67/IM67*100</f>
        <v>100</v>
      </c>
      <c r="IP67" s="79"/>
      <c r="IQ67" s="81"/>
      <c r="IR67" s="81"/>
      <c r="IS67" s="79"/>
    </row>
    <row r="68" spans="1:253" s="12" customFormat="1" ht="31.5" x14ac:dyDescent="0.25">
      <c r="A68" s="57" t="s">
        <v>294</v>
      </c>
      <c r="B68" s="48">
        <f t="shared" si="158"/>
        <v>504.2</v>
      </c>
      <c r="C68" s="48">
        <f t="shared" si="159"/>
        <v>14108.7</v>
      </c>
      <c r="D68" s="48">
        <f t="shared" si="160"/>
        <v>14108.7</v>
      </c>
      <c r="E68" s="15">
        <f t="shared" si="133"/>
        <v>100</v>
      </c>
      <c r="F68" s="15"/>
      <c r="G68" s="15"/>
      <c r="H68" s="15"/>
      <c r="I68" s="15"/>
      <c r="J68" s="15"/>
      <c r="K68" s="15"/>
      <c r="L68" s="15"/>
      <c r="M68" s="15"/>
      <c r="N68" s="15"/>
      <c r="O68" s="15"/>
      <c r="P68" s="15"/>
      <c r="Q68" s="15"/>
      <c r="R68" s="15"/>
      <c r="S68" s="15"/>
      <c r="T68" s="15"/>
      <c r="U68" s="15"/>
      <c r="V68" s="15"/>
      <c r="W68" s="15"/>
      <c r="X68" s="15"/>
      <c r="Y68" s="15"/>
      <c r="Z68" s="15"/>
      <c r="AA68" s="15"/>
      <c r="AB68" s="15"/>
      <c r="AC68" s="14"/>
      <c r="AD68" s="15"/>
      <c r="AE68" s="15"/>
      <c r="AF68" s="15"/>
      <c r="AG68" s="14"/>
      <c r="AH68" s="15">
        <v>504.2</v>
      </c>
      <c r="AI68" s="15">
        <v>504.2</v>
      </c>
      <c r="AJ68" s="15">
        <v>504.2</v>
      </c>
      <c r="AK68" s="14">
        <f t="shared" si="213"/>
        <v>100</v>
      </c>
      <c r="AL68" s="14"/>
      <c r="AM68" s="15"/>
      <c r="AN68" s="15"/>
      <c r="AO68" s="14"/>
      <c r="AP68" s="14"/>
      <c r="AQ68" s="15"/>
      <c r="AR68" s="15"/>
      <c r="AS68" s="14"/>
      <c r="AT68" s="14"/>
      <c r="AU68" s="15">
        <v>372</v>
      </c>
      <c r="AV68" s="15">
        <v>372</v>
      </c>
      <c r="AW68" s="15">
        <f t="shared" si="312"/>
        <v>100</v>
      </c>
      <c r="AX68" s="15"/>
      <c r="AY68" s="14">
        <v>1014</v>
      </c>
      <c r="AZ68" s="14">
        <v>1014</v>
      </c>
      <c r="BA68" s="15">
        <f t="shared" si="313"/>
        <v>100</v>
      </c>
      <c r="BB68" s="15"/>
      <c r="BC68" s="15">
        <v>1200</v>
      </c>
      <c r="BD68" s="15">
        <v>1200</v>
      </c>
      <c r="BE68" s="14">
        <f t="shared" si="315"/>
        <v>100</v>
      </c>
      <c r="BF68" s="14"/>
      <c r="BG68" s="15"/>
      <c r="BH68" s="15"/>
      <c r="BI68" s="14"/>
      <c r="BJ68" s="14"/>
      <c r="BK68" s="15"/>
      <c r="BL68" s="15"/>
      <c r="BM68" s="14"/>
      <c r="BN68" s="14"/>
      <c r="BO68" s="15"/>
      <c r="BP68" s="15"/>
      <c r="BQ68" s="14"/>
      <c r="BR68" s="14"/>
      <c r="BS68" s="15"/>
      <c r="BT68" s="15"/>
      <c r="BU68" s="14"/>
      <c r="BV68" s="14"/>
      <c r="BW68" s="15"/>
      <c r="BX68" s="15"/>
      <c r="BY68" s="14"/>
      <c r="BZ68" s="14"/>
      <c r="CA68" s="48">
        <v>716.9</v>
      </c>
      <c r="CB68" s="48">
        <v>716.9</v>
      </c>
      <c r="CC68" s="14">
        <f t="shared" si="317"/>
        <v>100</v>
      </c>
      <c r="CD68" s="14"/>
      <c r="CE68" s="48"/>
      <c r="CF68" s="15"/>
      <c r="CG68" s="14"/>
      <c r="CH68" s="14"/>
      <c r="CI68" s="15"/>
      <c r="CJ68" s="15"/>
      <c r="CK68" s="14"/>
      <c r="CL68" s="14"/>
      <c r="CM68" s="48"/>
      <c r="CN68" s="15"/>
      <c r="CO68" s="14"/>
      <c r="CP68" s="14"/>
      <c r="CQ68" s="48"/>
      <c r="CR68" s="15"/>
      <c r="CS68" s="14"/>
      <c r="CT68" s="14"/>
      <c r="CU68" s="48"/>
      <c r="CV68" s="15"/>
      <c r="CW68" s="14"/>
      <c r="CX68" s="14"/>
      <c r="CY68" s="48"/>
      <c r="CZ68" s="15"/>
      <c r="DA68" s="14"/>
      <c r="DB68" s="155"/>
      <c r="DC68" s="48"/>
      <c r="DD68" s="48"/>
      <c r="DE68" s="14"/>
      <c r="DF68" s="14"/>
      <c r="DG68" s="15">
        <v>220</v>
      </c>
      <c r="DH68" s="15">
        <v>220</v>
      </c>
      <c r="DI68" s="14">
        <f t="shared" si="173"/>
        <v>100</v>
      </c>
      <c r="DJ68" s="14"/>
      <c r="DK68" s="15"/>
      <c r="DL68" s="15"/>
      <c r="DM68" s="14"/>
      <c r="DN68" s="14"/>
      <c r="DO68" s="15"/>
      <c r="DP68" s="15"/>
      <c r="DQ68" s="14"/>
      <c r="DR68" s="14"/>
      <c r="DS68" s="15"/>
      <c r="DT68" s="15"/>
      <c r="DU68" s="14"/>
      <c r="DV68" s="14"/>
      <c r="DW68" s="15"/>
      <c r="DX68" s="15"/>
      <c r="DY68" s="14"/>
      <c r="DZ68" s="14"/>
      <c r="EA68" s="15"/>
      <c r="EB68" s="15"/>
      <c r="EC68" s="14"/>
      <c r="ED68" s="14"/>
      <c r="EE68" s="15"/>
      <c r="EF68" s="15"/>
      <c r="EG68" s="14"/>
      <c r="EH68" s="14"/>
      <c r="EI68" s="15"/>
      <c r="EJ68" s="15"/>
      <c r="EK68" s="14"/>
      <c r="EL68" s="14"/>
      <c r="EM68" s="15"/>
      <c r="EN68" s="15"/>
      <c r="EO68" s="14"/>
      <c r="EP68" s="14"/>
      <c r="EQ68" s="15"/>
      <c r="ER68" s="15"/>
      <c r="ES68" s="14"/>
      <c r="ET68" s="14"/>
      <c r="EU68" s="15"/>
      <c r="EV68" s="15"/>
      <c r="EW68" s="14"/>
      <c r="EX68" s="14"/>
      <c r="EY68" s="15"/>
      <c r="EZ68" s="15"/>
      <c r="FA68" s="14"/>
      <c r="FB68" s="14"/>
      <c r="FC68" s="15"/>
      <c r="FD68" s="15"/>
      <c r="FE68" s="14"/>
      <c r="FF68" s="14"/>
      <c r="FG68" s="15">
        <v>10081.6</v>
      </c>
      <c r="FH68" s="15">
        <v>10081.6</v>
      </c>
      <c r="FI68" s="14">
        <f>FH68/FG68*100</f>
        <v>100</v>
      </c>
      <c r="FJ68" s="14"/>
      <c r="FK68" s="15"/>
      <c r="FL68" s="15"/>
      <c r="FM68" s="14"/>
      <c r="FN68" s="14"/>
      <c r="FO68" s="15"/>
      <c r="FP68" s="15"/>
      <c r="FQ68" s="14"/>
      <c r="FR68" s="14"/>
      <c r="FS68" s="15"/>
      <c r="FT68" s="15"/>
      <c r="FU68" s="14"/>
      <c r="FV68" s="14"/>
      <c r="FW68" s="15"/>
      <c r="FX68" s="15"/>
      <c r="FY68" s="14"/>
      <c r="FZ68" s="14"/>
      <c r="GA68" s="15"/>
      <c r="GB68" s="15"/>
      <c r="GC68" s="14"/>
      <c r="GD68" s="14"/>
      <c r="GE68" s="15"/>
      <c r="GF68" s="15"/>
      <c r="GG68" s="14"/>
      <c r="GH68" s="14"/>
      <c r="GI68" s="15"/>
      <c r="GJ68" s="15"/>
      <c r="GK68" s="14"/>
      <c r="GL68" s="14"/>
      <c r="GM68" s="15"/>
      <c r="GN68" s="15"/>
      <c r="GO68" s="14"/>
      <c r="GP68" s="14"/>
      <c r="GQ68" s="15"/>
      <c r="GR68" s="15"/>
      <c r="GS68" s="14"/>
      <c r="GT68" s="14"/>
      <c r="GU68" s="15"/>
      <c r="GV68" s="15"/>
      <c r="GW68" s="14"/>
      <c r="GX68" s="14"/>
      <c r="GY68" s="15"/>
      <c r="GZ68" s="15"/>
      <c r="HA68" s="14"/>
      <c r="HB68" s="14"/>
      <c r="HC68" s="15"/>
      <c r="HD68" s="15"/>
      <c r="HE68" s="14"/>
      <c r="HF68" s="14"/>
      <c r="HG68" s="15"/>
      <c r="HH68" s="15"/>
      <c r="HI68" s="14"/>
      <c r="HJ68" s="14"/>
      <c r="HK68" s="15"/>
      <c r="HL68" s="15"/>
      <c r="HM68" s="14"/>
      <c r="HN68" s="14"/>
      <c r="HO68" s="15"/>
      <c r="HP68" s="15"/>
      <c r="HQ68" s="14"/>
      <c r="HR68" s="14"/>
      <c r="HS68" s="15"/>
      <c r="HT68" s="15"/>
      <c r="HU68" s="14"/>
      <c r="HV68" s="14"/>
      <c r="HW68" s="15"/>
      <c r="HX68" s="15"/>
      <c r="HY68" s="14"/>
      <c r="HZ68" s="14"/>
      <c r="IA68" s="15"/>
      <c r="IB68" s="15"/>
      <c r="IC68" s="14"/>
      <c r="ID68" s="14"/>
      <c r="IE68" s="15"/>
      <c r="IF68" s="15"/>
      <c r="IG68" s="14"/>
      <c r="IH68" s="14"/>
      <c r="II68" s="15"/>
      <c r="IJ68" s="15"/>
      <c r="IK68" s="14"/>
      <c r="IL68" s="14"/>
      <c r="IM68" s="15"/>
      <c r="IN68" s="15"/>
      <c r="IO68" s="14"/>
      <c r="IP68" s="14"/>
      <c r="IQ68" s="15"/>
      <c r="IR68" s="15"/>
      <c r="IS68" s="14"/>
    </row>
    <row r="69" spans="1:253" s="12" customFormat="1" ht="15.75" x14ac:dyDescent="0.25">
      <c r="A69" s="57" t="s">
        <v>292</v>
      </c>
      <c r="B69" s="48">
        <f t="shared" si="158"/>
        <v>0</v>
      </c>
      <c r="C69" s="48">
        <f t="shared" si="159"/>
        <v>20000</v>
      </c>
      <c r="D69" s="48">
        <f t="shared" si="160"/>
        <v>20000</v>
      </c>
      <c r="E69" s="15">
        <f t="shared" ref="E69:E72" si="322">D69/C69*100</f>
        <v>100</v>
      </c>
      <c r="F69" s="15"/>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48"/>
      <c r="AN69" s="48"/>
      <c r="AO69" s="48"/>
      <c r="AP69" s="48"/>
      <c r="AQ69" s="78"/>
      <c r="AR69" s="78"/>
      <c r="AS69" s="78"/>
      <c r="AT69" s="78"/>
      <c r="AU69" s="78"/>
      <c r="AV69" s="78"/>
      <c r="AW69" s="15"/>
      <c r="AX69" s="15"/>
      <c r="AY69" s="78"/>
      <c r="AZ69" s="78"/>
      <c r="BA69" s="15"/>
      <c r="BB69" s="15"/>
      <c r="BC69" s="78"/>
      <c r="BD69" s="78"/>
      <c r="BE69" s="14"/>
      <c r="BF69" s="14"/>
      <c r="BG69" s="78"/>
      <c r="BH69" s="78"/>
      <c r="BI69" s="78"/>
      <c r="BJ69" s="78"/>
      <c r="BK69" s="78"/>
      <c r="BL69" s="78"/>
      <c r="BM69" s="78"/>
      <c r="BN69" s="78"/>
      <c r="BO69" s="78"/>
      <c r="BP69" s="78"/>
      <c r="BQ69" s="78"/>
      <c r="BR69" s="78"/>
      <c r="BS69" s="78"/>
      <c r="BT69" s="78"/>
      <c r="BU69" s="78"/>
      <c r="BV69" s="78"/>
      <c r="BW69" s="78"/>
      <c r="BX69" s="78"/>
      <c r="BY69" s="78"/>
      <c r="BZ69" s="78"/>
      <c r="CA69" s="48"/>
      <c r="CB69" s="48"/>
      <c r="CC69" s="14"/>
      <c r="CD69" s="14"/>
      <c r="CE69" s="48"/>
      <c r="CF69" s="15"/>
      <c r="CG69" s="78"/>
      <c r="CH69" s="78"/>
      <c r="CI69" s="78"/>
      <c r="CJ69" s="78"/>
      <c r="CK69" s="78"/>
      <c r="CL69" s="78"/>
      <c r="CM69" s="48"/>
      <c r="CN69" s="15"/>
      <c r="CO69" s="78"/>
      <c r="CP69" s="78"/>
      <c r="CQ69" s="48"/>
      <c r="CR69" s="15"/>
      <c r="CS69" s="78"/>
      <c r="CT69" s="78"/>
      <c r="CU69" s="48"/>
      <c r="CV69" s="15"/>
      <c r="CW69" s="78"/>
      <c r="CX69" s="78"/>
      <c r="CY69" s="48"/>
      <c r="CZ69" s="15"/>
      <c r="DA69" s="78"/>
      <c r="DB69" s="172"/>
      <c r="DC69" s="48"/>
      <c r="DD69" s="48"/>
      <c r="DE69" s="78"/>
      <c r="DF69" s="78"/>
      <c r="DG69" s="48"/>
      <c r="DH69" s="48"/>
      <c r="DI69" s="14"/>
      <c r="DJ69" s="14"/>
      <c r="DK69" s="48"/>
      <c r="DL69" s="15"/>
      <c r="DM69" s="14"/>
      <c r="DN69" s="14"/>
      <c r="DO69" s="48"/>
      <c r="DP69" s="15"/>
      <c r="DQ69" s="14"/>
      <c r="DR69" s="14"/>
      <c r="DS69" s="48"/>
      <c r="DT69" s="15"/>
      <c r="DU69" s="14"/>
      <c r="DV69" s="14"/>
      <c r="DW69" s="48"/>
      <c r="DX69" s="15"/>
      <c r="DY69" s="14"/>
      <c r="DZ69" s="14"/>
      <c r="EA69" s="48"/>
      <c r="EB69" s="15"/>
      <c r="EC69" s="14"/>
      <c r="ED69" s="14"/>
      <c r="EE69" s="48"/>
      <c r="EF69" s="15"/>
      <c r="EG69" s="14"/>
      <c r="EH69" s="14"/>
      <c r="EI69" s="48"/>
      <c r="EJ69" s="15"/>
      <c r="EK69" s="14"/>
      <c r="EL69" s="14"/>
      <c r="EM69" s="48"/>
      <c r="EN69" s="15"/>
      <c r="EO69" s="14"/>
      <c r="EP69" s="14"/>
      <c r="EQ69" s="48"/>
      <c r="ER69" s="15"/>
      <c r="ES69" s="14"/>
      <c r="ET69" s="14"/>
      <c r="EU69" s="48"/>
      <c r="EV69" s="15"/>
      <c r="EW69" s="14"/>
      <c r="EX69" s="14"/>
      <c r="EY69" s="48"/>
      <c r="EZ69" s="15"/>
      <c r="FA69" s="14"/>
      <c r="FB69" s="14"/>
      <c r="FC69" s="48"/>
      <c r="FD69" s="15"/>
      <c r="FE69" s="14"/>
      <c r="FF69" s="14"/>
      <c r="FG69" s="48"/>
      <c r="FH69" s="15"/>
      <c r="FI69" s="14"/>
      <c r="FJ69" s="14"/>
      <c r="FK69" s="48"/>
      <c r="FL69" s="15"/>
      <c r="FM69" s="14"/>
      <c r="FN69" s="14"/>
      <c r="FO69" s="48"/>
      <c r="FP69" s="15"/>
      <c r="FQ69" s="14"/>
      <c r="FR69" s="14"/>
      <c r="FS69" s="78"/>
      <c r="FT69" s="15"/>
      <c r="FU69" s="78"/>
      <c r="FV69" s="78"/>
      <c r="FW69" s="133">
        <v>10000</v>
      </c>
      <c r="FX69" s="133">
        <v>10000</v>
      </c>
      <c r="FY69" s="14">
        <f t="shared" ref="FY69" si="323">FX69/FW69*100</f>
        <v>100</v>
      </c>
      <c r="FZ69" s="14"/>
      <c r="GA69" s="133"/>
      <c r="GB69" s="133"/>
      <c r="GC69" s="14"/>
      <c r="GD69" s="14"/>
      <c r="GE69" s="133"/>
      <c r="GF69" s="133"/>
      <c r="GG69" s="14"/>
      <c r="GH69" s="14"/>
      <c r="GI69" s="133"/>
      <c r="GJ69" s="133"/>
      <c r="GK69" s="14"/>
      <c r="GL69" s="14"/>
      <c r="GM69" s="133"/>
      <c r="GN69" s="133"/>
      <c r="GO69" s="14"/>
      <c r="GP69" s="14"/>
      <c r="GQ69" s="133"/>
      <c r="GR69" s="133"/>
      <c r="GS69" s="14"/>
      <c r="GT69" s="14"/>
      <c r="GU69" s="133"/>
      <c r="GV69" s="133"/>
      <c r="GW69" s="14"/>
      <c r="GX69" s="14"/>
      <c r="GY69" s="133"/>
      <c r="GZ69" s="133"/>
      <c r="HA69" s="14"/>
      <c r="HB69" s="14"/>
      <c r="HC69" s="133"/>
      <c r="HD69" s="133"/>
      <c r="HE69" s="14"/>
      <c r="HF69" s="14"/>
      <c r="HG69" s="133"/>
      <c r="HH69" s="133"/>
      <c r="HI69" s="14"/>
      <c r="HJ69" s="14"/>
      <c r="HK69" s="133"/>
      <c r="HL69" s="133"/>
      <c r="HM69" s="14"/>
      <c r="HN69" s="14"/>
      <c r="HO69" s="133"/>
      <c r="HP69" s="133"/>
      <c r="HQ69" s="14"/>
      <c r="HR69" s="14"/>
      <c r="HS69" s="133"/>
      <c r="HT69" s="133"/>
      <c r="HU69" s="14"/>
      <c r="HV69" s="14"/>
      <c r="HW69" s="133"/>
      <c r="HX69" s="133"/>
      <c r="HY69" s="14"/>
      <c r="HZ69" s="14"/>
      <c r="IA69" s="133"/>
      <c r="IB69" s="133"/>
      <c r="IC69" s="14"/>
      <c r="ID69" s="14"/>
      <c r="IE69" s="133"/>
      <c r="IF69" s="133"/>
      <c r="IG69" s="14"/>
      <c r="IH69" s="14"/>
      <c r="II69" s="133"/>
      <c r="IJ69" s="133"/>
      <c r="IK69" s="14"/>
      <c r="IL69" s="14"/>
      <c r="IM69" s="133">
        <v>10000</v>
      </c>
      <c r="IN69" s="133">
        <v>10000</v>
      </c>
      <c r="IO69" s="14">
        <f>IN69/IM69*100</f>
        <v>100</v>
      </c>
      <c r="IP69" s="14"/>
      <c r="IQ69" s="133"/>
      <c r="IR69" s="133"/>
      <c r="IS69" s="14"/>
    </row>
    <row r="70" spans="1:253" s="12" customFormat="1" ht="15.75" x14ac:dyDescent="0.25">
      <c r="A70" s="57" t="s">
        <v>470</v>
      </c>
      <c r="B70" s="48">
        <f t="shared" si="158"/>
        <v>0</v>
      </c>
      <c r="C70" s="48">
        <f t="shared" si="159"/>
        <v>96.4</v>
      </c>
      <c r="D70" s="48">
        <f t="shared" si="160"/>
        <v>96.4</v>
      </c>
      <c r="E70" s="15">
        <f t="shared" si="322"/>
        <v>100</v>
      </c>
      <c r="F70" s="15"/>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c r="AM70" s="48"/>
      <c r="AN70" s="48"/>
      <c r="AO70" s="48"/>
      <c r="AP70" s="48"/>
      <c r="AQ70" s="78"/>
      <c r="AR70" s="78"/>
      <c r="AS70" s="78"/>
      <c r="AT70" s="78"/>
      <c r="AU70" s="78"/>
      <c r="AV70" s="78"/>
      <c r="AW70" s="15"/>
      <c r="AX70" s="15"/>
      <c r="AY70" s="78"/>
      <c r="AZ70" s="78"/>
      <c r="BA70" s="15"/>
      <c r="BB70" s="15"/>
      <c r="BC70" s="78"/>
      <c r="BD70" s="78"/>
      <c r="BE70" s="14"/>
      <c r="BF70" s="14"/>
      <c r="BG70" s="78"/>
      <c r="BH70" s="78"/>
      <c r="BI70" s="78"/>
      <c r="BJ70" s="78"/>
      <c r="BK70" s="78"/>
      <c r="BL70" s="78"/>
      <c r="BM70" s="78"/>
      <c r="BN70" s="78"/>
      <c r="BO70" s="78"/>
      <c r="BP70" s="78"/>
      <c r="BQ70" s="78"/>
      <c r="BR70" s="78"/>
      <c r="BS70" s="78"/>
      <c r="BT70" s="78"/>
      <c r="BU70" s="78"/>
      <c r="BV70" s="78"/>
      <c r="BW70" s="78"/>
      <c r="BX70" s="78"/>
      <c r="BY70" s="78"/>
      <c r="BZ70" s="78"/>
      <c r="CA70" s="48">
        <v>96.4</v>
      </c>
      <c r="CB70" s="48">
        <v>96.4</v>
      </c>
      <c r="CC70" s="14">
        <f t="shared" si="317"/>
        <v>100</v>
      </c>
      <c r="CD70" s="14"/>
      <c r="CE70" s="48"/>
      <c r="CF70" s="15"/>
      <c r="CG70" s="78"/>
      <c r="CH70" s="78"/>
      <c r="CI70" s="78"/>
      <c r="CJ70" s="78"/>
      <c r="CK70" s="78"/>
      <c r="CL70" s="78"/>
      <c r="CM70" s="48"/>
      <c r="CN70" s="15"/>
      <c r="CO70" s="78"/>
      <c r="CP70" s="78"/>
      <c r="CQ70" s="48"/>
      <c r="CR70" s="15"/>
      <c r="CS70" s="78"/>
      <c r="CT70" s="78"/>
      <c r="CU70" s="48"/>
      <c r="CV70" s="15"/>
      <c r="CW70" s="78"/>
      <c r="CX70" s="78"/>
      <c r="CY70" s="48"/>
      <c r="CZ70" s="15"/>
      <c r="DA70" s="78"/>
      <c r="DB70" s="172"/>
      <c r="DC70" s="48"/>
      <c r="DD70" s="48"/>
      <c r="DE70" s="78"/>
      <c r="DF70" s="78"/>
      <c r="DG70" s="48"/>
      <c r="DH70" s="48"/>
      <c r="DI70" s="14"/>
      <c r="DJ70" s="14"/>
      <c r="DK70" s="48"/>
      <c r="DL70" s="15"/>
      <c r="DM70" s="14"/>
      <c r="DN70" s="14"/>
      <c r="DO70" s="48"/>
      <c r="DP70" s="15"/>
      <c r="DQ70" s="14"/>
      <c r="DR70" s="14"/>
      <c r="DS70" s="48"/>
      <c r="DT70" s="15"/>
      <c r="DU70" s="14"/>
      <c r="DV70" s="14"/>
      <c r="DW70" s="48"/>
      <c r="DX70" s="15"/>
      <c r="DY70" s="14"/>
      <c r="DZ70" s="14"/>
      <c r="EA70" s="48"/>
      <c r="EB70" s="15"/>
      <c r="EC70" s="14"/>
      <c r="ED70" s="14"/>
      <c r="EE70" s="48"/>
      <c r="EF70" s="15"/>
      <c r="EG70" s="14"/>
      <c r="EH70" s="14"/>
      <c r="EI70" s="48"/>
      <c r="EJ70" s="15"/>
      <c r="EK70" s="14"/>
      <c r="EL70" s="14"/>
      <c r="EM70" s="48"/>
      <c r="EN70" s="15"/>
      <c r="EO70" s="14"/>
      <c r="EP70" s="14"/>
      <c r="EQ70" s="48"/>
      <c r="ER70" s="15"/>
      <c r="ES70" s="14"/>
      <c r="ET70" s="14"/>
      <c r="EU70" s="48"/>
      <c r="EV70" s="15"/>
      <c r="EW70" s="14"/>
      <c r="EX70" s="14"/>
      <c r="EY70" s="48"/>
      <c r="EZ70" s="15"/>
      <c r="FA70" s="14"/>
      <c r="FB70" s="14"/>
      <c r="FC70" s="48"/>
      <c r="FD70" s="15"/>
      <c r="FE70" s="14"/>
      <c r="FF70" s="14"/>
      <c r="FG70" s="48"/>
      <c r="FH70" s="15"/>
      <c r="FI70" s="14"/>
      <c r="FJ70" s="14"/>
      <c r="FK70" s="48"/>
      <c r="FL70" s="15"/>
      <c r="FM70" s="14"/>
      <c r="FN70" s="14"/>
      <c r="FO70" s="48"/>
      <c r="FP70" s="15"/>
      <c r="FQ70" s="14"/>
      <c r="FR70" s="14"/>
      <c r="FS70" s="78"/>
      <c r="FT70" s="15"/>
      <c r="FU70" s="78"/>
      <c r="FV70" s="78"/>
      <c r="FW70" s="78"/>
      <c r="FX70" s="15"/>
      <c r="FY70" s="78"/>
      <c r="FZ70" s="78"/>
      <c r="GA70" s="78"/>
      <c r="GB70" s="15"/>
      <c r="GC70" s="78"/>
      <c r="GD70" s="78"/>
      <c r="GE70" s="78"/>
      <c r="GF70" s="15"/>
      <c r="GG70" s="78"/>
      <c r="GH70" s="78"/>
      <c r="GI70" s="78"/>
      <c r="GJ70" s="15"/>
      <c r="GK70" s="78"/>
      <c r="GL70" s="78"/>
      <c r="GM70" s="78"/>
      <c r="GN70" s="15"/>
      <c r="GO70" s="78"/>
      <c r="GP70" s="78"/>
      <c r="GQ70" s="78"/>
      <c r="GR70" s="15"/>
      <c r="GS70" s="78"/>
      <c r="GT70" s="78"/>
      <c r="GU70" s="78"/>
      <c r="GV70" s="15"/>
      <c r="GW70" s="78"/>
      <c r="GX70" s="78"/>
      <c r="GY70" s="78"/>
      <c r="GZ70" s="15"/>
      <c r="HA70" s="78"/>
      <c r="HB70" s="78"/>
      <c r="HC70" s="78"/>
      <c r="HD70" s="15"/>
      <c r="HE70" s="78"/>
      <c r="HF70" s="78"/>
      <c r="HG70" s="78"/>
      <c r="HH70" s="78"/>
      <c r="HI70" s="78"/>
      <c r="HJ70" s="78"/>
      <c r="HK70" s="78"/>
      <c r="HL70" s="15"/>
      <c r="HM70" s="78"/>
      <c r="HN70" s="78"/>
      <c r="HO70" s="78"/>
      <c r="HP70" s="15"/>
      <c r="HQ70" s="78"/>
      <c r="HR70" s="78"/>
      <c r="HS70" s="78"/>
      <c r="HT70" s="15"/>
      <c r="HU70" s="78"/>
      <c r="HV70" s="78"/>
      <c r="HW70" s="78"/>
      <c r="HX70" s="15"/>
      <c r="HY70" s="78"/>
      <c r="HZ70" s="78"/>
      <c r="IA70" s="78"/>
      <c r="IB70" s="15"/>
      <c r="IC70" s="78"/>
      <c r="ID70" s="78"/>
      <c r="IE70" s="78"/>
      <c r="IF70" s="15"/>
      <c r="IG70" s="78"/>
      <c r="IH70" s="78"/>
      <c r="II70" s="78"/>
      <c r="IJ70" s="15"/>
      <c r="IK70" s="78"/>
      <c r="IL70" s="78"/>
      <c r="IM70" s="78"/>
      <c r="IN70" s="15"/>
      <c r="IO70" s="78"/>
      <c r="IP70" s="78"/>
      <c r="IQ70" s="78"/>
      <c r="IR70" s="15"/>
      <c r="IS70" s="78"/>
    </row>
    <row r="71" spans="1:253" s="12" customFormat="1" ht="15.75" x14ac:dyDescent="0.25">
      <c r="A71" s="57" t="s">
        <v>469</v>
      </c>
      <c r="B71" s="48">
        <f t="shared" si="158"/>
        <v>0</v>
      </c>
      <c r="C71" s="48">
        <f t="shared" si="159"/>
        <v>96.4</v>
      </c>
      <c r="D71" s="48">
        <f t="shared" si="160"/>
        <v>96.4</v>
      </c>
      <c r="E71" s="15">
        <f t="shared" si="322"/>
        <v>100</v>
      </c>
      <c r="F71" s="15"/>
      <c r="G71" s="78"/>
      <c r="H71" s="78"/>
      <c r="I71" s="78"/>
      <c r="J71" s="78"/>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48"/>
      <c r="AN71" s="48"/>
      <c r="AO71" s="48"/>
      <c r="AP71" s="48"/>
      <c r="AQ71" s="78"/>
      <c r="AR71" s="78"/>
      <c r="AS71" s="78"/>
      <c r="AT71" s="78"/>
      <c r="AU71" s="78"/>
      <c r="AV71" s="78"/>
      <c r="AW71" s="15"/>
      <c r="AX71" s="15"/>
      <c r="AY71" s="78"/>
      <c r="AZ71" s="78"/>
      <c r="BA71" s="15"/>
      <c r="BB71" s="15"/>
      <c r="BC71" s="78"/>
      <c r="BD71" s="78"/>
      <c r="BE71" s="14"/>
      <c r="BF71" s="14"/>
      <c r="BG71" s="78"/>
      <c r="BH71" s="78"/>
      <c r="BI71" s="78"/>
      <c r="BJ71" s="78"/>
      <c r="BK71" s="78"/>
      <c r="BL71" s="78"/>
      <c r="BM71" s="78"/>
      <c r="BN71" s="78"/>
      <c r="BO71" s="78"/>
      <c r="BP71" s="78"/>
      <c r="BQ71" s="78"/>
      <c r="BR71" s="78"/>
      <c r="BS71" s="78"/>
      <c r="BT71" s="78"/>
      <c r="BU71" s="78"/>
      <c r="BV71" s="78"/>
      <c r="BW71" s="78"/>
      <c r="BX71" s="78"/>
      <c r="BY71" s="78"/>
      <c r="BZ71" s="78"/>
      <c r="CA71" s="48">
        <v>96.4</v>
      </c>
      <c r="CB71" s="48">
        <v>96.4</v>
      </c>
      <c r="CC71" s="14">
        <f t="shared" si="317"/>
        <v>100</v>
      </c>
      <c r="CD71" s="14"/>
      <c r="CE71" s="48"/>
      <c r="CF71" s="15"/>
      <c r="CG71" s="78"/>
      <c r="CH71" s="78"/>
      <c r="CI71" s="78"/>
      <c r="CJ71" s="78"/>
      <c r="CK71" s="78"/>
      <c r="CL71" s="78"/>
      <c r="CM71" s="48"/>
      <c r="CN71" s="15"/>
      <c r="CO71" s="78"/>
      <c r="CP71" s="78"/>
      <c r="CQ71" s="48"/>
      <c r="CR71" s="15"/>
      <c r="CS71" s="78"/>
      <c r="CT71" s="78"/>
      <c r="CU71" s="48"/>
      <c r="CV71" s="15"/>
      <c r="CW71" s="78"/>
      <c r="CX71" s="78"/>
      <c r="CY71" s="48"/>
      <c r="CZ71" s="15"/>
      <c r="DA71" s="78"/>
      <c r="DB71" s="172"/>
      <c r="DC71" s="48"/>
      <c r="DD71" s="48"/>
      <c r="DE71" s="78"/>
      <c r="DF71" s="78"/>
      <c r="DG71" s="48"/>
      <c r="DH71" s="48"/>
      <c r="DI71" s="14"/>
      <c r="DJ71" s="14"/>
      <c r="DK71" s="48"/>
      <c r="DL71" s="15"/>
      <c r="DM71" s="14"/>
      <c r="DN71" s="14"/>
      <c r="DO71" s="48"/>
      <c r="DP71" s="15"/>
      <c r="DQ71" s="14"/>
      <c r="DR71" s="14"/>
      <c r="DS71" s="48"/>
      <c r="DT71" s="15"/>
      <c r="DU71" s="14"/>
      <c r="DV71" s="14"/>
      <c r="DW71" s="48"/>
      <c r="DX71" s="15"/>
      <c r="DY71" s="14"/>
      <c r="DZ71" s="14"/>
      <c r="EA71" s="48"/>
      <c r="EB71" s="15"/>
      <c r="EC71" s="14"/>
      <c r="ED71" s="14"/>
      <c r="EE71" s="48"/>
      <c r="EF71" s="15"/>
      <c r="EG71" s="14"/>
      <c r="EH71" s="14"/>
      <c r="EI71" s="48"/>
      <c r="EJ71" s="15"/>
      <c r="EK71" s="14"/>
      <c r="EL71" s="14"/>
      <c r="EM71" s="48"/>
      <c r="EN71" s="15"/>
      <c r="EO71" s="14"/>
      <c r="EP71" s="14"/>
      <c r="EQ71" s="48"/>
      <c r="ER71" s="15"/>
      <c r="ES71" s="14"/>
      <c r="ET71" s="14"/>
      <c r="EU71" s="48"/>
      <c r="EV71" s="15"/>
      <c r="EW71" s="14"/>
      <c r="EX71" s="14"/>
      <c r="EY71" s="48"/>
      <c r="EZ71" s="15"/>
      <c r="FA71" s="14"/>
      <c r="FB71" s="14"/>
      <c r="FC71" s="48"/>
      <c r="FD71" s="15"/>
      <c r="FE71" s="14"/>
      <c r="FF71" s="14"/>
      <c r="FG71" s="48"/>
      <c r="FH71" s="15"/>
      <c r="FI71" s="14"/>
      <c r="FJ71" s="14"/>
      <c r="FK71" s="48"/>
      <c r="FL71" s="15"/>
      <c r="FM71" s="14"/>
      <c r="FN71" s="14"/>
      <c r="FO71" s="48"/>
      <c r="FP71" s="15"/>
      <c r="FQ71" s="14"/>
      <c r="FR71" s="14"/>
      <c r="FS71" s="78"/>
      <c r="FT71" s="15"/>
      <c r="FU71" s="78"/>
      <c r="FV71" s="78"/>
      <c r="FW71" s="78"/>
      <c r="FX71" s="15"/>
      <c r="FY71" s="78"/>
      <c r="FZ71" s="78"/>
      <c r="GA71" s="78"/>
      <c r="GB71" s="15"/>
      <c r="GC71" s="78"/>
      <c r="GD71" s="78"/>
      <c r="GE71" s="78"/>
      <c r="GF71" s="15"/>
      <c r="GG71" s="78"/>
      <c r="GH71" s="78"/>
      <c r="GI71" s="78"/>
      <c r="GJ71" s="15"/>
      <c r="GK71" s="78"/>
      <c r="GL71" s="78"/>
      <c r="GM71" s="78"/>
      <c r="GN71" s="15"/>
      <c r="GO71" s="78"/>
      <c r="GP71" s="78"/>
      <c r="GQ71" s="78"/>
      <c r="GR71" s="15"/>
      <c r="GS71" s="78"/>
      <c r="GT71" s="78"/>
      <c r="GU71" s="78"/>
      <c r="GV71" s="15"/>
      <c r="GW71" s="78"/>
      <c r="GX71" s="78"/>
      <c r="GY71" s="78"/>
      <c r="GZ71" s="15"/>
      <c r="HA71" s="78"/>
      <c r="HB71" s="78"/>
      <c r="HC71" s="78"/>
      <c r="HD71" s="15"/>
      <c r="HE71" s="78"/>
      <c r="HF71" s="78"/>
      <c r="HG71" s="78"/>
      <c r="HH71" s="78"/>
      <c r="HI71" s="78"/>
      <c r="HJ71" s="78"/>
      <c r="HK71" s="78"/>
      <c r="HL71" s="15"/>
      <c r="HM71" s="78"/>
      <c r="HN71" s="78"/>
      <c r="HO71" s="78"/>
      <c r="HP71" s="15"/>
      <c r="HQ71" s="78"/>
      <c r="HR71" s="78"/>
      <c r="HS71" s="78"/>
      <c r="HT71" s="15"/>
      <c r="HU71" s="78"/>
      <c r="HV71" s="78"/>
      <c r="HW71" s="78"/>
      <c r="HX71" s="15"/>
      <c r="HY71" s="78"/>
      <c r="HZ71" s="78"/>
      <c r="IA71" s="78"/>
      <c r="IB71" s="15"/>
      <c r="IC71" s="78"/>
      <c r="ID71" s="78"/>
      <c r="IE71" s="78"/>
      <c r="IF71" s="15"/>
      <c r="IG71" s="78"/>
      <c r="IH71" s="78"/>
      <c r="II71" s="78"/>
      <c r="IJ71" s="15"/>
      <c r="IK71" s="78"/>
      <c r="IL71" s="78"/>
      <c r="IM71" s="78"/>
      <c r="IN71" s="15"/>
      <c r="IO71" s="78"/>
      <c r="IP71" s="78"/>
      <c r="IQ71" s="78"/>
      <c r="IR71" s="15"/>
      <c r="IS71" s="78"/>
    </row>
    <row r="72" spans="1:253" s="12" customFormat="1" ht="15.75" x14ac:dyDescent="0.25">
      <c r="A72" s="57" t="s">
        <v>293</v>
      </c>
      <c r="B72" s="48">
        <f t="shared" si="158"/>
        <v>0</v>
      </c>
      <c r="C72" s="48">
        <f t="shared" si="159"/>
        <v>186.2</v>
      </c>
      <c r="D72" s="48">
        <f t="shared" si="160"/>
        <v>186.2</v>
      </c>
      <c r="E72" s="15">
        <f t="shared" si="322"/>
        <v>100</v>
      </c>
      <c r="F72" s="15"/>
      <c r="G72" s="78"/>
      <c r="H72" s="78"/>
      <c r="I72" s="78"/>
      <c r="J72" s="78"/>
      <c r="K72" s="78"/>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48"/>
      <c r="AN72" s="48"/>
      <c r="AO72" s="48"/>
      <c r="AP72" s="48"/>
      <c r="AQ72" s="78"/>
      <c r="AR72" s="78"/>
      <c r="AS72" s="78"/>
      <c r="AT72" s="78"/>
      <c r="AU72" s="78"/>
      <c r="AV72" s="78"/>
      <c r="AW72" s="15"/>
      <c r="AX72" s="15"/>
      <c r="AY72" s="78"/>
      <c r="AZ72" s="78"/>
      <c r="BA72" s="15"/>
      <c r="BB72" s="15"/>
      <c r="BC72" s="78"/>
      <c r="BD72" s="78"/>
      <c r="BE72" s="14"/>
      <c r="BF72" s="14"/>
      <c r="BG72" s="78"/>
      <c r="BH72" s="78"/>
      <c r="BI72" s="78"/>
      <c r="BJ72" s="78"/>
      <c r="BK72" s="78"/>
      <c r="BL72" s="78"/>
      <c r="BM72" s="78"/>
      <c r="BN72" s="78"/>
      <c r="BO72" s="78"/>
      <c r="BP72" s="78"/>
      <c r="BQ72" s="78"/>
      <c r="BR72" s="78"/>
      <c r="BS72" s="78"/>
      <c r="BT72" s="78"/>
      <c r="BU72" s="78"/>
      <c r="BV72" s="78"/>
      <c r="BW72" s="78"/>
      <c r="BX72" s="78"/>
      <c r="BY72" s="78"/>
      <c r="BZ72" s="78"/>
      <c r="CA72" s="48">
        <v>186.2</v>
      </c>
      <c r="CB72" s="48">
        <v>186.2</v>
      </c>
      <c r="CC72" s="14">
        <f t="shared" si="317"/>
        <v>100</v>
      </c>
      <c r="CD72" s="14"/>
      <c r="CE72" s="48"/>
      <c r="CF72" s="15"/>
      <c r="CG72" s="78"/>
      <c r="CH72" s="78"/>
      <c r="CI72" s="78"/>
      <c r="CJ72" s="78"/>
      <c r="CK72" s="78"/>
      <c r="CL72" s="78"/>
      <c r="CM72" s="48"/>
      <c r="CN72" s="15"/>
      <c r="CO72" s="78"/>
      <c r="CP72" s="78"/>
      <c r="CQ72" s="48"/>
      <c r="CR72" s="15"/>
      <c r="CS72" s="78"/>
      <c r="CT72" s="78"/>
      <c r="CU72" s="48"/>
      <c r="CV72" s="15"/>
      <c r="CW72" s="78"/>
      <c r="CX72" s="78"/>
      <c r="CY72" s="48"/>
      <c r="CZ72" s="15"/>
      <c r="DA72" s="78"/>
      <c r="DB72" s="172"/>
      <c r="DC72" s="48"/>
      <c r="DD72" s="48"/>
      <c r="DE72" s="78"/>
      <c r="DF72" s="78"/>
      <c r="DG72" s="48"/>
      <c r="DH72" s="48"/>
      <c r="DI72" s="14"/>
      <c r="DJ72" s="14"/>
      <c r="DK72" s="48"/>
      <c r="DL72" s="15"/>
      <c r="DM72" s="14"/>
      <c r="DN72" s="14"/>
      <c r="DO72" s="48"/>
      <c r="DP72" s="15"/>
      <c r="DQ72" s="14"/>
      <c r="DR72" s="14"/>
      <c r="DS72" s="48"/>
      <c r="DT72" s="15"/>
      <c r="DU72" s="14"/>
      <c r="DV72" s="14"/>
      <c r="DW72" s="48"/>
      <c r="DX72" s="15"/>
      <c r="DY72" s="14"/>
      <c r="DZ72" s="14"/>
      <c r="EA72" s="48"/>
      <c r="EB72" s="15"/>
      <c r="EC72" s="14"/>
      <c r="ED72" s="14"/>
      <c r="EE72" s="48"/>
      <c r="EF72" s="15"/>
      <c r="EG72" s="14"/>
      <c r="EH72" s="14"/>
      <c r="EI72" s="48"/>
      <c r="EJ72" s="15"/>
      <c r="EK72" s="14"/>
      <c r="EL72" s="14"/>
      <c r="EM72" s="48"/>
      <c r="EN72" s="15"/>
      <c r="EO72" s="14"/>
      <c r="EP72" s="14"/>
      <c r="EQ72" s="48"/>
      <c r="ER72" s="15"/>
      <c r="ES72" s="14"/>
      <c r="ET72" s="14"/>
      <c r="EU72" s="48"/>
      <c r="EV72" s="15"/>
      <c r="EW72" s="14"/>
      <c r="EX72" s="14"/>
      <c r="EY72" s="48"/>
      <c r="EZ72" s="15"/>
      <c r="FA72" s="14"/>
      <c r="FB72" s="14"/>
      <c r="FC72" s="48"/>
      <c r="FD72" s="15"/>
      <c r="FE72" s="14"/>
      <c r="FF72" s="14"/>
      <c r="FG72" s="48"/>
      <c r="FH72" s="15"/>
      <c r="FI72" s="14"/>
      <c r="FJ72" s="14"/>
      <c r="FK72" s="48"/>
      <c r="FL72" s="15"/>
      <c r="FM72" s="14"/>
      <c r="FN72" s="14"/>
      <c r="FO72" s="48"/>
      <c r="FP72" s="15"/>
      <c r="FQ72" s="14"/>
      <c r="FR72" s="14"/>
      <c r="FS72" s="78"/>
      <c r="FT72" s="15"/>
      <c r="FU72" s="78"/>
      <c r="FV72" s="78"/>
      <c r="FW72" s="78"/>
      <c r="FX72" s="15"/>
      <c r="FY72" s="78"/>
      <c r="FZ72" s="78"/>
      <c r="GA72" s="78"/>
      <c r="GB72" s="15"/>
      <c r="GC72" s="78"/>
      <c r="GD72" s="78"/>
      <c r="GE72" s="78"/>
      <c r="GF72" s="15"/>
      <c r="GG72" s="78"/>
      <c r="GH72" s="78"/>
      <c r="GI72" s="78"/>
      <c r="GJ72" s="15"/>
      <c r="GK72" s="78"/>
      <c r="GL72" s="78"/>
      <c r="GM72" s="78"/>
      <c r="GN72" s="15"/>
      <c r="GO72" s="78"/>
      <c r="GP72" s="78"/>
      <c r="GQ72" s="78"/>
      <c r="GR72" s="15"/>
      <c r="GS72" s="78"/>
      <c r="GT72" s="78"/>
      <c r="GU72" s="78"/>
      <c r="GV72" s="15"/>
      <c r="GW72" s="78"/>
      <c r="GX72" s="78"/>
      <c r="GY72" s="78"/>
      <c r="GZ72" s="15"/>
      <c r="HA72" s="78"/>
      <c r="HB72" s="78"/>
      <c r="HC72" s="78"/>
      <c r="HD72" s="15"/>
      <c r="HE72" s="78"/>
      <c r="HF72" s="78"/>
      <c r="HG72" s="78"/>
      <c r="HH72" s="78"/>
      <c r="HI72" s="78"/>
      <c r="HJ72" s="78"/>
      <c r="HK72" s="78"/>
      <c r="HL72" s="15"/>
      <c r="HM72" s="78"/>
      <c r="HN72" s="78"/>
      <c r="HO72" s="78"/>
      <c r="HP72" s="15"/>
      <c r="HQ72" s="78"/>
      <c r="HR72" s="78"/>
      <c r="HS72" s="78"/>
      <c r="HT72" s="15"/>
      <c r="HU72" s="78"/>
      <c r="HV72" s="78"/>
      <c r="HW72" s="78"/>
      <c r="HX72" s="15"/>
      <c r="HY72" s="78"/>
      <c r="HZ72" s="78"/>
      <c r="IA72" s="78"/>
      <c r="IB72" s="15"/>
      <c r="IC72" s="78"/>
      <c r="ID72" s="78"/>
      <c r="IE72" s="78"/>
      <c r="IF72" s="15"/>
      <c r="IG72" s="78"/>
      <c r="IH72" s="78"/>
      <c r="II72" s="78"/>
      <c r="IJ72" s="15"/>
      <c r="IK72" s="78"/>
      <c r="IL72" s="78"/>
      <c r="IM72" s="78"/>
      <c r="IN72" s="15"/>
      <c r="IO72" s="78"/>
      <c r="IP72" s="78"/>
      <c r="IQ72" s="78"/>
      <c r="IR72" s="15"/>
      <c r="IS72" s="78"/>
    </row>
    <row r="73" spans="1:253" s="26" customFormat="1" ht="31.5" x14ac:dyDescent="0.25">
      <c r="A73" s="118" t="s">
        <v>299</v>
      </c>
      <c r="B73" s="78">
        <f t="shared" si="158"/>
        <v>59591.9</v>
      </c>
      <c r="C73" s="78">
        <f t="shared" si="159"/>
        <v>208404.9</v>
      </c>
      <c r="D73" s="78">
        <f t="shared" si="160"/>
        <v>206660.47235999999</v>
      </c>
      <c r="E73" s="81">
        <f t="shared" si="133"/>
        <v>99.162962272000328</v>
      </c>
      <c r="F73" s="81"/>
      <c r="G73" s="81">
        <f>G74+G75+G85</f>
        <v>0</v>
      </c>
      <c r="H73" s="81">
        <f t="shared" ref="H73:BP73" si="324">H74+H75+H85</f>
        <v>0</v>
      </c>
      <c r="I73" s="81">
        <f t="shared" si="324"/>
        <v>0</v>
      </c>
      <c r="J73" s="81"/>
      <c r="K73" s="81">
        <f t="shared" si="324"/>
        <v>0</v>
      </c>
      <c r="L73" s="81">
        <f t="shared" si="324"/>
        <v>0</v>
      </c>
      <c r="M73" s="81">
        <f t="shared" si="324"/>
        <v>0</v>
      </c>
      <c r="N73" s="81">
        <f t="shared" ref="N73" si="325">N74+N75+N85</f>
        <v>10000</v>
      </c>
      <c r="O73" s="81">
        <f t="shared" si="324"/>
        <v>10000</v>
      </c>
      <c r="P73" s="81">
        <f t="shared" si="324"/>
        <v>10000</v>
      </c>
      <c r="Q73" s="81">
        <f>P73/O73*100</f>
        <v>100</v>
      </c>
      <c r="R73" s="81"/>
      <c r="S73" s="81">
        <f t="shared" si="324"/>
        <v>0</v>
      </c>
      <c r="T73" s="81">
        <f t="shared" si="324"/>
        <v>0</v>
      </c>
      <c r="U73" s="81">
        <f t="shared" si="324"/>
        <v>0</v>
      </c>
      <c r="V73" s="81"/>
      <c r="W73" s="81">
        <f t="shared" si="324"/>
        <v>0</v>
      </c>
      <c r="X73" s="81">
        <f t="shared" si="324"/>
        <v>0</v>
      </c>
      <c r="Y73" s="81">
        <f t="shared" si="324"/>
        <v>0</v>
      </c>
      <c r="Z73" s="81">
        <f t="shared" ref="Z73" si="326">Z74+Z75+Z85</f>
        <v>49029.8</v>
      </c>
      <c r="AA73" s="81">
        <f t="shared" si="324"/>
        <v>49029.8</v>
      </c>
      <c r="AB73" s="81">
        <f t="shared" si="324"/>
        <v>49029.8</v>
      </c>
      <c r="AC73" s="78">
        <f t="shared" ref="AC73" si="327">AB73/AA73*100</f>
        <v>100</v>
      </c>
      <c r="AD73" s="81">
        <f t="shared" ref="AD73" si="328">AD74+AD75+AD85</f>
        <v>0</v>
      </c>
      <c r="AE73" s="81">
        <f t="shared" si="324"/>
        <v>0</v>
      </c>
      <c r="AF73" s="81">
        <f t="shared" ref="AF73" si="329">AF74+AF75+AF85</f>
        <v>0</v>
      </c>
      <c r="AG73" s="78"/>
      <c r="AH73" s="81">
        <f t="shared" ref="AH73" si="330">AH74+AH75+AH85</f>
        <v>562.1</v>
      </c>
      <c r="AI73" s="81">
        <f t="shared" si="324"/>
        <v>562.1</v>
      </c>
      <c r="AJ73" s="81">
        <f t="shared" ref="AJ73" si="331">AJ74+AJ75+AJ85</f>
        <v>562.1</v>
      </c>
      <c r="AK73" s="79">
        <f t="shared" si="213"/>
        <v>100</v>
      </c>
      <c r="AL73" s="79"/>
      <c r="AM73" s="81">
        <f t="shared" si="324"/>
        <v>0</v>
      </c>
      <c r="AN73" s="81">
        <f t="shared" si="324"/>
        <v>0</v>
      </c>
      <c r="AO73" s="79"/>
      <c r="AP73" s="79"/>
      <c r="AQ73" s="81">
        <f t="shared" si="324"/>
        <v>0</v>
      </c>
      <c r="AR73" s="81">
        <f t="shared" si="324"/>
        <v>0</v>
      </c>
      <c r="AS73" s="81">
        <f t="shared" si="324"/>
        <v>0</v>
      </c>
      <c r="AT73" s="81"/>
      <c r="AU73" s="81">
        <f>SUM(AU74:AU89)</f>
        <v>3274</v>
      </c>
      <c r="AV73" s="81">
        <f t="shared" ref="AV73:AZ73" si="332">SUM(AV74:AV89)</f>
        <v>3274</v>
      </c>
      <c r="AW73" s="81">
        <f>AV73/AU73*100</f>
        <v>100</v>
      </c>
      <c r="AX73" s="81"/>
      <c r="AY73" s="81">
        <f t="shared" si="332"/>
        <v>8028</v>
      </c>
      <c r="AZ73" s="81">
        <f t="shared" si="332"/>
        <v>8028</v>
      </c>
      <c r="BA73" s="81">
        <f>AZ73/AY73*100</f>
        <v>100</v>
      </c>
      <c r="BB73" s="81"/>
      <c r="BC73" s="81">
        <f t="shared" si="324"/>
        <v>1300</v>
      </c>
      <c r="BD73" s="81">
        <f t="shared" ref="BD73" si="333">BD74+BD75+BD85</f>
        <v>1293.5</v>
      </c>
      <c r="BE73" s="79">
        <f t="shared" si="315"/>
        <v>99.5</v>
      </c>
      <c r="BF73" s="79"/>
      <c r="BG73" s="81">
        <f t="shared" si="324"/>
        <v>0</v>
      </c>
      <c r="BH73" s="81">
        <f t="shared" si="324"/>
        <v>0</v>
      </c>
      <c r="BI73" s="81">
        <f t="shared" si="324"/>
        <v>0</v>
      </c>
      <c r="BJ73" s="81"/>
      <c r="BK73" s="81">
        <f t="shared" si="324"/>
        <v>0</v>
      </c>
      <c r="BL73" s="81">
        <f t="shared" si="324"/>
        <v>0</v>
      </c>
      <c r="BM73" s="81">
        <f t="shared" si="324"/>
        <v>0</v>
      </c>
      <c r="BN73" s="81"/>
      <c r="BO73" s="81">
        <f t="shared" si="324"/>
        <v>0</v>
      </c>
      <c r="BP73" s="81">
        <f t="shared" si="324"/>
        <v>0</v>
      </c>
      <c r="BQ73" s="81">
        <f t="shared" ref="BQ73:BY73" si="334">BQ74+BQ75+BQ85</f>
        <v>0</v>
      </c>
      <c r="BR73" s="81"/>
      <c r="BS73" s="81">
        <f t="shared" si="334"/>
        <v>0</v>
      </c>
      <c r="BT73" s="81">
        <f t="shared" si="334"/>
        <v>0</v>
      </c>
      <c r="BU73" s="81">
        <f t="shared" si="334"/>
        <v>0</v>
      </c>
      <c r="BV73" s="81"/>
      <c r="BW73" s="81">
        <f t="shared" si="334"/>
        <v>0</v>
      </c>
      <c r="BX73" s="81">
        <f t="shared" si="334"/>
        <v>0</v>
      </c>
      <c r="BY73" s="81">
        <f t="shared" si="334"/>
        <v>0</v>
      </c>
      <c r="BZ73" s="81"/>
      <c r="CA73" s="81">
        <f>SUM(CA74:CA89)</f>
        <v>3476.0000000000005</v>
      </c>
      <c r="CB73" s="81">
        <f>SUM(CB74:CB89)</f>
        <v>2653.0733599999999</v>
      </c>
      <c r="CC73" s="79">
        <f t="shared" ref="CC73:CC89" si="335">CB73/CA73*100</f>
        <v>76.325470655926338</v>
      </c>
      <c r="CD73" s="79"/>
      <c r="CE73" s="81"/>
      <c r="CF73" s="81">
        <f>SUM(CF74:CF89)</f>
        <v>0</v>
      </c>
      <c r="CG73" s="79"/>
      <c r="CH73" s="79"/>
      <c r="CI73" s="81">
        <f t="shared" ref="CI73:CK73" si="336">CI74+CI75+CI85</f>
        <v>0</v>
      </c>
      <c r="CJ73" s="81">
        <f t="shared" si="336"/>
        <v>0</v>
      </c>
      <c r="CK73" s="81">
        <f t="shared" si="336"/>
        <v>0</v>
      </c>
      <c r="CL73" s="81"/>
      <c r="CM73" s="81">
        <f>SUM(CM74:CM89)</f>
        <v>0</v>
      </c>
      <c r="CN73" s="81">
        <f>SUM(CN74:CN89)</f>
        <v>0</v>
      </c>
      <c r="CO73" s="79"/>
      <c r="CP73" s="79"/>
      <c r="CQ73" s="81">
        <f>SUM(CQ74:CQ89)</f>
        <v>0</v>
      </c>
      <c r="CR73" s="81">
        <f>SUM(CR74:CR89)</f>
        <v>0</v>
      </c>
      <c r="CS73" s="79"/>
      <c r="CT73" s="79"/>
      <c r="CU73" s="81">
        <f>SUM(CU74:CU89)</f>
        <v>0</v>
      </c>
      <c r="CV73" s="81">
        <f>SUM(CV74:CV89)</f>
        <v>0</v>
      </c>
      <c r="CW73" s="79"/>
      <c r="CX73" s="79"/>
      <c r="CY73" s="81">
        <f>SUM(CY74:CY89)</f>
        <v>3000</v>
      </c>
      <c r="CZ73" s="81">
        <f>SUM(CZ74:CZ89)</f>
        <v>2084.9989999999998</v>
      </c>
      <c r="DA73" s="79">
        <f>CZ73/CY73*100</f>
        <v>69.499966666666651</v>
      </c>
      <c r="DB73" s="153"/>
      <c r="DC73" s="81">
        <f>SUM(DC74:DC89)</f>
        <v>0</v>
      </c>
      <c r="DD73" s="81">
        <f>SUM(DD74:DD89)</f>
        <v>0</v>
      </c>
      <c r="DE73" s="79"/>
      <c r="DF73" s="79"/>
      <c r="DG73" s="81">
        <f>SUM(DG74:DG89)</f>
        <v>1050</v>
      </c>
      <c r="DH73" s="81">
        <f>SUM(DH74:DH89)</f>
        <v>1050</v>
      </c>
      <c r="DI73" s="79">
        <f t="shared" si="173"/>
        <v>100</v>
      </c>
      <c r="DJ73" s="79"/>
      <c r="DK73" s="81">
        <f>SUM(DK74:DK89)</f>
        <v>0</v>
      </c>
      <c r="DL73" s="81">
        <f>SUM(DL74:DL89)</f>
        <v>0</v>
      </c>
      <c r="DM73" s="79"/>
      <c r="DN73" s="79"/>
      <c r="DO73" s="81">
        <f>SUM(DO74:DO89)</f>
        <v>25000</v>
      </c>
      <c r="DP73" s="81">
        <f>SUM(DP74:DP89)</f>
        <v>25000</v>
      </c>
      <c r="DQ73" s="79">
        <f>DP73/DO73*100</f>
        <v>100</v>
      </c>
      <c r="DR73" s="79"/>
      <c r="DS73" s="81">
        <f>SUM(DS74:DS89)</f>
        <v>260</v>
      </c>
      <c r="DT73" s="81">
        <f>SUM(DT74:DT89)</f>
        <v>260</v>
      </c>
      <c r="DU73" s="79">
        <f t="shared" ref="DU73:DU74" si="337">DT73/DS73*100</f>
        <v>100</v>
      </c>
      <c r="DV73" s="79"/>
      <c r="DW73" s="81">
        <f>SUM(DW74:DW89)</f>
        <v>0</v>
      </c>
      <c r="DX73" s="81">
        <f>SUM(DX74:DX89)</f>
        <v>0</v>
      </c>
      <c r="DY73" s="79"/>
      <c r="DZ73" s="79"/>
      <c r="EA73" s="81">
        <f>SUM(EA74:EA89)</f>
        <v>0</v>
      </c>
      <c r="EB73" s="81">
        <f>SUM(EB74:EB89)</f>
        <v>0</v>
      </c>
      <c r="EC73" s="79"/>
      <c r="ED73" s="79"/>
      <c r="EE73" s="81">
        <f>SUM(EE74:EE89)</f>
        <v>0</v>
      </c>
      <c r="EF73" s="81">
        <f>SUM(EF74:EF89)</f>
        <v>0</v>
      </c>
      <c r="EG73" s="79"/>
      <c r="EH73" s="79"/>
      <c r="EI73" s="81">
        <f>SUM(EI74:EI89)</f>
        <v>43000</v>
      </c>
      <c r="EJ73" s="81">
        <f>SUM(EJ74:EJ89)</f>
        <v>43000</v>
      </c>
      <c r="EK73" s="79">
        <f t="shared" ref="EK73" si="338">EJ73/EI73*100</f>
        <v>100</v>
      </c>
      <c r="EL73" s="79"/>
      <c r="EM73" s="81">
        <f>SUM(EM74:EM89)</f>
        <v>0</v>
      </c>
      <c r="EN73" s="81">
        <f>SUM(EN74:EN89)</f>
        <v>0</v>
      </c>
      <c r="EO73" s="79"/>
      <c r="EP73" s="79"/>
      <c r="EQ73" s="81">
        <f>SUM(EQ74:EQ89)</f>
        <v>0</v>
      </c>
      <c r="ER73" s="81">
        <f>SUM(ER74:ER89)</f>
        <v>0</v>
      </c>
      <c r="ES73" s="79"/>
      <c r="ET73" s="79"/>
      <c r="EU73" s="81">
        <f>SUM(EU74:EU89)</f>
        <v>0</v>
      </c>
      <c r="EV73" s="81">
        <f>SUM(EV74:EV89)</f>
        <v>0</v>
      </c>
      <c r="EW73" s="79"/>
      <c r="EX73" s="79"/>
      <c r="EY73" s="81">
        <f>SUM(EY74:EY89)</f>
        <v>0</v>
      </c>
      <c r="EZ73" s="81">
        <f>SUM(EZ74:EZ89)</f>
        <v>0</v>
      </c>
      <c r="FA73" s="79"/>
      <c r="FB73" s="79"/>
      <c r="FC73" s="81">
        <f>SUM(FC74:FC89)</f>
        <v>0</v>
      </c>
      <c r="FD73" s="81">
        <f>SUM(FD74:FD89)</f>
        <v>0</v>
      </c>
      <c r="FE73" s="79"/>
      <c r="FF73" s="79"/>
      <c r="FG73" s="81">
        <f>SUM(FG74:FG89)</f>
        <v>0</v>
      </c>
      <c r="FH73" s="81">
        <f>SUM(FH74:FH89)</f>
        <v>0</v>
      </c>
      <c r="FI73" s="79"/>
      <c r="FJ73" s="79"/>
      <c r="FK73" s="81">
        <f>SUM(FK74:FK89)</f>
        <v>0</v>
      </c>
      <c r="FL73" s="81">
        <f>SUM(FL74:FL89)</f>
        <v>0</v>
      </c>
      <c r="FM73" s="79"/>
      <c r="FN73" s="79"/>
      <c r="FO73" s="81">
        <f>SUM(FO74:FO89)</f>
        <v>0</v>
      </c>
      <c r="FP73" s="81">
        <f>SUM(FP74:FP89)</f>
        <v>0</v>
      </c>
      <c r="FQ73" s="79"/>
      <c r="FR73" s="79"/>
      <c r="FS73" s="81">
        <f t="shared" ref="FS73:FT73" si="339">FS74+FS75+FS85</f>
        <v>0</v>
      </c>
      <c r="FT73" s="81">
        <f t="shared" si="339"/>
        <v>0</v>
      </c>
      <c r="FU73" s="79"/>
      <c r="FV73" s="79"/>
      <c r="FW73" s="81">
        <f t="shared" ref="FW73:FX73" si="340">FW74+FW75+FW85</f>
        <v>0</v>
      </c>
      <c r="FX73" s="81">
        <f t="shared" si="340"/>
        <v>0</v>
      </c>
      <c r="FY73" s="79"/>
      <c r="FZ73" s="79"/>
      <c r="GA73" s="81"/>
      <c r="GB73" s="81"/>
      <c r="GC73" s="79"/>
      <c r="GD73" s="79"/>
      <c r="GE73" s="81"/>
      <c r="GF73" s="81"/>
      <c r="GG73" s="79"/>
      <c r="GH73" s="79"/>
      <c r="GI73" s="81">
        <f>SUM(GI74:GI89)</f>
        <v>60000</v>
      </c>
      <c r="GJ73" s="81">
        <f>SUM(GJ74:GJ89)</f>
        <v>60000</v>
      </c>
      <c r="GK73" s="78">
        <f t="shared" ref="GK73" si="341">GJ73/GI73*100</f>
        <v>100</v>
      </c>
      <c r="GL73" s="79"/>
      <c r="GM73" s="81"/>
      <c r="GN73" s="81">
        <f>SUM(GN74:GN89)</f>
        <v>0</v>
      </c>
      <c r="GO73" s="79"/>
      <c r="GP73" s="79"/>
      <c r="GQ73" s="81"/>
      <c r="GR73" s="81">
        <f>SUM(GR74:GR89)</f>
        <v>0</v>
      </c>
      <c r="GS73" s="79"/>
      <c r="GT73" s="79"/>
      <c r="GU73" s="81"/>
      <c r="GV73" s="81">
        <f>SUM(GV74:GV89)</f>
        <v>0</v>
      </c>
      <c r="GW73" s="79"/>
      <c r="GX73" s="79"/>
      <c r="GY73" s="81"/>
      <c r="GZ73" s="81">
        <f>SUM(GZ74:GZ89)</f>
        <v>0</v>
      </c>
      <c r="HA73" s="79"/>
      <c r="HB73" s="79"/>
      <c r="HC73" s="81"/>
      <c r="HD73" s="81">
        <f>SUM(HD74:HD89)</f>
        <v>0</v>
      </c>
      <c r="HE73" s="79"/>
      <c r="HF73" s="79"/>
      <c r="HG73" s="81"/>
      <c r="HH73" s="81"/>
      <c r="HI73" s="79"/>
      <c r="HJ73" s="79"/>
      <c r="HK73" s="81">
        <f>SUM(HK74:HK89)</f>
        <v>425</v>
      </c>
      <c r="HL73" s="81">
        <f>SUM(HL74:HL89)</f>
        <v>425</v>
      </c>
      <c r="HM73" s="79">
        <f>HL73/HK73*100</f>
        <v>100</v>
      </c>
      <c r="HN73" s="79"/>
      <c r="HO73" s="81"/>
      <c r="HP73" s="81"/>
      <c r="HQ73" s="79"/>
      <c r="HR73" s="79"/>
      <c r="HS73" s="81"/>
      <c r="HT73" s="81"/>
      <c r="HU73" s="79"/>
      <c r="HV73" s="79"/>
      <c r="HW73" s="81"/>
      <c r="HX73" s="81"/>
      <c r="HY73" s="79"/>
      <c r="HZ73" s="79"/>
      <c r="IA73" s="81"/>
      <c r="IB73" s="81"/>
      <c r="IC73" s="79"/>
      <c r="ID73" s="79"/>
      <c r="IE73" s="81"/>
      <c r="IF73" s="81"/>
      <c r="IG73" s="79"/>
      <c r="IH73" s="79"/>
      <c r="II73" s="81"/>
      <c r="IJ73" s="81"/>
      <c r="IK73" s="79"/>
      <c r="IL73" s="79"/>
      <c r="IM73" s="81"/>
      <c r="IN73" s="81"/>
      <c r="IO73" s="79"/>
      <c r="IP73" s="79"/>
      <c r="IQ73" s="81"/>
      <c r="IR73" s="81"/>
      <c r="IS73" s="79"/>
    </row>
    <row r="74" spans="1:253" s="12" customFormat="1" ht="17.25" customHeight="1" x14ac:dyDescent="0.25">
      <c r="A74" s="57" t="s">
        <v>298</v>
      </c>
      <c r="B74" s="48">
        <f t="shared" si="158"/>
        <v>10562.1</v>
      </c>
      <c r="C74" s="48">
        <f t="shared" si="159"/>
        <v>55046</v>
      </c>
      <c r="D74" s="48">
        <f t="shared" si="160"/>
        <v>53545.818879999999</v>
      </c>
      <c r="E74" s="15">
        <f t="shared" si="133"/>
        <v>97.274677324419585</v>
      </c>
      <c r="F74" s="15"/>
      <c r="G74" s="15"/>
      <c r="H74" s="15"/>
      <c r="I74" s="15"/>
      <c r="J74" s="15"/>
      <c r="K74" s="15"/>
      <c r="L74" s="15"/>
      <c r="M74" s="15"/>
      <c r="N74" s="15">
        <v>10000</v>
      </c>
      <c r="O74" s="15">
        <v>10000</v>
      </c>
      <c r="P74" s="15">
        <v>10000</v>
      </c>
      <c r="Q74" s="15">
        <f>P74/O74*100</f>
        <v>100</v>
      </c>
      <c r="R74" s="15"/>
      <c r="S74" s="15"/>
      <c r="T74" s="15"/>
      <c r="U74" s="15"/>
      <c r="V74" s="15"/>
      <c r="W74" s="15"/>
      <c r="X74" s="15"/>
      <c r="Y74" s="15"/>
      <c r="Z74" s="15"/>
      <c r="AA74" s="15"/>
      <c r="AB74" s="15"/>
      <c r="AC74" s="48"/>
      <c r="AD74" s="15"/>
      <c r="AE74" s="15"/>
      <c r="AF74" s="15"/>
      <c r="AG74" s="48"/>
      <c r="AH74" s="15">
        <v>562.1</v>
      </c>
      <c r="AI74" s="15">
        <v>562.1</v>
      </c>
      <c r="AJ74" s="15">
        <v>562.1</v>
      </c>
      <c r="AK74" s="14">
        <f t="shared" si="213"/>
        <v>100</v>
      </c>
      <c r="AL74" s="14"/>
      <c r="AM74" s="15"/>
      <c r="AN74" s="15"/>
      <c r="AO74" s="14"/>
      <c r="AP74" s="14"/>
      <c r="AQ74" s="15"/>
      <c r="AR74" s="15"/>
      <c r="AS74" s="14"/>
      <c r="AT74" s="14"/>
      <c r="AU74" s="15">
        <v>3274</v>
      </c>
      <c r="AV74" s="15">
        <v>3274</v>
      </c>
      <c r="AW74" s="15">
        <f>AV74/AU74*100</f>
        <v>100</v>
      </c>
      <c r="AX74" s="15"/>
      <c r="AY74" s="14">
        <v>8028</v>
      </c>
      <c r="AZ74" s="14">
        <v>8028</v>
      </c>
      <c r="BA74" s="15">
        <f>AZ74/AY74*100</f>
        <v>100</v>
      </c>
      <c r="BB74" s="15"/>
      <c r="BC74" s="15">
        <v>1300</v>
      </c>
      <c r="BD74" s="15">
        <v>1293.5</v>
      </c>
      <c r="BE74" s="14">
        <f>BD74/BC74*100</f>
        <v>99.5</v>
      </c>
      <c r="BF74" s="14"/>
      <c r="BG74" s="15"/>
      <c r="BH74" s="15"/>
      <c r="BI74" s="14"/>
      <c r="BJ74" s="14"/>
      <c r="BK74" s="15"/>
      <c r="BL74" s="15"/>
      <c r="BM74" s="14"/>
      <c r="BN74" s="14"/>
      <c r="BO74" s="15"/>
      <c r="BP74" s="15"/>
      <c r="BQ74" s="14"/>
      <c r="BR74" s="14"/>
      <c r="BS74" s="15"/>
      <c r="BT74" s="15"/>
      <c r="BU74" s="14"/>
      <c r="BV74" s="14"/>
      <c r="BW74" s="15"/>
      <c r="BX74" s="15"/>
      <c r="BY74" s="14"/>
      <c r="BZ74" s="14"/>
      <c r="CA74" s="48">
        <v>2146.9</v>
      </c>
      <c r="CB74" s="48">
        <v>1568.2198799999999</v>
      </c>
      <c r="CC74" s="14">
        <f t="shared" si="335"/>
        <v>73.045781359169027</v>
      </c>
      <c r="CD74" s="14"/>
      <c r="CE74" s="48"/>
      <c r="CF74" s="15"/>
      <c r="CG74" s="14"/>
      <c r="CH74" s="14"/>
      <c r="CI74" s="15"/>
      <c r="CJ74" s="15"/>
      <c r="CK74" s="14"/>
      <c r="CL74" s="14"/>
      <c r="CM74" s="48"/>
      <c r="CN74" s="15"/>
      <c r="CO74" s="14"/>
      <c r="CP74" s="14"/>
      <c r="CQ74" s="48"/>
      <c r="CR74" s="15"/>
      <c r="CS74" s="14"/>
      <c r="CT74" s="14"/>
      <c r="CU74" s="48"/>
      <c r="CV74" s="15"/>
      <c r="CW74" s="14"/>
      <c r="CX74" s="14"/>
      <c r="CY74" s="48">
        <v>3000</v>
      </c>
      <c r="CZ74" s="15">
        <v>2084.9989999999998</v>
      </c>
      <c r="DA74" s="14">
        <f>CZ74/CY74*100</f>
        <v>69.499966666666651</v>
      </c>
      <c r="DB74" s="155"/>
      <c r="DC74" s="48"/>
      <c r="DD74" s="48"/>
      <c r="DE74" s="14"/>
      <c r="DF74" s="14"/>
      <c r="DG74" s="15">
        <v>1050</v>
      </c>
      <c r="DH74" s="15">
        <v>1050</v>
      </c>
      <c r="DI74" s="14">
        <f t="shared" si="173"/>
        <v>100</v>
      </c>
      <c r="DJ74" s="14"/>
      <c r="DK74" s="15"/>
      <c r="DL74" s="15"/>
      <c r="DM74" s="14"/>
      <c r="DN74" s="14"/>
      <c r="DO74" s="15">
        <v>25000</v>
      </c>
      <c r="DP74" s="15">
        <v>25000</v>
      </c>
      <c r="DQ74" s="14">
        <f>DP74/DO74*100</f>
        <v>100</v>
      </c>
      <c r="DR74" s="14"/>
      <c r="DS74" s="15">
        <v>260</v>
      </c>
      <c r="DT74" s="15">
        <v>260</v>
      </c>
      <c r="DU74" s="14">
        <f t="shared" si="337"/>
        <v>100</v>
      </c>
      <c r="DV74" s="14"/>
      <c r="DW74" s="15"/>
      <c r="DX74" s="15"/>
      <c r="DY74" s="14"/>
      <c r="DZ74" s="14"/>
      <c r="EA74" s="15"/>
      <c r="EB74" s="15"/>
      <c r="EC74" s="14"/>
      <c r="ED74" s="14"/>
      <c r="EE74" s="15"/>
      <c r="EF74" s="15"/>
      <c r="EG74" s="14"/>
      <c r="EH74" s="14"/>
      <c r="EI74" s="15"/>
      <c r="EJ74" s="15"/>
      <c r="EK74" s="14"/>
      <c r="EL74" s="14"/>
      <c r="EM74" s="15"/>
      <c r="EN74" s="15"/>
      <c r="EO74" s="14"/>
      <c r="EP74" s="14"/>
      <c r="EQ74" s="15"/>
      <c r="ER74" s="15"/>
      <c r="ES74" s="14"/>
      <c r="ET74" s="14"/>
      <c r="EU74" s="15"/>
      <c r="EV74" s="15"/>
      <c r="EW74" s="14"/>
      <c r="EX74" s="14"/>
      <c r="EY74" s="15"/>
      <c r="EZ74" s="15"/>
      <c r="FA74" s="14"/>
      <c r="FB74" s="14"/>
      <c r="FC74" s="15"/>
      <c r="FD74" s="15"/>
      <c r="FE74" s="14"/>
      <c r="FF74" s="14"/>
      <c r="FG74" s="15"/>
      <c r="FH74" s="15"/>
      <c r="FI74" s="14"/>
      <c r="FJ74" s="14"/>
      <c r="FK74" s="15"/>
      <c r="FL74" s="15"/>
      <c r="FM74" s="14"/>
      <c r="FN74" s="14"/>
      <c r="FO74" s="15"/>
      <c r="FP74" s="15"/>
      <c r="FQ74" s="14"/>
      <c r="FR74" s="14"/>
      <c r="FS74" s="15"/>
      <c r="FT74" s="133"/>
      <c r="FU74" s="14"/>
      <c r="FV74" s="14"/>
      <c r="FW74" s="15"/>
      <c r="FX74" s="133"/>
      <c r="FY74" s="14"/>
      <c r="FZ74" s="14"/>
      <c r="GA74" s="15"/>
      <c r="GB74" s="133"/>
      <c r="GC74" s="14"/>
      <c r="GD74" s="14"/>
      <c r="GE74" s="15"/>
      <c r="GF74" s="133"/>
      <c r="GG74" s="14"/>
      <c r="GH74" s="14"/>
      <c r="GI74" s="15"/>
      <c r="GJ74" s="133"/>
      <c r="GK74" s="48"/>
      <c r="GL74" s="14"/>
      <c r="GM74" s="15"/>
      <c r="GN74" s="133"/>
      <c r="GO74" s="14"/>
      <c r="GP74" s="14"/>
      <c r="GQ74" s="15"/>
      <c r="GR74" s="133"/>
      <c r="GS74" s="14"/>
      <c r="GT74" s="14"/>
      <c r="GU74" s="15"/>
      <c r="GV74" s="133"/>
      <c r="GW74" s="14"/>
      <c r="GX74" s="14"/>
      <c r="GY74" s="15"/>
      <c r="GZ74" s="133"/>
      <c r="HA74" s="14"/>
      <c r="HB74" s="14"/>
      <c r="HC74" s="15"/>
      <c r="HD74" s="133"/>
      <c r="HE74" s="14"/>
      <c r="HF74" s="14"/>
      <c r="HG74" s="15"/>
      <c r="HH74" s="15"/>
      <c r="HI74" s="14"/>
      <c r="HJ74" s="14"/>
      <c r="HK74" s="15">
        <v>425</v>
      </c>
      <c r="HL74" s="15">
        <v>425</v>
      </c>
      <c r="HM74" s="14">
        <f t="shared" ref="HM74:HM129" si="342">HL74/HK74*100</f>
        <v>100</v>
      </c>
      <c r="HN74" s="14"/>
      <c r="HO74" s="15"/>
      <c r="HP74" s="15"/>
      <c r="HQ74" s="14"/>
      <c r="HR74" s="14"/>
      <c r="HS74" s="15"/>
      <c r="HT74" s="15"/>
      <c r="HU74" s="14"/>
      <c r="HV74" s="14"/>
      <c r="HW74" s="15"/>
      <c r="HX74" s="15"/>
      <c r="HY74" s="14"/>
      <c r="HZ74" s="14"/>
      <c r="IA74" s="15"/>
      <c r="IB74" s="15"/>
      <c r="IC74" s="14"/>
      <c r="ID74" s="14"/>
      <c r="IE74" s="15"/>
      <c r="IF74" s="15"/>
      <c r="IG74" s="14"/>
      <c r="IH74" s="14"/>
      <c r="II74" s="15"/>
      <c r="IJ74" s="15"/>
      <c r="IK74" s="14"/>
      <c r="IL74" s="14"/>
      <c r="IM74" s="15"/>
      <c r="IN74" s="15"/>
      <c r="IO74" s="14"/>
      <c r="IP74" s="14"/>
      <c r="IQ74" s="15"/>
      <c r="IR74" s="15"/>
      <c r="IS74" s="14"/>
    </row>
    <row r="75" spans="1:253" s="12" customFormat="1" ht="15.75" x14ac:dyDescent="0.25">
      <c r="A75" s="57" t="s">
        <v>297</v>
      </c>
      <c r="B75" s="48">
        <f t="shared" si="158"/>
        <v>49029.8</v>
      </c>
      <c r="C75" s="48">
        <f t="shared" si="159"/>
        <v>152029.79999999999</v>
      </c>
      <c r="D75" s="48">
        <f t="shared" si="160"/>
        <v>152029.79999999999</v>
      </c>
      <c r="E75" s="48">
        <f t="shared" ref="E75:E89" si="343">D75/C75*100</f>
        <v>100</v>
      </c>
      <c r="F75" s="48"/>
      <c r="G75" s="78"/>
      <c r="H75" s="78"/>
      <c r="I75" s="78"/>
      <c r="J75" s="78"/>
      <c r="K75" s="78"/>
      <c r="L75" s="78"/>
      <c r="M75" s="78"/>
      <c r="N75" s="78"/>
      <c r="O75" s="78"/>
      <c r="P75" s="78"/>
      <c r="Q75" s="78"/>
      <c r="R75" s="78"/>
      <c r="S75" s="78"/>
      <c r="T75" s="78"/>
      <c r="U75" s="78"/>
      <c r="V75" s="78"/>
      <c r="W75" s="48"/>
      <c r="X75" s="48"/>
      <c r="Y75" s="48"/>
      <c r="Z75" s="48">
        <v>49029.8</v>
      </c>
      <c r="AA75" s="48">
        <v>49029.8</v>
      </c>
      <c r="AB75" s="48">
        <v>49029.8</v>
      </c>
      <c r="AC75" s="48">
        <f>AB75/AA75*100</f>
        <v>100</v>
      </c>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14"/>
      <c r="CD75" s="14"/>
      <c r="CE75" s="48"/>
      <c r="CF75" s="15"/>
      <c r="CG75" s="48"/>
      <c r="CH75" s="48"/>
      <c r="CI75" s="48"/>
      <c r="CJ75" s="48"/>
      <c r="CK75" s="48"/>
      <c r="CL75" s="48"/>
      <c r="CM75" s="48"/>
      <c r="CN75" s="15"/>
      <c r="CO75" s="48"/>
      <c r="CP75" s="48"/>
      <c r="CQ75" s="48"/>
      <c r="CR75" s="15"/>
      <c r="CS75" s="48"/>
      <c r="CT75" s="48"/>
      <c r="CU75" s="48"/>
      <c r="CV75" s="15"/>
      <c r="CW75" s="48"/>
      <c r="CX75" s="48"/>
      <c r="CY75" s="48"/>
      <c r="CZ75" s="15"/>
      <c r="DA75" s="48"/>
      <c r="DB75" s="157"/>
      <c r="DC75" s="48"/>
      <c r="DD75" s="48"/>
      <c r="DE75" s="48"/>
      <c r="DF75" s="48"/>
      <c r="DG75" s="48"/>
      <c r="DH75" s="48"/>
      <c r="DI75" s="14"/>
      <c r="DJ75" s="14"/>
      <c r="DK75" s="48"/>
      <c r="DL75" s="15"/>
      <c r="DM75" s="14"/>
      <c r="DN75" s="14"/>
      <c r="DO75" s="48"/>
      <c r="DP75" s="15"/>
      <c r="DQ75" s="14"/>
      <c r="DR75" s="14"/>
      <c r="DS75" s="48"/>
      <c r="DT75" s="15"/>
      <c r="DU75" s="14"/>
      <c r="DV75" s="14"/>
      <c r="DW75" s="48"/>
      <c r="DX75" s="15"/>
      <c r="DY75" s="14"/>
      <c r="DZ75" s="14"/>
      <c r="EA75" s="48"/>
      <c r="EB75" s="15"/>
      <c r="EC75" s="14"/>
      <c r="ED75" s="14"/>
      <c r="EE75" s="48"/>
      <c r="EF75" s="15"/>
      <c r="EG75" s="14"/>
      <c r="EH75" s="14"/>
      <c r="EI75" s="48">
        <v>43000</v>
      </c>
      <c r="EJ75" s="48">
        <v>43000</v>
      </c>
      <c r="EK75" s="14">
        <f>EJ75/EI75*100</f>
        <v>100</v>
      </c>
      <c r="EL75" s="14"/>
      <c r="EM75" s="48"/>
      <c r="EN75" s="15"/>
      <c r="EO75" s="14"/>
      <c r="EP75" s="14"/>
      <c r="EQ75" s="48"/>
      <c r="ER75" s="15"/>
      <c r="ES75" s="14"/>
      <c r="ET75" s="14"/>
      <c r="EU75" s="48"/>
      <c r="EV75" s="15"/>
      <c r="EW75" s="14"/>
      <c r="EX75" s="14"/>
      <c r="EY75" s="48"/>
      <c r="EZ75" s="15"/>
      <c r="FA75" s="14"/>
      <c r="FB75" s="14"/>
      <c r="FC75" s="48"/>
      <c r="FD75" s="15"/>
      <c r="FE75" s="14"/>
      <c r="FF75" s="14"/>
      <c r="FG75" s="48"/>
      <c r="FH75" s="15"/>
      <c r="FI75" s="14"/>
      <c r="FJ75" s="14"/>
      <c r="FK75" s="48"/>
      <c r="FL75" s="15"/>
      <c r="FM75" s="14"/>
      <c r="FN75" s="14"/>
      <c r="FO75" s="48"/>
      <c r="FP75" s="15"/>
      <c r="FQ75" s="14"/>
      <c r="FR75" s="14"/>
      <c r="FS75" s="48"/>
      <c r="FT75" s="15"/>
      <c r="FU75" s="48"/>
      <c r="FV75" s="48"/>
      <c r="FW75" s="48"/>
      <c r="FX75" s="15"/>
      <c r="FY75" s="48"/>
      <c r="FZ75" s="48"/>
      <c r="GA75" s="48"/>
      <c r="GB75" s="15"/>
      <c r="GC75" s="48"/>
      <c r="GD75" s="48"/>
      <c r="GE75" s="48"/>
      <c r="GF75" s="15"/>
      <c r="GG75" s="48"/>
      <c r="GH75" s="48"/>
      <c r="GI75" s="48">
        <v>60000</v>
      </c>
      <c r="GJ75" s="48">
        <v>60000</v>
      </c>
      <c r="GK75" s="48">
        <f>GJ75/GI75*100</f>
        <v>100</v>
      </c>
      <c r="GL75" s="48"/>
      <c r="GM75" s="48"/>
      <c r="GN75" s="15"/>
      <c r="GO75" s="48"/>
      <c r="GP75" s="48"/>
      <c r="GQ75" s="48"/>
      <c r="GR75" s="15"/>
      <c r="GS75" s="48"/>
      <c r="GT75" s="48"/>
      <c r="GU75" s="48"/>
      <c r="GV75" s="15"/>
      <c r="GW75" s="48"/>
      <c r="GX75" s="48"/>
      <c r="GY75" s="48"/>
      <c r="GZ75" s="15"/>
      <c r="HA75" s="48"/>
      <c r="HB75" s="48"/>
      <c r="HC75" s="48"/>
      <c r="HD75" s="15"/>
      <c r="HE75" s="48"/>
      <c r="HF75" s="48"/>
      <c r="HG75" s="48"/>
      <c r="HH75" s="48"/>
      <c r="HI75" s="48"/>
      <c r="HJ75" s="48"/>
      <c r="HK75" s="48"/>
      <c r="HL75" s="15"/>
      <c r="HM75" s="14"/>
      <c r="HN75" s="14"/>
      <c r="HO75" s="48"/>
      <c r="HP75" s="15"/>
      <c r="HQ75" s="14"/>
      <c r="HR75" s="14"/>
      <c r="HS75" s="48"/>
      <c r="HT75" s="15"/>
      <c r="HU75" s="14"/>
      <c r="HV75" s="14"/>
      <c r="HW75" s="48"/>
      <c r="HX75" s="15"/>
      <c r="HY75" s="14"/>
      <c r="HZ75" s="14"/>
      <c r="IA75" s="48"/>
      <c r="IB75" s="15"/>
      <c r="IC75" s="14"/>
      <c r="ID75" s="14"/>
      <c r="IE75" s="48"/>
      <c r="IF75" s="15"/>
      <c r="IG75" s="14"/>
      <c r="IH75" s="14"/>
      <c r="II75" s="48"/>
      <c r="IJ75" s="15"/>
      <c r="IK75" s="14"/>
      <c r="IL75" s="14"/>
      <c r="IM75" s="48"/>
      <c r="IN75" s="15"/>
      <c r="IO75" s="14"/>
      <c r="IP75" s="14"/>
      <c r="IQ75" s="48"/>
      <c r="IR75" s="15"/>
      <c r="IS75" s="14"/>
    </row>
    <row r="76" spans="1:253" s="12" customFormat="1" ht="15.75" x14ac:dyDescent="0.25">
      <c r="A76" s="57" t="s">
        <v>272</v>
      </c>
      <c r="B76" s="48">
        <f t="shared" si="158"/>
        <v>0</v>
      </c>
      <c r="C76" s="48">
        <f t="shared" si="159"/>
        <v>97.2</v>
      </c>
      <c r="D76" s="48">
        <f t="shared" si="160"/>
        <v>84.001929999999987</v>
      </c>
      <c r="E76" s="48">
        <f t="shared" si="343"/>
        <v>86.421738683127558</v>
      </c>
      <c r="F76" s="48"/>
      <c r="G76" s="78"/>
      <c r="H76" s="78"/>
      <c r="I76" s="78"/>
      <c r="J76" s="78"/>
      <c r="K76" s="78"/>
      <c r="L76" s="78"/>
      <c r="M76" s="78"/>
      <c r="N76" s="78"/>
      <c r="O76" s="78"/>
      <c r="P76" s="78"/>
      <c r="Q76" s="78"/>
      <c r="R76" s="78"/>
      <c r="S76" s="78"/>
      <c r="T76" s="78"/>
      <c r="U76" s="78"/>
      <c r="V76" s="7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v>97.2</v>
      </c>
      <c r="CB76" s="48">
        <v>84.001929999999987</v>
      </c>
      <c r="CC76" s="14">
        <f t="shared" si="335"/>
        <v>86.421738683127558</v>
      </c>
      <c r="CD76" s="14"/>
      <c r="CE76" s="48"/>
      <c r="CF76" s="15"/>
      <c r="CG76" s="48"/>
      <c r="CH76" s="48"/>
      <c r="CI76" s="48"/>
      <c r="CJ76" s="48"/>
      <c r="CK76" s="48"/>
      <c r="CL76" s="48"/>
      <c r="CM76" s="48"/>
      <c r="CN76" s="15"/>
      <c r="CO76" s="48"/>
      <c r="CP76" s="48"/>
      <c r="CQ76" s="48"/>
      <c r="CR76" s="15"/>
      <c r="CS76" s="48"/>
      <c r="CT76" s="48"/>
      <c r="CU76" s="48"/>
      <c r="CV76" s="15"/>
      <c r="CW76" s="48"/>
      <c r="CX76" s="48"/>
      <c r="CY76" s="48"/>
      <c r="CZ76" s="15"/>
      <c r="DA76" s="48"/>
      <c r="DB76" s="157"/>
      <c r="DC76" s="48"/>
      <c r="DD76" s="48"/>
      <c r="DE76" s="48"/>
      <c r="DF76" s="48"/>
      <c r="DG76" s="48"/>
      <c r="DH76" s="48"/>
      <c r="DI76" s="14"/>
      <c r="DJ76" s="14"/>
      <c r="DK76" s="48"/>
      <c r="DL76" s="15"/>
      <c r="DM76" s="14"/>
      <c r="DN76" s="14"/>
      <c r="DO76" s="48"/>
      <c r="DP76" s="15"/>
      <c r="DQ76" s="14"/>
      <c r="DR76" s="14"/>
      <c r="DS76" s="48"/>
      <c r="DT76" s="15"/>
      <c r="DU76" s="14"/>
      <c r="DV76" s="14"/>
      <c r="DW76" s="48"/>
      <c r="DX76" s="15"/>
      <c r="DY76" s="14"/>
      <c r="DZ76" s="14"/>
      <c r="EA76" s="48"/>
      <c r="EB76" s="15"/>
      <c r="EC76" s="14"/>
      <c r="ED76" s="14"/>
      <c r="EE76" s="48"/>
      <c r="EF76" s="15"/>
      <c r="EG76" s="14"/>
      <c r="EH76" s="14"/>
      <c r="EI76" s="48"/>
      <c r="EJ76" s="15"/>
      <c r="EK76" s="14"/>
      <c r="EL76" s="14"/>
      <c r="EM76" s="48"/>
      <c r="EN76" s="15"/>
      <c r="EO76" s="14"/>
      <c r="EP76" s="14"/>
      <c r="EQ76" s="48"/>
      <c r="ER76" s="15"/>
      <c r="ES76" s="14"/>
      <c r="ET76" s="14"/>
      <c r="EU76" s="48"/>
      <c r="EV76" s="15"/>
      <c r="EW76" s="14"/>
      <c r="EX76" s="14"/>
      <c r="EY76" s="48"/>
      <c r="EZ76" s="15"/>
      <c r="FA76" s="14"/>
      <c r="FB76" s="14"/>
      <c r="FC76" s="48"/>
      <c r="FD76" s="15"/>
      <c r="FE76" s="14"/>
      <c r="FF76" s="14"/>
      <c r="FG76" s="48"/>
      <c r="FH76" s="15"/>
      <c r="FI76" s="14"/>
      <c r="FJ76" s="14"/>
      <c r="FK76" s="48"/>
      <c r="FL76" s="15"/>
      <c r="FM76" s="14"/>
      <c r="FN76" s="14"/>
      <c r="FO76" s="48"/>
      <c r="FP76" s="15"/>
      <c r="FQ76" s="14"/>
      <c r="FR76" s="14"/>
      <c r="FS76" s="48"/>
      <c r="FT76" s="15"/>
      <c r="FU76" s="48"/>
      <c r="FV76" s="48"/>
      <c r="FW76" s="48"/>
      <c r="FX76" s="15"/>
      <c r="FY76" s="48"/>
      <c r="FZ76" s="48"/>
      <c r="GA76" s="48"/>
      <c r="GB76" s="15"/>
      <c r="GC76" s="48"/>
      <c r="GD76" s="48"/>
      <c r="GE76" s="48"/>
      <c r="GF76" s="15"/>
      <c r="GG76" s="48"/>
      <c r="GH76" s="48"/>
      <c r="GI76" s="48"/>
      <c r="GJ76" s="15"/>
      <c r="GK76" s="48"/>
      <c r="GL76" s="48"/>
      <c r="GM76" s="48"/>
      <c r="GN76" s="15"/>
      <c r="GO76" s="48"/>
      <c r="GP76" s="48"/>
      <c r="GQ76" s="48"/>
      <c r="GR76" s="15"/>
      <c r="GS76" s="48"/>
      <c r="GT76" s="48"/>
      <c r="GU76" s="48"/>
      <c r="GV76" s="15"/>
      <c r="GW76" s="48"/>
      <c r="GX76" s="48"/>
      <c r="GY76" s="48"/>
      <c r="GZ76" s="15"/>
      <c r="HA76" s="48"/>
      <c r="HB76" s="48"/>
      <c r="HC76" s="48"/>
      <c r="HD76" s="15"/>
      <c r="HE76" s="48"/>
      <c r="HF76" s="48"/>
      <c r="HG76" s="48"/>
      <c r="HH76" s="48"/>
      <c r="HI76" s="48"/>
      <c r="HJ76" s="48"/>
      <c r="HK76" s="48"/>
      <c r="HL76" s="15"/>
      <c r="HM76" s="14"/>
      <c r="HN76" s="14"/>
      <c r="HO76" s="48"/>
      <c r="HP76" s="15"/>
      <c r="HQ76" s="14"/>
      <c r="HR76" s="14"/>
      <c r="HS76" s="48"/>
      <c r="HT76" s="15"/>
      <c r="HU76" s="14"/>
      <c r="HV76" s="14"/>
      <c r="HW76" s="48"/>
      <c r="HX76" s="15"/>
      <c r="HY76" s="14"/>
      <c r="HZ76" s="14"/>
      <c r="IA76" s="48"/>
      <c r="IB76" s="15"/>
      <c r="IC76" s="14"/>
      <c r="ID76" s="14"/>
      <c r="IE76" s="48"/>
      <c r="IF76" s="15"/>
      <c r="IG76" s="14"/>
      <c r="IH76" s="14"/>
      <c r="II76" s="48"/>
      <c r="IJ76" s="15"/>
      <c r="IK76" s="14"/>
      <c r="IL76" s="14"/>
      <c r="IM76" s="48"/>
      <c r="IN76" s="15"/>
      <c r="IO76" s="14"/>
      <c r="IP76" s="14"/>
      <c r="IQ76" s="48"/>
      <c r="IR76" s="15"/>
      <c r="IS76" s="14"/>
    </row>
    <row r="77" spans="1:253" s="12" customFormat="1" ht="15.75" x14ac:dyDescent="0.25">
      <c r="A77" s="57" t="s">
        <v>471</v>
      </c>
      <c r="B77" s="48">
        <f t="shared" ref="B77:B140" si="344">F77+J77+N77+R77+V77+Z77+AD77+AH77+AL77+AP77+AT77+AX77+BB77+BF77+BJ77+BN77+BR77+BV77++BZ77+CD77+CH77+CL77+CP77+CT77+CX77+DB77+DF77+DJ77+DN77+DR77+DV77+DZ77+ED77+EH77+EL77+EP77+ET77+EX77+FB77+FF77+FJ77+FN77+FR77+FV77+FZ77+GD77+GH77+GL77+GP77+GT77+GX77+HB77+HF77+HJ77+HN77+HR77+HV77+HZ77+ID77+IH77+IL77+IP77</f>
        <v>0</v>
      </c>
      <c r="C77" s="48">
        <f t="shared" ref="C77:C140" si="345">G77+K77+O77+S77+W77+AA77+AE77+AI77+AM77+AQ77+AU77+AY77+BC77+BG77+BK77+BO77+BS77+BW77++CA77+CE77+CI77+CM77+CQ77+CU77+CY77+DC77+DG77+DK77+DO77+DS77+DW77+EA77+EE77+EI77+EM77+EQ77+EU77+EY77+FC77+FG77+FK77+FO77+FS77+FW77+GA77+GE77+GI77+GM77+GQ77+GU77+GY77+HC77+HG77+HK77+HO77+HS77+HW77+IA77+IE77+II77+IM77+IQ77</f>
        <v>52.3</v>
      </c>
      <c r="D77" s="48">
        <f t="shared" ref="D77:D140" si="346">H77+L77+P77+T77+X77+AB77+AF77+AJ77+AN77+AR77+AV77+AZ77+BD77+BH77+BL77+BP77+BT77+BX77++CB77+CF77+CJ77+CN77+CR77+CV77+CZ77+DD77+DH77+DL77+DP77+DT77+DX77+EB77+EF77+EJ77+EN77+ER77+EV77+EZ77+FD77+FH77+FL77+FP77+FT77+FX77+GB77+GF77+GJ77+GN77+GR77+GV77+GZ77+HD77+HH77+HL77+HP77+HT77+HX77+IB77+IF77+IJ77+IN77+IR77</f>
        <v>52.29354</v>
      </c>
      <c r="E77" s="48">
        <f t="shared" si="343"/>
        <v>99.987648183556416</v>
      </c>
      <c r="F77" s="48"/>
      <c r="G77" s="78"/>
      <c r="H77" s="78"/>
      <c r="I77" s="78"/>
      <c r="J77" s="78"/>
      <c r="K77" s="78"/>
      <c r="L77" s="78"/>
      <c r="M77" s="78"/>
      <c r="N77" s="78"/>
      <c r="O77" s="78"/>
      <c r="P77" s="78"/>
      <c r="Q77" s="78"/>
      <c r="R77" s="78"/>
      <c r="S77" s="78"/>
      <c r="T77" s="78"/>
      <c r="U77" s="78"/>
      <c r="V77" s="7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v>52.3</v>
      </c>
      <c r="CB77" s="48">
        <v>52.29354</v>
      </c>
      <c r="CC77" s="14">
        <f t="shared" si="335"/>
        <v>99.987648183556416</v>
      </c>
      <c r="CD77" s="14"/>
      <c r="CE77" s="48"/>
      <c r="CF77" s="15"/>
      <c r="CG77" s="48"/>
      <c r="CH77" s="48"/>
      <c r="CI77" s="48"/>
      <c r="CJ77" s="48"/>
      <c r="CK77" s="48"/>
      <c r="CL77" s="48"/>
      <c r="CM77" s="48"/>
      <c r="CN77" s="15"/>
      <c r="CO77" s="48"/>
      <c r="CP77" s="48"/>
      <c r="CQ77" s="48"/>
      <c r="CR77" s="15"/>
      <c r="CS77" s="48"/>
      <c r="CT77" s="48"/>
      <c r="CU77" s="48"/>
      <c r="CV77" s="15"/>
      <c r="CW77" s="48"/>
      <c r="CX77" s="48"/>
      <c r="CY77" s="48"/>
      <c r="CZ77" s="15"/>
      <c r="DA77" s="48"/>
      <c r="DB77" s="157"/>
      <c r="DC77" s="48"/>
      <c r="DD77" s="48"/>
      <c r="DE77" s="48"/>
      <c r="DF77" s="48"/>
      <c r="DG77" s="48"/>
      <c r="DH77" s="48"/>
      <c r="DI77" s="14"/>
      <c r="DJ77" s="14"/>
      <c r="DK77" s="48"/>
      <c r="DL77" s="15"/>
      <c r="DM77" s="14"/>
      <c r="DN77" s="14"/>
      <c r="DO77" s="48"/>
      <c r="DP77" s="15"/>
      <c r="DQ77" s="14"/>
      <c r="DR77" s="14"/>
      <c r="DS77" s="48"/>
      <c r="DT77" s="15"/>
      <c r="DU77" s="14"/>
      <c r="DV77" s="14"/>
      <c r="DW77" s="48"/>
      <c r="DX77" s="15"/>
      <c r="DY77" s="14"/>
      <c r="DZ77" s="14"/>
      <c r="EA77" s="48"/>
      <c r="EB77" s="15"/>
      <c r="EC77" s="14"/>
      <c r="ED77" s="14"/>
      <c r="EE77" s="48"/>
      <c r="EF77" s="15"/>
      <c r="EG77" s="14"/>
      <c r="EH77" s="14"/>
      <c r="EI77" s="48"/>
      <c r="EJ77" s="15"/>
      <c r="EK77" s="14"/>
      <c r="EL77" s="14"/>
      <c r="EM77" s="48"/>
      <c r="EN77" s="15"/>
      <c r="EO77" s="14"/>
      <c r="EP77" s="14"/>
      <c r="EQ77" s="48"/>
      <c r="ER77" s="15"/>
      <c r="ES77" s="14"/>
      <c r="ET77" s="14"/>
      <c r="EU77" s="48"/>
      <c r="EV77" s="15"/>
      <c r="EW77" s="14"/>
      <c r="EX77" s="14"/>
      <c r="EY77" s="48"/>
      <c r="EZ77" s="15"/>
      <c r="FA77" s="14"/>
      <c r="FB77" s="14"/>
      <c r="FC77" s="48"/>
      <c r="FD77" s="15"/>
      <c r="FE77" s="14"/>
      <c r="FF77" s="14"/>
      <c r="FG77" s="48"/>
      <c r="FH77" s="15"/>
      <c r="FI77" s="14"/>
      <c r="FJ77" s="14"/>
      <c r="FK77" s="48"/>
      <c r="FL77" s="15"/>
      <c r="FM77" s="14"/>
      <c r="FN77" s="14"/>
      <c r="FO77" s="48"/>
      <c r="FP77" s="15"/>
      <c r="FQ77" s="14"/>
      <c r="FR77" s="14"/>
      <c r="FS77" s="48"/>
      <c r="FT77" s="15"/>
      <c r="FU77" s="48"/>
      <c r="FV77" s="48"/>
      <c r="FW77" s="48"/>
      <c r="FX77" s="15"/>
      <c r="FY77" s="48"/>
      <c r="FZ77" s="48"/>
      <c r="GA77" s="48"/>
      <c r="GB77" s="15"/>
      <c r="GC77" s="48"/>
      <c r="GD77" s="48"/>
      <c r="GE77" s="48"/>
      <c r="GF77" s="15"/>
      <c r="GG77" s="48"/>
      <c r="GH77" s="48"/>
      <c r="GI77" s="48"/>
      <c r="GJ77" s="15"/>
      <c r="GK77" s="48"/>
      <c r="GL77" s="48"/>
      <c r="GM77" s="48"/>
      <c r="GN77" s="15"/>
      <c r="GO77" s="48"/>
      <c r="GP77" s="48"/>
      <c r="GQ77" s="48"/>
      <c r="GR77" s="15"/>
      <c r="GS77" s="48"/>
      <c r="GT77" s="48"/>
      <c r="GU77" s="48"/>
      <c r="GV77" s="15"/>
      <c r="GW77" s="48"/>
      <c r="GX77" s="48"/>
      <c r="GY77" s="48"/>
      <c r="GZ77" s="15"/>
      <c r="HA77" s="48"/>
      <c r="HB77" s="48"/>
      <c r="HC77" s="48"/>
      <c r="HD77" s="15"/>
      <c r="HE77" s="48"/>
      <c r="HF77" s="48"/>
      <c r="HG77" s="48"/>
      <c r="HH77" s="48"/>
      <c r="HI77" s="48"/>
      <c r="HJ77" s="48"/>
      <c r="HK77" s="48"/>
      <c r="HL77" s="15"/>
      <c r="HM77" s="14"/>
      <c r="HN77" s="14"/>
      <c r="HO77" s="48"/>
      <c r="HP77" s="15"/>
      <c r="HQ77" s="14"/>
      <c r="HR77" s="14"/>
      <c r="HS77" s="48"/>
      <c r="HT77" s="15"/>
      <c r="HU77" s="14"/>
      <c r="HV77" s="14"/>
      <c r="HW77" s="48"/>
      <c r="HX77" s="15"/>
      <c r="HY77" s="14"/>
      <c r="HZ77" s="14"/>
      <c r="IA77" s="48"/>
      <c r="IB77" s="15"/>
      <c r="IC77" s="14"/>
      <c r="ID77" s="14"/>
      <c r="IE77" s="48"/>
      <c r="IF77" s="15"/>
      <c r="IG77" s="14"/>
      <c r="IH77" s="14"/>
      <c r="II77" s="48"/>
      <c r="IJ77" s="15"/>
      <c r="IK77" s="14"/>
      <c r="IL77" s="14"/>
      <c r="IM77" s="48"/>
      <c r="IN77" s="15"/>
      <c r="IO77" s="14"/>
      <c r="IP77" s="14"/>
      <c r="IQ77" s="48"/>
      <c r="IR77" s="15"/>
      <c r="IS77" s="14"/>
    </row>
    <row r="78" spans="1:253" s="12" customFormat="1" ht="15.75" x14ac:dyDescent="0.25">
      <c r="A78" s="57" t="s">
        <v>472</v>
      </c>
      <c r="B78" s="48">
        <f t="shared" si="344"/>
        <v>0</v>
      </c>
      <c r="C78" s="48">
        <f t="shared" si="345"/>
        <v>97.2</v>
      </c>
      <c r="D78" s="48">
        <f t="shared" si="346"/>
        <v>97.196880000000007</v>
      </c>
      <c r="E78" s="48">
        <f t="shared" si="343"/>
        <v>99.99679012345679</v>
      </c>
      <c r="F78" s="48"/>
      <c r="G78" s="78"/>
      <c r="H78" s="78"/>
      <c r="I78" s="78"/>
      <c r="J78" s="78"/>
      <c r="K78" s="78"/>
      <c r="L78" s="78"/>
      <c r="M78" s="78"/>
      <c r="N78" s="78"/>
      <c r="O78" s="78"/>
      <c r="P78" s="78"/>
      <c r="Q78" s="78"/>
      <c r="R78" s="78"/>
      <c r="S78" s="78"/>
      <c r="T78" s="78"/>
      <c r="U78" s="78"/>
      <c r="V78" s="7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v>97.2</v>
      </c>
      <c r="CB78" s="48">
        <v>97.196880000000007</v>
      </c>
      <c r="CC78" s="14">
        <f t="shared" si="335"/>
        <v>99.99679012345679</v>
      </c>
      <c r="CD78" s="14"/>
      <c r="CE78" s="48"/>
      <c r="CF78" s="15"/>
      <c r="CG78" s="48"/>
      <c r="CH78" s="48"/>
      <c r="CI78" s="48"/>
      <c r="CJ78" s="48"/>
      <c r="CK78" s="48"/>
      <c r="CL78" s="48"/>
      <c r="CM78" s="48"/>
      <c r="CN78" s="15"/>
      <c r="CO78" s="48"/>
      <c r="CP78" s="48"/>
      <c r="CQ78" s="48"/>
      <c r="CR78" s="15"/>
      <c r="CS78" s="48"/>
      <c r="CT78" s="48"/>
      <c r="CU78" s="48"/>
      <c r="CV78" s="15"/>
      <c r="CW78" s="48"/>
      <c r="CX78" s="48"/>
      <c r="CY78" s="48"/>
      <c r="CZ78" s="15"/>
      <c r="DA78" s="48"/>
      <c r="DB78" s="157"/>
      <c r="DC78" s="48"/>
      <c r="DD78" s="48"/>
      <c r="DE78" s="48"/>
      <c r="DF78" s="48"/>
      <c r="DG78" s="48"/>
      <c r="DH78" s="48"/>
      <c r="DI78" s="14"/>
      <c r="DJ78" s="14"/>
      <c r="DK78" s="48"/>
      <c r="DL78" s="15"/>
      <c r="DM78" s="14"/>
      <c r="DN78" s="14"/>
      <c r="DO78" s="48"/>
      <c r="DP78" s="15"/>
      <c r="DQ78" s="14"/>
      <c r="DR78" s="14"/>
      <c r="DS78" s="48"/>
      <c r="DT78" s="15"/>
      <c r="DU78" s="14"/>
      <c r="DV78" s="14"/>
      <c r="DW78" s="48"/>
      <c r="DX78" s="15"/>
      <c r="DY78" s="14"/>
      <c r="DZ78" s="14"/>
      <c r="EA78" s="48"/>
      <c r="EB78" s="15"/>
      <c r="EC78" s="14"/>
      <c r="ED78" s="14"/>
      <c r="EE78" s="48"/>
      <c r="EF78" s="15"/>
      <c r="EG78" s="14"/>
      <c r="EH78" s="14"/>
      <c r="EI78" s="48"/>
      <c r="EJ78" s="15"/>
      <c r="EK78" s="14"/>
      <c r="EL78" s="14"/>
      <c r="EM78" s="48"/>
      <c r="EN78" s="15"/>
      <c r="EO78" s="14"/>
      <c r="EP78" s="14"/>
      <c r="EQ78" s="48"/>
      <c r="ER78" s="15"/>
      <c r="ES78" s="14"/>
      <c r="ET78" s="14"/>
      <c r="EU78" s="48"/>
      <c r="EV78" s="15"/>
      <c r="EW78" s="14"/>
      <c r="EX78" s="14"/>
      <c r="EY78" s="48"/>
      <c r="EZ78" s="15"/>
      <c r="FA78" s="14"/>
      <c r="FB78" s="14"/>
      <c r="FC78" s="48"/>
      <c r="FD78" s="15"/>
      <c r="FE78" s="14"/>
      <c r="FF78" s="14"/>
      <c r="FG78" s="48"/>
      <c r="FH78" s="15"/>
      <c r="FI78" s="14"/>
      <c r="FJ78" s="14"/>
      <c r="FK78" s="48"/>
      <c r="FL78" s="15"/>
      <c r="FM78" s="14"/>
      <c r="FN78" s="14"/>
      <c r="FO78" s="48"/>
      <c r="FP78" s="15"/>
      <c r="FQ78" s="14"/>
      <c r="FR78" s="14"/>
      <c r="FS78" s="48"/>
      <c r="FT78" s="15"/>
      <c r="FU78" s="48"/>
      <c r="FV78" s="48"/>
      <c r="FW78" s="48"/>
      <c r="FX78" s="15"/>
      <c r="FY78" s="48"/>
      <c r="FZ78" s="48"/>
      <c r="GA78" s="48"/>
      <c r="GB78" s="15"/>
      <c r="GC78" s="48"/>
      <c r="GD78" s="48"/>
      <c r="GE78" s="48"/>
      <c r="GF78" s="15"/>
      <c r="GG78" s="48"/>
      <c r="GH78" s="48"/>
      <c r="GI78" s="48"/>
      <c r="GJ78" s="15"/>
      <c r="GK78" s="48"/>
      <c r="GL78" s="48"/>
      <c r="GM78" s="48"/>
      <c r="GN78" s="15"/>
      <c r="GO78" s="48"/>
      <c r="GP78" s="48"/>
      <c r="GQ78" s="48"/>
      <c r="GR78" s="15"/>
      <c r="GS78" s="48"/>
      <c r="GT78" s="48"/>
      <c r="GU78" s="48"/>
      <c r="GV78" s="15"/>
      <c r="GW78" s="48"/>
      <c r="GX78" s="48"/>
      <c r="GY78" s="48"/>
      <c r="GZ78" s="15"/>
      <c r="HA78" s="48"/>
      <c r="HB78" s="48"/>
      <c r="HC78" s="48"/>
      <c r="HD78" s="15"/>
      <c r="HE78" s="48"/>
      <c r="HF78" s="48"/>
      <c r="HG78" s="48"/>
      <c r="HH78" s="48"/>
      <c r="HI78" s="48"/>
      <c r="HJ78" s="48"/>
      <c r="HK78" s="48"/>
      <c r="HL78" s="15"/>
      <c r="HM78" s="14"/>
      <c r="HN78" s="14"/>
      <c r="HO78" s="48"/>
      <c r="HP78" s="15"/>
      <c r="HQ78" s="14"/>
      <c r="HR78" s="14"/>
      <c r="HS78" s="48"/>
      <c r="HT78" s="15"/>
      <c r="HU78" s="14"/>
      <c r="HV78" s="14"/>
      <c r="HW78" s="48"/>
      <c r="HX78" s="15"/>
      <c r="HY78" s="14"/>
      <c r="HZ78" s="14"/>
      <c r="IA78" s="48"/>
      <c r="IB78" s="15"/>
      <c r="IC78" s="14"/>
      <c r="ID78" s="14"/>
      <c r="IE78" s="48"/>
      <c r="IF78" s="15"/>
      <c r="IG78" s="14"/>
      <c r="IH78" s="14"/>
      <c r="II78" s="48"/>
      <c r="IJ78" s="15"/>
      <c r="IK78" s="14"/>
      <c r="IL78" s="14"/>
      <c r="IM78" s="48"/>
      <c r="IN78" s="15"/>
      <c r="IO78" s="14"/>
      <c r="IP78" s="14"/>
      <c r="IQ78" s="48"/>
      <c r="IR78" s="15"/>
      <c r="IS78" s="14"/>
    </row>
    <row r="79" spans="1:253" s="12" customFormat="1" ht="15.75" x14ac:dyDescent="0.25">
      <c r="A79" s="57" t="s">
        <v>474</v>
      </c>
      <c r="B79" s="48">
        <f t="shared" si="344"/>
        <v>0</v>
      </c>
      <c r="C79" s="48">
        <f t="shared" si="345"/>
        <v>52.3</v>
      </c>
      <c r="D79" s="48">
        <f t="shared" si="346"/>
        <v>47.539589999999997</v>
      </c>
      <c r="E79" s="48">
        <f t="shared" si="343"/>
        <v>90.897877629063089</v>
      </c>
      <c r="F79" s="48"/>
      <c r="G79" s="78"/>
      <c r="H79" s="78"/>
      <c r="I79" s="78"/>
      <c r="J79" s="78"/>
      <c r="K79" s="78"/>
      <c r="L79" s="78"/>
      <c r="M79" s="78"/>
      <c r="N79" s="78"/>
      <c r="O79" s="78"/>
      <c r="P79" s="78"/>
      <c r="Q79" s="78"/>
      <c r="R79" s="78"/>
      <c r="S79" s="78"/>
      <c r="T79" s="78"/>
      <c r="U79" s="78"/>
      <c r="V79" s="7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v>52.3</v>
      </c>
      <c r="CB79" s="48">
        <v>47.539589999999997</v>
      </c>
      <c r="CC79" s="14">
        <f t="shared" si="335"/>
        <v>90.897877629063089</v>
      </c>
      <c r="CD79" s="14"/>
      <c r="CE79" s="48"/>
      <c r="CF79" s="15"/>
      <c r="CG79" s="48"/>
      <c r="CH79" s="48"/>
      <c r="CI79" s="48"/>
      <c r="CJ79" s="48"/>
      <c r="CK79" s="48"/>
      <c r="CL79" s="48"/>
      <c r="CM79" s="48"/>
      <c r="CN79" s="15"/>
      <c r="CO79" s="48"/>
      <c r="CP79" s="48"/>
      <c r="CQ79" s="48"/>
      <c r="CR79" s="15"/>
      <c r="CS79" s="48"/>
      <c r="CT79" s="48"/>
      <c r="CU79" s="48"/>
      <c r="CV79" s="15"/>
      <c r="CW79" s="48"/>
      <c r="CX79" s="48"/>
      <c r="CY79" s="48"/>
      <c r="CZ79" s="15"/>
      <c r="DA79" s="48"/>
      <c r="DB79" s="157"/>
      <c r="DC79" s="48"/>
      <c r="DD79" s="48"/>
      <c r="DE79" s="48"/>
      <c r="DF79" s="48"/>
      <c r="DG79" s="48"/>
      <c r="DH79" s="48"/>
      <c r="DI79" s="14"/>
      <c r="DJ79" s="14"/>
      <c r="DK79" s="48"/>
      <c r="DL79" s="15"/>
      <c r="DM79" s="14"/>
      <c r="DN79" s="14"/>
      <c r="DO79" s="48"/>
      <c r="DP79" s="15"/>
      <c r="DQ79" s="14"/>
      <c r="DR79" s="14"/>
      <c r="DS79" s="48"/>
      <c r="DT79" s="15"/>
      <c r="DU79" s="14"/>
      <c r="DV79" s="14"/>
      <c r="DW79" s="48"/>
      <c r="DX79" s="15"/>
      <c r="DY79" s="14"/>
      <c r="DZ79" s="14"/>
      <c r="EA79" s="48"/>
      <c r="EB79" s="15"/>
      <c r="EC79" s="14"/>
      <c r="ED79" s="14"/>
      <c r="EE79" s="48"/>
      <c r="EF79" s="15"/>
      <c r="EG79" s="14"/>
      <c r="EH79" s="14"/>
      <c r="EI79" s="48"/>
      <c r="EJ79" s="15"/>
      <c r="EK79" s="14"/>
      <c r="EL79" s="14"/>
      <c r="EM79" s="48"/>
      <c r="EN79" s="15"/>
      <c r="EO79" s="14"/>
      <c r="EP79" s="14"/>
      <c r="EQ79" s="48"/>
      <c r="ER79" s="15"/>
      <c r="ES79" s="14"/>
      <c r="ET79" s="14"/>
      <c r="EU79" s="48"/>
      <c r="EV79" s="15"/>
      <c r="EW79" s="14"/>
      <c r="EX79" s="14"/>
      <c r="EY79" s="48"/>
      <c r="EZ79" s="15"/>
      <c r="FA79" s="14"/>
      <c r="FB79" s="14"/>
      <c r="FC79" s="48"/>
      <c r="FD79" s="15"/>
      <c r="FE79" s="14"/>
      <c r="FF79" s="14"/>
      <c r="FG79" s="48"/>
      <c r="FH79" s="15"/>
      <c r="FI79" s="14"/>
      <c r="FJ79" s="14"/>
      <c r="FK79" s="48"/>
      <c r="FL79" s="15"/>
      <c r="FM79" s="14"/>
      <c r="FN79" s="14"/>
      <c r="FO79" s="48"/>
      <c r="FP79" s="15"/>
      <c r="FQ79" s="14"/>
      <c r="FR79" s="14"/>
      <c r="FS79" s="48"/>
      <c r="FT79" s="15"/>
      <c r="FU79" s="48"/>
      <c r="FV79" s="48"/>
      <c r="FW79" s="48"/>
      <c r="FX79" s="15"/>
      <c r="FY79" s="48"/>
      <c r="FZ79" s="48"/>
      <c r="GA79" s="48"/>
      <c r="GB79" s="15"/>
      <c r="GC79" s="48"/>
      <c r="GD79" s="48"/>
      <c r="GE79" s="48"/>
      <c r="GF79" s="15"/>
      <c r="GG79" s="48"/>
      <c r="GH79" s="48"/>
      <c r="GI79" s="48"/>
      <c r="GJ79" s="15"/>
      <c r="GK79" s="48"/>
      <c r="GL79" s="48"/>
      <c r="GM79" s="48"/>
      <c r="GN79" s="15"/>
      <c r="GO79" s="48"/>
      <c r="GP79" s="48"/>
      <c r="GQ79" s="48"/>
      <c r="GR79" s="15"/>
      <c r="GS79" s="48"/>
      <c r="GT79" s="48"/>
      <c r="GU79" s="48"/>
      <c r="GV79" s="15"/>
      <c r="GW79" s="48"/>
      <c r="GX79" s="48"/>
      <c r="GY79" s="48"/>
      <c r="GZ79" s="15"/>
      <c r="HA79" s="48"/>
      <c r="HB79" s="48"/>
      <c r="HC79" s="48"/>
      <c r="HD79" s="15"/>
      <c r="HE79" s="48"/>
      <c r="HF79" s="48"/>
      <c r="HG79" s="48"/>
      <c r="HH79" s="48"/>
      <c r="HI79" s="48"/>
      <c r="HJ79" s="48"/>
      <c r="HK79" s="48"/>
      <c r="HL79" s="15"/>
      <c r="HM79" s="14"/>
      <c r="HN79" s="14"/>
      <c r="HO79" s="48"/>
      <c r="HP79" s="15"/>
      <c r="HQ79" s="14"/>
      <c r="HR79" s="14"/>
      <c r="HS79" s="48"/>
      <c r="HT79" s="15"/>
      <c r="HU79" s="14"/>
      <c r="HV79" s="14"/>
      <c r="HW79" s="48"/>
      <c r="HX79" s="15"/>
      <c r="HY79" s="14"/>
      <c r="HZ79" s="14"/>
      <c r="IA79" s="48"/>
      <c r="IB79" s="15"/>
      <c r="IC79" s="14"/>
      <c r="ID79" s="14"/>
      <c r="IE79" s="48"/>
      <c r="IF79" s="15"/>
      <c r="IG79" s="14"/>
      <c r="IH79" s="14"/>
      <c r="II79" s="48"/>
      <c r="IJ79" s="15"/>
      <c r="IK79" s="14"/>
      <c r="IL79" s="14"/>
      <c r="IM79" s="48"/>
      <c r="IN79" s="15"/>
      <c r="IO79" s="14"/>
      <c r="IP79" s="14"/>
      <c r="IQ79" s="48"/>
      <c r="IR79" s="15"/>
      <c r="IS79" s="14"/>
    </row>
    <row r="80" spans="1:253" s="12" customFormat="1" ht="15.75" x14ac:dyDescent="0.25">
      <c r="A80" s="57" t="s">
        <v>473</v>
      </c>
      <c r="B80" s="48">
        <f t="shared" si="344"/>
        <v>0</v>
      </c>
      <c r="C80" s="48">
        <f t="shared" si="345"/>
        <v>52.3</v>
      </c>
      <c r="D80" s="48">
        <f t="shared" si="346"/>
        <v>49.014720000000004</v>
      </c>
      <c r="E80" s="48">
        <f t="shared" si="343"/>
        <v>93.718393881453167</v>
      </c>
      <c r="F80" s="48"/>
      <c r="G80" s="78"/>
      <c r="H80" s="78"/>
      <c r="I80" s="78"/>
      <c r="J80" s="78"/>
      <c r="K80" s="78"/>
      <c r="L80" s="78"/>
      <c r="M80" s="78"/>
      <c r="N80" s="78"/>
      <c r="O80" s="78"/>
      <c r="P80" s="78"/>
      <c r="Q80" s="78"/>
      <c r="R80" s="78"/>
      <c r="S80" s="78"/>
      <c r="T80" s="78"/>
      <c r="U80" s="78"/>
      <c r="V80" s="7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v>52.3</v>
      </c>
      <c r="CB80" s="48">
        <v>49.014720000000004</v>
      </c>
      <c r="CC80" s="14">
        <f t="shared" si="335"/>
        <v>93.718393881453167</v>
      </c>
      <c r="CD80" s="14"/>
      <c r="CE80" s="48"/>
      <c r="CF80" s="15"/>
      <c r="CG80" s="48"/>
      <c r="CH80" s="48"/>
      <c r="CI80" s="48"/>
      <c r="CJ80" s="48"/>
      <c r="CK80" s="48"/>
      <c r="CL80" s="48"/>
      <c r="CM80" s="48"/>
      <c r="CN80" s="15"/>
      <c r="CO80" s="48"/>
      <c r="CP80" s="48"/>
      <c r="CQ80" s="48"/>
      <c r="CR80" s="15"/>
      <c r="CS80" s="48"/>
      <c r="CT80" s="48"/>
      <c r="CU80" s="48"/>
      <c r="CV80" s="15"/>
      <c r="CW80" s="48"/>
      <c r="CX80" s="48"/>
      <c r="CY80" s="48"/>
      <c r="CZ80" s="15"/>
      <c r="DA80" s="48"/>
      <c r="DB80" s="157"/>
      <c r="DC80" s="48"/>
      <c r="DD80" s="48"/>
      <c r="DE80" s="48"/>
      <c r="DF80" s="48"/>
      <c r="DG80" s="48"/>
      <c r="DH80" s="48"/>
      <c r="DI80" s="14"/>
      <c r="DJ80" s="14"/>
      <c r="DK80" s="48"/>
      <c r="DL80" s="15"/>
      <c r="DM80" s="14"/>
      <c r="DN80" s="14"/>
      <c r="DO80" s="48"/>
      <c r="DP80" s="15"/>
      <c r="DQ80" s="14"/>
      <c r="DR80" s="14"/>
      <c r="DS80" s="48"/>
      <c r="DT80" s="15"/>
      <c r="DU80" s="14"/>
      <c r="DV80" s="14"/>
      <c r="DW80" s="48"/>
      <c r="DX80" s="15"/>
      <c r="DY80" s="14"/>
      <c r="DZ80" s="14"/>
      <c r="EA80" s="48"/>
      <c r="EB80" s="15"/>
      <c r="EC80" s="14"/>
      <c r="ED80" s="14"/>
      <c r="EE80" s="48"/>
      <c r="EF80" s="15"/>
      <c r="EG80" s="14"/>
      <c r="EH80" s="14"/>
      <c r="EI80" s="48"/>
      <c r="EJ80" s="15"/>
      <c r="EK80" s="14"/>
      <c r="EL80" s="14"/>
      <c r="EM80" s="48"/>
      <c r="EN80" s="15"/>
      <c r="EO80" s="14"/>
      <c r="EP80" s="14"/>
      <c r="EQ80" s="48"/>
      <c r="ER80" s="15"/>
      <c r="ES80" s="14"/>
      <c r="ET80" s="14"/>
      <c r="EU80" s="48"/>
      <c r="EV80" s="15"/>
      <c r="EW80" s="14"/>
      <c r="EX80" s="14"/>
      <c r="EY80" s="48"/>
      <c r="EZ80" s="15"/>
      <c r="FA80" s="14"/>
      <c r="FB80" s="14"/>
      <c r="FC80" s="48"/>
      <c r="FD80" s="15"/>
      <c r="FE80" s="14"/>
      <c r="FF80" s="14"/>
      <c r="FG80" s="48"/>
      <c r="FH80" s="15"/>
      <c r="FI80" s="14"/>
      <c r="FJ80" s="14"/>
      <c r="FK80" s="48"/>
      <c r="FL80" s="15"/>
      <c r="FM80" s="14"/>
      <c r="FN80" s="14"/>
      <c r="FO80" s="48"/>
      <c r="FP80" s="15"/>
      <c r="FQ80" s="14"/>
      <c r="FR80" s="14"/>
      <c r="FS80" s="48"/>
      <c r="FT80" s="15"/>
      <c r="FU80" s="48"/>
      <c r="FV80" s="48"/>
      <c r="FW80" s="48"/>
      <c r="FX80" s="15"/>
      <c r="FY80" s="48"/>
      <c r="FZ80" s="48"/>
      <c r="GA80" s="48"/>
      <c r="GB80" s="15"/>
      <c r="GC80" s="48"/>
      <c r="GD80" s="48"/>
      <c r="GE80" s="48"/>
      <c r="GF80" s="15"/>
      <c r="GG80" s="48"/>
      <c r="GH80" s="48"/>
      <c r="GI80" s="48"/>
      <c r="GJ80" s="15"/>
      <c r="GK80" s="48"/>
      <c r="GL80" s="48"/>
      <c r="GM80" s="48"/>
      <c r="GN80" s="15"/>
      <c r="GO80" s="48"/>
      <c r="GP80" s="48"/>
      <c r="GQ80" s="48"/>
      <c r="GR80" s="15"/>
      <c r="GS80" s="48"/>
      <c r="GT80" s="48"/>
      <c r="GU80" s="48"/>
      <c r="GV80" s="15"/>
      <c r="GW80" s="48"/>
      <c r="GX80" s="48"/>
      <c r="GY80" s="48"/>
      <c r="GZ80" s="15"/>
      <c r="HA80" s="48"/>
      <c r="HB80" s="48"/>
      <c r="HC80" s="48"/>
      <c r="HD80" s="15"/>
      <c r="HE80" s="48"/>
      <c r="HF80" s="48"/>
      <c r="HG80" s="48"/>
      <c r="HH80" s="48"/>
      <c r="HI80" s="48"/>
      <c r="HJ80" s="48"/>
      <c r="HK80" s="48"/>
      <c r="HL80" s="15"/>
      <c r="HM80" s="14"/>
      <c r="HN80" s="14"/>
      <c r="HO80" s="48"/>
      <c r="HP80" s="15"/>
      <c r="HQ80" s="14"/>
      <c r="HR80" s="14"/>
      <c r="HS80" s="48"/>
      <c r="HT80" s="15"/>
      <c r="HU80" s="14"/>
      <c r="HV80" s="14"/>
      <c r="HW80" s="48"/>
      <c r="HX80" s="15"/>
      <c r="HY80" s="14"/>
      <c r="HZ80" s="14"/>
      <c r="IA80" s="48"/>
      <c r="IB80" s="15"/>
      <c r="IC80" s="14"/>
      <c r="ID80" s="14"/>
      <c r="IE80" s="48"/>
      <c r="IF80" s="15"/>
      <c r="IG80" s="14"/>
      <c r="IH80" s="14"/>
      <c r="II80" s="48"/>
      <c r="IJ80" s="15"/>
      <c r="IK80" s="14"/>
      <c r="IL80" s="14"/>
      <c r="IM80" s="48"/>
      <c r="IN80" s="15"/>
      <c r="IO80" s="14"/>
      <c r="IP80" s="14"/>
      <c r="IQ80" s="48"/>
      <c r="IR80" s="15"/>
      <c r="IS80" s="14"/>
    </row>
    <row r="81" spans="1:253" s="12" customFormat="1" ht="15.75" x14ac:dyDescent="0.25">
      <c r="A81" s="57" t="s">
        <v>376</v>
      </c>
      <c r="B81" s="48">
        <f t="shared" si="344"/>
        <v>0</v>
      </c>
      <c r="C81" s="48">
        <f t="shared" si="345"/>
        <v>97.2</v>
      </c>
      <c r="D81" s="48">
        <f t="shared" si="346"/>
        <v>97.196880000000007</v>
      </c>
      <c r="E81" s="48">
        <f t="shared" si="343"/>
        <v>99.99679012345679</v>
      </c>
      <c r="F81" s="48"/>
      <c r="G81" s="78"/>
      <c r="H81" s="78"/>
      <c r="I81" s="78"/>
      <c r="J81" s="78"/>
      <c r="K81" s="78"/>
      <c r="L81" s="78"/>
      <c r="M81" s="78"/>
      <c r="N81" s="78"/>
      <c r="O81" s="78"/>
      <c r="P81" s="78"/>
      <c r="Q81" s="78"/>
      <c r="R81" s="78"/>
      <c r="S81" s="78"/>
      <c r="T81" s="78"/>
      <c r="U81" s="78"/>
      <c r="V81" s="7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v>97.2</v>
      </c>
      <c r="CB81" s="48">
        <v>97.196880000000007</v>
      </c>
      <c r="CC81" s="14">
        <f t="shared" si="335"/>
        <v>99.99679012345679</v>
      </c>
      <c r="CD81" s="14"/>
      <c r="CE81" s="48"/>
      <c r="CF81" s="15"/>
      <c r="CG81" s="48"/>
      <c r="CH81" s="48"/>
      <c r="CI81" s="48"/>
      <c r="CJ81" s="48"/>
      <c r="CK81" s="48"/>
      <c r="CL81" s="48"/>
      <c r="CM81" s="48"/>
      <c r="CN81" s="15"/>
      <c r="CO81" s="48"/>
      <c r="CP81" s="48"/>
      <c r="CQ81" s="48"/>
      <c r="CR81" s="15"/>
      <c r="CS81" s="48"/>
      <c r="CT81" s="48"/>
      <c r="CU81" s="48"/>
      <c r="CV81" s="15"/>
      <c r="CW81" s="48"/>
      <c r="CX81" s="48"/>
      <c r="CY81" s="48"/>
      <c r="CZ81" s="15"/>
      <c r="DA81" s="48"/>
      <c r="DB81" s="157"/>
      <c r="DC81" s="48"/>
      <c r="DD81" s="48"/>
      <c r="DE81" s="48"/>
      <c r="DF81" s="48"/>
      <c r="DG81" s="48"/>
      <c r="DH81" s="48"/>
      <c r="DI81" s="14"/>
      <c r="DJ81" s="14"/>
      <c r="DK81" s="48"/>
      <c r="DL81" s="15"/>
      <c r="DM81" s="14"/>
      <c r="DN81" s="14"/>
      <c r="DO81" s="48"/>
      <c r="DP81" s="15"/>
      <c r="DQ81" s="14"/>
      <c r="DR81" s="14"/>
      <c r="DS81" s="48"/>
      <c r="DT81" s="15"/>
      <c r="DU81" s="14"/>
      <c r="DV81" s="14"/>
      <c r="DW81" s="48"/>
      <c r="DX81" s="15"/>
      <c r="DY81" s="14"/>
      <c r="DZ81" s="14"/>
      <c r="EA81" s="48"/>
      <c r="EB81" s="15"/>
      <c r="EC81" s="14"/>
      <c r="ED81" s="14"/>
      <c r="EE81" s="48"/>
      <c r="EF81" s="15"/>
      <c r="EG81" s="14"/>
      <c r="EH81" s="14"/>
      <c r="EI81" s="48"/>
      <c r="EJ81" s="15"/>
      <c r="EK81" s="14"/>
      <c r="EL81" s="14"/>
      <c r="EM81" s="48"/>
      <c r="EN81" s="15"/>
      <c r="EO81" s="14"/>
      <c r="EP81" s="14"/>
      <c r="EQ81" s="48"/>
      <c r="ER81" s="15"/>
      <c r="ES81" s="14"/>
      <c r="ET81" s="14"/>
      <c r="EU81" s="48"/>
      <c r="EV81" s="15"/>
      <c r="EW81" s="14"/>
      <c r="EX81" s="14"/>
      <c r="EY81" s="48"/>
      <c r="EZ81" s="15"/>
      <c r="FA81" s="14"/>
      <c r="FB81" s="14"/>
      <c r="FC81" s="48"/>
      <c r="FD81" s="15"/>
      <c r="FE81" s="14"/>
      <c r="FF81" s="14"/>
      <c r="FG81" s="48"/>
      <c r="FH81" s="15"/>
      <c r="FI81" s="14"/>
      <c r="FJ81" s="14"/>
      <c r="FK81" s="48"/>
      <c r="FL81" s="15"/>
      <c r="FM81" s="14"/>
      <c r="FN81" s="14"/>
      <c r="FO81" s="48"/>
      <c r="FP81" s="15"/>
      <c r="FQ81" s="14"/>
      <c r="FR81" s="14"/>
      <c r="FS81" s="48"/>
      <c r="FT81" s="15"/>
      <c r="FU81" s="48"/>
      <c r="FV81" s="48"/>
      <c r="FW81" s="48"/>
      <c r="FX81" s="15"/>
      <c r="FY81" s="48"/>
      <c r="FZ81" s="48"/>
      <c r="GA81" s="48"/>
      <c r="GB81" s="15"/>
      <c r="GC81" s="48"/>
      <c r="GD81" s="48"/>
      <c r="GE81" s="48"/>
      <c r="GF81" s="15"/>
      <c r="GG81" s="48"/>
      <c r="GH81" s="48"/>
      <c r="GI81" s="48"/>
      <c r="GJ81" s="15"/>
      <c r="GK81" s="48"/>
      <c r="GL81" s="48"/>
      <c r="GM81" s="48"/>
      <c r="GN81" s="15"/>
      <c r="GO81" s="48"/>
      <c r="GP81" s="48"/>
      <c r="GQ81" s="48"/>
      <c r="GR81" s="15"/>
      <c r="GS81" s="48"/>
      <c r="GT81" s="48"/>
      <c r="GU81" s="48"/>
      <c r="GV81" s="15"/>
      <c r="GW81" s="48"/>
      <c r="GX81" s="48"/>
      <c r="GY81" s="48"/>
      <c r="GZ81" s="15"/>
      <c r="HA81" s="48"/>
      <c r="HB81" s="48"/>
      <c r="HC81" s="48"/>
      <c r="HD81" s="15"/>
      <c r="HE81" s="48"/>
      <c r="HF81" s="48"/>
      <c r="HG81" s="48"/>
      <c r="HH81" s="48"/>
      <c r="HI81" s="48"/>
      <c r="HJ81" s="48"/>
      <c r="HK81" s="48"/>
      <c r="HL81" s="15"/>
      <c r="HM81" s="14"/>
      <c r="HN81" s="14"/>
      <c r="HO81" s="48"/>
      <c r="HP81" s="15"/>
      <c r="HQ81" s="14"/>
      <c r="HR81" s="14"/>
      <c r="HS81" s="48"/>
      <c r="HT81" s="15"/>
      <c r="HU81" s="14"/>
      <c r="HV81" s="14"/>
      <c r="HW81" s="48"/>
      <c r="HX81" s="15"/>
      <c r="HY81" s="14"/>
      <c r="HZ81" s="14"/>
      <c r="IA81" s="48"/>
      <c r="IB81" s="15"/>
      <c r="IC81" s="14"/>
      <c r="ID81" s="14"/>
      <c r="IE81" s="48"/>
      <c r="IF81" s="15"/>
      <c r="IG81" s="14"/>
      <c r="IH81" s="14"/>
      <c r="II81" s="48"/>
      <c r="IJ81" s="15"/>
      <c r="IK81" s="14"/>
      <c r="IL81" s="14"/>
      <c r="IM81" s="48"/>
      <c r="IN81" s="15"/>
      <c r="IO81" s="14"/>
      <c r="IP81" s="14"/>
      <c r="IQ81" s="48"/>
      <c r="IR81" s="15"/>
      <c r="IS81" s="14"/>
    </row>
    <row r="82" spans="1:253" s="12" customFormat="1" ht="15.75" x14ac:dyDescent="0.25">
      <c r="A82" s="57" t="s">
        <v>475</v>
      </c>
      <c r="B82" s="48">
        <f t="shared" si="344"/>
        <v>0</v>
      </c>
      <c r="C82" s="48">
        <f t="shared" si="345"/>
        <v>52.3</v>
      </c>
      <c r="D82" s="48">
        <f t="shared" si="346"/>
        <v>52.29354</v>
      </c>
      <c r="E82" s="48">
        <f t="shared" si="343"/>
        <v>99.987648183556416</v>
      </c>
      <c r="F82" s="48"/>
      <c r="G82" s="78"/>
      <c r="H82" s="78"/>
      <c r="I82" s="78"/>
      <c r="J82" s="78"/>
      <c r="K82" s="78"/>
      <c r="L82" s="78"/>
      <c r="M82" s="78"/>
      <c r="N82" s="78"/>
      <c r="O82" s="78"/>
      <c r="P82" s="78"/>
      <c r="Q82" s="78"/>
      <c r="R82" s="78"/>
      <c r="S82" s="78"/>
      <c r="T82" s="78"/>
      <c r="U82" s="78"/>
      <c r="V82" s="7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v>52.3</v>
      </c>
      <c r="CB82" s="48">
        <v>52.29354</v>
      </c>
      <c r="CC82" s="14">
        <f t="shared" si="335"/>
        <v>99.987648183556416</v>
      </c>
      <c r="CD82" s="14"/>
      <c r="CE82" s="48"/>
      <c r="CF82" s="15"/>
      <c r="CG82" s="48"/>
      <c r="CH82" s="48"/>
      <c r="CI82" s="48"/>
      <c r="CJ82" s="48"/>
      <c r="CK82" s="48"/>
      <c r="CL82" s="48"/>
      <c r="CM82" s="48"/>
      <c r="CN82" s="15"/>
      <c r="CO82" s="48"/>
      <c r="CP82" s="48"/>
      <c r="CQ82" s="48"/>
      <c r="CR82" s="15"/>
      <c r="CS82" s="48"/>
      <c r="CT82" s="48"/>
      <c r="CU82" s="48"/>
      <c r="CV82" s="15"/>
      <c r="CW82" s="48"/>
      <c r="CX82" s="48"/>
      <c r="CY82" s="48"/>
      <c r="CZ82" s="15"/>
      <c r="DA82" s="48"/>
      <c r="DB82" s="157"/>
      <c r="DC82" s="48"/>
      <c r="DD82" s="48"/>
      <c r="DE82" s="48"/>
      <c r="DF82" s="48"/>
      <c r="DG82" s="48"/>
      <c r="DH82" s="48"/>
      <c r="DI82" s="14"/>
      <c r="DJ82" s="14"/>
      <c r="DK82" s="48"/>
      <c r="DL82" s="15"/>
      <c r="DM82" s="14"/>
      <c r="DN82" s="14"/>
      <c r="DO82" s="48"/>
      <c r="DP82" s="15"/>
      <c r="DQ82" s="14"/>
      <c r="DR82" s="14"/>
      <c r="DS82" s="48"/>
      <c r="DT82" s="15"/>
      <c r="DU82" s="14"/>
      <c r="DV82" s="14"/>
      <c r="DW82" s="48"/>
      <c r="DX82" s="15"/>
      <c r="DY82" s="14"/>
      <c r="DZ82" s="14"/>
      <c r="EA82" s="48"/>
      <c r="EB82" s="15"/>
      <c r="EC82" s="14"/>
      <c r="ED82" s="14"/>
      <c r="EE82" s="48"/>
      <c r="EF82" s="15"/>
      <c r="EG82" s="14"/>
      <c r="EH82" s="14"/>
      <c r="EI82" s="48"/>
      <c r="EJ82" s="15"/>
      <c r="EK82" s="14"/>
      <c r="EL82" s="14"/>
      <c r="EM82" s="48"/>
      <c r="EN82" s="15"/>
      <c r="EO82" s="14"/>
      <c r="EP82" s="14"/>
      <c r="EQ82" s="48"/>
      <c r="ER82" s="15"/>
      <c r="ES82" s="14"/>
      <c r="ET82" s="14"/>
      <c r="EU82" s="48"/>
      <c r="EV82" s="15"/>
      <c r="EW82" s="14"/>
      <c r="EX82" s="14"/>
      <c r="EY82" s="48"/>
      <c r="EZ82" s="15"/>
      <c r="FA82" s="14"/>
      <c r="FB82" s="14"/>
      <c r="FC82" s="48"/>
      <c r="FD82" s="15"/>
      <c r="FE82" s="14"/>
      <c r="FF82" s="14"/>
      <c r="FG82" s="48"/>
      <c r="FH82" s="15"/>
      <c r="FI82" s="14"/>
      <c r="FJ82" s="14"/>
      <c r="FK82" s="48"/>
      <c r="FL82" s="15"/>
      <c r="FM82" s="14"/>
      <c r="FN82" s="14"/>
      <c r="FO82" s="48"/>
      <c r="FP82" s="15"/>
      <c r="FQ82" s="14"/>
      <c r="FR82" s="14"/>
      <c r="FS82" s="48"/>
      <c r="FT82" s="15"/>
      <c r="FU82" s="48"/>
      <c r="FV82" s="48"/>
      <c r="FW82" s="48"/>
      <c r="FX82" s="15"/>
      <c r="FY82" s="48"/>
      <c r="FZ82" s="48"/>
      <c r="GA82" s="48"/>
      <c r="GB82" s="15"/>
      <c r="GC82" s="48"/>
      <c r="GD82" s="48"/>
      <c r="GE82" s="48"/>
      <c r="GF82" s="15"/>
      <c r="GG82" s="48"/>
      <c r="GH82" s="48"/>
      <c r="GI82" s="48"/>
      <c r="GJ82" s="15"/>
      <c r="GK82" s="48"/>
      <c r="GL82" s="48"/>
      <c r="GM82" s="48"/>
      <c r="GN82" s="15"/>
      <c r="GO82" s="48"/>
      <c r="GP82" s="48"/>
      <c r="GQ82" s="48"/>
      <c r="GR82" s="15"/>
      <c r="GS82" s="48"/>
      <c r="GT82" s="48"/>
      <c r="GU82" s="48"/>
      <c r="GV82" s="15"/>
      <c r="GW82" s="48"/>
      <c r="GX82" s="48"/>
      <c r="GY82" s="48"/>
      <c r="GZ82" s="15"/>
      <c r="HA82" s="48"/>
      <c r="HB82" s="48"/>
      <c r="HC82" s="48"/>
      <c r="HD82" s="15"/>
      <c r="HE82" s="48"/>
      <c r="HF82" s="48"/>
      <c r="HG82" s="48"/>
      <c r="HH82" s="48"/>
      <c r="HI82" s="48"/>
      <c r="HJ82" s="48"/>
      <c r="HK82" s="48"/>
      <c r="HL82" s="15"/>
      <c r="HM82" s="14"/>
      <c r="HN82" s="14"/>
      <c r="HO82" s="48"/>
      <c r="HP82" s="15"/>
      <c r="HQ82" s="14"/>
      <c r="HR82" s="14"/>
      <c r="HS82" s="48"/>
      <c r="HT82" s="15"/>
      <c r="HU82" s="14"/>
      <c r="HV82" s="14"/>
      <c r="HW82" s="48"/>
      <c r="HX82" s="15"/>
      <c r="HY82" s="14"/>
      <c r="HZ82" s="14"/>
      <c r="IA82" s="48"/>
      <c r="IB82" s="15"/>
      <c r="IC82" s="14"/>
      <c r="ID82" s="14"/>
      <c r="IE82" s="48"/>
      <c r="IF82" s="15"/>
      <c r="IG82" s="14"/>
      <c r="IH82" s="14"/>
      <c r="II82" s="48"/>
      <c r="IJ82" s="15"/>
      <c r="IK82" s="14"/>
      <c r="IL82" s="14"/>
      <c r="IM82" s="48"/>
      <c r="IN82" s="15"/>
      <c r="IO82" s="14"/>
      <c r="IP82" s="14"/>
      <c r="IQ82" s="48"/>
      <c r="IR82" s="15"/>
      <c r="IS82" s="14"/>
    </row>
    <row r="83" spans="1:253" s="12" customFormat="1" ht="15.75" x14ac:dyDescent="0.25">
      <c r="A83" s="57" t="s">
        <v>476</v>
      </c>
      <c r="B83" s="48">
        <f t="shared" si="344"/>
        <v>0</v>
      </c>
      <c r="C83" s="48">
        <f t="shared" si="345"/>
        <v>52.3</v>
      </c>
      <c r="D83" s="48">
        <f t="shared" si="346"/>
        <v>52.297699999999999</v>
      </c>
      <c r="E83" s="48">
        <f t="shared" si="343"/>
        <v>99.995602294455068</v>
      </c>
      <c r="F83" s="48"/>
      <c r="G83" s="78"/>
      <c r="H83" s="78"/>
      <c r="I83" s="78"/>
      <c r="J83" s="78"/>
      <c r="K83" s="78"/>
      <c r="L83" s="78"/>
      <c r="M83" s="78"/>
      <c r="N83" s="78"/>
      <c r="O83" s="78"/>
      <c r="P83" s="78"/>
      <c r="Q83" s="78"/>
      <c r="R83" s="78"/>
      <c r="S83" s="78"/>
      <c r="T83" s="78"/>
      <c r="U83" s="78"/>
      <c r="V83" s="7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v>52.3</v>
      </c>
      <c r="CB83" s="48">
        <v>52.297699999999999</v>
      </c>
      <c r="CC83" s="14">
        <f t="shared" si="335"/>
        <v>99.995602294455068</v>
      </c>
      <c r="CD83" s="14"/>
      <c r="CE83" s="48"/>
      <c r="CF83" s="15"/>
      <c r="CG83" s="48"/>
      <c r="CH83" s="48"/>
      <c r="CI83" s="48"/>
      <c r="CJ83" s="48"/>
      <c r="CK83" s="48"/>
      <c r="CL83" s="48"/>
      <c r="CM83" s="48"/>
      <c r="CN83" s="15"/>
      <c r="CO83" s="48"/>
      <c r="CP83" s="48"/>
      <c r="CQ83" s="48"/>
      <c r="CR83" s="15"/>
      <c r="CS83" s="48"/>
      <c r="CT83" s="48"/>
      <c r="CU83" s="48"/>
      <c r="CV83" s="15"/>
      <c r="CW83" s="48"/>
      <c r="CX83" s="48"/>
      <c r="CY83" s="48"/>
      <c r="CZ83" s="15"/>
      <c r="DA83" s="48"/>
      <c r="DB83" s="157"/>
      <c r="DC83" s="48"/>
      <c r="DD83" s="48"/>
      <c r="DE83" s="48"/>
      <c r="DF83" s="48"/>
      <c r="DG83" s="48"/>
      <c r="DH83" s="48"/>
      <c r="DI83" s="14"/>
      <c r="DJ83" s="14"/>
      <c r="DK83" s="48"/>
      <c r="DL83" s="15"/>
      <c r="DM83" s="14"/>
      <c r="DN83" s="14"/>
      <c r="DO83" s="48"/>
      <c r="DP83" s="15"/>
      <c r="DQ83" s="14"/>
      <c r="DR83" s="14"/>
      <c r="DS83" s="48"/>
      <c r="DT83" s="15"/>
      <c r="DU83" s="14"/>
      <c r="DV83" s="14"/>
      <c r="DW83" s="48"/>
      <c r="DX83" s="15"/>
      <c r="DY83" s="14"/>
      <c r="DZ83" s="14"/>
      <c r="EA83" s="48"/>
      <c r="EB83" s="15"/>
      <c r="EC83" s="14"/>
      <c r="ED83" s="14"/>
      <c r="EE83" s="48"/>
      <c r="EF83" s="15"/>
      <c r="EG83" s="14"/>
      <c r="EH83" s="14"/>
      <c r="EI83" s="48"/>
      <c r="EJ83" s="15"/>
      <c r="EK83" s="14"/>
      <c r="EL83" s="14"/>
      <c r="EM83" s="48"/>
      <c r="EN83" s="15"/>
      <c r="EO83" s="14"/>
      <c r="EP83" s="14"/>
      <c r="EQ83" s="48"/>
      <c r="ER83" s="15"/>
      <c r="ES83" s="14"/>
      <c r="ET83" s="14"/>
      <c r="EU83" s="48"/>
      <c r="EV83" s="15"/>
      <c r="EW83" s="14"/>
      <c r="EX83" s="14"/>
      <c r="EY83" s="48"/>
      <c r="EZ83" s="15"/>
      <c r="FA83" s="14"/>
      <c r="FB83" s="14"/>
      <c r="FC83" s="48"/>
      <c r="FD83" s="15"/>
      <c r="FE83" s="14"/>
      <c r="FF83" s="14"/>
      <c r="FG83" s="48"/>
      <c r="FH83" s="15"/>
      <c r="FI83" s="14"/>
      <c r="FJ83" s="14"/>
      <c r="FK83" s="48"/>
      <c r="FL83" s="15"/>
      <c r="FM83" s="14"/>
      <c r="FN83" s="14"/>
      <c r="FO83" s="48"/>
      <c r="FP83" s="15"/>
      <c r="FQ83" s="14"/>
      <c r="FR83" s="14"/>
      <c r="FS83" s="48"/>
      <c r="FT83" s="15"/>
      <c r="FU83" s="48"/>
      <c r="FV83" s="48"/>
      <c r="FW83" s="48"/>
      <c r="FX83" s="15"/>
      <c r="FY83" s="48"/>
      <c r="FZ83" s="48"/>
      <c r="GA83" s="48"/>
      <c r="GB83" s="15"/>
      <c r="GC83" s="48"/>
      <c r="GD83" s="48"/>
      <c r="GE83" s="48"/>
      <c r="GF83" s="15"/>
      <c r="GG83" s="48"/>
      <c r="GH83" s="48"/>
      <c r="GI83" s="48"/>
      <c r="GJ83" s="15"/>
      <c r="GK83" s="48"/>
      <c r="GL83" s="48"/>
      <c r="GM83" s="48"/>
      <c r="GN83" s="15"/>
      <c r="GO83" s="48"/>
      <c r="GP83" s="48"/>
      <c r="GQ83" s="48"/>
      <c r="GR83" s="15"/>
      <c r="GS83" s="48"/>
      <c r="GT83" s="48"/>
      <c r="GU83" s="48"/>
      <c r="GV83" s="15"/>
      <c r="GW83" s="48"/>
      <c r="GX83" s="48"/>
      <c r="GY83" s="48"/>
      <c r="GZ83" s="15"/>
      <c r="HA83" s="48"/>
      <c r="HB83" s="48"/>
      <c r="HC83" s="48"/>
      <c r="HD83" s="15"/>
      <c r="HE83" s="48"/>
      <c r="HF83" s="48"/>
      <c r="HG83" s="48"/>
      <c r="HH83" s="48"/>
      <c r="HI83" s="48"/>
      <c r="HJ83" s="48"/>
      <c r="HK83" s="48"/>
      <c r="HL83" s="15"/>
      <c r="HM83" s="14"/>
      <c r="HN83" s="14"/>
      <c r="HO83" s="48"/>
      <c r="HP83" s="15"/>
      <c r="HQ83" s="14"/>
      <c r="HR83" s="14"/>
      <c r="HS83" s="48"/>
      <c r="HT83" s="15"/>
      <c r="HU83" s="14"/>
      <c r="HV83" s="14"/>
      <c r="HW83" s="48"/>
      <c r="HX83" s="15"/>
      <c r="HY83" s="14"/>
      <c r="HZ83" s="14"/>
      <c r="IA83" s="48"/>
      <c r="IB83" s="15"/>
      <c r="IC83" s="14"/>
      <c r="ID83" s="14"/>
      <c r="IE83" s="48"/>
      <c r="IF83" s="15"/>
      <c r="IG83" s="14"/>
      <c r="IH83" s="14"/>
      <c r="II83" s="48"/>
      <c r="IJ83" s="15"/>
      <c r="IK83" s="14"/>
      <c r="IL83" s="14"/>
      <c r="IM83" s="48"/>
      <c r="IN83" s="15"/>
      <c r="IO83" s="14"/>
      <c r="IP83" s="14"/>
      <c r="IQ83" s="48"/>
      <c r="IR83" s="15"/>
      <c r="IS83" s="14"/>
    </row>
    <row r="84" spans="1:253" s="12" customFormat="1" ht="15.75" x14ac:dyDescent="0.25">
      <c r="A84" s="57" t="s">
        <v>481</v>
      </c>
      <c r="B84" s="48">
        <f t="shared" si="344"/>
        <v>0</v>
      </c>
      <c r="C84" s="48">
        <f t="shared" si="345"/>
        <v>52.3</v>
      </c>
      <c r="D84" s="48">
        <f t="shared" si="346"/>
        <v>52.297460000000001</v>
      </c>
      <c r="E84" s="48">
        <f t="shared" si="343"/>
        <v>99.995143403441688</v>
      </c>
      <c r="F84" s="48"/>
      <c r="G84" s="78"/>
      <c r="H84" s="78"/>
      <c r="I84" s="78"/>
      <c r="J84" s="78"/>
      <c r="K84" s="78"/>
      <c r="L84" s="78"/>
      <c r="M84" s="78"/>
      <c r="N84" s="78"/>
      <c r="O84" s="78"/>
      <c r="P84" s="78"/>
      <c r="Q84" s="78"/>
      <c r="R84" s="78"/>
      <c r="S84" s="78"/>
      <c r="T84" s="78"/>
      <c r="U84" s="78"/>
      <c r="V84" s="7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v>52.3</v>
      </c>
      <c r="CB84" s="48">
        <v>52.297460000000001</v>
      </c>
      <c r="CC84" s="14">
        <f t="shared" si="335"/>
        <v>99.995143403441688</v>
      </c>
      <c r="CD84" s="14"/>
      <c r="CE84" s="48"/>
      <c r="CF84" s="15"/>
      <c r="CG84" s="48"/>
      <c r="CH84" s="48"/>
      <c r="CI84" s="48"/>
      <c r="CJ84" s="48"/>
      <c r="CK84" s="48"/>
      <c r="CL84" s="48"/>
      <c r="CM84" s="48"/>
      <c r="CN84" s="15"/>
      <c r="CO84" s="48"/>
      <c r="CP84" s="48"/>
      <c r="CQ84" s="48"/>
      <c r="CR84" s="15"/>
      <c r="CS84" s="48"/>
      <c r="CT84" s="48"/>
      <c r="CU84" s="48"/>
      <c r="CV84" s="15"/>
      <c r="CW84" s="48"/>
      <c r="CX84" s="48"/>
      <c r="CY84" s="48"/>
      <c r="CZ84" s="15"/>
      <c r="DA84" s="48"/>
      <c r="DB84" s="157"/>
      <c r="DC84" s="48"/>
      <c r="DD84" s="48"/>
      <c r="DE84" s="48"/>
      <c r="DF84" s="48"/>
      <c r="DG84" s="48"/>
      <c r="DH84" s="48"/>
      <c r="DI84" s="14"/>
      <c r="DJ84" s="14"/>
      <c r="DK84" s="48"/>
      <c r="DL84" s="15"/>
      <c r="DM84" s="14"/>
      <c r="DN84" s="14"/>
      <c r="DO84" s="48"/>
      <c r="DP84" s="15"/>
      <c r="DQ84" s="14"/>
      <c r="DR84" s="14"/>
      <c r="DS84" s="48"/>
      <c r="DT84" s="15"/>
      <c r="DU84" s="14"/>
      <c r="DV84" s="14"/>
      <c r="DW84" s="48"/>
      <c r="DX84" s="15"/>
      <c r="DY84" s="14"/>
      <c r="DZ84" s="14"/>
      <c r="EA84" s="48"/>
      <c r="EB84" s="15"/>
      <c r="EC84" s="14"/>
      <c r="ED84" s="14"/>
      <c r="EE84" s="48"/>
      <c r="EF84" s="15"/>
      <c r="EG84" s="14"/>
      <c r="EH84" s="14"/>
      <c r="EI84" s="48"/>
      <c r="EJ84" s="15"/>
      <c r="EK84" s="14"/>
      <c r="EL84" s="14"/>
      <c r="EM84" s="48"/>
      <c r="EN84" s="15"/>
      <c r="EO84" s="14"/>
      <c r="EP84" s="14"/>
      <c r="EQ84" s="48"/>
      <c r="ER84" s="15"/>
      <c r="ES84" s="14"/>
      <c r="ET84" s="14"/>
      <c r="EU84" s="48"/>
      <c r="EV84" s="15"/>
      <c r="EW84" s="14"/>
      <c r="EX84" s="14"/>
      <c r="EY84" s="48"/>
      <c r="EZ84" s="15"/>
      <c r="FA84" s="14"/>
      <c r="FB84" s="14"/>
      <c r="FC84" s="48"/>
      <c r="FD84" s="15"/>
      <c r="FE84" s="14"/>
      <c r="FF84" s="14"/>
      <c r="FG84" s="48"/>
      <c r="FH84" s="15"/>
      <c r="FI84" s="14"/>
      <c r="FJ84" s="14"/>
      <c r="FK84" s="48"/>
      <c r="FL84" s="15"/>
      <c r="FM84" s="14"/>
      <c r="FN84" s="14"/>
      <c r="FO84" s="48"/>
      <c r="FP84" s="15"/>
      <c r="FQ84" s="14"/>
      <c r="FR84" s="14"/>
      <c r="FS84" s="48"/>
      <c r="FT84" s="15"/>
      <c r="FU84" s="48"/>
      <c r="FV84" s="48"/>
      <c r="FW84" s="48"/>
      <c r="FX84" s="15"/>
      <c r="FY84" s="48"/>
      <c r="FZ84" s="48"/>
      <c r="GA84" s="48"/>
      <c r="GB84" s="15"/>
      <c r="GC84" s="48"/>
      <c r="GD84" s="48"/>
      <c r="GE84" s="48"/>
      <c r="GF84" s="15"/>
      <c r="GG84" s="48"/>
      <c r="GH84" s="48"/>
      <c r="GI84" s="48"/>
      <c r="GJ84" s="15"/>
      <c r="GK84" s="48"/>
      <c r="GL84" s="48"/>
      <c r="GM84" s="48"/>
      <c r="GN84" s="15"/>
      <c r="GO84" s="48"/>
      <c r="GP84" s="48"/>
      <c r="GQ84" s="48"/>
      <c r="GR84" s="15"/>
      <c r="GS84" s="48"/>
      <c r="GT84" s="48"/>
      <c r="GU84" s="48"/>
      <c r="GV84" s="15"/>
      <c r="GW84" s="48"/>
      <c r="GX84" s="48"/>
      <c r="GY84" s="48"/>
      <c r="GZ84" s="15"/>
      <c r="HA84" s="48"/>
      <c r="HB84" s="48"/>
      <c r="HC84" s="48"/>
      <c r="HD84" s="15"/>
      <c r="HE84" s="48"/>
      <c r="HF84" s="48"/>
      <c r="HG84" s="48"/>
      <c r="HH84" s="48"/>
      <c r="HI84" s="48"/>
      <c r="HJ84" s="48"/>
      <c r="HK84" s="48"/>
      <c r="HL84" s="15"/>
      <c r="HM84" s="14"/>
      <c r="HN84" s="14"/>
      <c r="HO84" s="48"/>
      <c r="HP84" s="15"/>
      <c r="HQ84" s="14"/>
      <c r="HR84" s="14"/>
      <c r="HS84" s="48"/>
      <c r="HT84" s="15"/>
      <c r="HU84" s="14"/>
      <c r="HV84" s="14"/>
      <c r="HW84" s="48"/>
      <c r="HX84" s="15"/>
      <c r="HY84" s="14"/>
      <c r="HZ84" s="14"/>
      <c r="IA84" s="48"/>
      <c r="IB84" s="15"/>
      <c r="IC84" s="14"/>
      <c r="ID84" s="14"/>
      <c r="IE84" s="48"/>
      <c r="IF84" s="15"/>
      <c r="IG84" s="14"/>
      <c r="IH84" s="14"/>
      <c r="II84" s="48"/>
      <c r="IJ84" s="15"/>
      <c r="IK84" s="14"/>
      <c r="IL84" s="14"/>
      <c r="IM84" s="48"/>
      <c r="IN84" s="15"/>
      <c r="IO84" s="14"/>
      <c r="IP84" s="14"/>
      <c r="IQ84" s="48"/>
      <c r="IR84" s="15"/>
      <c r="IS84" s="14"/>
    </row>
    <row r="85" spans="1:253" s="12" customFormat="1" ht="15.75" x14ac:dyDescent="0.25">
      <c r="A85" s="57" t="s">
        <v>296</v>
      </c>
      <c r="B85" s="48">
        <f t="shared" si="344"/>
        <v>0</v>
      </c>
      <c r="C85" s="48">
        <f t="shared" si="345"/>
        <v>278</v>
      </c>
      <c r="D85" s="48">
        <f t="shared" si="346"/>
        <v>173.74993000000001</v>
      </c>
      <c r="E85" s="48">
        <f t="shared" si="343"/>
        <v>62.49997482014389</v>
      </c>
      <c r="F85" s="48"/>
      <c r="G85" s="78"/>
      <c r="H85" s="78"/>
      <c r="I85" s="78"/>
      <c r="J85" s="78"/>
      <c r="K85" s="78"/>
      <c r="L85" s="78"/>
      <c r="M85" s="78"/>
      <c r="N85" s="78"/>
      <c r="O85" s="78"/>
      <c r="P85" s="78"/>
      <c r="Q85" s="78"/>
      <c r="R85" s="78"/>
      <c r="S85" s="78"/>
      <c r="T85" s="78"/>
      <c r="U85" s="78"/>
      <c r="V85" s="78"/>
      <c r="W85" s="78"/>
      <c r="X85" s="78"/>
      <c r="Y85" s="78"/>
      <c r="Z85" s="78"/>
      <c r="AA85" s="78"/>
      <c r="AB85" s="78"/>
      <c r="AC85" s="78"/>
      <c r="AD85" s="78"/>
      <c r="AE85" s="78"/>
      <c r="AF85" s="78"/>
      <c r="AG85" s="78"/>
      <c r="AH85" s="78"/>
      <c r="AI85" s="78"/>
      <c r="AJ85" s="78"/>
      <c r="AK85" s="78"/>
      <c r="AL85" s="78"/>
      <c r="AM85" s="48"/>
      <c r="AN85" s="48"/>
      <c r="AO85" s="48"/>
      <c r="AP85" s="48"/>
      <c r="AQ85" s="78"/>
      <c r="AR85" s="78"/>
      <c r="AS85" s="78"/>
      <c r="AT85" s="78"/>
      <c r="AU85" s="78"/>
      <c r="AV85" s="78"/>
      <c r="AW85" s="78"/>
      <c r="AX85" s="78"/>
      <c r="AY85" s="78"/>
      <c r="AZ85" s="78"/>
      <c r="BA85" s="78"/>
      <c r="BB85" s="78"/>
      <c r="BC85" s="78"/>
      <c r="BD85" s="78"/>
      <c r="BE85" s="78"/>
      <c r="BF85" s="78"/>
      <c r="BG85" s="78"/>
      <c r="BH85" s="78"/>
      <c r="BI85" s="78"/>
      <c r="BJ85" s="78"/>
      <c r="BK85" s="78"/>
      <c r="BL85" s="78"/>
      <c r="BM85" s="78"/>
      <c r="BN85" s="78"/>
      <c r="BO85" s="78"/>
      <c r="BP85" s="78"/>
      <c r="BQ85" s="78"/>
      <c r="BR85" s="78"/>
      <c r="BS85" s="78"/>
      <c r="BT85" s="78"/>
      <c r="BU85" s="78"/>
      <c r="BV85" s="78"/>
      <c r="BW85" s="78"/>
      <c r="BX85" s="78"/>
      <c r="BY85" s="78"/>
      <c r="BZ85" s="78"/>
      <c r="CA85" s="48">
        <v>278</v>
      </c>
      <c r="CB85" s="48">
        <v>173.74993000000001</v>
      </c>
      <c r="CC85" s="14">
        <f t="shared" si="335"/>
        <v>62.49997482014389</v>
      </c>
      <c r="CD85" s="14"/>
      <c r="CE85" s="48"/>
      <c r="CF85" s="15"/>
      <c r="CG85" s="78"/>
      <c r="CH85" s="78"/>
      <c r="CI85" s="78"/>
      <c r="CJ85" s="78"/>
      <c r="CK85" s="78"/>
      <c r="CL85" s="78"/>
      <c r="CM85" s="48"/>
      <c r="CN85" s="15"/>
      <c r="CO85" s="78"/>
      <c r="CP85" s="78"/>
      <c r="CQ85" s="48"/>
      <c r="CR85" s="15"/>
      <c r="CS85" s="78"/>
      <c r="CT85" s="78"/>
      <c r="CU85" s="48"/>
      <c r="CV85" s="15"/>
      <c r="CW85" s="78"/>
      <c r="CX85" s="78"/>
      <c r="CY85" s="48"/>
      <c r="CZ85" s="15"/>
      <c r="DA85" s="78"/>
      <c r="DB85" s="172"/>
      <c r="DC85" s="48"/>
      <c r="DD85" s="48"/>
      <c r="DE85" s="78"/>
      <c r="DF85" s="78"/>
      <c r="DG85" s="48"/>
      <c r="DH85" s="48"/>
      <c r="DI85" s="14"/>
      <c r="DJ85" s="14"/>
      <c r="DK85" s="48"/>
      <c r="DL85" s="15"/>
      <c r="DM85" s="14"/>
      <c r="DN85" s="14"/>
      <c r="DO85" s="48"/>
      <c r="DP85" s="15"/>
      <c r="DQ85" s="14"/>
      <c r="DR85" s="14"/>
      <c r="DS85" s="48"/>
      <c r="DT85" s="15"/>
      <c r="DU85" s="14"/>
      <c r="DV85" s="14"/>
      <c r="DW85" s="48"/>
      <c r="DX85" s="15"/>
      <c r="DY85" s="14"/>
      <c r="DZ85" s="14"/>
      <c r="EA85" s="48"/>
      <c r="EB85" s="15"/>
      <c r="EC85" s="14"/>
      <c r="ED85" s="14"/>
      <c r="EE85" s="48"/>
      <c r="EF85" s="15"/>
      <c r="EG85" s="14"/>
      <c r="EH85" s="14"/>
      <c r="EI85" s="48"/>
      <c r="EJ85" s="15"/>
      <c r="EK85" s="14"/>
      <c r="EL85" s="14"/>
      <c r="EM85" s="48"/>
      <c r="EN85" s="15"/>
      <c r="EO85" s="14"/>
      <c r="EP85" s="14"/>
      <c r="EQ85" s="48"/>
      <c r="ER85" s="15"/>
      <c r="ES85" s="14"/>
      <c r="ET85" s="14"/>
      <c r="EU85" s="48"/>
      <c r="EV85" s="15"/>
      <c r="EW85" s="14"/>
      <c r="EX85" s="14"/>
      <c r="EY85" s="48"/>
      <c r="EZ85" s="15"/>
      <c r="FA85" s="14"/>
      <c r="FB85" s="14"/>
      <c r="FC85" s="48"/>
      <c r="FD85" s="15"/>
      <c r="FE85" s="14"/>
      <c r="FF85" s="14"/>
      <c r="FG85" s="48"/>
      <c r="FH85" s="15"/>
      <c r="FI85" s="14"/>
      <c r="FJ85" s="14"/>
      <c r="FK85" s="48"/>
      <c r="FL85" s="15"/>
      <c r="FM85" s="14"/>
      <c r="FN85" s="14"/>
      <c r="FO85" s="48"/>
      <c r="FP85" s="15"/>
      <c r="FQ85" s="14"/>
      <c r="FR85" s="14"/>
      <c r="FS85" s="78"/>
      <c r="FT85" s="15"/>
      <c r="FU85" s="78"/>
      <c r="FV85" s="78"/>
      <c r="FW85" s="78"/>
      <c r="FX85" s="15"/>
      <c r="FY85" s="78"/>
      <c r="FZ85" s="78"/>
      <c r="GA85" s="78"/>
      <c r="GB85" s="15"/>
      <c r="GC85" s="78"/>
      <c r="GD85" s="78"/>
      <c r="GE85" s="78"/>
      <c r="GF85" s="15"/>
      <c r="GG85" s="78"/>
      <c r="GH85" s="78"/>
      <c r="GI85" s="78"/>
      <c r="GJ85" s="15"/>
      <c r="GK85" s="78"/>
      <c r="GL85" s="78"/>
      <c r="GM85" s="78"/>
      <c r="GN85" s="15"/>
      <c r="GO85" s="78"/>
      <c r="GP85" s="78"/>
      <c r="GQ85" s="78"/>
      <c r="GR85" s="15"/>
      <c r="GS85" s="78"/>
      <c r="GT85" s="78"/>
      <c r="GU85" s="78"/>
      <c r="GV85" s="15"/>
      <c r="GW85" s="78"/>
      <c r="GX85" s="78"/>
      <c r="GY85" s="78"/>
      <c r="GZ85" s="15"/>
      <c r="HA85" s="78"/>
      <c r="HB85" s="78"/>
      <c r="HC85" s="78"/>
      <c r="HD85" s="15"/>
      <c r="HE85" s="78"/>
      <c r="HF85" s="78"/>
      <c r="HG85" s="78"/>
      <c r="HH85" s="78"/>
      <c r="HI85" s="78"/>
      <c r="HJ85" s="78"/>
      <c r="HK85" s="78"/>
      <c r="HL85" s="15"/>
      <c r="HM85" s="14"/>
      <c r="HN85" s="14"/>
      <c r="HO85" s="78"/>
      <c r="HP85" s="15"/>
      <c r="HQ85" s="14"/>
      <c r="HR85" s="14"/>
      <c r="HS85" s="78"/>
      <c r="HT85" s="15"/>
      <c r="HU85" s="14"/>
      <c r="HV85" s="14"/>
      <c r="HW85" s="78"/>
      <c r="HX85" s="15"/>
      <c r="HY85" s="14"/>
      <c r="HZ85" s="14"/>
      <c r="IA85" s="78"/>
      <c r="IB85" s="15"/>
      <c r="IC85" s="14"/>
      <c r="ID85" s="14"/>
      <c r="IE85" s="78"/>
      <c r="IF85" s="15"/>
      <c r="IG85" s="14"/>
      <c r="IH85" s="14"/>
      <c r="II85" s="78"/>
      <c r="IJ85" s="15"/>
      <c r="IK85" s="14"/>
      <c r="IL85" s="14"/>
      <c r="IM85" s="78"/>
      <c r="IN85" s="15"/>
      <c r="IO85" s="14"/>
      <c r="IP85" s="14"/>
      <c r="IQ85" s="78"/>
      <c r="IR85" s="15"/>
      <c r="IS85" s="14"/>
    </row>
    <row r="86" spans="1:253" s="12" customFormat="1" ht="15.75" x14ac:dyDescent="0.25">
      <c r="A86" s="57" t="s">
        <v>477</v>
      </c>
      <c r="B86" s="48">
        <f t="shared" si="344"/>
        <v>0</v>
      </c>
      <c r="C86" s="48">
        <f t="shared" si="345"/>
        <v>52.3</v>
      </c>
      <c r="D86" s="48">
        <f t="shared" si="346"/>
        <v>52.297699999999999</v>
      </c>
      <c r="E86" s="48">
        <f t="shared" si="343"/>
        <v>99.995602294455068</v>
      </c>
      <c r="F86" s="48"/>
      <c r="G86" s="78"/>
      <c r="H86" s="78"/>
      <c r="I86" s="78"/>
      <c r="J86" s="78"/>
      <c r="K86" s="78"/>
      <c r="L86" s="78"/>
      <c r="M86" s="78"/>
      <c r="N86" s="78"/>
      <c r="O86" s="78"/>
      <c r="P86" s="78"/>
      <c r="Q86" s="78"/>
      <c r="R86" s="78"/>
      <c r="S86" s="78"/>
      <c r="T86" s="78"/>
      <c r="U86" s="78"/>
      <c r="V86" s="78"/>
      <c r="W86" s="78"/>
      <c r="X86" s="78"/>
      <c r="Y86" s="78"/>
      <c r="Z86" s="78"/>
      <c r="AA86" s="78"/>
      <c r="AB86" s="78"/>
      <c r="AC86" s="78"/>
      <c r="AD86" s="78"/>
      <c r="AE86" s="78"/>
      <c r="AF86" s="78"/>
      <c r="AG86" s="78"/>
      <c r="AH86" s="78"/>
      <c r="AI86" s="78"/>
      <c r="AJ86" s="78"/>
      <c r="AK86" s="78"/>
      <c r="AL86" s="78"/>
      <c r="AM86" s="48"/>
      <c r="AN86" s="48"/>
      <c r="AO86" s="48"/>
      <c r="AP86" s="48"/>
      <c r="AQ86" s="78"/>
      <c r="AR86" s="78"/>
      <c r="AS86" s="78"/>
      <c r="AT86" s="78"/>
      <c r="AU86" s="78"/>
      <c r="AV86" s="78"/>
      <c r="AW86" s="78"/>
      <c r="AX86" s="78"/>
      <c r="AY86" s="78"/>
      <c r="AZ86" s="78"/>
      <c r="BA86" s="78"/>
      <c r="BB86" s="78"/>
      <c r="BC86" s="78"/>
      <c r="BD86" s="78"/>
      <c r="BE86" s="78"/>
      <c r="BF86" s="78"/>
      <c r="BG86" s="78"/>
      <c r="BH86" s="78"/>
      <c r="BI86" s="78"/>
      <c r="BJ86" s="78"/>
      <c r="BK86" s="78"/>
      <c r="BL86" s="78"/>
      <c r="BM86" s="78"/>
      <c r="BN86" s="78"/>
      <c r="BO86" s="78"/>
      <c r="BP86" s="78"/>
      <c r="BQ86" s="78"/>
      <c r="BR86" s="78"/>
      <c r="BS86" s="78"/>
      <c r="BT86" s="78"/>
      <c r="BU86" s="78"/>
      <c r="BV86" s="78"/>
      <c r="BW86" s="78"/>
      <c r="BX86" s="78"/>
      <c r="BY86" s="78"/>
      <c r="BZ86" s="78"/>
      <c r="CA86" s="48">
        <v>52.3</v>
      </c>
      <c r="CB86" s="48">
        <v>52.297699999999999</v>
      </c>
      <c r="CC86" s="14">
        <f t="shared" si="335"/>
        <v>99.995602294455068</v>
      </c>
      <c r="CD86" s="14"/>
      <c r="CE86" s="48"/>
      <c r="CF86" s="15"/>
      <c r="CG86" s="78"/>
      <c r="CH86" s="78"/>
      <c r="CI86" s="78"/>
      <c r="CJ86" s="78"/>
      <c r="CK86" s="78"/>
      <c r="CL86" s="78"/>
      <c r="CM86" s="48"/>
      <c r="CN86" s="15"/>
      <c r="CO86" s="78"/>
      <c r="CP86" s="78"/>
      <c r="CQ86" s="48"/>
      <c r="CR86" s="15"/>
      <c r="CS86" s="78"/>
      <c r="CT86" s="78"/>
      <c r="CU86" s="48"/>
      <c r="CV86" s="15"/>
      <c r="CW86" s="78"/>
      <c r="CX86" s="78"/>
      <c r="CY86" s="48"/>
      <c r="CZ86" s="15"/>
      <c r="DA86" s="78"/>
      <c r="DB86" s="172"/>
      <c r="DC86" s="48"/>
      <c r="DD86" s="48"/>
      <c r="DE86" s="78"/>
      <c r="DF86" s="78"/>
      <c r="DG86" s="48"/>
      <c r="DH86" s="48"/>
      <c r="DI86" s="14"/>
      <c r="DJ86" s="14"/>
      <c r="DK86" s="48"/>
      <c r="DL86" s="15"/>
      <c r="DM86" s="14"/>
      <c r="DN86" s="14"/>
      <c r="DO86" s="48"/>
      <c r="DP86" s="15"/>
      <c r="DQ86" s="14"/>
      <c r="DR86" s="14"/>
      <c r="DS86" s="48"/>
      <c r="DT86" s="15"/>
      <c r="DU86" s="14"/>
      <c r="DV86" s="14"/>
      <c r="DW86" s="48"/>
      <c r="DX86" s="15"/>
      <c r="DY86" s="14"/>
      <c r="DZ86" s="14"/>
      <c r="EA86" s="48"/>
      <c r="EB86" s="15"/>
      <c r="EC86" s="14"/>
      <c r="ED86" s="14"/>
      <c r="EE86" s="48"/>
      <c r="EF86" s="15"/>
      <c r="EG86" s="14"/>
      <c r="EH86" s="14"/>
      <c r="EI86" s="48"/>
      <c r="EJ86" s="15"/>
      <c r="EK86" s="14"/>
      <c r="EL86" s="14"/>
      <c r="EM86" s="48"/>
      <c r="EN86" s="15"/>
      <c r="EO86" s="14"/>
      <c r="EP86" s="14"/>
      <c r="EQ86" s="48"/>
      <c r="ER86" s="15"/>
      <c r="ES86" s="14"/>
      <c r="ET86" s="14"/>
      <c r="EU86" s="48"/>
      <c r="EV86" s="15"/>
      <c r="EW86" s="14"/>
      <c r="EX86" s="14"/>
      <c r="EY86" s="48"/>
      <c r="EZ86" s="15"/>
      <c r="FA86" s="14"/>
      <c r="FB86" s="14"/>
      <c r="FC86" s="48"/>
      <c r="FD86" s="15"/>
      <c r="FE86" s="14"/>
      <c r="FF86" s="14"/>
      <c r="FG86" s="48"/>
      <c r="FH86" s="15"/>
      <c r="FI86" s="14"/>
      <c r="FJ86" s="14"/>
      <c r="FK86" s="48"/>
      <c r="FL86" s="15"/>
      <c r="FM86" s="14"/>
      <c r="FN86" s="14"/>
      <c r="FO86" s="48"/>
      <c r="FP86" s="15"/>
      <c r="FQ86" s="14"/>
      <c r="FR86" s="14"/>
      <c r="FS86" s="78"/>
      <c r="FT86" s="15"/>
      <c r="FU86" s="78"/>
      <c r="FV86" s="78"/>
      <c r="FW86" s="78"/>
      <c r="FX86" s="15"/>
      <c r="FY86" s="78"/>
      <c r="FZ86" s="78"/>
      <c r="GA86" s="78"/>
      <c r="GB86" s="15"/>
      <c r="GC86" s="78"/>
      <c r="GD86" s="78"/>
      <c r="GE86" s="78"/>
      <c r="GF86" s="15"/>
      <c r="GG86" s="78"/>
      <c r="GH86" s="78"/>
      <c r="GI86" s="78"/>
      <c r="GJ86" s="15"/>
      <c r="GK86" s="78"/>
      <c r="GL86" s="78"/>
      <c r="GM86" s="78"/>
      <c r="GN86" s="15"/>
      <c r="GO86" s="78"/>
      <c r="GP86" s="78"/>
      <c r="GQ86" s="78"/>
      <c r="GR86" s="15"/>
      <c r="GS86" s="78"/>
      <c r="GT86" s="78"/>
      <c r="GU86" s="78"/>
      <c r="GV86" s="15"/>
      <c r="GW86" s="78"/>
      <c r="GX86" s="78"/>
      <c r="GY86" s="78"/>
      <c r="GZ86" s="15"/>
      <c r="HA86" s="78"/>
      <c r="HB86" s="78"/>
      <c r="HC86" s="78"/>
      <c r="HD86" s="15"/>
      <c r="HE86" s="78"/>
      <c r="HF86" s="78"/>
      <c r="HG86" s="78"/>
      <c r="HH86" s="78"/>
      <c r="HI86" s="78"/>
      <c r="HJ86" s="78"/>
      <c r="HK86" s="78"/>
      <c r="HL86" s="15"/>
      <c r="HM86" s="14"/>
      <c r="HN86" s="14"/>
      <c r="HO86" s="78"/>
      <c r="HP86" s="15"/>
      <c r="HQ86" s="14"/>
      <c r="HR86" s="14"/>
      <c r="HS86" s="78"/>
      <c r="HT86" s="15"/>
      <c r="HU86" s="14"/>
      <c r="HV86" s="14"/>
      <c r="HW86" s="78"/>
      <c r="HX86" s="15"/>
      <c r="HY86" s="14"/>
      <c r="HZ86" s="14"/>
      <c r="IA86" s="78"/>
      <c r="IB86" s="15"/>
      <c r="IC86" s="14"/>
      <c r="ID86" s="14"/>
      <c r="IE86" s="78"/>
      <c r="IF86" s="15"/>
      <c r="IG86" s="14"/>
      <c r="IH86" s="14"/>
      <c r="II86" s="78"/>
      <c r="IJ86" s="15"/>
      <c r="IK86" s="14"/>
      <c r="IL86" s="14"/>
      <c r="IM86" s="78"/>
      <c r="IN86" s="15"/>
      <c r="IO86" s="14"/>
      <c r="IP86" s="14"/>
      <c r="IQ86" s="78"/>
      <c r="IR86" s="15"/>
      <c r="IS86" s="14"/>
    </row>
    <row r="87" spans="1:253" s="12" customFormat="1" ht="15.75" x14ac:dyDescent="0.25">
      <c r="A87" s="57" t="s">
        <v>478</v>
      </c>
      <c r="B87" s="48">
        <f t="shared" si="344"/>
        <v>0</v>
      </c>
      <c r="C87" s="48">
        <f t="shared" si="345"/>
        <v>187</v>
      </c>
      <c r="D87" s="48">
        <f t="shared" si="346"/>
        <v>77.432649999999995</v>
      </c>
      <c r="E87" s="48">
        <f t="shared" si="343"/>
        <v>41.407834224598929</v>
      </c>
      <c r="F87" s="48"/>
      <c r="G87" s="78"/>
      <c r="H87" s="78"/>
      <c r="I87" s="78"/>
      <c r="J87" s="78"/>
      <c r="K87" s="78"/>
      <c r="L87" s="78"/>
      <c r="M87" s="78"/>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c r="AM87" s="48"/>
      <c r="AN87" s="48"/>
      <c r="AO87" s="48"/>
      <c r="AP87" s="48"/>
      <c r="AQ87" s="78"/>
      <c r="AR87" s="78"/>
      <c r="AS87" s="78"/>
      <c r="AT87" s="78"/>
      <c r="AU87" s="78"/>
      <c r="AV87" s="78"/>
      <c r="AW87" s="78"/>
      <c r="AX87" s="78"/>
      <c r="AY87" s="78"/>
      <c r="AZ87" s="78"/>
      <c r="BA87" s="78"/>
      <c r="BB87" s="78"/>
      <c r="BC87" s="78"/>
      <c r="BD87" s="78"/>
      <c r="BE87" s="78"/>
      <c r="BF87" s="78"/>
      <c r="BG87" s="78"/>
      <c r="BH87" s="78"/>
      <c r="BI87" s="78"/>
      <c r="BJ87" s="78"/>
      <c r="BK87" s="78"/>
      <c r="BL87" s="78"/>
      <c r="BM87" s="78"/>
      <c r="BN87" s="78"/>
      <c r="BO87" s="78"/>
      <c r="BP87" s="78"/>
      <c r="BQ87" s="78"/>
      <c r="BR87" s="78"/>
      <c r="BS87" s="78"/>
      <c r="BT87" s="78"/>
      <c r="BU87" s="78"/>
      <c r="BV87" s="78"/>
      <c r="BW87" s="78"/>
      <c r="BX87" s="78"/>
      <c r="BY87" s="78"/>
      <c r="BZ87" s="78"/>
      <c r="CA87" s="48">
        <v>187</v>
      </c>
      <c r="CB87" s="48">
        <v>77.432649999999995</v>
      </c>
      <c r="CC87" s="14">
        <f t="shared" si="335"/>
        <v>41.407834224598929</v>
      </c>
      <c r="CD87" s="14"/>
      <c r="CE87" s="48"/>
      <c r="CF87" s="15"/>
      <c r="CG87" s="78"/>
      <c r="CH87" s="78"/>
      <c r="CI87" s="78"/>
      <c r="CJ87" s="78"/>
      <c r="CK87" s="78"/>
      <c r="CL87" s="78"/>
      <c r="CM87" s="48"/>
      <c r="CN87" s="15"/>
      <c r="CO87" s="78"/>
      <c r="CP87" s="78"/>
      <c r="CQ87" s="48"/>
      <c r="CR87" s="15"/>
      <c r="CS87" s="78"/>
      <c r="CT87" s="78"/>
      <c r="CU87" s="48"/>
      <c r="CV87" s="15"/>
      <c r="CW87" s="78"/>
      <c r="CX87" s="78"/>
      <c r="CY87" s="48"/>
      <c r="CZ87" s="15"/>
      <c r="DA87" s="78"/>
      <c r="DB87" s="172"/>
      <c r="DC87" s="48"/>
      <c r="DD87" s="48"/>
      <c r="DE87" s="78"/>
      <c r="DF87" s="78"/>
      <c r="DG87" s="48"/>
      <c r="DH87" s="48"/>
      <c r="DI87" s="14"/>
      <c r="DJ87" s="14"/>
      <c r="DK87" s="48"/>
      <c r="DL87" s="15"/>
      <c r="DM87" s="14"/>
      <c r="DN87" s="14"/>
      <c r="DO87" s="48"/>
      <c r="DP87" s="15"/>
      <c r="DQ87" s="14"/>
      <c r="DR87" s="14"/>
      <c r="DS87" s="48"/>
      <c r="DT87" s="15"/>
      <c r="DU87" s="14"/>
      <c r="DV87" s="14"/>
      <c r="DW87" s="48"/>
      <c r="DX87" s="15"/>
      <c r="DY87" s="14"/>
      <c r="DZ87" s="14"/>
      <c r="EA87" s="48"/>
      <c r="EB87" s="15"/>
      <c r="EC87" s="14"/>
      <c r="ED87" s="14"/>
      <c r="EE87" s="48"/>
      <c r="EF87" s="15"/>
      <c r="EG87" s="14"/>
      <c r="EH87" s="14"/>
      <c r="EI87" s="48"/>
      <c r="EJ87" s="15"/>
      <c r="EK87" s="14"/>
      <c r="EL87" s="14"/>
      <c r="EM87" s="48"/>
      <c r="EN87" s="15"/>
      <c r="EO87" s="14"/>
      <c r="EP87" s="14"/>
      <c r="EQ87" s="48"/>
      <c r="ER87" s="15"/>
      <c r="ES87" s="14"/>
      <c r="ET87" s="14"/>
      <c r="EU87" s="48"/>
      <c r="EV87" s="15"/>
      <c r="EW87" s="14"/>
      <c r="EX87" s="14"/>
      <c r="EY87" s="48"/>
      <c r="EZ87" s="15"/>
      <c r="FA87" s="14"/>
      <c r="FB87" s="14"/>
      <c r="FC87" s="48"/>
      <c r="FD87" s="15"/>
      <c r="FE87" s="14"/>
      <c r="FF87" s="14"/>
      <c r="FG87" s="48"/>
      <c r="FH87" s="15"/>
      <c r="FI87" s="14"/>
      <c r="FJ87" s="14"/>
      <c r="FK87" s="48"/>
      <c r="FL87" s="15"/>
      <c r="FM87" s="14"/>
      <c r="FN87" s="14"/>
      <c r="FO87" s="48"/>
      <c r="FP87" s="15"/>
      <c r="FQ87" s="14"/>
      <c r="FR87" s="14"/>
      <c r="FS87" s="78"/>
      <c r="FT87" s="15"/>
      <c r="FU87" s="78"/>
      <c r="FV87" s="78"/>
      <c r="FW87" s="78"/>
      <c r="FX87" s="15"/>
      <c r="FY87" s="78"/>
      <c r="FZ87" s="78"/>
      <c r="GA87" s="78"/>
      <c r="GB87" s="15"/>
      <c r="GC87" s="78"/>
      <c r="GD87" s="78"/>
      <c r="GE87" s="78"/>
      <c r="GF87" s="15"/>
      <c r="GG87" s="78"/>
      <c r="GH87" s="78"/>
      <c r="GI87" s="78"/>
      <c r="GJ87" s="15"/>
      <c r="GK87" s="78"/>
      <c r="GL87" s="78"/>
      <c r="GM87" s="78"/>
      <c r="GN87" s="15"/>
      <c r="GO87" s="78"/>
      <c r="GP87" s="78"/>
      <c r="GQ87" s="78"/>
      <c r="GR87" s="15"/>
      <c r="GS87" s="78"/>
      <c r="GT87" s="78"/>
      <c r="GU87" s="78"/>
      <c r="GV87" s="15"/>
      <c r="GW87" s="78"/>
      <c r="GX87" s="78"/>
      <c r="GY87" s="78"/>
      <c r="GZ87" s="15"/>
      <c r="HA87" s="78"/>
      <c r="HB87" s="78"/>
      <c r="HC87" s="78"/>
      <c r="HD87" s="15"/>
      <c r="HE87" s="78"/>
      <c r="HF87" s="78"/>
      <c r="HG87" s="78"/>
      <c r="HH87" s="78"/>
      <c r="HI87" s="78"/>
      <c r="HJ87" s="78"/>
      <c r="HK87" s="78"/>
      <c r="HL87" s="15"/>
      <c r="HM87" s="14"/>
      <c r="HN87" s="14"/>
      <c r="HO87" s="78"/>
      <c r="HP87" s="15"/>
      <c r="HQ87" s="14"/>
      <c r="HR87" s="14"/>
      <c r="HS87" s="78"/>
      <c r="HT87" s="15"/>
      <c r="HU87" s="14"/>
      <c r="HV87" s="14"/>
      <c r="HW87" s="78"/>
      <c r="HX87" s="15"/>
      <c r="HY87" s="14"/>
      <c r="HZ87" s="14"/>
      <c r="IA87" s="78"/>
      <c r="IB87" s="15"/>
      <c r="IC87" s="14"/>
      <c r="ID87" s="14"/>
      <c r="IE87" s="78"/>
      <c r="IF87" s="15"/>
      <c r="IG87" s="14"/>
      <c r="IH87" s="14"/>
      <c r="II87" s="78"/>
      <c r="IJ87" s="15"/>
      <c r="IK87" s="14"/>
      <c r="IL87" s="14"/>
      <c r="IM87" s="78"/>
      <c r="IN87" s="15"/>
      <c r="IO87" s="14"/>
      <c r="IP87" s="14"/>
      <c r="IQ87" s="78"/>
      <c r="IR87" s="15"/>
      <c r="IS87" s="14"/>
    </row>
    <row r="88" spans="1:253" s="12" customFormat="1" ht="15.75" x14ac:dyDescent="0.25">
      <c r="A88" s="57" t="s">
        <v>479</v>
      </c>
      <c r="B88" s="48">
        <f t="shared" si="344"/>
        <v>0</v>
      </c>
      <c r="C88" s="48">
        <f t="shared" si="345"/>
        <v>109.2</v>
      </c>
      <c r="D88" s="48">
        <f t="shared" si="346"/>
        <v>101.13769000000001</v>
      </c>
      <c r="E88" s="48">
        <f t="shared" si="343"/>
        <v>92.616932234432241</v>
      </c>
      <c r="F88" s="48"/>
      <c r="G88" s="78"/>
      <c r="H88" s="78"/>
      <c r="I88" s="78"/>
      <c r="J88" s="78"/>
      <c r="K88" s="78"/>
      <c r="L88" s="78"/>
      <c r="M88" s="78"/>
      <c r="N88" s="78"/>
      <c r="O88" s="78"/>
      <c r="P88" s="78"/>
      <c r="Q88" s="78"/>
      <c r="R88" s="78"/>
      <c r="S88" s="78"/>
      <c r="T88" s="78"/>
      <c r="U88" s="78"/>
      <c r="V88" s="78"/>
      <c r="W88" s="78"/>
      <c r="X88" s="78"/>
      <c r="Y88" s="78"/>
      <c r="Z88" s="78"/>
      <c r="AA88" s="78"/>
      <c r="AB88" s="78"/>
      <c r="AC88" s="78"/>
      <c r="AD88" s="78"/>
      <c r="AE88" s="78"/>
      <c r="AF88" s="78"/>
      <c r="AG88" s="78"/>
      <c r="AH88" s="78"/>
      <c r="AI88" s="78"/>
      <c r="AJ88" s="78"/>
      <c r="AK88" s="78"/>
      <c r="AL88" s="78"/>
      <c r="AM88" s="48"/>
      <c r="AN88" s="48"/>
      <c r="AO88" s="48"/>
      <c r="AP88" s="48"/>
      <c r="AQ88" s="78"/>
      <c r="AR88" s="78"/>
      <c r="AS88" s="78"/>
      <c r="AT88" s="78"/>
      <c r="AU88" s="78"/>
      <c r="AV88" s="78"/>
      <c r="AW88" s="78"/>
      <c r="AX88" s="78"/>
      <c r="AY88" s="78"/>
      <c r="AZ88" s="78"/>
      <c r="BA88" s="78"/>
      <c r="BB88" s="78"/>
      <c r="BC88" s="78"/>
      <c r="BD88" s="78"/>
      <c r="BE88" s="78"/>
      <c r="BF88" s="78"/>
      <c r="BG88" s="78"/>
      <c r="BH88" s="78"/>
      <c r="BI88" s="78"/>
      <c r="BJ88" s="78"/>
      <c r="BK88" s="78"/>
      <c r="BL88" s="78"/>
      <c r="BM88" s="78"/>
      <c r="BN88" s="78"/>
      <c r="BO88" s="78"/>
      <c r="BP88" s="78"/>
      <c r="BQ88" s="78"/>
      <c r="BR88" s="78"/>
      <c r="BS88" s="78"/>
      <c r="BT88" s="78"/>
      <c r="BU88" s="78"/>
      <c r="BV88" s="78"/>
      <c r="BW88" s="78"/>
      <c r="BX88" s="78"/>
      <c r="BY88" s="78"/>
      <c r="BZ88" s="78"/>
      <c r="CA88" s="48">
        <v>109.2</v>
      </c>
      <c r="CB88" s="48">
        <v>101.13769000000001</v>
      </c>
      <c r="CC88" s="14">
        <f t="shared" si="335"/>
        <v>92.616932234432241</v>
      </c>
      <c r="CD88" s="14"/>
      <c r="CE88" s="48"/>
      <c r="CF88" s="15"/>
      <c r="CG88" s="78"/>
      <c r="CH88" s="78"/>
      <c r="CI88" s="78"/>
      <c r="CJ88" s="78"/>
      <c r="CK88" s="78"/>
      <c r="CL88" s="78"/>
      <c r="CM88" s="48"/>
      <c r="CN88" s="15"/>
      <c r="CO88" s="78"/>
      <c r="CP88" s="78"/>
      <c r="CQ88" s="48"/>
      <c r="CR88" s="15"/>
      <c r="CS88" s="78"/>
      <c r="CT88" s="78"/>
      <c r="CU88" s="48"/>
      <c r="CV88" s="15"/>
      <c r="CW88" s="78"/>
      <c r="CX88" s="78"/>
      <c r="CY88" s="48"/>
      <c r="CZ88" s="15"/>
      <c r="DA88" s="78"/>
      <c r="DB88" s="172"/>
      <c r="DC88" s="48"/>
      <c r="DD88" s="48"/>
      <c r="DE88" s="78"/>
      <c r="DF88" s="78"/>
      <c r="DG88" s="48"/>
      <c r="DH88" s="48"/>
      <c r="DI88" s="14"/>
      <c r="DJ88" s="14"/>
      <c r="DK88" s="48"/>
      <c r="DL88" s="15"/>
      <c r="DM88" s="14"/>
      <c r="DN88" s="14"/>
      <c r="DO88" s="48"/>
      <c r="DP88" s="15"/>
      <c r="DQ88" s="14"/>
      <c r="DR88" s="14"/>
      <c r="DS88" s="48"/>
      <c r="DT88" s="15"/>
      <c r="DU88" s="14"/>
      <c r="DV88" s="14"/>
      <c r="DW88" s="48"/>
      <c r="DX88" s="15"/>
      <c r="DY88" s="14"/>
      <c r="DZ88" s="14"/>
      <c r="EA88" s="48"/>
      <c r="EB88" s="15"/>
      <c r="EC88" s="14"/>
      <c r="ED88" s="14"/>
      <c r="EE88" s="48"/>
      <c r="EF88" s="15"/>
      <c r="EG88" s="14"/>
      <c r="EH88" s="14"/>
      <c r="EI88" s="48"/>
      <c r="EJ88" s="15"/>
      <c r="EK88" s="14"/>
      <c r="EL88" s="14"/>
      <c r="EM88" s="48"/>
      <c r="EN88" s="15"/>
      <c r="EO88" s="14"/>
      <c r="EP88" s="14"/>
      <c r="EQ88" s="48"/>
      <c r="ER88" s="15"/>
      <c r="ES88" s="14"/>
      <c r="ET88" s="14"/>
      <c r="EU88" s="48"/>
      <c r="EV88" s="15"/>
      <c r="EW88" s="14"/>
      <c r="EX88" s="14"/>
      <c r="EY88" s="48"/>
      <c r="EZ88" s="15"/>
      <c r="FA88" s="14"/>
      <c r="FB88" s="14"/>
      <c r="FC88" s="48"/>
      <c r="FD88" s="15"/>
      <c r="FE88" s="14"/>
      <c r="FF88" s="14"/>
      <c r="FG88" s="48"/>
      <c r="FH88" s="15"/>
      <c r="FI88" s="14"/>
      <c r="FJ88" s="14"/>
      <c r="FK88" s="48"/>
      <c r="FL88" s="15"/>
      <c r="FM88" s="14"/>
      <c r="FN88" s="14"/>
      <c r="FO88" s="48"/>
      <c r="FP88" s="15"/>
      <c r="FQ88" s="14"/>
      <c r="FR88" s="14"/>
      <c r="FS88" s="78"/>
      <c r="FT88" s="15"/>
      <c r="FU88" s="78"/>
      <c r="FV88" s="78"/>
      <c r="FW88" s="78"/>
      <c r="FX88" s="15"/>
      <c r="FY88" s="78"/>
      <c r="FZ88" s="78"/>
      <c r="GA88" s="78"/>
      <c r="GB88" s="15"/>
      <c r="GC88" s="78"/>
      <c r="GD88" s="78"/>
      <c r="GE88" s="78"/>
      <c r="GF88" s="15"/>
      <c r="GG88" s="78"/>
      <c r="GH88" s="78"/>
      <c r="GI88" s="78"/>
      <c r="GJ88" s="15"/>
      <c r="GK88" s="78"/>
      <c r="GL88" s="78"/>
      <c r="GM88" s="78"/>
      <c r="GN88" s="15"/>
      <c r="GO88" s="78"/>
      <c r="GP88" s="78"/>
      <c r="GQ88" s="78"/>
      <c r="GR88" s="15"/>
      <c r="GS88" s="78"/>
      <c r="GT88" s="78"/>
      <c r="GU88" s="78"/>
      <c r="GV88" s="15"/>
      <c r="GW88" s="78"/>
      <c r="GX88" s="78"/>
      <c r="GY88" s="78"/>
      <c r="GZ88" s="15"/>
      <c r="HA88" s="78"/>
      <c r="HB88" s="78"/>
      <c r="HC88" s="78"/>
      <c r="HD88" s="15"/>
      <c r="HE88" s="78"/>
      <c r="HF88" s="78"/>
      <c r="HG88" s="78"/>
      <c r="HH88" s="78"/>
      <c r="HI88" s="78"/>
      <c r="HJ88" s="78"/>
      <c r="HK88" s="78"/>
      <c r="HL88" s="15"/>
      <c r="HM88" s="14"/>
      <c r="HN88" s="14"/>
      <c r="HO88" s="78"/>
      <c r="HP88" s="15"/>
      <c r="HQ88" s="14"/>
      <c r="HR88" s="14"/>
      <c r="HS88" s="78"/>
      <c r="HT88" s="15"/>
      <c r="HU88" s="14"/>
      <c r="HV88" s="14"/>
      <c r="HW88" s="78"/>
      <c r="HX88" s="15"/>
      <c r="HY88" s="14"/>
      <c r="HZ88" s="14"/>
      <c r="IA88" s="78"/>
      <c r="IB88" s="15"/>
      <c r="IC88" s="14"/>
      <c r="ID88" s="14"/>
      <c r="IE88" s="78"/>
      <c r="IF88" s="15"/>
      <c r="IG88" s="14"/>
      <c r="IH88" s="14"/>
      <c r="II88" s="78"/>
      <c r="IJ88" s="15"/>
      <c r="IK88" s="14"/>
      <c r="IL88" s="14"/>
      <c r="IM88" s="78"/>
      <c r="IN88" s="15"/>
      <c r="IO88" s="14"/>
      <c r="IP88" s="14"/>
      <c r="IQ88" s="78"/>
      <c r="IR88" s="15"/>
      <c r="IS88" s="14"/>
    </row>
    <row r="89" spans="1:253" s="12" customFormat="1" ht="15.75" x14ac:dyDescent="0.25">
      <c r="A89" s="57" t="s">
        <v>480</v>
      </c>
      <c r="B89" s="48">
        <f t="shared" si="344"/>
        <v>0</v>
      </c>
      <c r="C89" s="48">
        <f t="shared" si="345"/>
        <v>97.2</v>
      </c>
      <c r="D89" s="48">
        <f t="shared" si="346"/>
        <v>96.103270000000009</v>
      </c>
      <c r="E89" s="48">
        <f t="shared" si="343"/>
        <v>98.871676954732507</v>
      </c>
      <c r="F89" s="48"/>
      <c r="G89" s="78"/>
      <c r="H89" s="78"/>
      <c r="I89" s="78"/>
      <c r="J89" s="78"/>
      <c r="K89" s="78"/>
      <c r="L89" s="78"/>
      <c r="M89" s="78"/>
      <c r="N89" s="78"/>
      <c r="O89" s="78"/>
      <c r="P89" s="78"/>
      <c r="Q89" s="78"/>
      <c r="R89" s="78"/>
      <c r="S89" s="78"/>
      <c r="T89" s="78"/>
      <c r="U89" s="78"/>
      <c r="V89" s="78"/>
      <c r="W89" s="78"/>
      <c r="X89" s="78"/>
      <c r="Y89" s="78"/>
      <c r="Z89" s="78"/>
      <c r="AA89" s="78"/>
      <c r="AB89" s="78"/>
      <c r="AC89" s="78"/>
      <c r="AD89" s="78"/>
      <c r="AE89" s="78"/>
      <c r="AF89" s="78"/>
      <c r="AG89" s="78"/>
      <c r="AH89" s="78"/>
      <c r="AI89" s="78"/>
      <c r="AJ89" s="78"/>
      <c r="AK89" s="78"/>
      <c r="AL89" s="78"/>
      <c r="AM89" s="48"/>
      <c r="AN89" s="48"/>
      <c r="AO89" s="48"/>
      <c r="AP89" s="48"/>
      <c r="AQ89" s="78"/>
      <c r="AR89" s="78"/>
      <c r="AS89" s="78"/>
      <c r="AT89" s="78"/>
      <c r="AU89" s="78"/>
      <c r="AV89" s="78"/>
      <c r="AW89" s="78"/>
      <c r="AX89" s="78"/>
      <c r="AY89" s="78"/>
      <c r="AZ89" s="78"/>
      <c r="BA89" s="78"/>
      <c r="BB89" s="78"/>
      <c r="BC89" s="78"/>
      <c r="BD89" s="78"/>
      <c r="BE89" s="78"/>
      <c r="BF89" s="78"/>
      <c r="BG89" s="78"/>
      <c r="BH89" s="78"/>
      <c r="BI89" s="78"/>
      <c r="BJ89" s="78"/>
      <c r="BK89" s="78"/>
      <c r="BL89" s="78"/>
      <c r="BM89" s="78"/>
      <c r="BN89" s="78"/>
      <c r="BO89" s="78"/>
      <c r="BP89" s="78"/>
      <c r="BQ89" s="78"/>
      <c r="BR89" s="78"/>
      <c r="BS89" s="78"/>
      <c r="BT89" s="78"/>
      <c r="BU89" s="78"/>
      <c r="BV89" s="78"/>
      <c r="BW89" s="78"/>
      <c r="BX89" s="78"/>
      <c r="BY89" s="78"/>
      <c r="BZ89" s="78"/>
      <c r="CA89" s="48">
        <v>97.2</v>
      </c>
      <c r="CB89" s="48">
        <v>96.103270000000009</v>
      </c>
      <c r="CC89" s="14">
        <f t="shared" si="335"/>
        <v>98.871676954732507</v>
      </c>
      <c r="CD89" s="14"/>
      <c r="CE89" s="48"/>
      <c r="CF89" s="15"/>
      <c r="CG89" s="78"/>
      <c r="CH89" s="78"/>
      <c r="CI89" s="78"/>
      <c r="CJ89" s="78"/>
      <c r="CK89" s="78"/>
      <c r="CL89" s="78"/>
      <c r="CM89" s="48"/>
      <c r="CN89" s="15"/>
      <c r="CO89" s="78"/>
      <c r="CP89" s="78"/>
      <c r="CQ89" s="48"/>
      <c r="CR89" s="15"/>
      <c r="CS89" s="78"/>
      <c r="CT89" s="78"/>
      <c r="CU89" s="48"/>
      <c r="CV89" s="15"/>
      <c r="CW89" s="78"/>
      <c r="CX89" s="78"/>
      <c r="CY89" s="48"/>
      <c r="CZ89" s="15"/>
      <c r="DA89" s="78"/>
      <c r="DB89" s="172"/>
      <c r="DC89" s="48"/>
      <c r="DD89" s="48"/>
      <c r="DE89" s="78"/>
      <c r="DF89" s="78"/>
      <c r="DG89" s="48"/>
      <c r="DH89" s="48"/>
      <c r="DI89" s="14"/>
      <c r="DJ89" s="14"/>
      <c r="DK89" s="48"/>
      <c r="DL89" s="15"/>
      <c r="DM89" s="14"/>
      <c r="DN89" s="14"/>
      <c r="DO89" s="48"/>
      <c r="DP89" s="15"/>
      <c r="DQ89" s="14"/>
      <c r="DR89" s="14"/>
      <c r="DS89" s="48"/>
      <c r="DT89" s="15"/>
      <c r="DU89" s="14"/>
      <c r="DV89" s="14"/>
      <c r="DW89" s="48"/>
      <c r="DX89" s="15"/>
      <c r="DY89" s="14"/>
      <c r="DZ89" s="14"/>
      <c r="EA89" s="48"/>
      <c r="EB89" s="15"/>
      <c r="EC89" s="14"/>
      <c r="ED89" s="14"/>
      <c r="EE89" s="48"/>
      <c r="EF89" s="15"/>
      <c r="EG89" s="14"/>
      <c r="EH89" s="14"/>
      <c r="EI89" s="48"/>
      <c r="EJ89" s="15"/>
      <c r="EK89" s="14"/>
      <c r="EL89" s="14"/>
      <c r="EM89" s="48"/>
      <c r="EN89" s="15"/>
      <c r="EO89" s="14"/>
      <c r="EP89" s="14"/>
      <c r="EQ89" s="48"/>
      <c r="ER89" s="15"/>
      <c r="ES89" s="14"/>
      <c r="ET89" s="14"/>
      <c r="EU89" s="48"/>
      <c r="EV89" s="15"/>
      <c r="EW89" s="14"/>
      <c r="EX89" s="14"/>
      <c r="EY89" s="48"/>
      <c r="EZ89" s="15"/>
      <c r="FA89" s="14"/>
      <c r="FB89" s="14"/>
      <c r="FC89" s="48"/>
      <c r="FD89" s="15"/>
      <c r="FE89" s="14"/>
      <c r="FF89" s="14"/>
      <c r="FG89" s="48"/>
      <c r="FH89" s="15"/>
      <c r="FI89" s="14"/>
      <c r="FJ89" s="14"/>
      <c r="FK89" s="48"/>
      <c r="FL89" s="15"/>
      <c r="FM89" s="14"/>
      <c r="FN89" s="14"/>
      <c r="FO89" s="48"/>
      <c r="FP89" s="15"/>
      <c r="FQ89" s="14"/>
      <c r="FR89" s="14"/>
      <c r="FS89" s="78"/>
      <c r="FT89" s="15"/>
      <c r="FU89" s="78"/>
      <c r="FV89" s="78"/>
      <c r="FW89" s="78"/>
      <c r="FX89" s="15"/>
      <c r="FY89" s="78"/>
      <c r="FZ89" s="78"/>
      <c r="GA89" s="78"/>
      <c r="GB89" s="15"/>
      <c r="GC89" s="78"/>
      <c r="GD89" s="78"/>
      <c r="GE89" s="78"/>
      <c r="GF89" s="15"/>
      <c r="GG89" s="78"/>
      <c r="GH89" s="78"/>
      <c r="GI89" s="78"/>
      <c r="GJ89" s="15"/>
      <c r="GK89" s="78"/>
      <c r="GL89" s="78"/>
      <c r="GM89" s="78"/>
      <c r="GN89" s="15"/>
      <c r="GO89" s="78"/>
      <c r="GP89" s="78"/>
      <c r="GQ89" s="78"/>
      <c r="GR89" s="15"/>
      <c r="GS89" s="78"/>
      <c r="GT89" s="78"/>
      <c r="GU89" s="78"/>
      <c r="GV89" s="15"/>
      <c r="GW89" s="78"/>
      <c r="GX89" s="78"/>
      <c r="GY89" s="78"/>
      <c r="GZ89" s="15"/>
      <c r="HA89" s="78"/>
      <c r="HB89" s="78"/>
      <c r="HC89" s="78"/>
      <c r="HD89" s="15"/>
      <c r="HE89" s="78"/>
      <c r="HF89" s="78"/>
      <c r="HG89" s="78"/>
      <c r="HH89" s="78"/>
      <c r="HI89" s="78"/>
      <c r="HJ89" s="78"/>
      <c r="HK89" s="78"/>
      <c r="HL89" s="15"/>
      <c r="HM89" s="14"/>
      <c r="HN89" s="14"/>
      <c r="HO89" s="78"/>
      <c r="HP89" s="15"/>
      <c r="HQ89" s="14"/>
      <c r="HR89" s="14"/>
      <c r="HS89" s="78"/>
      <c r="HT89" s="15"/>
      <c r="HU89" s="14"/>
      <c r="HV89" s="14"/>
      <c r="HW89" s="78"/>
      <c r="HX89" s="15"/>
      <c r="HY89" s="14"/>
      <c r="HZ89" s="14"/>
      <c r="IA89" s="78"/>
      <c r="IB89" s="15"/>
      <c r="IC89" s="14"/>
      <c r="ID89" s="14"/>
      <c r="IE89" s="78"/>
      <c r="IF89" s="15"/>
      <c r="IG89" s="14"/>
      <c r="IH89" s="14"/>
      <c r="II89" s="78"/>
      <c r="IJ89" s="15"/>
      <c r="IK89" s="14"/>
      <c r="IL89" s="14"/>
      <c r="IM89" s="78"/>
      <c r="IN89" s="15"/>
      <c r="IO89" s="14"/>
      <c r="IP89" s="14"/>
      <c r="IQ89" s="78"/>
      <c r="IR89" s="15"/>
      <c r="IS89" s="14"/>
    </row>
    <row r="90" spans="1:253" s="26" customFormat="1" ht="31.5" x14ac:dyDescent="0.25">
      <c r="A90" s="118" t="s">
        <v>302</v>
      </c>
      <c r="B90" s="78">
        <f t="shared" si="344"/>
        <v>495.1</v>
      </c>
      <c r="C90" s="78">
        <f t="shared" si="345"/>
        <v>6932.5</v>
      </c>
      <c r="D90" s="78">
        <f t="shared" si="346"/>
        <v>6874.1</v>
      </c>
      <c r="E90" s="81">
        <f t="shared" si="133"/>
        <v>99.157591056617392</v>
      </c>
      <c r="F90" s="81"/>
      <c r="G90" s="81">
        <f>G91+G92</f>
        <v>0</v>
      </c>
      <c r="H90" s="81">
        <f t="shared" ref="H90:BP90" si="347">H91+H92</f>
        <v>0</v>
      </c>
      <c r="I90" s="81">
        <f t="shared" si="347"/>
        <v>0</v>
      </c>
      <c r="J90" s="81"/>
      <c r="K90" s="81">
        <f t="shared" si="347"/>
        <v>0</v>
      </c>
      <c r="L90" s="81">
        <f t="shared" si="347"/>
        <v>0</v>
      </c>
      <c r="M90" s="81">
        <f t="shared" si="347"/>
        <v>0</v>
      </c>
      <c r="N90" s="81">
        <f t="shared" ref="N90" si="348">N91+N92</f>
        <v>0</v>
      </c>
      <c r="O90" s="81">
        <f t="shared" si="347"/>
        <v>0</v>
      </c>
      <c r="P90" s="81">
        <f t="shared" si="347"/>
        <v>0</v>
      </c>
      <c r="Q90" s="81">
        <f t="shared" si="347"/>
        <v>0</v>
      </c>
      <c r="R90" s="81"/>
      <c r="S90" s="81">
        <f t="shared" si="347"/>
        <v>0</v>
      </c>
      <c r="T90" s="81">
        <f t="shared" si="347"/>
        <v>0</v>
      </c>
      <c r="U90" s="81">
        <f t="shared" si="347"/>
        <v>0</v>
      </c>
      <c r="V90" s="81"/>
      <c r="W90" s="81">
        <f t="shared" si="347"/>
        <v>0</v>
      </c>
      <c r="X90" s="81">
        <f t="shared" si="347"/>
        <v>0</v>
      </c>
      <c r="Y90" s="81">
        <f t="shared" si="347"/>
        <v>0</v>
      </c>
      <c r="Z90" s="81">
        <f t="shared" ref="Z90" si="349">Z91+Z92</f>
        <v>0</v>
      </c>
      <c r="AA90" s="81">
        <f t="shared" si="347"/>
        <v>0</v>
      </c>
      <c r="AB90" s="81">
        <f t="shared" si="347"/>
        <v>0</v>
      </c>
      <c r="AC90" s="81">
        <f t="shared" si="347"/>
        <v>0</v>
      </c>
      <c r="AD90" s="81">
        <f t="shared" ref="AD90" si="350">AD91+AD92</f>
        <v>0</v>
      </c>
      <c r="AE90" s="81">
        <f t="shared" si="347"/>
        <v>0</v>
      </c>
      <c r="AF90" s="81">
        <f t="shared" ref="AF90" si="351">AF91+AF92</f>
        <v>0</v>
      </c>
      <c r="AG90" s="81">
        <f t="shared" si="347"/>
        <v>0</v>
      </c>
      <c r="AH90" s="81">
        <f t="shared" ref="AH90" si="352">AH91+AH92</f>
        <v>495.1</v>
      </c>
      <c r="AI90" s="81">
        <f t="shared" si="347"/>
        <v>495.1</v>
      </c>
      <c r="AJ90" s="81">
        <f t="shared" ref="AJ90" si="353">AJ91+AJ92</f>
        <v>495.1</v>
      </c>
      <c r="AK90" s="79">
        <f t="shared" si="213"/>
        <v>100</v>
      </c>
      <c r="AL90" s="79"/>
      <c r="AM90" s="81">
        <f t="shared" si="347"/>
        <v>0</v>
      </c>
      <c r="AN90" s="81">
        <f t="shared" si="347"/>
        <v>0</v>
      </c>
      <c r="AO90" s="79"/>
      <c r="AP90" s="79"/>
      <c r="AQ90" s="81">
        <f t="shared" si="347"/>
        <v>0</v>
      </c>
      <c r="AR90" s="81">
        <f t="shared" si="347"/>
        <v>0</v>
      </c>
      <c r="AS90" s="81">
        <f t="shared" si="347"/>
        <v>0</v>
      </c>
      <c r="AT90" s="81"/>
      <c r="AU90" s="81">
        <f>SUM(AU91:AU94)</f>
        <v>241</v>
      </c>
      <c r="AV90" s="81">
        <f t="shared" ref="AV90:AZ90" si="354">SUM(AV91:AV94)</f>
        <v>241</v>
      </c>
      <c r="AW90" s="81">
        <f>AV90/AU90*100</f>
        <v>100</v>
      </c>
      <c r="AX90" s="81"/>
      <c r="AY90" s="81">
        <f t="shared" si="354"/>
        <v>1017</v>
      </c>
      <c r="AZ90" s="81">
        <f t="shared" si="354"/>
        <v>1017</v>
      </c>
      <c r="BA90" s="81">
        <f>AZ90/AY90*100</f>
        <v>100</v>
      </c>
      <c r="BB90" s="81"/>
      <c r="BC90" s="81">
        <f t="shared" si="347"/>
        <v>1200</v>
      </c>
      <c r="BD90" s="81">
        <f t="shared" ref="BD90" si="355">BD91+BD92</f>
        <v>1200</v>
      </c>
      <c r="BE90" s="81">
        <f>BD90/BC90*100</f>
        <v>100</v>
      </c>
      <c r="BF90" s="81"/>
      <c r="BG90" s="81">
        <f t="shared" si="347"/>
        <v>0</v>
      </c>
      <c r="BH90" s="81">
        <f t="shared" si="347"/>
        <v>0</v>
      </c>
      <c r="BI90" s="81">
        <f t="shared" si="347"/>
        <v>0</v>
      </c>
      <c r="BJ90" s="81"/>
      <c r="BK90" s="81">
        <f t="shared" si="347"/>
        <v>0</v>
      </c>
      <c r="BL90" s="81">
        <f t="shared" si="347"/>
        <v>0</v>
      </c>
      <c r="BM90" s="81">
        <f t="shared" si="347"/>
        <v>0</v>
      </c>
      <c r="BN90" s="81"/>
      <c r="BO90" s="81">
        <f t="shared" si="347"/>
        <v>0</v>
      </c>
      <c r="BP90" s="81">
        <f t="shared" si="347"/>
        <v>0</v>
      </c>
      <c r="BQ90" s="81">
        <f t="shared" ref="BQ90:BY90" si="356">BQ91+BQ92</f>
        <v>0</v>
      </c>
      <c r="BR90" s="81"/>
      <c r="BS90" s="81">
        <f t="shared" si="356"/>
        <v>0</v>
      </c>
      <c r="BT90" s="81">
        <f t="shared" si="356"/>
        <v>0</v>
      </c>
      <c r="BU90" s="81">
        <f t="shared" si="356"/>
        <v>0</v>
      </c>
      <c r="BV90" s="81"/>
      <c r="BW90" s="81">
        <f t="shared" si="356"/>
        <v>0</v>
      </c>
      <c r="BX90" s="81">
        <f t="shared" si="356"/>
        <v>0</v>
      </c>
      <c r="BY90" s="81">
        <f t="shared" si="356"/>
        <v>0</v>
      </c>
      <c r="BZ90" s="81"/>
      <c r="CA90" s="81">
        <f>SUM(CA91:CA94)</f>
        <v>2293</v>
      </c>
      <c r="CB90" s="81">
        <f>SUM(CB91:CB94)</f>
        <v>2293</v>
      </c>
      <c r="CC90" s="79">
        <f t="shared" ref="CC90:CC94" si="357">CB90/CA90*100</f>
        <v>100</v>
      </c>
      <c r="CD90" s="79"/>
      <c r="CE90" s="81"/>
      <c r="CF90" s="81">
        <f>SUM(CF91:CF94)</f>
        <v>0</v>
      </c>
      <c r="CG90" s="79"/>
      <c r="CH90" s="79"/>
      <c r="CI90" s="81">
        <f t="shared" ref="CI90:CK90" si="358">CI91+CI92</f>
        <v>0</v>
      </c>
      <c r="CJ90" s="81">
        <f t="shared" si="358"/>
        <v>0</v>
      </c>
      <c r="CK90" s="81">
        <f t="shared" si="358"/>
        <v>0</v>
      </c>
      <c r="CL90" s="81"/>
      <c r="CM90" s="81">
        <f>SUM(CM91:CM94)</f>
        <v>1258</v>
      </c>
      <c r="CN90" s="81">
        <f>SUM(CN91:CN94)</f>
        <v>1258</v>
      </c>
      <c r="CO90" s="79">
        <f t="shared" ref="CO90:CO91" si="359">CN90/CM90*100</f>
        <v>100</v>
      </c>
      <c r="CP90" s="79"/>
      <c r="CQ90" s="81">
        <f>SUM(CQ91:CQ94)</f>
        <v>0</v>
      </c>
      <c r="CR90" s="81">
        <f>SUM(CR91:CR94)</f>
        <v>0</v>
      </c>
      <c r="CS90" s="79"/>
      <c r="CT90" s="79"/>
      <c r="CU90" s="81">
        <f>SUM(CU91:CU94)</f>
        <v>0</v>
      </c>
      <c r="CV90" s="81">
        <f>SUM(CV91:CV94)</f>
        <v>0</v>
      </c>
      <c r="CW90" s="79"/>
      <c r="CX90" s="79"/>
      <c r="CY90" s="81">
        <f>SUM(CY91:CY94)</f>
        <v>0</v>
      </c>
      <c r="CZ90" s="81">
        <f>SUM(CZ91:CZ94)</f>
        <v>0</v>
      </c>
      <c r="DA90" s="79"/>
      <c r="DB90" s="153"/>
      <c r="DC90" s="81">
        <f>SUM(DC91:DC94)</f>
        <v>0</v>
      </c>
      <c r="DD90" s="81">
        <f>SUM(DD91:DD94)</f>
        <v>0</v>
      </c>
      <c r="DE90" s="79"/>
      <c r="DF90" s="79"/>
      <c r="DG90" s="81">
        <f>SUM(DG91:DG94)</f>
        <v>300</v>
      </c>
      <c r="DH90" s="81">
        <f>SUM(DH91:DH94)</f>
        <v>300</v>
      </c>
      <c r="DI90" s="79">
        <f t="shared" ref="DI90:DI129" si="360">DH90/DG90*100</f>
        <v>100</v>
      </c>
      <c r="DJ90" s="79"/>
      <c r="DK90" s="81">
        <f>SUM(DK91:DK94)</f>
        <v>0</v>
      </c>
      <c r="DL90" s="81">
        <f>SUM(DL91:DL94)</f>
        <v>0</v>
      </c>
      <c r="DM90" s="79"/>
      <c r="DN90" s="79"/>
      <c r="DO90" s="81">
        <f>SUM(DO91:DO94)</f>
        <v>0</v>
      </c>
      <c r="DP90" s="81">
        <f>SUM(DP91:DP94)</f>
        <v>0</v>
      </c>
      <c r="DQ90" s="79"/>
      <c r="DR90" s="79"/>
      <c r="DS90" s="81">
        <f>SUM(DS91:DS94)</f>
        <v>0</v>
      </c>
      <c r="DT90" s="81">
        <f>SUM(DT91:DT94)</f>
        <v>0</v>
      </c>
      <c r="DU90" s="79"/>
      <c r="DV90" s="79"/>
      <c r="DW90" s="81">
        <f>SUM(DW91:DW94)</f>
        <v>0</v>
      </c>
      <c r="DX90" s="81">
        <f>SUM(DX91:DX94)</f>
        <v>0</v>
      </c>
      <c r="DY90" s="79"/>
      <c r="DZ90" s="79"/>
      <c r="EA90" s="81">
        <f>SUM(EA91:EA94)</f>
        <v>0</v>
      </c>
      <c r="EB90" s="81">
        <f>SUM(EB91:EB94)</f>
        <v>0</v>
      </c>
      <c r="EC90" s="79"/>
      <c r="ED90" s="79"/>
      <c r="EE90" s="81">
        <f>SUM(EE91:EE94)</f>
        <v>0</v>
      </c>
      <c r="EF90" s="81">
        <f>SUM(EF91:EF94)</f>
        <v>0</v>
      </c>
      <c r="EG90" s="79"/>
      <c r="EH90" s="79"/>
      <c r="EI90" s="81">
        <f>SUM(EI91:EI94)</f>
        <v>0</v>
      </c>
      <c r="EJ90" s="81">
        <f>SUM(EJ91:EJ94)</f>
        <v>0</v>
      </c>
      <c r="EK90" s="79"/>
      <c r="EL90" s="79"/>
      <c r="EM90" s="81">
        <f>SUM(EM91:EM94)</f>
        <v>0</v>
      </c>
      <c r="EN90" s="81">
        <f>SUM(EN91:EN94)</f>
        <v>0</v>
      </c>
      <c r="EO90" s="79"/>
      <c r="EP90" s="79"/>
      <c r="EQ90" s="81">
        <f>SUM(EQ91:EQ94)</f>
        <v>0</v>
      </c>
      <c r="ER90" s="81">
        <f>SUM(ER91:ER94)</f>
        <v>0</v>
      </c>
      <c r="ES90" s="79"/>
      <c r="ET90" s="79"/>
      <c r="EU90" s="81">
        <f>SUM(EU91:EU94)</f>
        <v>0</v>
      </c>
      <c r="EV90" s="81">
        <f>SUM(EV91:EV94)</f>
        <v>0</v>
      </c>
      <c r="EW90" s="79"/>
      <c r="EX90" s="79"/>
      <c r="EY90" s="81">
        <f>SUM(EY91:EY94)</f>
        <v>0</v>
      </c>
      <c r="EZ90" s="81">
        <f>SUM(EZ91:EZ94)</f>
        <v>0</v>
      </c>
      <c r="FA90" s="79"/>
      <c r="FB90" s="79"/>
      <c r="FC90" s="81">
        <f>SUM(FC91:FC94)</f>
        <v>0</v>
      </c>
      <c r="FD90" s="81">
        <f>SUM(FD91:FD94)</f>
        <v>0</v>
      </c>
      <c r="FE90" s="79"/>
      <c r="FF90" s="79"/>
      <c r="FG90" s="81">
        <f>SUM(FG91:FG94)</f>
        <v>0</v>
      </c>
      <c r="FH90" s="81">
        <f>SUM(FH91:FH94)</f>
        <v>0</v>
      </c>
      <c r="FI90" s="79"/>
      <c r="FJ90" s="79"/>
      <c r="FK90" s="81">
        <f>SUM(FK91:FK94)</f>
        <v>0</v>
      </c>
      <c r="FL90" s="81">
        <f>SUM(FL91:FL94)</f>
        <v>0</v>
      </c>
      <c r="FM90" s="79"/>
      <c r="FN90" s="79"/>
      <c r="FO90" s="81">
        <f>SUM(FO91:FO94)</f>
        <v>0</v>
      </c>
      <c r="FP90" s="81">
        <f>SUM(FP91:FP94)</f>
        <v>0</v>
      </c>
      <c r="FQ90" s="79"/>
      <c r="FR90" s="79"/>
      <c r="FS90" s="81">
        <f t="shared" ref="FS90:FT90" si="361">FS91+FS92</f>
        <v>58.4</v>
      </c>
      <c r="FT90" s="81">
        <f t="shared" si="361"/>
        <v>0</v>
      </c>
      <c r="FU90" s="79">
        <f t="shared" ref="FU90:FU91" si="362">FT90/FS90*100</f>
        <v>0</v>
      </c>
      <c r="FV90" s="79"/>
      <c r="FW90" s="81">
        <f t="shared" ref="FW90:FX90" si="363">FW91+FW92</f>
        <v>0</v>
      </c>
      <c r="FX90" s="81">
        <f t="shared" si="363"/>
        <v>0</v>
      </c>
      <c r="FY90" s="79"/>
      <c r="FZ90" s="79"/>
      <c r="GA90" s="81"/>
      <c r="GB90" s="81"/>
      <c r="GC90" s="79"/>
      <c r="GD90" s="79"/>
      <c r="GE90" s="81"/>
      <c r="GF90" s="81"/>
      <c r="GG90" s="79"/>
      <c r="GH90" s="79"/>
      <c r="GI90" s="81"/>
      <c r="GJ90" s="81"/>
      <c r="GK90" s="79"/>
      <c r="GL90" s="79"/>
      <c r="GM90" s="81"/>
      <c r="GN90" s="81"/>
      <c r="GO90" s="79"/>
      <c r="GP90" s="79"/>
      <c r="GQ90" s="81"/>
      <c r="GR90" s="81"/>
      <c r="GS90" s="79"/>
      <c r="GT90" s="79"/>
      <c r="GU90" s="81"/>
      <c r="GV90" s="81"/>
      <c r="GW90" s="79"/>
      <c r="GX90" s="79"/>
      <c r="GY90" s="81"/>
      <c r="GZ90" s="81"/>
      <c r="HA90" s="79"/>
      <c r="HB90" s="79"/>
      <c r="HC90" s="81"/>
      <c r="HD90" s="81"/>
      <c r="HE90" s="79"/>
      <c r="HF90" s="79"/>
      <c r="HG90" s="81"/>
      <c r="HH90" s="81"/>
      <c r="HI90" s="79"/>
      <c r="HJ90" s="79"/>
      <c r="HK90" s="81">
        <f>SUM(HK91:HK94)</f>
        <v>70</v>
      </c>
      <c r="HL90" s="81">
        <f>SUM(HL91:HL94)</f>
        <v>70</v>
      </c>
      <c r="HM90" s="79">
        <f t="shared" si="342"/>
        <v>100</v>
      </c>
      <c r="HN90" s="79"/>
      <c r="HO90" s="81"/>
      <c r="HP90" s="81"/>
      <c r="HQ90" s="79"/>
      <c r="HR90" s="79"/>
      <c r="HS90" s="81"/>
      <c r="HT90" s="81"/>
      <c r="HU90" s="79"/>
      <c r="HV90" s="79"/>
      <c r="HW90" s="81"/>
      <c r="HX90" s="81"/>
      <c r="HY90" s="79"/>
      <c r="HZ90" s="79"/>
      <c r="IA90" s="81"/>
      <c r="IB90" s="81"/>
      <c r="IC90" s="79"/>
      <c r="ID90" s="79"/>
      <c r="IE90" s="81"/>
      <c r="IF90" s="81"/>
      <c r="IG90" s="79"/>
      <c r="IH90" s="79"/>
      <c r="II90" s="81"/>
      <c r="IJ90" s="81"/>
      <c r="IK90" s="79"/>
      <c r="IL90" s="79"/>
      <c r="IM90" s="81"/>
      <c r="IN90" s="81"/>
      <c r="IO90" s="79"/>
      <c r="IP90" s="79"/>
      <c r="IQ90" s="81"/>
      <c r="IR90" s="81"/>
      <c r="IS90" s="79"/>
    </row>
    <row r="91" spans="1:253" s="12" customFormat="1" ht="31.5" x14ac:dyDescent="0.25">
      <c r="A91" s="57" t="s">
        <v>301</v>
      </c>
      <c r="B91" s="48">
        <f t="shared" si="344"/>
        <v>495.1</v>
      </c>
      <c r="C91" s="48">
        <f t="shared" si="345"/>
        <v>6468.5</v>
      </c>
      <c r="D91" s="48">
        <f t="shared" si="346"/>
        <v>6410.1</v>
      </c>
      <c r="E91" s="15">
        <f t="shared" si="133"/>
        <v>99.097163175388431</v>
      </c>
      <c r="F91" s="15"/>
      <c r="G91" s="15"/>
      <c r="H91" s="15"/>
      <c r="I91" s="15"/>
      <c r="J91" s="15"/>
      <c r="K91" s="15"/>
      <c r="L91" s="15"/>
      <c r="M91" s="15"/>
      <c r="N91" s="15"/>
      <c r="O91" s="15"/>
      <c r="P91" s="15"/>
      <c r="Q91" s="15"/>
      <c r="R91" s="15"/>
      <c r="S91" s="15"/>
      <c r="T91" s="15"/>
      <c r="U91" s="15"/>
      <c r="V91" s="15"/>
      <c r="W91" s="15"/>
      <c r="X91" s="15"/>
      <c r="Y91" s="15"/>
      <c r="Z91" s="15"/>
      <c r="AA91" s="15"/>
      <c r="AB91" s="15"/>
      <c r="AC91" s="14"/>
      <c r="AD91" s="15"/>
      <c r="AE91" s="15"/>
      <c r="AF91" s="15"/>
      <c r="AG91" s="14"/>
      <c r="AH91" s="15">
        <v>495.1</v>
      </c>
      <c r="AI91" s="15">
        <v>495.1</v>
      </c>
      <c r="AJ91" s="15">
        <v>495.1</v>
      </c>
      <c r="AK91" s="14">
        <f t="shared" si="213"/>
        <v>100</v>
      </c>
      <c r="AL91" s="14"/>
      <c r="AM91" s="15"/>
      <c r="AN91" s="15"/>
      <c r="AO91" s="14"/>
      <c r="AP91" s="14"/>
      <c r="AQ91" s="15"/>
      <c r="AR91" s="15"/>
      <c r="AS91" s="14"/>
      <c r="AT91" s="14"/>
      <c r="AU91" s="15">
        <v>241</v>
      </c>
      <c r="AV91" s="15">
        <v>241</v>
      </c>
      <c r="AW91" s="15">
        <f t="shared" ref="AW91:AW117" si="364">AV91/AU91*100</f>
        <v>100</v>
      </c>
      <c r="AX91" s="15"/>
      <c r="AY91" s="14">
        <v>1017</v>
      </c>
      <c r="AZ91" s="14">
        <v>1017</v>
      </c>
      <c r="BA91" s="14">
        <f t="shared" ref="BA91:BA96" si="365">AZ91/AY91*100</f>
        <v>100</v>
      </c>
      <c r="BB91" s="14"/>
      <c r="BC91" s="15">
        <v>1200</v>
      </c>
      <c r="BD91" s="15">
        <v>1200</v>
      </c>
      <c r="BE91" s="15">
        <f>BD91/BC91*100</f>
        <v>100</v>
      </c>
      <c r="BF91" s="15"/>
      <c r="BG91" s="15"/>
      <c r="BH91" s="15"/>
      <c r="BI91" s="14"/>
      <c r="BJ91" s="14"/>
      <c r="BK91" s="15"/>
      <c r="BL91" s="15"/>
      <c r="BM91" s="14"/>
      <c r="BN91" s="14"/>
      <c r="BO91" s="15"/>
      <c r="BP91" s="15"/>
      <c r="BQ91" s="14"/>
      <c r="BR91" s="14"/>
      <c r="BS91" s="15"/>
      <c r="BT91" s="15"/>
      <c r="BU91" s="14"/>
      <c r="BV91" s="14"/>
      <c r="BW91" s="15"/>
      <c r="BX91" s="15"/>
      <c r="BY91" s="14"/>
      <c r="BZ91" s="14"/>
      <c r="CA91" s="48">
        <v>1829</v>
      </c>
      <c r="CB91" s="48">
        <v>1829</v>
      </c>
      <c r="CC91" s="14">
        <f t="shared" si="357"/>
        <v>100</v>
      </c>
      <c r="CD91" s="14"/>
      <c r="CE91" s="48"/>
      <c r="CF91" s="15"/>
      <c r="CG91" s="14"/>
      <c r="CH91" s="14"/>
      <c r="CI91" s="15"/>
      <c r="CJ91" s="15"/>
      <c r="CK91" s="14"/>
      <c r="CL91" s="14"/>
      <c r="CM91" s="15">
        <v>1258</v>
      </c>
      <c r="CN91" s="15">
        <v>1258</v>
      </c>
      <c r="CO91" s="14">
        <f t="shared" si="359"/>
        <v>100</v>
      </c>
      <c r="CP91" s="14"/>
      <c r="CQ91" s="15"/>
      <c r="CR91" s="15"/>
      <c r="CS91" s="14"/>
      <c r="CT91" s="14"/>
      <c r="CU91" s="15"/>
      <c r="CV91" s="15"/>
      <c r="CW91" s="14"/>
      <c r="CX91" s="14"/>
      <c r="CY91" s="15"/>
      <c r="CZ91" s="15"/>
      <c r="DA91" s="14"/>
      <c r="DB91" s="155"/>
      <c r="DC91" s="15"/>
      <c r="DD91" s="15"/>
      <c r="DE91" s="14"/>
      <c r="DF91" s="14"/>
      <c r="DG91" s="15">
        <v>300</v>
      </c>
      <c r="DH91" s="15">
        <v>300</v>
      </c>
      <c r="DI91" s="14">
        <f t="shared" si="360"/>
        <v>100</v>
      </c>
      <c r="DJ91" s="14"/>
      <c r="DK91" s="15"/>
      <c r="DL91" s="15"/>
      <c r="DM91" s="14"/>
      <c r="DN91" s="14"/>
      <c r="DO91" s="15"/>
      <c r="DP91" s="15"/>
      <c r="DQ91" s="14"/>
      <c r="DR91" s="14"/>
      <c r="DS91" s="15"/>
      <c r="DT91" s="15"/>
      <c r="DU91" s="14"/>
      <c r="DV91" s="14"/>
      <c r="DW91" s="15"/>
      <c r="DX91" s="15"/>
      <c r="DY91" s="14"/>
      <c r="DZ91" s="14"/>
      <c r="EA91" s="15"/>
      <c r="EB91" s="15"/>
      <c r="EC91" s="14"/>
      <c r="ED91" s="14"/>
      <c r="EE91" s="15"/>
      <c r="EF91" s="15"/>
      <c r="EG91" s="14"/>
      <c r="EH91" s="14"/>
      <c r="EI91" s="15"/>
      <c r="EJ91" s="15"/>
      <c r="EK91" s="14"/>
      <c r="EL91" s="14"/>
      <c r="EM91" s="15"/>
      <c r="EN91" s="15"/>
      <c r="EO91" s="14"/>
      <c r="EP91" s="14"/>
      <c r="EQ91" s="15"/>
      <c r="ER91" s="15"/>
      <c r="ES91" s="14"/>
      <c r="ET91" s="14"/>
      <c r="EU91" s="15"/>
      <c r="EV91" s="15"/>
      <c r="EW91" s="14"/>
      <c r="EX91" s="14"/>
      <c r="EY91" s="15"/>
      <c r="EZ91" s="15"/>
      <c r="FA91" s="14"/>
      <c r="FB91" s="14"/>
      <c r="FC91" s="15"/>
      <c r="FD91" s="15"/>
      <c r="FE91" s="14"/>
      <c r="FF91" s="14"/>
      <c r="FG91" s="15"/>
      <c r="FH91" s="15"/>
      <c r="FI91" s="14"/>
      <c r="FJ91" s="14"/>
      <c r="FK91" s="15"/>
      <c r="FL91" s="15"/>
      <c r="FM91" s="14"/>
      <c r="FN91" s="14"/>
      <c r="FO91" s="15"/>
      <c r="FP91" s="15"/>
      <c r="FQ91" s="14"/>
      <c r="FR91" s="14"/>
      <c r="FS91" s="133">
        <v>58.4</v>
      </c>
      <c r="FT91" s="133"/>
      <c r="FU91" s="14">
        <f t="shared" si="362"/>
        <v>0</v>
      </c>
      <c r="FV91" s="14"/>
      <c r="FW91" s="133"/>
      <c r="FX91" s="133"/>
      <c r="FY91" s="14"/>
      <c r="FZ91" s="14"/>
      <c r="GA91" s="133"/>
      <c r="GB91" s="133"/>
      <c r="GC91" s="14"/>
      <c r="GD91" s="14"/>
      <c r="GE91" s="133"/>
      <c r="GF91" s="133"/>
      <c r="GG91" s="14"/>
      <c r="GH91" s="14"/>
      <c r="GI91" s="133"/>
      <c r="GJ91" s="133"/>
      <c r="GK91" s="14"/>
      <c r="GL91" s="14"/>
      <c r="GM91" s="133"/>
      <c r="GN91" s="133"/>
      <c r="GO91" s="14"/>
      <c r="GP91" s="14"/>
      <c r="GQ91" s="133"/>
      <c r="GR91" s="133"/>
      <c r="GS91" s="14"/>
      <c r="GT91" s="14"/>
      <c r="GU91" s="133"/>
      <c r="GV91" s="133"/>
      <c r="GW91" s="14"/>
      <c r="GX91" s="14"/>
      <c r="GY91" s="133"/>
      <c r="GZ91" s="133"/>
      <c r="HA91" s="14"/>
      <c r="HB91" s="14"/>
      <c r="HC91" s="133"/>
      <c r="HD91" s="133"/>
      <c r="HE91" s="14"/>
      <c r="HF91" s="14"/>
      <c r="HG91" s="133"/>
      <c r="HH91" s="133"/>
      <c r="HI91" s="14"/>
      <c r="HJ91" s="14"/>
      <c r="HK91" s="133">
        <v>70</v>
      </c>
      <c r="HL91" s="133">
        <v>70</v>
      </c>
      <c r="HM91" s="14">
        <f t="shared" si="342"/>
        <v>100</v>
      </c>
      <c r="HN91" s="14"/>
      <c r="HO91" s="133"/>
      <c r="HP91" s="133"/>
      <c r="HQ91" s="14"/>
      <c r="HR91" s="14"/>
      <c r="HS91" s="133"/>
      <c r="HT91" s="133"/>
      <c r="HU91" s="14"/>
      <c r="HV91" s="14"/>
      <c r="HW91" s="133"/>
      <c r="HX91" s="133"/>
      <c r="HY91" s="14"/>
      <c r="HZ91" s="14"/>
      <c r="IA91" s="133"/>
      <c r="IB91" s="133"/>
      <c r="IC91" s="14"/>
      <c r="ID91" s="14"/>
      <c r="IE91" s="133"/>
      <c r="IF91" s="133"/>
      <c r="IG91" s="14"/>
      <c r="IH91" s="14"/>
      <c r="II91" s="133"/>
      <c r="IJ91" s="133"/>
      <c r="IK91" s="14"/>
      <c r="IL91" s="14"/>
      <c r="IM91" s="133"/>
      <c r="IN91" s="133"/>
      <c r="IO91" s="14"/>
      <c r="IP91" s="14"/>
      <c r="IQ91" s="133"/>
      <c r="IR91" s="133"/>
      <c r="IS91" s="14"/>
    </row>
    <row r="92" spans="1:253" s="12" customFormat="1" ht="15.75" x14ac:dyDescent="0.25">
      <c r="A92" s="57" t="s">
        <v>300</v>
      </c>
      <c r="B92" s="48">
        <f t="shared" si="344"/>
        <v>0</v>
      </c>
      <c r="C92" s="48">
        <f t="shared" si="345"/>
        <v>0</v>
      </c>
      <c r="D92" s="48">
        <f t="shared" si="346"/>
        <v>0</v>
      </c>
      <c r="E92" s="15"/>
      <c r="F92" s="15"/>
      <c r="G92" s="78"/>
      <c r="H92" s="78"/>
      <c r="I92" s="78"/>
      <c r="J92" s="78"/>
      <c r="K92" s="78"/>
      <c r="L92" s="78"/>
      <c r="M92" s="78"/>
      <c r="N92" s="78"/>
      <c r="O92" s="78"/>
      <c r="P92" s="78"/>
      <c r="Q92" s="78"/>
      <c r="R92" s="78"/>
      <c r="S92" s="78"/>
      <c r="T92" s="78"/>
      <c r="U92" s="78"/>
      <c r="V92" s="78"/>
      <c r="W92" s="78"/>
      <c r="X92" s="78"/>
      <c r="Y92" s="78"/>
      <c r="Z92" s="78"/>
      <c r="AA92" s="78"/>
      <c r="AB92" s="78"/>
      <c r="AC92" s="78"/>
      <c r="AD92" s="78"/>
      <c r="AE92" s="78"/>
      <c r="AF92" s="78"/>
      <c r="AG92" s="78"/>
      <c r="AH92" s="78"/>
      <c r="AI92" s="78"/>
      <c r="AJ92" s="78"/>
      <c r="AK92" s="78"/>
      <c r="AL92" s="78"/>
      <c r="AM92" s="48"/>
      <c r="AN92" s="48"/>
      <c r="AO92" s="48"/>
      <c r="AP92" s="48"/>
      <c r="AQ92" s="78"/>
      <c r="AR92" s="78"/>
      <c r="AS92" s="78"/>
      <c r="AT92" s="78"/>
      <c r="AU92" s="78"/>
      <c r="AV92" s="78"/>
      <c r="AW92" s="81"/>
      <c r="AX92" s="81"/>
      <c r="AY92" s="78"/>
      <c r="AZ92" s="78"/>
      <c r="BA92" s="81"/>
      <c r="BB92" s="81"/>
      <c r="BC92" s="78"/>
      <c r="BD92" s="78"/>
      <c r="BE92" s="78"/>
      <c r="BF92" s="78"/>
      <c r="BG92" s="78"/>
      <c r="BH92" s="78"/>
      <c r="BI92" s="78"/>
      <c r="BJ92" s="78"/>
      <c r="BK92" s="78"/>
      <c r="BL92" s="78"/>
      <c r="BM92" s="78"/>
      <c r="BN92" s="78"/>
      <c r="BO92" s="78"/>
      <c r="BP92" s="78"/>
      <c r="BQ92" s="78"/>
      <c r="BR92" s="78"/>
      <c r="BS92" s="78"/>
      <c r="BT92" s="78"/>
      <c r="BU92" s="78"/>
      <c r="BV92" s="78"/>
      <c r="BW92" s="78"/>
      <c r="BX92" s="78"/>
      <c r="BY92" s="78"/>
      <c r="BZ92" s="78"/>
      <c r="CA92" s="48"/>
      <c r="CB92" s="48"/>
      <c r="CC92" s="14"/>
      <c r="CD92" s="14"/>
      <c r="CE92" s="48"/>
      <c r="CF92" s="78"/>
      <c r="CG92" s="78"/>
      <c r="CH92" s="78"/>
      <c r="CI92" s="78"/>
      <c r="CJ92" s="78"/>
      <c r="CK92" s="78"/>
      <c r="CL92" s="78"/>
      <c r="CM92" s="48"/>
      <c r="CN92" s="78"/>
      <c r="CO92" s="78"/>
      <c r="CP92" s="78"/>
      <c r="CQ92" s="48"/>
      <c r="CR92" s="78"/>
      <c r="CS92" s="78"/>
      <c r="CT92" s="78"/>
      <c r="CU92" s="48"/>
      <c r="CV92" s="78"/>
      <c r="CW92" s="78"/>
      <c r="CX92" s="78"/>
      <c r="CY92" s="48"/>
      <c r="CZ92" s="78"/>
      <c r="DA92" s="78"/>
      <c r="DB92" s="172"/>
      <c r="DC92" s="48"/>
      <c r="DD92" s="48"/>
      <c r="DE92" s="78"/>
      <c r="DF92" s="78"/>
      <c r="DG92" s="48"/>
      <c r="DH92" s="48"/>
      <c r="DI92" s="14"/>
      <c r="DJ92" s="14"/>
      <c r="DK92" s="48"/>
      <c r="DL92" s="78"/>
      <c r="DM92" s="14"/>
      <c r="DN92" s="14"/>
      <c r="DO92" s="48"/>
      <c r="DP92" s="78"/>
      <c r="DQ92" s="14"/>
      <c r="DR92" s="14"/>
      <c r="DS92" s="48"/>
      <c r="DT92" s="78"/>
      <c r="DU92" s="14"/>
      <c r="DV92" s="14"/>
      <c r="DW92" s="48"/>
      <c r="DX92" s="78"/>
      <c r="DY92" s="14"/>
      <c r="DZ92" s="14"/>
      <c r="EA92" s="48"/>
      <c r="EB92" s="78"/>
      <c r="EC92" s="14"/>
      <c r="ED92" s="14"/>
      <c r="EE92" s="48"/>
      <c r="EF92" s="78"/>
      <c r="EG92" s="14"/>
      <c r="EH92" s="14"/>
      <c r="EI92" s="48"/>
      <c r="EJ92" s="78"/>
      <c r="EK92" s="14"/>
      <c r="EL92" s="14"/>
      <c r="EM92" s="48"/>
      <c r="EN92" s="78"/>
      <c r="EO92" s="14"/>
      <c r="EP92" s="14"/>
      <c r="EQ92" s="48"/>
      <c r="ER92" s="78"/>
      <c r="ES92" s="14"/>
      <c r="ET92" s="14"/>
      <c r="EU92" s="48"/>
      <c r="EV92" s="78"/>
      <c r="EW92" s="14"/>
      <c r="EX92" s="14"/>
      <c r="EY92" s="48"/>
      <c r="EZ92" s="78"/>
      <c r="FA92" s="14"/>
      <c r="FB92" s="14"/>
      <c r="FC92" s="48"/>
      <c r="FD92" s="78"/>
      <c r="FE92" s="14"/>
      <c r="FF92" s="14"/>
      <c r="FG92" s="48"/>
      <c r="FH92" s="78"/>
      <c r="FI92" s="14"/>
      <c r="FJ92" s="14"/>
      <c r="FK92" s="48"/>
      <c r="FL92" s="78"/>
      <c r="FM92" s="14"/>
      <c r="FN92" s="14"/>
      <c r="FO92" s="48"/>
      <c r="FP92" s="78"/>
      <c r="FQ92" s="14"/>
      <c r="FR92" s="14"/>
      <c r="FS92" s="78"/>
      <c r="FT92" s="78"/>
      <c r="FU92" s="78"/>
      <c r="FV92" s="78"/>
      <c r="FW92" s="78"/>
      <c r="FX92" s="78"/>
      <c r="FY92" s="78"/>
      <c r="FZ92" s="78"/>
      <c r="GA92" s="78"/>
      <c r="GB92" s="78"/>
      <c r="GC92" s="78"/>
      <c r="GD92" s="78"/>
      <c r="GE92" s="78"/>
      <c r="GF92" s="78"/>
      <c r="GG92" s="78"/>
      <c r="GH92" s="78"/>
      <c r="GI92" s="78"/>
      <c r="GJ92" s="78"/>
      <c r="GK92" s="78"/>
      <c r="GL92" s="78"/>
      <c r="GM92" s="78"/>
      <c r="GN92" s="78"/>
      <c r="GO92" s="78"/>
      <c r="GP92" s="78"/>
      <c r="GQ92" s="78"/>
      <c r="GR92" s="78"/>
      <c r="GS92" s="78"/>
      <c r="GT92" s="78"/>
      <c r="GU92" s="78"/>
      <c r="GV92" s="78"/>
      <c r="GW92" s="78"/>
      <c r="GX92" s="78"/>
      <c r="GY92" s="78"/>
      <c r="GZ92" s="78"/>
      <c r="HA92" s="78"/>
      <c r="HB92" s="78"/>
      <c r="HC92" s="78"/>
      <c r="HD92" s="78"/>
      <c r="HE92" s="78"/>
      <c r="HF92" s="78"/>
      <c r="HG92" s="78"/>
      <c r="HH92" s="78"/>
      <c r="HI92" s="78"/>
      <c r="HJ92" s="78"/>
      <c r="HK92" s="78"/>
      <c r="HL92" s="78"/>
      <c r="HM92" s="14"/>
      <c r="HN92" s="14"/>
      <c r="HO92" s="78"/>
      <c r="HP92" s="78"/>
      <c r="HQ92" s="14"/>
      <c r="HR92" s="14"/>
      <c r="HS92" s="78"/>
      <c r="HT92" s="78"/>
      <c r="HU92" s="14"/>
      <c r="HV92" s="14"/>
      <c r="HW92" s="78"/>
      <c r="HX92" s="78"/>
      <c r="HY92" s="14"/>
      <c r="HZ92" s="14"/>
      <c r="IA92" s="78"/>
      <c r="IB92" s="78"/>
      <c r="IC92" s="14"/>
      <c r="ID92" s="14"/>
      <c r="IE92" s="78"/>
      <c r="IF92" s="78"/>
      <c r="IG92" s="14"/>
      <c r="IH92" s="14"/>
      <c r="II92" s="78"/>
      <c r="IJ92" s="78"/>
      <c r="IK92" s="14"/>
      <c r="IL92" s="14"/>
      <c r="IM92" s="78"/>
      <c r="IN92" s="78"/>
      <c r="IO92" s="14"/>
      <c r="IP92" s="14"/>
      <c r="IQ92" s="78"/>
      <c r="IR92" s="78"/>
      <c r="IS92" s="14"/>
    </row>
    <row r="93" spans="1:253" s="12" customFormat="1" ht="15.75" x14ac:dyDescent="0.25">
      <c r="A93" s="57" t="s">
        <v>483</v>
      </c>
      <c r="B93" s="48">
        <f t="shared" si="344"/>
        <v>0</v>
      </c>
      <c r="C93" s="48">
        <f t="shared" si="345"/>
        <v>200.2</v>
      </c>
      <c r="D93" s="48">
        <f t="shared" si="346"/>
        <v>200.2</v>
      </c>
      <c r="E93" s="15">
        <f t="shared" ref="E93:E94" si="366">D93/C93*100</f>
        <v>100</v>
      </c>
      <c r="F93" s="15"/>
      <c r="G93" s="78"/>
      <c r="H93" s="78"/>
      <c r="I93" s="78"/>
      <c r="J93" s="78"/>
      <c r="K93" s="78"/>
      <c r="L93" s="78"/>
      <c r="M93" s="78"/>
      <c r="N93" s="78"/>
      <c r="O93" s="78"/>
      <c r="P93" s="78"/>
      <c r="Q93" s="78"/>
      <c r="R93" s="78"/>
      <c r="S93" s="78"/>
      <c r="T93" s="78"/>
      <c r="U93" s="78"/>
      <c r="V93" s="78"/>
      <c r="W93" s="78"/>
      <c r="X93" s="78"/>
      <c r="Y93" s="78"/>
      <c r="Z93" s="78"/>
      <c r="AA93" s="78"/>
      <c r="AB93" s="78"/>
      <c r="AC93" s="78"/>
      <c r="AD93" s="78"/>
      <c r="AE93" s="78"/>
      <c r="AF93" s="78"/>
      <c r="AG93" s="78"/>
      <c r="AH93" s="78"/>
      <c r="AI93" s="78"/>
      <c r="AJ93" s="78"/>
      <c r="AK93" s="78"/>
      <c r="AL93" s="78"/>
      <c r="AM93" s="48"/>
      <c r="AN93" s="48"/>
      <c r="AO93" s="48"/>
      <c r="AP93" s="48"/>
      <c r="AQ93" s="78"/>
      <c r="AR93" s="78"/>
      <c r="AS93" s="78"/>
      <c r="AT93" s="78"/>
      <c r="AU93" s="78"/>
      <c r="AV93" s="78"/>
      <c r="AW93" s="81"/>
      <c r="AX93" s="81"/>
      <c r="AY93" s="78"/>
      <c r="AZ93" s="78"/>
      <c r="BA93" s="81"/>
      <c r="BB93" s="81"/>
      <c r="BC93" s="78"/>
      <c r="BD93" s="78"/>
      <c r="BE93" s="78"/>
      <c r="BF93" s="78"/>
      <c r="BG93" s="78"/>
      <c r="BH93" s="78"/>
      <c r="BI93" s="78"/>
      <c r="BJ93" s="78"/>
      <c r="BK93" s="78"/>
      <c r="BL93" s="78"/>
      <c r="BM93" s="78"/>
      <c r="BN93" s="78"/>
      <c r="BO93" s="78"/>
      <c r="BP93" s="78"/>
      <c r="BQ93" s="78"/>
      <c r="BR93" s="78"/>
      <c r="BS93" s="78"/>
      <c r="BT93" s="78"/>
      <c r="BU93" s="78"/>
      <c r="BV93" s="78"/>
      <c r="BW93" s="78"/>
      <c r="BX93" s="78"/>
      <c r="BY93" s="78"/>
      <c r="BZ93" s="78"/>
      <c r="CA93" s="48">
        <v>200.2</v>
      </c>
      <c r="CB93" s="48">
        <v>200.2</v>
      </c>
      <c r="CC93" s="14">
        <f t="shared" si="357"/>
        <v>100</v>
      </c>
      <c r="CD93" s="14"/>
      <c r="CE93" s="48"/>
      <c r="CF93" s="78"/>
      <c r="CG93" s="78"/>
      <c r="CH93" s="78"/>
      <c r="CI93" s="78"/>
      <c r="CJ93" s="78"/>
      <c r="CK93" s="78"/>
      <c r="CL93" s="78"/>
      <c r="CM93" s="48"/>
      <c r="CN93" s="78"/>
      <c r="CO93" s="78"/>
      <c r="CP93" s="78"/>
      <c r="CQ93" s="48"/>
      <c r="CR93" s="78"/>
      <c r="CS93" s="78"/>
      <c r="CT93" s="78"/>
      <c r="CU93" s="48"/>
      <c r="CV93" s="78"/>
      <c r="CW93" s="78"/>
      <c r="CX93" s="78"/>
      <c r="CY93" s="48"/>
      <c r="CZ93" s="78"/>
      <c r="DA93" s="78"/>
      <c r="DB93" s="172"/>
      <c r="DC93" s="48"/>
      <c r="DD93" s="48"/>
      <c r="DE93" s="78"/>
      <c r="DF93" s="78"/>
      <c r="DG93" s="48"/>
      <c r="DH93" s="48"/>
      <c r="DI93" s="14"/>
      <c r="DJ93" s="14"/>
      <c r="DK93" s="48"/>
      <c r="DL93" s="78"/>
      <c r="DM93" s="14"/>
      <c r="DN93" s="14"/>
      <c r="DO93" s="48"/>
      <c r="DP93" s="78"/>
      <c r="DQ93" s="14"/>
      <c r="DR93" s="14"/>
      <c r="DS93" s="48"/>
      <c r="DT93" s="78"/>
      <c r="DU93" s="14"/>
      <c r="DV93" s="14"/>
      <c r="DW93" s="48"/>
      <c r="DX93" s="78"/>
      <c r="DY93" s="14"/>
      <c r="DZ93" s="14"/>
      <c r="EA93" s="48"/>
      <c r="EB93" s="78"/>
      <c r="EC93" s="14"/>
      <c r="ED93" s="14"/>
      <c r="EE93" s="48"/>
      <c r="EF93" s="78"/>
      <c r="EG93" s="14"/>
      <c r="EH93" s="14"/>
      <c r="EI93" s="48"/>
      <c r="EJ93" s="78"/>
      <c r="EK93" s="14"/>
      <c r="EL93" s="14"/>
      <c r="EM93" s="48"/>
      <c r="EN93" s="78"/>
      <c r="EO93" s="14"/>
      <c r="EP93" s="14"/>
      <c r="EQ93" s="48"/>
      <c r="ER93" s="78"/>
      <c r="ES93" s="14"/>
      <c r="ET93" s="14"/>
      <c r="EU93" s="48"/>
      <c r="EV93" s="78"/>
      <c r="EW93" s="14"/>
      <c r="EX93" s="14"/>
      <c r="EY93" s="48"/>
      <c r="EZ93" s="78"/>
      <c r="FA93" s="14"/>
      <c r="FB93" s="14"/>
      <c r="FC93" s="48"/>
      <c r="FD93" s="78"/>
      <c r="FE93" s="14"/>
      <c r="FF93" s="14"/>
      <c r="FG93" s="48"/>
      <c r="FH93" s="78"/>
      <c r="FI93" s="14"/>
      <c r="FJ93" s="14"/>
      <c r="FK93" s="48"/>
      <c r="FL93" s="78"/>
      <c r="FM93" s="14"/>
      <c r="FN93" s="14"/>
      <c r="FO93" s="48"/>
      <c r="FP93" s="78"/>
      <c r="FQ93" s="14"/>
      <c r="FR93" s="14"/>
      <c r="FS93" s="78"/>
      <c r="FT93" s="78"/>
      <c r="FU93" s="78"/>
      <c r="FV93" s="78"/>
      <c r="FW93" s="78"/>
      <c r="FX93" s="78"/>
      <c r="FY93" s="78"/>
      <c r="FZ93" s="78"/>
      <c r="GA93" s="78"/>
      <c r="GB93" s="78"/>
      <c r="GC93" s="78"/>
      <c r="GD93" s="78"/>
      <c r="GE93" s="78"/>
      <c r="GF93" s="78"/>
      <c r="GG93" s="78"/>
      <c r="GH93" s="78"/>
      <c r="GI93" s="78"/>
      <c r="GJ93" s="78"/>
      <c r="GK93" s="78"/>
      <c r="GL93" s="78"/>
      <c r="GM93" s="78"/>
      <c r="GN93" s="78"/>
      <c r="GO93" s="78"/>
      <c r="GP93" s="78"/>
      <c r="GQ93" s="78"/>
      <c r="GR93" s="78"/>
      <c r="GS93" s="78"/>
      <c r="GT93" s="78"/>
      <c r="GU93" s="78"/>
      <c r="GV93" s="78"/>
      <c r="GW93" s="78"/>
      <c r="GX93" s="78"/>
      <c r="GY93" s="78"/>
      <c r="GZ93" s="78"/>
      <c r="HA93" s="78"/>
      <c r="HB93" s="78"/>
      <c r="HC93" s="78"/>
      <c r="HD93" s="78"/>
      <c r="HE93" s="78"/>
      <c r="HF93" s="78"/>
      <c r="HG93" s="78"/>
      <c r="HH93" s="78"/>
      <c r="HI93" s="78"/>
      <c r="HJ93" s="78"/>
      <c r="HK93" s="78"/>
      <c r="HL93" s="78"/>
      <c r="HM93" s="14"/>
      <c r="HN93" s="14"/>
      <c r="HO93" s="78"/>
      <c r="HP93" s="78"/>
      <c r="HQ93" s="14"/>
      <c r="HR93" s="14"/>
      <c r="HS93" s="78"/>
      <c r="HT93" s="78"/>
      <c r="HU93" s="14"/>
      <c r="HV93" s="14"/>
      <c r="HW93" s="78"/>
      <c r="HX93" s="78"/>
      <c r="HY93" s="14"/>
      <c r="HZ93" s="14"/>
      <c r="IA93" s="78"/>
      <c r="IB93" s="78"/>
      <c r="IC93" s="14"/>
      <c r="ID93" s="14"/>
      <c r="IE93" s="78"/>
      <c r="IF93" s="78"/>
      <c r="IG93" s="14"/>
      <c r="IH93" s="14"/>
      <c r="II93" s="78"/>
      <c r="IJ93" s="78"/>
      <c r="IK93" s="14"/>
      <c r="IL93" s="14"/>
      <c r="IM93" s="78"/>
      <c r="IN93" s="78"/>
      <c r="IO93" s="14"/>
      <c r="IP93" s="14"/>
      <c r="IQ93" s="78"/>
      <c r="IR93" s="78"/>
      <c r="IS93" s="14"/>
    </row>
    <row r="94" spans="1:253" s="12" customFormat="1" ht="15.75" x14ac:dyDescent="0.25">
      <c r="A94" s="57" t="s">
        <v>484</v>
      </c>
      <c r="B94" s="48">
        <f t="shared" si="344"/>
        <v>0</v>
      </c>
      <c r="C94" s="48">
        <f t="shared" si="345"/>
        <v>263.8</v>
      </c>
      <c r="D94" s="48">
        <f t="shared" si="346"/>
        <v>263.8</v>
      </c>
      <c r="E94" s="15">
        <f t="shared" si="366"/>
        <v>100</v>
      </c>
      <c r="F94" s="15"/>
      <c r="G94" s="78"/>
      <c r="H94" s="78"/>
      <c r="I94" s="78"/>
      <c r="J94" s="78"/>
      <c r="K94" s="78"/>
      <c r="L94" s="78"/>
      <c r="M94" s="78"/>
      <c r="N94" s="78"/>
      <c r="O94" s="78"/>
      <c r="P94" s="78"/>
      <c r="Q94" s="78"/>
      <c r="R94" s="78"/>
      <c r="S94" s="78"/>
      <c r="T94" s="78"/>
      <c r="U94" s="78"/>
      <c r="V94" s="78"/>
      <c r="W94" s="78"/>
      <c r="X94" s="78"/>
      <c r="Y94" s="78"/>
      <c r="Z94" s="78"/>
      <c r="AA94" s="78"/>
      <c r="AB94" s="78"/>
      <c r="AC94" s="78"/>
      <c r="AD94" s="78"/>
      <c r="AE94" s="78"/>
      <c r="AF94" s="78"/>
      <c r="AG94" s="78"/>
      <c r="AH94" s="78"/>
      <c r="AI94" s="78"/>
      <c r="AJ94" s="78"/>
      <c r="AK94" s="78"/>
      <c r="AL94" s="78"/>
      <c r="AM94" s="48"/>
      <c r="AN94" s="48"/>
      <c r="AO94" s="48"/>
      <c r="AP94" s="48"/>
      <c r="AQ94" s="78"/>
      <c r="AR94" s="78"/>
      <c r="AS94" s="78"/>
      <c r="AT94" s="78"/>
      <c r="AU94" s="78"/>
      <c r="AV94" s="78"/>
      <c r="AW94" s="81"/>
      <c r="AX94" s="81"/>
      <c r="AY94" s="78"/>
      <c r="AZ94" s="78"/>
      <c r="BA94" s="81"/>
      <c r="BB94" s="81"/>
      <c r="BC94" s="78"/>
      <c r="BD94" s="78"/>
      <c r="BE94" s="78"/>
      <c r="BF94" s="78"/>
      <c r="BG94" s="78"/>
      <c r="BH94" s="78"/>
      <c r="BI94" s="78"/>
      <c r="BJ94" s="78"/>
      <c r="BK94" s="78"/>
      <c r="BL94" s="78"/>
      <c r="BM94" s="78"/>
      <c r="BN94" s="78"/>
      <c r="BO94" s="78"/>
      <c r="BP94" s="78"/>
      <c r="BQ94" s="78"/>
      <c r="BR94" s="78"/>
      <c r="BS94" s="78"/>
      <c r="BT94" s="78"/>
      <c r="BU94" s="78"/>
      <c r="BV94" s="78"/>
      <c r="BW94" s="78"/>
      <c r="BX94" s="78"/>
      <c r="BY94" s="78"/>
      <c r="BZ94" s="78"/>
      <c r="CA94" s="48">
        <v>263.8</v>
      </c>
      <c r="CB94" s="48">
        <v>263.8</v>
      </c>
      <c r="CC94" s="14">
        <f t="shared" si="357"/>
        <v>100</v>
      </c>
      <c r="CD94" s="14"/>
      <c r="CE94" s="48"/>
      <c r="CF94" s="78"/>
      <c r="CG94" s="78"/>
      <c r="CH94" s="78"/>
      <c r="CI94" s="78"/>
      <c r="CJ94" s="78"/>
      <c r="CK94" s="78"/>
      <c r="CL94" s="78"/>
      <c r="CM94" s="48"/>
      <c r="CN94" s="78"/>
      <c r="CO94" s="78"/>
      <c r="CP94" s="78"/>
      <c r="CQ94" s="48"/>
      <c r="CR94" s="78"/>
      <c r="CS94" s="78"/>
      <c r="CT94" s="78"/>
      <c r="CU94" s="48"/>
      <c r="CV94" s="78"/>
      <c r="CW94" s="78"/>
      <c r="CX94" s="78"/>
      <c r="CY94" s="48"/>
      <c r="CZ94" s="78"/>
      <c r="DA94" s="78"/>
      <c r="DB94" s="172"/>
      <c r="DC94" s="48"/>
      <c r="DD94" s="48"/>
      <c r="DE94" s="78"/>
      <c r="DF94" s="78"/>
      <c r="DG94" s="48"/>
      <c r="DH94" s="48"/>
      <c r="DI94" s="14"/>
      <c r="DJ94" s="14"/>
      <c r="DK94" s="48"/>
      <c r="DL94" s="78"/>
      <c r="DM94" s="14"/>
      <c r="DN94" s="14"/>
      <c r="DO94" s="48"/>
      <c r="DP94" s="78"/>
      <c r="DQ94" s="14"/>
      <c r="DR94" s="14"/>
      <c r="DS94" s="48"/>
      <c r="DT94" s="78"/>
      <c r="DU94" s="14"/>
      <c r="DV94" s="14"/>
      <c r="DW94" s="48"/>
      <c r="DX94" s="78"/>
      <c r="DY94" s="14"/>
      <c r="DZ94" s="14"/>
      <c r="EA94" s="48"/>
      <c r="EB94" s="78"/>
      <c r="EC94" s="14"/>
      <c r="ED94" s="14"/>
      <c r="EE94" s="48"/>
      <c r="EF94" s="78"/>
      <c r="EG94" s="14"/>
      <c r="EH94" s="14"/>
      <c r="EI94" s="48"/>
      <c r="EJ94" s="78"/>
      <c r="EK94" s="14"/>
      <c r="EL94" s="14"/>
      <c r="EM94" s="48"/>
      <c r="EN94" s="78"/>
      <c r="EO94" s="14"/>
      <c r="EP94" s="14"/>
      <c r="EQ94" s="48"/>
      <c r="ER94" s="78"/>
      <c r="ES94" s="14"/>
      <c r="ET94" s="14"/>
      <c r="EU94" s="48"/>
      <c r="EV94" s="78"/>
      <c r="EW94" s="14"/>
      <c r="EX94" s="14"/>
      <c r="EY94" s="48"/>
      <c r="EZ94" s="78"/>
      <c r="FA94" s="14"/>
      <c r="FB94" s="14"/>
      <c r="FC94" s="48"/>
      <c r="FD94" s="78"/>
      <c r="FE94" s="14"/>
      <c r="FF94" s="14"/>
      <c r="FG94" s="48"/>
      <c r="FH94" s="78"/>
      <c r="FI94" s="14"/>
      <c r="FJ94" s="14"/>
      <c r="FK94" s="48"/>
      <c r="FL94" s="78"/>
      <c r="FM94" s="14"/>
      <c r="FN94" s="14"/>
      <c r="FO94" s="48"/>
      <c r="FP94" s="78"/>
      <c r="FQ94" s="14"/>
      <c r="FR94" s="14"/>
      <c r="FS94" s="78"/>
      <c r="FT94" s="78"/>
      <c r="FU94" s="78"/>
      <c r="FV94" s="78"/>
      <c r="FW94" s="78"/>
      <c r="FX94" s="78"/>
      <c r="FY94" s="78"/>
      <c r="FZ94" s="78"/>
      <c r="GA94" s="78"/>
      <c r="GB94" s="78"/>
      <c r="GC94" s="78"/>
      <c r="GD94" s="78"/>
      <c r="GE94" s="78"/>
      <c r="GF94" s="78"/>
      <c r="GG94" s="78"/>
      <c r="GH94" s="78"/>
      <c r="GI94" s="78"/>
      <c r="GJ94" s="78"/>
      <c r="GK94" s="78"/>
      <c r="GL94" s="78"/>
      <c r="GM94" s="78"/>
      <c r="GN94" s="78"/>
      <c r="GO94" s="78"/>
      <c r="GP94" s="78"/>
      <c r="GQ94" s="78"/>
      <c r="GR94" s="78"/>
      <c r="GS94" s="78"/>
      <c r="GT94" s="78"/>
      <c r="GU94" s="78"/>
      <c r="GV94" s="78"/>
      <c r="GW94" s="78"/>
      <c r="GX94" s="78"/>
      <c r="GY94" s="78"/>
      <c r="GZ94" s="78"/>
      <c r="HA94" s="78"/>
      <c r="HB94" s="78"/>
      <c r="HC94" s="78"/>
      <c r="HD94" s="78"/>
      <c r="HE94" s="78"/>
      <c r="HF94" s="78"/>
      <c r="HG94" s="78"/>
      <c r="HH94" s="78"/>
      <c r="HI94" s="78"/>
      <c r="HJ94" s="78"/>
      <c r="HK94" s="78"/>
      <c r="HL94" s="78"/>
      <c r="HM94" s="14"/>
      <c r="HN94" s="14"/>
      <c r="HO94" s="78"/>
      <c r="HP94" s="78"/>
      <c r="HQ94" s="14"/>
      <c r="HR94" s="14"/>
      <c r="HS94" s="78"/>
      <c r="HT94" s="78"/>
      <c r="HU94" s="14"/>
      <c r="HV94" s="14"/>
      <c r="HW94" s="78"/>
      <c r="HX94" s="78"/>
      <c r="HY94" s="14"/>
      <c r="HZ94" s="14"/>
      <c r="IA94" s="78"/>
      <c r="IB94" s="78"/>
      <c r="IC94" s="14"/>
      <c r="ID94" s="14"/>
      <c r="IE94" s="78"/>
      <c r="IF94" s="78"/>
      <c r="IG94" s="14"/>
      <c r="IH94" s="14"/>
      <c r="II94" s="78"/>
      <c r="IJ94" s="78"/>
      <c r="IK94" s="14"/>
      <c r="IL94" s="14"/>
      <c r="IM94" s="78"/>
      <c r="IN94" s="78"/>
      <c r="IO94" s="14"/>
      <c r="IP94" s="14"/>
      <c r="IQ94" s="78"/>
      <c r="IR94" s="78"/>
      <c r="IS94" s="14"/>
    </row>
    <row r="95" spans="1:253" s="26" customFormat="1" ht="31.5" x14ac:dyDescent="0.25">
      <c r="A95" s="118" t="s">
        <v>305</v>
      </c>
      <c r="B95" s="78">
        <f t="shared" si="344"/>
        <v>2962.2</v>
      </c>
      <c r="C95" s="78">
        <f t="shared" si="345"/>
        <v>24428.6</v>
      </c>
      <c r="D95" s="78">
        <f t="shared" si="346"/>
        <v>24275.26972</v>
      </c>
      <c r="E95" s="81">
        <f>D95/C95*100</f>
        <v>99.372332921248045</v>
      </c>
      <c r="F95" s="81"/>
      <c r="G95" s="81">
        <f>G96+G100+G104</f>
        <v>0</v>
      </c>
      <c r="H95" s="81">
        <f t="shared" ref="H95:BP95" si="367">H96+H100+H104</f>
        <v>0</v>
      </c>
      <c r="I95" s="81">
        <f t="shared" si="367"/>
        <v>0</v>
      </c>
      <c r="J95" s="81"/>
      <c r="K95" s="81">
        <f t="shared" si="367"/>
        <v>0</v>
      </c>
      <c r="L95" s="81">
        <f t="shared" si="367"/>
        <v>0</v>
      </c>
      <c r="M95" s="81">
        <f t="shared" si="367"/>
        <v>0</v>
      </c>
      <c r="N95" s="81">
        <f t="shared" ref="N95" si="368">N96+N100+N104</f>
        <v>2500</v>
      </c>
      <c r="O95" s="81">
        <f t="shared" si="367"/>
        <v>2500</v>
      </c>
      <c r="P95" s="81">
        <f t="shared" si="367"/>
        <v>2500</v>
      </c>
      <c r="Q95" s="81">
        <f t="shared" si="283"/>
        <v>100</v>
      </c>
      <c r="R95" s="81"/>
      <c r="S95" s="81">
        <f t="shared" si="367"/>
        <v>0</v>
      </c>
      <c r="T95" s="81">
        <f t="shared" si="367"/>
        <v>0</v>
      </c>
      <c r="U95" s="81">
        <f t="shared" si="367"/>
        <v>0</v>
      </c>
      <c r="V95" s="81"/>
      <c r="W95" s="81">
        <f t="shared" si="367"/>
        <v>0</v>
      </c>
      <c r="X95" s="81">
        <f t="shared" si="367"/>
        <v>0</v>
      </c>
      <c r="Y95" s="81">
        <f t="shared" si="367"/>
        <v>0</v>
      </c>
      <c r="Z95" s="81">
        <f t="shared" ref="Z95" si="369">Z96+Z100+Z104</f>
        <v>0</v>
      </c>
      <c r="AA95" s="81">
        <f t="shared" si="367"/>
        <v>0</v>
      </c>
      <c r="AB95" s="81">
        <f t="shared" si="367"/>
        <v>0</v>
      </c>
      <c r="AC95" s="81">
        <f t="shared" si="367"/>
        <v>0</v>
      </c>
      <c r="AD95" s="81">
        <f t="shared" ref="AD95" si="370">AD96+AD100+AD104</f>
        <v>0</v>
      </c>
      <c r="AE95" s="81">
        <f t="shared" si="367"/>
        <v>0</v>
      </c>
      <c r="AF95" s="81">
        <f t="shared" ref="AF95" si="371">AF96+AF100+AF104</f>
        <v>0</v>
      </c>
      <c r="AG95" s="81">
        <f t="shared" si="367"/>
        <v>0</v>
      </c>
      <c r="AH95" s="81">
        <f t="shared" ref="AH95" si="372">AH96+AH100+AH104</f>
        <v>462.2</v>
      </c>
      <c r="AI95" s="81">
        <f t="shared" si="367"/>
        <v>462.2</v>
      </c>
      <c r="AJ95" s="81">
        <f t="shared" ref="AJ95" si="373">AJ96+AJ100+AJ104</f>
        <v>462.2</v>
      </c>
      <c r="AK95" s="79">
        <f t="shared" si="213"/>
        <v>100</v>
      </c>
      <c r="AL95" s="79"/>
      <c r="AM95" s="81">
        <f t="shared" si="367"/>
        <v>0</v>
      </c>
      <c r="AN95" s="81">
        <f t="shared" si="367"/>
        <v>0</v>
      </c>
      <c r="AO95" s="79"/>
      <c r="AP95" s="79"/>
      <c r="AQ95" s="81">
        <f t="shared" si="367"/>
        <v>0</v>
      </c>
      <c r="AR95" s="81">
        <f t="shared" si="367"/>
        <v>0</v>
      </c>
      <c r="AS95" s="81">
        <f t="shared" si="367"/>
        <v>0</v>
      </c>
      <c r="AT95" s="81"/>
      <c r="AU95" s="81">
        <f>SUM(AU96:AU106)</f>
        <v>541</v>
      </c>
      <c r="AV95" s="81">
        <f t="shared" ref="AV95:AZ95" si="374">SUM(AV96:AV106)</f>
        <v>541</v>
      </c>
      <c r="AW95" s="81">
        <f t="shared" si="364"/>
        <v>100</v>
      </c>
      <c r="AX95" s="81"/>
      <c r="AY95" s="81">
        <f t="shared" si="374"/>
        <v>1723</v>
      </c>
      <c r="AZ95" s="81">
        <f t="shared" si="374"/>
        <v>1723</v>
      </c>
      <c r="BA95" s="81">
        <f t="shared" si="365"/>
        <v>100</v>
      </c>
      <c r="BB95" s="81"/>
      <c r="BC95" s="81">
        <f t="shared" si="367"/>
        <v>1200</v>
      </c>
      <c r="BD95" s="81">
        <f t="shared" ref="BD95" si="375">BD96+BD100+BD104</f>
        <v>1200</v>
      </c>
      <c r="BE95" s="81">
        <f t="shared" si="367"/>
        <v>0</v>
      </c>
      <c r="BF95" s="81"/>
      <c r="BG95" s="81">
        <f t="shared" si="367"/>
        <v>0</v>
      </c>
      <c r="BH95" s="81">
        <f t="shared" si="367"/>
        <v>0</v>
      </c>
      <c r="BI95" s="81">
        <f t="shared" si="367"/>
        <v>0</v>
      </c>
      <c r="BJ95" s="81"/>
      <c r="BK95" s="81">
        <f t="shared" si="367"/>
        <v>0</v>
      </c>
      <c r="BL95" s="81">
        <f t="shared" si="367"/>
        <v>0</v>
      </c>
      <c r="BM95" s="81">
        <f t="shared" si="367"/>
        <v>0</v>
      </c>
      <c r="BN95" s="81"/>
      <c r="BO95" s="81">
        <f t="shared" si="367"/>
        <v>0</v>
      </c>
      <c r="BP95" s="81">
        <f t="shared" si="367"/>
        <v>0</v>
      </c>
      <c r="BQ95" s="81">
        <f t="shared" ref="BQ95:BY95" si="376">BQ96+BQ100+BQ104</f>
        <v>0</v>
      </c>
      <c r="BR95" s="81"/>
      <c r="BS95" s="81">
        <f t="shared" si="376"/>
        <v>0</v>
      </c>
      <c r="BT95" s="81">
        <f t="shared" si="376"/>
        <v>0</v>
      </c>
      <c r="BU95" s="81">
        <f t="shared" si="376"/>
        <v>0</v>
      </c>
      <c r="BV95" s="81"/>
      <c r="BW95" s="81">
        <f t="shared" si="376"/>
        <v>0</v>
      </c>
      <c r="BX95" s="81">
        <f t="shared" si="376"/>
        <v>0</v>
      </c>
      <c r="BY95" s="81">
        <f t="shared" si="376"/>
        <v>0</v>
      </c>
      <c r="BZ95" s="81"/>
      <c r="CA95" s="81">
        <f>SUM(CA96:CA106)</f>
        <v>3230.3</v>
      </c>
      <c r="CB95" s="81">
        <f>SUM(CB96:CB106)</f>
        <v>3076.9697200000001</v>
      </c>
      <c r="CC95" s="79">
        <f t="shared" ref="CC95:CC106" si="377">CB95/CA95*100</f>
        <v>95.253373370894352</v>
      </c>
      <c r="CD95" s="79"/>
      <c r="CE95" s="81"/>
      <c r="CF95" s="81">
        <f>SUM(CF96:CF106)</f>
        <v>0</v>
      </c>
      <c r="CG95" s="79"/>
      <c r="CH95" s="79"/>
      <c r="CI95" s="81">
        <f t="shared" ref="CI95:CK95" si="378">CI96+CI100+CI104</f>
        <v>0</v>
      </c>
      <c r="CJ95" s="81">
        <f t="shared" si="378"/>
        <v>0</v>
      </c>
      <c r="CK95" s="81">
        <f t="shared" si="378"/>
        <v>0</v>
      </c>
      <c r="CL95" s="81"/>
      <c r="CM95" s="81">
        <f>SUM(CM96:CM106)</f>
        <v>2264</v>
      </c>
      <c r="CN95" s="81">
        <f>SUM(CN96:CN106)</f>
        <v>2264</v>
      </c>
      <c r="CO95" s="79">
        <f t="shared" ref="CO95:CO96" si="379">CN95/CM95*100</f>
        <v>100</v>
      </c>
      <c r="CP95" s="79"/>
      <c r="CQ95" s="81">
        <f>SUM(CQ96:CQ106)</f>
        <v>0</v>
      </c>
      <c r="CR95" s="81">
        <f>SUM(CR96:CR106)</f>
        <v>0</v>
      </c>
      <c r="CS95" s="79"/>
      <c r="CT95" s="79"/>
      <c r="CU95" s="81">
        <f>SUM(CU96:CU106)</f>
        <v>0</v>
      </c>
      <c r="CV95" s="81">
        <f>SUM(CV96:CV106)</f>
        <v>0</v>
      </c>
      <c r="CW95" s="79"/>
      <c r="CX95" s="79"/>
      <c r="CY95" s="81">
        <f>SUM(CY96:CY106)</f>
        <v>0</v>
      </c>
      <c r="CZ95" s="81">
        <f>SUM(CZ96:CZ106)</f>
        <v>0</v>
      </c>
      <c r="DA95" s="79"/>
      <c r="DB95" s="153"/>
      <c r="DC95" s="81">
        <f>SUM(DC96:DC106)</f>
        <v>11270.6</v>
      </c>
      <c r="DD95" s="81">
        <f>SUM(DD96:DD106)</f>
        <v>11270.6</v>
      </c>
      <c r="DE95" s="79">
        <f t="shared" ref="DE95:DE96" si="380">DD95/DC95*100</f>
        <v>100</v>
      </c>
      <c r="DF95" s="79"/>
      <c r="DG95" s="81">
        <f>SUM(DG96:DG106)</f>
        <v>825</v>
      </c>
      <c r="DH95" s="81">
        <f>SUM(DH96:DH106)</f>
        <v>825</v>
      </c>
      <c r="DI95" s="79">
        <f t="shared" si="360"/>
        <v>100</v>
      </c>
      <c r="DJ95" s="79"/>
      <c r="DK95" s="81">
        <f>SUM(DK96:DK106)</f>
        <v>0</v>
      </c>
      <c r="DL95" s="81">
        <f>SUM(DL96:DL106)</f>
        <v>0</v>
      </c>
      <c r="DM95" s="79"/>
      <c r="DN95" s="79"/>
      <c r="DO95" s="81">
        <f>SUM(DO96:DO106)</f>
        <v>0</v>
      </c>
      <c r="DP95" s="81">
        <f>SUM(DP96:DP106)</f>
        <v>0</v>
      </c>
      <c r="DQ95" s="79"/>
      <c r="DR95" s="79"/>
      <c r="DS95" s="81">
        <f>SUM(DS96:DS106)</f>
        <v>35</v>
      </c>
      <c r="DT95" s="81">
        <f>SUM(DT96:DT106)</f>
        <v>35</v>
      </c>
      <c r="DU95" s="79">
        <f t="shared" ref="DU95:DU96" si="381">DT95/DS95*100</f>
        <v>100</v>
      </c>
      <c r="DV95" s="79"/>
      <c r="DW95" s="81">
        <f>SUM(DW96:DW106)</f>
        <v>0</v>
      </c>
      <c r="DX95" s="81">
        <f>SUM(DX96:DX106)</f>
        <v>0</v>
      </c>
      <c r="DY95" s="79"/>
      <c r="DZ95" s="79"/>
      <c r="EA95" s="81">
        <f>SUM(EA96:EA106)</f>
        <v>0</v>
      </c>
      <c r="EB95" s="81">
        <f>SUM(EB96:EB106)</f>
        <v>0</v>
      </c>
      <c r="EC95" s="79"/>
      <c r="ED95" s="79"/>
      <c r="EE95" s="81">
        <f>SUM(EE96:EE106)</f>
        <v>0</v>
      </c>
      <c r="EF95" s="81">
        <f>SUM(EF96:EF106)</f>
        <v>0</v>
      </c>
      <c r="EG95" s="79"/>
      <c r="EH95" s="79"/>
      <c r="EI95" s="81">
        <f>SUM(EI96:EI106)</f>
        <v>0</v>
      </c>
      <c r="EJ95" s="81">
        <f>SUM(EJ96:EJ106)</f>
        <v>0</v>
      </c>
      <c r="EK95" s="79"/>
      <c r="EL95" s="79"/>
      <c r="EM95" s="81">
        <f>SUM(EM96:EM106)</f>
        <v>0</v>
      </c>
      <c r="EN95" s="81">
        <f>SUM(EN96:EN106)</f>
        <v>0</v>
      </c>
      <c r="EO95" s="79"/>
      <c r="EP95" s="79"/>
      <c r="EQ95" s="81">
        <f>SUM(EQ96:EQ106)</f>
        <v>0</v>
      </c>
      <c r="ER95" s="81">
        <f>SUM(ER96:ER106)</f>
        <v>0</v>
      </c>
      <c r="ES95" s="79"/>
      <c r="ET95" s="79"/>
      <c r="EU95" s="81">
        <f>SUM(EU96:EU106)</f>
        <v>0</v>
      </c>
      <c r="EV95" s="81">
        <f>SUM(EV96:EV106)</f>
        <v>0</v>
      </c>
      <c r="EW95" s="79"/>
      <c r="EX95" s="79"/>
      <c r="EY95" s="81">
        <f>SUM(EY96:EY106)</f>
        <v>0</v>
      </c>
      <c r="EZ95" s="81">
        <f>SUM(EZ96:EZ106)</f>
        <v>0</v>
      </c>
      <c r="FA95" s="79"/>
      <c r="FB95" s="79"/>
      <c r="FC95" s="81">
        <f>SUM(FC96:FC106)</f>
        <v>0</v>
      </c>
      <c r="FD95" s="81">
        <f>SUM(FD96:FD106)</f>
        <v>0</v>
      </c>
      <c r="FE95" s="79"/>
      <c r="FF95" s="79"/>
      <c r="FG95" s="81">
        <f>SUM(FG96:FG106)</f>
        <v>0</v>
      </c>
      <c r="FH95" s="81">
        <f>SUM(FH96:FH106)</f>
        <v>0</v>
      </c>
      <c r="FI95" s="79"/>
      <c r="FJ95" s="79"/>
      <c r="FK95" s="81">
        <f>SUM(FK96:FK106)</f>
        <v>0</v>
      </c>
      <c r="FL95" s="81">
        <f>SUM(FL96:FL106)</f>
        <v>0</v>
      </c>
      <c r="FM95" s="79"/>
      <c r="FN95" s="79"/>
      <c r="FO95" s="81">
        <f>SUM(FO96:FO106)</f>
        <v>0</v>
      </c>
      <c r="FP95" s="81">
        <f>SUM(FP96:FP106)</f>
        <v>0</v>
      </c>
      <c r="FQ95" s="79"/>
      <c r="FR95" s="79"/>
      <c r="FS95" s="81">
        <f t="shared" ref="FS95:FT95" si="382">FS96+FS100+FS104</f>
        <v>337.5</v>
      </c>
      <c r="FT95" s="81">
        <f t="shared" si="382"/>
        <v>337.5</v>
      </c>
      <c r="FU95" s="79">
        <f t="shared" ref="FU95:FU96" si="383">FT95/FS95*100</f>
        <v>100</v>
      </c>
      <c r="FV95" s="79"/>
      <c r="FW95" s="81">
        <f t="shared" ref="FW95:FX95" si="384">FW96+FW100+FW104</f>
        <v>0</v>
      </c>
      <c r="FX95" s="81">
        <f t="shared" si="384"/>
        <v>0</v>
      </c>
      <c r="FY95" s="79"/>
      <c r="FZ95" s="79"/>
      <c r="GA95" s="81"/>
      <c r="GB95" s="81"/>
      <c r="GC95" s="79"/>
      <c r="GD95" s="79"/>
      <c r="GE95" s="81"/>
      <c r="GF95" s="81"/>
      <c r="GG95" s="79"/>
      <c r="GH95" s="79"/>
      <c r="GI95" s="81"/>
      <c r="GJ95" s="81"/>
      <c r="GK95" s="79"/>
      <c r="GL95" s="79"/>
      <c r="GM95" s="81"/>
      <c r="GN95" s="81"/>
      <c r="GO95" s="79"/>
      <c r="GP95" s="79"/>
      <c r="GQ95" s="81"/>
      <c r="GR95" s="81"/>
      <c r="GS95" s="79"/>
      <c r="GT95" s="79"/>
      <c r="GU95" s="81"/>
      <c r="GV95" s="81"/>
      <c r="GW95" s="79"/>
      <c r="GX95" s="79"/>
      <c r="GY95" s="81"/>
      <c r="GZ95" s="81"/>
      <c r="HA95" s="79"/>
      <c r="HB95" s="79"/>
      <c r="HC95" s="81"/>
      <c r="HD95" s="81"/>
      <c r="HE95" s="79"/>
      <c r="HF95" s="79"/>
      <c r="HG95" s="81"/>
      <c r="HH95" s="81"/>
      <c r="HI95" s="79"/>
      <c r="HJ95" s="79"/>
      <c r="HK95" s="81">
        <f>SUM(HK96:HK106)</f>
        <v>40</v>
      </c>
      <c r="HL95" s="81">
        <f>SUM(HL96:HL106)</f>
        <v>40</v>
      </c>
      <c r="HM95" s="79">
        <f t="shared" si="342"/>
        <v>100</v>
      </c>
      <c r="HN95" s="79"/>
      <c r="HO95" s="81"/>
      <c r="HP95" s="81"/>
      <c r="HQ95" s="79"/>
      <c r="HR95" s="79"/>
      <c r="HS95" s="81"/>
      <c r="HT95" s="81"/>
      <c r="HU95" s="79"/>
      <c r="HV95" s="79"/>
      <c r="HW95" s="81"/>
      <c r="HX95" s="81"/>
      <c r="HY95" s="79"/>
      <c r="HZ95" s="79"/>
      <c r="IA95" s="81"/>
      <c r="IB95" s="81"/>
      <c r="IC95" s="79"/>
      <c r="ID95" s="79"/>
      <c r="IE95" s="81"/>
      <c r="IF95" s="81"/>
      <c r="IG95" s="79"/>
      <c r="IH95" s="79"/>
      <c r="II95" s="81"/>
      <c r="IJ95" s="81"/>
      <c r="IK95" s="79"/>
      <c r="IL95" s="79"/>
      <c r="IM95" s="81"/>
      <c r="IN95" s="81"/>
      <c r="IO95" s="79"/>
      <c r="IP95" s="79"/>
      <c r="IQ95" s="81"/>
      <c r="IR95" s="81"/>
      <c r="IS95" s="79"/>
    </row>
    <row r="96" spans="1:253" s="12" customFormat="1" ht="31.5" x14ac:dyDescent="0.25">
      <c r="A96" s="57" t="s">
        <v>304</v>
      </c>
      <c r="B96" s="48">
        <f t="shared" si="344"/>
        <v>2962.2</v>
      </c>
      <c r="C96" s="48">
        <f t="shared" si="345"/>
        <v>23178.6</v>
      </c>
      <c r="D96" s="48">
        <f t="shared" si="346"/>
        <v>23178.6</v>
      </c>
      <c r="E96" s="15">
        <f>D96/C96*100</f>
        <v>100</v>
      </c>
      <c r="F96" s="15"/>
      <c r="G96" s="15"/>
      <c r="H96" s="15"/>
      <c r="I96" s="15"/>
      <c r="J96" s="15"/>
      <c r="K96" s="15"/>
      <c r="L96" s="15"/>
      <c r="M96" s="15"/>
      <c r="N96" s="15">
        <v>2500</v>
      </c>
      <c r="O96" s="15">
        <v>2500</v>
      </c>
      <c r="P96" s="15">
        <v>2500</v>
      </c>
      <c r="Q96" s="15">
        <f t="shared" si="283"/>
        <v>100</v>
      </c>
      <c r="R96" s="15"/>
      <c r="S96" s="15"/>
      <c r="T96" s="15"/>
      <c r="U96" s="15"/>
      <c r="V96" s="15"/>
      <c r="W96" s="15"/>
      <c r="X96" s="15"/>
      <c r="Y96" s="15"/>
      <c r="Z96" s="15"/>
      <c r="AA96" s="15"/>
      <c r="AB96" s="15"/>
      <c r="AC96" s="14"/>
      <c r="AD96" s="15"/>
      <c r="AE96" s="15"/>
      <c r="AF96" s="15"/>
      <c r="AG96" s="14"/>
      <c r="AH96" s="15">
        <v>462.2</v>
      </c>
      <c r="AI96" s="15">
        <v>462.2</v>
      </c>
      <c r="AJ96" s="15">
        <v>462.2</v>
      </c>
      <c r="AK96" s="14">
        <f t="shared" si="213"/>
        <v>100</v>
      </c>
      <c r="AL96" s="14"/>
      <c r="AM96" s="15"/>
      <c r="AN96" s="15"/>
      <c r="AO96" s="14"/>
      <c r="AP96" s="14"/>
      <c r="AQ96" s="15"/>
      <c r="AR96" s="15"/>
      <c r="AS96" s="14"/>
      <c r="AT96" s="14"/>
      <c r="AU96" s="15">
        <v>541</v>
      </c>
      <c r="AV96" s="15">
        <v>541</v>
      </c>
      <c r="AW96" s="15">
        <f t="shared" si="364"/>
        <v>100</v>
      </c>
      <c r="AX96" s="15"/>
      <c r="AY96" s="14">
        <v>1723</v>
      </c>
      <c r="AZ96" s="14">
        <v>1723</v>
      </c>
      <c r="BA96" s="14">
        <f t="shared" si="365"/>
        <v>100</v>
      </c>
      <c r="BB96" s="14"/>
      <c r="BC96" s="15">
        <v>1200</v>
      </c>
      <c r="BD96" s="15">
        <v>1200</v>
      </c>
      <c r="BE96" s="14"/>
      <c r="BF96" s="14"/>
      <c r="BG96" s="15"/>
      <c r="BH96" s="15"/>
      <c r="BI96" s="14"/>
      <c r="BJ96" s="14"/>
      <c r="BK96" s="15"/>
      <c r="BL96" s="15"/>
      <c r="BM96" s="14"/>
      <c r="BN96" s="14"/>
      <c r="BO96" s="15"/>
      <c r="BP96" s="15"/>
      <c r="BQ96" s="14"/>
      <c r="BR96" s="14"/>
      <c r="BS96" s="15"/>
      <c r="BT96" s="15"/>
      <c r="BU96" s="14"/>
      <c r="BV96" s="14"/>
      <c r="BW96" s="15"/>
      <c r="BX96" s="15"/>
      <c r="BY96" s="14"/>
      <c r="BZ96" s="14"/>
      <c r="CA96" s="48">
        <v>1980.3</v>
      </c>
      <c r="CB96" s="48">
        <v>1980.3</v>
      </c>
      <c r="CC96" s="14">
        <f t="shared" si="377"/>
        <v>100</v>
      </c>
      <c r="CD96" s="14"/>
      <c r="CE96" s="48"/>
      <c r="CF96" s="15"/>
      <c r="CG96" s="14"/>
      <c r="CH96" s="14"/>
      <c r="CI96" s="15"/>
      <c r="CJ96" s="15"/>
      <c r="CK96" s="14"/>
      <c r="CL96" s="14"/>
      <c r="CM96" s="15">
        <v>2264</v>
      </c>
      <c r="CN96" s="15">
        <v>2264</v>
      </c>
      <c r="CO96" s="14">
        <f t="shared" si="379"/>
        <v>100</v>
      </c>
      <c r="CP96" s="14"/>
      <c r="CQ96" s="15"/>
      <c r="CR96" s="15"/>
      <c r="CS96" s="14"/>
      <c r="CT96" s="14"/>
      <c r="CU96" s="15"/>
      <c r="CV96" s="15"/>
      <c r="CW96" s="14"/>
      <c r="CX96" s="14"/>
      <c r="CY96" s="15"/>
      <c r="CZ96" s="15"/>
      <c r="DA96" s="14"/>
      <c r="DB96" s="155"/>
      <c r="DC96" s="14">
        <v>11270.6</v>
      </c>
      <c r="DD96" s="14">
        <v>11270.6</v>
      </c>
      <c r="DE96" s="14">
        <f t="shared" si="380"/>
        <v>100</v>
      </c>
      <c r="DF96" s="14"/>
      <c r="DG96" s="14">
        <v>825</v>
      </c>
      <c r="DH96" s="14">
        <v>825</v>
      </c>
      <c r="DI96" s="14">
        <f t="shared" si="360"/>
        <v>100</v>
      </c>
      <c r="DJ96" s="14"/>
      <c r="DK96" s="14"/>
      <c r="DL96" s="14"/>
      <c r="DM96" s="14"/>
      <c r="DN96" s="14"/>
      <c r="DO96" s="14"/>
      <c r="DP96" s="14"/>
      <c r="DQ96" s="14"/>
      <c r="DR96" s="14"/>
      <c r="DS96" s="14">
        <v>35</v>
      </c>
      <c r="DT96" s="14">
        <v>35</v>
      </c>
      <c r="DU96" s="14">
        <f t="shared" si="381"/>
        <v>100</v>
      </c>
      <c r="DV96" s="14"/>
      <c r="DW96" s="14"/>
      <c r="DX96" s="14"/>
      <c r="DY96" s="14"/>
      <c r="DZ96" s="14"/>
      <c r="EA96" s="14"/>
      <c r="EB96" s="14"/>
      <c r="EC96" s="14"/>
      <c r="ED96" s="14"/>
      <c r="EE96" s="14"/>
      <c r="EF96" s="14"/>
      <c r="EG96" s="14"/>
      <c r="EH96" s="14"/>
      <c r="EI96" s="14"/>
      <c r="EJ96" s="14"/>
      <c r="EK96" s="14"/>
      <c r="EL96" s="14"/>
      <c r="EM96" s="14"/>
      <c r="EN96" s="14"/>
      <c r="EO96" s="14"/>
      <c r="EP96" s="14"/>
      <c r="EQ96" s="14"/>
      <c r="ER96" s="14"/>
      <c r="ES96" s="14"/>
      <c r="ET96" s="14"/>
      <c r="EU96" s="14"/>
      <c r="EV96" s="14"/>
      <c r="EW96" s="14"/>
      <c r="EX96" s="14"/>
      <c r="EY96" s="14"/>
      <c r="EZ96" s="14"/>
      <c r="FA96" s="14"/>
      <c r="FB96" s="14"/>
      <c r="FC96" s="14"/>
      <c r="FD96" s="14"/>
      <c r="FE96" s="14"/>
      <c r="FF96" s="14"/>
      <c r="FG96" s="14"/>
      <c r="FH96" s="14"/>
      <c r="FI96" s="14"/>
      <c r="FJ96" s="14"/>
      <c r="FK96" s="14"/>
      <c r="FL96" s="14"/>
      <c r="FM96" s="14"/>
      <c r="FN96" s="14"/>
      <c r="FO96" s="14"/>
      <c r="FP96" s="14"/>
      <c r="FQ96" s="14"/>
      <c r="FR96" s="14"/>
      <c r="FS96" s="133">
        <v>337.5</v>
      </c>
      <c r="FT96" s="133">
        <v>337.5</v>
      </c>
      <c r="FU96" s="14">
        <f t="shared" si="383"/>
        <v>100</v>
      </c>
      <c r="FV96" s="14"/>
      <c r="FW96" s="133"/>
      <c r="FX96" s="133"/>
      <c r="FY96" s="14"/>
      <c r="FZ96" s="14"/>
      <c r="GA96" s="133"/>
      <c r="GB96" s="133"/>
      <c r="GC96" s="14"/>
      <c r="GD96" s="14"/>
      <c r="GE96" s="133"/>
      <c r="GF96" s="133"/>
      <c r="GG96" s="14"/>
      <c r="GH96" s="14"/>
      <c r="GI96" s="133"/>
      <c r="GJ96" s="133"/>
      <c r="GK96" s="14"/>
      <c r="GL96" s="14"/>
      <c r="GM96" s="133"/>
      <c r="GN96" s="133"/>
      <c r="GO96" s="14"/>
      <c r="GP96" s="14"/>
      <c r="GQ96" s="133"/>
      <c r="GR96" s="133"/>
      <c r="GS96" s="14"/>
      <c r="GT96" s="14"/>
      <c r="GU96" s="133"/>
      <c r="GV96" s="133"/>
      <c r="GW96" s="14"/>
      <c r="GX96" s="14"/>
      <c r="GY96" s="133"/>
      <c r="GZ96" s="133"/>
      <c r="HA96" s="14"/>
      <c r="HB96" s="14"/>
      <c r="HC96" s="133"/>
      <c r="HD96" s="133"/>
      <c r="HE96" s="14"/>
      <c r="HF96" s="14"/>
      <c r="HG96" s="133"/>
      <c r="HH96" s="133"/>
      <c r="HI96" s="14"/>
      <c r="HJ96" s="14"/>
      <c r="HK96" s="133">
        <v>40</v>
      </c>
      <c r="HL96" s="133">
        <v>40</v>
      </c>
      <c r="HM96" s="14">
        <f t="shared" si="342"/>
        <v>100</v>
      </c>
      <c r="HN96" s="14"/>
      <c r="HO96" s="133"/>
      <c r="HP96" s="133"/>
      <c r="HQ96" s="14"/>
      <c r="HR96" s="14"/>
      <c r="HS96" s="133"/>
      <c r="HT96" s="133"/>
      <c r="HU96" s="14"/>
      <c r="HV96" s="14"/>
      <c r="HW96" s="133"/>
      <c r="HX96" s="133"/>
      <c r="HY96" s="14"/>
      <c r="HZ96" s="14"/>
      <c r="IA96" s="133"/>
      <c r="IB96" s="133"/>
      <c r="IC96" s="14"/>
      <c r="ID96" s="14"/>
      <c r="IE96" s="133"/>
      <c r="IF96" s="133"/>
      <c r="IG96" s="14"/>
      <c r="IH96" s="14"/>
      <c r="II96" s="133"/>
      <c r="IJ96" s="133"/>
      <c r="IK96" s="14"/>
      <c r="IL96" s="14"/>
      <c r="IM96" s="133"/>
      <c r="IN96" s="133"/>
      <c r="IO96" s="14"/>
      <c r="IP96" s="14"/>
      <c r="IQ96" s="133"/>
      <c r="IR96" s="133"/>
      <c r="IS96" s="14"/>
    </row>
    <row r="97" spans="1:253" s="12" customFormat="1" ht="15.75" x14ac:dyDescent="0.25">
      <c r="A97" s="57" t="s">
        <v>485</v>
      </c>
      <c r="B97" s="48">
        <f t="shared" si="344"/>
        <v>0</v>
      </c>
      <c r="C97" s="48">
        <f t="shared" si="345"/>
        <v>175.6</v>
      </c>
      <c r="D97" s="48">
        <f t="shared" si="346"/>
        <v>72.406089999999992</v>
      </c>
      <c r="E97" s="15">
        <f t="shared" ref="E97:E106" si="385">D97/C97*100</f>
        <v>41.233536446469245</v>
      </c>
      <c r="F97" s="15"/>
      <c r="G97" s="15"/>
      <c r="H97" s="15"/>
      <c r="I97" s="15"/>
      <c r="J97" s="15"/>
      <c r="K97" s="15"/>
      <c r="L97" s="15"/>
      <c r="M97" s="15"/>
      <c r="N97" s="15"/>
      <c r="O97" s="15"/>
      <c r="P97" s="15"/>
      <c r="Q97" s="15"/>
      <c r="R97" s="15"/>
      <c r="S97" s="15"/>
      <c r="T97" s="15"/>
      <c r="U97" s="15"/>
      <c r="V97" s="15"/>
      <c r="W97" s="15"/>
      <c r="X97" s="15"/>
      <c r="Y97" s="15"/>
      <c r="Z97" s="15"/>
      <c r="AA97" s="15"/>
      <c r="AB97" s="15"/>
      <c r="AC97" s="14"/>
      <c r="AD97" s="15"/>
      <c r="AE97" s="15"/>
      <c r="AF97" s="15"/>
      <c r="AG97" s="14"/>
      <c r="AH97" s="15"/>
      <c r="AI97" s="15"/>
      <c r="AJ97" s="15"/>
      <c r="AK97" s="14"/>
      <c r="AL97" s="14"/>
      <c r="AM97" s="15"/>
      <c r="AN97" s="15"/>
      <c r="AO97" s="14"/>
      <c r="AP97" s="14"/>
      <c r="AQ97" s="15"/>
      <c r="AR97" s="15"/>
      <c r="AS97" s="14"/>
      <c r="AT97" s="14"/>
      <c r="AU97" s="15"/>
      <c r="AV97" s="15"/>
      <c r="AW97" s="15"/>
      <c r="AX97" s="15"/>
      <c r="AY97" s="14"/>
      <c r="AZ97" s="14"/>
      <c r="BA97" s="14"/>
      <c r="BB97" s="14"/>
      <c r="BC97" s="15"/>
      <c r="BD97" s="15"/>
      <c r="BE97" s="14"/>
      <c r="BF97" s="14"/>
      <c r="BG97" s="15"/>
      <c r="BH97" s="15"/>
      <c r="BI97" s="14"/>
      <c r="BJ97" s="14"/>
      <c r="BK97" s="15"/>
      <c r="BL97" s="15"/>
      <c r="BM97" s="14"/>
      <c r="BN97" s="14"/>
      <c r="BO97" s="15"/>
      <c r="BP97" s="15"/>
      <c r="BQ97" s="14"/>
      <c r="BR97" s="14"/>
      <c r="BS97" s="15"/>
      <c r="BT97" s="15"/>
      <c r="BU97" s="14"/>
      <c r="BV97" s="14"/>
      <c r="BW97" s="15"/>
      <c r="BX97" s="15"/>
      <c r="BY97" s="14"/>
      <c r="BZ97" s="14"/>
      <c r="CA97" s="48">
        <v>175.6</v>
      </c>
      <c r="CB97" s="48">
        <v>72.406089999999992</v>
      </c>
      <c r="CC97" s="14">
        <f t="shared" si="377"/>
        <v>41.233536446469245</v>
      </c>
      <c r="CD97" s="14"/>
      <c r="CE97" s="48"/>
      <c r="CF97" s="15"/>
      <c r="CG97" s="14"/>
      <c r="CH97" s="14"/>
      <c r="CI97" s="15"/>
      <c r="CJ97" s="15"/>
      <c r="CK97" s="14"/>
      <c r="CL97" s="14"/>
      <c r="CM97" s="48"/>
      <c r="CN97" s="15"/>
      <c r="CO97" s="14"/>
      <c r="CP97" s="14"/>
      <c r="CQ97" s="48"/>
      <c r="CR97" s="15"/>
      <c r="CS97" s="14"/>
      <c r="CT97" s="14"/>
      <c r="CU97" s="48"/>
      <c r="CV97" s="15"/>
      <c r="CW97" s="14"/>
      <c r="CX97" s="14"/>
      <c r="CY97" s="48"/>
      <c r="CZ97" s="15"/>
      <c r="DA97" s="14"/>
      <c r="DB97" s="155"/>
      <c r="DC97" s="48"/>
      <c r="DD97" s="48"/>
      <c r="DE97" s="14"/>
      <c r="DF97" s="14"/>
      <c r="DG97" s="48"/>
      <c r="DH97" s="48"/>
      <c r="DI97" s="14"/>
      <c r="DJ97" s="14"/>
      <c r="DK97" s="48"/>
      <c r="DL97" s="15"/>
      <c r="DM97" s="14"/>
      <c r="DN97" s="14"/>
      <c r="DO97" s="48"/>
      <c r="DP97" s="15"/>
      <c r="DQ97" s="14"/>
      <c r="DR97" s="14"/>
      <c r="DS97" s="48"/>
      <c r="DT97" s="15"/>
      <c r="DU97" s="14"/>
      <c r="DV97" s="14"/>
      <c r="DW97" s="48"/>
      <c r="DX97" s="15"/>
      <c r="DY97" s="14"/>
      <c r="DZ97" s="14"/>
      <c r="EA97" s="48"/>
      <c r="EB97" s="15"/>
      <c r="EC97" s="14"/>
      <c r="ED97" s="14"/>
      <c r="EE97" s="48"/>
      <c r="EF97" s="15"/>
      <c r="EG97" s="14"/>
      <c r="EH97" s="14"/>
      <c r="EI97" s="48"/>
      <c r="EJ97" s="15"/>
      <c r="EK97" s="14"/>
      <c r="EL97" s="14"/>
      <c r="EM97" s="48"/>
      <c r="EN97" s="15"/>
      <c r="EO97" s="14"/>
      <c r="EP97" s="14"/>
      <c r="EQ97" s="48"/>
      <c r="ER97" s="15"/>
      <c r="ES97" s="14"/>
      <c r="ET97" s="14"/>
      <c r="EU97" s="48"/>
      <c r="EV97" s="15"/>
      <c r="EW97" s="14"/>
      <c r="EX97" s="14"/>
      <c r="EY97" s="48"/>
      <c r="EZ97" s="15"/>
      <c r="FA97" s="14"/>
      <c r="FB97" s="14"/>
      <c r="FC97" s="48"/>
      <c r="FD97" s="15"/>
      <c r="FE97" s="14"/>
      <c r="FF97" s="14"/>
      <c r="FG97" s="48"/>
      <c r="FH97" s="15"/>
      <c r="FI97" s="14"/>
      <c r="FJ97" s="14"/>
      <c r="FK97" s="48"/>
      <c r="FL97" s="15"/>
      <c r="FM97" s="14"/>
      <c r="FN97" s="14"/>
      <c r="FO97" s="48"/>
      <c r="FP97" s="15"/>
      <c r="FQ97" s="14"/>
      <c r="FR97" s="14"/>
      <c r="FS97" s="15"/>
      <c r="FT97" s="15"/>
      <c r="FU97" s="14"/>
      <c r="FV97" s="14"/>
      <c r="FW97" s="15"/>
      <c r="FX97" s="15"/>
      <c r="FY97" s="14"/>
      <c r="FZ97" s="14"/>
      <c r="GA97" s="15"/>
      <c r="GB97" s="15"/>
      <c r="GC97" s="14"/>
      <c r="GD97" s="14"/>
      <c r="GE97" s="15"/>
      <c r="GF97" s="15"/>
      <c r="GG97" s="14"/>
      <c r="GH97" s="14"/>
      <c r="GI97" s="15"/>
      <c r="GJ97" s="15"/>
      <c r="GK97" s="14"/>
      <c r="GL97" s="14"/>
      <c r="GM97" s="15"/>
      <c r="GN97" s="15"/>
      <c r="GO97" s="14"/>
      <c r="GP97" s="14"/>
      <c r="GQ97" s="15"/>
      <c r="GR97" s="15"/>
      <c r="GS97" s="14"/>
      <c r="GT97" s="14"/>
      <c r="GU97" s="15"/>
      <c r="GV97" s="15"/>
      <c r="GW97" s="14"/>
      <c r="GX97" s="14"/>
      <c r="GY97" s="15"/>
      <c r="GZ97" s="15"/>
      <c r="HA97" s="14"/>
      <c r="HB97" s="14"/>
      <c r="HC97" s="15"/>
      <c r="HD97" s="15"/>
      <c r="HE97" s="14"/>
      <c r="HF97" s="14"/>
      <c r="HG97" s="15"/>
      <c r="HH97" s="15"/>
      <c r="HI97" s="14"/>
      <c r="HJ97" s="14"/>
      <c r="HK97" s="15"/>
      <c r="HL97" s="15"/>
      <c r="HM97" s="14"/>
      <c r="HN97" s="14"/>
      <c r="HO97" s="15"/>
      <c r="HP97" s="15"/>
      <c r="HQ97" s="14"/>
      <c r="HR97" s="14"/>
      <c r="HS97" s="15"/>
      <c r="HT97" s="15"/>
      <c r="HU97" s="14"/>
      <c r="HV97" s="14"/>
      <c r="HW97" s="15"/>
      <c r="HX97" s="15"/>
      <c r="HY97" s="14"/>
      <c r="HZ97" s="14"/>
      <c r="IA97" s="15"/>
      <c r="IB97" s="15"/>
      <c r="IC97" s="14"/>
      <c r="ID97" s="14"/>
      <c r="IE97" s="15"/>
      <c r="IF97" s="15"/>
      <c r="IG97" s="14"/>
      <c r="IH97" s="14"/>
      <c r="II97" s="15"/>
      <c r="IJ97" s="15"/>
      <c r="IK97" s="14"/>
      <c r="IL97" s="14"/>
      <c r="IM97" s="15"/>
      <c r="IN97" s="15"/>
      <c r="IO97" s="14"/>
      <c r="IP97" s="14"/>
      <c r="IQ97" s="15"/>
      <c r="IR97" s="15"/>
      <c r="IS97" s="14"/>
    </row>
    <row r="98" spans="1:253" s="12" customFormat="1" ht="15.75" x14ac:dyDescent="0.25">
      <c r="A98" s="57" t="s">
        <v>486</v>
      </c>
      <c r="B98" s="48">
        <f t="shared" si="344"/>
        <v>0</v>
      </c>
      <c r="C98" s="48">
        <f t="shared" si="345"/>
        <v>177.5</v>
      </c>
      <c r="D98" s="48">
        <f t="shared" si="346"/>
        <v>177.5</v>
      </c>
      <c r="E98" s="15">
        <f t="shared" si="385"/>
        <v>100</v>
      </c>
      <c r="F98" s="15"/>
      <c r="G98" s="15"/>
      <c r="H98" s="15"/>
      <c r="I98" s="15"/>
      <c r="J98" s="15"/>
      <c r="K98" s="15"/>
      <c r="L98" s="15"/>
      <c r="M98" s="15"/>
      <c r="N98" s="15"/>
      <c r="O98" s="15"/>
      <c r="P98" s="15"/>
      <c r="Q98" s="15"/>
      <c r="R98" s="15"/>
      <c r="S98" s="15"/>
      <c r="T98" s="15"/>
      <c r="U98" s="15"/>
      <c r="V98" s="15"/>
      <c r="W98" s="15"/>
      <c r="X98" s="15"/>
      <c r="Y98" s="15"/>
      <c r="Z98" s="15"/>
      <c r="AA98" s="15"/>
      <c r="AB98" s="15"/>
      <c r="AC98" s="14"/>
      <c r="AD98" s="15"/>
      <c r="AE98" s="15"/>
      <c r="AF98" s="15"/>
      <c r="AG98" s="14"/>
      <c r="AH98" s="15"/>
      <c r="AI98" s="15"/>
      <c r="AJ98" s="15"/>
      <c r="AK98" s="14"/>
      <c r="AL98" s="14"/>
      <c r="AM98" s="15"/>
      <c r="AN98" s="15"/>
      <c r="AO98" s="14"/>
      <c r="AP98" s="14"/>
      <c r="AQ98" s="15"/>
      <c r="AR98" s="15"/>
      <c r="AS98" s="14"/>
      <c r="AT98" s="14"/>
      <c r="AU98" s="15"/>
      <c r="AV98" s="15"/>
      <c r="AW98" s="15"/>
      <c r="AX98" s="15"/>
      <c r="AY98" s="14"/>
      <c r="AZ98" s="14"/>
      <c r="BA98" s="14"/>
      <c r="BB98" s="14"/>
      <c r="BC98" s="15"/>
      <c r="BD98" s="15"/>
      <c r="BE98" s="14"/>
      <c r="BF98" s="14"/>
      <c r="BG98" s="15"/>
      <c r="BH98" s="15"/>
      <c r="BI98" s="14"/>
      <c r="BJ98" s="14"/>
      <c r="BK98" s="15"/>
      <c r="BL98" s="15"/>
      <c r="BM98" s="14"/>
      <c r="BN98" s="14"/>
      <c r="BO98" s="15"/>
      <c r="BP98" s="15"/>
      <c r="BQ98" s="14"/>
      <c r="BR98" s="14"/>
      <c r="BS98" s="15"/>
      <c r="BT98" s="15"/>
      <c r="BU98" s="14"/>
      <c r="BV98" s="14"/>
      <c r="BW98" s="15"/>
      <c r="BX98" s="15"/>
      <c r="BY98" s="14"/>
      <c r="BZ98" s="14"/>
      <c r="CA98" s="48">
        <v>177.5</v>
      </c>
      <c r="CB98" s="48">
        <v>177.5</v>
      </c>
      <c r="CC98" s="14">
        <f t="shared" si="377"/>
        <v>100</v>
      </c>
      <c r="CD98" s="14"/>
      <c r="CE98" s="48"/>
      <c r="CF98" s="15"/>
      <c r="CG98" s="14"/>
      <c r="CH98" s="14"/>
      <c r="CI98" s="15"/>
      <c r="CJ98" s="15"/>
      <c r="CK98" s="14"/>
      <c r="CL98" s="14"/>
      <c r="CM98" s="48"/>
      <c r="CN98" s="15"/>
      <c r="CO98" s="14"/>
      <c r="CP98" s="14"/>
      <c r="CQ98" s="48"/>
      <c r="CR98" s="15"/>
      <c r="CS98" s="14"/>
      <c r="CT98" s="14"/>
      <c r="CU98" s="48"/>
      <c r="CV98" s="15"/>
      <c r="CW98" s="14"/>
      <c r="CX98" s="14"/>
      <c r="CY98" s="48"/>
      <c r="CZ98" s="15"/>
      <c r="DA98" s="14"/>
      <c r="DB98" s="155"/>
      <c r="DC98" s="48"/>
      <c r="DD98" s="48"/>
      <c r="DE98" s="14"/>
      <c r="DF98" s="14"/>
      <c r="DG98" s="48"/>
      <c r="DH98" s="48"/>
      <c r="DI98" s="14"/>
      <c r="DJ98" s="14"/>
      <c r="DK98" s="48"/>
      <c r="DL98" s="15"/>
      <c r="DM98" s="14"/>
      <c r="DN98" s="14"/>
      <c r="DO98" s="48"/>
      <c r="DP98" s="15"/>
      <c r="DQ98" s="14"/>
      <c r="DR98" s="14"/>
      <c r="DS98" s="48"/>
      <c r="DT98" s="15"/>
      <c r="DU98" s="14"/>
      <c r="DV98" s="14"/>
      <c r="DW98" s="48"/>
      <c r="DX98" s="15"/>
      <c r="DY98" s="14"/>
      <c r="DZ98" s="14"/>
      <c r="EA98" s="48"/>
      <c r="EB98" s="15"/>
      <c r="EC98" s="14"/>
      <c r="ED98" s="14"/>
      <c r="EE98" s="48"/>
      <c r="EF98" s="15"/>
      <c r="EG98" s="14"/>
      <c r="EH98" s="14"/>
      <c r="EI98" s="48"/>
      <c r="EJ98" s="15"/>
      <c r="EK98" s="14"/>
      <c r="EL98" s="14"/>
      <c r="EM98" s="48"/>
      <c r="EN98" s="15"/>
      <c r="EO98" s="14"/>
      <c r="EP98" s="14"/>
      <c r="EQ98" s="48"/>
      <c r="ER98" s="15"/>
      <c r="ES98" s="14"/>
      <c r="ET98" s="14"/>
      <c r="EU98" s="48"/>
      <c r="EV98" s="15"/>
      <c r="EW98" s="14"/>
      <c r="EX98" s="14"/>
      <c r="EY98" s="48"/>
      <c r="EZ98" s="15"/>
      <c r="FA98" s="14"/>
      <c r="FB98" s="14"/>
      <c r="FC98" s="48"/>
      <c r="FD98" s="15"/>
      <c r="FE98" s="14"/>
      <c r="FF98" s="14"/>
      <c r="FG98" s="48"/>
      <c r="FH98" s="15"/>
      <c r="FI98" s="14"/>
      <c r="FJ98" s="14"/>
      <c r="FK98" s="48"/>
      <c r="FL98" s="15"/>
      <c r="FM98" s="14"/>
      <c r="FN98" s="14"/>
      <c r="FO98" s="48"/>
      <c r="FP98" s="15"/>
      <c r="FQ98" s="14"/>
      <c r="FR98" s="14"/>
      <c r="FS98" s="15"/>
      <c r="FT98" s="15"/>
      <c r="FU98" s="14"/>
      <c r="FV98" s="14"/>
      <c r="FW98" s="15"/>
      <c r="FX98" s="15"/>
      <c r="FY98" s="14"/>
      <c r="FZ98" s="14"/>
      <c r="GA98" s="15"/>
      <c r="GB98" s="15"/>
      <c r="GC98" s="14"/>
      <c r="GD98" s="14"/>
      <c r="GE98" s="15"/>
      <c r="GF98" s="15"/>
      <c r="GG98" s="14"/>
      <c r="GH98" s="14"/>
      <c r="GI98" s="15"/>
      <c r="GJ98" s="15"/>
      <c r="GK98" s="14"/>
      <c r="GL98" s="14"/>
      <c r="GM98" s="15"/>
      <c r="GN98" s="15"/>
      <c r="GO98" s="14"/>
      <c r="GP98" s="14"/>
      <c r="GQ98" s="15"/>
      <c r="GR98" s="15"/>
      <c r="GS98" s="14"/>
      <c r="GT98" s="14"/>
      <c r="GU98" s="15"/>
      <c r="GV98" s="15"/>
      <c r="GW98" s="14"/>
      <c r="GX98" s="14"/>
      <c r="GY98" s="15"/>
      <c r="GZ98" s="15"/>
      <c r="HA98" s="14"/>
      <c r="HB98" s="14"/>
      <c r="HC98" s="15"/>
      <c r="HD98" s="15"/>
      <c r="HE98" s="14"/>
      <c r="HF98" s="14"/>
      <c r="HG98" s="15"/>
      <c r="HH98" s="15"/>
      <c r="HI98" s="14"/>
      <c r="HJ98" s="14"/>
      <c r="HK98" s="15"/>
      <c r="HL98" s="15"/>
      <c r="HM98" s="14"/>
      <c r="HN98" s="14"/>
      <c r="HO98" s="15"/>
      <c r="HP98" s="15"/>
      <c r="HQ98" s="14"/>
      <c r="HR98" s="14"/>
      <c r="HS98" s="15"/>
      <c r="HT98" s="15"/>
      <c r="HU98" s="14"/>
      <c r="HV98" s="14"/>
      <c r="HW98" s="15"/>
      <c r="HX98" s="15"/>
      <c r="HY98" s="14"/>
      <c r="HZ98" s="14"/>
      <c r="IA98" s="15"/>
      <c r="IB98" s="15"/>
      <c r="IC98" s="14"/>
      <c r="ID98" s="14"/>
      <c r="IE98" s="15"/>
      <c r="IF98" s="15"/>
      <c r="IG98" s="14"/>
      <c r="IH98" s="14"/>
      <c r="II98" s="15"/>
      <c r="IJ98" s="15"/>
      <c r="IK98" s="14"/>
      <c r="IL98" s="14"/>
      <c r="IM98" s="15"/>
      <c r="IN98" s="15"/>
      <c r="IO98" s="14"/>
      <c r="IP98" s="14"/>
      <c r="IQ98" s="15"/>
      <c r="IR98" s="15"/>
      <c r="IS98" s="14"/>
    </row>
    <row r="99" spans="1:253" s="12" customFormat="1" ht="15.75" x14ac:dyDescent="0.25">
      <c r="A99" s="57" t="s">
        <v>487</v>
      </c>
      <c r="B99" s="48">
        <f t="shared" si="344"/>
        <v>0</v>
      </c>
      <c r="C99" s="48">
        <f t="shared" si="345"/>
        <v>92.9</v>
      </c>
      <c r="D99" s="48">
        <f t="shared" si="346"/>
        <v>92.9</v>
      </c>
      <c r="E99" s="15">
        <f t="shared" si="385"/>
        <v>100</v>
      </c>
      <c r="F99" s="15"/>
      <c r="G99" s="15"/>
      <c r="H99" s="15"/>
      <c r="I99" s="15"/>
      <c r="J99" s="15"/>
      <c r="K99" s="15"/>
      <c r="L99" s="15"/>
      <c r="M99" s="15"/>
      <c r="N99" s="15"/>
      <c r="O99" s="15"/>
      <c r="P99" s="15"/>
      <c r="Q99" s="15"/>
      <c r="R99" s="15"/>
      <c r="S99" s="15"/>
      <c r="T99" s="15"/>
      <c r="U99" s="15"/>
      <c r="V99" s="15"/>
      <c r="W99" s="15"/>
      <c r="X99" s="15"/>
      <c r="Y99" s="15"/>
      <c r="Z99" s="15"/>
      <c r="AA99" s="15"/>
      <c r="AB99" s="15"/>
      <c r="AC99" s="14"/>
      <c r="AD99" s="15"/>
      <c r="AE99" s="15"/>
      <c r="AF99" s="15"/>
      <c r="AG99" s="14"/>
      <c r="AH99" s="15"/>
      <c r="AI99" s="15"/>
      <c r="AJ99" s="15"/>
      <c r="AK99" s="14"/>
      <c r="AL99" s="14"/>
      <c r="AM99" s="15"/>
      <c r="AN99" s="15"/>
      <c r="AO99" s="14"/>
      <c r="AP99" s="14"/>
      <c r="AQ99" s="15"/>
      <c r="AR99" s="15"/>
      <c r="AS99" s="14"/>
      <c r="AT99" s="14"/>
      <c r="AU99" s="15"/>
      <c r="AV99" s="15"/>
      <c r="AW99" s="15"/>
      <c r="AX99" s="15"/>
      <c r="AY99" s="14"/>
      <c r="AZ99" s="14"/>
      <c r="BA99" s="14"/>
      <c r="BB99" s="14"/>
      <c r="BC99" s="15"/>
      <c r="BD99" s="15"/>
      <c r="BE99" s="14"/>
      <c r="BF99" s="14"/>
      <c r="BG99" s="15"/>
      <c r="BH99" s="15"/>
      <c r="BI99" s="14"/>
      <c r="BJ99" s="14"/>
      <c r="BK99" s="15"/>
      <c r="BL99" s="15"/>
      <c r="BM99" s="14"/>
      <c r="BN99" s="14"/>
      <c r="BO99" s="15"/>
      <c r="BP99" s="15"/>
      <c r="BQ99" s="14"/>
      <c r="BR99" s="14"/>
      <c r="BS99" s="15"/>
      <c r="BT99" s="15"/>
      <c r="BU99" s="14"/>
      <c r="BV99" s="14"/>
      <c r="BW99" s="15"/>
      <c r="BX99" s="15"/>
      <c r="BY99" s="14"/>
      <c r="BZ99" s="14"/>
      <c r="CA99" s="48">
        <v>92.9</v>
      </c>
      <c r="CB99" s="48">
        <v>92.9</v>
      </c>
      <c r="CC99" s="14">
        <f t="shared" si="377"/>
        <v>100</v>
      </c>
      <c r="CD99" s="14"/>
      <c r="CE99" s="48"/>
      <c r="CF99" s="15"/>
      <c r="CG99" s="14"/>
      <c r="CH99" s="14"/>
      <c r="CI99" s="15"/>
      <c r="CJ99" s="15"/>
      <c r="CK99" s="14"/>
      <c r="CL99" s="14"/>
      <c r="CM99" s="48"/>
      <c r="CN99" s="15"/>
      <c r="CO99" s="14"/>
      <c r="CP99" s="14"/>
      <c r="CQ99" s="48"/>
      <c r="CR99" s="15"/>
      <c r="CS99" s="14"/>
      <c r="CT99" s="14"/>
      <c r="CU99" s="48"/>
      <c r="CV99" s="15"/>
      <c r="CW99" s="14"/>
      <c r="CX99" s="14"/>
      <c r="CY99" s="48"/>
      <c r="CZ99" s="15"/>
      <c r="DA99" s="14"/>
      <c r="DB99" s="155"/>
      <c r="DC99" s="48"/>
      <c r="DD99" s="48"/>
      <c r="DE99" s="14"/>
      <c r="DF99" s="14"/>
      <c r="DG99" s="48"/>
      <c r="DH99" s="48"/>
      <c r="DI99" s="14"/>
      <c r="DJ99" s="14"/>
      <c r="DK99" s="48"/>
      <c r="DL99" s="15"/>
      <c r="DM99" s="14"/>
      <c r="DN99" s="14"/>
      <c r="DO99" s="48"/>
      <c r="DP99" s="15"/>
      <c r="DQ99" s="14"/>
      <c r="DR99" s="14"/>
      <c r="DS99" s="48"/>
      <c r="DT99" s="15"/>
      <c r="DU99" s="14"/>
      <c r="DV99" s="14"/>
      <c r="DW99" s="48"/>
      <c r="DX99" s="15"/>
      <c r="DY99" s="14"/>
      <c r="DZ99" s="14"/>
      <c r="EA99" s="48"/>
      <c r="EB99" s="15"/>
      <c r="EC99" s="14"/>
      <c r="ED99" s="14"/>
      <c r="EE99" s="48"/>
      <c r="EF99" s="15"/>
      <c r="EG99" s="14"/>
      <c r="EH99" s="14"/>
      <c r="EI99" s="48"/>
      <c r="EJ99" s="15"/>
      <c r="EK99" s="14"/>
      <c r="EL99" s="14"/>
      <c r="EM99" s="48"/>
      <c r="EN99" s="15"/>
      <c r="EO99" s="14"/>
      <c r="EP99" s="14"/>
      <c r="EQ99" s="48"/>
      <c r="ER99" s="15"/>
      <c r="ES99" s="14"/>
      <c r="ET99" s="14"/>
      <c r="EU99" s="48"/>
      <c r="EV99" s="15"/>
      <c r="EW99" s="14"/>
      <c r="EX99" s="14"/>
      <c r="EY99" s="48"/>
      <c r="EZ99" s="15"/>
      <c r="FA99" s="14"/>
      <c r="FB99" s="14"/>
      <c r="FC99" s="48"/>
      <c r="FD99" s="15"/>
      <c r="FE99" s="14"/>
      <c r="FF99" s="14"/>
      <c r="FG99" s="48"/>
      <c r="FH99" s="15"/>
      <c r="FI99" s="14"/>
      <c r="FJ99" s="14"/>
      <c r="FK99" s="48"/>
      <c r="FL99" s="15"/>
      <c r="FM99" s="14"/>
      <c r="FN99" s="14"/>
      <c r="FO99" s="48"/>
      <c r="FP99" s="15"/>
      <c r="FQ99" s="14"/>
      <c r="FR99" s="14"/>
      <c r="FS99" s="15"/>
      <c r="FT99" s="15"/>
      <c r="FU99" s="14"/>
      <c r="FV99" s="14"/>
      <c r="FW99" s="15"/>
      <c r="FX99" s="15"/>
      <c r="FY99" s="14"/>
      <c r="FZ99" s="14"/>
      <c r="GA99" s="15"/>
      <c r="GB99" s="15"/>
      <c r="GC99" s="14"/>
      <c r="GD99" s="14"/>
      <c r="GE99" s="15"/>
      <c r="GF99" s="15"/>
      <c r="GG99" s="14"/>
      <c r="GH99" s="14"/>
      <c r="GI99" s="15"/>
      <c r="GJ99" s="15"/>
      <c r="GK99" s="14"/>
      <c r="GL99" s="14"/>
      <c r="GM99" s="15"/>
      <c r="GN99" s="15"/>
      <c r="GO99" s="14"/>
      <c r="GP99" s="14"/>
      <c r="GQ99" s="15"/>
      <c r="GR99" s="15"/>
      <c r="GS99" s="14"/>
      <c r="GT99" s="14"/>
      <c r="GU99" s="15"/>
      <c r="GV99" s="15"/>
      <c r="GW99" s="14"/>
      <c r="GX99" s="14"/>
      <c r="GY99" s="15"/>
      <c r="GZ99" s="15"/>
      <c r="HA99" s="14"/>
      <c r="HB99" s="14"/>
      <c r="HC99" s="15"/>
      <c r="HD99" s="15"/>
      <c r="HE99" s="14"/>
      <c r="HF99" s="14"/>
      <c r="HG99" s="15"/>
      <c r="HH99" s="15"/>
      <c r="HI99" s="14"/>
      <c r="HJ99" s="14"/>
      <c r="HK99" s="15"/>
      <c r="HL99" s="15"/>
      <c r="HM99" s="14"/>
      <c r="HN99" s="14"/>
      <c r="HO99" s="15"/>
      <c r="HP99" s="15"/>
      <c r="HQ99" s="14"/>
      <c r="HR99" s="14"/>
      <c r="HS99" s="15"/>
      <c r="HT99" s="15"/>
      <c r="HU99" s="14"/>
      <c r="HV99" s="14"/>
      <c r="HW99" s="15"/>
      <c r="HX99" s="15"/>
      <c r="HY99" s="14"/>
      <c r="HZ99" s="14"/>
      <c r="IA99" s="15"/>
      <c r="IB99" s="15"/>
      <c r="IC99" s="14"/>
      <c r="ID99" s="14"/>
      <c r="IE99" s="15"/>
      <c r="IF99" s="15"/>
      <c r="IG99" s="14"/>
      <c r="IH99" s="14"/>
      <c r="II99" s="15"/>
      <c r="IJ99" s="15"/>
      <c r="IK99" s="14"/>
      <c r="IL99" s="14"/>
      <c r="IM99" s="15"/>
      <c r="IN99" s="15"/>
      <c r="IO99" s="14"/>
      <c r="IP99" s="14"/>
      <c r="IQ99" s="15"/>
      <c r="IR99" s="15"/>
      <c r="IS99" s="14"/>
    </row>
    <row r="100" spans="1:253" s="12" customFormat="1" ht="15.75" x14ac:dyDescent="0.25">
      <c r="A100" s="57" t="s">
        <v>306</v>
      </c>
      <c r="B100" s="48">
        <f t="shared" si="344"/>
        <v>0</v>
      </c>
      <c r="C100" s="48">
        <f t="shared" si="345"/>
        <v>0</v>
      </c>
      <c r="D100" s="48">
        <f t="shared" si="346"/>
        <v>0</v>
      </c>
      <c r="E100" s="15"/>
      <c r="F100" s="15"/>
      <c r="G100" s="78"/>
      <c r="H100" s="78"/>
      <c r="I100" s="78"/>
      <c r="J100" s="78"/>
      <c r="K100" s="78"/>
      <c r="L100" s="78"/>
      <c r="M100" s="78"/>
      <c r="N100" s="78"/>
      <c r="O100" s="78"/>
      <c r="P100" s="78"/>
      <c r="Q100" s="78"/>
      <c r="R100" s="78"/>
      <c r="S100" s="78"/>
      <c r="T100" s="78"/>
      <c r="U100" s="78"/>
      <c r="V100" s="78"/>
      <c r="W100" s="78"/>
      <c r="X100" s="78"/>
      <c r="Y100" s="78"/>
      <c r="Z100" s="78"/>
      <c r="AA100" s="78"/>
      <c r="AB100" s="78"/>
      <c r="AC100" s="78"/>
      <c r="AD100" s="78"/>
      <c r="AE100" s="78"/>
      <c r="AF100" s="78"/>
      <c r="AG100" s="78"/>
      <c r="AH100" s="78"/>
      <c r="AI100" s="78"/>
      <c r="AJ100" s="78"/>
      <c r="AK100" s="78"/>
      <c r="AL100" s="78"/>
      <c r="AM100" s="48"/>
      <c r="AN100" s="48"/>
      <c r="AO100" s="48"/>
      <c r="AP100" s="48"/>
      <c r="AQ100" s="78"/>
      <c r="AR100" s="78"/>
      <c r="AS100" s="78"/>
      <c r="AT100" s="78"/>
      <c r="AU100" s="78"/>
      <c r="AV100" s="78"/>
      <c r="AW100" s="15"/>
      <c r="AX100" s="15"/>
      <c r="AY100" s="78"/>
      <c r="AZ100" s="78"/>
      <c r="BA100" s="78"/>
      <c r="BB100" s="78"/>
      <c r="BC100" s="78"/>
      <c r="BD100" s="78"/>
      <c r="BE100" s="78"/>
      <c r="BF100" s="78"/>
      <c r="BG100" s="78"/>
      <c r="BH100" s="78"/>
      <c r="BI100" s="78"/>
      <c r="BJ100" s="78"/>
      <c r="BK100" s="78"/>
      <c r="BL100" s="78"/>
      <c r="BM100" s="78"/>
      <c r="BN100" s="78"/>
      <c r="BO100" s="78"/>
      <c r="BP100" s="78"/>
      <c r="BQ100" s="78"/>
      <c r="BR100" s="78"/>
      <c r="BS100" s="78"/>
      <c r="BT100" s="78"/>
      <c r="BU100" s="78"/>
      <c r="BV100" s="78"/>
      <c r="BW100" s="78"/>
      <c r="BX100" s="78"/>
      <c r="BY100" s="78"/>
      <c r="BZ100" s="78"/>
      <c r="CA100" s="48"/>
      <c r="CB100" s="48"/>
      <c r="CC100" s="14"/>
      <c r="CD100" s="14"/>
      <c r="CE100" s="48"/>
      <c r="CF100" s="78"/>
      <c r="CG100" s="78"/>
      <c r="CH100" s="78"/>
      <c r="CI100" s="78"/>
      <c r="CJ100" s="78"/>
      <c r="CK100" s="78"/>
      <c r="CL100" s="78"/>
      <c r="CM100" s="48"/>
      <c r="CN100" s="78"/>
      <c r="CO100" s="78"/>
      <c r="CP100" s="78"/>
      <c r="CQ100" s="48"/>
      <c r="CR100" s="78"/>
      <c r="CS100" s="78"/>
      <c r="CT100" s="78"/>
      <c r="CU100" s="48"/>
      <c r="CV100" s="78"/>
      <c r="CW100" s="78"/>
      <c r="CX100" s="78"/>
      <c r="CY100" s="48"/>
      <c r="CZ100" s="78"/>
      <c r="DA100" s="78"/>
      <c r="DB100" s="172"/>
      <c r="DC100" s="48"/>
      <c r="DD100" s="48"/>
      <c r="DE100" s="78"/>
      <c r="DF100" s="78"/>
      <c r="DG100" s="48"/>
      <c r="DH100" s="48"/>
      <c r="DI100" s="14"/>
      <c r="DJ100" s="14"/>
      <c r="DK100" s="48"/>
      <c r="DL100" s="78"/>
      <c r="DM100" s="14"/>
      <c r="DN100" s="14"/>
      <c r="DO100" s="48"/>
      <c r="DP100" s="78"/>
      <c r="DQ100" s="14"/>
      <c r="DR100" s="14"/>
      <c r="DS100" s="48"/>
      <c r="DT100" s="78"/>
      <c r="DU100" s="14"/>
      <c r="DV100" s="14"/>
      <c r="DW100" s="48"/>
      <c r="DX100" s="78"/>
      <c r="DY100" s="14"/>
      <c r="DZ100" s="14"/>
      <c r="EA100" s="48"/>
      <c r="EB100" s="78"/>
      <c r="EC100" s="14"/>
      <c r="ED100" s="14"/>
      <c r="EE100" s="48"/>
      <c r="EF100" s="78"/>
      <c r="EG100" s="14"/>
      <c r="EH100" s="14"/>
      <c r="EI100" s="48"/>
      <c r="EJ100" s="78"/>
      <c r="EK100" s="14"/>
      <c r="EL100" s="14"/>
      <c r="EM100" s="48"/>
      <c r="EN100" s="78"/>
      <c r="EO100" s="14"/>
      <c r="EP100" s="14"/>
      <c r="EQ100" s="48"/>
      <c r="ER100" s="78"/>
      <c r="ES100" s="14"/>
      <c r="ET100" s="14"/>
      <c r="EU100" s="48"/>
      <c r="EV100" s="78"/>
      <c r="EW100" s="14"/>
      <c r="EX100" s="14"/>
      <c r="EY100" s="48"/>
      <c r="EZ100" s="78"/>
      <c r="FA100" s="14"/>
      <c r="FB100" s="14"/>
      <c r="FC100" s="48"/>
      <c r="FD100" s="78"/>
      <c r="FE100" s="14"/>
      <c r="FF100" s="14"/>
      <c r="FG100" s="48"/>
      <c r="FH100" s="78"/>
      <c r="FI100" s="14"/>
      <c r="FJ100" s="14"/>
      <c r="FK100" s="48"/>
      <c r="FL100" s="78"/>
      <c r="FM100" s="14"/>
      <c r="FN100" s="14"/>
      <c r="FO100" s="48"/>
      <c r="FP100" s="78"/>
      <c r="FQ100" s="14"/>
      <c r="FR100" s="14"/>
      <c r="FS100" s="78"/>
      <c r="FT100" s="78"/>
      <c r="FU100" s="78"/>
      <c r="FV100" s="78"/>
      <c r="FW100" s="78"/>
      <c r="FX100" s="78"/>
      <c r="FY100" s="78"/>
      <c r="FZ100" s="78"/>
      <c r="GA100" s="78"/>
      <c r="GB100" s="78"/>
      <c r="GC100" s="78"/>
      <c r="GD100" s="78"/>
      <c r="GE100" s="78"/>
      <c r="GF100" s="78"/>
      <c r="GG100" s="78"/>
      <c r="GH100" s="78"/>
      <c r="GI100" s="78"/>
      <c r="GJ100" s="78"/>
      <c r="GK100" s="78"/>
      <c r="GL100" s="78"/>
      <c r="GM100" s="78"/>
      <c r="GN100" s="78"/>
      <c r="GO100" s="78"/>
      <c r="GP100" s="78"/>
      <c r="GQ100" s="78"/>
      <c r="GR100" s="78"/>
      <c r="GS100" s="78"/>
      <c r="GT100" s="78"/>
      <c r="GU100" s="78"/>
      <c r="GV100" s="78"/>
      <c r="GW100" s="78"/>
      <c r="GX100" s="78"/>
      <c r="GY100" s="78"/>
      <c r="GZ100" s="78"/>
      <c r="HA100" s="78"/>
      <c r="HB100" s="78"/>
      <c r="HC100" s="78"/>
      <c r="HD100" s="78"/>
      <c r="HE100" s="78"/>
      <c r="HF100" s="78"/>
      <c r="HG100" s="78"/>
      <c r="HH100" s="78"/>
      <c r="HI100" s="78"/>
      <c r="HJ100" s="78"/>
      <c r="HK100" s="78"/>
      <c r="HL100" s="78"/>
      <c r="HM100" s="14"/>
      <c r="HN100" s="14"/>
      <c r="HO100" s="78"/>
      <c r="HP100" s="78"/>
      <c r="HQ100" s="14"/>
      <c r="HR100" s="14"/>
      <c r="HS100" s="78"/>
      <c r="HT100" s="78"/>
      <c r="HU100" s="14"/>
      <c r="HV100" s="14"/>
      <c r="HW100" s="78"/>
      <c r="HX100" s="78"/>
      <c r="HY100" s="14"/>
      <c r="HZ100" s="14"/>
      <c r="IA100" s="78"/>
      <c r="IB100" s="78"/>
      <c r="IC100" s="14"/>
      <c r="ID100" s="14"/>
      <c r="IE100" s="78"/>
      <c r="IF100" s="78"/>
      <c r="IG100" s="14"/>
      <c r="IH100" s="14"/>
      <c r="II100" s="78"/>
      <c r="IJ100" s="78"/>
      <c r="IK100" s="14"/>
      <c r="IL100" s="14"/>
      <c r="IM100" s="78"/>
      <c r="IN100" s="78"/>
      <c r="IO100" s="14"/>
      <c r="IP100" s="14"/>
      <c r="IQ100" s="78"/>
      <c r="IR100" s="78"/>
      <c r="IS100" s="14"/>
    </row>
    <row r="101" spans="1:253" s="12" customFormat="1" ht="15.75" x14ac:dyDescent="0.25">
      <c r="A101" s="57" t="s">
        <v>488</v>
      </c>
      <c r="B101" s="48">
        <f t="shared" si="344"/>
        <v>0</v>
      </c>
      <c r="C101" s="48">
        <f t="shared" si="345"/>
        <v>165.1</v>
      </c>
      <c r="D101" s="48">
        <f t="shared" si="346"/>
        <v>165.1</v>
      </c>
      <c r="E101" s="15">
        <f t="shared" si="385"/>
        <v>100</v>
      </c>
      <c r="F101" s="15"/>
      <c r="G101" s="78"/>
      <c r="H101" s="78"/>
      <c r="I101" s="78"/>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48"/>
      <c r="AN101" s="48"/>
      <c r="AO101" s="48"/>
      <c r="AP101" s="48"/>
      <c r="AQ101" s="78"/>
      <c r="AR101" s="78"/>
      <c r="AS101" s="78"/>
      <c r="AT101" s="78"/>
      <c r="AU101" s="78"/>
      <c r="AV101" s="78"/>
      <c r="AW101" s="15"/>
      <c r="AX101" s="15"/>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48">
        <v>165.1</v>
      </c>
      <c r="CB101" s="48">
        <v>165.1</v>
      </c>
      <c r="CC101" s="14">
        <f t="shared" si="377"/>
        <v>100</v>
      </c>
      <c r="CD101" s="14"/>
      <c r="CE101" s="48"/>
      <c r="CF101" s="78"/>
      <c r="CG101" s="78"/>
      <c r="CH101" s="78"/>
      <c r="CI101" s="78"/>
      <c r="CJ101" s="78"/>
      <c r="CK101" s="78"/>
      <c r="CL101" s="78"/>
      <c r="CM101" s="48"/>
      <c r="CN101" s="78"/>
      <c r="CO101" s="78"/>
      <c r="CP101" s="78"/>
      <c r="CQ101" s="48"/>
      <c r="CR101" s="78"/>
      <c r="CS101" s="78"/>
      <c r="CT101" s="78"/>
      <c r="CU101" s="48"/>
      <c r="CV101" s="78"/>
      <c r="CW101" s="78"/>
      <c r="CX101" s="78"/>
      <c r="CY101" s="48"/>
      <c r="CZ101" s="78"/>
      <c r="DA101" s="78"/>
      <c r="DB101" s="172"/>
      <c r="DC101" s="48"/>
      <c r="DD101" s="48"/>
      <c r="DE101" s="78"/>
      <c r="DF101" s="78"/>
      <c r="DG101" s="48"/>
      <c r="DH101" s="48"/>
      <c r="DI101" s="14"/>
      <c r="DJ101" s="14"/>
      <c r="DK101" s="48"/>
      <c r="DL101" s="78"/>
      <c r="DM101" s="14"/>
      <c r="DN101" s="14"/>
      <c r="DO101" s="48"/>
      <c r="DP101" s="78"/>
      <c r="DQ101" s="14"/>
      <c r="DR101" s="14"/>
      <c r="DS101" s="48"/>
      <c r="DT101" s="78"/>
      <c r="DU101" s="14"/>
      <c r="DV101" s="14"/>
      <c r="DW101" s="48"/>
      <c r="DX101" s="78"/>
      <c r="DY101" s="14"/>
      <c r="DZ101" s="14"/>
      <c r="EA101" s="48"/>
      <c r="EB101" s="78"/>
      <c r="EC101" s="14"/>
      <c r="ED101" s="14"/>
      <c r="EE101" s="48"/>
      <c r="EF101" s="78"/>
      <c r="EG101" s="14"/>
      <c r="EH101" s="14"/>
      <c r="EI101" s="48"/>
      <c r="EJ101" s="78"/>
      <c r="EK101" s="14"/>
      <c r="EL101" s="14"/>
      <c r="EM101" s="48"/>
      <c r="EN101" s="78"/>
      <c r="EO101" s="14"/>
      <c r="EP101" s="14"/>
      <c r="EQ101" s="48"/>
      <c r="ER101" s="78"/>
      <c r="ES101" s="14"/>
      <c r="ET101" s="14"/>
      <c r="EU101" s="48"/>
      <c r="EV101" s="78"/>
      <c r="EW101" s="14"/>
      <c r="EX101" s="14"/>
      <c r="EY101" s="48"/>
      <c r="EZ101" s="78"/>
      <c r="FA101" s="14"/>
      <c r="FB101" s="14"/>
      <c r="FC101" s="48"/>
      <c r="FD101" s="78"/>
      <c r="FE101" s="14"/>
      <c r="FF101" s="14"/>
      <c r="FG101" s="48"/>
      <c r="FH101" s="78"/>
      <c r="FI101" s="14"/>
      <c r="FJ101" s="14"/>
      <c r="FK101" s="48"/>
      <c r="FL101" s="78"/>
      <c r="FM101" s="14"/>
      <c r="FN101" s="14"/>
      <c r="FO101" s="48"/>
      <c r="FP101" s="78"/>
      <c r="FQ101" s="14"/>
      <c r="FR101" s="14"/>
      <c r="FS101" s="78"/>
      <c r="FT101" s="78"/>
      <c r="FU101" s="78"/>
      <c r="FV101" s="78"/>
      <c r="FW101" s="78"/>
      <c r="FX101" s="78"/>
      <c r="FY101" s="78"/>
      <c r="FZ101" s="78"/>
      <c r="GA101" s="78"/>
      <c r="GB101" s="78"/>
      <c r="GC101" s="78"/>
      <c r="GD101" s="78"/>
      <c r="GE101" s="78"/>
      <c r="GF101" s="78"/>
      <c r="GG101" s="78"/>
      <c r="GH101" s="78"/>
      <c r="GI101" s="78"/>
      <c r="GJ101" s="78"/>
      <c r="GK101" s="78"/>
      <c r="GL101" s="78"/>
      <c r="GM101" s="78"/>
      <c r="GN101" s="78"/>
      <c r="GO101" s="78"/>
      <c r="GP101" s="78"/>
      <c r="GQ101" s="78"/>
      <c r="GR101" s="78"/>
      <c r="GS101" s="78"/>
      <c r="GT101" s="78"/>
      <c r="GU101" s="78"/>
      <c r="GV101" s="78"/>
      <c r="GW101" s="78"/>
      <c r="GX101" s="78"/>
      <c r="GY101" s="78"/>
      <c r="GZ101" s="78"/>
      <c r="HA101" s="78"/>
      <c r="HB101" s="78"/>
      <c r="HC101" s="78"/>
      <c r="HD101" s="78"/>
      <c r="HE101" s="78"/>
      <c r="HF101" s="78"/>
      <c r="HG101" s="78"/>
      <c r="HH101" s="78"/>
      <c r="HI101" s="78"/>
      <c r="HJ101" s="78"/>
      <c r="HK101" s="78"/>
      <c r="HL101" s="78"/>
      <c r="HM101" s="14"/>
      <c r="HN101" s="14"/>
      <c r="HO101" s="78"/>
      <c r="HP101" s="78"/>
      <c r="HQ101" s="14"/>
      <c r="HR101" s="14"/>
      <c r="HS101" s="78"/>
      <c r="HT101" s="78"/>
      <c r="HU101" s="14"/>
      <c r="HV101" s="14"/>
      <c r="HW101" s="78"/>
      <c r="HX101" s="78"/>
      <c r="HY101" s="14"/>
      <c r="HZ101" s="14"/>
      <c r="IA101" s="78"/>
      <c r="IB101" s="78"/>
      <c r="IC101" s="14"/>
      <c r="ID101" s="14"/>
      <c r="IE101" s="78"/>
      <c r="IF101" s="78"/>
      <c r="IG101" s="14"/>
      <c r="IH101" s="14"/>
      <c r="II101" s="78"/>
      <c r="IJ101" s="78"/>
      <c r="IK101" s="14"/>
      <c r="IL101" s="14"/>
      <c r="IM101" s="78"/>
      <c r="IN101" s="78"/>
      <c r="IO101" s="14"/>
      <c r="IP101" s="14"/>
      <c r="IQ101" s="78"/>
      <c r="IR101" s="78"/>
      <c r="IS101" s="14"/>
    </row>
    <row r="102" spans="1:253" s="12" customFormat="1" ht="15.75" x14ac:dyDescent="0.25">
      <c r="A102" s="57" t="s">
        <v>489</v>
      </c>
      <c r="B102" s="48">
        <f t="shared" si="344"/>
        <v>0</v>
      </c>
      <c r="C102" s="48">
        <f t="shared" si="345"/>
        <v>118.9</v>
      </c>
      <c r="D102" s="48">
        <f t="shared" si="346"/>
        <v>118.9</v>
      </c>
      <c r="E102" s="15">
        <f t="shared" si="385"/>
        <v>100</v>
      </c>
      <c r="F102" s="15"/>
      <c r="G102" s="78"/>
      <c r="H102" s="78"/>
      <c r="I102" s="78"/>
      <c r="J102" s="78"/>
      <c r="K102" s="78"/>
      <c r="L102" s="78"/>
      <c r="M102" s="78"/>
      <c r="N102" s="78"/>
      <c r="O102" s="78"/>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48"/>
      <c r="AN102" s="48"/>
      <c r="AO102" s="48"/>
      <c r="AP102" s="48"/>
      <c r="AQ102" s="78"/>
      <c r="AR102" s="78"/>
      <c r="AS102" s="78"/>
      <c r="AT102" s="78"/>
      <c r="AU102" s="78"/>
      <c r="AV102" s="78"/>
      <c r="AW102" s="15"/>
      <c r="AX102" s="15"/>
      <c r="AY102" s="78"/>
      <c r="AZ102" s="78"/>
      <c r="BA102" s="78"/>
      <c r="BB102" s="78"/>
      <c r="BC102" s="78"/>
      <c r="BD102" s="78"/>
      <c r="BE102" s="78"/>
      <c r="BF102" s="78"/>
      <c r="BG102" s="78"/>
      <c r="BH102" s="78"/>
      <c r="BI102" s="78"/>
      <c r="BJ102" s="78"/>
      <c r="BK102" s="78"/>
      <c r="BL102" s="78"/>
      <c r="BM102" s="78"/>
      <c r="BN102" s="78"/>
      <c r="BO102" s="78"/>
      <c r="BP102" s="78"/>
      <c r="BQ102" s="78"/>
      <c r="BR102" s="78"/>
      <c r="BS102" s="78"/>
      <c r="BT102" s="78"/>
      <c r="BU102" s="78"/>
      <c r="BV102" s="78"/>
      <c r="BW102" s="78"/>
      <c r="BX102" s="78"/>
      <c r="BY102" s="78"/>
      <c r="BZ102" s="78"/>
      <c r="CA102" s="48">
        <v>118.9</v>
      </c>
      <c r="CB102" s="48">
        <v>118.9</v>
      </c>
      <c r="CC102" s="14">
        <f t="shared" si="377"/>
        <v>100</v>
      </c>
      <c r="CD102" s="14"/>
      <c r="CE102" s="48"/>
      <c r="CF102" s="78"/>
      <c r="CG102" s="78"/>
      <c r="CH102" s="78"/>
      <c r="CI102" s="78"/>
      <c r="CJ102" s="78"/>
      <c r="CK102" s="78"/>
      <c r="CL102" s="78"/>
      <c r="CM102" s="48"/>
      <c r="CN102" s="78"/>
      <c r="CO102" s="78"/>
      <c r="CP102" s="78"/>
      <c r="CQ102" s="48"/>
      <c r="CR102" s="78"/>
      <c r="CS102" s="78"/>
      <c r="CT102" s="78"/>
      <c r="CU102" s="48"/>
      <c r="CV102" s="78"/>
      <c r="CW102" s="78"/>
      <c r="CX102" s="78"/>
      <c r="CY102" s="48"/>
      <c r="CZ102" s="78"/>
      <c r="DA102" s="78"/>
      <c r="DB102" s="172"/>
      <c r="DC102" s="48"/>
      <c r="DD102" s="48"/>
      <c r="DE102" s="78"/>
      <c r="DF102" s="78"/>
      <c r="DG102" s="48"/>
      <c r="DH102" s="48"/>
      <c r="DI102" s="14"/>
      <c r="DJ102" s="14"/>
      <c r="DK102" s="48"/>
      <c r="DL102" s="78"/>
      <c r="DM102" s="14"/>
      <c r="DN102" s="14"/>
      <c r="DO102" s="48"/>
      <c r="DP102" s="78"/>
      <c r="DQ102" s="14"/>
      <c r="DR102" s="14"/>
      <c r="DS102" s="48"/>
      <c r="DT102" s="78"/>
      <c r="DU102" s="14"/>
      <c r="DV102" s="14"/>
      <c r="DW102" s="48"/>
      <c r="DX102" s="78"/>
      <c r="DY102" s="14"/>
      <c r="DZ102" s="14"/>
      <c r="EA102" s="48"/>
      <c r="EB102" s="78"/>
      <c r="EC102" s="14"/>
      <c r="ED102" s="14"/>
      <c r="EE102" s="48"/>
      <c r="EF102" s="78"/>
      <c r="EG102" s="14"/>
      <c r="EH102" s="14"/>
      <c r="EI102" s="48"/>
      <c r="EJ102" s="78"/>
      <c r="EK102" s="14"/>
      <c r="EL102" s="14"/>
      <c r="EM102" s="48"/>
      <c r="EN102" s="78"/>
      <c r="EO102" s="14"/>
      <c r="EP102" s="14"/>
      <c r="EQ102" s="48"/>
      <c r="ER102" s="78"/>
      <c r="ES102" s="14"/>
      <c r="ET102" s="14"/>
      <c r="EU102" s="48"/>
      <c r="EV102" s="78"/>
      <c r="EW102" s="14"/>
      <c r="EX102" s="14"/>
      <c r="EY102" s="48"/>
      <c r="EZ102" s="78"/>
      <c r="FA102" s="14"/>
      <c r="FB102" s="14"/>
      <c r="FC102" s="48"/>
      <c r="FD102" s="78"/>
      <c r="FE102" s="14"/>
      <c r="FF102" s="14"/>
      <c r="FG102" s="48"/>
      <c r="FH102" s="78"/>
      <c r="FI102" s="14"/>
      <c r="FJ102" s="14"/>
      <c r="FK102" s="48"/>
      <c r="FL102" s="78"/>
      <c r="FM102" s="14"/>
      <c r="FN102" s="14"/>
      <c r="FO102" s="48"/>
      <c r="FP102" s="78"/>
      <c r="FQ102" s="14"/>
      <c r="FR102" s="14"/>
      <c r="FS102" s="78"/>
      <c r="FT102" s="78"/>
      <c r="FU102" s="78"/>
      <c r="FV102" s="78"/>
      <c r="FW102" s="78"/>
      <c r="FX102" s="78"/>
      <c r="FY102" s="78"/>
      <c r="FZ102" s="78"/>
      <c r="GA102" s="78"/>
      <c r="GB102" s="78"/>
      <c r="GC102" s="78"/>
      <c r="GD102" s="78"/>
      <c r="GE102" s="78"/>
      <c r="GF102" s="78"/>
      <c r="GG102" s="78"/>
      <c r="GH102" s="78"/>
      <c r="GI102" s="78"/>
      <c r="GJ102" s="78"/>
      <c r="GK102" s="78"/>
      <c r="GL102" s="78"/>
      <c r="GM102" s="78"/>
      <c r="GN102" s="78"/>
      <c r="GO102" s="78"/>
      <c r="GP102" s="78"/>
      <c r="GQ102" s="78"/>
      <c r="GR102" s="78"/>
      <c r="GS102" s="78"/>
      <c r="GT102" s="78"/>
      <c r="GU102" s="78"/>
      <c r="GV102" s="78"/>
      <c r="GW102" s="78"/>
      <c r="GX102" s="78"/>
      <c r="GY102" s="78"/>
      <c r="GZ102" s="78"/>
      <c r="HA102" s="78"/>
      <c r="HB102" s="78"/>
      <c r="HC102" s="78"/>
      <c r="HD102" s="78"/>
      <c r="HE102" s="78"/>
      <c r="HF102" s="78"/>
      <c r="HG102" s="78"/>
      <c r="HH102" s="78"/>
      <c r="HI102" s="78"/>
      <c r="HJ102" s="78"/>
      <c r="HK102" s="78"/>
      <c r="HL102" s="78"/>
      <c r="HM102" s="14"/>
      <c r="HN102" s="14"/>
      <c r="HO102" s="78"/>
      <c r="HP102" s="78"/>
      <c r="HQ102" s="14"/>
      <c r="HR102" s="14"/>
      <c r="HS102" s="78"/>
      <c r="HT102" s="78"/>
      <c r="HU102" s="14"/>
      <c r="HV102" s="14"/>
      <c r="HW102" s="78"/>
      <c r="HX102" s="78"/>
      <c r="HY102" s="14"/>
      <c r="HZ102" s="14"/>
      <c r="IA102" s="78"/>
      <c r="IB102" s="78"/>
      <c r="IC102" s="14"/>
      <c r="ID102" s="14"/>
      <c r="IE102" s="78"/>
      <c r="IF102" s="78"/>
      <c r="IG102" s="14"/>
      <c r="IH102" s="14"/>
      <c r="II102" s="78"/>
      <c r="IJ102" s="78"/>
      <c r="IK102" s="14"/>
      <c r="IL102" s="14"/>
      <c r="IM102" s="78"/>
      <c r="IN102" s="78"/>
      <c r="IO102" s="14"/>
      <c r="IP102" s="14"/>
      <c r="IQ102" s="78"/>
      <c r="IR102" s="78"/>
      <c r="IS102" s="14"/>
    </row>
    <row r="103" spans="1:253" s="12" customFormat="1" ht="15.75" x14ac:dyDescent="0.25">
      <c r="A103" s="57" t="s">
        <v>289</v>
      </c>
      <c r="B103" s="48">
        <f t="shared" si="344"/>
        <v>0</v>
      </c>
      <c r="C103" s="48">
        <f t="shared" si="345"/>
        <v>48</v>
      </c>
      <c r="D103" s="48">
        <f t="shared" si="346"/>
        <v>48</v>
      </c>
      <c r="E103" s="15">
        <f t="shared" si="385"/>
        <v>100</v>
      </c>
      <c r="F103" s="15"/>
      <c r="G103" s="78"/>
      <c r="H103" s="78"/>
      <c r="I103" s="78"/>
      <c r="J103" s="78"/>
      <c r="K103" s="78"/>
      <c r="L103" s="78"/>
      <c r="M103" s="78"/>
      <c r="N103" s="78"/>
      <c r="O103" s="78"/>
      <c r="P103" s="78"/>
      <c r="Q103" s="78"/>
      <c r="R103" s="78"/>
      <c r="S103" s="78"/>
      <c r="T103" s="78"/>
      <c r="U103" s="78"/>
      <c r="V103" s="78"/>
      <c r="W103" s="78"/>
      <c r="X103" s="78"/>
      <c r="Y103" s="78"/>
      <c r="Z103" s="78"/>
      <c r="AA103" s="78"/>
      <c r="AB103" s="78"/>
      <c r="AC103" s="78"/>
      <c r="AD103" s="78"/>
      <c r="AE103" s="78"/>
      <c r="AF103" s="78"/>
      <c r="AG103" s="78"/>
      <c r="AH103" s="78"/>
      <c r="AI103" s="78"/>
      <c r="AJ103" s="78"/>
      <c r="AK103" s="78"/>
      <c r="AL103" s="78"/>
      <c r="AM103" s="48"/>
      <c r="AN103" s="48"/>
      <c r="AO103" s="48"/>
      <c r="AP103" s="48"/>
      <c r="AQ103" s="78"/>
      <c r="AR103" s="78"/>
      <c r="AS103" s="78"/>
      <c r="AT103" s="78"/>
      <c r="AU103" s="78"/>
      <c r="AV103" s="78"/>
      <c r="AW103" s="15"/>
      <c r="AX103" s="15"/>
      <c r="AY103" s="78"/>
      <c r="AZ103" s="78"/>
      <c r="BA103" s="78"/>
      <c r="BB103" s="78"/>
      <c r="BC103" s="78"/>
      <c r="BD103" s="78"/>
      <c r="BE103" s="78"/>
      <c r="BF103" s="78"/>
      <c r="BG103" s="78"/>
      <c r="BH103" s="78"/>
      <c r="BI103" s="78"/>
      <c r="BJ103" s="78"/>
      <c r="BK103" s="78"/>
      <c r="BL103" s="78"/>
      <c r="BM103" s="78"/>
      <c r="BN103" s="78"/>
      <c r="BO103" s="78"/>
      <c r="BP103" s="78"/>
      <c r="BQ103" s="78"/>
      <c r="BR103" s="78"/>
      <c r="BS103" s="78"/>
      <c r="BT103" s="78"/>
      <c r="BU103" s="78"/>
      <c r="BV103" s="78"/>
      <c r="BW103" s="78"/>
      <c r="BX103" s="78"/>
      <c r="BY103" s="78"/>
      <c r="BZ103" s="78"/>
      <c r="CA103" s="48">
        <v>48</v>
      </c>
      <c r="CB103" s="48">
        <v>48</v>
      </c>
      <c r="CC103" s="14">
        <f t="shared" si="377"/>
        <v>100</v>
      </c>
      <c r="CD103" s="14"/>
      <c r="CE103" s="48"/>
      <c r="CF103" s="78"/>
      <c r="CG103" s="78"/>
      <c r="CH103" s="78"/>
      <c r="CI103" s="78"/>
      <c r="CJ103" s="78"/>
      <c r="CK103" s="78"/>
      <c r="CL103" s="78"/>
      <c r="CM103" s="48"/>
      <c r="CN103" s="78"/>
      <c r="CO103" s="78"/>
      <c r="CP103" s="78"/>
      <c r="CQ103" s="48"/>
      <c r="CR103" s="78"/>
      <c r="CS103" s="78"/>
      <c r="CT103" s="78"/>
      <c r="CU103" s="48"/>
      <c r="CV103" s="78"/>
      <c r="CW103" s="78"/>
      <c r="CX103" s="78"/>
      <c r="CY103" s="48"/>
      <c r="CZ103" s="78"/>
      <c r="DA103" s="78"/>
      <c r="DB103" s="172"/>
      <c r="DC103" s="48"/>
      <c r="DD103" s="48"/>
      <c r="DE103" s="78"/>
      <c r="DF103" s="78"/>
      <c r="DG103" s="48"/>
      <c r="DH103" s="48"/>
      <c r="DI103" s="14"/>
      <c r="DJ103" s="14"/>
      <c r="DK103" s="48"/>
      <c r="DL103" s="78"/>
      <c r="DM103" s="14"/>
      <c r="DN103" s="14"/>
      <c r="DO103" s="48"/>
      <c r="DP103" s="78"/>
      <c r="DQ103" s="14"/>
      <c r="DR103" s="14"/>
      <c r="DS103" s="48"/>
      <c r="DT103" s="78"/>
      <c r="DU103" s="14"/>
      <c r="DV103" s="14"/>
      <c r="DW103" s="48"/>
      <c r="DX103" s="78"/>
      <c r="DY103" s="14"/>
      <c r="DZ103" s="14"/>
      <c r="EA103" s="48"/>
      <c r="EB103" s="78"/>
      <c r="EC103" s="14"/>
      <c r="ED103" s="14"/>
      <c r="EE103" s="48"/>
      <c r="EF103" s="78"/>
      <c r="EG103" s="14"/>
      <c r="EH103" s="14"/>
      <c r="EI103" s="48"/>
      <c r="EJ103" s="78"/>
      <c r="EK103" s="14"/>
      <c r="EL103" s="14"/>
      <c r="EM103" s="48"/>
      <c r="EN103" s="78"/>
      <c r="EO103" s="14"/>
      <c r="EP103" s="14"/>
      <c r="EQ103" s="48"/>
      <c r="ER103" s="78"/>
      <c r="ES103" s="14"/>
      <c r="ET103" s="14"/>
      <c r="EU103" s="48"/>
      <c r="EV103" s="78"/>
      <c r="EW103" s="14"/>
      <c r="EX103" s="14"/>
      <c r="EY103" s="48"/>
      <c r="EZ103" s="78"/>
      <c r="FA103" s="14"/>
      <c r="FB103" s="14"/>
      <c r="FC103" s="48"/>
      <c r="FD103" s="78"/>
      <c r="FE103" s="14"/>
      <c r="FF103" s="14"/>
      <c r="FG103" s="48"/>
      <c r="FH103" s="78"/>
      <c r="FI103" s="14"/>
      <c r="FJ103" s="14"/>
      <c r="FK103" s="48"/>
      <c r="FL103" s="78"/>
      <c r="FM103" s="14"/>
      <c r="FN103" s="14"/>
      <c r="FO103" s="48"/>
      <c r="FP103" s="78"/>
      <c r="FQ103" s="14"/>
      <c r="FR103" s="14"/>
      <c r="FS103" s="78"/>
      <c r="FT103" s="78"/>
      <c r="FU103" s="78"/>
      <c r="FV103" s="78"/>
      <c r="FW103" s="78"/>
      <c r="FX103" s="78"/>
      <c r="FY103" s="78"/>
      <c r="FZ103" s="78"/>
      <c r="GA103" s="78"/>
      <c r="GB103" s="78"/>
      <c r="GC103" s="78"/>
      <c r="GD103" s="78"/>
      <c r="GE103" s="78"/>
      <c r="GF103" s="78"/>
      <c r="GG103" s="78"/>
      <c r="GH103" s="78"/>
      <c r="GI103" s="78"/>
      <c r="GJ103" s="78"/>
      <c r="GK103" s="78"/>
      <c r="GL103" s="78"/>
      <c r="GM103" s="78"/>
      <c r="GN103" s="78"/>
      <c r="GO103" s="78"/>
      <c r="GP103" s="78"/>
      <c r="GQ103" s="78"/>
      <c r="GR103" s="78"/>
      <c r="GS103" s="78"/>
      <c r="GT103" s="78"/>
      <c r="GU103" s="78"/>
      <c r="GV103" s="78"/>
      <c r="GW103" s="78"/>
      <c r="GX103" s="78"/>
      <c r="GY103" s="78"/>
      <c r="GZ103" s="78"/>
      <c r="HA103" s="78"/>
      <c r="HB103" s="78"/>
      <c r="HC103" s="78"/>
      <c r="HD103" s="78"/>
      <c r="HE103" s="78"/>
      <c r="HF103" s="78"/>
      <c r="HG103" s="78"/>
      <c r="HH103" s="78"/>
      <c r="HI103" s="78"/>
      <c r="HJ103" s="78"/>
      <c r="HK103" s="78"/>
      <c r="HL103" s="78"/>
      <c r="HM103" s="14"/>
      <c r="HN103" s="14"/>
      <c r="HO103" s="78"/>
      <c r="HP103" s="78"/>
      <c r="HQ103" s="14"/>
      <c r="HR103" s="14"/>
      <c r="HS103" s="78"/>
      <c r="HT103" s="78"/>
      <c r="HU103" s="14"/>
      <c r="HV103" s="14"/>
      <c r="HW103" s="78"/>
      <c r="HX103" s="78"/>
      <c r="HY103" s="14"/>
      <c r="HZ103" s="14"/>
      <c r="IA103" s="78"/>
      <c r="IB103" s="78"/>
      <c r="IC103" s="14"/>
      <c r="ID103" s="14"/>
      <c r="IE103" s="78"/>
      <c r="IF103" s="78"/>
      <c r="IG103" s="14"/>
      <c r="IH103" s="14"/>
      <c r="II103" s="78"/>
      <c r="IJ103" s="78"/>
      <c r="IK103" s="14"/>
      <c r="IL103" s="14"/>
      <c r="IM103" s="78"/>
      <c r="IN103" s="78"/>
      <c r="IO103" s="14"/>
      <c r="IP103" s="14"/>
      <c r="IQ103" s="78"/>
      <c r="IR103" s="78"/>
      <c r="IS103" s="14"/>
    </row>
    <row r="104" spans="1:253" s="12" customFormat="1" ht="15.75" x14ac:dyDescent="0.25">
      <c r="A104" s="57" t="s">
        <v>303</v>
      </c>
      <c r="B104" s="48">
        <f t="shared" si="344"/>
        <v>0</v>
      </c>
      <c r="C104" s="48">
        <f t="shared" si="345"/>
        <v>92.9</v>
      </c>
      <c r="D104" s="48">
        <f t="shared" si="346"/>
        <v>42.763629999999999</v>
      </c>
      <c r="E104" s="15">
        <f t="shared" si="385"/>
        <v>46.031894510226046</v>
      </c>
      <c r="F104" s="15"/>
      <c r="G104" s="78"/>
      <c r="H104" s="78"/>
      <c r="I104" s="78"/>
      <c r="J104" s="78"/>
      <c r="K104" s="78"/>
      <c r="L104" s="78"/>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78"/>
      <c r="AL104" s="78"/>
      <c r="AM104" s="48"/>
      <c r="AN104" s="48"/>
      <c r="AO104" s="48"/>
      <c r="AP104" s="48"/>
      <c r="AQ104" s="78"/>
      <c r="AR104" s="78"/>
      <c r="AS104" s="78"/>
      <c r="AT104" s="78"/>
      <c r="AU104" s="78"/>
      <c r="AV104" s="78"/>
      <c r="AW104" s="15"/>
      <c r="AX104" s="15"/>
      <c r="AY104" s="78"/>
      <c r="AZ104" s="78"/>
      <c r="BA104" s="78"/>
      <c r="BB104" s="78"/>
      <c r="BC104" s="78"/>
      <c r="BD104" s="78"/>
      <c r="BE104" s="78"/>
      <c r="BF104" s="78"/>
      <c r="BG104" s="78"/>
      <c r="BH104" s="78"/>
      <c r="BI104" s="78"/>
      <c r="BJ104" s="78"/>
      <c r="BK104" s="78"/>
      <c r="BL104" s="78"/>
      <c r="BM104" s="78"/>
      <c r="BN104" s="78"/>
      <c r="BO104" s="78"/>
      <c r="BP104" s="78"/>
      <c r="BQ104" s="78"/>
      <c r="BR104" s="78"/>
      <c r="BS104" s="78"/>
      <c r="BT104" s="78"/>
      <c r="BU104" s="78"/>
      <c r="BV104" s="78"/>
      <c r="BW104" s="78"/>
      <c r="BX104" s="78"/>
      <c r="BY104" s="78"/>
      <c r="BZ104" s="78"/>
      <c r="CA104" s="48">
        <v>92.9</v>
      </c>
      <c r="CB104" s="48">
        <v>42.763629999999999</v>
      </c>
      <c r="CC104" s="14">
        <f t="shared" si="377"/>
        <v>46.031894510226046</v>
      </c>
      <c r="CD104" s="14"/>
      <c r="CE104" s="48"/>
      <c r="CF104" s="78"/>
      <c r="CG104" s="78"/>
      <c r="CH104" s="78"/>
      <c r="CI104" s="78"/>
      <c r="CJ104" s="78"/>
      <c r="CK104" s="78"/>
      <c r="CL104" s="78"/>
      <c r="CM104" s="48"/>
      <c r="CN104" s="78"/>
      <c r="CO104" s="78"/>
      <c r="CP104" s="78"/>
      <c r="CQ104" s="48"/>
      <c r="CR104" s="78"/>
      <c r="CS104" s="78"/>
      <c r="CT104" s="78"/>
      <c r="CU104" s="48"/>
      <c r="CV104" s="78"/>
      <c r="CW104" s="78"/>
      <c r="CX104" s="78"/>
      <c r="CY104" s="48"/>
      <c r="CZ104" s="78"/>
      <c r="DA104" s="78"/>
      <c r="DB104" s="172"/>
      <c r="DC104" s="48"/>
      <c r="DD104" s="48"/>
      <c r="DE104" s="78"/>
      <c r="DF104" s="78"/>
      <c r="DG104" s="48"/>
      <c r="DH104" s="48"/>
      <c r="DI104" s="14"/>
      <c r="DJ104" s="14"/>
      <c r="DK104" s="48"/>
      <c r="DL104" s="78"/>
      <c r="DM104" s="14"/>
      <c r="DN104" s="14"/>
      <c r="DO104" s="48"/>
      <c r="DP104" s="78"/>
      <c r="DQ104" s="14"/>
      <c r="DR104" s="14"/>
      <c r="DS104" s="48"/>
      <c r="DT104" s="78"/>
      <c r="DU104" s="14"/>
      <c r="DV104" s="14"/>
      <c r="DW104" s="48"/>
      <c r="DX104" s="78"/>
      <c r="DY104" s="14"/>
      <c r="DZ104" s="14"/>
      <c r="EA104" s="48"/>
      <c r="EB104" s="78"/>
      <c r="EC104" s="14"/>
      <c r="ED104" s="14"/>
      <c r="EE104" s="48"/>
      <c r="EF104" s="78"/>
      <c r="EG104" s="14"/>
      <c r="EH104" s="14"/>
      <c r="EI104" s="48"/>
      <c r="EJ104" s="78"/>
      <c r="EK104" s="14"/>
      <c r="EL104" s="14"/>
      <c r="EM104" s="48"/>
      <c r="EN104" s="78"/>
      <c r="EO104" s="14"/>
      <c r="EP104" s="14"/>
      <c r="EQ104" s="48"/>
      <c r="ER104" s="78"/>
      <c r="ES104" s="14"/>
      <c r="ET104" s="14"/>
      <c r="EU104" s="48"/>
      <c r="EV104" s="78"/>
      <c r="EW104" s="14"/>
      <c r="EX104" s="14"/>
      <c r="EY104" s="48"/>
      <c r="EZ104" s="78"/>
      <c r="FA104" s="14"/>
      <c r="FB104" s="14"/>
      <c r="FC104" s="48"/>
      <c r="FD104" s="78"/>
      <c r="FE104" s="14"/>
      <c r="FF104" s="14"/>
      <c r="FG104" s="48"/>
      <c r="FH104" s="78"/>
      <c r="FI104" s="14"/>
      <c r="FJ104" s="14"/>
      <c r="FK104" s="48"/>
      <c r="FL104" s="78"/>
      <c r="FM104" s="14"/>
      <c r="FN104" s="14"/>
      <c r="FO104" s="48"/>
      <c r="FP104" s="78"/>
      <c r="FQ104" s="14"/>
      <c r="FR104" s="14"/>
      <c r="FS104" s="78"/>
      <c r="FT104" s="78"/>
      <c r="FU104" s="78"/>
      <c r="FV104" s="78"/>
      <c r="FW104" s="78"/>
      <c r="FX104" s="78"/>
      <c r="FY104" s="78"/>
      <c r="FZ104" s="78"/>
      <c r="GA104" s="78"/>
      <c r="GB104" s="78"/>
      <c r="GC104" s="78"/>
      <c r="GD104" s="78"/>
      <c r="GE104" s="78"/>
      <c r="GF104" s="78"/>
      <c r="GG104" s="78"/>
      <c r="GH104" s="78"/>
      <c r="GI104" s="78"/>
      <c r="GJ104" s="78"/>
      <c r="GK104" s="78"/>
      <c r="GL104" s="78"/>
      <c r="GM104" s="78"/>
      <c r="GN104" s="78"/>
      <c r="GO104" s="78"/>
      <c r="GP104" s="78"/>
      <c r="GQ104" s="78"/>
      <c r="GR104" s="78"/>
      <c r="GS104" s="78"/>
      <c r="GT104" s="78"/>
      <c r="GU104" s="78"/>
      <c r="GV104" s="78"/>
      <c r="GW104" s="78"/>
      <c r="GX104" s="78"/>
      <c r="GY104" s="78"/>
      <c r="GZ104" s="78"/>
      <c r="HA104" s="78"/>
      <c r="HB104" s="78"/>
      <c r="HC104" s="78"/>
      <c r="HD104" s="78"/>
      <c r="HE104" s="78"/>
      <c r="HF104" s="78"/>
      <c r="HG104" s="78"/>
      <c r="HH104" s="78"/>
      <c r="HI104" s="78"/>
      <c r="HJ104" s="78"/>
      <c r="HK104" s="78"/>
      <c r="HL104" s="78"/>
      <c r="HM104" s="14"/>
      <c r="HN104" s="14"/>
      <c r="HO104" s="78"/>
      <c r="HP104" s="78"/>
      <c r="HQ104" s="14"/>
      <c r="HR104" s="14"/>
      <c r="HS104" s="78"/>
      <c r="HT104" s="78"/>
      <c r="HU104" s="14"/>
      <c r="HV104" s="14"/>
      <c r="HW104" s="78"/>
      <c r="HX104" s="78"/>
      <c r="HY104" s="14"/>
      <c r="HZ104" s="14"/>
      <c r="IA104" s="78"/>
      <c r="IB104" s="78"/>
      <c r="IC104" s="14"/>
      <c r="ID104" s="14"/>
      <c r="IE104" s="78"/>
      <c r="IF104" s="78"/>
      <c r="IG104" s="14"/>
      <c r="IH104" s="14"/>
      <c r="II104" s="78"/>
      <c r="IJ104" s="78"/>
      <c r="IK104" s="14"/>
      <c r="IL104" s="14"/>
      <c r="IM104" s="78"/>
      <c r="IN104" s="78"/>
      <c r="IO104" s="14"/>
      <c r="IP104" s="14"/>
      <c r="IQ104" s="78"/>
      <c r="IR104" s="78"/>
      <c r="IS104" s="14"/>
    </row>
    <row r="105" spans="1:253" s="12" customFormat="1" ht="15.75" x14ac:dyDescent="0.25">
      <c r="A105" s="57" t="s">
        <v>412</v>
      </c>
      <c r="B105" s="48">
        <f t="shared" si="344"/>
        <v>0</v>
      </c>
      <c r="C105" s="48">
        <f t="shared" si="345"/>
        <v>202.9</v>
      </c>
      <c r="D105" s="48">
        <f t="shared" si="346"/>
        <v>202.9</v>
      </c>
      <c r="E105" s="15">
        <f t="shared" si="385"/>
        <v>100</v>
      </c>
      <c r="F105" s="15"/>
      <c r="G105" s="78"/>
      <c r="H105" s="78"/>
      <c r="I105" s="78"/>
      <c r="J105" s="78"/>
      <c r="K105" s="78"/>
      <c r="L105" s="78"/>
      <c r="M105" s="78"/>
      <c r="N105" s="78"/>
      <c r="O105" s="78"/>
      <c r="P105" s="78"/>
      <c r="Q105" s="78"/>
      <c r="R105" s="78"/>
      <c r="S105" s="78"/>
      <c r="T105" s="78"/>
      <c r="U105" s="78"/>
      <c r="V105" s="78"/>
      <c r="W105" s="78"/>
      <c r="X105" s="78"/>
      <c r="Y105" s="78"/>
      <c r="Z105" s="78"/>
      <c r="AA105" s="78"/>
      <c r="AB105" s="78"/>
      <c r="AC105" s="78"/>
      <c r="AD105" s="78"/>
      <c r="AE105" s="78"/>
      <c r="AF105" s="78"/>
      <c r="AG105" s="78"/>
      <c r="AH105" s="78"/>
      <c r="AI105" s="78"/>
      <c r="AJ105" s="78"/>
      <c r="AK105" s="78"/>
      <c r="AL105" s="78"/>
      <c r="AM105" s="48"/>
      <c r="AN105" s="48"/>
      <c r="AO105" s="48"/>
      <c r="AP105" s="48"/>
      <c r="AQ105" s="78"/>
      <c r="AR105" s="78"/>
      <c r="AS105" s="78"/>
      <c r="AT105" s="78"/>
      <c r="AU105" s="78"/>
      <c r="AV105" s="78"/>
      <c r="AW105" s="15"/>
      <c r="AX105" s="15"/>
      <c r="AY105" s="78"/>
      <c r="AZ105" s="78"/>
      <c r="BA105" s="78"/>
      <c r="BB105" s="78"/>
      <c r="BC105" s="78"/>
      <c r="BD105" s="78"/>
      <c r="BE105" s="78"/>
      <c r="BF105" s="78"/>
      <c r="BG105" s="78"/>
      <c r="BH105" s="78"/>
      <c r="BI105" s="78"/>
      <c r="BJ105" s="78"/>
      <c r="BK105" s="78"/>
      <c r="BL105" s="78"/>
      <c r="BM105" s="78"/>
      <c r="BN105" s="78"/>
      <c r="BO105" s="78"/>
      <c r="BP105" s="78"/>
      <c r="BQ105" s="78"/>
      <c r="BR105" s="78"/>
      <c r="BS105" s="78"/>
      <c r="BT105" s="78"/>
      <c r="BU105" s="78"/>
      <c r="BV105" s="78"/>
      <c r="BW105" s="78"/>
      <c r="BX105" s="78"/>
      <c r="BY105" s="78"/>
      <c r="BZ105" s="78"/>
      <c r="CA105" s="48">
        <v>202.9</v>
      </c>
      <c r="CB105" s="48">
        <v>202.9</v>
      </c>
      <c r="CC105" s="14">
        <f t="shared" si="377"/>
        <v>100</v>
      </c>
      <c r="CD105" s="14"/>
      <c r="CE105" s="48"/>
      <c r="CF105" s="78"/>
      <c r="CG105" s="78"/>
      <c r="CH105" s="78"/>
      <c r="CI105" s="78"/>
      <c r="CJ105" s="78"/>
      <c r="CK105" s="78"/>
      <c r="CL105" s="78"/>
      <c r="CM105" s="48"/>
      <c r="CN105" s="78"/>
      <c r="CO105" s="78"/>
      <c r="CP105" s="78"/>
      <c r="CQ105" s="48"/>
      <c r="CR105" s="78"/>
      <c r="CS105" s="78"/>
      <c r="CT105" s="78"/>
      <c r="CU105" s="48"/>
      <c r="CV105" s="78"/>
      <c r="CW105" s="78"/>
      <c r="CX105" s="78"/>
      <c r="CY105" s="48"/>
      <c r="CZ105" s="78"/>
      <c r="DA105" s="78"/>
      <c r="DB105" s="172"/>
      <c r="DC105" s="48"/>
      <c r="DD105" s="48"/>
      <c r="DE105" s="78"/>
      <c r="DF105" s="78"/>
      <c r="DG105" s="48"/>
      <c r="DH105" s="48"/>
      <c r="DI105" s="14"/>
      <c r="DJ105" s="14"/>
      <c r="DK105" s="48"/>
      <c r="DL105" s="78"/>
      <c r="DM105" s="14"/>
      <c r="DN105" s="14"/>
      <c r="DO105" s="48"/>
      <c r="DP105" s="78"/>
      <c r="DQ105" s="14"/>
      <c r="DR105" s="14"/>
      <c r="DS105" s="48"/>
      <c r="DT105" s="78"/>
      <c r="DU105" s="14"/>
      <c r="DV105" s="14"/>
      <c r="DW105" s="48"/>
      <c r="DX105" s="78"/>
      <c r="DY105" s="14"/>
      <c r="DZ105" s="14"/>
      <c r="EA105" s="48"/>
      <c r="EB105" s="78"/>
      <c r="EC105" s="14"/>
      <c r="ED105" s="14"/>
      <c r="EE105" s="48"/>
      <c r="EF105" s="78"/>
      <c r="EG105" s="14"/>
      <c r="EH105" s="14"/>
      <c r="EI105" s="48"/>
      <c r="EJ105" s="78"/>
      <c r="EK105" s="14"/>
      <c r="EL105" s="14"/>
      <c r="EM105" s="48"/>
      <c r="EN105" s="78"/>
      <c r="EO105" s="14"/>
      <c r="EP105" s="14"/>
      <c r="EQ105" s="48"/>
      <c r="ER105" s="78"/>
      <c r="ES105" s="14"/>
      <c r="ET105" s="14"/>
      <c r="EU105" s="48"/>
      <c r="EV105" s="78"/>
      <c r="EW105" s="14"/>
      <c r="EX105" s="14"/>
      <c r="EY105" s="48"/>
      <c r="EZ105" s="78"/>
      <c r="FA105" s="14"/>
      <c r="FB105" s="14"/>
      <c r="FC105" s="48"/>
      <c r="FD105" s="78"/>
      <c r="FE105" s="14"/>
      <c r="FF105" s="14"/>
      <c r="FG105" s="48"/>
      <c r="FH105" s="78"/>
      <c r="FI105" s="14"/>
      <c r="FJ105" s="14"/>
      <c r="FK105" s="48"/>
      <c r="FL105" s="78"/>
      <c r="FM105" s="14"/>
      <c r="FN105" s="14"/>
      <c r="FO105" s="48"/>
      <c r="FP105" s="78"/>
      <c r="FQ105" s="14"/>
      <c r="FR105" s="14"/>
      <c r="FS105" s="78"/>
      <c r="FT105" s="78"/>
      <c r="FU105" s="78"/>
      <c r="FV105" s="78"/>
      <c r="FW105" s="78"/>
      <c r="FX105" s="78"/>
      <c r="FY105" s="78"/>
      <c r="FZ105" s="78"/>
      <c r="GA105" s="78"/>
      <c r="GB105" s="78"/>
      <c r="GC105" s="78"/>
      <c r="GD105" s="78"/>
      <c r="GE105" s="78"/>
      <c r="GF105" s="78"/>
      <c r="GG105" s="78"/>
      <c r="GH105" s="78"/>
      <c r="GI105" s="78"/>
      <c r="GJ105" s="78"/>
      <c r="GK105" s="78"/>
      <c r="GL105" s="78"/>
      <c r="GM105" s="78"/>
      <c r="GN105" s="78"/>
      <c r="GO105" s="78"/>
      <c r="GP105" s="78"/>
      <c r="GQ105" s="78"/>
      <c r="GR105" s="78"/>
      <c r="GS105" s="78"/>
      <c r="GT105" s="78"/>
      <c r="GU105" s="78"/>
      <c r="GV105" s="78"/>
      <c r="GW105" s="78"/>
      <c r="GX105" s="78"/>
      <c r="GY105" s="78"/>
      <c r="GZ105" s="78"/>
      <c r="HA105" s="78"/>
      <c r="HB105" s="78"/>
      <c r="HC105" s="78"/>
      <c r="HD105" s="78"/>
      <c r="HE105" s="78"/>
      <c r="HF105" s="78"/>
      <c r="HG105" s="78"/>
      <c r="HH105" s="78"/>
      <c r="HI105" s="78"/>
      <c r="HJ105" s="78"/>
      <c r="HK105" s="78"/>
      <c r="HL105" s="78"/>
      <c r="HM105" s="14"/>
      <c r="HN105" s="14"/>
      <c r="HO105" s="78"/>
      <c r="HP105" s="78"/>
      <c r="HQ105" s="14"/>
      <c r="HR105" s="14"/>
      <c r="HS105" s="78"/>
      <c r="HT105" s="78"/>
      <c r="HU105" s="14"/>
      <c r="HV105" s="14"/>
      <c r="HW105" s="78"/>
      <c r="HX105" s="78"/>
      <c r="HY105" s="14"/>
      <c r="HZ105" s="14"/>
      <c r="IA105" s="78"/>
      <c r="IB105" s="78"/>
      <c r="IC105" s="14"/>
      <c r="ID105" s="14"/>
      <c r="IE105" s="78"/>
      <c r="IF105" s="78"/>
      <c r="IG105" s="14"/>
      <c r="IH105" s="14"/>
      <c r="II105" s="78"/>
      <c r="IJ105" s="78"/>
      <c r="IK105" s="14"/>
      <c r="IL105" s="14"/>
      <c r="IM105" s="78"/>
      <c r="IN105" s="78"/>
      <c r="IO105" s="14"/>
      <c r="IP105" s="14"/>
      <c r="IQ105" s="78"/>
      <c r="IR105" s="78"/>
      <c r="IS105" s="14"/>
    </row>
    <row r="106" spans="1:253" s="12" customFormat="1" ht="15.75" x14ac:dyDescent="0.25">
      <c r="A106" s="57" t="s">
        <v>490</v>
      </c>
      <c r="B106" s="48">
        <f t="shared" si="344"/>
        <v>0</v>
      </c>
      <c r="C106" s="48">
        <f t="shared" si="345"/>
        <v>176.2</v>
      </c>
      <c r="D106" s="48">
        <f t="shared" si="346"/>
        <v>176.2</v>
      </c>
      <c r="E106" s="15">
        <f t="shared" si="385"/>
        <v>100</v>
      </c>
      <c r="F106" s="15"/>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48"/>
      <c r="AN106" s="48"/>
      <c r="AO106" s="48"/>
      <c r="AP106" s="48"/>
      <c r="AQ106" s="78"/>
      <c r="AR106" s="78"/>
      <c r="AS106" s="78"/>
      <c r="AT106" s="78"/>
      <c r="AU106" s="78"/>
      <c r="AV106" s="78"/>
      <c r="AW106" s="15"/>
      <c r="AX106" s="15"/>
      <c r="AY106" s="78"/>
      <c r="AZ106" s="78"/>
      <c r="BA106" s="78"/>
      <c r="BB106" s="78"/>
      <c r="BC106" s="78"/>
      <c r="BD106" s="78"/>
      <c r="BE106" s="78"/>
      <c r="BF106" s="78"/>
      <c r="BG106" s="78"/>
      <c r="BH106" s="78"/>
      <c r="BI106" s="78"/>
      <c r="BJ106" s="78"/>
      <c r="BK106" s="78"/>
      <c r="BL106" s="78"/>
      <c r="BM106" s="78"/>
      <c r="BN106" s="78"/>
      <c r="BO106" s="78"/>
      <c r="BP106" s="78"/>
      <c r="BQ106" s="78"/>
      <c r="BR106" s="78"/>
      <c r="BS106" s="78"/>
      <c r="BT106" s="78"/>
      <c r="BU106" s="78"/>
      <c r="BV106" s="78"/>
      <c r="BW106" s="78"/>
      <c r="BX106" s="78"/>
      <c r="BY106" s="78"/>
      <c r="BZ106" s="78"/>
      <c r="CA106" s="48">
        <v>176.2</v>
      </c>
      <c r="CB106" s="48">
        <v>176.2</v>
      </c>
      <c r="CC106" s="14">
        <f t="shared" si="377"/>
        <v>100</v>
      </c>
      <c r="CD106" s="14"/>
      <c r="CE106" s="48"/>
      <c r="CF106" s="78"/>
      <c r="CG106" s="78"/>
      <c r="CH106" s="78"/>
      <c r="CI106" s="78"/>
      <c r="CJ106" s="78"/>
      <c r="CK106" s="78"/>
      <c r="CL106" s="78"/>
      <c r="CM106" s="48"/>
      <c r="CN106" s="78"/>
      <c r="CO106" s="78"/>
      <c r="CP106" s="78"/>
      <c r="CQ106" s="48"/>
      <c r="CR106" s="78"/>
      <c r="CS106" s="78"/>
      <c r="CT106" s="78"/>
      <c r="CU106" s="48"/>
      <c r="CV106" s="78"/>
      <c r="CW106" s="78"/>
      <c r="CX106" s="78"/>
      <c r="CY106" s="48"/>
      <c r="CZ106" s="78"/>
      <c r="DA106" s="78"/>
      <c r="DB106" s="172"/>
      <c r="DC106" s="48"/>
      <c r="DD106" s="48"/>
      <c r="DE106" s="78"/>
      <c r="DF106" s="78"/>
      <c r="DG106" s="48"/>
      <c r="DH106" s="48"/>
      <c r="DI106" s="14"/>
      <c r="DJ106" s="14"/>
      <c r="DK106" s="48"/>
      <c r="DL106" s="78"/>
      <c r="DM106" s="14"/>
      <c r="DN106" s="14"/>
      <c r="DO106" s="48"/>
      <c r="DP106" s="78"/>
      <c r="DQ106" s="14"/>
      <c r="DR106" s="14"/>
      <c r="DS106" s="48"/>
      <c r="DT106" s="78"/>
      <c r="DU106" s="14"/>
      <c r="DV106" s="14"/>
      <c r="DW106" s="48"/>
      <c r="DX106" s="78"/>
      <c r="DY106" s="14"/>
      <c r="DZ106" s="14"/>
      <c r="EA106" s="48"/>
      <c r="EB106" s="78"/>
      <c r="EC106" s="14"/>
      <c r="ED106" s="14"/>
      <c r="EE106" s="48"/>
      <c r="EF106" s="78"/>
      <c r="EG106" s="14"/>
      <c r="EH106" s="14"/>
      <c r="EI106" s="48"/>
      <c r="EJ106" s="78"/>
      <c r="EK106" s="14"/>
      <c r="EL106" s="14"/>
      <c r="EM106" s="48"/>
      <c r="EN106" s="78"/>
      <c r="EO106" s="14"/>
      <c r="EP106" s="14"/>
      <c r="EQ106" s="48"/>
      <c r="ER106" s="78"/>
      <c r="ES106" s="14"/>
      <c r="ET106" s="14"/>
      <c r="EU106" s="48"/>
      <c r="EV106" s="78"/>
      <c r="EW106" s="14"/>
      <c r="EX106" s="14"/>
      <c r="EY106" s="48"/>
      <c r="EZ106" s="78"/>
      <c r="FA106" s="14"/>
      <c r="FB106" s="14"/>
      <c r="FC106" s="48"/>
      <c r="FD106" s="78"/>
      <c r="FE106" s="14"/>
      <c r="FF106" s="14"/>
      <c r="FG106" s="48"/>
      <c r="FH106" s="78"/>
      <c r="FI106" s="14"/>
      <c r="FJ106" s="14"/>
      <c r="FK106" s="48"/>
      <c r="FL106" s="78"/>
      <c r="FM106" s="14"/>
      <c r="FN106" s="14"/>
      <c r="FO106" s="48"/>
      <c r="FP106" s="78"/>
      <c r="FQ106" s="14"/>
      <c r="FR106" s="14"/>
      <c r="FS106" s="78"/>
      <c r="FT106" s="78"/>
      <c r="FU106" s="78"/>
      <c r="FV106" s="78"/>
      <c r="FW106" s="78"/>
      <c r="FX106" s="78"/>
      <c r="FY106" s="78"/>
      <c r="FZ106" s="78"/>
      <c r="GA106" s="78"/>
      <c r="GB106" s="78"/>
      <c r="GC106" s="78"/>
      <c r="GD106" s="78"/>
      <c r="GE106" s="78"/>
      <c r="GF106" s="78"/>
      <c r="GG106" s="78"/>
      <c r="GH106" s="78"/>
      <c r="GI106" s="78"/>
      <c r="GJ106" s="78"/>
      <c r="GK106" s="78"/>
      <c r="GL106" s="78"/>
      <c r="GM106" s="78"/>
      <c r="GN106" s="78"/>
      <c r="GO106" s="78"/>
      <c r="GP106" s="78"/>
      <c r="GQ106" s="78"/>
      <c r="GR106" s="78"/>
      <c r="GS106" s="78"/>
      <c r="GT106" s="78"/>
      <c r="GU106" s="78"/>
      <c r="GV106" s="78"/>
      <c r="GW106" s="78"/>
      <c r="GX106" s="78"/>
      <c r="GY106" s="78"/>
      <c r="GZ106" s="78"/>
      <c r="HA106" s="78"/>
      <c r="HB106" s="78"/>
      <c r="HC106" s="78"/>
      <c r="HD106" s="78"/>
      <c r="HE106" s="78"/>
      <c r="HF106" s="78"/>
      <c r="HG106" s="78"/>
      <c r="HH106" s="78"/>
      <c r="HI106" s="78"/>
      <c r="HJ106" s="78"/>
      <c r="HK106" s="78"/>
      <c r="HL106" s="78"/>
      <c r="HM106" s="14"/>
      <c r="HN106" s="14"/>
      <c r="HO106" s="78"/>
      <c r="HP106" s="78"/>
      <c r="HQ106" s="14"/>
      <c r="HR106" s="14"/>
      <c r="HS106" s="78"/>
      <c r="HT106" s="78"/>
      <c r="HU106" s="14"/>
      <c r="HV106" s="14"/>
      <c r="HW106" s="78"/>
      <c r="HX106" s="78"/>
      <c r="HY106" s="14"/>
      <c r="HZ106" s="14"/>
      <c r="IA106" s="78"/>
      <c r="IB106" s="78"/>
      <c r="IC106" s="14"/>
      <c r="ID106" s="14"/>
      <c r="IE106" s="78"/>
      <c r="IF106" s="78"/>
      <c r="IG106" s="14"/>
      <c r="IH106" s="14"/>
      <c r="II106" s="78"/>
      <c r="IJ106" s="78"/>
      <c r="IK106" s="14"/>
      <c r="IL106" s="14"/>
      <c r="IM106" s="78"/>
      <c r="IN106" s="78"/>
      <c r="IO106" s="14"/>
      <c r="IP106" s="14"/>
      <c r="IQ106" s="78"/>
      <c r="IR106" s="78"/>
      <c r="IS106" s="14"/>
    </row>
    <row r="107" spans="1:253" s="26" customFormat="1" ht="31.5" x14ac:dyDescent="0.25">
      <c r="A107" s="118" t="s">
        <v>311</v>
      </c>
      <c r="B107" s="78">
        <f t="shared" si="344"/>
        <v>378.2</v>
      </c>
      <c r="C107" s="78">
        <f t="shared" si="345"/>
        <v>7278.9</v>
      </c>
      <c r="D107" s="78">
        <f t="shared" si="346"/>
        <v>6794.8043499999994</v>
      </c>
      <c r="E107" s="81">
        <f t="shared" si="133"/>
        <v>93.349329569028285</v>
      </c>
      <c r="F107" s="81"/>
      <c r="G107" s="78">
        <f>G108+G109+G111+G113</f>
        <v>0</v>
      </c>
      <c r="H107" s="78">
        <f t="shared" ref="H107:BP107" si="386">H108+H109+H111+H113</f>
        <v>0</v>
      </c>
      <c r="I107" s="78">
        <f t="shared" si="386"/>
        <v>0</v>
      </c>
      <c r="J107" s="78"/>
      <c r="K107" s="78">
        <f t="shared" si="386"/>
        <v>0</v>
      </c>
      <c r="L107" s="78">
        <f t="shared" si="386"/>
        <v>0</v>
      </c>
      <c r="M107" s="78">
        <f t="shared" si="386"/>
        <v>0</v>
      </c>
      <c r="N107" s="78">
        <f t="shared" ref="N107" si="387">N108+N109+N111+N113</f>
        <v>0</v>
      </c>
      <c r="O107" s="78">
        <f t="shared" si="386"/>
        <v>0</v>
      </c>
      <c r="P107" s="78">
        <f t="shared" si="386"/>
        <v>0</v>
      </c>
      <c r="Q107" s="81"/>
      <c r="R107" s="81"/>
      <c r="S107" s="78">
        <f t="shared" si="386"/>
        <v>0</v>
      </c>
      <c r="T107" s="78">
        <f t="shared" si="386"/>
        <v>0</v>
      </c>
      <c r="U107" s="78">
        <f t="shared" si="386"/>
        <v>0</v>
      </c>
      <c r="V107" s="78"/>
      <c r="W107" s="78">
        <f t="shared" si="386"/>
        <v>0</v>
      </c>
      <c r="X107" s="78">
        <f t="shared" si="386"/>
        <v>0</v>
      </c>
      <c r="Y107" s="78">
        <f t="shared" si="386"/>
        <v>0</v>
      </c>
      <c r="Z107" s="78">
        <f t="shared" ref="Z107" si="388">Z108+Z109+Z111+Z113</f>
        <v>0</v>
      </c>
      <c r="AA107" s="78">
        <f t="shared" si="386"/>
        <v>0</v>
      </c>
      <c r="AB107" s="78">
        <f t="shared" si="386"/>
        <v>0</v>
      </c>
      <c r="AC107" s="78">
        <f t="shared" si="386"/>
        <v>0</v>
      </c>
      <c r="AD107" s="78">
        <f t="shared" ref="AD107" si="389">AD108+AD109+AD111+AD113</f>
        <v>0</v>
      </c>
      <c r="AE107" s="78">
        <f t="shared" si="386"/>
        <v>0</v>
      </c>
      <c r="AF107" s="78">
        <f t="shared" ref="AF107" si="390">AF108+AF109+AF111+AF113</f>
        <v>0</v>
      </c>
      <c r="AG107" s="78">
        <f t="shared" si="386"/>
        <v>0</v>
      </c>
      <c r="AH107" s="78">
        <f t="shared" ref="AH107" si="391">AH108+AH109+AH111+AH113</f>
        <v>378.2</v>
      </c>
      <c r="AI107" s="78">
        <f t="shared" si="386"/>
        <v>378.2</v>
      </c>
      <c r="AJ107" s="78">
        <f t="shared" ref="AJ107" si="392">AJ108+AJ109+AJ111+AJ113</f>
        <v>378.2</v>
      </c>
      <c r="AK107" s="79">
        <f t="shared" si="213"/>
        <v>100</v>
      </c>
      <c r="AL107" s="79"/>
      <c r="AM107" s="78">
        <f t="shared" si="386"/>
        <v>0</v>
      </c>
      <c r="AN107" s="78">
        <f t="shared" si="386"/>
        <v>0</v>
      </c>
      <c r="AO107" s="79"/>
      <c r="AP107" s="79"/>
      <c r="AQ107" s="78">
        <f t="shared" si="386"/>
        <v>0</v>
      </c>
      <c r="AR107" s="78">
        <f t="shared" si="386"/>
        <v>0</v>
      </c>
      <c r="AS107" s="78">
        <f t="shared" si="386"/>
        <v>0</v>
      </c>
      <c r="AT107" s="78"/>
      <c r="AU107" s="78">
        <f>SUM(AU108:AU115)</f>
        <v>280</v>
      </c>
      <c r="AV107" s="78">
        <f t="shared" ref="AV107:AZ107" si="393">SUM(AV108:AV115)</f>
        <v>280</v>
      </c>
      <c r="AW107" s="81">
        <f t="shared" si="364"/>
        <v>100</v>
      </c>
      <c r="AX107" s="81"/>
      <c r="AY107" s="78">
        <f t="shared" si="393"/>
        <v>1093</v>
      </c>
      <c r="AZ107" s="78">
        <f t="shared" si="393"/>
        <v>1093</v>
      </c>
      <c r="BA107" s="78">
        <f>AZ107/AY107*100</f>
        <v>100</v>
      </c>
      <c r="BB107" s="78"/>
      <c r="BC107" s="78">
        <f t="shared" si="386"/>
        <v>1200</v>
      </c>
      <c r="BD107" s="78">
        <f t="shared" ref="BD107" si="394">BD108+BD109+BD111+BD113</f>
        <v>1200</v>
      </c>
      <c r="BE107" s="78">
        <f>BD107/BC107*100</f>
        <v>100</v>
      </c>
      <c r="BF107" s="78"/>
      <c r="BG107" s="78">
        <f t="shared" si="386"/>
        <v>0</v>
      </c>
      <c r="BH107" s="78">
        <f t="shared" si="386"/>
        <v>0</v>
      </c>
      <c r="BI107" s="78">
        <f t="shared" si="386"/>
        <v>0</v>
      </c>
      <c r="BJ107" s="78"/>
      <c r="BK107" s="78">
        <f t="shared" si="386"/>
        <v>0</v>
      </c>
      <c r="BL107" s="78">
        <f t="shared" si="386"/>
        <v>0</v>
      </c>
      <c r="BM107" s="78">
        <f t="shared" si="386"/>
        <v>0</v>
      </c>
      <c r="BN107" s="78"/>
      <c r="BO107" s="78">
        <f t="shared" si="386"/>
        <v>0</v>
      </c>
      <c r="BP107" s="78">
        <f t="shared" si="386"/>
        <v>0</v>
      </c>
      <c r="BQ107" s="78">
        <f t="shared" ref="BQ107:BY107" si="395">BQ108+BQ109+BQ111+BQ113</f>
        <v>0</v>
      </c>
      <c r="BR107" s="78"/>
      <c r="BS107" s="78">
        <f t="shared" si="395"/>
        <v>0</v>
      </c>
      <c r="BT107" s="78">
        <f t="shared" si="395"/>
        <v>0</v>
      </c>
      <c r="BU107" s="78">
        <f t="shared" si="395"/>
        <v>0</v>
      </c>
      <c r="BV107" s="78"/>
      <c r="BW107" s="78">
        <f t="shared" si="395"/>
        <v>0</v>
      </c>
      <c r="BX107" s="78">
        <f t="shared" si="395"/>
        <v>0</v>
      </c>
      <c r="BY107" s="78">
        <f t="shared" si="395"/>
        <v>0</v>
      </c>
      <c r="BZ107" s="78"/>
      <c r="CA107" s="78">
        <f>SUM(CA108:CA115)</f>
        <v>2422.8000000000002</v>
      </c>
      <c r="CB107" s="78">
        <f>SUM(CB108:CB115)</f>
        <v>2070.6043499999996</v>
      </c>
      <c r="CC107" s="79">
        <f t="shared" ref="CC107:CC115" si="396">CB107/CA107*100</f>
        <v>85.463280089153031</v>
      </c>
      <c r="CD107" s="79"/>
      <c r="CE107" s="78"/>
      <c r="CF107" s="78">
        <f>SUM(CF108:CF115)</f>
        <v>0</v>
      </c>
      <c r="CG107" s="79"/>
      <c r="CH107" s="79"/>
      <c r="CI107" s="78">
        <f t="shared" ref="CI107:CK107" si="397">CI108+CI109+CI111+CI113</f>
        <v>0</v>
      </c>
      <c r="CJ107" s="78">
        <f t="shared" si="397"/>
        <v>0</v>
      </c>
      <c r="CK107" s="78">
        <f t="shared" si="397"/>
        <v>0</v>
      </c>
      <c r="CL107" s="78"/>
      <c r="CM107" s="78">
        <f>SUM(CM108:CM115)</f>
        <v>1373</v>
      </c>
      <c r="CN107" s="78">
        <f>SUM(CN108:CN115)</f>
        <v>1373</v>
      </c>
      <c r="CO107" s="79">
        <f t="shared" ref="CO107:CO108" si="398">CN107/CM107*100</f>
        <v>100</v>
      </c>
      <c r="CP107" s="79"/>
      <c r="CQ107" s="78">
        <f>SUM(CQ108:CQ115)</f>
        <v>0</v>
      </c>
      <c r="CR107" s="78">
        <f>SUM(CR108:CR115)</f>
        <v>0</v>
      </c>
      <c r="CS107" s="79"/>
      <c r="CT107" s="79"/>
      <c r="CU107" s="78">
        <f>SUM(CU108:CU115)</f>
        <v>0</v>
      </c>
      <c r="CV107" s="78">
        <f>SUM(CV108:CV115)</f>
        <v>0</v>
      </c>
      <c r="CW107" s="79"/>
      <c r="CX107" s="79"/>
      <c r="CY107" s="78">
        <f>SUM(CY108:CY115)</f>
        <v>0</v>
      </c>
      <c r="CZ107" s="78">
        <f>SUM(CZ108:CZ115)</f>
        <v>0</v>
      </c>
      <c r="DA107" s="79"/>
      <c r="DB107" s="153"/>
      <c r="DC107" s="78">
        <f>SUM(DC108:DC115)</f>
        <v>0</v>
      </c>
      <c r="DD107" s="78">
        <f>SUM(DD108:DD115)</f>
        <v>0</v>
      </c>
      <c r="DE107" s="79"/>
      <c r="DF107" s="79"/>
      <c r="DG107" s="78">
        <f>SUM(DG108:DG115)</f>
        <v>200</v>
      </c>
      <c r="DH107" s="78">
        <f>SUM(DH108:DH115)</f>
        <v>200</v>
      </c>
      <c r="DI107" s="79">
        <f t="shared" si="360"/>
        <v>100</v>
      </c>
      <c r="DJ107" s="79"/>
      <c r="DK107" s="78">
        <f>SUM(DK108:DK115)</f>
        <v>0</v>
      </c>
      <c r="DL107" s="78">
        <f>SUM(DL108:DL115)</f>
        <v>0</v>
      </c>
      <c r="DM107" s="79"/>
      <c r="DN107" s="79"/>
      <c r="DO107" s="78">
        <f>SUM(DO108:DO115)</f>
        <v>0</v>
      </c>
      <c r="DP107" s="78">
        <f>SUM(DP108:DP115)</f>
        <v>0</v>
      </c>
      <c r="DQ107" s="79"/>
      <c r="DR107" s="79"/>
      <c r="DS107" s="78">
        <f>SUM(DS108:DS115)</f>
        <v>0</v>
      </c>
      <c r="DT107" s="78">
        <f>SUM(DT108:DT115)</f>
        <v>0</v>
      </c>
      <c r="DU107" s="79"/>
      <c r="DV107" s="79"/>
      <c r="DW107" s="78">
        <f>SUM(DW108:DW115)</f>
        <v>0</v>
      </c>
      <c r="DX107" s="78">
        <f>SUM(DX108:DX115)</f>
        <v>0</v>
      </c>
      <c r="DY107" s="79"/>
      <c r="DZ107" s="79"/>
      <c r="EA107" s="78">
        <f>SUM(EA108:EA115)</f>
        <v>0</v>
      </c>
      <c r="EB107" s="78">
        <f>SUM(EB108:EB115)</f>
        <v>0</v>
      </c>
      <c r="EC107" s="79"/>
      <c r="ED107" s="79"/>
      <c r="EE107" s="78">
        <f>SUM(EE108:EE115)</f>
        <v>0</v>
      </c>
      <c r="EF107" s="78">
        <f>SUM(EF108:EF115)</f>
        <v>0</v>
      </c>
      <c r="EG107" s="79"/>
      <c r="EH107" s="79"/>
      <c r="EI107" s="78">
        <f>SUM(EI108:EI115)</f>
        <v>0</v>
      </c>
      <c r="EJ107" s="78">
        <f>SUM(EJ108:EJ115)</f>
        <v>0</v>
      </c>
      <c r="EK107" s="79"/>
      <c r="EL107" s="79"/>
      <c r="EM107" s="78">
        <f>SUM(EM108:EM115)</f>
        <v>0</v>
      </c>
      <c r="EN107" s="78">
        <f>SUM(EN108:EN115)</f>
        <v>0</v>
      </c>
      <c r="EO107" s="79"/>
      <c r="EP107" s="79"/>
      <c r="EQ107" s="78">
        <f>SUM(EQ108:EQ115)</f>
        <v>0</v>
      </c>
      <c r="ER107" s="78">
        <f>SUM(ER108:ER115)</f>
        <v>0</v>
      </c>
      <c r="ES107" s="79"/>
      <c r="ET107" s="79"/>
      <c r="EU107" s="78">
        <f>SUM(EU108:EU115)</f>
        <v>0</v>
      </c>
      <c r="EV107" s="78">
        <f>SUM(EV108:EV115)</f>
        <v>0</v>
      </c>
      <c r="EW107" s="79"/>
      <c r="EX107" s="79"/>
      <c r="EY107" s="78">
        <f>SUM(EY108:EY115)</f>
        <v>0</v>
      </c>
      <c r="EZ107" s="78">
        <f>SUM(EZ108:EZ115)</f>
        <v>0</v>
      </c>
      <c r="FA107" s="79"/>
      <c r="FB107" s="79"/>
      <c r="FC107" s="78">
        <f>SUM(FC108:FC115)</f>
        <v>0</v>
      </c>
      <c r="FD107" s="78">
        <f>SUM(FD108:FD115)</f>
        <v>0</v>
      </c>
      <c r="FE107" s="79"/>
      <c r="FF107" s="79"/>
      <c r="FG107" s="78">
        <f>SUM(FG108:FG115)</f>
        <v>0</v>
      </c>
      <c r="FH107" s="78">
        <f>SUM(FH108:FH115)</f>
        <v>0</v>
      </c>
      <c r="FI107" s="79"/>
      <c r="FJ107" s="79"/>
      <c r="FK107" s="78">
        <f>SUM(FK108:FK115)</f>
        <v>0</v>
      </c>
      <c r="FL107" s="78">
        <f>SUM(FL108:FL115)</f>
        <v>0</v>
      </c>
      <c r="FM107" s="79"/>
      <c r="FN107" s="79"/>
      <c r="FO107" s="78">
        <f>SUM(FO108:FO115)</f>
        <v>0</v>
      </c>
      <c r="FP107" s="78">
        <f>SUM(FP108:FP115)</f>
        <v>0</v>
      </c>
      <c r="FQ107" s="79"/>
      <c r="FR107" s="79"/>
      <c r="FS107" s="78">
        <f t="shared" ref="FS107:FT107" si="399">FS108+FS109+FS111+FS113</f>
        <v>131.9</v>
      </c>
      <c r="FT107" s="78">
        <f t="shared" si="399"/>
        <v>0</v>
      </c>
      <c r="FU107" s="79">
        <f t="shared" ref="FU107:FU108" si="400">FT107/FS107*100</f>
        <v>0</v>
      </c>
      <c r="FV107" s="79"/>
      <c r="FW107" s="78">
        <f t="shared" ref="FW107:FX107" si="401">FW108+FW109+FW111+FW113</f>
        <v>0</v>
      </c>
      <c r="FX107" s="78">
        <f t="shared" si="401"/>
        <v>0</v>
      </c>
      <c r="FY107" s="79"/>
      <c r="FZ107" s="79"/>
      <c r="GA107" s="78"/>
      <c r="GB107" s="78"/>
      <c r="GC107" s="79"/>
      <c r="GD107" s="79"/>
      <c r="GE107" s="78"/>
      <c r="GF107" s="78"/>
      <c r="GG107" s="79"/>
      <c r="GH107" s="79"/>
      <c r="GI107" s="78"/>
      <c r="GJ107" s="78"/>
      <c r="GK107" s="79"/>
      <c r="GL107" s="79"/>
      <c r="GM107" s="78"/>
      <c r="GN107" s="78"/>
      <c r="GO107" s="79"/>
      <c r="GP107" s="79"/>
      <c r="GQ107" s="78"/>
      <c r="GR107" s="78"/>
      <c r="GS107" s="79"/>
      <c r="GT107" s="79"/>
      <c r="GU107" s="78"/>
      <c r="GV107" s="78"/>
      <c r="GW107" s="79"/>
      <c r="GX107" s="79"/>
      <c r="GY107" s="78"/>
      <c r="GZ107" s="78"/>
      <c r="HA107" s="79"/>
      <c r="HB107" s="79"/>
      <c r="HC107" s="78"/>
      <c r="HD107" s="78"/>
      <c r="HE107" s="79"/>
      <c r="HF107" s="79"/>
      <c r="HG107" s="78"/>
      <c r="HH107" s="78"/>
      <c r="HI107" s="79"/>
      <c r="HJ107" s="79"/>
      <c r="HK107" s="78">
        <f>SUM(HK108:HK115)</f>
        <v>200</v>
      </c>
      <c r="HL107" s="78">
        <f>SUM(HL108:HL115)</f>
        <v>200</v>
      </c>
      <c r="HM107" s="79">
        <f t="shared" si="342"/>
        <v>100</v>
      </c>
      <c r="HN107" s="79"/>
      <c r="HO107" s="78"/>
      <c r="HP107" s="78"/>
      <c r="HQ107" s="79"/>
      <c r="HR107" s="79"/>
      <c r="HS107" s="78"/>
      <c r="HT107" s="78"/>
      <c r="HU107" s="79"/>
      <c r="HV107" s="79"/>
      <c r="HW107" s="78"/>
      <c r="HX107" s="78"/>
      <c r="HY107" s="79"/>
      <c r="HZ107" s="79"/>
      <c r="IA107" s="78"/>
      <c r="IB107" s="78"/>
      <c r="IC107" s="79"/>
      <c r="ID107" s="79"/>
      <c r="IE107" s="78"/>
      <c r="IF107" s="78"/>
      <c r="IG107" s="79"/>
      <c r="IH107" s="79"/>
      <c r="II107" s="78"/>
      <c r="IJ107" s="78"/>
      <c r="IK107" s="79"/>
      <c r="IL107" s="79"/>
      <c r="IM107" s="78"/>
      <c r="IN107" s="78"/>
      <c r="IO107" s="79"/>
      <c r="IP107" s="79"/>
      <c r="IQ107" s="78"/>
      <c r="IR107" s="78"/>
      <c r="IS107" s="79"/>
    </row>
    <row r="108" spans="1:253" s="12" customFormat="1" ht="31.5" x14ac:dyDescent="0.25">
      <c r="A108" s="57" t="s">
        <v>310</v>
      </c>
      <c r="B108" s="48">
        <f t="shared" si="344"/>
        <v>378.2</v>
      </c>
      <c r="C108" s="48">
        <f t="shared" si="345"/>
        <v>6604.2999999999993</v>
      </c>
      <c r="D108" s="48">
        <f t="shared" si="346"/>
        <v>6282.2287099999994</v>
      </c>
      <c r="E108" s="15">
        <f t="shared" si="133"/>
        <v>95.123309207637448</v>
      </c>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4"/>
      <c r="AD108" s="15"/>
      <c r="AE108" s="15"/>
      <c r="AF108" s="15"/>
      <c r="AG108" s="14"/>
      <c r="AH108" s="15">
        <v>378.2</v>
      </c>
      <c r="AI108" s="15">
        <v>378.2</v>
      </c>
      <c r="AJ108" s="15">
        <v>378.2</v>
      </c>
      <c r="AK108" s="14">
        <f t="shared" si="213"/>
        <v>100</v>
      </c>
      <c r="AL108" s="14"/>
      <c r="AM108" s="15"/>
      <c r="AN108" s="15"/>
      <c r="AO108" s="14"/>
      <c r="AP108" s="14"/>
      <c r="AQ108" s="15"/>
      <c r="AR108" s="15"/>
      <c r="AS108" s="14"/>
      <c r="AT108" s="14"/>
      <c r="AU108" s="15">
        <v>280</v>
      </c>
      <c r="AV108" s="15">
        <v>280</v>
      </c>
      <c r="AW108" s="15">
        <f t="shared" si="364"/>
        <v>100</v>
      </c>
      <c r="AX108" s="15"/>
      <c r="AY108" s="14">
        <v>1093</v>
      </c>
      <c r="AZ108" s="14">
        <v>1093</v>
      </c>
      <c r="BA108" s="14">
        <f t="shared" ref="BA108:BA129" si="402">AZ108/AY108*100</f>
        <v>100</v>
      </c>
      <c r="BB108" s="14"/>
      <c r="BC108" s="15">
        <v>1200</v>
      </c>
      <c r="BD108" s="15">
        <v>1200</v>
      </c>
      <c r="BE108" s="48">
        <f>BD108/BC108*100</f>
        <v>100</v>
      </c>
      <c r="BF108" s="48"/>
      <c r="BG108" s="15"/>
      <c r="BH108" s="15"/>
      <c r="BI108" s="14"/>
      <c r="BJ108" s="14"/>
      <c r="BK108" s="15"/>
      <c r="BL108" s="15"/>
      <c r="BM108" s="14"/>
      <c r="BN108" s="14"/>
      <c r="BO108" s="15"/>
      <c r="BP108" s="15"/>
      <c r="BQ108" s="14"/>
      <c r="BR108" s="14"/>
      <c r="BS108" s="15"/>
      <c r="BT108" s="15"/>
      <c r="BU108" s="14"/>
      <c r="BV108" s="14"/>
      <c r="BW108" s="15"/>
      <c r="BX108" s="15"/>
      <c r="BY108" s="14"/>
      <c r="BZ108" s="14"/>
      <c r="CA108" s="48">
        <v>1748.2</v>
      </c>
      <c r="CB108" s="48">
        <v>1558.02871</v>
      </c>
      <c r="CC108" s="14">
        <f t="shared" si="396"/>
        <v>89.1218802196545</v>
      </c>
      <c r="CD108" s="14"/>
      <c r="CE108" s="48"/>
      <c r="CF108" s="15"/>
      <c r="CG108" s="14"/>
      <c r="CH108" s="14"/>
      <c r="CI108" s="15"/>
      <c r="CJ108" s="15"/>
      <c r="CK108" s="14"/>
      <c r="CL108" s="14"/>
      <c r="CM108" s="15">
        <v>1373</v>
      </c>
      <c r="CN108" s="15">
        <v>1373</v>
      </c>
      <c r="CO108" s="14">
        <f t="shared" si="398"/>
        <v>100</v>
      </c>
      <c r="CP108" s="14"/>
      <c r="CQ108" s="15"/>
      <c r="CR108" s="15"/>
      <c r="CS108" s="14"/>
      <c r="CT108" s="14"/>
      <c r="CU108" s="15"/>
      <c r="CV108" s="15"/>
      <c r="CW108" s="14"/>
      <c r="CX108" s="14"/>
      <c r="CY108" s="15"/>
      <c r="CZ108" s="15"/>
      <c r="DA108" s="14"/>
      <c r="DB108" s="155"/>
      <c r="DC108" s="15"/>
      <c r="DD108" s="15"/>
      <c r="DE108" s="14"/>
      <c r="DF108" s="14"/>
      <c r="DG108" s="15">
        <v>200</v>
      </c>
      <c r="DH108" s="15">
        <v>200</v>
      </c>
      <c r="DI108" s="14">
        <f t="shared" si="360"/>
        <v>100</v>
      </c>
      <c r="DJ108" s="14"/>
      <c r="DK108" s="15"/>
      <c r="DL108" s="15"/>
      <c r="DM108" s="14"/>
      <c r="DN108" s="14"/>
      <c r="DO108" s="15"/>
      <c r="DP108" s="15"/>
      <c r="DQ108" s="14"/>
      <c r="DR108" s="14"/>
      <c r="DS108" s="15"/>
      <c r="DT108" s="15"/>
      <c r="DU108" s="14"/>
      <c r="DV108" s="14"/>
      <c r="DW108" s="15"/>
      <c r="DX108" s="15"/>
      <c r="DY108" s="14"/>
      <c r="DZ108" s="14"/>
      <c r="EA108" s="15"/>
      <c r="EB108" s="15"/>
      <c r="EC108" s="14"/>
      <c r="ED108" s="14"/>
      <c r="EE108" s="15"/>
      <c r="EF108" s="15"/>
      <c r="EG108" s="14"/>
      <c r="EH108" s="14"/>
      <c r="EI108" s="15"/>
      <c r="EJ108" s="15"/>
      <c r="EK108" s="14"/>
      <c r="EL108" s="14"/>
      <c r="EM108" s="15"/>
      <c r="EN108" s="15"/>
      <c r="EO108" s="14"/>
      <c r="EP108" s="14"/>
      <c r="EQ108" s="15"/>
      <c r="ER108" s="15"/>
      <c r="ES108" s="14"/>
      <c r="ET108" s="14"/>
      <c r="EU108" s="15"/>
      <c r="EV108" s="15"/>
      <c r="EW108" s="14"/>
      <c r="EX108" s="14"/>
      <c r="EY108" s="15"/>
      <c r="EZ108" s="15"/>
      <c r="FA108" s="14"/>
      <c r="FB108" s="14"/>
      <c r="FC108" s="15"/>
      <c r="FD108" s="15"/>
      <c r="FE108" s="14"/>
      <c r="FF108" s="14"/>
      <c r="FG108" s="15"/>
      <c r="FH108" s="15"/>
      <c r="FI108" s="14"/>
      <c r="FJ108" s="14"/>
      <c r="FK108" s="15"/>
      <c r="FL108" s="15"/>
      <c r="FM108" s="14"/>
      <c r="FN108" s="14"/>
      <c r="FO108" s="15"/>
      <c r="FP108" s="15"/>
      <c r="FQ108" s="14"/>
      <c r="FR108" s="14"/>
      <c r="FS108" s="133">
        <v>131.9</v>
      </c>
      <c r="FT108" s="15"/>
      <c r="FU108" s="14">
        <f t="shared" si="400"/>
        <v>0</v>
      </c>
      <c r="FV108" s="14"/>
      <c r="FW108" s="133"/>
      <c r="FX108" s="15"/>
      <c r="FY108" s="14"/>
      <c r="FZ108" s="14"/>
      <c r="GA108" s="133"/>
      <c r="GB108" s="15"/>
      <c r="GC108" s="14"/>
      <c r="GD108" s="14"/>
      <c r="GE108" s="133"/>
      <c r="GF108" s="15"/>
      <c r="GG108" s="14"/>
      <c r="GH108" s="14"/>
      <c r="GI108" s="133"/>
      <c r="GJ108" s="15"/>
      <c r="GK108" s="14"/>
      <c r="GL108" s="14"/>
      <c r="GM108" s="133"/>
      <c r="GN108" s="15"/>
      <c r="GO108" s="14"/>
      <c r="GP108" s="14"/>
      <c r="GQ108" s="133"/>
      <c r="GR108" s="15"/>
      <c r="GS108" s="14"/>
      <c r="GT108" s="14"/>
      <c r="GU108" s="133"/>
      <c r="GV108" s="15"/>
      <c r="GW108" s="14"/>
      <c r="GX108" s="14"/>
      <c r="GY108" s="133"/>
      <c r="GZ108" s="15"/>
      <c r="HA108" s="14"/>
      <c r="HB108" s="14"/>
      <c r="HC108" s="133"/>
      <c r="HD108" s="15"/>
      <c r="HE108" s="14"/>
      <c r="HF108" s="14"/>
      <c r="HG108" s="133"/>
      <c r="HH108" s="133"/>
      <c r="HI108" s="14"/>
      <c r="HJ108" s="14"/>
      <c r="HK108" s="133">
        <v>200</v>
      </c>
      <c r="HL108" s="133">
        <v>200</v>
      </c>
      <c r="HM108" s="14">
        <f t="shared" si="342"/>
        <v>100</v>
      </c>
      <c r="HN108" s="14"/>
      <c r="HO108" s="133"/>
      <c r="HP108" s="133"/>
      <c r="HQ108" s="14"/>
      <c r="HR108" s="14"/>
      <c r="HS108" s="133"/>
      <c r="HT108" s="133"/>
      <c r="HU108" s="14"/>
      <c r="HV108" s="14"/>
      <c r="HW108" s="133"/>
      <c r="HX108" s="133"/>
      <c r="HY108" s="14"/>
      <c r="HZ108" s="14"/>
      <c r="IA108" s="133"/>
      <c r="IB108" s="133"/>
      <c r="IC108" s="14"/>
      <c r="ID108" s="14"/>
      <c r="IE108" s="133"/>
      <c r="IF108" s="133"/>
      <c r="IG108" s="14"/>
      <c r="IH108" s="14"/>
      <c r="II108" s="133"/>
      <c r="IJ108" s="133"/>
      <c r="IK108" s="14"/>
      <c r="IL108" s="14"/>
      <c r="IM108" s="133"/>
      <c r="IN108" s="133"/>
      <c r="IO108" s="14"/>
      <c r="IP108" s="14"/>
      <c r="IQ108" s="133"/>
      <c r="IR108" s="133"/>
      <c r="IS108" s="14"/>
    </row>
    <row r="109" spans="1:253" s="12" customFormat="1" ht="15.75" x14ac:dyDescent="0.25">
      <c r="A109" s="57" t="s">
        <v>307</v>
      </c>
      <c r="B109" s="48">
        <f t="shared" si="344"/>
        <v>0</v>
      </c>
      <c r="C109" s="48">
        <f t="shared" si="345"/>
        <v>127.4</v>
      </c>
      <c r="D109" s="48">
        <f t="shared" si="346"/>
        <v>121.66635000000001</v>
      </c>
      <c r="E109" s="15">
        <f t="shared" ref="E109:E115" si="403">D109/C109*100</f>
        <v>95.499489795918365</v>
      </c>
      <c r="F109" s="15"/>
      <c r="G109" s="78"/>
      <c r="H109" s="78"/>
      <c r="I109" s="78"/>
      <c r="J109" s="78"/>
      <c r="K109" s="78"/>
      <c r="L109" s="78"/>
      <c r="M109" s="78"/>
      <c r="N109" s="78"/>
      <c r="O109" s="78"/>
      <c r="P109" s="78"/>
      <c r="Q109" s="78"/>
      <c r="R109" s="78"/>
      <c r="S109" s="78"/>
      <c r="T109" s="78"/>
      <c r="U109" s="78"/>
      <c r="V109" s="78"/>
      <c r="W109" s="78"/>
      <c r="X109" s="78"/>
      <c r="Y109" s="78"/>
      <c r="Z109" s="78"/>
      <c r="AA109" s="78"/>
      <c r="AB109" s="78"/>
      <c r="AC109" s="78"/>
      <c r="AD109" s="78"/>
      <c r="AE109" s="78"/>
      <c r="AF109" s="78"/>
      <c r="AG109" s="78"/>
      <c r="AH109" s="78"/>
      <c r="AI109" s="78"/>
      <c r="AJ109" s="78"/>
      <c r="AK109" s="78"/>
      <c r="AL109" s="78"/>
      <c r="AM109" s="48"/>
      <c r="AN109" s="48"/>
      <c r="AO109" s="48"/>
      <c r="AP109" s="48"/>
      <c r="AQ109" s="78"/>
      <c r="AR109" s="78"/>
      <c r="AS109" s="78"/>
      <c r="AT109" s="78"/>
      <c r="AU109" s="78"/>
      <c r="AV109" s="78"/>
      <c r="AW109" s="15"/>
      <c r="AX109" s="15"/>
      <c r="AY109" s="78"/>
      <c r="AZ109" s="78"/>
      <c r="BA109" s="78"/>
      <c r="BB109" s="78"/>
      <c r="BC109" s="78"/>
      <c r="BD109" s="78"/>
      <c r="BE109" s="78"/>
      <c r="BF109" s="78"/>
      <c r="BG109" s="78"/>
      <c r="BH109" s="78"/>
      <c r="BI109" s="78"/>
      <c r="BJ109" s="78"/>
      <c r="BK109" s="78"/>
      <c r="BL109" s="78"/>
      <c r="BM109" s="78"/>
      <c r="BN109" s="78"/>
      <c r="BO109" s="78"/>
      <c r="BP109" s="78"/>
      <c r="BQ109" s="78"/>
      <c r="BR109" s="78"/>
      <c r="BS109" s="78"/>
      <c r="BT109" s="78"/>
      <c r="BU109" s="78"/>
      <c r="BV109" s="78"/>
      <c r="BW109" s="78"/>
      <c r="BX109" s="78"/>
      <c r="BY109" s="78"/>
      <c r="BZ109" s="78"/>
      <c r="CA109" s="48">
        <v>127.4</v>
      </c>
      <c r="CB109" s="48">
        <v>121.66635000000001</v>
      </c>
      <c r="CC109" s="14">
        <f t="shared" si="396"/>
        <v>95.499489795918365</v>
      </c>
      <c r="CD109" s="14"/>
      <c r="CE109" s="48"/>
      <c r="CF109" s="15"/>
      <c r="CG109" s="78"/>
      <c r="CH109" s="78"/>
      <c r="CI109" s="78"/>
      <c r="CJ109" s="78"/>
      <c r="CK109" s="78"/>
      <c r="CL109" s="78"/>
      <c r="CM109" s="48"/>
      <c r="CN109" s="15"/>
      <c r="CO109" s="78"/>
      <c r="CP109" s="78"/>
      <c r="CQ109" s="48"/>
      <c r="CR109" s="15"/>
      <c r="CS109" s="78"/>
      <c r="CT109" s="78"/>
      <c r="CU109" s="48"/>
      <c r="CV109" s="15"/>
      <c r="CW109" s="78"/>
      <c r="CX109" s="78"/>
      <c r="CY109" s="48"/>
      <c r="CZ109" s="15"/>
      <c r="DA109" s="78"/>
      <c r="DB109" s="172"/>
      <c r="DC109" s="48"/>
      <c r="DD109" s="48"/>
      <c r="DE109" s="78"/>
      <c r="DF109" s="78"/>
      <c r="DG109" s="48"/>
      <c r="DH109" s="48"/>
      <c r="DI109" s="14"/>
      <c r="DJ109" s="14"/>
      <c r="DK109" s="48"/>
      <c r="DL109" s="15"/>
      <c r="DM109" s="14"/>
      <c r="DN109" s="14"/>
      <c r="DO109" s="48"/>
      <c r="DP109" s="15"/>
      <c r="DQ109" s="14"/>
      <c r="DR109" s="14"/>
      <c r="DS109" s="48"/>
      <c r="DT109" s="15"/>
      <c r="DU109" s="14"/>
      <c r="DV109" s="14"/>
      <c r="DW109" s="48"/>
      <c r="DX109" s="15"/>
      <c r="DY109" s="14"/>
      <c r="DZ109" s="14"/>
      <c r="EA109" s="48"/>
      <c r="EB109" s="15"/>
      <c r="EC109" s="14"/>
      <c r="ED109" s="14"/>
      <c r="EE109" s="48"/>
      <c r="EF109" s="15"/>
      <c r="EG109" s="14"/>
      <c r="EH109" s="14"/>
      <c r="EI109" s="48"/>
      <c r="EJ109" s="15"/>
      <c r="EK109" s="14"/>
      <c r="EL109" s="14"/>
      <c r="EM109" s="48"/>
      <c r="EN109" s="15"/>
      <c r="EO109" s="14"/>
      <c r="EP109" s="14"/>
      <c r="EQ109" s="48"/>
      <c r="ER109" s="15"/>
      <c r="ES109" s="14"/>
      <c r="ET109" s="14"/>
      <c r="EU109" s="48"/>
      <c r="EV109" s="15"/>
      <c r="EW109" s="14"/>
      <c r="EX109" s="14"/>
      <c r="EY109" s="48"/>
      <c r="EZ109" s="15"/>
      <c r="FA109" s="14"/>
      <c r="FB109" s="14"/>
      <c r="FC109" s="48"/>
      <c r="FD109" s="15"/>
      <c r="FE109" s="14"/>
      <c r="FF109" s="14"/>
      <c r="FG109" s="48"/>
      <c r="FH109" s="15"/>
      <c r="FI109" s="14"/>
      <c r="FJ109" s="14"/>
      <c r="FK109" s="48"/>
      <c r="FL109" s="15"/>
      <c r="FM109" s="14"/>
      <c r="FN109" s="14"/>
      <c r="FO109" s="48"/>
      <c r="FP109" s="15"/>
      <c r="FQ109" s="14"/>
      <c r="FR109" s="14"/>
      <c r="FS109" s="78"/>
      <c r="FT109" s="15"/>
      <c r="FU109" s="78"/>
      <c r="FV109" s="78"/>
      <c r="FW109" s="78"/>
      <c r="FX109" s="15"/>
      <c r="FY109" s="78"/>
      <c r="FZ109" s="78"/>
      <c r="GA109" s="78"/>
      <c r="GB109" s="15"/>
      <c r="GC109" s="78"/>
      <c r="GD109" s="78"/>
      <c r="GE109" s="78"/>
      <c r="GF109" s="15"/>
      <c r="GG109" s="78"/>
      <c r="GH109" s="78"/>
      <c r="GI109" s="78"/>
      <c r="GJ109" s="15"/>
      <c r="GK109" s="78"/>
      <c r="GL109" s="78"/>
      <c r="GM109" s="78"/>
      <c r="GN109" s="15"/>
      <c r="GO109" s="78"/>
      <c r="GP109" s="78"/>
      <c r="GQ109" s="78"/>
      <c r="GR109" s="15"/>
      <c r="GS109" s="78"/>
      <c r="GT109" s="78"/>
      <c r="GU109" s="78"/>
      <c r="GV109" s="15"/>
      <c r="GW109" s="78"/>
      <c r="GX109" s="78"/>
      <c r="GY109" s="78"/>
      <c r="GZ109" s="15"/>
      <c r="HA109" s="78"/>
      <c r="HB109" s="78"/>
      <c r="HC109" s="78"/>
      <c r="HD109" s="15"/>
      <c r="HE109" s="78"/>
      <c r="HF109" s="78"/>
      <c r="HG109" s="78"/>
      <c r="HH109" s="78"/>
      <c r="HI109" s="78"/>
      <c r="HJ109" s="78"/>
      <c r="HK109" s="78"/>
      <c r="HL109" s="15"/>
      <c r="HM109" s="14"/>
      <c r="HN109" s="14"/>
      <c r="HO109" s="78"/>
      <c r="HP109" s="15"/>
      <c r="HQ109" s="14"/>
      <c r="HR109" s="14"/>
      <c r="HS109" s="78"/>
      <c r="HT109" s="15"/>
      <c r="HU109" s="14"/>
      <c r="HV109" s="14"/>
      <c r="HW109" s="78"/>
      <c r="HX109" s="15"/>
      <c r="HY109" s="14"/>
      <c r="HZ109" s="14"/>
      <c r="IA109" s="78"/>
      <c r="IB109" s="15"/>
      <c r="IC109" s="14"/>
      <c r="ID109" s="14"/>
      <c r="IE109" s="78"/>
      <c r="IF109" s="15"/>
      <c r="IG109" s="14"/>
      <c r="IH109" s="14"/>
      <c r="II109" s="78"/>
      <c r="IJ109" s="15"/>
      <c r="IK109" s="14"/>
      <c r="IL109" s="14"/>
      <c r="IM109" s="78"/>
      <c r="IN109" s="15"/>
      <c r="IO109" s="14"/>
      <c r="IP109" s="14"/>
      <c r="IQ109" s="78"/>
      <c r="IR109" s="15"/>
      <c r="IS109" s="14"/>
    </row>
    <row r="110" spans="1:253" s="12" customFormat="1" ht="15.75" x14ac:dyDescent="0.25">
      <c r="A110" s="57" t="s">
        <v>491</v>
      </c>
      <c r="B110" s="48">
        <f t="shared" si="344"/>
        <v>0</v>
      </c>
      <c r="C110" s="48">
        <f t="shared" si="345"/>
        <v>127.4</v>
      </c>
      <c r="D110" s="48">
        <f t="shared" si="346"/>
        <v>102.28225999999999</v>
      </c>
      <c r="E110" s="15">
        <f t="shared" si="403"/>
        <v>80.284348508634224</v>
      </c>
      <c r="F110" s="15"/>
      <c r="G110" s="78"/>
      <c r="H110" s="78"/>
      <c r="I110" s="78"/>
      <c r="J110" s="78"/>
      <c r="K110" s="78"/>
      <c r="L110" s="78"/>
      <c r="M110" s="78"/>
      <c r="N110" s="78"/>
      <c r="O110" s="78"/>
      <c r="P110" s="78"/>
      <c r="Q110" s="78"/>
      <c r="R110" s="78"/>
      <c r="S110" s="78"/>
      <c r="T110" s="78"/>
      <c r="U110" s="78"/>
      <c r="V110" s="78"/>
      <c r="W110" s="78"/>
      <c r="X110" s="78"/>
      <c r="Y110" s="78"/>
      <c r="Z110" s="78"/>
      <c r="AA110" s="78"/>
      <c r="AB110" s="78"/>
      <c r="AC110" s="78"/>
      <c r="AD110" s="78"/>
      <c r="AE110" s="78"/>
      <c r="AF110" s="78"/>
      <c r="AG110" s="78"/>
      <c r="AH110" s="78"/>
      <c r="AI110" s="78"/>
      <c r="AJ110" s="78"/>
      <c r="AK110" s="78"/>
      <c r="AL110" s="78"/>
      <c r="AM110" s="48"/>
      <c r="AN110" s="48"/>
      <c r="AO110" s="48"/>
      <c r="AP110" s="48"/>
      <c r="AQ110" s="78"/>
      <c r="AR110" s="78"/>
      <c r="AS110" s="78"/>
      <c r="AT110" s="78"/>
      <c r="AU110" s="78"/>
      <c r="AV110" s="78"/>
      <c r="AW110" s="15"/>
      <c r="AX110" s="15"/>
      <c r="AY110" s="78"/>
      <c r="AZ110" s="78"/>
      <c r="BA110" s="78"/>
      <c r="BB110" s="78"/>
      <c r="BC110" s="78"/>
      <c r="BD110" s="78"/>
      <c r="BE110" s="78"/>
      <c r="BF110" s="78"/>
      <c r="BG110" s="78"/>
      <c r="BH110" s="78"/>
      <c r="BI110" s="78"/>
      <c r="BJ110" s="78"/>
      <c r="BK110" s="78"/>
      <c r="BL110" s="78"/>
      <c r="BM110" s="78"/>
      <c r="BN110" s="78"/>
      <c r="BO110" s="78"/>
      <c r="BP110" s="78"/>
      <c r="BQ110" s="78"/>
      <c r="BR110" s="78"/>
      <c r="BS110" s="78"/>
      <c r="BT110" s="78"/>
      <c r="BU110" s="78"/>
      <c r="BV110" s="78"/>
      <c r="BW110" s="78"/>
      <c r="BX110" s="78"/>
      <c r="BY110" s="78"/>
      <c r="BZ110" s="78"/>
      <c r="CA110" s="48">
        <v>127.4</v>
      </c>
      <c r="CB110" s="48">
        <v>102.28225999999999</v>
      </c>
      <c r="CC110" s="14">
        <f t="shared" si="396"/>
        <v>80.284348508634224</v>
      </c>
      <c r="CD110" s="14"/>
      <c r="CE110" s="48"/>
      <c r="CF110" s="15"/>
      <c r="CG110" s="78"/>
      <c r="CH110" s="78"/>
      <c r="CI110" s="78"/>
      <c r="CJ110" s="78"/>
      <c r="CK110" s="78"/>
      <c r="CL110" s="78"/>
      <c r="CM110" s="48"/>
      <c r="CN110" s="15"/>
      <c r="CO110" s="78"/>
      <c r="CP110" s="78"/>
      <c r="CQ110" s="48"/>
      <c r="CR110" s="15"/>
      <c r="CS110" s="78"/>
      <c r="CT110" s="78"/>
      <c r="CU110" s="48"/>
      <c r="CV110" s="15"/>
      <c r="CW110" s="78"/>
      <c r="CX110" s="78"/>
      <c r="CY110" s="48"/>
      <c r="CZ110" s="15"/>
      <c r="DA110" s="78"/>
      <c r="DB110" s="172"/>
      <c r="DC110" s="48"/>
      <c r="DD110" s="48"/>
      <c r="DE110" s="78"/>
      <c r="DF110" s="78"/>
      <c r="DG110" s="48"/>
      <c r="DH110" s="48"/>
      <c r="DI110" s="14"/>
      <c r="DJ110" s="14"/>
      <c r="DK110" s="48"/>
      <c r="DL110" s="15"/>
      <c r="DM110" s="14"/>
      <c r="DN110" s="14"/>
      <c r="DO110" s="48"/>
      <c r="DP110" s="15"/>
      <c r="DQ110" s="14"/>
      <c r="DR110" s="14"/>
      <c r="DS110" s="48"/>
      <c r="DT110" s="15"/>
      <c r="DU110" s="14"/>
      <c r="DV110" s="14"/>
      <c r="DW110" s="48"/>
      <c r="DX110" s="15"/>
      <c r="DY110" s="14"/>
      <c r="DZ110" s="14"/>
      <c r="EA110" s="48"/>
      <c r="EB110" s="15"/>
      <c r="EC110" s="14"/>
      <c r="ED110" s="14"/>
      <c r="EE110" s="48"/>
      <c r="EF110" s="15"/>
      <c r="EG110" s="14"/>
      <c r="EH110" s="14"/>
      <c r="EI110" s="48"/>
      <c r="EJ110" s="15"/>
      <c r="EK110" s="14"/>
      <c r="EL110" s="14"/>
      <c r="EM110" s="48"/>
      <c r="EN110" s="15"/>
      <c r="EO110" s="14"/>
      <c r="EP110" s="14"/>
      <c r="EQ110" s="48"/>
      <c r="ER110" s="15"/>
      <c r="ES110" s="14"/>
      <c r="ET110" s="14"/>
      <c r="EU110" s="48"/>
      <c r="EV110" s="15"/>
      <c r="EW110" s="14"/>
      <c r="EX110" s="14"/>
      <c r="EY110" s="48"/>
      <c r="EZ110" s="15"/>
      <c r="FA110" s="14"/>
      <c r="FB110" s="14"/>
      <c r="FC110" s="48"/>
      <c r="FD110" s="15"/>
      <c r="FE110" s="14"/>
      <c r="FF110" s="14"/>
      <c r="FG110" s="48"/>
      <c r="FH110" s="15"/>
      <c r="FI110" s="14"/>
      <c r="FJ110" s="14"/>
      <c r="FK110" s="48"/>
      <c r="FL110" s="15"/>
      <c r="FM110" s="14"/>
      <c r="FN110" s="14"/>
      <c r="FO110" s="48"/>
      <c r="FP110" s="15"/>
      <c r="FQ110" s="14"/>
      <c r="FR110" s="14"/>
      <c r="FS110" s="78"/>
      <c r="FT110" s="15"/>
      <c r="FU110" s="78"/>
      <c r="FV110" s="78"/>
      <c r="FW110" s="78"/>
      <c r="FX110" s="15"/>
      <c r="FY110" s="78"/>
      <c r="FZ110" s="78"/>
      <c r="GA110" s="78"/>
      <c r="GB110" s="15"/>
      <c r="GC110" s="78"/>
      <c r="GD110" s="78"/>
      <c r="GE110" s="78"/>
      <c r="GF110" s="15"/>
      <c r="GG110" s="78"/>
      <c r="GH110" s="78"/>
      <c r="GI110" s="78"/>
      <c r="GJ110" s="15"/>
      <c r="GK110" s="78"/>
      <c r="GL110" s="78"/>
      <c r="GM110" s="78"/>
      <c r="GN110" s="15"/>
      <c r="GO110" s="78"/>
      <c r="GP110" s="78"/>
      <c r="GQ110" s="78"/>
      <c r="GR110" s="15"/>
      <c r="GS110" s="78"/>
      <c r="GT110" s="78"/>
      <c r="GU110" s="78"/>
      <c r="GV110" s="15"/>
      <c r="GW110" s="78"/>
      <c r="GX110" s="78"/>
      <c r="GY110" s="78"/>
      <c r="GZ110" s="15"/>
      <c r="HA110" s="78"/>
      <c r="HB110" s="78"/>
      <c r="HC110" s="78"/>
      <c r="HD110" s="15"/>
      <c r="HE110" s="78"/>
      <c r="HF110" s="78"/>
      <c r="HG110" s="78"/>
      <c r="HH110" s="78"/>
      <c r="HI110" s="78"/>
      <c r="HJ110" s="78"/>
      <c r="HK110" s="78"/>
      <c r="HL110" s="15"/>
      <c r="HM110" s="14"/>
      <c r="HN110" s="14"/>
      <c r="HO110" s="78"/>
      <c r="HP110" s="15"/>
      <c r="HQ110" s="14"/>
      <c r="HR110" s="14"/>
      <c r="HS110" s="78"/>
      <c r="HT110" s="15"/>
      <c r="HU110" s="14"/>
      <c r="HV110" s="14"/>
      <c r="HW110" s="78"/>
      <c r="HX110" s="15"/>
      <c r="HY110" s="14"/>
      <c r="HZ110" s="14"/>
      <c r="IA110" s="78"/>
      <c r="IB110" s="15"/>
      <c r="IC110" s="14"/>
      <c r="ID110" s="14"/>
      <c r="IE110" s="78"/>
      <c r="IF110" s="15"/>
      <c r="IG110" s="14"/>
      <c r="IH110" s="14"/>
      <c r="II110" s="78"/>
      <c r="IJ110" s="15"/>
      <c r="IK110" s="14"/>
      <c r="IL110" s="14"/>
      <c r="IM110" s="78"/>
      <c r="IN110" s="15"/>
      <c r="IO110" s="14"/>
      <c r="IP110" s="14"/>
      <c r="IQ110" s="78"/>
      <c r="IR110" s="15"/>
      <c r="IS110" s="14"/>
    </row>
    <row r="111" spans="1:253" s="12" customFormat="1" ht="15.75" x14ac:dyDescent="0.25">
      <c r="A111" s="57" t="s">
        <v>308</v>
      </c>
      <c r="B111" s="48">
        <f t="shared" si="344"/>
        <v>0</v>
      </c>
      <c r="C111" s="48">
        <f t="shared" si="345"/>
        <v>82.5</v>
      </c>
      <c r="D111" s="48">
        <f t="shared" si="346"/>
        <v>82.5</v>
      </c>
      <c r="E111" s="15">
        <f t="shared" si="403"/>
        <v>100</v>
      </c>
      <c r="F111" s="15"/>
      <c r="G111" s="48"/>
      <c r="H111" s="48"/>
      <c r="I111" s="48"/>
      <c r="J111" s="48"/>
      <c r="K111" s="48"/>
      <c r="L111" s="48"/>
      <c r="M111" s="48"/>
      <c r="N111" s="48"/>
      <c r="O111" s="48"/>
      <c r="P111" s="48"/>
      <c r="Q111" s="48"/>
      <c r="R111" s="48"/>
      <c r="S111" s="287"/>
      <c r="T111" s="287"/>
      <c r="U111" s="287"/>
      <c r="V111" s="287"/>
      <c r="W111" s="287"/>
      <c r="X111" s="287"/>
      <c r="Y111" s="287"/>
      <c r="Z111" s="287"/>
      <c r="AA111" s="287"/>
      <c r="AB111" s="287"/>
      <c r="AC111" s="287"/>
      <c r="AD111" s="287"/>
      <c r="AE111" s="287"/>
      <c r="AF111" s="287"/>
      <c r="AG111" s="287"/>
      <c r="AH111" s="48"/>
      <c r="AI111" s="48"/>
      <c r="AJ111" s="48"/>
      <c r="AK111" s="48"/>
      <c r="AL111" s="48"/>
      <c r="AM111" s="287"/>
      <c r="AN111" s="287"/>
      <c r="AO111" s="287"/>
      <c r="AP111" s="287"/>
      <c r="AQ111" s="287"/>
      <c r="AR111" s="287"/>
      <c r="AS111" s="287"/>
      <c r="AT111" s="287"/>
      <c r="AU111" s="287"/>
      <c r="AV111" s="287"/>
      <c r="AW111" s="15"/>
      <c r="AX111" s="15"/>
      <c r="AY111" s="287"/>
      <c r="AZ111" s="287"/>
      <c r="BA111" s="78"/>
      <c r="BB111" s="78"/>
      <c r="BC111" s="287"/>
      <c r="BD111" s="287"/>
      <c r="BE111" s="287"/>
      <c r="BF111" s="287"/>
      <c r="BG111" s="287"/>
      <c r="BH111" s="287"/>
      <c r="BI111" s="287"/>
      <c r="BJ111" s="287"/>
      <c r="BK111" s="287"/>
      <c r="BL111" s="287"/>
      <c r="BM111" s="287"/>
      <c r="BN111" s="287"/>
      <c r="BO111" s="287"/>
      <c r="BP111" s="287"/>
      <c r="BQ111" s="287"/>
      <c r="BR111" s="287"/>
      <c r="BS111" s="287"/>
      <c r="BT111" s="287"/>
      <c r="BU111" s="287"/>
      <c r="BV111" s="287"/>
      <c r="BW111" s="287"/>
      <c r="BX111" s="287"/>
      <c r="BY111" s="287"/>
      <c r="BZ111" s="287"/>
      <c r="CA111" s="48">
        <v>82.5</v>
      </c>
      <c r="CB111" s="48">
        <v>82.5</v>
      </c>
      <c r="CC111" s="14">
        <f t="shared" si="396"/>
        <v>100</v>
      </c>
      <c r="CD111" s="14"/>
      <c r="CE111" s="48"/>
      <c r="CF111" s="15"/>
      <c r="CG111" s="287"/>
      <c r="CH111" s="287"/>
      <c r="CI111" s="287"/>
      <c r="CJ111" s="287"/>
      <c r="CK111" s="287"/>
      <c r="CL111" s="287"/>
      <c r="CM111" s="48"/>
      <c r="CN111" s="15"/>
      <c r="CO111" s="287"/>
      <c r="CP111" s="287"/>
      <c r="CQ111" s="48"/>
      <c r="CR111" s="15"/>
      <c r="CS111" s="287"/>
      <c r="CT111" s="287"/>
      <c r="CU111" s="48"/>
      <c r="CV111" s="15"/>
      <c r="CW111" s="287"/>
      <c r="CX111" s="287"/>
      <c r="CY111" s="48"/>
      <c r="CZ111" s="15"/>
      <c r="DA111" s="287"/>
      <c r="DB111" s="275"/>
      <c r="DC111" s="48"/>
      <c r="DD111" s="48"/>
      <c r="DE111" s="287"/>
      <c r="DF111" s="287"/>
      <c r="DG111" s="48"/>
      <c r="DH111" s="48"/>
      <c r="DI111" s="14"/>
      <c r="DJ111" s="14"/>
      <c r="DK111" s="48"/>
      <c r="DL111" s="15"/>
      <c r="DM111" s="14"/>
      <c r="DN111" s="14"/>
      <c r="DO111" s="48"/>
      <c r="DP111" s="15"/>
      <c r="DQ111" s="14"/>
      <c r="DR111" s="14"/>
      <c r="DS111" s="48"/>
      <c r="DT111" s="15"/>
      <c r="DU111" s="14"/>
      <c r="DV111" s="14"/>
      <c r="DW111" s="48"/>
      <c r="DX111" s="15"/>
      <c r="DY111" s="14"/>
      <c r="DZ111" s="14"/>
      <c r="EA111" s="48"/>
      <c r="EB111" s="15"/>
      <c r="EC111" s="14"/>
      <c r="ED111" s="14"/>
      <c r="EE111" s="48"/>
      <c r="EF111" s="15"/>
      <c r="EG111" s="14"/>
      <c r="EH111" s="14"/>
      <c r="EI111" s="48"/>
      <c r="EJ111" s="15"/>
      <c r="EK111" s="14"/>
      <c r="EL111" s="14"/>
      <c r="EM111" s="48"/>
      <c r="EN111" s="15"/>
      <c r="EO111" s="14"/>
      <c r="EP111" s="14"/>
      <c r="EQ111" s="48"/>
      <c r="ER111" s="15"/>
      <c r="ES111" s="14"/>
      <c r="ET111" s="14"/>
      <c r="EU111" s="48"/>
      <c r="EV111" s="15"/>
      <c r="EW111" s="14"/>
      <c r="EX111" s="14"/>
      <c r="EY111" s="48"/>
      <c r="EZ111" s="15"/>
      <c r="FA111" s="14"/>
      <c r="FB111" s="14"/>
      <c r="FC111" s="48"/>
      <c r="FD111" s="15"/>
      <c r="FE111" s="14"/>
      <c r="FF111" s="14"/>
      <c r="FG111" s="48"/>
      <c r="FH111" s="15"/>
      <c r="FI111" s="14"/>
      <c r="FJ111" s="14"/>
      <c r="FK111" s="48"/>
      <c r="FL111" s="15"/>
      <c r="FM111" s="14"/>
      <c r="FN111" s="14"/>
      <c r="FO111" s="48"/>
      <c r="FP111" s="15"/>
      <c r="FQ111" s="14"/>
      <c r="FR111" s="14"/>
      <c r="FS111" s="48"/>
      <c r="FT111" s="15"/>
      <c r="FU111" s="48"/>
      <c r="FV111" s="48"/>
      <c r="FW111" s="48"/>
      <c r="FX111" s="15"/>
      <c r="FY111" s="48"/>
      <c r="FZ111" s="48"/>
      <c r="GA111" s="48"/>
      <c r="GB111" s="15"/>
      <c r="GC111" s="48"/>
      <c r="GD111" s="48"/>
      <c r="GE111" s="48"/>
      <c r="GF111" s="15"/>
      <c r="GG111" s="48"/>
      <c r="GH111" s="48"/>
      <c r="GI111" s="48"/>
      <c r="GJ111" s="15"/>
      <c r="GK111" s="48"/>
      <c r="GL111" s="48"/>
      <c r="GM111" s="48"/>
      <c r="GN111" s="15"/>
      <c r="GO111" s="48"/>
      <c r="GP111" s="48"/>
      <c r="GQ111" s="48"/>
      <c r="GR111" s="15"/>
      <c r="GS111" s="48"/>
      <c r="GT111" s="48"/>
      <c r="GU111" s="48"/>
      <c r="GV111" s="15"/>
      <c r="GW111" s="48"/>
      <c r="GX111" s="48"/>
      <c r="GY111" s="48"/>
      <c r="GZ111" s="15"/>
      <c r="HA111" s="48"/>
      <c r="HB111" s="48"/>
      <c r="HC111" s="48"/>
      <c r="HD111" s="15"/>
      <c r="HE111" s="48"/>
      <c r="HF111" s="48"/>
      <c r="HG111" s="48"/>
      <c r="HH111" s="48"/>
      <c r="HI111" s="48"/>
      <c r="HJ111" s="48"/>
      <c r="HK111" s="48"/>
      <c r="HL111" s="15"/>
      <c r="HM111" s="14"/>
      <c r="HN111" s="14"/>
      <c r="HO111" s="48"/>
      <c r="HP111" s="15"/>
      <c r="HQ111" s="14"/>
      <c r="HR111" s="14"/>
      <c r="HS111" s="48"/>
      <c r="HT111" s="15"/>
      <c r="HU111" s="14"/>
      <c r="HV111" s="14"/>
      <c r="HW111" s="48"/>
      <c r="HX111" s="15"/>
      <c r="HY111" s="14"/>
      <c r="HZ111" s="14"/>
      <c r="IA111" s="48"/>
      <c r="IB111" s="15"/>
      <c r="IC111" s="14"/>
      <c r="ID111" s="14"/>
      <c r="IE111" s="48"/>
      <c r="IF111" s="15"/>
      <c r="IG111" s="14"/>
      <c r="IH111" s="14"/>
      <c r="II111" s="48"/>
      <c r="IJ111" s="15"/>
      <c r="IK111" s="14"/>
      <c r="IL111" s="14"/>
      <c r="IM111" s="48"/>
      <c r="IN111" s="15"/>
      <c r="IO111" s="14"/>
      <c r="IP111" s="14"/>
      <c r="IQ111" s="48"/>
      <c r="IR111" s="15"/>
      <c r="IS111" s="14"/>
    </row>
    <row r="112" spans="1:253" s="12" customFormat="1" ht="15.75" x14ac:dyDescent="0.25">
      <c r="A112" s="57" t="s">
        <v>564</v>
      </c>
      <c r="B112" s="48">
        <f t="shared" si="344"/>
        <v>0</v>
      </c>
      <c r="C112" s="48">
        <f t="shared" si="345"/>
        <v>127.4</v>
      </c>
      <c r="D112" s="48">
        <f t="shared" si="346"/>
        <v>60.628089999999993</v>
      </c>
      <c r="E112" s="15">
        <f t="shared" si="403"/>
        <v>47.588767660910506</v>
      </c>
      <c r="F112" s="15"/>
      <c r="G112" s="48"/>
      <c r="H112" s="48"/>
      <c r="I112" s="48"/>
      <c r="J112" s="48"/>
      <c r="K112" s="48"/>
      <c r="L112" s="48"/>
      <c r="M112" s="48"/>
      <c r="N112" s="48"/>
      <c r="O112" s="48"/>
      <c r="P112" s="48"/>
      <c r="Q112" s="48"/>
      <c r="R112" s="48"/>
      <c r="S112" s="287"/>
      <c r="T112" s="287"/>
      <c r="U112" s="287"/>
      <c r="V112" s="287"/>
      <c r="W112" s="287"/>
      <c r="X112" s="287"/>
      <c r="Y112" s="287"/>
      <c r="Z112" s="287"/>
      <c r="AA112" s="287"/>
      <c r="AB112" s="287"/>
      <c r="AC112" s="287"/>
      <c r="AD112" s="287"/>
      <c r="AE112" s="287"/>
      <c r="AF112" s="287"/>
      <c r="AG112" s="287"/>
      <c r="AH112" s="48"/>
      <c r="AI112" s="48"/>
      <c r="AJ112" s="48"/>
      <c r="AK112" s="48"/>
      <c r="AL112" s="48"/>
      <c r="AM112" s="287"/>
      <c r="AN112" s="287"/>
      <c r="AO112" s="287"/>
      <c r="AP112" s="287"/>
      <c r="AQ112" s="287"/>
      <c r="AR112" s="287"/>
      <c r="AS112" s="287"/>
      <c r="AT112" s="287"/>
      <c r="AU112" s="287"/>
      <c r="AV112" s="287"/>
      <c r="AW112" s="15"/>
      <c r="AX112" s="15"/>
      <c r="AY112" s="287"/>
      <c r="AZ112" s="287"/>
      <c r="BA112" s="78"/>
      <c r="BB112" s="78"/>
      <c r="BC112" s="287"/>
      <c r="BD112" s="287"/>
      <c r="BE112" s="287"/>
      <c r="BF112" s="287"/>
      <c r="BG112" s="287"/>
      <c r="BH112" s="287"/>
      <c r="BI112" s="287"/>
      <c r="BJ112" s="287"/>
      <c r="BK112" s="287"/>
      <c r="BL112" s="287"/>
      <c r="BM112" s="287"/>
      <c r="BN112" s="287"/>
      <c r="BO112" s="287"/>
      <c r="BP112" s="287"/>
      <c r="BQ112" s="287"/>
      <c r="BR112" s="287"/>
      <c r="BS112" s="287"/>
      <c r="BT112" s="287"/>
      <c r="BU112" s="287"/>
      <c r="BV112" s="287"/>
      <c r="BW112" s="287"/>
      <c r="BX112" s="287"/>
      <c r="BY112" s="287"/>
      <c r="BZ112" s="287"/>
      <c r="CA112" s="48">
        <v>127.4</v>
      </c>
      <c r="CB112" s="48">
        <v>60.628089999999993</v>
      </c>
      <c r="CC112" s="14">
        <f t="shared" si="396"/>
        <v>47.588767660910506</v>
      </c>
      <c r="CD112" s="14"/>
      <c r="CE112" s="48"/>
      <c r="CF112" s="15"/>
      <c r="CG112" s="287"/>
      <c r="CH112" s="287"/>
      <c r="CI112" s="287"/>
      <c r="CJ112" s="287"/>
      <c r="CK112" s="287"/>
      <c r="CL112" s="287"/>
      <c r="CM112" s="48"/>
      <c r="CN112" s="15"/>
      <c r="CO112" s="287"/>
      <c r="CP112" s="287"/>
      <c r="CQ112" s="48"/>
      <c r="CR112" s="15"/>
      <c r="CS112" s="287"/>
      <c r="CT112" s="287"/>
      <c r="CU112" s="48"/>
      <c r="CV112" s="15"/>
      <c r="CW112" s="287"/>
      <c r="CX112" s="287"/>
      <c r="CY112" s="48"/>
      <c r="CZ112" s="15"/>
      <c r="DA112" s="287"/>
      <c r="DB112" s="275"/>
      <c r="DC112" s="48"/>
      <c r="DD112" s="48"/>
      <c r="DE112" s="287"/>
      <c r="DF112" s="287"/>
      <c r="DG112" s="48"/>
      <c r="DH112" s="48"/>
      <c r="DI112" s="14"/>
      <c r="DJ112" s="14"/>
      <c r="DK112" s="48"/>
      <c r="DL112" s="15"/>
      <c r="DM112" s="14"/>
      <c r="DN112" s="14"/>
      <c r="DO112" s="48"/>
      <c r="DP112" s="15"/>
      <c r="DQ112" s="14"/>
      <c r="DR112" s="14"/>
      <c r="DS112" s="48"/>
      <c r="DT112" s="15"/>
      <c r="DU112" s="14"/>
      <c r="DV112" s="14"/>
      <c r="DW112" s="48"/>
      <c r="DX112" s="15"/>
      <c r="DY112" s="14"/>
      <c r="DZ112" s="14"/>
      <c r="EA112" s="48"/>
      <c r="EB112" s="15"/>
      <c r="EC112" s="14"/>
      <c r="ED112" s="14"/>
      <c r="EE112" s="48"/>
      <c r="EF112" s="15"/>
      <c r="EG112" s="14"/>
      <c r="EH112" s="14"/>
      <c r="EI112" s="48"/>
      <c r="EJ112" s="15"/>
      <c r="EK112" s="14"/>
      <c r="EL112" s="14"/>
      <c r="EM112" s="48"/>
      <c r="EN112" s="15"/>
      <c r="EO112" s="14"/>
      <c r="EP112" s="14"/>
      <c r="EQ112" s="48"/>
      <c r="ER112" s="15"/>
      <c r="ES112" s="14"/>
      <c r="ET112" s="14"/>
      <c r="EU112" s="48"/>
      <c r="EV112" s="15"/>
      <c r="EW112" s="14"/>
      <c r="EX112" s="14"/>
      <c r="EY112" s="48"/>
      <c r="EZ112" s="15"/>
      <c r="FA112" s="14"/>
      <c r="FB112" s="14"/>
      <c r="FC112" s="48"/>
      <c r="FD112" s="15"/>
      <c r="FE112" s="14"/>
      <c r="FF112" s="14"/>
      <c r="FG112" s="48"/>
      <c r="FH112" s="15"/>
      <c r="FI112" s="14"/>
      <c r="FJ112" s="14"/>
      <c r="FK112" s="48"/>
      <c r="FL112" s="15"/>
      <c r="FM112" s="14"/>
      <c r="FN112" s="14"/>
      <c r="FO112" s="48"/>
      <c r="FP112" s="15"/>
      <c r="FQ112" s="14"/>
      <c r="FR112" s="14"/>
      <c r="FS112" s="48"/>
      <c r="FT112" s="15"/>
      <c r="FU112" s="48"/>
      <c r="FV112" s="48"/>
      <c r="FW112" s="48"/>
      <c r="FX112" s="15"/>
      <c r="FY112" s="48"/>
      <c r="FZ112" s="48"/>
      <c r="GA112" s="48"/>
      <c r="GB112" s="15"/>
      <c r="GC112" s="48"/>
      <c r="GD112" s="48"/>
      <c r="GE112" s="48"/>
      <c r="GF112" s="15"/>
      <c r="GG112" s="48"/>
      <c r="GH112" s="48"/>
      <c r="GI112" s="48"/>
      <c r="GJ112" s="15"/>
      <c r="GK112" s="48"/>
      <c r="GL112" s="48"/>
      <c r="GM112" s="48"/>
      <c r="GN112" s="15"/>
      <c r="GO112" s="48"/>
      <c r="GP112" s="48"/>
      <c r="GQ112" s="48"/>
      <c r="GR112" s="15"/>
      <c r="GS112" s="48"/>
      <c r="GT112" s="48"/>
      <c r="GU112" s="48"/>
      <c r="GV112" s="15"/>
      <c r="GW112" s="48"/>
      <c r="GX112" s="48"/>
      <c r="GY112" s="48"/>
      <c r="GZ112" s="15"/>
      <c r="HA112" s="48"/>
      <c r="HB112" s="48"/>
      <c r="HC112" s="48"/>
      <c r="HD112" s="15"/>
      <c r="HE112" s="48"/>
      <c r="HF112" s="48"/>
      <c r="HG112" s="48"/>
      <c r="HH112" s="48"/>
      <c r="HI112" s="48"/>
      <c r="HJ112" s="48"/>
      <c r="HK112" s="48"/>
      <c r="HL112" s="15"/>
      <c r="HM112" s="14"/>
      <c r="HN112" s="14"/>
      <c r="HO112" s="48"/>
      <c r="HP112" s="15"/>
      <c r="HQ112" s="14"/>
      <c r="HR112" s="14"/>
      <c r="HS112" s="48"/>
      <c r="HT112" s="15"/>
      <c r="HU112" s="14"/>
      <c r="HV112" s="14"/>
      <c r="HW112" s="48"/>
      <c r="HX112" s="15"/>
      <c r="HY112" s="14"/>
      <c r="HZ112" s="14"/>
      <c r="IA112" s="48"/>
      <c r="IB112" s="15"/>
      <c r="IC112" s="14"/>
      <c r="ID112" s="14"/>
      <c r="IE112" s="48"/>
      <c r="IF112" s="15"/>
      <c r="IG112" s="14"/>
      <c r="IH112" s="14"/>
      <c r="II112" s="48"/>
      <c r="IJ112" s="15"/>
      <c r="IK112" s="14"/>
      <c r="IL112" s="14"/>
      <c r="IM112" s="48"/>
      <c r="IN112" s="15"/>
      <c r="IO112" s="14"/>
      <c r="IP112" s="14"/>
      <c r="IQ112" s="48"/>
      <c r="IR112" s="15"/>
      <c r="IS112" s="14"/>
    </row>
    <row r="113" spans="1:253" s="12" customFormat="1" ht="15.75" x14ac:dyDescent="0.25">
      <c r="A113" s="57" t="s">
        <v>309</v>
      </c>
      <c r="B113" s="48">
        <f t="shared" si="344"/>
        <v>0</v>
      </c>
      <c r="C113" s="48">
        <f t="shared" si="345"/>
        <v>0</v>
      </c>
      <c r="D113" s="48">
        <f t="shared" si="346"/>
        <v>0</v>
      </c>
      <c r="E113" s="15"/>
      <c r="F113" s="15"/>
      <c r="G113" s="48"/>
      <c r="H113" s="48"/>
      <c r="I113" s="48"/>
      <c r="J113" s="48"/>
      <c r="K113" s="48"/>
      <c r="L113" s="48"/>
      <c r="M113" s="48"/>
      <c r="N113" s="48"/>
      <c r="O113" s="48"/>
      <c r="P113" s="48"/>
      <c r="Q113" s="48"/>
      <c r="R113" s="48"/>
      <c r="S113" s="287"/>
      <c r="T113" s="287"/>
      <c r="U113" s="287"/>
      <c r="V113" s="287"/>
      <c r="W113" s="287"/>
      <c r="X113" s="287"/>
      <c r="Y113" s="287"/>
      <c r="Z113" s="287"/>
      <c r="AA113" s="287"/>
      <c r="AB113" s="287"/>
      <c r="AC113" s="287"/>
      <c r="AD113" s="287"/>
      <c r="AE113" s="287"/>
      <c r="AF113" s="287"/>
      <c r="AG113" s="287"/>
      <c r="AH113" s="48"/>
      <c r="AI113" s="48"/>
      <c r="AJ113" s="48"/>
      <c r="AK113" s="48"/>
      <c r="AL113" s="48"/>
      <c r="AM113" s="287"/>
      <c r="AN113" s="287"/>
      <c r="AO113" s="287"/>
      <c r="AP113" s="287"/>
      <c r="AQ113" s="287"/>
      <c r="AR113" s="287"/>
      <c r="AS113" s="287"/>
      <c r="AT113" s="287"/>
      <c r="AU113" s="287"/>
      <c r="AV113" s="287"/>
      <c r="AW113" s="15"/>
      <c r="AX113" s="15"/>
      <c r="AY113" s="287"/>
      <c r="AZ113" s="287"/>
      <c r="BA113" s="78"/>
      <c r="BB113" s="78"/>
      <c r="BC113" s="287"/>
      <c r="BD113" s="287"/>
      <c r="BE113" s="287"/>
      <c r="BF113" s="287"/>
      <c r="BG113" s="287"/>
      <c r="BH113" s="287"/>
      <c r="BI113" s="287"/>
      <c r="BJ113" s="287"/>
      <c r="BK113" s="287"/>
      <c r="BL113" s="287"/>
      <c r="BM113" s="287"/>
      <c r="BN113" s="287"/>
      <c r="BO113" s="287"/>
      <c r="BP113" s="287"/>
      <c r="BQ113" s="287"/>
      <c r="BR113" s="287"/>
      <c r="BS113" s="287"/>
      <c r="BT113" s="287"/>
      <c r="BU113" s="287"/>
      <c r="BV113" s="287"/>
      <c r="BW113" s="287"/>
      <c r="BX113" s="287"/>
      <c r="BY113" s="287"/>
      <c r="BZ113" s="287"/>
      <c r="CA113" s="48"/>
      <c r="CB113" s="48"/>
      <c r="CC113" s="14"/>
      <c r="CD113" s="14"/>
      <c r="CE113" s="48"/>
      <c r="CF113" s="15"/>
      <c r="CG113" s="287"/>
      <c r="CH113" s="287"/>
      <c r="CI113" s="287"/>
      <c r="CJ113" s="287"/>
      <c r="CK113" s="287"/>
      <c r="CL113" s="287"/>
      <c r="CM113" s="48"/>
      <c r="CN113" s="15"/>
      <c r="CO113" s="287"/>
      <c r="CP113" s="287"/>
      <c r="CQ113" s="48"/>
      <c r="CR113" s="15"/>
      <c r="CS113" s="287"/>
      <c r="CT113" s="287"/>
      <c r="CU113" s="48"/>
      <c r="CV113" s="15"/>
      <c r="CW113" s="287"/>
      <c r="CX113" s="287"/>
      <c r="CY113" s="48"/>
      <c r="CZ113" s="15"/>
      <c r="DA113" s="287"/>
      <c r="DB113" s="275"/>
      <c r="DC113" s="48"/>
      <c r="DD113" s="48"/>
      <c r="DE113" s="287"/>
      <c r="DF113" s="287"/>
      <c r="DG113" s="48"/>
      <c r="DH113" s="48"/>
      <c r="DI113" s="14"/>
      <c r="DJ113" s="14"/>
      <c r="DK113" s="48"/>
      <c r="DL113" s="15"/>
      <c r="DM113" s="14"/>
      <c r="DN113" s="14"/>
      <c r="DO113" s="48"/>
      <c r="DP113" s="15"/>
      <c r="DQ113" s="14"/>
      <c r="DR113" s="14"/>
      <c r="DS113" s="48"/>
      <c r="DT113" s="15"/>
      <c r="DU113" s="14"/>
      <c r="DV113" s="14"/>
      <c r="DW113" s="48"/>
      <c r="DX113" s="15"/>
      <c r="DY113" s="14"/>
      <c r="DZ113" s="14"/>
      <c r="EA113" s="48"/>
      <c r="EB113" s="15"/>
      <c r="EC113" s="14"/>
      <c r="ED113" s="14"/>
      <c r="EE113" s="48"/>
      <c r="EF113" s="15"/>
      <c r="EG113" s="14"/>
      <c r="EH113" s="14"/>
      <c r="EI113" s="48"/>
      <c r="EJ113" s="15"/>
      <c r="EK113" s="14"/>
      <c r="EL113" s="14"/>
      <c r="EM113" s="48"/>
      <c r="EN113" s="15"/>
      <c r="EO113" s="14"/>
      <c r="EP113" s="14"/>
      <c r="EQ113" s="48"/>
      <c r="ER113" s="15"/>
      <c r="ES113" s="14"/>
      <c r="ET113" s="14"/>
      <c r="EU113" s="48"/>
      <c r="EV113" s="15"/>
      <c r="EW113" s="14"/>
      <c r="EX113" s="14"/>
      <c r="EY113" s="48"/>
      <c r="EZ113" s="15"/>
      <c r="FA113" s="14"/>
      <c r="FB113" s="14"/>
      <c r="FC113" s="48"/>
      <c r="FD113" s="15"/>
      <c r="FE113" s="14"/>
      <c r="FF113" s="14"/>
      <c r="FG113" s="48"/>
      <c r="FH113" s="15"/>
      <c r="FI113" s="14"/>
      <c r="FJ113" s="14"/>
      <c r="FK113" s="48"/>
      <c r="FL113" s="15"/>
      <c r="FM113" s="14"/>
      <c r="FN113" s="14"/>
      <c r="FO113" s="48"/>
      <c r="FP113" s="15"/>
      <c r="FQ113" s="14"/>
      <c r="FR113" s="14"/>
      <c r="FS113" s="48"/>
      <c r="FT113" s="15"/>
      <c r="FU113" s="48"/>
      <c r="FV113" s="48"/>
      <c r="FW113" s="48"/>
      <c r="FX113" s="15"/>
      <c r="FY113" s="48"/>
      <c r="FZ113" s="48"/>
      <c r="GA113" s="48"/>
      <c r="GB113" s="15"/>
      <c r="GC113" s="48"/>
      <c r="GD113" s="48"/>
      <c r="GE113" s="48"/>
      <c r="GF113" s="15"/>
      <c r="GG113" s="48"/>
      <c r="GH113" s="48"/>
      <c r="GI113" s="48"/>
      <c r="GJ113" s="15"/>
      <c r="GK113" s="48"/>
      <c r="GL113" s="48"/>
      <c r="GM113" s="48"/>
      <c r="GN113" s="15"/>
      <c r="GO113" s="48"/>
      <c r="GP113" s="48"/>
      <c r="GQ113" s="48"/>
      <c r="GR113" s="15"/>
      <c r="GS113" s="48"/>
      <c r="GT113" s="48"/>
      <c r="GU113" s="48"/>
      <c r="GV113" s="15"/>
      <c r="GW113" s="48"/>
      <c r="GX113" s="48"/>
      <c r="GY113" s="48"/>
      <c r="GZ113" s="15"/>
      <c r="HA113" s="48"/>
      <c r="HB113" s="48"/>
      <c r="HC113" s="48"/>
      <c r="HD113" s="15"/>
      <c r="HE113" s="48"/>
      <c r="HF113" s="48"/>
      <c r="HG113" s="48"/>
      <c r="HH113" s="48"/>
      <c r="HI113" s="48"/>
      <c r="HJ113" s="48"/>
      <c r="HK113" s="48"/>
      <c r="HL113" s="15"/>
      <c r="HM113" s="14"/>
      <c r="HN113" s="14"/>
      <c r="HO113" s="48"/>
      <c r="HP113" s="15"/>
      <c r="HQ113" s="14"/>
      <c r="HR113" s="14"/>
      <c r="HS113" s="48"/>
      <c r="HT113" s="15"/>
      <c r="HU113" s="14"/>
      <c r="HV113" s="14"/>
      <c r="HW113" s="48"/>
      <c r="HX113" s="15"/>
      <c r="HY113" s="14"/>
      <c r="HZ113" s="14"/>
      <c r="IA113" s="48"/>
      <c r="IB113" s="15"/>
      <c r="IC113" s="14"/>
      <c r="ID113" s="14"/>
      <c r="IE113" s="48"/>
      <c r="IF113" s="15"/>
      <c r="IG113" s="14"/>
      <c r="IH113" s="14"/>
      <c r="II113" s="48"/>
      <c r="IJ113" s="15"/>
      <c r="IK113" s="14"/>
      <c r="IL113" s="14"/>
      <c r="IM113" s="48"/>
      <c r="IN113" s="15"/>
      <c r="IO113" s="14"/>
      <c r="IP113" s="14"/>
      <c r="IQ113" s="48"/>
      <c r="IR113" s="15"/>
      <c r="IS113" s="14"/>
    </row>
    <row r="114" spans="1:253" s="12" customFormat="1" ht="15.75" x14ac:dyDescent="0.25">
      <c r="A114" s="57" t="s">
        <v>369</v>
      </c>
      <c r="B114" s="48">
        <f t="shared" si="344"/>
        <v>0</v>
      </c>
      <c r="C114" s="48">
        <f t="shared" si="345"/>
        <v>82.5</v>
      </c>
      <c r="D114" s="48">
        <f t="shared" si="346"/>
        <v>67.40701</v>
      </c>
      <c r="E114" s="15">
        <f t="shared" si="403"/>
        <v>81.705466666666666</v>
      </c>
      <c r="F114" s="15"/>
      <c r="G114" s="48"/>
      <c r="H114" s="48"/>
      <c r="I114" s="48"/>
      <c r="J114" s="48"/>
      <c r="K114" s="48"/>
      <c r="L114" s="48"/>
      <c r="M114" s="48"/>
      <c r="N114" s="48"/>
      <c r="O114" s="48"/>
      <c r="P114" s="48"/>
      <c r="Q114" s="48"/>
      <c r="R114" s="48"/>
      <c r="S114" s="287"/>
      <c r="T114" s="287"/>
      <c r="U114" s="287"/>
      <c r="V114" s="287"/>
      <c r="W114" s="287"/>
      <c r="X114" s="287"/>
      <c r="Y114" s="287"/>
      <c r="Z114" s="287"/>
      <c r="AA114" s="287"/>
      <c r="AB114" s="287"/>
      <c r="AC114" s="287"/>
      <c r="AD114" s="287"/>
      <c r="AE114" s="287"/>
      <c r="AF114" s="287"/>
      <c r="AG114" s="287"/>
      <c r="AH114" s="48"/>
      <c r="AI114" s="48"/>
      <c r="AJ114" s="48"/>
      <c r="AK114" s="48"/>
      <c r="AL114" s="48"/>
      <c r="AM114" s="287"/>
      <c r="AN114" s="287"/>
      <c r="AO114" s="287"/>
      <c r="AP114" s="287"/>
      <c r="AQ114" s="287"/>
      <c r="AR114" s="287"/>
      <c r="AS114" s="287"/>
      <c r="AT114" s="287"/>
      <c r="AU114" s="287"/>
      <c r="AV114" s="287"/>
      <c r="AW114" s="15"/>
      <c r="AX114" s="15"/>
      <c r="AY114" s="287"/>
      <c r="AZ114" s="287"/>
      <c r="BA114" s="78"/>
      <c r="BB114" s="78"/>
      <c r="BC114" s="287"/>
      <c r="BD114" s="287"/>
      <c r="BE114" s="287"/>
      <c r="BF114" s="287"/>
      <c r="BG114" s="287"/>
      <c r="BH114" s="287"/>
      <c r="BI114" s="287"/>
      <c r="BJ114" s="287"/>
      <c r="BK114" s="287"/>
      <c r="BL114" s="287"/>
      <c r="BM114" s="287"/>
      <c r="BN114" s="287"/>
      <c r="BO114" s="287"/>
      <c r="BP114" s="287"/>
      <c r="BQ114" s="287"/>
      <c r="BR114" s="287"/>
      <c r="BS114" s="287"/>
      <c r="BT114" s="287"/>
      <c r="BU114" s="287"/>
      <c r="BV114" s="287"/>
      <c r="BW114" s="287"/>
      <c r="BX114" s="287"/>
      <c r="BY114" s="287"/>
      <c r="BZ114" s="287"/>
      <c r="CA114" s="48">
        <v>82.5</v>
      </c>
      <c r="CB114" s="48">
        <v>67.40701</v>
      </c>
      <c r="CC114" s="14">
        <f t="shared" si="396"/>
        <v>81.705466666666666</v>
      </c>
      <c r="CD114" s="14"/>
      <c r="CE114" s="48"/>
      <c r="CF114" s="15"/>
      <c r="CG114" s="287"/>
      <c r="CH114" s="287"/>
      <c r="CI114" s="287"/>
      <c r="CJ114" s="287"/>
      <c r="CK114" s="287"/>
      <c r="CL114" s="287"/>
      <c r="CM114" s="48"/>
      <c r="CN114" s="15"/>
      <c r="CO114" s="287"/>
      <c r="CP114" s="287"/>
      <c r="CQ114" s="48"/>
      <c r="CR114" s="15"/>
      <c r="CS114" s="287"/>
      <c r="CT114" s="287"/>
      <c r="CU114" s="48"/>
      <c r="CV114" s="15"/>
      <c r="CW114" s="287"/>
      <c r="CX114" s="287"/>
      <c r="CY114" s="48"/>
      <c r="CZ114" s="15"/>
      <c r="DA114" s="287"/>
      <c r="DB114" s="275"/>
      <c r="DC114" s="48"/>
      <c r="DD114" s="48"/>
      <c r="DE114" s="287"/>
      <c r="DF114" s="287"/>
      <c r="DG114" s="48"/>
      <c r="DH114" s="48"/>
      <c r="DI114" s="14"/>
      <c r="DJ114" s="14"/>
      <c r="DK114" s="48"/>
      <c r="DL114" s="15"/>
      <c r="DM114" s="14"/>
      <c r="DN114" s="14"/>
      <c r="DO114" s="48"/>
      <c r="DP114" s="15"/>
      <c r="DQ114" s="14"/>
      <c r="DR114" s="14"/>
      <c r="DS114" s="48"/>
      <c r="DT114" s="15"/>
      <c r="DU114" s="14"/>
      <c r="DV114" s="14"/>
      <c r="DW114" s="48"/>
      <c r="DX114" s="15"/>
      <c r="DY114" s="14"/>
      <c r="DZ114" s="14"/>
      <c r="EA114" s="48"/>
      <c r="EB114" s="15"/>
      <c r="EC114" s="14"/>
      <c r="ED114" s="14"/>
      <c r="EE114" s="48"/>
      <c r="EF114" s="15"/>
      <c r="EG114" s="14"/>
      <c r="EH114" s="14"/>
      <c r="EI114" s="48"/>
      <c r="EJ114" s="15"/>
      <c r="EK114" s="14"/>
      <c r="EL114" s="14"/>
      <c r="EM114" s="48"/>
      <c r="EN114" s="15"/>
      <c r="EO114" s="14"/>
      <c r="EP114" s="14"/>
      <c r="EQ114" s="48"/>
      <c r="ER114" s="15"/>
      <c r="ES114" s="14"/>
      <c r="ET114" s="14"/>
      <c r="EU114" s="48"/>
      <c r="EV114" s="15"/>
      <c r="EW114" s="14"/>
      <c r="EX114" s="14"/>
      <c r="EY114" s="48"/>
      <c r="EZ114" s="15"/>
      <c r="FA114" s="14"/>
      <c r="FB114" s="14"/>
      <c r="FC114" s="48"/>
      <c r="FD114" s="15"/>
      <c r="FE114" s="14"/>
      <c r="FF114" s="14"/>
      <c r="FG114" s="48"/>
      <c r="FH114" s="15"/>
      <c r="FI114" s="14"/>
      <c r="FJ114" s="14"/>
      <c r="FK114" s="48"/>
      <c r="FL114" s="15"/>
      <c r="FM114" s="14"/>
      <c r="FN114" s="14"/>
      <c r="FO114" s="48"/>
      <c r="FP114" s="15"/>
      <c r="FQ114" s="14"/>
      <c r="FR114" s="14"/>
      <c r="FS114" s="48"/>
      <c r="FT114" s="15"/>
      <c r="FU114" s="48"/>
      <c r="FV114" s="48"/>
      <c r="FW114" s="48"/>
      <c r="FX114" s="15"/>
      <c r="FY114" s="48"/>
      <c r="FZ114" s="48"/>
      <c r="GA114" s="48"/>
      <c r="GB114" s="15"/>
      <c r="GC114" s="48"/>
      <c r="GD114" s="48"/>
      <c r="GE114" s="48"/>
      <c r="GF114" s="15"/>
      <c r="GG114" s="48"/>
      <c r="GH114" s="48"/>
      <c r="GI114" s="48"/>
      <c r="GJ114" s="15"/>
      <c r="GK114" s="48"/>
      <c r="GL114" s="48"/>
      <c r="GM114" s="48"/>
      <c r="GN114" s="15"/>
      <c r="GO114" s="48"/>
      <c r="GP114" s="48"/>
      <c r="GQ114" s="48"/>
      <c r="GR114" s="15"/>
      <c r="GS114" s="48"/>
      <c r="GT114" s="48"/>
      <c r="GU114" s="48"/>
      <c r="GV114" s="15"/>
      <c r="GW114" s="48"/>
      <c r="GX114" s="48"/>
      <c r="GY114" s="48"/>
      <c r="GZ114" s="15"/>
      <c r="HA114" s="48"/>
      <c r="HB114" s="48"/>
      <c r="HC114" s="48"/>
      <c r="HD114" s="15"/>
      <c r="HE114" s="48"/>
      <c r="HF114" s="48"/>
      <c r="HG114" s="48"/>
      <c r="HH114" s="48"/>
      <c r="HI114" s="48"/>
      <c r="HJ114" s="48"/>
      <c r="HK114" s="48"/>
      <c r="HL114" s="15"/>
      <c r="HM114" s="14"/>
      <c r="HN114" s="14"/>
      <c r="HO114" s="48"/>
      <c r="HP114" s="15"/>
      <c r="HQ114" s="14"/>
      <c r="HR114" s="14"/>
      <c r="HS114" s="48"/>
      <c r="HT114" s="15"/>
      <c r="HU114" s="14"/>
      <c r="HV114" s="14"/>
      <c r="HW114" s="48"/>
      <c r="HX114" s="15"/>
      <c r="HY114" s="14"/>
      <c r="HZ114" s="14"/>
      <c r="IA114" s="48"/>
      <c r="IB114" s="15"/>
      <c r="IC114" s="14"/>
      <c r="ID114" s="14"/>
      <c r="IE114" s="48"/>
      <c r="IF114" s="15"/>
      <c r="IG114" s="14"/>
      <c r="IH114" s="14"/>
      <c r="II114" s="48"/>
      <c r="IJ114" s="15"/>
      <c r="IK114" s="14"/>
      <c r="IL114" s="14"/>
      <c r="IM114" s="48"/>
      <c r="IN114" s="15"/>
      <c r="IO114" s="14"/>
      <c r="IP114" s="14"/>
      <c r="IQ114" s="48"/>
      <c r="IR114" s="15"/>
      <c r="IS114" s="14"/>
    </row>
    <row r="115" spans="1:253" s="12" customFormat="1" ht="15.75" x14ac:dyDescent="0.25">
      <c r="A115" s="57" t="s">
        <v>494</v>
      </c>
      <c r="B115" s="48">
        <f t="shared" si="344"/>
        <v>0</v>
      </c>
      <c r="C115" s="48">
        <f t="shared" si="345"/>
        <v>127.4</v>
      </c>
      <c r="D115" s="48">
        <f t="shared" si="346"/>
        <v>78.091929999999991</v>
      </c>
      <c r="E115" s="15">
        <f t="shared" si="403"/>
        <v>61.296648351648344</v>
      </c>
      <c r="F115" s="15"/>
      <c r="G115" s="48"/>
      <c r="H115" s="48"/>
      <c r="I115" s="48"/>
      <c r="J115" s="48"/>
      <c r="K115" s="48"/>
      <c r="L115" s="48"/>
      <c r="M115" s="48"/>
      <c r="N115" s="48"/>
      <c r="O115" s="48"/>
      <c r="P115" s="48"/>
      <c r="Q115" s="48"/>
      <c r="R115" s="48"/>
      <c r="S115" s="287"/>
      <c r="T115" s="287"/>
      <c r="U115" s="287"/>
      <c r="V115" s="287"/>
      <c r="W115" s="287"/>
      <c r="X115" s="287"/>
      <c r="Y115" s="287"/>
      <c r="Z115" s="287"/>
      <c r="AA115" s="287"/>
      <c r="AB115" s="287"/>
      <c r="AC115" s="287"/>
      <c r="AD115" s="287"/>
      <c r="AE115" s="287"/>
      <c r="AF115" s="287"/>
      <c r="AG115" s="287"/>
      <c r="AH115" s="48"/>
      <c r="AI115" s="48"/>
      <c r="AJ115" s="48"/>
      <c r="AK115" s="48"/>
      <c r="AL115" s="48"/>
      <c r="AM115" s="287"/>
      <c r="AN115" s="287"/>
      <c r="AO115" s="287"/>
      <c r="AP115" s="287"/>
      <c r="AQ115" s="287"/>
      <c r="AR115" s="287"/>
      <c r="AS115" s="287"/>
      <c r="AT115" s="287"/>
      <c r="AU115" s="287"/>
      <c r="AV115" s="287"/>
      <c r="AW115" s="15"/>
      <c r="AX115" s="15"/>
      <c r="AY115" s="287"/>
      <c r="AZ115" s="287"/>
      <c r="BA115" s="78"/>
      <c r="BB115" s="78"/>
      <c r="BC115" s="287"/>
      <c r="BD115" s="287"/>
      <c r="BE115" s="287"/>
      <c r="BF115" s="287"/>
      <c r="BG115" s="287"/>
      <c r="BH115" s="287"/>
      <c r="BI115" s="287"/>
      <c r="BJ115" s="287"/>
      <c r="BK115" s="287"/>
      <c r="BL115" s="287"/>
      <c r="BM115" s="287"/>
      <c r="BN115" s="287"/>
      <c r="BO115" s="287"/>
      <c r="BP115" s="287"/>
      <c r="BQ115" s="287"/>
      <c r="BR115" s="287"/>
      <c r="BS115" s="287"/>
      <c r="BT115" s="287"/>
      <c r="BU115" s="287"/>
      <c r="BV115" s="287"/>
      <c r="BW115" s="287"/>
      <c r="BX115" s="287"/>
      <c r="BY115" s="287"/>
      <c r="BZ115" s="287"/>
      <c r="CA115" s="48">
        <v>127.4</v>
      </c>
      <c r="CB115" s="48">
        <v>78.091929999999991</v>
      </c>
      <c r="CC115" s="14">
        <f t="shared" si="396"/>
        <v>61.296648351648344</v>
      </c>
      <c r="CD115" s="14"/>
      <c r="CE115" s="48"/>
      <c r="CF115" s="15"/>
      <c r="CG115" s="287"/>
      <c r="CH115" s="287"/>
      <c r="CI115" s="287"/>
      <c r="CJ115" s="287"/>
      <c r="CK115" s="287"/>
      <c r="CL115" s="287"/>
      <c r="CM115" s="48"/>
      <c r="CN115" s="15"/>
      <c r="CO115" s="287"/>
      <c r="CP115" s="287"/>
      <c r="CQ115" s="48"/>
      <c r="CR115" s="15"/>
      <c r="CS115" s="287"/>
      <c r="CT115" s="287"/>
      <c r="CU115" s="48"/>
      <c r="CV115" s="15"/>
      <c r="CW115" s="287"/>
      <c r="CX115" s="287"/>
      <c r="CY115" s="48"/>
      <c r="CZ115" s="15"/>
      <c r="DA115" s="287"/>
      <c r="DB115" s="275"/>
      <c r="DC115" s="48"/>
      <c r="DD115" s="48"/>
      <c r="DE115" s="287"/>
      <c r="DF115" s="287"/>
      <c r="DG115" s="48"/>
      <c r="DH115" s="48"/>
      <c r="DI115" s="14"/>
      <c r="DJ115" s="14"/>
      <c r="DK115" s="48"/>
      <c r="DL115" s="15"/>
      <c r="DM115" s="14"/>
      <c r="DN115" s="14"/>
      <c r="DO115" s="48"/>
      <c r="DP115" s="15"/>
      <c r="DQ115" s="14"/>
      <c r="DR115" s="14"/>
      <c r="DS115" s="48"/>
      <c r="DT115" s="15"/>
      <c r="DU115" s="14"/>
      <c r="DV115" s="14"/>
      <c r="DW115" s="48"/>
      <c r="DX115" s="15"/>
      <c r="DY115" s="14"/>
      <c r="DZ115" s="14"/>
      <c r="EA115" s="48"/>
      <c r="EB115" s="15"/>
      <c r="EC115" s="14"/>
      <c r="ED115" s="14"/>
      <c r="EE115" s="48"/>
      <c r="EF115" s="15"/>
      <c r="EG115" s="14"/>
      <c r="EH115" s="14"/>
      <c r="EI115" s="48"/>
      <c r="EJ115" s="15"/>
      <c r="EK115" s="14"/>
      <c r="EL115" s="14"/>
      <c r="EM115" s="48"/>
      <c r="EN115" s="15"/>
      <c r="EO115" s="14"/>
      <c r="EP115" s="14"/>
      <c r="EQ115" s="48"/>
      <c r="ER115" s="15"/>
      <c r="ES115" s="14"/>
      <c r="ET115" s="14"/>
      <c r="EU115" s="48"/>
      <c r="EV115" s="15"/>
      <c r="EW115" s="14"/>
      <c r="EX115" s="14"/>
      <c r="EY115" s="48"/>
      <c r="EZ115" s="15"/>
      <c r="FA115" s="14"/>
      <c r="FB115" s="14"/>
      <c r="FC115" s="48"/>
      <c r="FD115" s="15"/>
      <c r="FE115" s="14"/>
      <c r="FF115" s="14"/>
      <c r="FG115" s="48"/>
      <c r="FH115" s="15"/>
      <c r="FI115" s="14"/>
      <c r="FJ115" s="14"/>
      <c r="FK115" s="48"/>
      <c r="FL115" s="15"/>
      <c r="FM115" s="14"/>
      <c r="FN115" s="14"/>
      <c r="FO115" s="48"/>
      <c r="FP115" s="15"/>
      <c r="FQ115" s="14"/>
      <c r="FR115" s="14"/>
      <c r="FS115" s="48"/>
      <c r="FT115" s="15"/>
      <c r="FU115" s="48"/>
      <c r="FV115" s="48"/>
      <c r="FW115" s="48"/>
      <c r="FX115" s="15"/>
      <c r="FY115" s="48"/>
      <c r="FZ115" s="48"/>
      <c r="GA115" s="48"/>
      <c r="GB115" s="15"/>
      <c r="GC115" s="48"/>
      <c r="GD115" s="48"/>
      <c r="GE115" s="48"/>
      <c r="GF115" s="15"/>
      <c r="GG115" s="48"/>
      <c r="GH115" s="48"/>
      <c r="GI115" s="48"/>
      <c r="GJ115" s="15"/>
      <c r="GK115" s="48"/>
      <c r="GL115" s="48"/>
      <c r="GM115" s="48"/>
      <c r="GN115" s="15"/>
      <c r="GO115" s="48"/>
      <c r="GP115" s="48"/>
      <c r="GQ115" s="48"/>
      <c r="GR115" s="15"/>
      <c r="GS115" s="48"/>
      <c r="GT115" s="48"/>
      <c r="GU115" s="48"/>
      <c r="GV115" s="15"/>
      <c r="GW115" s="48"/>
      <c r="GX115" s="48"/>
      <c r="GY115" s="48"/>
      <c r="GZ115" s="15"/>
      <c r="HA115" s="48"/>
      <c r="HB115" s="48"/>
      <c r="HC115" s="48"/>
      <c r="HD115" s="15"/>
      <c r="HE115" s="48"/>
      <c r="HF115" s="48"/>
      <c r="HG115" s="48"/>
      <c r="HH115" s="48"/>
      <c r="HI115" s="48"/>
      <c r="HJ115" s="48"/>
      <c r="HK115" s="48"/>
      <c r="HL115" s="15"/>
      <c r="HM115" s="14"/>
      <c r="HN115" s="14"/>
      <c r="HO115" s="48"/>
      <c r="HP115" s="15"/>
      <c r="HQ115" s="14"/>
      <c r="HR115" s="14"/>
      <c r="HS115" s="48"/>
      <c r="HT115" s="15"/>
      <c r="HU115" s="14"/>
      <c r="HV115" s="14"/>
      <c r="HW115" s="48"/>
      <c r="HX115" s="15"/>
      <c r="HY115" s="14"/>
      <c r="HZ115" s="14"/>
      <c r="IA115" s="48"/>
      <c r="IB115" s="15"/>
      <c r="IC115" s="14"/>
      <c r="ID115" s="14"/>
      <c r="IE115" s="48"/>
      <c r="IF115" s="15"/>
      <c r="IG115" s="14"/>
      <c r="IH115" s="14"/>
      <c r="II115" s="48"/>
      <c r="IJ115" s="15"/>
      <c r="IK115" s="14"/>
      <c r="IL115" s="14"/>
      <c r="IM115" s="48"/>
      <c r="IN115" s="15"/>
      <c r="IO115" s="14"/>
      <c r="IP115" s="14"/>
      <c r="IQ115" s="48"/>
      <c r="IR115" s="15"/>
      <c r="IS115" s="14"/>
    </row>
    <row r="116" spans="1:253" s="26" customFormat="1" ht="31.5" x14ac:dyDescent="0.25">
      <c r="A116" s="118" t="s">
        <v>314</v>
      </c>
      <c r="B116" s="78">
        <f t="shared" si="344"/>
        <v>420.2</v>
      </c>
      <c r="C116" s="78">
        <f t="shared" si="345"/>
        <v>33173.409</v>
      </c>
      <c r="D116" s="78">
        <f t="shared" si="346"/>
        <v>33173.3894</v>
      </c>
      <c r="E116" s="81">
        <f t="shared" si="133"/>
        <v>99.999940916533475</v>
      </c>
      <c r="F116" s="81"/>
      <c r="G116" s="78">
        <f>G117+G122</f>
        <v>0</v>
      </c>
      <c r="H116" s="78">
        <f t="shared" ref="H116:BP116" si="404">H117+H122</f>
        <v>0</v>
      </c>
      <c r="I116" s="78">
        <f t="shared" si="404"/>
        <v>0</v>
      </c>
      <c r="J116" s="78"/>
      <c r="K116" s="78">
        <f t="shared" si="404"/>
        <v>0</v>
      </c>
      <c r="L116" s="78">
        <f t="shared" si="404"/>
        <v>0</v>
      </c>
      <c r="M116" s="78">
        <f t="shared" si="404"/>
        <v>0</v>
      </c>
      <c r="N116" s="78">
        <f t="shared" ref="N116" si="405">N117+N122</f>
        <v>0</v>
      </c>
      <c r="O116" s="78">
        <f t="shared" si="404"/>
        <v>0</v>
      </c>
      <c r="P116" s="78">
        <f t="shared" si="404"/>
        <v>0</v>
      </c>
      <c r="Q116" s="78">
        <f t="shared" si="404"/>
        <v>0</v>
      </c>
      <c r="R116" s="78"/>
      <c r="S116" s="78">
        <f t="shared" si="404"/>
        <v>0</v>
      </c>
      <c r="T116" s="78">
        <f t="shared" si="404"/>
        <v>0</v>
      </c>
      <c r="U116" s="78">
        <f t="shared" si="404"/>
        <v>0</v>
      </c>
      <c r="V116" s="78"/>
      <c r="W116" s="78">
        <f t="shared" si="404"/>
        <v>0</v>
      </c>
      <c r="X116" s="78">
        <f t="shared" si="404"/>
        <v>0</v>
      </c>
      <c r="Y116" s="78">
        <f t="shared" si="404"/>
        <v>0</v>
      </c>
      <c r="Z116" s="78">
        <f t="shared" ref="Z116" si="406">Z117+Z122</f>
        <v>0</v>
      </c>
      <c r="AA116" s="78">
        <f t="shared" si="404"/>
        <v>0</v>
      </c>
      <c r="AB116" s="78">
        <f t="shared" si="404"/>
        <v>0</v>
      </c>
      <c r="AC116" s="78">
        <f t="shared" si="404"/>
        <v>0</v>
      </c>
      <c r="AD116" s="78">
        <f t="shared" ref="AD116" si="407">AD117+AD122</f>
        <v>0</v>
      </c>
      <c r="AE116" s="78">
        <f t="shared" si="404"/>
        <v>0</v>
      </c>
      <c r="AF116" s="78">
        <f t="shared" ref="AF116" si="408">AF117+AF122</f>
        <v>0</v>
      </c>
      <c r="AG116" s="78">
        <f t="shared" si="404"/>
        <v>0</v>
      </c>
      <c r="AH116" s="78">
        <f t="shared" ref="AH116" si="409">AH117+AH122</f>
        <v>420.2</v>
      </c>
      <c r="AI116" s="78">
        <f t="shared" si="404"/>
        <v>420.2</v>
      </c>
      <c r="AJ116" s="78">
        <f t="shared" ref="AJ116" si="410">AJ117+AJ122</f>
        <v>420.2</v>
      </c>
      <c r="AK116" s="79">
        <f t="shared" si="213"/>
        <v>100</v>
      </c>
      <c r="AL116" s="79"/>
      <c r="AM116" s="78">
        <f t="shared" si="404"/>
        <v>3704.1089999999999</v>
      </c>
      <c r="AN116" s="78">
        <f t="shared" si="404"/>
        <v>3704.1089999999999</v>
      </c>
      <c r="AO116" s="79">
        <f>AN116/AM116*100</f>
        <v>100</v>
      </c>
      <c r="AP116" s="79"/>
      <c r="AQ116" s="78">
        <f t="shared" si="404"/>
        <v>0</v>
      </c>
      <c r="AR116" s="78">
        <f t="shared" si="404"/>
        <v>0</v>
      </c>
      <c r="AS116" s="78">
        <f t="shared" si="404"/>
        <v>0</v>
      </c>
      <c r="AT116" s="78"/>
      <c r="AU116" s="78">
        <f>SUM(AU117:AU127)</f>
        <v>382</v>
      </c>
      <c r="AV116" s="78">
        <f t="shared" ref="AV116:AZ116" si="411">SUM(AV117:AV127)</f>
        <v>382</v>
      </c>
      <c r="AW116" s="81">
        <f t="shared" si="364"/>
        <v>100</v>
      </c>
      <c r="AX116" s="81"/>
      <c r="AY116" s="78">
        <f t="shared" si="411"/>
        <v>1846</v>
      </c>
      <c r="AZ116" s="78">
        <f t="shared" si="411"/>
        <v>1846</v>
      </c>
      <c r="BA116" s="78">
        <f>AZ116/AY116*100</f>
        <v>100</v>
      </c>
      <c r="BB116" s="78"/>
      <c r="BC116" s="78">
        <f t="shared" si="404"/>
        <v>1200</v>
      </c>
      <c r="BD116" s="78">
        <f t="shared" ref="BD116" si="412">BD117+BD122</f>
        <v>1200</v>
      </c>
      <c r="BE116" s="78">
        <f>BD116/BC116*100</f>
        <v>100</v>
      </c>
      <c r="BF116" s="78"/>
      <c r="BG116" s="78">
        <f t="shared" si="404"/>
        <v>0</v>
      </c>
      <c r="BH116" s="78">
        <f t="shared" si="404"/>
        <v>0</v>
      </c>
      <c r="BI116" s="78">
        <f t="shared" si="404"/>
        <v>0</v>
      </c>
      <c r="BJ116" s="78"/>
      <c r="BK116" s="78">
        <f t="shared" si="404"/>
        <v>0</v>
      </c>
      <c r="BL116" s="78">
        <f t="shared" si="404"/>
        <v>0</v>
      </c>
      <c r="BM116" s="78">
        <f t="shared" si="404"/>
        <v>0</v>
      </c>
      <c r="BN116" s="78"/>
      <c r="BO116" s="78">
        <f t="shared" si="404"/>
        <v>0</v>
      </c>
      <c r="BP116" s="78">
        <f t="shared" si="404"/>
        <v>0</v>
      </c>
      <c r="BQ116" s="78">
        <f t="shared" ref="BQ116:BY116" si="413">BQ117+BQ122</f>
        <v>0</v>
      </c>
      <c r="BR116" s="78"/>
      <c r="BS116" s="78">
        <f t="shared" si="413"/>
        <v>0</v>
      </c>
      <c r="BT116" s="78">
        <f t="shared" si="413"/>
        <v>0</v>
      </c>
      <c r="BU116" s="78">
        <f t="shared" si="413"/>
        <v>0</v>
      </c>
      <c r="BV116" s="78"/>
      <c r="BW116" s="78">
        <f t="shared" si="413"/>
        <v>0</v>
      </c>
      <c r="BX116" s="78">
        <f t="shared" si="413"/>
        <v>0</v>
      </c>
      <c r="BY116" s="78">
        <f t="shared" si="413"/>
        <v>0</v>
      </c>
      <c r="BZ116" s="78"/>
      <c r="CA116" s="78">
        <f>SUM(CA117:CA127)</f>
        <v>1412.5</v>
      </c>
      <c r="CB116" s="78">
        <f>SUM(CB117:CB127)</f>
        <v>1412.5</v>
      </c>
      <c r="CC116" s="79">
        <f t="shared" ref="CC116:CC127" si="414">CB116/CA116*100</f>
        <v>100</v>
      </c>
      <c r="CD116" s="79"/>
      <c r="CE116" s="78"/>
      <c r="CF116" s="78">
        <f>SUM(CF117:CF127)</f>
        <v>0</v>
      </c>
      <c r="CG116" s="79"/>
      <c r="CH116" s="79"/>
      <c r="CI116" s="78">
        <f t="shared" ref="CI116:CK116" si="415">CI117+CI122</f>
        <v>0</v>
      </c>
      <c r="CJ116" s="78">
        <f t="shared" si="415"/>
        <v>0</v>
      </c>
      <c r="CK116" s="78">
        <f t="shared" si="415"/>
        <v>0</v>
      </c>
      <c r="CL116" s="78"/>
      <c r="CM116" s="78">
        <f>SUM(CM117:CM127)</f>
        <v>0</v>
      </c>
      <c r="CN116" s="78">
        <f>SUM(CN117:CN127)</f>
        <v>0</v>
      </c>
      <c r="CO116" s="79"/>
      <c r="CP116" s="79"/>
      <c r="CQ116" s="78">
        <f>SUM(CQ117:CQ127)</f>
        <v>0</v>
      </c>
      <c r="CR116" s="78">
        <f>SUM(CR117:CR127)</f>
        <v>0</v>
      </c>
      <c r="CS116" s="79"/>
      <c r="CT116" s="79"/>
      <c r="CU116" s="78">
        <f>SUM(CU117:CU127)</f>
        <v>0</v>
      </c>
      <c r="CV116" s="78">
        <f>SUM(CV117:CV127)</f>
        <v>0</v>
      </c>
      <c r="CW116" s="79"/>
      <c r="CX116" s="79"/>
      <c r="CY116" s="78">
        <f>SUM(CY117:CY127)</f>
        <v>0</v>
      </c>
      <c r="CZ116" s="78">
        <f>SUM(CZ117:CZ127)</f>
        <v>0</v>
      </c>
      <c r="DA116" s="79"/>
      <c r="DB116" s="153"/>
      <c r="DC116" s="78">
        <f>SUM(DC117:DC127)</f>
        <v>0</v>
      </c>
      <c r="DD116" s="78">
        <f>SUM(DD117:DD127)</f>
        <v>0</v>
      </c>
      <c r="DE116" s="79"/>
      <c r="DF116" s="79"/>
      <c r="DG116" s="78">
        <f>SUM(DG117:DG127)</f>
        <v>630</v>
      </c>
      <c r="DH116" s="78">
        <f>SUM(DH117:DH127)</f>
        <v>630</v>
      </c>
      <c r="DI116" s="79">
        <f t="shared" si="360"/>
        <v>100</v>
      </c>
      <c r="DJ116" s="79"/>
      <c r="DK116" s="78">
        <f>SUM(DK117:DK127)</f>
        <v>0</v>
      </c>
      <c r="DL116" s="78">
        <f>SUM(DL117:DL127)</f>
        <v>0</v>
      </c>
      <c r="DM116" s="79"/>
      <c r="DN116" s="79"/>
      <c r="DO116" s="78">
        <f>SUM(DO117:DO127)</f>
        <v>0</v>
      </c>
      <c r="DP116" s="78">
        <f>SUM(DP117:DP127)</f>
        <v>0</v>
      </c>
      <c r="DQ116" s="79"/>
      <c r="DR116" s="79"/>
      <c r="DS116" s="78">
        <f>SUM(DS117:DS127)</f>
        <v>0</v>
      </c>
      <c r="DT116" s="78">
        <f>SUM(DT117:DT127)</f>
        <v>0</v>
      </c>
      <c r="DU116" s="79"/>
      <c r="DV116" s="79"/>
      <c r="DW116" s="78">
        <f>SUM(DW117:DW127)</f>
        <v>0</v>
      </c>
      <c r="DX116" s="78">
        <f>SUM(DX117:DX127)</f>
        <v>0</v>
      </c>
      <c r="DY116" s="79"/>
      <c r="DZ116" s="79"/>
      <c r="EA116" s="78">
        <f>SUM(EA117:EA127)</f>
        <v>0</v>
      </c>
      <c r="EB116" s="78">
        <f>SUM(EB117:EB127)</f>
        <v>0</v>
      </c>
      <c r="EC116" s="79"/>
      <c r="ED116" s="79"/>
      <c r="EE116" s="78">
        <f>SUM(EE117:EE127)</f>
        <v>0</v>
      </c>
      <c r="EF116" s="78">
        <f>SUM(EF117:EF127)</f>
        <v>0</v>
      </c>
      <c r="EG116" s="79"/>
      <c r="EH116" s="79"/>
      <c r="EI116" s="78">
        <f>SUM(EI117:EI127)</f>
        <v>0</v>
      </c>
      <c r="EJ116" s="78">
        <f>SUM(EJ117:EJ127)</f>
        <v>0</v>
      </c>
      <c r="EK116" s="79"/>
      <c r="EL116" s="79"/>
      <c r="EM116" s="78">
        <f>SUM(EM117:EM127)</f>
        <v>0</v>
      </c>
      <c r="EN116" s="78">
        <f>SUM(EN117:EN127)</f>
        <v>0</v>
      </c>
      <c r="EO116" s="79"/>
      <c r="EP116" s="79"/>
      <c r="EQ116" s="78">
        <f>SUM(EQ117:EQ127)</f>
        <v>0</v>
      </c>
      <c r="ER116" s="78">
        <f>SUM(ER117:ER127)</f>
        <v>0</v>
      </c>
      <c r="ES116" s="79"/>
      <c r="ET116" s="79"/>
      <c r="EU116" s="78">
        <f>SUM(EU117:EU127)</f>
        <v>0</v>
      </c>
      <c r="EV116" s="78">
        <f>SUM(EV117:EV127)</f>
        <v>0</v>
      </c>
      <c r="EW116" s="79"/>
      <c r="EX116" s="79"/>
      <c r="EY116" s="78">
        <f>SUM(EY117:EY127)</f>
        <v>0</v>
      </c>
      <c r="EZ116" s="78">
        <f>SUM(EZ117:EZ127)</f>
        <v>0</v>
      </c>
      <c r="FA116" s="79"/>
      <c r="FB116" s="79"/>
      <c r="FC116" s="78">
        <f>SUM(FC117:FC127)</f>
        <v>0</v>
      </c>
      <c r="FD116" s="78">
        <f>SUM(FD117:FD127)</f>
        <v>0</v>
      </c>
      <c r="FE116" s="79"/>
      <c r="FF116" s="79"/>
      <c r="FG116" s="78">
        <f>SUM(FG117:FG127)</f>
        <v>0</v>
      </c>
      <c r="FH116" s="78">
        <f>SUM(FH117:FH127)</f>
        <v>0</v>
      </c>
      <c r="FI116" s="79"/>
      <c r="FJ116" s="79"/>
      <c r="FK116" s="78">
        <f>SUM(FK117:FK127)</f>
        <v>0</v>
      </c>
      <c r="FL116" s="78">
        <f>SUM(FL117:FL127)</f>
        <v>0</v>
      </c>
      <c r="FM116" s="79"/>
      <c r="FN116" s="79"/>
      <c r="FO116" s="78">
        <f>SUM(FO117:FO127)</f>
        <v>0</v>
      </c>
      <c r="FP116" s="78">
        <f>SUM(FP117:FP127)</f>
        <v>0</v>
      </c>
      <c r="FQ116" s="79"/>
      <c r="FR116" s="79"/>
      <c r="FS116" s="78">
        <f t="shared" ref="FS116:FT116" si="416">FS117+FS122</f>
        <v>1136.0999999999999</v>
      </c>
      <c r="FT116" s="81">
        <f t="shared" si="416"/>
        <v>1136.0999999999999</v>
      </c>
      <c r="FU116" s="79">
        <f t="shared" ref="FU116:FU117" si="417">FT116/FS116*100</f>
        <v>100</v>
      </c>
      <c r="FV116" s="79"/>
      <c r="FW116" s="78">
        <f t="shared" ref="FW116:FX116" si="418">FW117+FW122</f>
        <v>10000</v>
      </c>
      <c r="FX116" s="81">
        <f t="shared" si="418"/>
        <v>10000</v>
      </c>
      <c r="FY116" s="79">
        <f t="shared" ref="FY116:FY122" si="419">FX116/FW116*100</f>
        <v>100</v>
      </c>
      <c r="FZ116" s="79"/>
      <c r="GA116" s="78"/>
      <c r="GB116" s="81"/>
      <c r="GC116" s="79"/>
      <c r="GD116" s="79"/>
      <c r="GE116" s="78"/>
      <c r="GF116" s="81"/>
      <c r="GG116" s="79"/>
      <c r="GH116" s="79"/>
      <c r="GI116" s="78"/>
      <c r="GJ116" s="81"/>
      <c r="GK116" s="79"/>
      <c r="GL116" s="79"/>
      <c r="GM116" s="78"/>
      <c r="GN116" s="81"/>
      <c r="GO116" s="79"/>
      <c r="GP116" s="79"/>
      <c r="GQ116" s="78"/>
      <c r="GR116" s="81"/>
      <c r="GS116" s="79"/>
      <c r="GT116" s="79"/>
      <c r="GU116" s="78"/>
      <c r="GV116" s="81"/>
      <c r="GW116" s="79"/>
      <c r="GX116" s="79"/>
      <c r="GY116" s="78"/>
      <c r="GZ116" s="81"/>
      <c r="HA116" s="79"/>
      <c r="HB116" s="79"/>
      <c r="HC116" s="78"/>
      <c r="HD116" s="81"/>
      <c r="HE116" s="79"/>
      <c r="HF116" s="79"/>
      <c r="HG116" s="78"/>
      <c r="HH116" s="78"/>
      <c r="HI116" s="79"/>
      <c r="HJ116" s="79"/>
      <c r="HK116" s="78"/>
      <c r="HL116" s="81"/>
      <c r="HM116" s="79"/>
      <c r="HN116" s="79"/>
      <c r="HO116" s="78"/>
      <c r="HP116" s="81"/>
      <c r="HQ116" s="79"/>
      <c r="HR116" s="79"/>
      <c r="HS116" s="78"/>
      <c r="HT116" s="81"/>
      <c r="HU116" s="79"/>
      <c r="HV116" s="79"/>
      <c r="HW116" s="78"/>
      <c r="HX116" s="81"/>
      <c r="HY116" s="79"/>
      <c r="HZ116" s="79"/>
      <c r="IA116" s="78"/>
      <c r="IB116" s="81"/>
      <c r="IC116" s="79"/>
      <c r="ID116" s="79"/>
      <c r="IE116" s="78"/>
      <c r="IF116" s="81"/>
      <c r="IG116" s="79"/>
      <c r="IH116" s="79"/>
      <c r="II116" s="78">
        <f>SUM(II117:II127)</f>
        <v>12442.5</v>
      </c>
      <c r="IJ116" s="78">
        <f>SUM(IJ117:IJ127)</f>
        <v>12442.4804</v>
      </c>
      <c r="IK116" s="79">
        <f t="shared" ref="IK116" si="420">IJ116/II116*100</f>
        <v>99.999842475386785</v>
      </c>
      <c r="IL116" s="79"/>
      <c r="IM116" s="78">
        <f>SUM(IM117:IM127)</f>
        <v>0</v>
      </c>
      <c r="IN116" s="78">
        <f>SUM(IN117:IN127)</f>
        <v>0</v>
      </c>
      <c r="IO116" s="79"/>
      <c r="IP116" s="79"/>
      <c r="IQ116" s="78"/>
      <c r="IR116" s="78"/>
      <c r="IS116" s="79"/>
    </row>
    <row r="117" spans="1:253" s="12" customFormat="1" ht="33" customHeight="1" x14ac:dyDescent="0.25">
      <c r="A117" s="57" t="s">
        <v>313</v>
      </c>
      <c r="B117" s="48">
        <f t="shared" si="344"/>
        <v>420.2</v>
      </c>
      <c r="C117" s="48">
        <f t="shared" si="345"/>
        <v>10292.809000000001</v>
      </c>
      <c r="D117" s="48">
        <f t="shared" si="346"/>
        <v>10292.809000000001</v>
      </c>
      <c r="E117" s="15">
        <f t="shared" si="133"/>
        <v>100</v>
      </c>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4"/>
      <c r="AD117" s="15"/>
      <c r="AE117" s="15"/>
      <c r="AF117" s="15"/>
      <c r="AG117" s="14"/>
      <c r="AH117" s="15">
        <v>420.2</v>
      </c>
      <c r="AI117" s="15">
        <v>420.2</v>
      </c>
      <c r="AJ117" s="15">
        <v>420.2</v>
      </c>
      <c r="AK117" s="14">
        <f t="shared" si="213"/>
        <v>100</v>
      </c>
      <c r="AL117" s="14"/>
      <c r="AM117" s="15">
        <v>3704.1089999999999</v>
      </c>
      <c r="AN117" s="15">
        <v>3704.1089999999999</v>
      </c>
      <c r="AO117" s="14">
        <f>AN117/AM117*100</f>
        <v>100</v>
      </c>
      <c r="AP117" s="14"/>
      <c r="AQ117" s="15"/>
      <c r="AR117" s="15"/>
      <c r="AS117" s="14"/>
      <c r="AT117" s="14"/>
      <c r="AU117" s="15">
        <v>382</v>
      </c>
      <c r="AV117" s="15">
        <v>382</v>
      </c>
      <c r="AW117" s="15">
        <f t="shared" si="364"/>
        <v>100</v>
      </c>
      <c r="AX117" s="15"/>
      <c r="AY117" s="15">
        <v>1846</v>
      </c>
      <c r="AZ117" s="15">
        <v>1846</v>
      </c>
      <c r="BA117" s="48">
        <f>AZ117/AY117*100</f>
        <v>100</v>
      </c>
      <c r="BB117" s="48"/>
      <c r="BC117" s="15">
        <v>1200</v>
      </c>
      <c r="BD117" s="15">
        <v>1200</v>
      </c>
      <c r="BE117" s="48">
        <f t="shared" ref="BE117:BE129" si="421">BD117/BC117*100</f>
        <v>100</v>
      </c>
      <c r="BF117" s="48"/>
      <c r="BG117" s="15"/>
      <c r="BH117" s="15"/>
      <c r="BI117" s="14"/>
      <c r="BJ117" s="14"/>
      <c r="BK117" s="15"/>
      <c r="BL117" s="15"/>
      <c r="BM117" s="14"/>
      <c r="BN117" s="14"/>
      <c r="BO117" s="15"/>
      <c r="BP117" s="15"/>
      <c r="BQ117" s="14"/>
      <c r="BR117" s="14"/>
      <c r="BS117" s="15"/>
      <c r="BT117" s="15"/>
      <c r="BU117" s="14"/>
      <c r="BV117" s="14"/>
      <c r="BW117" s="15"/>
      <c r="BX117" s="15"/>
      <c r="BY117" s="14"/>
      <c r="BZ117" s="14"/>
      <c r="CA117" s="48">
        <v>974.4</v>
      </c>
      <c r="CB117" s="48">
        <v>974.4</v>
      </c>
      <c r="CC117" s="14">
        <f t="shared" si="414"/>
        <v>100</v>
      </c>
      <c r="CD117" s="14"/>
      <c r="CE117" s="48"/>
      <c r="CF117" s="15"/>
      <c r="CG117" s="14"/>
      <c r="CH117" s="14"/>
      <c r="CI117" s="15"/>
      <c r="CJ117" s="15"/>
      <c r="CK117" s="14"/>
      <c r="CL117" s="14"/>
      <c r="CM117" s="48"/>
      <c r="CN117" s="15"/>
      <c r="CO117" s="14"/>
      <c r="CP117" s="14"/>
      <c r="CQ117" s="48"/>
      <c r="CR117" s="15"/>
      <c r="CS117" s="14"/>
      <c r="CT117" s="14"/>
      <c r="CU117" s="48"/>
      <c r="CV117" s="15"/>
      <c r="CW117" s="14"/>
      <c r="CX117" s="14"/>
      <c r="CY117" s="48"/>
      <c r="CZ117" s="15"/>
      <c r="DA117" s="14"/>
      <c r="DB117" s="155"/>
      <c r="DC117" s="48"/>
      <c r="DD117" s="48"/>
      <c r="DE117" s="14"/>
      <c r="DF117" s="14"/>
      <c r="DG117" s="48">
        <v>630</v>
      </c>
      <c r="DH117" s="48">
        <v>630</v>
      </c>
      <c r="DI117" s="14">
        <f t="shared" si="360"/>
        <v>100</v>
      </c>
      <c r="DJ117" s="14"/>
      <c r="DK117" s="48"/>
      <c r="DL117" s="15"/>
      <c r="DM117" s="14"/>
      <c r="DN117" s="14"/>
      <c r="DO117" s="48"/>
      <c r="DP117" s="15"/>
      <c r="DQ117" s="14"/>
      <c r="DR117" s="14"/>
      <c r="DS117" s="48"/>
      <c r="DT117" s="15"/>
      <c r="DU117" s="14"/>
      <c r="DV117" s="14"/>
      <c r="DW117" s="48"/>
      <c r="DX117" s="15"/>
      <c r="DY117" s="14"/>
      <c r="DZ117" s="14"/>
      <c r="EA117" s="48"/>
      <c r="EB117" s="15"/>
      <c r="EC117" s="14"/>
      <c r="ED117" s="14"/>
      <c r="EE117" s="48"/>
      <c r="EF117" s="15"/>
      <c r="EG117" s="14"/>
      <c r="EH117" s="14"/>
      <c r="EI117" s="48"/>
      <c r="EJ117" s="15"/>
      <c r="EK117" s="14"/>
      <c r="EL117" s="14"/>
      <c r="EM117" s="48"/>
      <c r="EN117" s="15"/>
      <c r="EO117" s="14"/>
      <c r="EP117" s="14"/>
      <c r="EQ117" s="48"/>
      <c r="ER117" s="15"/>
      <c r="ES117" s="14"/>
      <c r="ET117" s="14"/>
      <c r="EU117" s="48"/>
      <c r="EV117" s="15"/>
      <c r="EW117" s="14"/>
      <c r="EX117" s="14"/>
      <c r="EY117" s="48"/>
      <c r="EZ117" s="15"/>
      <c r="FA117" s="14"/>
      <c r="FB117" s="14"/>
      <c r="FC117" s="48"/>
      <c r="FD117" s="15"/>
      <c r="FE117" s="14"/>
      <c r="FF117" s="14"/>
      <c r="FG117" s="48"/>
      <c r="FH117" s="15"/>
      <c r="FI117" s="14"/>
      <c r="FJ117" s="14"/>
      <c r="FK117" s="48"/>
      <c r="FL117" s="15"/>
      <c r="FM117" s="14"/>
      <c r="FN117" s="14"/>
      <c r="FO117" s="48"/>
      <c r="FP117" s="15"/>
      <c r="FQ117" s="14"/>
      <c r="FR117" s="14"/>
      <c r="FS117" s="133">
        <v>1136.0999999999999</v>
      </c>
      <c r="FT117" s="15">
        <v>1136.0999999999999</v>
      </c>
      <c r="FU117" s="14">
        <f t="shared" si="417"/>
        <v>100</v>
      </c>
      <c r="FV117" s="14"/>
      <c r="FW117" s="133"/>
      <c r="FX117" s="15"/>
      <c r="FY117" s="14"/>
      <c r="FZ117" s="14"/>
      <c r="GA117" s="133"/>
      <c r="GB117" s="15"/>
      <c r="GC117" s="14"/>
      <c r="GD117" s="14"/>
      <c r="GE117" s="133"/>
      <c r="GF117" s="15"/>
      <c r="GG117" s="14"/>
      <c r="GH117" s="14"/>
      <c r="GI117" s="133"/>
      <c r="GJ117" s="15"/>
      <c r="GK117" s="14"/>
      <c r="GL117" s="14"/>
      <c r="GM117" s="133"/>
      <c r="GN117" s="15"/>
      <c r="GO117" s="14"/>
      <c r="GP117" s="14"/>
      <c r="GQ117" s="133"/>
      <c r="GR117" s="15"/>
      <c r="GS117" s="14"/>
      <c r="GT117" s="14"/>
      <c r="GU117" s="133"/>
      <c r="GV117" s="15"/>
      <c r="GW117" s="14"/>
      <c r="GX117" s="14"/>
      <c r="GY117" s="133"/>
      <c r="GZ117" s="15"/>
      <c r="HA117" s="14"/>
      <c r="HB117" s="14"/>
      <c r="HC117" s="133"/>
      <c r="HD117" s="15"/>
      <c r="HE117" s="14"/>
      <c r="HF117" s="14"/>
      <c r="HG117" s="133"/>
      <c r="HH117" s="133"/>
      <c r="HI117" s="14"/>
      <c r="HJ117" s="14"/>
      <c r="HK117" s="133"/>
      <c r="HL117" s="15"/>
      <c r="HM117" s="14"/>
      <c r="HN117" s="14"/>
      <c r="HO117" s="133"/>
      <c r="HP117" s="15"/>
      <c r="HQ117" s="14"/>
      <c r="HR117" s="14"/>
      <c r="HS117" s="133"/>
      <c r="HT117" s="15"/>
      <c r="HU117" s="14"/>
      <c r="HV117" s="14"/>
      <c r="HW117" s="133"/>
      <c r="HX117" s="15"/>
      <c r="HY117" s="14"/>
      <c r="HZ117" s="14"/>
      <c r="IA117" s="133"/>
      <c r="IB117" s="15"/>
      <c r="IC117" s="14"/>
      <c r="ID117" s="14"/>
      <c r="IE117" s="133"/>
      <c r="IF117" s="15"/>
      <c r="IG117" s="14"/>
      <c r="IH117" s="14"/>
      <c r="II117" s="133"/>
      <c r="IJ117" s="15"/>
      <c r="IK117" s="14"/>
      <c r="IL117" s="14"/>
      <c r="IM117" s="133"/>
      <c r="IN117" s="15"/>
      <c r="IO117" s="14"/>
      <c r="IP117" s="14"/>
      <c r="IQ117" s="133"/>
      <c r="IR117" s="15"/>
      <c r="IS117" s="14"/>
    </row>
    <row r="118" spans="1:253" s="12" customFormat="1" ht="15.75" x14ac:dyDescent="0.25">
      <c r="A118" s="57" t="s">
        <v>496</v>
      </c>
      <c r="B118" s="48">
        <f t="shared" si="344"/>
        <v>0</v>
      </c>
      <c r="C118" s="48">
        <f t="shared" si="345"/>
        <v>17.100000000000001</v>
      </c>
      <c r="D118" s="48">
        <f t="shared" si="346"/>
        <v>17.100000000000001</v>
      </c>
      <c r="E118" s="15">
        <f t="shared" ref="E118:E127" si="422">D118/C118*100</f>
        <v>100</v>
      </c>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4"/>
      <c r="AD118" s="15"/>
      <c r="AE118" s="15"/>
      <c r="AF118" s="15"/>
      <c r="AG118" s="14"/>
      <c r="AH118" s="15"/>
      <c r="AI118" s="15"/>
      <c r="AJ118" s="15"/>
      <c r="AK118" s="14"/>
      <c r="AL118" s="14"/>
      <c r="AM118" s="15"/>
      <c r="AN118" s="15"/>
      <c r="AO118" s="14"/>
      <c r="AP118" s="14"/>
      <c r="AQ118" s="15"/>
      <c r="AR118" s="15"/>
      <c r="AS118" s="14"/>
      <c r="AT118" s="14"/>
      <c r="AU118" s="15"/>
      <c r="AV118" s="15"/>
      <c r="AW118" s="14"/>
      <c r="AX118" s="14"/>
      <c r="AY118" s="14"/>
      <c r="AZ118" s="14"/>
      <c r="BA118" s="78"/>
      <c r="BB118" s="78"/>
      <c r="BC118" s="15"/>
      <c r="BD118" s="15"/>
      <c r="BE118" s="48"/>
      <c r="BF118" s="48"/>
      <c r="BG118" s="15"/>
      <c r="BH118" s="15"/>
      <c r="BI118" s="14"/>
      <c r="BJ118" s="14"/>
      <c r="BK118" s="15"/>
      <c r="BL118" s="15"/>
      <c r="BM118" s="14"/>
      <c r="BN118" s="14"/>
      <c r="BO118" s="15"/>
      <c r="BP118" s="15"/>
      <c r="BQ118" s="14"/>
      <c r="BR118" s="14"/>
      <c r="BS118" s="15"/>
      <c r="BT118" s="15"/>
      <c r="BU118" s="14"/>
      <c r="BV118" s="14"/>
      <c r="BW118" s="15"/>
      <c r="BX118" s="15"/>
      <c r="BY118" s="14"/>
      <c r="BZ118" s="14"/>
      <c r="CA118" s="48">
        <v>17.100000000000001</v>
      </c>
      <c r="CB118" s="48">
        <v>17.100000000000001</v>
      </c>
      <c r="CC118" s="14">
        <f t="shared" si="414"/>
        <v>100</v>
      </c>
      <c r="CD118" s="14"/>
      <c r="CE118" s="48"/>
      <c r="CF118" s="15"/>
      <c r="CG118" s="14"/>
      <c r="CH118" s="14"/>
      <c r="CI118" s="15"/>
      <c r="CJ118" s="15"/>
      <c r="CK118" s="14"/>
      <c r="CL118" s="14"/>
      <c r="CM118" s="48"/>
      <c r="CN118" s="15"/>
      <c r="CO118" s="14"/>
      <c r="CP118" s="14"/>
      <c r="CQ118" s="48"/>
      <c r="CR118" s="15"/>
      <c r="CS118" s="14"/>
      <c r="CT118" s="14"/>
      <c r="CU118" s="48"/>
      <c r="CV118" s="15"/>
      <c r="CW118" s="14"/>
      <c r="CX118" s="14"/>
      <c r="CY118" s="48"/>
      <c r="CZ118" s="15"/>
      <c r="DA118" s="14"/>
      <c r="DB118" s="155"/>
      <c r="DC118" s="48"/>
      <c r="DD118" s="48"/>
      <c r="DE118" s="14"/>
      <c r="DF118" s="14"/>
      <c r="DG118" s="48"/>
      <c r="DH118" s="48"/>
      <c r="DI118" s="14"/>
      <c r="DJ118" s="14"/>
      <c r="DK118" s="48"/>
      <c r="DL118" s="15"/>
      <c r="DM118" s="14"/>
      <c r="DN118" s="14"/>
      <c r="DO118" s="48"/>
      <c r="DP118" s="15"/>
      <c r="DQ118" s="14"/>
      <c r="DR118" s="14"/>
      <c r="DS118" s="48"/>
      <c r="DT118" s="15"/>
      <c r="DU118" s="14"/>
      <c r="DV118" s="14"/>
      <c r="DW118" s="48"/>
      <c r="DX118" s="15"/>
      <c r="DY118" s="14"/>
      <c r="DZ118" s="14"/>
      <c r="EA118" s="48"/>
      <c r="EB118" s="15"/>
      <c r="EC118" s="14"/>
      <c r="ED118" s="14"/>
      <c r="EE118" s="48"/>
      <c r="EF118" s="15"/>
      <c r="EG118" s="14"/>
      <c r="EH118" s="14"/>
      <c r="EI118" s="48"/>
      <c r="EJ118" s="15"/>
      <c r="EK118" s="14"/>
      <c r="EL118" s="14"/>
      <c r="EM118" s="48"/>
      <c r="EN118" s="15"/>
      <c r="EO118" s="14"/>
      <c r="EP118" s="14"/>
      <c r="EQ118" s="48"/>
      <c r="ER118" s="15"/>
      <c r="ES118" s="14"/>
      <c r="ET118" s="14"/>
      <c r="EU118" s="48"/>
      <c r="EV118" s="15"/>
      <c r="EW118" s="14"/>
      <c r="EX118" s="14"/>
      <c r="EY118" s="48"/>
      <c r="EZ118" s="15"/>
      <c r="FA118" s="14"/>
      <c r="FB118" s="14"/>
      <c r="FC118" s="48"/>
      <c r="FD118" s="15"/>
      <c r="FE118" s="14"/>
      <c r="FF118" s="14"/>
      <c r="FG118" s="48"/>
      <c r="FH118" s="15"/>
      <c r="FI118" s="14"/>
      <c r="FJ118" s="14"/>
      <c r="FK118" s="48"/>
      <c r="FL118" s="15"/>
      <c r="FM118" s="14"/>
      <c r="FN118" s="14"/>
      <c r="FO118" s="48"/>
      <c r="FP118" s="15"/>
      <c r="FQ118" s="14"/>
      <c r="FR118" s="14"/>
      <c r="FS118" s="15"/>
      <c r="FT118" s="15"/>
      <c r="FU118" s="14"/>
      <c r="FV118" s="14"/>
      <c r="FW118" s="15"/>
      <c r="FX118" s="15"/>
      <c r="FY118" s="14"/>
      <c r="FZ118" s="14"/>
      <c r="GA118" s="15"/>
      <c r="GB118" s="15"/>
      <c r="GC118" s="14"/>
      <c r="GD118" s="14"/>
      <c r="GE118" s="15"/>
      <c r="GF118" s="15"/>
      <c r="GG118" s="14"/>
      <c r="GH118" s="14"/>
      <c r="GI118" s="15"/>
      <c r="GJ118" s="15"/>
      <c r="GK118" s="14"/>
      <c r="GL118" s="14"/>
      <c r="GM118" s="15"/>
      <c r="GN118" s="15"/>
      <c r="GO118" s="14"/>
      <c r="GP118" s="14"/>
      <c r="GQ118" s="15"/>
      <c r="GR118" s="15"/>
      <c r="GS118" s="14"/>
      <c r="GT118" s="14"/>
      <c r="GU118" s="15"/>
      <c r="GV118" s="15"/>
      <c r="GW118" s="14"/>
      <c r="GX118" s="14"/>
      <c r="GY118" s="15"/>
      <c r="GZ118" s="15"/>
      <c r="HA118" s="14"/>
      <c r="HB118" s="14"/>
      <c r="HC118" s="15"/>
      <c r="HD118" s="15"/>
      <c r="HE118" s="14"/>
      <c r="HF118" s="14"/>
      <c r="HG118" s="15"/>
      <c r="HH118" s="15"/>
      <c r="HI118" s="14"/>
      <c r="HJ118" s="14"/>
      <c r="HK118" s="15"/>
      <c r="HL118" s="15"/>
      <c r="HM118" s="14"/>
      <c r="HN118" s="14"/>
      <c r="HO118" s="15"/>
      <c r="HP118" s="15"/>
      <c r="HQ118" s="14"/>
      <c r="HR118" s="14"/>
      <c r="HS118" s="15"/>
      <c r="HT118" s="15"/>
      <c r="HU118" s="14"/>
      <c r="HV118" s="14"/>
      <c r="HW118" s="15"/>
      <c r="HX118" s="15"/>
      <c r="HY118" s="14"/>
      <c r="HZ118" s="14"/>
      <c r="IA118" s="15"/>
      <c r="IB118" s="15"/>
      <c r="IC118" s="14"/>
      <c r="ID118" s="14"/>
      <c r="IE118" s="15"/>
      <c r="IF118" s="15"/>
      <c r="IG118" s="14"/>
      <c r="IH118" s="14"/>
      <c r="II118" s="15"/>
      <c r="IJ118" s="15"/>
      <c r="IK118" s="14"/>
      <c r="IL118" s="14"/>
      <c r="IM118" s="15"/>
      <c r="IN118" s="15"/>
      <c r="IO118" s="14"/>
      <c r="IP118" s="14"/>
      <c r="IQ118" s="15"/>
      <c r="IR118" s="15"/>
      <c r="IS118" s="14"/>
    </row>
    <row r="119" spans="1:253" s="12" customFormat="1" ht="15.75" x14ac:dyDescent="0.25">
      <c r="A119" s="57" t="s">
        <v>495</v>
      </c>
      <c r="B119" s="48">
        <f t="shared" si="344"/>
        <v>0</v>
      </c>
      <c r="C119" s="48">
        <f t="shared" si="345"/>
        <v>7.8</v>
      </c>
      <c r="D119" s="48">
        <f t="shared" si="346"/>
        <v>7.8</v>
      </c>
      <c r="E119" s="15">
        <f t="shared" si="422"/>
        <v>100</v>
      </c>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4"/>
      <c r="AD119" s="15"/>
      <c r="AE119" s="15"/>
      <c r="AF119" s="15"/>
      <c r="AG119" s="14"/>
      <c r="AH119" s="15"/>
      <c r="AI119" s="15"/>
      <c r="AJ119" s="15"/>
      <c r="AK119" s="14"/>
      <c r="AL119" s="14"/>
      <c r="AM119" s="15"/>
      <c r="AN119" s="15"/>
      <c r="AO119" s="14"/>
      <c r="AP119" s="14"/>
      <c r="AQ119" s="15"/>
      <c r="AR119" s="15"/>
      <c r="AS119" s="14"/>
      <c r="AT119" s="14"/>
      <c r="AU119" s="15"/>
      <c r="AV119" s="15"/>
      <c r="AW119" s="14"/>
      <c r="AX119" s="14"/>
      <c r="AY119" s="14"/>
      <c r="AZ119" s="14"/>
      <c r="BA119" s="78"/>
      <c r="BB119" s="78"/>
      <c r="BC119" s="15"/>
      <c r="BD119" s="15"/>
      <c r="BE119" s="48"/>
      <c r="BF119" s="48"/>
      <c r="BG119" s="15"/>
      <c r="BH119" s="15"/>
      <c r="BI119" s="14"/>
      <c r="BJ119" s="14"/>
      <c r="BK119" s="15"/>
      <c r="BL119" s="15"/>
      <c r="BM119" s="14"/>
      <c r="BN119" s="14"/>
      <c r="BO119" s="15"/>
      <c r="BP119" s="15"/>
      <c r="BQ119" s="14"/>
      <c r="BR119" s="14"/>
      <c r="BS119" s="15"/>
      <c r="BT119" s="15"/>
      <c r="BU119" s="14"/>
      <c r="BV119" s="14"/>
      <c r="BW119" s="15"/>
      <c r="BX119" s="15"/>
      <c r="BY119" s="14"/>
      <c r="BZ119" s="14"/>
      <c r="CA119" s="48">
        <v>7.8</v>
      </c>
      <c r="CB119" s="48">
        <v>7.8</v>
      </c>
      <c r="CC119" s="14">
        <f t="shared" si="414"/>
        <v>100</v>
      </c>
      <c r="CD119" s="14"/>
      <c r="CE119" s="48"/>
      <c r="CF119" s="15"/>
      <c r="CG119" s="14"/>
      <c r="CH119" s="14"/>
      <c r="CI119" s="15"/>
      <c r="CJ119" s="15"/>
      <c r="CK119" s="14"/>
      <c r="CL119" s="14"/>
      <c r="CM119" s="48"/>
      <c r="CN119" s="15"/>
      <c r="CO119" s="14"/>
      <c r="CP119" s="14"/>
      <c r="CQ119" s="48"/>
      <c r="CR119" s="15"/>
      <c r="CS119" s="14"/>
      <c r="CT119" s="14"/>
      <c r="CU119" s="48"/>
      <c r="CV119" s="15"/>
      <c r="CW119" s="14"/>
      <c r="CX119" s="14"/>
      <c r="CY119" s="48"/>
      <c r="CZ119" s="15"/>
      <c r="DA119" s="14"/>
      <c r="DB119" s="155"/>
      <c r="DC119" s="48"/>
      <c r="DD119" s="48"/>
      <c r="DE119" s="14"/>
      <c r="DF119" s="14"/>
      <c r="DG119" s="48"/>
      <c r="DH119" s="48"/>
      <c r="DI119" s="14"/>
      <c r="DJ119" s="14"/>
      <c r="DK119" s="48"/>
      <c r="DL119" s="15"/>
      <c r="DM119" s="14"/>
      <c r="DN119" s="14"/>
      <c r="DO119" s="48"/>
      <c r="DP119" s="15"/>
      <c r="DQ119" s="14"/>
      <c r="DR119" s="14"/>
      <c r="DS119" s="48"/>
      <c r="DT119" s="15"/>
      <c r="DU119" s="14"/>
      <c r="DV119" s="14"/>
      <c r="DW119" s="48"/>
      <c r="DX119" s="15"/>
      <c r="DY119" s="14"/>
      <c r="DZ119" s="14"/>
      <c r="EA119" s="48"/>
      <c r="EB119" s="15"/>
      <c r="EC119" s="14"/>
      <c r="ED119" s="14"/>
      <c r="EE119" s="48"/>
      <c r="EF119" s="15"/>
      <c r="EG119" s="14"/>
      <c r="EH119" s="14"/>
      <c r="EI119" s="48"/>
      <c r="EJ119" s="15"/>
      <c r="EK119" s="14"/>
      <c r="EL119" s="14"/>
      <c r="EM119" s="48"/>
      <c r="EN119" s="15"/>
      <c r="EO119" s="14"/>
      <c r="EP119" s="14"/>
      <c r="EQ119" s="48"/>
      <c r="ER119" s="15"/>
      <c r="ES119" s="14"/>
      <c r="ET119" s="14"/>
      <c r="EU119" s="48"/>
      <c r="EV119" s="15"/>
      <c r="EW119" s="14"/>
      <c r="EX119" s="14"/>
      <c r="EY119" s="48"/>
      <c r="EZ119" s="15"/>
      <c r="FA119" s="14"/>
      <c r="FB119" s="14"/>
      <c r="FC119" s="48"/>
      <c r="FD119" s="15"/>
      <c r="FE119" s="14"/>
      <c r="FF119" s="14"/>
      <c r="FG119" s="48"/>
      <c r="FH119" s="15"/>
      <c r="FI119" s="14"/>
      <c r="FJ119" s="14"/>
      <c r="FK119" s="48"/>
      <c r="FL119" s="15"/>
      <c r="FM119" s="14"/>
      <c r="FN119" s="14"/>
      <c r="FO119" s="48"/>
      <c r="FP119" s="15"/>
      <c r="FQ119" s="14"/>
      <c r="FR119" s="14"/>
      <c r="FS119" s="15"/>
      <c r="FT119" s="15"/>
      <c r="FU119" s="14"/>
      <c r="FV119" s="14"/>
      <c r="FW119" s="15"/>
      <c r="FX119" s="15"/>
      <c r="FY119" s="14"/>
      <c r="FZ119" s="14"/>
      <c r="GA119" s="15"/>
      <c r="GB119" s="15"/>
      <c r="GC119" s="14"/>
      <c r="GD119" s="14"/>
      <c r="GE119" s="15"/>
      <c r="GF119" s="15"/>
      <c r="GG119" s="14"/>
      <c r="GH119" s="14"/>
      <c r="GI119" s="15"/>
      <c r="GJ119" s="15"/>
      <c r="GK119" s="14"/>
      <c r="GL119" s="14"/>
      <c r="GM119" s="15"/>
      <c r="GN119" s="15"/>
      <c r="GO119" s="14"/>
      <c r="GP119" s="14"/>
      <c r="GQ119" s="15"/>
      <c r="GR119" s="15"/>
      <c r="GS119" s="14"/>
      <c r="GT119" s="14"/>
      <c r="GU119" s="15"/>
      <c r="GV119" s="15"/>
      <c r="GW119" s="14"/>
      <c r="GX119" s="14"/>
      <c r="GY119" s="15"/>
      <c r="GZ119" s="15"/>
      <c r="HA119" s="14"/>
      <c r="HB119" s="14"/>
      <c r="HC119" s="15"/>
      <c r="HD119" s="15"/>
      <c r="HE119" s="14"/>
      <c r="HF119" s="14"/>
      <c r="HG119" s="15"/>
      <c r="HH119" s="15"/>
      <c r="HI119" s="14"/>
      <c r="HJ119" s="14"/>
      <c r="HK119" s="15"/>
      <c r="HL119" s="15"/>
      <c r="HM119" s="14"/>
      <c r="HN119" s="14"/>
      <c r="HO119" s="15"/>
      <c r="HP119" s="15"/>
      <c r="HQ119" s="14"/>
      <c r="HR119" s="14"/>
      <c r="HS119" s="15"/>
      <c r="HT119" s="15"/>
      <c r="HU119" s="14"/>
      <c r="HV119" s="14"/>
      <c r="HW119" s="15"/>
      <c r="HX119" s="15"/>
      <c r="HY119" s="14"/>
      <c r="HZ119" s="14"/>
      <c r="IA119" s="15"/>
      <c r="IB119" s="15"/>
      <c r="IC119" s="14"/>
      <c r="ID119" s="14"/>
      <c r="IE119" s="15"/>
      <c r="IF119" s="15"/>
      <c r="IG119" s="14"/>
      <c r="IH119" s="14"/>
      <c r="II119" s="15"/>
      <c r="IJ119" s="15"/>
      <c r="IK119" s="14"/>
      <c r="IL119" s="14"/>
      <c r="IM119" s="15"/>
      <c r="IN119" s="15"/>
      <c r="IO119" s="14"/>
      <c r="IP119" s="14"/>
      <c r="IQ119" s="15"/>
      <c r="IR119" s="15"/>
      <c r="IS119" s="14"/>
    </row>
    <row r="120" spans="1:253" s="12" customFormat="1" ht="15.75" x14ac:dyDescent="0.25">
      <c r="A120" s="57" t="s">
        <v>497</v>
      </c>
      <c r="B120" s="48">
        <f t="shared" si="344"/>
        <v>0</v>
      </c>
      <c r="C120" s="48">
        <f t="shared" si="345"/>
        <v>146.4</v>
      </c>
      <c r="D120" s="48">
        <f t="shared" si="346"/>
        <v>146.4</v>
      </c>
      <c r="E120" s="15">
        <f t="shared" si="422"/>
        <v>100</v>
      </c>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4"/>
      <c r="AD120" s="15"/>
      <c r="AE120" s="15"/>
      <c r="AF120" s="15"/>
      <c r="AG120" s="14"/>
      <c r="AH120" s="15"/>
      <c r="AI120" s="15"/>
      <c r="AJ120" s="15"/>
      <c r="AK120" s="14"/>
      <c r="AL120" s="14"/>
      <c r="AM120" s="15"/>
      <c r="AN120" s="15"/>
      <c r="AO120" s="14"/>
      <c r="AP120" s="14"/>
      <c r="AQ120" s="15"/>
      <c r="AR120" s="15"/>
      <c r="AS120" s="14"/>
      <c r="AT120" s="14"/>
      <c r="AU120" s="15"/>
      <c r="AV120" s="15"/>
      <c r="AW120" s="14"/>
      <c r="AX120" s="14"/>
      <c r="AY120" s="14"/>
      <c r="AZ120" s="14"/>
      <c r="BA120" s="78"/>
      <c r="BB120" s="78"/>
      <c r="BC120" s="15"/>
      <c r="BD120" s="15"/>
      <c r="BE120" s="48"/>
      <c r="BF120" s="48"/>
      <c r="BG120" s="15"/>
      <c r="BH120" s="15"/>
      <c r="BI120" s="14"/>
      <c r="BJ120" s="14"/>
      <c r="BK120" s="15"/>
      <c r="BL120" s="15"/>
      <c r="BM120" s="14"/>
      <c r="BN120" s="14"/>
      <c r="BO120" s="15"/>
      <c r="BP120" s="15"/>
      <c r="BQ120" s="14"/>
      <c r="BR120" s="14"/>
      <c r="BS120" s="15"/>
      <c r="BT120" s="15"/>
      <c r="BU120" s="14"/>
      <c r="BV120" s="14"/>
      <c r="BW120" s="15"/>
      <c r="BX120" s="15"/>
      <c r="BY120" s="14"/>
      <c r="BZ120" s="14"/>
      <c r="CA120" s="48">
        <v>146.4</v>
      </c>
      <c r="CB120" s="48">
        <v>146.4</v>
      </c>
      <c r="CC120" s="14">
        <f t="shared" si="414"/>
        <v>100</v>
      </c>
      <c r="CD120" s="14"/>
      <c r="CE120" s="48"/>
      <c r="CF120" s="15"/>
      <c r="CG120" s="14"/>
      <c r="CH120" s="14"/>
      <c r="CI120" s="15"/>
      <c r="CJ120" s="15"/>
      <c r="CK120" s="14"/>
      <c r="CL120" s="14"/>
      <c r="CM120" s="48"/>
      <c r="CN120" s="15"/>
      <c r="CO120" s="14"/>
      <c r="CP120" s="14"/>
      <c r="CQ120" s="48"/>
      <c r="CR120" s="15"/>
      <c r="CS120" s="14"/>
      <c r="CT120" s="14"/>
      <c r="CU120" s="48"/>
      <c r="CV120" s="15"/>
      <c r="CW120" s="14"/>
      <c r="CX120" s="14"/>
      <c r="CY120" s="48"/>
      <c r="CZ120" s="15"/>
      <c r="DA120" s="14"/>
      <c r="DB120" s="155"/>
      <c r="DC120" s="48"/>
      <c r="DD120" s="48"/>
      <c r="DE120" s="14"/>
      <c r="DF120" s="14"/>
      <c r="DG120" s="48"/>
      <c r="DH120" s="48"/>
      <c r="DI120" s="14"/>
      <c r="DJ120" s="14"/>
      <c r="DK120" s="48"/>
      <c r="DL120" s="15"/>
      <c r="DM120" s="14"/>
      <c r="DN120" s="14"/>
      <c r="DO120" s="48"/>
      <c r="DP120" s="15"/>
      <c r="DQ120" s="14"/>
      <c r="DR120" s="14"/>
      <c r="DS120" s="48"/>
      <c r="DT120" s="15"/>
      <c r="DU120" s="14"/>
      <c r="DV120" s="14"/>
      <c r="DW120" s="48"/>
      <c r="DX120" s="15"/>
      <c r="DY120" s="14"/>
      <c r="DZ120" s="14"/>
      <c r="EA120" s="48"/>
      <c r="EB120" s="15"/>
      <c r="EC120" s="14"/>
      <c r="ED120" s="14"/>
      <c r="EE120" s="48"/>
      <c r="EF120" s="15"/>
      <c r="EG120" s="14"/>
      <c r="EH120" s="14"/>
      <c r="EI120" s="48"/>
      <c r="EJ120" s="15"/>
      <c r="EK120" s="14"/>
      <c r="EL120" s="14"/>
      <c r="EM120" s="48"/>
      <c r="EN120" s="15"/>
      <c r="EO120" s="14"/>
      <c r="EP120" s="14"/>
      <c r="EQ120" s="48"/>
      <c r="ER120" s="15"/>
      <c r="ES120" s="14"/>
      <c r="ET120" s="14"/>
      <c r="EU120" s="48"/>
      <c r="EV120" s="15"/>
      <c r="EW120" s="14"/>
      <c r="EX120" s="14"/>
      <c r="EY120" s="48"/>
      <c r="EZ120" s="15"/>
      <c r="FA120" s="14"/>
      <c r="FB120" s="14"/>
      <c r="FC120" s="48"/>
      <c r="FD120" s="15"/>
      <c r="FE120" s="14"/>
      <c r="FF120" s="14"/>
      <c r="FG120" s="48"/>
      <c r="FH120" s="15"/>
      <c r="FI120" s="14"/>
      <c r="FJ120" s="14"/>
      <c r="FK120" s="48"/>
      <c r="FL120" s="15"/>
      <c r="FM120" s="14"/>
      <c r="FN120" s="14"/>
      <c r="FO120" s="48"/>
      <c r="FP120" s="15"/>
      <c r="FQ120" s="14"/>
      <c r="FR120" s="14"/>
      <c r="FS120" s="15"/>
      <c r="FT120" s="15"/>
      <c r="FU120" s="14"/>
      <c r="FV120" s="14"/>
      <c r="FW120" s="15"/>
      <c r="FX120" s="15"/>
      <c r="FY120" s="14"/>
      <c r="FZ120" s="14"/>
      <c r="GA120" s="15"/>
      <c r="GB120" s="15"/>
      <c r="GC120" s="14"/>
      <c r="GD120" s="14"/>
      <c r="GE120" s="15"/>
      <c r="GF120" s="15"/>
      <c r="GG120" s="14"/>
      <c r="GH120" s="14"/>
      <c r="GI120" s="15"/>
      <c r="GJ120" s="15"/>
      <c r="GK120" s="14"/>
      <c r="GL120" s="14"/>
      <c r="GM120" s="15"/>
      <c r="GN120" s="15"/>
      <c r="GO120" s="14"/>
      <c r="GP120" s="14"/>
      <c r="GQ120" s="15"/>
      <c r="GR120" s="15"/>
      <c r="GS120" s="14"/>
      <c r="GT120" s="14"/>
      <c r="GU120" s="15"/>
      <c r="GV120" s="15"/>
      <c r="GW120" s="14"/>
      <c r="GX120" s="14"/>
      <c r="GY120" s="15"/>
      <c r="GZ120" s="15"/>
      <c r="HA120" s="14"/>
      <c r="HB120" s="14"/>
      <c r="HC120" s="15"/>
      <c r="HD120" s="15"/>
      <c r="HE120" s="14"/>
      <c r="HF120" s="14"/>
      <c r="HG120" s="15"/>
      <c r="HH120" s="15"/>
      <c r="HI120" s="14"/>
      <c r="HJ120" s="14"/>
      <c r="HK120" s="15"/>
      <c r="HL120" s="15"/>
      <c r="HM120" s="14"/>
      <c r="HN120" s="14"/>
      <c r="HO120" s="15"/>
      <c r="HP120" s="15"/>
      <c r="HQ120" s="14"/>
      <c r="HR120" s="14"/>
      <c r="HS120" s="15"/>
      <c r="HT120" s="15"/>
      <c r="HU120" s="14"/>
      <c r="HV120" s="14"/>
      <c r="HW120" s="15"/>
      <c r="HX120" s="15"/>
      <c r="HY120" s="14"/>
      <c r="HZ120" s="14"/>
      <c r="IA120" s="15"/>
      <c r="IB120" s="15"/>
      <c r="IC120" s="14"/>
      <c r="ID120" s="14"/>
      <c r="IE120" s="15"/>
      <c r="IF120" s="15"/>
      <c r="IG120" s="14"/>
      <c r="IH120" s="14"/>
      <c r="II120" s="15"/>
      <c r="IJ120" s="15"/>
      <c r="IK120" s="14"/>
      <c r="IL120" s="14"/>
      <c r="IM120" s="15"/>
      <c r="IN120" s="15"/>
      <c r="IO120" s="14"/>
      <c r="IP120" s="14"/>
      <c r="IQ120" s="15"/>
      <c r="IR120" s="15"/>
      <c r="IS120" s="14"/>
    </row>
    <row r="121" spans="1:253" s="12" customFormat="1" ht="15.75" x14ac:dyDescent="0.25">
      <c r="A121" s="57" t="s">
        <v>498</v>
      </c>
      <c r="B121" s="48">
        <f t="shared" si="344"/>
        <v>0</v>
      </c>
      <c r="C121" s="48">
        <f t="shared" si="345"/>
        <v>52.7</v>
      </c>
      <c r="D121" s="48">
        <f t="shared" si="346"/>
        <v>52.7</v>
      </c>
      <c r="E121" s="15">
        <f t="shared" si="422"/>
        <v>100</v>
      </c>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4"/>
      <c r="AD121" s="15"/>
      <c r="AE121" s="15"/>
      <c r="AF121" s="15"/>
      <c r="AG121" s="14"/>
      <c r="AH121" s="15"/>
      <c r="AI121" s="15"/>
      <c r="AJ121" s="15"/>
      <c r="AK121" s="14"/>
      <c r="AL121" s="14"/>
      <c r="AM121" s="15"/>
      <c r="AN121" s="15"/>
      <c r="AO121" s="14"/>
      <c r="AP121" s="14"/>
      <c r="AQ121" s="15"/>
      <c r="AR121" s="15"/>
      <c r="AS121" s="14"/>
      <c r="AT121" s="14"/>
      <c r="AU121" s="15"/>
      <c r="AV121" s="15"/>
      <c r="AW121" s="14"/>
      <c r="AX121" s="14"/>
      <c r="AY121" s="14"/>
      <c r="AZ121" s="14"/>
      <c r="BA121" s="78"/>
      <c r="BB121" s="78"/>
      <c r="BC121" s="15"/>
      <c r="BD121" s="15"/>
      <c r="BE121" s="48"/>
      <c r="BF121" s="48"/>
      <c r="BG121" s="15"/>
      <c r="BH121" s="15"/>
      <c r="BI121" s="14"/>
      <c r="BJ121" s="14"/>
      <c r="BK121" s="15"/>
      <c r="BL121" s="15"/>
      <c r="BM121" s="14"/>
      <c r="BN121" s="14"/>
      <c r="BO121" s="15"/>
      <c r="BP121" s="15"/>
      <c r="BQ121" s="14"/>
      <c r="BR121" s="14"/>
      <c r="BS121" s="15"/>
      <c r="BT121" s="15"/>
      <c r="BU121" s="14"/>
      <c r="BV121" s="14"/>
      <c r="BW121" s="15"/>
      <c r="BX121" s="15"/>
      <c r="BY121" s="14"/>
      <c r="BZ121" s="14"/>
      <c r="CA121" s="48">
        <v>52.7</v>
      </c>
      <c r="CB121" s="48">
        <v>52.7</v>
      </c>
      <c r="CC121" s="14">
        <f t="shared" si="414"/>
        <v>100</v>
      </c>
      <c r="CD121" s="14"/>
      <c r="CE121" s="48"/>
      <c r="CF121" s="15"/>
      <c r="CG121" s="14"/>
      <c r="CH121" s="14"/>
      <c r="CI121" s="15"/>
      <c r="CJ121" s="15"/>
      <c r="CK121" s="14"/>
      <c r="CL121" s="14"/>
      <c r="CM121" s="48"/>
      <c r="CN121" s="15"/>
      <c r="CO121" s="14"/>
      <c r="CP121" s="14"/>
      <c r="CQ121" s="48"/>
      <c r="CR121" s="15"/>
      <c r="CS121" s="14"/>
      <c r="CT121" s="14"/>
      <c r="CU121" s="48"/>
      <c r="CV121" s="15"/>
      <c r="CW121" s="14"/>
      <c r="CX121" s="14"/>
      <c r="CY121" s="48"/>
      <c r="CZ121" s="15"/>
      <c r="DA121" s="14"/>
      <c r="DB121" s="155"/>
      <c r="DC121" s="48"/>
      <c r="DD121" s="48"/>
      <c r="DE121" s="14"/>
      <c r="DF121" s="14"/>
      <c r="DG121" s="48"/>
      <c r="DH121" s="48"/>
      <c r="DI121" s="14"/>
      <c r="DJ121" s="14"/>
      <c r="DK121" s="48"/>
      <c r="DL121" s="15"/>
      <c r="DM121" s="14"/>
      <c r="DN121" s="14"/>
      <c r="DO121" s="48"/>
      <c r="DP121" s="15"/>
      <c r="DQ121" s="14"/>
      <c r="DR121" s="14"/>
      <c r="DS121" s="48"/>
      <c r="DT121" s="15"/>
      <c r="DU121" s="14"/>
      <c r="DV121" s="14"/>
      <c r="DW121" s="48"/>
      <c r="DX121" s="15"/>
      <c r="DY121" s="14"/>
      <c r="DZ121" s="14"/>
      <c r="EA121" s="48"/>
      <c r="EB121" s="15"/>
      <c r="EC121" s="14"/>
      <c r="ED121" s="14"/>
      <c r="EE121" s="48"/>
      <c r="EF121" s="15"/>
      <c r="EG121" s="14"/>
      <c r="EH121" s="14"/>
      <c r="EI121" s="48"/>
      <c r="EJ121" s="15"/>
      <c r="EK121" s="14"/>
      <c r="EL121" s="14"/>
      <c r="EM121" s="48"/>
      <c r="EN121" s="15"/>
      <c r="EO121" s="14"/>
      <c r="EP121" s="14"/>
      <c r="EQ121" s="48"/>
      <c r="ER121" s="15"/>
      <c r="ES121" s="14"/>
      <c r="ET121" s="14"/>
      <c r="EU121" s="48"/>
      <c r="EV121" s="15"/>
      <c r="EW121" s="14"/>
      <c r="EX121" s="14"/>
      <c r="EY121" s="48"/>
      <c r="EZ121" s="15"/>
      <c r="FA121" s="14"/>
      <c r="FB121" s="14"/>
      <c r="FC121" s="48"/>
      <c r="FD121" s="15"/>
      <c r="FE121" s="14"/>
      <c r="FF121" s="14"/>
      <c r="FG121" s="48"/>
      <c r="FH121" s="15"/>
      <c r="FI121" s="14"/>
      <c r="FJ121" s="14"/>
      <c r="FK121" s="48"/>
      <c r="FL121" s="15"/>
      <c r="FM121" s="14"/>
      <c r="FN121" s="14"/>
      <c r="FO121" s="48"/>
      <c r="FP121" s="15"/>
      <c r="FQ121" s="14"/>
      <c r="FR121" s="14"/>
      <c r="FS121" s="15"/>
      <c r="FT121" s="15"/>
      <c r="FU121" s="14"/>
      <c r="FV121" s="14"/>
      <c r="FW121" s="15"/>
      <c r="FX121" s="15"/>
      <c r="FY121" s="14"/>
      <c r="FZ121" s="14"/>
      <c r="GA121" s="15"/>
      <c r="GB121" s="15"/>
      <c r="GC121" s="14"/>
      <c r="GD121" s="14"/>
      <c r="GE121" s="15"/>
      <c r="GF121" s="15"/>
      <c r="GG121" s="14"/>
      <c r="GH121" s="14"/>
      <c r="GI121" s="15"/>
      <c r="GJ121" s="15"/>
      <c r="GK121" s="14"/>
      <c r="GL121" s="14"/>
      <c r="GM121" s="15"/>
      <c r="GN121" s="15"/>
      <c r="GO121" s="14"/>
      <c r="GP121" s="14"/>
      <c r="GQ121" s="15"/>
      <c r="GR121" s="15"/>
      <c r="GS121" s="14"/>
      <c r="GT121" s="14"/>
      <c r="GU121" s="15"/>
      <c r="GV121" s="15"/>
      <c r="GW121" s="14"/>
      <c r="GX121" s="14"/>
      <c r="GY121" s="15"/>
      <c r="GZ121" s="15"/>
      <c r="HA121" s="14"/>
      <c r="HB121" s="14"/>
      <c r="HC121" s="15"/>
      <c r="HD121" s="15"/>
      <c r="HE121" s="14"/>
      <c r="HF121" s="14"/>
      <c r="HG121" s="15"/>
      <c r="HH121" s="15"/>
      <c r="HI121" s="14"/>
      <c r="HJ121" s="14"/>
      <c r="HK121" s="15"/>
      <c r="HL121" s="15"/>
      <c r="HM121" s="14"/>
      <c r="HN121" s="14"/>
      <c r="HO121" s="15"/>
      <c r="HP121" s="15"/>
      <c r="HQ121" s="14"/>
      <c r="HR121" s="14"/>
      <c r="HS121" s="15"/>
      <c r="HT121" s="15"/>
      <c r="HU121" s="14"/>
      <c r="HV121" s="14"/>
      <c r="HW121" s="15"/>
      <c r="HX121" s="15"/>
      <c r="HY121" s="14"/>
      <c r="HZ121" s="14"/>
      <c r="IA121" s="15"/>
      <c r="IB121" s="15"/>
      <c r="IC121" s="14"/>
      <c r="ID121" s="14"/>
      <c r="IE121" s="15"/>
      <c r="IF121" s="15"/>
      <c r="IG121" s="14"/>
      <c r="IH121" s="14"/>
      <c r="II121" s="15"/>
      <c r="IJ121" s="15"/>
      <c r="IK121" s="14"/>
      <c r="IL121" s="14"/>
      <c r="IM121" s="15"/>
      <c r="IN121" s="15"/>
      <c r="IO121" s="14"/>
      <c r="IP121" s="14"/>
      <c r="IQ121" s="15"/>
      <c r="IR121" s="15"/>
      <c r="IS121" s="14"/>
    </row>
    <row r="122" spans="1:253" s="12" customFormat="1" ht="18" customHeight="1" x14ac:dyDescent="0.25">
      <c r="A122" s="57" t="s">
        <v>312</v>
      </c>
      <c r="B122" s="48">
        <f t="shared" si="344"/>
        <v>0</v>
      </c>
      <c r="C122" s="48">
        <f t="shared" si="345"/>
        <v>22442.5</v>
      </c>
      <c r="D122" s="48">
        <f t="shared" si="346"/>
        <v>22442.4804</v>
      </c>
      <c r="E122" s="15">
        <f t="shared" si="422"/>
        <v>99.999912665701245</v>
      </c>
      <c r="F122" s="15"/>
      <c r="G122" s="48"/>
      <c r="H122" s="48"/>
      <c r="I122" s="48"/>
      <c r="J122" s="48"/>
      <c r="K122" s="48"/>
      <c r="L122" s="48"/>
      <c r="M122" s="48"/>
      <c r="N122" s="48"/>
      <c r="O122" s="48"/>
      <c r="P122" s="48"/>
      <c r="Q122" s="48"/>
      <c r="R122" s="48"/>
      <c r="S122" s="287"/>
      <c r="T122" s="287"/>
      <c r="U122" s="287"/>
      <c r="V122" s="287"/>
      <c r="W122" s="287"/>
      <c r="X122" s="287"/>
      <c r="Y122" s="287"/>
      <c r="Z122" s="287"/>
      <c r="AA122" s="287"/>
      <c r="AB122" s="287"/>
      <c r="AC122" s="287"/>
      <c r="AD122" s="287"/>
      <c r="AE122" s="287"/>
      <c r="AF122" s="287"/>
      <c r="AG122" s="287"/>
      <c r="AH122" s="48"/>
      <c r="AI122" s="48"/>
      <c r="AJ122" s="48"/>
      <c r="AK122" s="48"/>
      <c r="AL122" s="48"/>
      <c r="AM122" s="287"/>
      <c r="AN122" s="287"/>
      <c r="AO122" s="287"/>
      <c r="AP122" s="287"/>
      <c r="AQ122" s="287"/>
      <c r="AR122" s="287"/>
      <c r="AS122" s="287"/>
      <c r="AT122" s="287"/>
      <c r="AU122" s="287"/>
      <c r="AV122" s="287"/>
      <c r="AW122" s="287"/>
      <c r="AX122" s="287"/>
      <c r="AY122" s="287"/>
      <c r="AZ122" s="287"/>
      <c r="BA122" s="78"/>
      <c r="BB122" s="78"/>
      <c r="BC122" s="287"/>
      <c r="BD122" s="287"/>
      <c r="BE122" s="48"/>
      <c r="BF122" s="48"/>
      <c r="BG122" s="287"/>
      <c r="BH122" s="287"/>
      <c r="BI122" s="287"/>
      <c r="BJ122" s="287"/>
      <c r="BK122" s="287"/>
      <c r="BL122" s="287"/>
      <c r="BM122" s="287"/>
      <c r="BN122" s="287"/>
      <c r="BO122" s="287"/>
      <c r="BP122" s="287"/>
      <c r="BQ122" s="287"/>
      <c r="BR122" s="287"/>
      <c r="BS122" s="287"/>
      <c r="BT122" s="287"/>
      <c r="BU122" s="287"/>
      <c r="BV122" s="287"/>
      <c r="BW122" s="287"/>
      <c r="BX122" s="287"/>
      <c r="BY122" s="287"/>
      <c r="BZ122" s="287"/>
      <c r="CA122" s="48"/>
      <c r="CB122" s="48"/>
      <c r="CC122" s="14"/>
      <c r="CD122" s="14"/>
      <c r="CE122" s="48"/>
      <c r="CF122" s="15"/>
      <c r="CG122" s="287"/>
      <c r="CH122" s="287"/>
      <c r="CI122" s="287"/>
      <c r="CJ122" s="287"/>
      <c r="CK122" s="287"/>
      <c r="CL122" s="287"/>
      <c r="CM122" s="48"/>
      <c r="CN122" s="15"/>
      <c r="CO122" s="287"/>
      <c r="CP122" s="287"/>
      <c r="CQ122" s="48"/>
      <c r="CR122" s="15"/>
      <c r="CS122" s="287"/>
      <c r="CT122" s="287"/>
      <c r="CU122" s="48"/>
      <c r="CV122" s="15"/>
      <c r="CW122" s="287"/>
      <c r="CX122" s="287"/>
      <c r="CY122" s="48"/>
      <c r="CZ122" s="15"/>
      <c r="DA122" s="287"/>
      <c r="DB122" s="275"/>
      <c r="DC122" s="48"/>
      <c r="DD122" s="48"/>
      <c r="DE122" s="287"/>
      <c r="DF122" s="287"/>
      <c r="DG122" s="48"/>
      <c r="DH122" s="48"/>
      <c r="DI122" s="14"/>
      <c r="DJ122" s="14"/>
      <c r="DK122" s="48"/>
      <c r="DL122" s="15"/>
      <c r="DM122" s="14"/>
      <c r="DN122" s="14"/>
      <c r="DO122" s="48"/>
      <c r="DP122" s="15"/>
      <c r="DQ122" s="14"/>
      <c r="DR122" s="14"/>
      <c r="DS122" s="48"/>
      <c r="DT122" s="15"/>
      <c r="DU122" s="14"/>
      <c r="DV122" s="14"/>
      <c r="DW122" s="48"/>
      <c r="DX122" s="15"/>
      <c r="DY122" s="14"/>
      <c r="DZ122" s="14"/>
      <c r="EA122" s="48"/>
      <c r="EB122" s="15"/>
      <c r="EC122" s="14"/>
      <c r="ED122" s="14"/>
      <c r="EE122" s="48"/>
      <c r="EF122" s="15"/>
      <c r="EG122" s="14"/>
      <c r="EH122" s="14"/>
      <c r="EI122" s="48"/>
      <c r="EJ122" s="15"/>
      <c r="EK122" s="14"/>
      <c r="EL122" s="14"/>
      <c r="EM122" s="48"/>
      <c r="EN122" s="15"/>
      <c r="EO122" s="14"/>
      <c r="EP122" s="14"/>
      <c r="EQ122" s="48"/>
      <c r="ER122" s="15"/>
      <c r="ES122" s="14"/>
      <c r="ET122" s="14"/>
      <c r="EU122" s="48"/>
      <c r="EV122" s="15"/>
      <c r="EW122" s="14"/>
      <c r="EX122" s="14"/>
      <c r="EY122" s="48"/>
      <c r="EZ122" s="15"/>
      <c r="FA122" s="14"/>
      <c r="FB122" s="14"/>
      <c r="FC122" s="48"/>
      <c r="FD122" s="15"/>
      <c r="FE122" s="14"/>
      <c r="FF122" s="14"/>
      <c r="FG122" s="48"/>
      <c r="FH122" s="15"/>
      <c r="FI122" s="14"/>
      <c r="FJ122" s="14"/>
      <c r="FK122" s="48"/>
      <c r="FL122" s="15"/>
      <c r="FM122" s="14"/>
      <c r="FN122" s="14"/>
      <c r="FO122" s="48"/>
      <c r="FP122" s="15"/>
      <c r="FQ122" s="14"/>
      <c r="FR122" s="14"/>
      <c r="FS122" s="48"/>
      <c r="FT122" s="15"/>
      <c r="FU122" s="48"/>
      <c r="FV122" s="48"/>
      <c r="FW122" s="133">
        <v>10000</v>
      </c>
      <c r="FX122" s="133">
        <v>10000</v>
      </c>
      <c r="FY122" s="14">
        <f t="shared" si="419"/>
        <v>100</v>
      </c>
      <c r="FZ122" s="14"/>
      <c r="GA122" s="133"/>
      <c r="GB122" s="15"/>
      <c r="GC122" s="14"/>
      <c r="GD122" s="14"/>
      <c r="GE122" s="133"/>
      <c r="GF122" s="15"/>
      <c r="GG122" s="14"/>
      <c r="GH122" s="14"/>
      <c r="GI122" s="133"/>
      <c r="GJ122" s="15"/>
      <c r="GK122" s="14"/>
      <c r="GL122" s="14"/>
      <c r="GM122" s="133"/>
      <c r="GN122" s="15"/>
      <c r="GO122" s="14"/>
      <c r="GP122" s="14"/>
      <c r="GQ122" s="133"/>
      <c r="GR122" s="15"/>
      <c r="GS122" s="14"/>
      <c r="GT122" s="14"/>
      <c r="GU122" s="133"/>
      <c r="GV122" s="15"/>
      <c r="GW122" s="14"/>
      <c r="GX122" s="14"/>
      <c r="GY122" s="133"/>
      <c r="GZ122" s="15"/>
      <c r="HA122" s="14"/>
      <c r="HB122" s="14"/>
      <c r="HC122" s="133"/>
      <c r="HD122" s="15"/>
      <c r="HE122" s="14"/>
      <c r="HF122" s="14"/>
      <c r="HG122" s="133"/>
      <c r="HH122" s="133"/>
      <c r="HI122" s="14"/>
      <c r="HJ122" s="14"/>
      <c r="HK122" s="133"/>
      <c r="HL122" s="15"/>
      <c r="HM122" s="14"/>
      <c r="HN122" s="14"/>
      <c r="HO122" s="133"/>
      <c r="HP122" s="15"/>
      <c r="HQ122" s="14"/>
      <c r="HR122" s="14"/>
      <c r="HS122" s="133"/>
      <c r="HT122" s="15"/>
      <c r="HU122" s="14"/>
      <c r="HV122" s="14"/>
      <c r="HW122" s="133"/>
      <c r="HX122" s="15"/>
      <c r="HY122" s="14"/>
      <c r="HZ122" s="14"/>
      <c r="IA122" s="133"/>
      <c r="IB122" s="15"/>
      <c r="IC122" s="14"/>
      <c r="ID122" s="14"/>
      <c r="IE122" s="133"/>
      <c r="IF122" s="15"/>
      <c r="IG122" s="14"/>
      <c r="IH122" s="14"/>
      <c r="II122" s="133">
        <v>12442.5</v>
      </c>
      <c r="IJ122" s="15">
        <v>12442.4804</v>
      </c>
      <c r="IK122" s="14">
        <f>IJ122/II122*100</f>
        <v>99.999842475386785</v>
      </c>
      <c r="IL122" s="14"/>
      <c r="IM122" s="133"/>
      <c r="IN122" s="15"/>
      <c r="IO122" s="14"/>
      <c r="IP122" s="14"/>
      <c r="IQ122" s="133"/>
      <c r="IR122" s="15"/>
      <c r="IS122" s="14"/>
    </row>
    <row r="123" spans="1:253" s="12" customFormat="1" ht="18" customHeight="1" x14ac:dyDescent="0.25">
      <c r="A123" s="57" t="s">
        <v>649</v>
      </c>
      <c r="B123" s="48">
        <f t="shared" si="344"/>
        <v>0</v>
      </c>
      <c r="C123" s="48">
        <f t="shared" si="345"/>
        <v>54.5</v>
      </c>
      <c r="D123" s="48">
        <f t="shared" si="346"/>
        <v>54.5</v>
      </c>
      <c r="E123" s="15">
        <f t="shared" si="422"/>
        <v>100</v>
      </c>
      <c r="F123" s="15"/>
      <c r="G123" s="48"/>
      <c r="H123" s="48"/>
      <c r="I123" s="48"/>
      <c r="J123" s="48"/>
      <c r="K123" s="48"/>
      <c r="L123" s="48"/>
      <c r="M123" s="48"/>
      <c r="N123" s="48"/>
      <c r="O123" s="48"/>
      <c r="P123" s="48"/>
      <c r="Q123" s="48"/>
      <c r="R123" s="48"/>
      <c r="S123" s="287"/>
      <c r="T123" s="287"/>
      <c r="U123" s="287"/>
      <c r="V123" s="287"/>
      <c r="W123" s="287"/>
      <c r="X123" s="287"/>
      <c r="Y123" s="287"/>
      <c r="Z123" s="287"/>
      <c r="AA123" s="287"/>
      <c r="AB123" s="287"/>
      <c r="AC123" s="287"/>
      <c r="AD123" s="287"/>
      <c r="AE123" s="287"/>
      <c r="AF123" s="287"/>
      <c r="AG123" s="287"/>
      <c r="AH123" s="48"/>
      <c r="AI123" s="48"/>
      <c r="AJ123" s="48"/>
      <c r="AK123" s="48"/>
      <c r="AL123" s="48"/>
      <c r="AM123" s="287"/>
      <c r="AN123" s="287"/>
      <c r="AO123" s="287"/>
      <c r="AP123" s="287"/>
      <c r="AQ123" s="287"/>
      <c r="AR123" s="287"/>
      <c r="AS123" s="287"/>
      <c r="AT123" s="287"/>
      <c r="AU123" s="287"/>
      <c r="AV123" s="287"/>
      <c r="AW123" s="287"/>
      <c r="AX123" s="287"/>
      <c r="AY123" s="287"/>
      <c r="AZ123" s="287"/>
      <c r="BA123" s="78"/>
      <c r="BB123" s="78"/>
      <c r="BC123" s="287"/>
      <c r="BD123" s="287"/>
      <c r="BE123" s="48"/>
      <c r="BF123" s="48"/>
      <c r="BG123" s="287"/>
      <c r="BH123" s="287"/>
      <c r="BI123" s="287"/>
      <c r="BJ123" s="287"/>
      <c r="BK123" s="287"/>
      <c r="BL123" s="287"/>
      <c r="BM123" s="287"/>
      <c r="BN123" s="287"/>
      <c r="BO123" s="287"/>
      <c r="BP123" s="287"/>
      <c r="BQ123" s="287"/>
      <c r="BR123" s="287"/>
      <c r="BS123" s="287"/>
      <c r="BT123" s="287"/>
      <c r="BU123" s="287"/>
      <c r="BV123" s="287"/>
      <c r="BW123" s="287"/>
      <c r="BX123" s="287"/>
      <c r="BY123" s="287"/>
      <c r="BZ123" s="287"/>
      <c r="CA123" s="48">
        <v>54.5</v>
      </c>
      <c r="CB123" s="48">
        <v>54.5</v>
      </c>
      <c r="CC123" s="14">
        <f t="shared" si="414"/>
        <v>100</v>
      </c>
      <c r="CD123" s="14"/>
      <c r="CE123" s="48"/>
      <c r="CF123" s="15"/>
      <c r="CG123" s="287"/>
      <c r="CH123" s="287"/>
      <c r="CI123" s="287"/>
      <c r="CJ123" s="287"/>
      <c r="CK123" s="287"/>
      <c r="CL123" s="287"/>
      <c r="CM123" s="48"/>
      <c r="CN123" s="15"/>
      <c r="CO123" s="287"/>
      <c r="CP123" s="287"/>
      <c r="CQ123" s="48"/>
      <c r="CR123" s="15"/>
      <c r="CS123" s="287"/>
      <c r="CT123" s="287"/>
      <c r="CU123" s="48"/>
      <c r="CV123" s="15"/>
      <c r="CW123" s="287"/>
      <c r="CX123" s="287"/>
      <c r="CY123" s="48"/>
      <c r="CZ123" s="15"/>
      <c r="DA123" s="287"/>
      <c r="DB123" s="275"/>
      <c r="DC123" s="48"/>
      <c r="DD123" s="48"/>
      <c r="DE123" s="287"/>
      <c r="DF123" s="287"/>
      <c r="DG123" s="48"/>
      <c r="DH123" s="48"/>
      <c r="DI123" s="14"/>
      <c r="DJ123" s="14"/>
      <c r="DK123" s="48"/>
      <c r="DL123" s="15"/>
      <c r="DM123" s="14"/>
      <c r="DN123" s="14"/>
      <c r="DO123" s="48"/>
      <c r="DP123" s="15"/>
      <c r="DQ123" s="14"/>
      <c r="DR123" s="14"/>
      <c r="DS123" s="48"/>
      <c r="DT123" s="15"/>
      <c r="DU123" s="14"/>
      <c r="DV123" s="14"/>
      <c r="DW123" s="48"/>
      <c r="DX123" s="15"/>
      <c r="DY123" s="14"/>
      <c r="DZ123" s="14"/>
      <c r="EA123" s="48"/>
      <c r="EB123" s="15"/>
      <c r="EC123" s="14"/>
      <c r="ED123" s="14"/>
      <c r="EE123" s="48"/>
      <c r="EF123" s="15"/>
      <c r="EG123" s="14"/>
      <c r="EH123" s="14"/>
      <c r="EI123" s="48"/>
      <c r="EJ123" s="15"/>
      <c r="EK123" s="14"/>
      <c r="EL123" s="14"/>
      <c r="EM123" s="48"/>
      <c r="EN123" s="15"/>
      <c r="EO123" s="14"/>
      <c r="EP123" s="14"/>
      <c r="EQ123" s="48"/>
      <c r="ER123" s="15"/>
      <c r="ES123" s="14"/>
      <c r="ET123" s="14"/>
      <c r="EU123" s="48"/>
      <c r="EV123" s="15"/>
      <c r="EW123" s="14"/>
      <c r="EX123" s="14"/>
      <c r="EY123" s="48"/>
      <c r="EZ123" s="15"/>
      <c r="FA123" s="14"/>
      <c r="FB123" s="14"/>
      <c r="FC123" s="48"/>
      <c r="FD123" s="15"/>
      <c r="FE123" s="14"/>
      <c r="FF123" s="14"/>
      <c r="FG123" s="48"/>
      <c r="FH123" s="15"/>
      <c r="FI123" s="14"/>
      <c r="FJ123" s="14"/>
      <c r="FK123" s="48"/>
      <c r="FL123" s="15"/>
      <c r="FM123" s="14"/>
      <c r="FN123" s="14"/>
      <c r="FO123" s="48"/>
      <c r="FP123" s="15"/>
      <c r="FQ123" s="14"/>
      <c r="FR123" s="14"/>
      <c r="FS123" s="48"/>
      <c r="FT123" s="15"/>
      <c r="FU123" s="48"/>
      <c r="FV123" s="48"/>
      <c r="FW123" s="48"/>
      <c r="FX123" s="15"/>
      <c r="FY123" s="48"/>
      <c r="FZ123" s="48"/>
      <c r="GA123" s="48"/>
      <c r="GB123" s="15"/>
      <c r="GC123" s="48"/>
      <c r="GD123" s="48"/>
      <c r="GE123" s="48"/>
      <c r="GF123" s="15"/>
      <c r="GG123" s="48"/>
      <c r="GH123" s="48"/>
      <c r="GI123" s="48"/>
      <c r="GJ123" s="15"/>
      <c r="GK123" s="48"/>
      <c r="GL123" s="48"/>
      <c r="GM123" s="48"/>
      <c r="GN123" s="15"/>
      <c r="GO123" s="48"/>
      <c r="GP123" s="48"/>
      <c r="GQ123" s="48"/>
      <c r="GR123" s="15"/>
      <c r="GS123" s="48"/>
      <c r="GT123" s="48"/>
      <c r="GU123" s="48"/>
      <c r="GV123" s="15"/>
      <c r="GW123" s="48"/>
      <c r="GX123" s="48"/>
      <c r="GY123" s="48"/>
      <c r="GZ123" s="15"/>
      <c r="HA123" s="48"/>
      <c r="HB123" s="48"/>
      <c r="HC123" s="48"/>
      <c r="HD123" s="15"/>
      <c r="HE123" s="48"/>
      <c r="HF123" s="48"/>
      <c r="HG123" s="48"/>
      <c r="HH123" s="48"/>
      <c r="HI123" s="48"/>
      <c r="HJ123" s="48"/>
      <c r="HK123" s="48"/>
      <c r="HL123" s="15"/>
      <c r="HM123" s="14"/>
      <c r="HN123" s="14"/>
      <c r="HO123" s="48"/>
      <c r="HP123" s="15"/>
      <c r="HQ123" s="14"/>
      <c r="HR123" s="14"/>
      <c r="HS123" s="48"/>
      <c r="HT123" s="15"/>
      <c r="HU123" s="14"/>
      <c r="HV123" s="14"/>
      <c r="HW123" s="48"/>
      <c r="HX123" s="15"/>
      <c r="HY123" s="14"/>
      <c r="HZ123" s="14"/>
      <c r="IA123" s="48"/>
      <c r="IB123" s="15"/>
      <c r="IC123" s="14"/>
      <c r="ID123" s="14"/>
      <c r="IE123" s="48"/>
      <c r="IF123" s="15"/>
      <c r="IG123" s="14"/>
      <c r="IH123" s="14"/>
      <c r="II123" s="48"/>
      <c r="IJ123" s="15"/>
      <c r="IK123" s="14"/>
      <c r="IL123" s="14"/>
      <c r="IM123" s="48"/>
      <c r="IN123" s="15"/>
      <c r="IO123" s="14"/>
      <c r="IP123" s="14"/>
      <c r="IQ123" s="48"/>
      <c r="IR123" s="15"/>
      <c r="IS123" s="14"/>
    </row>
    <row r="124" spans="1:253" s="12" customFormat="1" ht="18" customHeight="1" x14ac:dyDescent="0.25">
      <c r="A124" s="57" t="s">
        <v>500</v>
      </c>
      <c r="B124" s="48">
        <f t="shared" si="344"/>
        <v>0</v>
      </c>
      <c r="C124" s="48">
        <f t="shared" si="345"/>
        <v>27.1</v>
      </c>
      <c r="D124" s="48">
        <f t="shared" si="346"/>
        <v>27.1</v>
      </c>
      <c r="E124" s="15">
        <f t="shared" si="422"/>
        <v>100</v>
      </c>
      <c r="F124" s="15"/>
      <c r="G124" s="48"/>
      <c r="H124" s="48"/>
      <c r="I124" s="48"/>
      <c r="J124" s="48"/>
      <c r="K124" s="48"/>
      <c r="L124" s="48"/>
      <c r="M124" s="48"/>
      <c r="N124" s="48"/>
      <c r="O124" s="48"/>
      <c r="P124" s="48"/>
      <c r="Q124" s="48"/>
      <c r="R124" s="48"/>
      <c r="S124" s="287"/>
      <c r="T124" s="287"/>
      <c r="U124" s="287"/>
      <c r="V124" s="287"/>
      <c r="W124" s="287"/>
      <c r="X124" s="287"/>
      <c r="Y124" s="287"/>
      <c r="Z124" s="287"/>
      <c r="AA124" s="287"/>
      <c r="AB124" s="287"/>
      <c r="AC124" s="287"/>
      <c r="AD124" s="287"/>
      <c r="AE124" s="287"/>
      <c r="AF124" s="287"/>
      <c r="AG124" s="287"/>
      <c r="AH124" s="48"/>
      <c r="AI124" s="48"/>
      <c r="AJ124" s="48"/>
      <c r="AK124" s="48"/>
      <c r="AL124" s="48"/>
      <c r="AM124" s="287"/>
      <c r="AN124" s="287"/>
      <c r="AO124" s="287"/>
      <c r="AP124" s="287"/>
      <c r="AQ124" s="287"/>
      <c r="AR124" s="287"/>
      <c r="AS124" s="287"/>
      <c r="AT124" s="287"/>
      <c r="AU124" s="287"/>
      <c r="AV124" s="287"/>
      <c r="AW124" s="287"/>
      <c r="AX124" s="287"/>
      <c r="AY124" s="287"/>
      <c r="AZ124" s="287"/>
      <c r="BA124" s="78"/>
      <c r="BB124" s="78"/>
      <c r="BC124" s="287"/>
      <c r="BD124" s="287"/>
      <c r="BE124" s="48"/>
      <c r="BF124" s="48"/>
      <c r="BG124" s="287"/>
      <c r="BH124" s="287"/>
      <c r="BI124" s="287"/>
      <c r="BJ124" s="287"/>
      <c r="BK124" s="287"/>
      <c r="BL124" s="287"/>
      <c r="BM124" s="287"/>
      <c r="BN124" s="287"/>
      <c r="BO124" s="287"/>
      <c r="BP124" s="287"/>
      <c r="BQ124" s="287"/>
      <c r="BR124" s="287"/>
      <c r="BS124" s="287"/>
      <c r="BT124" s="287"/>
      <c r="BU124" s="287"/>
      <c r="BV124" s="287"/>
      <c r="BW124" s="287"/>
      <c r="BX124" s="287"/>
      <c r="BY124" s="287"/>
      <c r="BZ124" s="287"/>
      <c r="CA124" s="48">
        <v>27.1</v>
      </c>
      <c r="CB124" s="48">
        <v>27.1</v>
      </c>
      <c r="CC124" s="14">
        <f t="shared" si="414"/>
        <v>100</v>
      </c>
      <c r="CD124" s="14"/>
      <c r="CE124" s="48"/>
      <c r="CF124" s="15"/>
      <c r="CG124" s="287"/>
      <c r="CH124" s="287"/>
      <c r="CI124" s="287"/>
      <c r="CJ124" s="287"/>
      <c r="CK124" s="287"/>
      <c r="CL124" s="287"/>
      <c r="CM124" s="48"/>
      <c r="CN124" s="15"/>
      <c r="CO124" s="287"/>
      <c r="CP124" s="287"/>
      <c r="CQ124" s="48"/>
      <c r="CR124" s="15"/>
      <c r="CS124" s="287"/>
      <c r="CT124" s="287"/>
      <c r="CU124" s="48"/>
      <c r="CV124" s="15"/>
      <c r="CW124" s="287"/>
      <c r="CX124" s="287"/>
      <c r="CY124" s="48"/>
      <c r="CZ124" s="15"/>
      <c r="DA124" s="287"/>
      <c r="DB124" s="275"/>
      <c r="DC124" s="48"/>
      <c r="DD124" s="48"/>
      <c r="DE124" s="287"/>
      <c r="DF124" s="287"/>
      <c r="DG124" s="48"/>
      <c r="DH124" s="48"/>
      <c r="DI124" s="14"/>
      <c r="DJ124" s="14"/>
      <c r="DK124" s="48"/>
      <c r="DL124" s="15"/>
      <c r="DM124" s="14"/>
      <c r="DN124" s="14"/>
      <c r="DO124" s="48"/>
      <c r="DP124" s="15"/>
      <c r="DQ124" s="14"/>
      <c r="DR124" s="14"/>
      <c r="DS124" s="48"/>
      <c r="DT124" s="15"/>
      <c r="DU124" s="14"/>
      <c r="DV124" s="14"/>
      <c r="DW124" s="48"/>
      <c r="DX124" s="15"/>
      <c r="DY124" s="14"/>
      <c r="DZ124" s="14"/>
      <c r="EA124" s="48"/>
      <c r="EB124" s="15"/>
      <c r="EC124" s="14"/>
      <c r="ED124" s="14"/>
      <c r="EE124" s="48"/>
      <c r="EF124" s="15"/>
      <c r="EG124" s="14"/>
      <c r="EH124" s="14"/>
      <c r="EI124" s="48"/>
      <c r="EJ124" s="15"/>
      <c r="EK124" s="14"/>
      <c r="EL124" s="14"/>
      <c r="EM124" s="48"/>
      <c r="EN124" s="15"/>
      <c r="EO124" s="14"/>
      <c r="EP124" s="14"/>
      <c r="EQ124" s="48"/>
      <c r="ER124" s="15"/>
      <c r="ES124" s="14"/>
      <c r="ET124" s="14"/>
      <c r="EU124" s="48"/>
      <c r="EV124" s="15"/>
      <c r="EW124" s="14"/>
      <c r="EX124" s="14"/>
      <c r="EY124" s="48"/>
      <c r="EZ124" s="15"/>
      <c r="FA124" s="14"/>
      <c r="FB124" s="14"/>
      <c r="FC124" s="48"/>
      <c r="FD124" s="15"/>
      <c r="FE124" s="14"/>
      <c r="FF124" s="14"/>
      <c r="FG124" s="48"/>
      <c r="FH124" s="15"/>
      <c r="FI124" s="14"/>
      <c r="FJ124" s="14"/>
      <c r="FK124" s="48"/>
      <c r="FL124" s="15"/>
      <c r="FM124" s="14"/>
      <c r="FN124" s="14"/>
      <c r="FO124" s="48"/>
      <c r="FP124" s="15"/>
      <c r="FQ124" s="14"/>
      <c r="FR124" s="14"/>
      <c r="FS124" s="48"/>
      <c r="FT124" s="15"/>
      <c r="FU124" s="48"/>
      <c r="FV124" s="48"/>
      <c r="FW124" s="48"/>
      <c r="FX124" s="15"/>
      <c r="FY124" s="48"/>
      <c r="FZ124" s="48"/>
      <c r="GA124" s="48"/>
      <c r="GB124" s="15"/>
      <c r="GC124" s="48"/>
      <c r="GD124" s="48"/>
      <c r="GE124" s="48"/>
      <c r="GF124" s="15"/>
      <c r="GG124" s="48"/>
      <c r="GH124" s="48"/>
      <c r="GI124" s="48"/>
      <c r="GJ124" s="15"/>
      <c r="GK124" s="48"/>
      <c r="GL124" s="48"/>
      <c r="GM124" s="48"/>
      <c r="GN124" s="15"/>
      <c r="GO124" s="48"/>
      <c r="GP124" s="48"/>
      <c r="GQ124" s="48"/>
      <c r="GR124" s="15"/>
      <c r="GS124" s="48"/>
      <c r="GT124" s="48"/>
      <c r="GU124" s="48"/>
      <c r="GV124" s="15"/>
      <c r="GW124" s="48"/>
      <c r="GX124" s="48"/>
      <c r="GY124" s="48"/>
      <c r="GZ124" s="15"/>
      <c r="HA124" s="48"/>
      <c r="HB124" s="48"/>
      <c r="HC124" s="48"/>
      <c r="HD124" s="15"/>
      <c r="HE124" s="48"/>
      <c r="HF124" s="48"/>
      <c r="HG124" s="48"/>
      <c r="HH124" s="48"/>
      <c r="HI124" s="48"/>
      <c r="HJ124" s="48"/>
      <c r="HK124" s="48"/>
      <c r="HL124" s="15"/>
      <c r="HM124" s="14"/>
      <c r="HN124" s="14"/>
      <c r="HO124" s="48"/>
      <c r="HP124" s="15"/>
      <c r="HQ124" s="14"/>
      <c r="HR124" s="14"/>
      <c r="HS124" s="48"/>
      <c r="HT124" s="15"/>
      <c r="HU124" s="14"/>
      <c r="HV124" s="14"/>
      <c r="HW124" s="48"/>
      <c r="HX124" s="15"/>
      <c r="HY124" s="14"/>
      <c r="HZ124" s="14"/>
      <c r="IA124" s="48"/>
      <c r="IB124" s="15"/>
      <c r="IC124" s="14"/>
      <c r="ID124" s="14"/>
      <c r="IE124" s="48"/>
      <c r="IF124" s="15"/>
      <c r="IG124" s="14"/>
      <c r="IH124" s="14"/>
      <c r="II124" s="48"/>
      <c r="IJ124" s="15"/>
      <c r="IK124" s="14"/>
      <c r="IL124" s="14"/>
      <c r="IM124" s="48"/>
      <c r="IN124" s="15"/>
      <c r="IO124" s="14"/>
      <c r="IP124" s="14"/>
      <c r="IQ124" s="48"/>
      <c r="IR124" s="15"/>
      <c r="IS124" s="14"/>
    </row>
    <row r="125" spans="1:253" s="12" customFormat="1" ht="18" customHeight="1" x14ac:dyDescent="0.25">
      <c r="A125" s="57" t="s">
        <v>501</v>
      </c>
      <c r="B125" s="48">
        <f t="shared" si="344"/>
        <v>0</v>
      </c>
      <c r="C125" s="48">
        <f t="shared" si="345"/>
        <v>7.8</v>
      </c>
      <c r="D125" s="48">
        <f t="shared" si="346"/>
        <v>7.8</v>
      </c>
      <c r="E125" s="15">
        <f t="shared" si="422"/>
        <v>100</v>
      </c>
      <c r="F125" s="15"/>
      <c r="G125" s="48"/>
      <c r="H125" s="48"/>
      <c r="I125" s="48"/>
      <c r="J125" s="48"/>
      <c r="K125" s="48"/>
      <c r="L125" s="48"/>
      <c r="M125" s="48"/>
      <c r="N125" s="48"/>
      <c r="O125" s="48"/>
      <c r="P125" s="48"/>
      <c r="Q125" s="48"/>
      <c r="R125" s="48"/>
      <c r="S125" s="287"/>
      <c r="T125" s="287"/>
      <c r="U125" s="287"/>
      <c r="V125" s="287"/>
      <c r="W125" s="287"/>
      <c r="X125" s="287"/>
      <c r="Y125" s="287"/>
      <c r="Z125" s="287"/>
      <c r="AA125" s="287"/>
      <c r="AB125" s="287"/>
      <c r="AC125" s="287"/>
      <c r="AD125" s="287"/>
      <c r="AE125" s="287"/>
      <c r="AF125" s="287"/>
      <c r="AG125" s="287"/>
      <c r="AH125" s="48"/>
      <c r="AI125" s="48"/>
      <c r="AJ125" s="48"/>
      <c r="AK125" s="48"/>
      <c r="AL125" s="48"/>
      <c r="AM125" s="287"/>
      <c r="AN125" s="287"/>
      <c r="AO125" s="287"/>
      <c r="AP125" s="287"/>
      <c r="AQ125" s="287"/>
      <c r="AR125" s="287"/>
      <c r="AS125" s="287"/>
      <c r="AT125" s="287"/>
      <c r="AU125" s="287"/>
      <c r="AV125" s="287"/>
      <c r="AW125" s="287"/>
      <c r="AX125" s="287"/>
      <c r="AY125" s="287"/>
      <c r="AZ125" s="287"/>
      <c r="BA125" s="78"/>
      <c r="BB125" s="78"/>
      <c r="BC125" s="287"/>
      <c r="BD125" s="287"/>
      <c r="BE125" s="48"/>
      <c r="BF125" s="48"/>
      <c r="BG125" s="287"/>
      <c r="BH125" s="287"/>
      <c r="BI125" s="287"/>
      <c r="BJ125" s="287"/>
      <c r="BK125" s="287"/>
      <c r="BL125" s="287"/>
      <c r="BM125" s="287"/>
      <c r="BN125" s="287"/>
      <c r="BO125" s="287"/>
      <c r="BP125" s="287"/>
      <c r="BQ125" s="287"/>
      <c r="BR125" s="287"/>
      <c r="BS125" s="287"/>
      <c r="BT125" s="287"/>
      <c r="BU125" s="287"/>
      <c r="BV125" s="287"/>
      <c r="BW125" s="287"/>
      <c r="BX125" s="287"/>
      <c r="BY125" s="287"/>
      <c r="BZ125" s="287"/>
      <c r="CA125" s="48">
        <v>7.8</v>
      </c>
      <c r="CB125" s="48">
        <v>7.8</v>
      </c>
      <c r="CC125" s="14">
        <f t="shared" si="414"/>
        <v>100</v>
      </c>
      <c r="CD125" s="14"/>
      <c r="CE125" s="48"/>
      <c r="CF125" s="15"/>
      <c r="CG125" s="287"/>
      <c r="CH125" s="287"/>
      <c r="CI125" s="287"/>
      <c r="CJ125" s="287"/>
      <c r="CK125" s="287"/>
      <c r="CL125" s="287"/>
      <c r="CM125" s="48"/>
      <c r="CN125" s="15"/>
      <c r="CO125" s="287"/>
      <c r="CP125" s="287"/>
      <c r="CQ125" s="48"/>
      <c r="CR125" s="15"/>
      <c r="CS125" s="287"/>
      <c r="CT125" s="287"/>
      <c r="CU125" s="48"/>
      <c r="CV125" s="15"/>
      <c r="CW125" s="287"/>
      <c r="CX125" s="287"/>
      <c r="CY125" s="48"/>
      <c r="CZ125" s="15"/>
      <c r="DA125" s="287"/>
      <c r="DB125" s="275"/>
      <c r="DC125" s="48"/>
      <c r="DD125" s="48"/>
      <c r="DE125" s="287"/>
      <c r="DF125" s="287"/>
      <c r="DG125" s="48"/>
      <c r="DH125" s="48"/>
      <c r="DI125" s="14"/>
      <c r="DJ125" s="14"/>
      <c r="DK125" s="48"/>
      <c r="DL125" s="15"/>
      <c r="DM125" s="14"/>
      <c r="DN125" s="14"/>
      <c r="DO125" s="48"/>
      <c r="DP125" s="15"/>
      <c r="DQ125" s="14"/>
      <c r="DR125" s="14"/>
      <c r="DS125" s="48"/>
      <c r="DT125" s="15"/>
      <c r="DU125" s="14"/>
      <c r="DV125" s="14"/>
      <c r="DW125" s="48"/>
      <c r="DX125" s="15"/>
      <c r="DY125" s="14"/>
      <c r="DZ125" s="14"/>
      <c r="EA125" s="48"/>
      <c r="EB125" s="15"/>
      <c r="EC125" s="14"/>
      <c r="ED125" s="14"/>
      <c r="EE125" s="48"/>
      <c r="EF125" s="15"/>
      <c r="EG125" s="14"/>
      <c r="EH125" s="14"/>
      <c r="EI125" s="48"/>
      <c r="EJ125" s="15"/>
      <c r="EK125" s="14"/>
      <c r="EL125" s="14"/>
      <c r="EM125" s="48"/>
      <c r="EN125" s="15"/>
      <c r="EO125" s="14"/>
      <c r="EP125" s="14"/>
      <c r="EQ125" s="48"/>
      <c r="ER125" s="15"/>
      <c r="ES125" s="14"/>
      <c r="ET125" s="14"/>
      <c r="EU125" s="48"/>
      <c r="EV125" s="15"/>
      <c r="EW125" s="14"/>
      <c r="EX125" s="14"/>
      <c r="EY125" s="48"/>
      <c r="EZ125" s="15"/>
      <c r="FA125" s="14"/>
      <c r="FB125" s="14"/>
      <c r="FC125" s="48"/>
      <c r="FD125" s="15"/>
      <c r="FE125" s="14"/>
      <c r="FF125" s="14"/>
      <c r="FG125" s="48"/>
      <c r="FH125" s="15"/>
      <c r="FI125" s="14"/>
      <c r="FJ125" s="14"/>
      <c r="FK125" s="48"/>
      <c r="FL125" s="15"/>
      <c r="FM125" s="14"/>
      <c r="FN125" s="14"/>
      <c r="FO125" s="48"/>
      <c r="FP125" s="15"/>
      <c r="FQ125" s="14"/>
      <c r="FR125" s="14"/>
      <c r="FS125" s="48"/>
      <c r="FT125" s="15"/>
      <c r="FU125" s="48"/>
      <c r="FV125" s="48"/>
      <c r="FW125" s="48"/>
      <c r="FX125" s="15"/>
      <c r="FY125" s="48"/>
      <c r="FZ125" s="48"/>
      <c r="GA125" s="48"/>
      <c r="GB125" s="15"/>
      <c r="GC125" s="48"/>
      <c r="GD125" s="48"/>
      <c r="GE125" s="48"/>
      <c r="GF125" s="15"/>
      <c r="GG125" s="48"/>
      <c r="GH125" s="48"/>
      <c r="GI125" s="48"/>
      <c r="GJ125" s="15"/>
      <c r="GK125" s="48"/>
      <c r="GL125" s="48"/>
      <c r="GM125" s="48"/>
      <c r="GN125" s="15"/>
      <c r="GO125" s="48"/>
      <c r="GP125" s="48"/>
      <c r="GQ125" s="48"/>
      <c r="GR125" s="15"/>
      <c r="GS125" s="48"/>
      <c r="GT125" s="48"/>
      <c r="GU125" s="48"/>
      <c r="GV125" s="15"/>
      <c r="GW125" s="48"/>
      <c r="GX125" s="48"/>
      <c r="GY125" s="48"/>
      <c r="GZ125" s="15"/>
      <c r="HA125" s="48"/>
      <c r="HB125" s="48"/>
      <c r="HC125" s="48"/>
      <c r="HD125" s="15"/>
      <c r="HE125" s="48"/>
      <c r="HF125" s="48"/>
      <c r="HG125" s="48"/>
      <c r="HH125" s="48"/>
      <c r="HI125" s="48"/>
      <c r="HJ125" s="48"/>
      <c r="HK125" s="48"/>
      <c r="HL125" s="15"/>
      <c r="HM125" s="14"/>
      <c r="HN125" s="14"/>
      <c r="HO125" s="48"/>
      <c r="HP125" s="15"/>
      <c r="HQ125" s="14"/>
      <c r="HR125" s="14"/>
      <c r="HS125" s="48"/>
      <c r="HT125" s="15"/>
      <c r="HU125" s="14"/>
      <c r="HV125" s="14"/>
      <c r="HW125" s="48"/>
      <c r="HX125" s="15"/>
      <c r="HY125" s="14"/>
      <c r="HZ125" s="14"/>
      <c r="IA125" s="48"/>
      <c r="IB125" s="15"/>
      <c r="IC125" s="14"/>
      <c r="ID125" s="14"/>
      <c r="IE125" s="48"/>
      <c r="IF125" s="15"/>
      <c r="IG125" s="14"/>
      <c r="IH125" s="14"/>
      <c r="II125" s="48"/>
      <c r="IJ125" s="15"/>
      <c r="IK125" s="14"/>
      <c r="IL125" s="14"/>
      <c r="IM125" s="48"/>
      <c r="IN125" s="15"/>
      <c r="IO125" s="14"/>
      <c r="IP125" s="14"/>
      <c r="IQ125" s="48"/>
      <c r="IR125" s="15"/>
      <c r="IS125" s="14"/>
    </row>
    <row r="126" spans="1:253" s="12" customFormat="1" ht="18" customHeight="1" x14ac:dyDescent="0.25">
      <c r="A126" s="57" t="s">
        <v>502</v>
      </c>
      <c r="B126" s="48">
        <f t="shared" si="344"/>
        <v>0</v>
      </c>
      <c r="C126" s="48">
        <f t="shared" si="345"/>
        <v>59.5</v>
      </c>
      <c r="D126" s="48">
        <f t="shared" si="346"/>
        <v>59.5</v>
      </c>
      <c r="E126" s="15">
        <f t="shared" si="422"/>
        <v>100</v>
      </c>
      <c r="F126" s="15"/>
      <c r="G126" s="48"/>
      <c r="H126" s="48"/>
      <c r="I126" s="48"/>
      <c r="J126" s="48"/>
      <c r="K126" s="48"/>
      <c r="L126" s="48"/>
      <c r="M126" s="48"/>
      <c r="N126" s="48"/>
      <c r="O126" s="48"/>
      <c r="P126" s="48"/>
      <c r="Q126" s="48"/>
      <c r="R126" s="48"/>
      <c r="S126" s="287"/>
      <c r="T126" s="287"/>
      <c r="U126" s="287"/>
      <c r="V126" s="287"/>
      <c r="W126" s="287"/>
      <c r="X126" s="287"/>
      <c r="Y126" s="287"/>
      <c r="Z126" s="287"/>
      <c r="AA126" s="287"/>
      <c r="AB126" s="287"/>
      <c r="AC126" s="287"/>
      <c r="AD126" s="287"/>
      <c r="AE126" s="287"/>
      <c r="AF126" s="287"/>
      <c r="AG126" s="287"/>
      <c r="AH126" s="48"/>
      <c r="AI126" s="48"/>
      <c r="AJ126" s="48"/>
      <c r="AK126" s="48"/>
      <c r="AL126" s="48"/>
      <c r="AM126" s="287"/>
      <c r="AN126" s="287"/>
      <c r="AO126" s="287"/>
      <c r="AP126" s="287"/>
      <c r="AQ126" s="287"/>
      <c r="AR126" s="287"/>
      <c r="AS126" s="287"/>
      <c r="AT126" s="287"/>
      <c r="AU126" s="287"/>
      <c r="AV126" s="287"/>
      <c r="AW126" s="287"/>
      <c r="AX126" s="287"/>
      <c r="AY126" s="287"/>
      <c r="AZ126" s="287"/>
      <c r="BA126" s="78"/>
      <c r="BB126" s="78"/>
      <c r="BC126" s="287"/>
      <c r="BD126" s="287"/>
      <c r="BE126" s="48"/>
      <c r="BF126" s="48"/>
      <c r="BG126" s="287"/>
      <c r="BH126" s="287"/>
      <c r="BI126" s="287"/>
      <c r="BJ126" s="287"/>
      <c r="BK126" s="287"/>
      <c r="BL126" s="287"/>
      <c r="BM126" s="287"/>
      <c r="BN126" s="287"/>
      <c r="BO126" s="287"/>
      <c r="BP126" s="287"/>
      <c r="BQ126" s="287"/>
      <c r="BR126" s="287"/>
      <c r="BS126" s="287"/>
      <c r="BT126" s="287"/>
      <c r="BU126" s="287"/>
      <c r="BV126" s="287"/>
      <c r="BW126" s="287"/>
      <c r="BX126" s="287"/>
      <c r="BY126" s="287"/>
      <c r="BZ126" s="287"/>
      <c r="CA126" s="48">
        <v>59.5</v>
      </c>
      <c r="CB126" s="48">
        <v>59.5</v>
      </c>
      <c r="CC126" s="14">
        <f t="shared" si="414"/>
        <v>100</v>
      </c>
      <c r="CD126" s="14"/>
      <c r="CE126" s="48"/>
      <c r="CF126" s="15"/>
      <c r="CG126" s="287"/>
      <c r="CH126" s="287"/>
      <c r="CI126" s="287"/>
      <c r="CJ126" s="287"/>
      <c r="CK126" s="287"/>
      <c r="CL126" s="287"/>
      <c r="CM126" s="48"/>
      <c r="CN126" s="15"/>
      <c r="CO126" s="287"/>
      <c r="CP126" s="287"/>
      <c r="CQ126" s="48"/>
      <c r="CR126" s="15"/>
      <c r="CS126" s="287"/>
      <c r="CT126" s="287"/>
      <c r="CU126" s="48"/>
      <c r="CV126" s="15"/>
      <c r="CW126" s="287"/>
      <c r="CX126" s="287"/>
      <c r="CY126" s="48"/>
      <c r="CZ126" s="15"/>
      <c r="DA126" s="287"/>
      <c r="DB126" s="275"/>
      <c r="DC126" s="48"/>
      <c r="DD126" s="48"/>
      <c r="DE126" s="287"/>
      <c r="DF126" s="287"/>
      <c r="DG126" s="48"/>
      <c r="DH126" s="48"/>
      <c r="DI126" s="14"/>
      <c r="DJ126" s="14"/>
      <c r="DK126" s="48"/>
      <c r="DL126" s="15"/>
      <c r="DM126" s="14"/>
      <c r="DN126" s="14"/>
      <c r="DO126" s="48"/>
      <c r="DP126" s="15"/>
      <c r="DQ126" s="14"/>
      <c r="DR126" s="14"/>
      <c r="DS126" s="48"/>
      <c r="DT126" s="15"/>
      <c r="DU126" s="14"/>
      <c r="DV126" s="14"/>
      <c r="DW126" s="48"/>
      <c r="DX126" s="15"/>
      <c r="DY126" s="14"/>
      <c r="DZ126" s="14"/>
      <c r="EA126" s="48"/>
      <c r="EB126" s="15"/>
      <c r="EC126" s="14"/>
      <c r="ED126" s="14"/>
      <c r="EE126" s="48"/>
      <c r="EF126" s="15"/>
      <c r="EG126" s="14"/>
      <c r="EH126" s="14"/>
      <c r="EI126" s="48"/>
      <c r="EJ126" s="15"/>
      <c r="EK126" s="14"/>
      <c r="EL126" s="14"/>
      <c r="EM126" s="48"/>
      <c r="EN126" s="15"/>
      <c r="EO126" s="14"/>
      <c r="EP126" s="14"/>
      <c r="EQ126" s="48"/>
      <c r="ER126" s="15"/>
      <c r="ES126" s="14"/>
      <c r="ET126" s="14"/>
      <c r="EU126" s="48"/>
      <c r="EV126" s="15"/>
      <c r="EW126" s="14"/>
      <c r="EX126" s="14"/>
      <c r="EY126" s="48"/>
      <c r="EZ126" s="15"/>
      <c r="FA126" s="14"/>
      <c r="FB126" s="14"/>
      <c r="FC126" s="48"/>
      <c r="FD126" s="15"/>
      <c r="FE126" s="14"/>
      <c r="FF126" s="14"/>
      <c r="FG126" s="48"/>
      <c r="FH126" s="15"/>
      <c r="FI126" s="14"/>
      <c r="FJ126" s="14"/>
      <c r="FK126" s="48"/>
      <c r="FL126" s="15"/>
      <c r="FM126" s="14"/>
      <c r="FN126" s="14"/>
      <c r="FO126" s="48"/>
      <c r="FP126" s="15"/>
      <c r="FQ126" s="14"/>
      <c r="FR126" s="14"/>
      <c r="FS126" s="48"/>
      <c r="FT126" s="15"/>
      <c r="FU126" s="48"/>
      <c r="FV126" s="48"/>
      <c r="FW126" s="48"/>
      <c r="FX126" s="15"/>
      <c r="FY126" s="48"/>
      <c r="FZ126" s="48"/>
      <c r="GA126" s="48"/>
      <c r="GB126" s="15"/>
      <c r="GC126" s="48"/>
      <c r="GD126" s="48"/>
      <c r="GE126" s="48"/>
      <c r="GF126" s="15"/>
      <c r="GG126" s="48"/>
      <c r="GH126" s="48"/>
      <c r="GI126" s="48"/>
      <c r="GJ126" s="15"/>
      <c r="GK126" s="48"/>
      <c r="GL126" s="48"/>
      <c r="GM126" s="48"/>
      <c r="GN126" s="15"/>
      <c r="GO126" s="48"/>
      <c r="GP126" s="48"/>
      <c r="GQ126" s="48"/>
      <c r="GR126" s="15"/>
      <c r="GS126" s="48"/>
      <c r="GT126" s="48"/>
      <c r="GU126" s="48"/>
      <c r="GV126" s="15"/>
      <c r="GW126" s="48"/>
      <c r="GX126" s="48"/>
      <c r="GY126" s="48"/>
      <c r="GZ126" s="15"/>
      <c r="HA126" s="48"/>
      <c r="HB126" s="48"/>
      <c r="HC126" s="48"/>
      <c r="HD126" s="15"/>
      <c r="HE126" s="48"/>
      <c r="HF126" s="48"/>
      <c r="HG126" s="48"/>
      <c r="HH126" s="48"/>
      <c r="HI126" s="48"/>
      <c r="HJ126" s="48"/>
      <c r="HK126" s="48"/>
      <c r="HL126" s="15"/>
      <c r="HM126" s="14"/>
      <c r="HN126" s="14"/>
      <c r="HO126" s="48"/>
      <c r="HP126" s="15"/>
      <c r="HQ126" s="14"/>
      <c r="HR126" s="14"/>
      <c r="HS126" s="48"/>
      <c r="HT126" s="15"/>
      <c r="HU126" s="14"/>
      <c r="HV126" s="14"/>
      <c r="HW126" s="48"/>
      <c r="HX126" s="15"/>
      <c r="HY126" s="14"/>
      <c r="HZ126" s="14"/>
      <c r="IA126" s="48"/>
      <c r="IB126" s="15"/>
      <c r="IC126" s="14"/>
      <c r="ID126" s="14"/>
      <c r="IE126" s="48"/>
      <c r="IF126" s="15"/>
      <c r="IG126" s="14"/>
      <c r="IH126" s="14"/>
      <c r="II126" s="48"/>
      <c r="IJ126" s="15"/>
      <c r="IK126" s="14"/>
      <c r="IL126" s="14"/>
      <c r="IM126" s="48"/>
      <c r="IN126" s="15"/>
      <c r="IO126" s="14"/>
      <c r="IP126" s="14"/>
      <c r="IQ126" s="48"/>
      <c r="IR126" s="15"/>
      <c r="IS126" s="14"/>
    </row>
    <row r="127" spans="1:253" s="12" customFormat="1" ht="18" customHeight="1" x14ac:dyDescent="0.25">
      <c r="A127" s="57" t="s">
        <v>503</v>
      </c>
      <c r="B127" s="48">
        <f t="shared" si="344"/>
        <v>0</v>
      </c>
      <c r="C127" s="48">
        <f t="shared" si="345"/>
        <v>65.2</v>
      </c>
      <c r="D127" s="48">
        <f t="shared" si="346"/>
        <v>65.2</v>
      </c>
      <c r="E127" s="15">
        <f t="shared" si="422"/>
        <v>100</v>
      </c>
      <c r="F127" s="15"/>
      <c r="G127" s="48"/>
      <c r="H127" s="48"/>
      <c r="I127" s="48"/>
      <c r="J127" s="48"/>
      <c r="K127" s="48"/>
      <c r="L127" s="48"/>
      <c r="M127" s="48"/>
      <c r="N127" s="48"/>
      <c r="O127" s="48"/>
      <c r="P127" s="48"/>
      <c r="Q127" s="48"/>
      <c r="R127" s="48"/>
      <c r="S127" s="287"/>
      <c r="T127" s="287"/>
      <c r="U127" s="287"/>
      <c r="V127" s="287"/>
      <c r="W127" s="287"/>
      <c r="X127" s="287"/>
      <c r="Y127" s="287"/>
      <c r="Z127" s="287"/>
      <c r="AA127" s="287"/>
      <c r="AB127" s="287"/>
      <c r="AC127" s="287"/>
      <c r="AD127" s="287"/>
      <c r="AE127" s="287"/>
      <c r="AF127" s="287"/>
      <c r="AG127" s="287"/>
      <c r="AH127" s="48"/>
      <c r="AI127" s="48"/>
      <c r="AJ127" s="48"/>
      <c r="AK127" s="48"/>
      <c r="AL127" s="48"/>
      <c r="AM127" s="287"/>
      <c r="AN127" s="287"/>
      <c r="AO127" s="287"/>
      <c r="AP127" s="287"/>
      <c r="AQ127" s="287"/>
      <c r="AR127" s="287"/>
      <c r="AS127" s="287"/>
      <c r="AT127" s="287"/>
      <c r="AU127" s="287"/>
      <c r="AV127" s="287"/>
      <c r="AW127" s="287"/>
      <c r="AX127" s="287"/>
      <c r="AY127" s="287"/>
      <c r="AZ127" s="287"/>
      <c r="BA127" s="78"/>
      <c r="BB127" s="78"/>
      <c r="BC127" s="287"/>
      <c r="BD127" s="287"/>
      <c r="BE127" s="48"/>
      <c r="BF127" s="48"/>
      <c r="BG127" s="287"/>
      <c r="BH127" s="287"/>
      <c r="BI127" s="287"/>
      <c r="BJ127" s="287"/>
      <c r="BK127" s="287"/>
      <c r="BL127" s="287"/>
      <c r="BM127" s="287"/>
      <c r="BN127" s="287"/>
      <c r="BO127" s="287"/>
      <c r="BP127" s="287"/>
      <c r="BQ127" s="287"/>
      <c r="BR127" s="287"/>
      <c r="BS127" s="287"/>
      <c r="BT127" s="287"/>
      <c r="BU127" s="287"/>
      <c r="BV127" s="287"/>
      <c r="BW127" s="287"/>
      <c r="BX127" s="287"/>
      <c r="BY127" s="287"/>
      <c r="BZ127" s="287"/>
      <c r="CA127" s="48">
        <v>65.2</v>
      </c>
      <c r="CB127" s="48">
        <v>65.2</v>
      </c>
      <c r="CC127" s="14">
        <f t="shared" si="414"/>
        <v>100</v>
      </c>
      <c r="CD127" s="14"/>
      <c r="CE127" s="48"/>
      <c r="CF127" s="15"/>
      <c r="CG127" s="287"/>
      <c r="CH127" s="287"/>
      <c r="CI127" s="287"/>
      <c r="CJ127" s="287"/>
      <c r="CK127" s="287"/>
      <c r="CL127" s="287"/>
      <c r="CM127" s="48"/>
      <c r="CN127" s="15"/>
      <c r="CO127" s="287"/>
      <c r="CP127" s="287"/>
      <c r="CQ127" s="48"/>
      <c r="CR127" s="15"/>
      <c r="CS127" s="287"/>
      <c r="CT127" s="287"/>
      <c r="CU127" s="48"/>
      <c r="CV127" s="15"/>
      <c r="CW127" s="287"/>
      <c r="CX127" s="287"/>
      <c r="CY127" s="48"/>
      <c r="CZ127" s="15"/>
      <c r="DA127" s="287"/>
      <c r="DB127" s="275"/>
      <c r="DC127" s="48"/>
      <c r="DD127" s="48"/>
      <c r="DE127" s="287"/>
      <c r="DF127" s="287"/>
      <c r="DG127" s="48"/>
      <c r="DH127" s="48"/>
      <c r="DI127" s="14"/>
      <c r="DJ127" s="14"/>
      <c r="DK127" s="48"/>
      <c r="DL127" s="15"/>
      <c r="DM127" s="14"/>
      <c r="DN127" s="14"/>
      <c r="DO127" s="48"/>
      <c r="DP127" s="15"/>
      <c r="DQ127" s="14"/>
      <c r="DR127" s="14"/>
      <c r="DS127" s="48"/>
      <c r="DT127" s="15"/>
      <c r="DU127" s="14"/>
      <c r="DV127" s="14"/>
      <c r="DW127" s="48"/>
      <c r="DX127" s="15"/>
      <c r="DY127" s="14"/>
      <c r="DZ127" s="14"/>
      <c r="EA127" s="48"/>
      <c r="EB127" s="15"/>
      <c r="EC127" s="14"/>
      <c r="ED127" s="14"/>
      <c r="EE127" s="48"/>
      <c r="EF127" s="15"/>
      <c r="EG127" s="14"/>
      <c r="EH127" s="14"/>
      <c r="EI127" s="48"/>
      <c r="EJ127" s="15"/>
      <c r="EK127" s="14"/>
      <c r="EL127" s="14"/>
      <c r="EM127" s="48"/>
      <c r="EN127" s="15"/>
      <c r="EO127" s="14"/>
      <c r="EP127" s="14"/>
      <c r="EQ127" s="48"/>
      <c r="ER127" s="15"/>
      <c r="ES127" s="14"/>
      <c r="ET127" s="14"/>
      <c r="EU127" s="48"/>
      <c r="EV127" s="15"/>
      <c r="EW127" s="14"/>
      <c r="EX127" s="14"/>
      <c r="EY127" s="48"/>
      <c r="EZ127" s="15"/>
      <c r="FA127" s="14"/>
      <c r="FB127" s="14"/>
      <c r="FC127" s="48"/>
      <c r="FD127" s="15"/>
      <c r="FE127" s="14"/>
      <c r="FF127" s="14"/>
      <c r="FG127" s="48"/>
      <c r="FH127" s="15"/>
      <c r="FI127" s="14"/>
      <c r="FJ127" s="14"/>
      <c r="FK127" s="48"/>
      <c r="FL127" s="15"/>
      <c r="FM127" s="14"/>
      <c r="FN127" s="14"/>
      <c r="FO127" s="48"/>
      <c r="FP127" s="15"/>
      <c r="FQ127" s="14"/>
      <c r="FR127" s="14"/>
      <c r="FS127" s="48"/>
      <c r="FT127" s="15"/>
      <c r="FU127" s="48"/>
      <c r="FV127" s="48"/>
      <c r="FW127" s="48"/>
      <c r="FX127" s="15"/>
      <c r="FY127" s="48"/>
      <c r="FZ127" s="48"/>
      <c r="GA127" s="48"/>
      <c r="GB127" s="15"/>
      <c r="GC127" s="48"/>
      <c r="GD127" s="48"/>
      <c r="GE127" s="48"/>
      <c r="GF127" s="15"/>
      <c r="GG127" s="48"/>
      <c r="GH127" s="48"/>
      <c r="GI127" s="48"/>
      <c r="GJ127" s="15"/>
      <c r="GK127" s="48"/>
      <c r="GL127" s="48"/>
      <c r="GM127" s="48"/>
      <c r="GN127" s="15"/>
      <c r="GO127" s="48"/>
      <c r="GP127" s="48"/>
      <c r="GQ127" s="48"/>
      <c r="GR127" s="15"/>
      <c r="GS127" s="48"/>
      <c r="GT127" s="48"/>
      <c r="GU127" s="48"/>
      <c r="GV127" s="15"/>
      <c r="GW127" s="48"/>
      <c r="GX127" s="48"/>
      <c r="GY127" s="48"/>
      <c r="GZ127" s="15"/>
      <c r="HA127" s="48"/>
      <c r="HB127" s="48"/>
      <c r="HC127" s="48"/>
      <c r="HD127" s="15"/>
      <c r="HE127" s="48"/>
      <c r="HF127" s="48"/>
      <c r="HG127" s="48"/>
      <c r="HH127" s="48"/>
      <c r="HI127" s="48"/>
      <c r="HJ127" s="48"/>
      <c r="HK127" s="48"/>
      <c r="HL127" s="15"/>
      <c r="HM127" s="14"/>
      <c r="HN127" s="14"/>
      <c r="HO127" s="48"/>
      <c r="HP127" s="15"/>
      <c r="HQ127" s="14"/>
      <c r="HR127" s="14"/>
      <c r="HS127" s="48"/>
      <c r="HT127" s="15"/>
      <c r="HU127" s="14"/>
      <c r="HV127" s="14"/>
      <c r="HW127" s="48"/>
      <c r="HX127" s="15"/>
      <c r="HY127" s="14"/>
      <c r="HZ127" s="14"/>
      <c r="IA127" s="48"/>
      <c r="IB127" s="15"/>
      <c r="IC127" s="14"/>
      <c r="ID127" s="14"/>
      <c r="IE127" s="48"/>
      <c r="IF127" s="15"/>
      <c r="IG127" s="14"/>
      <c r="IH127" s="14"/>
      <c r="II127" s="48"/>
      <c r="IJ127" s="15"/>
      <c r="IK127" s="14"/>
      <c r="IL127" s="14"/>
      <c r="IM127" s="48"/>
      <c r="IN127" s="15"/>
      <c r="IO127" s="14"/>
      <c r="IP127" s="14"/>
      <c r="IQ127" s="48"/>
      <c r="IR127" s="15"/>
      <c r="IS127" s="14"/>
    </row>
    <row r="128" spans="1:253" s="26" customFormat="1" ht="34.5" customHeight="1" x14ac:dyDescent="0.25">
      <c r="A128" s="118" t="s">
        <v>317</v>
      </c>
      <c r="B128" s="78">
        <f t="shared" si="344"/>
        <v>5478.2</v>
      </c>
      <c r="C128" s="78">
        <f t="shared" si="345"/>
        <v>117848.86400000002</v>
      </c>
      <c r="D128" s="78">
        <f t="shared" si="346"/>
        <v>117848.86400000002</v>
      </c>
      <c r="E128" s="81">
        <f t="shared" si="133"/>
        <v>100</v>
      </c>
      <c r="F128" s="81"/>
      <c r="G128" s="81">
        <f>G129+G130</f>
        <v>0</v>
      </c>
      <c r="H128" s="81">
        <f t="shared" ref="H128:BP128" si="423">H129+H130</f>
        <v>0</v>
      </c>
      <c r="I128" s="81">
        <f t="shared" si="423"/>
        <v>0</v>
      </c>
      <c r="J128" s="81"/>
      <c r="K128" s="81">
        <f t="shared" si="423"/>
        <v>0</v>
      </c>
      <c r="L128" s="81">
        <f t="shared" si="423"/>
        <v>0</v>
      </c>
      <c r="M128" s="81">
        <f t="shared" si="423"/>
        <v>0</v>
      </c>
      <c r="N128" s="81">
        <f t="shared" ref="N128" si="424">N129+N130</f>
        <v>5100</v>
      </c>
      <c r="O128" s="81">
        <f t="shared" si="423"/>
        <v>5100</v>
      </c>
      <c r="P128" s="81">
        <f t="shared" si="423"/>
        <v>5100</v>
      </c>
      <c r="Q128" s="81">
        <f t="shared" si="283"/>
        <v>100</v>
      </c>
      <c r="R128" s="81"/>
      <c r="S128" s="81">
        <f t="shared" si="423"/>
        <v>0</v>
      </c>
      <c r="T128" s="81">
        <f t="shared" si="423"/>
        <v>0</v>
      </c>
      <c r="U128" s="81">
        <f t="shared" si="423"/>
        <v>0</v>
      </c>
      <c r="V128" s="81"/>
      <c r="W128" s="81">
        <f t="shared" si="423"/>
        <v>0</v>
      </c>
      <c r="X128" s="81">
        <f t="shared" si="423"/>
        <v>0</v>
      </c>
      <c r="Y128" s="81">
        <f t="shared" si="423"/>
        <v>0</v>
      </c>
      <c r="Z128" s="81">
        <f t="shared" ref="Z128" si="425">Z129+Z130</f>
        <v>0</v>
      </c>
      <c r="AA128" s="81">
        <f t="shared" si="423"/>
        <v>0</v>
      </c>
      <c r="AB128" s="81">
        <f t="shared" si="423"/>
        <v>0</v>
      </c>
      <c r="AC128" s="81">
        <f t="shared" si="423"/>
        <v>0</v>
      </c>
      <c r="AD128" s="81">
        <f t="shared" ref="AD128" si="426">AD129+AD130</f>
        <v>0</v>
      </c>
      <c r="AE128" s="81">
        <f t="shared" si="423"/>
        <v>0</v>
      </c>
      <c r="AF128" s="81">
        <f t="shared" ref="AF128" si="427">AF129+AF130</f>
        <v>0</v>
      </c>
      <c r="AG128" s="81"/>
      <c r="AH128" s="81">
        <f t="shared" ref="AH128" si="428">AH129+AH130</f>
        <v>378.2</v>
      </c>
      <c r="AI128" s="81">
        <f t="shared" si="423"/>
        <v>378.2</v>
      </c>
      <c r="AJ128" s="81">
        <f t="shared" ref="AJ128" si="429">AJ129+AJ130</f>
        <v>378.2</v>
      </c>
      <c r="AK128" s="79">
        <f t="shared" si="213"/>
        <v>100</v>
      </c>
      <c r="AL128" s="79"/>
      <c r="AM128" s="81">
        <f t="shared" si="423"/>
        <v>0</v>
      </c>
      <c r="AN128" s="81">
        <f t="shared" si="423"/>
        <v>0</v>
      </c>
      <c r="AO128" s="79"/>
      <c r="AP128" s="79"/>
      <c r="AQ128" s="81">
        <f t="shared" si="423"/>
        <v>0</v>
      </c>
      <c r="AR128" s="81">
        <f t="shared" si="423"/>
        <v>0</v>
      </c>
      <c r="AS128" s="81">
        <f t="shared" si="423"/>
        <v>0</v>
      </c>
      <c r="AT128" s="81"/>
      <c r="AU128" s="81">
        <f>SUM(AU129:AU138)</f>
        <v>1301</v>
      </c>
      <c r="AV128" s="81">
        <f t="shared" ref="AV128:AZ128" si="430">SUM(AV129:AV138)</f>
        <v>1301</v>
      </c>
      <c r="AW128" s="81">
        <f>AV128/AU128*100</f>
        <v>100</v>
      </c>
      <c r="AX128" s="81"/>
      <c r="AY128" s="81">
        <f t="shared" si="430"/>
        <v>4347</v>
      </c>
      <c r="AZ128" s="81">
        <f t="shared" si="430"/>
        <v>4347</v>
      </c>
      <c r="BA128" s="78">
        <f t="shared" si="402"/>
        <v>100</v>
      </c>
      <c r="BB128" s="78"/>
      <c r="BC128" s="81">
        <f t="shared" si="423"/>
        <v>1200</v>
      </c>
      <c r="BD128" s="81">
        <f t="shared" ref="BD128" si="431">BD129+BD130</f>
        <v>1200</v>
      </c>
      <c r="BE128" s="78">
        <f t="shared" si="421"/>
        <v>100</v>
      </c>
      <c r="BF128" s="78"/>
      <c r="BG128" s="81">
        <f t="shared" si="423"/>
        <v>0</v>
      </c>
      <c r="BH128" s="81">
        <f t="shared" si="423"/>
        <v>0</v>
      </c>
      <c r="BI128" s="81">
        <f t="shared" si="423"/>
        <v>0</v>
      </c>
      <c r="BJ128" s="81"/>
      <c r="BK128" s="81">
        <f t="shared" si="423"/>
        <v>0</v>
      </c>
      <c r="BL128" s="81">
        <f t="shared" si="423"/>
        <v>0</v>
      </c>
      <c r="BM128" s="81">
        <f t="shared" si="423"/>
        <v>0</v>
      </c>
      <c r="BN128" s="81"/>
      <c r="BO128" s="81">
        <f t="shared" si="423"/>
        <v>0</v>
      </c>
      <c r="BP128" s="81">
        <f t="shared" si="423"/>
        <v>0</v>
      </c>
      <c r="BQ128" s="81">
        <f t="shared" ref="BQ128:BY128" si="432">BQ129+BQ130</f>
        <v>0</v>
      </c>
      <c r="BR128" s="81"/>
      <c r="BS128" s="81">
        <f t="shared" si="432"/>
        <v>0</v>
      </c>
      <c r="BT128" s="81">
        <f t="shared" si="432"/>
        <v>0</v>
      </c>
      <c r="BU128" s="81">
        <f t="shared" si="432"/>
        <v>0</v>
      </c>
      <c r="BV128" s="81"/>
      <c r="BW128" s="81">
        <f t="shared" si="432"/>
        <v>0</v>
      </c>
      <c r="BX128" s="81">
        <f t="shared" si="432"/>
        <v>0</v>
      </c>
      <c r="BY128" s="81">
        <f t="shared" si="432"/>
        <v>0</v>
      </c>
      <c r="BZ128" s="81"/>
      <c r="CA128" s="81">
        <f>SUM(CA129:CA138)</f>
        <v>2160.4</v>
      </c>
      <c r="CB128" s="81">
        <f>SUM(CB129:CB138)</f>
        <v>2160.4</v>
      </c>
      <c r="CC128" s="79">
        <f t="shared" ref="CC128:CC138" si="433">CB128/CA128*100</f>
        <v>100</v>
      </c>
      <c r="CD128" s="79"/>
      <c r="CE128" s="81"/>
      <c r="CF128" s="81">
        <f>SUM(CF129:CF138)</f>
        <v>0</v>
      </c>
      <c r="CG128" s="79"/>
      <c r="CH128" s="79"/>
      <c r="CI128" s="81">
        <f t="shared" ref="CI128:CK128" si="434">CI129+CI130</f>
        <v>0</v>
      </c>
      <c r="CJ128" s="81">
        <f t="shared" si="434"/>
        <v>0</v>
      </c>
      <c r="CK128" s="81">
        <f t="shared" si="434"/>
        <v>0</v>
      </c>
      <c r="CL128" s="81"/>
      <c r="CM128" s="81">
        <f>SUM(CM129:CM138)</f>
        <v>0</v>
      </c>
      <c r="CN128" s="81">
        <f>SUM(CN129:CN138)</f>
        <v>0</v>
      </c>
      <c r="CO128" s="79"/>
      <c r="CP128" s="79"/>
      <c r="CQ128" s="81">
        <f>SUM(CQ129:CQ138)</f>
        <v>0</v>
      </c>
      <c r="CR128" s="81">
        <f>SUM(CR129:CR138)</f>
        <v>0</v>
      </c>
      <c r="CS128" s="79"/>
      <c r="CT128" s="79"/>
      <c r="CU128" s="81">
        <f>SUM(CU129:CU138)</f>
        <v>0</v>
      </c>
      <c r="CV128" s="81">
        <f>SUM(CV129:CV138)</f>
        <v>0</v>
      </c>
      <c r="CW128" s="79"/>
      <c r="CX128" s="79"/>
      <c r="CY128" s="81">
        <f>SUM(CY129:CY138)</f>
        <v>0</v>
      </c>
      <c r="CZ128" s="81">
        <f>SUM(CZ129:CZ138)</f>
        <v>0</v>
      </c>
      <c r="DA128" s="79"/>
      <c r="DB128" s="153"/>
      <c r="DC128" s="81">
        <f>SUM(DC129:DC138)</f>
        <v>26475.664000000001</v>
      </c>
      <c r="DD128" s="81">
        <f>SUM(DD129:DD138)</f>
        <v>26475.664000000001</v>
      </c>
      <c r="DE128" s="79">
        <f>DD128/DC128*100</f>
        <v>100</v>
      </c>
      <c r="DF128" s="79"/>
      <c r="DG128" s="81">
        <f>SUM(DG129:DG138)</f>
        <v>50</v>
      </c>
      <c r="DH128" s="81">
        <f>SUM(DH129:DH138)</f>
        <v>50</v>
      </c>
      <c r="DI128" s="79">
        <f t="shared" si="360"/>
        <v>100</v>
      </c>
      <c r="DJ128" s="79"/>
      <c r="DK128" s="81">
        <f>SUM(DK129:DK138)</f>
        <v>0</v>
      </c>
      <c r="DL128" s="81">
        <f>SUM(DL129:DL138)</f>
        <v>0</v>
      </c>
      <c r="DM128" s="79"/>
      <c r="DN128" s="79"/>
      <c r="DO128" s="81">
        <f>SUM(DO129:DO138)</f>
        <v>0</v>
      </c>
      <c r="DP128" s="81">
        <f>SUM(DP129:DP138)</f>
        <v>0</v>
      </c>
      <c r="DQ128" s="79"/>
      <c r="DR128" s="79"/>
      <c r="DS128" s="81">
        <f>SUM(DS129:DS138)</f>
        <v>35</v>
      </c>
      <c r="DT128" s="81">
        <f>SUM(DT129:DT138)</f>
        <v>35</v>
      </c>
      <c r="DU128" s="79">
        <f t="shared" ref="DU128:DU129" si="435">DT128/DS128*100</f>
        <v>100</v>
      </c>
      <c r="DV128" s="79"/>
      <c r="DW128" s="81">
        <f>SUM(DW129:DW138)</f>
        <v>0</v>
      </c>
      <c r="DX128" s="81">
        <f>SUM(DX129:DX138)</f>
        <v>0</v>
      </c>
      <c r="DY128" s="79"/>
      <c r="DZ128" s="79"/>
      <c r="EA128" s="81">
        <f>SUM(EA129:EA138)</f>
        <v>0</v>
      </c>
      <c r="EB128" s="81">
        <f>SUM(EB129:EB138)</f>
        <v>0</v>
      </c>
      <c r="EC128" s="79"/>
      <c r="ED128" s="79"/>
      <c r="EE128" s="81">
        <f>SUM(EE129:EE138)</f>
        <v>0</v>
      </c>
      <c r="EF128" s="81">
        <f>SUM(EF129:EF138)</f>
        <v>0</v>
      </c>
      <c r="EG128" s="79"/>
      <c r="EH128" s="79"/>
      <c r="EI128" s="81">
        <f>SUM(EI129:EI138)</f>
        <v>0</v>
      </c>
      <c r="EJ128" s="81">
        <f>SUM(EJ129:EJ138)</f>
        <v>0</v>
      </c>
      <c r="EK128" s="79"/>
      <c r="EL128" s="79"/>
      <c r="EM128" s="81">
        <f>SUM(EM129:EM138)</f>
        <v>0</v>
      </c>
      <c r="EN128" s="81">
        <f>SUM(EN129:EN138)</f>
        <v>0</v>
      </c>
      <c r="EO128" s="79"/>
      <c r="EP128" s="79"/>
      <c r="EQ128" s="81">
        <f>SUM(EQ129:EQ138)</f>
        <v>0</v>
      </c>
      <c r="ER128" s="81">
        <f>SUM(ER129:ER138)</f>
        <v>0</v>
      </c>
      <c r="ES128" s="79"/>
      <c r="ET128" s="79"/>
      <c r="EU128" s="81">
        <f>SUM(EU129:EU138)</f>
        <v>0</v>
      </c>
      <c r="EV128" s="81">
        <f>SUM(EV129:EV138)</f>
        <v>0</v>
      </c>
      <c r="EW128" s="79"/>
      <c r="EX128" s="79"/>
      <c r="EY128" s="81">
        <f>SUM(EY129:EY138)</f>
        <v>0</v>
      </c>
      <c r="EZ128" s="81">
        <f>SUM(EZ129:EZ138)</f>
        <v>0</v>
      </c>
      <c r="FA128" s="79"/>
      <c r="FB128" s="79"/>
      <c r="FC128" s="81">
        <f>SUM(FC129:FC138)</f>
        <v>0</v>
      </c>
      <c r="FD128" s="81">
        <f>SUM(FD129:FD138)</f>
        <v>0</v>
      </c>
      <c r="FE128" s="79"/>
      <c r="FF128" s="79"/>
      <c r="FG128" s="81">
        <f>SUM(FG129:FG138)</f>
        <v>0</v>
      </c>
      <c r="FH128" s="81">
        <f>SUM(FH129:FH138)</f>
        <v>0</v>
      </c>
      <c r="FI128" s="79"/>
      <c r="FJ128" s="79"/>
      <c r="FK128" s="81">
        <f>SUM(FK129:FK138)</f>
        <v>0</v>
      </c>
      <c r="FL128" s="81">
        <f>SUM(FL129:FL138)</f>
        <v>0</v>
      </c>
      <c r="FM128" s="79"/>
      <c r="FN128" s="79"/>
      <c r="FO128" s="81">
        <f>SUM(FO129:FO138)</f>
        <v>0</v>
      </c>
      <c r="FP128" s="81">
        <f>SUM(FP129:FP138)</f>
        <v>0</v>
      </c>
      <c r="FQ128" s="79"/>
      <c r="FR128" s="79"/>
      <c r="FS128" s="81">
        <f t="shared" ref="FS128:FT128" si="436">FS129+FS130</f>
        <v>645.79999999999995</v>
      </c>
      <c r="FT128" s="81">
        <f t="shared" si="436"/>
        <v>645.79999999999995</v>
      </c>
      <c r="FU128" s="79">
        <f t="shared" ref="FU128:FU129" si="437">FT128/FS128*100</f>
        <v>100</v>
      </c>
      <c r="FV128" s="79"/>
      <c r="FW128" s="81">
        <f t="shared" ref="FW128:FX128" si="438">FW129+FW130</f>
        <v>60000</v>
      </c>
      <c r="FX128" s="81">
        <f t="shared" si="438"/>
        <v>60000</v>
      </c>
      <c r="FY128" s="79">
        <f t="shared" ref="FY128:FY130" si="439">FX128/FW128*100</f>
        <v>100</v>
      </c>
      <c r="FZ128" s="79"/>
      <c r="GA128" s="81"/>
      <c r="GB128" s="81"/>
      <c r="GC128" s="79"/>
      <c r="GD128" s="79"/>
      <c r="GE128" s="81"/>
      <c r="GF128" s="81"/>
      <c r="GG128" s="79"/>
      <c r="GH128" s="79"/>
      <c r="GI128" s="81">
        <f>SUM(GI129:GI138)</f>
        <v>15000</v>
      </c>
      <c r="GJ128" s="81">
        <f>SUM(GJ129:GJ138)</f>
        <v>15000</v>
      </c>
      <c r="GK128" s="79">
        <f>GJ128/GI128*100</f>
        <v>100</v>
      </c>
      <c r="GL128" s="79"/>
      <c r="GM128" s="81"/>
      <c r="GN128" s="81"/>
      <c r="GO128" s="79"/>
      <c r="GP128" s="79"/>
      <c r="GQ128" s="81"/>
      <c r="GR128" s="81"/>
      <c r="GS128" s="79"/>
      <c r="GT128" s="79"/>
      <c r="GU128" s="81"/>
      <c r="GV128" s="81"/>
      <c r="GW128" s="79"/>
      <c r="GX128" s="79"/>
      <c r="GY128" s="81"/>
      <c r="GZ128" s="81"/>
      <c r="HA128" s="79"/>
      <c r="HB128" s="79"/>
      <c r="HC128" s="81"/>
      <c r="HD128" s="81"/>
      <c r="HE128" s="79"/>
      <c r="HF128" s="79"/>
      <c r="HG128" s="81"/>
      <c r="HH128" s="81"/>
      <c r="HI128" s="79"/>
      <c r="HJ128" s="79"/>
      <c r="HK128" s="81">
        <f>SUM(HK129:HK138)</f>
        <v>90</v>
      </c>
      <c r="HL128" s="81">
        <f>SUM(HL129:HL138)</f>
        <v>90</v>
      </c>
      <c r="HM128" s="79">
        <f t="shared" si="342"/>
        <v>100</v>
      </c>
      <c r="HN128" s="79"/>
      <c r="HO128" s="81"/>
      <c r="HP128" s="81"/>
      <c r="HQ128" s="79"/>
      <c r="HR128" s="79"/>
      <c r="HS128" s="81"/>
      <c r="HT128" s="81"/>
      <c r="HU128" s="79"/>
      <c r="HV128" s="79"/>
      <c r="HW128" s="81"/>
      <c r="HX128" s="81"/>
      <c r="HY128" s="79"/>
      <c r="HZ128" s="79"/>
      <c r="IA128" s="81"/>
      <c r="IB128" s="81"/>
      <c r="IC128" s="79"/>
      <c r="ID128" s="79"/>
      <c r="IE128" s="81"/>
      <c r="IF128" s="81"/>
      <c r="IG128" s="79"/>
      <c r="IH128" s="79"/>
      <c r="II128" s="81">
        <f>SUM(II129:II138)</f>
        <v>1065.8</v>
      </c>
      <c r="IJ128" s="81">
        <f>SUM(IJ129:IJ138)</f>
        <v>1065.8</v>
      </c>
      <c r="IK128" s="79">
        <f t="shared" ref="IK128:IK130" si="440">IJ128/II128*100</f>
        <v>100</v>
      </c>
      <c r="IL128" s="79"/>
      <c r="IM128" s="81">
        <f>SUM(IM129:IM138)</f>
        <v>0</v>
      </c>
      <c r="IN128" s="81">
        <f>SUM(IN129:IN138)</f>
        <v>0</v>
      </c>
      <c r="IO128" s="79"/>
      <c r="IP128" s="79"/>
      <c r="IQ128" s="81"/>
      <c r="IR128" s="81"/>
      <c r="IS128" s="79"/>
    </row>
    <row r="129" spans="1:253" s="12" customFormat="1" ht="35.25" customHeight="1" x14ac:dyDescent="0.25">
      <c r="A129" s="57" t="s">
        <v>316</v>
      </c>
      <c r="B129" s="48">
        <f t="shared" si="344"/>
        <v>5478.2</v>
      </c>
      <c r="C129" s="48">
        <f t="shared" si="345"/>
        <v>41055.064000000006</v>
      </c>
      <c r="D129" s="48">
        <f t="shared" si="346"/>
        <v>41055.064000000006</v>
      </c>
      <c r="E129" s="15">
        <f t="shared" si="133"/>
        <v>100</v>
      </c>
      <c r="F129" s="15"/>
      <c r="G129" s="15"/>
      <c r="H129" s="15"/>
      <c r="I129" s="15"/>
      <c r="J129" s="15"/>
      <c r="K129" s="15"/>
      <c r="L129" s="15"/>
      <c r="M129" s="15"/>
      <c r="N129" s="15">
        <v>5100</v>
      </c>
      <c r="O129" s="15">
        <v>5100</v>
      </c>
      <c r="P129" s="15">
        <v>5100</v>
      </c>
      <c r="Q129" s="15">
        <f t="shared" si="283"/>
        <v>100</v>
      </c>
      <c r="R129" s="15"/>
      <c r="S129" s="15"/>
      <c r="T129" s="15"/>
      <c r="U129" s="15"/>
      <c r="V129" s="15"/>
      <c r="W129" s="15"/>
      <c r="X129" s="15"/>
      <c r="Y129" s="15"/>
      <c r="Z129" s="15"/>
      <c r="AA129" s="15"/>
      <c r="AB129" s="15"/>
      <c r="AC129" s="14"/>
      <c r="AD129" s="15"/>
      <c r="AE129" s="15"/>
      <c r="AF129" s="15"/>
      <c r="AG129" s="15"/>
      <c r="AH129" s="15">
        <v>378.2</v>
      </c>
      <c r="AI129" s="15">
        <v>378.2</v>
      </c>
      <c r="AJ129" s="15">
        <v>378.2</v>
      </c>
      <c r="AK129" s="14">
        <f t="shared" si="213"/>
        <v>100</v>
      </c>
      <c r="AL129" s="14"/>
      <c r="AM129" s="15"/>
      <c r="AN129" s="15"/>
      <c r="AO129" s="14"/>
      <c r="AP129" s="14"/>
      <c r="AQ129" s="15"/>
      <c r="AR129" s="15"/>
      <c r="AS129" s="14"/>
      <c r="AT129" s="14"/>
      <c r="AU129" s="15">
        <v>1301</v>
      </c>
      <c r="AV129" s="15">
        <v>1301</v>
      </c>
      <c r="AW129" s="15">
        <f t="shared" ref="AW129:AW140" si="441">AV129/AU129*100</f>
        <v>100</v>
      </c>
      <c r="AX129" s="15"/>
      <c r="AY129" s="14">
        <v>4347</v>
      </c>
      <c r="AZ129" s="14">
        <v>4347</v>
      </c>
      <c r="BA129" s="14">
        <f t="shared" si="402"/>
        <v>100</v>
      </c>
      <c r="BB129" s="14"/>
      <c r="BC129" s="15">
        <v>1200</v>
      </c>
      <c r="BD129" s="15">
        <v>1200</v>
      </c>
      <c r="BE129" s="48">
        <f t="shared" si="421"/>
        <v>100</v>
      </c>
      <c r="BF129" s="48"/>
      <c r="BG129" s="15"/>
      <c r="BH129" s="15"/>
      <c r="BI129" s="14"/>
      <c r="BJ129" s="14"/>
      <c r="BK129" s="15"/>
      <c r="BL129" s="15"/>
      <c r="BM129" s="14"/>
      <c r="BN129" s="14"/>
      <c r="BO129" s="15"/>
      <c r="BP129" s="15"/>
      <c r="BQ129" s="14"/>
      <c r="BR129" s="14"/>
      <c r="BS129" s="15"/>
      <c r="BT129" s="15"/>
      <c r="BU129" s="14"/>
      <c r="BV129" s="14"/>
      <c r="BW129" s="15"/>
      <c r="BX129" s="15"/>
      <c r="BY129" s="14"/>
      <c r="BZ129" s="14"/>
      <c r="CA129" s="48">
        <v>1432.4</v>
      </c>
      <c r="CB129" s="48">
        <v>1432.4</v>
      </c>
      <c r="CC129" s="14">
        <f t="shared" si="433"/>
        <v>100</v>
      </c>
      <c r="CD129" s="14"/>
      <c r="CE129" s="48"/>
      <c r="CF129" s="15"/>
      <c r="CG129" s="14"/>
      <c r="CH129" s="14"/>
      <c r="CI129" s="15"/>
      <c r="CJ129" s="15"/>
      <c r="CK129" s="14"/>
      <c r="CL129" s="14"/>
      <c r="CM129" s="48"/>
      <c r="CN129" s="15"/>
      <c r="CO129" s="14"/>
      <c r="CP129" s="14"/>
      <c r="CQ129" s="48"/>
      <c r="CR129" s="15"/>
      <c r="CS129" s="14"/>
      <c r="CT129" s="14"/>
      <c r="CU129" s="48"/>
      <c r="CV129" s="15"/>
      <c r="CW129" s="14"/>
      <c r="CX129" s="14"/>
      <c r="CY129" s="48"/>
      <c r="CZ129" s="15"/>
      <c r="DA129" s="14"/>
      <c r="DB129" s="155"/>
      <c r="DC129" s="14">
        <v>26475.664000000001</v>
      </c>
      <c r="DD129" s="14">
        <v>26475.664000000001</v>
      </c>
      <c r="DE129" s="14">
        <f>DD129/DC129*100</f>
        <v>100</v>
      </c>
      <c r="DF129" s="14"/>
      <c r="DG129" s="14">
        <v>50</v>
      </c>
      <c r="DH129" s="14">
        <v>50</v>
      </c>
      <c r="DI129" s="14">
        <f t="shared" si="360"/>
        <v>100</v>
      </c>
      <c r="DJ129" s="14"/>
      <c r="DK129" s="14"/>
      <c r="DL129" s="14"/>
      <c r="DM129" s="14"/>
      <c r="DN129" s="14"/>
      <c r="DO129" s="14"/>
      <c r="DP129" s="14"/>
      <c r="DQ129" s="14"/>
      <c r="DR129" s="14"/>
      <c r="DS129" s="14">
        <v>35</v>
      </c>
      <c r="DT129" s="14">
        <v>35</v>
      </c>
      <c r="DU129" s="14">
        <f t="shared" si="435"/>
        <v>100</v>
      </c>
      <c r="DV129" s="14"/>
      <c r="DW129" s="14"/>
      <c r="DX129" s="14"/>
      <c r="DY129" s="14"/>
      <c r="DZ129" s="14"/>
      <c r="EA129" s="14"/>
      <c r="EB129" s="14"/>
      <c r="EC129" s="14"/>
      <c r="ED129" s="14"/>
      <c r="EE129" s="14"/>
      <c r="EF129" s="14"/>
      <c r="EG129" s="14"/>
      <c r="EH129" s="14"/>
      <c r="EI129" s="14"/>
      <c r="EJ129" s="14"/>
      <c r="EK129" s="14"/>
      <c r="EL129" s="14"/>
      <c r="EM129" s="14"/>
      <c r="EN129" s="14"/>
      <c r="EO129" s="14"/>
      <c r="EP129" s="14"/>
      <c r="EQ129" s="14"/>
      <c r="ER129" s="14"/>
      <c r="ES129" s="14"/>
      <c r="ET129" s="14"/>
      <c r="EU129" s="14"/>
      <c r="EV129" s="14"/>
      <c r="EW129" s="14"/>
      <c r="EX129" s="14"/>
      <c r="EY129" s="14"/>
      <c r="EZ129" s="14"/>
      <c r="FA129" s="14"/>
      <c r="FB129" s="14"/>
      <c r="FC129" s="14"/>
      <c r="FD129" s="14"/>
      <c r="FE129" s="14"/>
      <c r="FF129" s="14"/>
      <c r="FG129" s="14"/>
      <c r="FH129" s="14"/>
      <c r="FI129" s="14"/>
      <c r="FJ129" s="14"/>
      <c r="FK129" s="14"/>
      <c r="FL129" s="14"/>
      <c r="FM129" s="14"/>
      <c r="FN129" s="14"/>
      <c r="FO129" s="14"/>
      <c r="FP129" s="14"/>
      <c r="FQ129" s="14"/>
      <c r="FR129" s="14"/>
      <c r="FS129" s="133">
        <v>645.79999999999995</v>
      </c>
      <c r="FT129" s="133">
        <v>645.79999999999995</v>
      </c>
      <c r="FU129" s="14">
        <f t="shared" si="437"/>
        <v>100</v>
      </c>
      <c r="FV129" s="14"/>
      <c r="FW129" s="133"/>
      <c r="FX129" s="133"/>
      <c r="FY129" s="14"/>
      <c r="FZ129" s="14"/>
      <c r="GA129" s="133"/>
      <c r="GB129" s="133"/>
      <c r="GC129" s="14"/>
      <c r="GD129" s="14"/>
      <c r="GE129" s="133"/>
      <c r="GF129" s="133"/>
      <c r="GG129" s="14"/>
      <c r="GH129" s="14"/>
      <c r="GI129" s="133"/>
      <c r="GJ129" s="133"/>
      <c r="GK129" s="14"/>
      <c r="GL129" s="14"/>
      <c r="GM129" s="133"/>
      <c r="GN129" s="133"/>
      <c r="GO129" s="14"/>
      <c r="GP129" s="14"/>
      <c r="GQ129" s="133"/>
      <c r="GR129" s="133"/>
      <c r="GS129" s="14"/>
      <c r="GT129" s="14"/>
      <c r="GU129" s="133"/>
      <c r="GV129" s="133"/>
      <c r="GW129" s="14"/>
      <c r="GX129" s="14"/>
      <c r="GY129" s="133"/>
      <c r="GZ129" s="133"/>
      <c r="HA129" s="14"/>
      <c r="HB129" s="14"/>
      <c r="HC129" s="133"/>
      <c r="HD129" s="133"/>
      <c r="HE129" s="14"/>
      <c r="HF129" s="14"/>
      <c r="HG129" s="133"/>
      <c r="HH129" s="133"/>
      <c r="HI129" s="14"/>
      <c r="HJ129" s="14"/>
      <c r="HK129" s="133">
        <v>90</v>
      </c>
      <c r="HL129" s="133">
        <v>90</v>
      </c>
      <c r="HM129" s="14">
        <f t="shared" si="342"/>
        <v>100</v>
      </c>
      <c r="HN129" s="14"/>
      <c r="HO129" s="133"/>
      <c r="HP129" s="133"/>
      <c r="HQ129" s="14"/>
      <c r="HR129" s="14"/>
      <c r="HS129" s="133"/>
      <c r="HT129" s="133"/>
      <c r="HU129" s="14"/>
      <c r="HV129" s="14"/>
      <c r="HW129" s="133"/>
      <c r="HX129" s="133"/>
      <c r="HY129" s="14"/>
      <c r="HZ129" s="14"/>
      <c r="IA129" s="133"/>
      <c r="IB129" s="133"/>
      <c r="IC129" s="14"/>
      <c r="ID129" s="14"/>
      <c r="IE129" s="133"/>
      <c r="IF129" s="133"/>
      <c r="IG129" s="14"/>
      <c r="IH129" s="14"/>
      <c r="II129" s="133"/>
      <c r="IJ129" s="133"/>
      <c r="IK129" s="14"/>
      <c r="IL129" s="14"/>
      <c r="IM129" s="133"/>
      <c r="IN129" s="133"/>
      <c r="IO129" s="14"/>
      <c r="IP129" s="14"/>
      <c r="IQ129" s="133"/>
      <c r="IR129" s="133"/>
      <c r="IS129" s="14"/>
    </row>
    <row r="130" spans="1:253" s="12" customFormat="1" ht="15.75" x14ac:dyDescent="0.25">
      <c r="A130" s="57" t="s">
        <v>315</v>
      </c>
      <c r="B130" s="48">
        <f t="shared" si="344"/>
        <v>0</v>
      </c>
      <c r="C130" s="48">
        <f t="shared" si="345"/>
        <v>76065.8</v>
      </c>
      <c r="D130" s="48">
        <f t="shared" si="346"/>
        <v>76065.8</v>
      </c>
      <c r="E130" s="15">
        <f t="shared" si="133"/>
        <v>100</v>
      </c>
      <c r="F130" s="15"/>
      <c r="G130" s="48"/>
      <c r="H130" s="48"/>
      <c r="I130" s="48"/>
      <c r="J130" s="48"/>
      <c r="K130" s="48"/>
      <c r="L130" s="48"/>
      <c r="M130" s="48"/>
      <c r="N130" s="48"/>
      <c r="O130" s="48"/>
      <c r="P130" s="15"/>
      <c r="Q130" s="15"/>
      <c r="R130" s="15"/>
      <c r="S130" s="287"/>
      <c r="T130" s="287"/>
      <c r="U130" s="287"/>
      <c r="V130" s="287"/>
      <c r="W130" s="287"/>
      <c r="X130" s="287"/>
      <c r="Y130" s="287"/>
      <c r="Z130" s="15"/>
      <c r="AA130" s="15"/>
      <c r="AB130" s="287"/>
      <c r="AC130" s="287"/>
      <c r="AD130" s="15"/>
      <c r="AE130" s="15"/>
      <c r="AF130" s="15"/>
      <c r="AG130" s="15"/>
      <c r="AH130" s="15"/>
      <c r="AI130" s="15"/>
      <c r="AJ130" s="15"/>
      <c r="AK130" s="15"/>
      <c r="AL130" s="15"/>
      <c r="AM130" s="15"/>
      <c r="AN130" s="15"/>
      <c r="AO130" s="15"/>
      <c r="AP130" s="15"/>
      <c r="AQ130" s="15"/>
      <c r="AR130" s="15"/>
      <c r="AS130" s="15"/>
      <c r="AT130" s="15"/>
      <c r="AU130" s="15"/>
      <c r="AV130" s="15"/>
      <c r="AW130" s="81"/>
      <c r="AX130" s="81"/>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48"/>
      <c r="CB130" s="48"/>
      <c r="CC130" s="14"/>
      <c r="CD130" s="14"/>
      <c r="CE130" s="48"/>
      <c r="CF130" s="15"/>
      <c r="CG130" s="15"/>
      <c r="CH130" s="15"/>
      <c r="CI130" s="15"/>
      <c r="CJ130" s="15"/>
      <c r="CK130" s="15"/>
      <c r="CL130" s="15"/>
      <c r="CM130" s="48"/>
      <c r="CN130" s="15"/>
      <c r="CO130" s="15"/>
      <c r="CP130" s="15"/>
      <c r="CQ130" s="48"/>
      <c r="CR130" s="15"/>
      <c r="CS130" s="15"/>
      <c r="CT130" s="15"/>
      <c r="CU130" s="48"/>
      <c r="CV130" s="15"/>
      <c r="CW130" s="15"/>
      <c r="CX130" s="15"/>
      <c r="CY130" s="48"/>
      <c r="CZ130" s="15"/>
      <c r="DA130" s="15"/>
      <c r="DB130" s="156"/>
      <c r="DC130" s="48"/>
      <c r="DD130" s="48"/>
      <c r="DE130" s="15"/>
      <c r="DF130" s="15"/>
      <c r="DG130" s="48"/>
      <c r="DH130" s="48"/>
      <c r="DI130" s="14"/>
      <c r="DJ130" s="14"/>
      <c r="DK130" s="48"/>
      <c r="DL130" s="15"/>
      <c r="DM130" s="14"/>
      <c r="DN130" s="14"/>
      <c r="DO130" s="48"/>
      <c r="DP130" s="15"/>
      <c r="DQ130" s="14"/>
      <c r="DR130" s="14"/>
      <c r="DS130" s="48"/>
      <c r="DT130" s="15"/>
      <c r="DU130" s="14"/>
      <c r="DV130" s="14"/>
      <c r="DW130" s="48"/>
      <c r="DX130" s="15"/>
      <c r="DY130" s="14"/>
      <c r="DZ130" s="14"/>
      <c r="EA130" s="48"/>
      <c r="EB130" s="15"/>
      <c r="EC130" s="14"/>
      <c r="ED130" s="14"/>
      <c r="EE130" s="48"/>
      <c r="EF130" s="15"/>
      <c r="EG130" s="14"/>
      <c r="EH130" s="14"/>
      <c r="EI130" s="48"/>
      <c r="EJ130" s="15"/>
      <c r="EK130" s="14"/>
      <c r="EL130" s="14"/>
      <c r="EM130" s="48"/>
      <c r="EN130" s="15"/>
      <c r="EO130" s="14"/>
      <c r="EP130" s="14"/>
      <c r="EQ130" s="48"/>
      <c r="ER130" s="15"/>
      <c r="ES130" s="14"/>
      <c r="ET130" s="14"/>
      <c r="EU130" s="48"/>
      <c r="EV130" s="15"/>
      <c r="EW130" s="14"/>
      <c r="EX130" s="14"/>
      <c r="EY130" s="48"/>
      <c r="EZ130" s="15"/>
      <c r="FA130" s="14"/>
      <c r="FB130" s="14"/>
      <c r="FC130" s="48"/>
      <c r="FD130" s="15"/>
      <c r="FE130" s="14"/>
      <c r="FF130" s="14"/>
      <c r="FG130" s="48"/>
      <c r="FH130" s="15"/>
      <c r="FI130" s="14"/>
      <c r="FJ130" s="14"/>
      <c r="FK130" s="48"/>
      <c r="FL130" s="15"/>
      <c r="FM130" s="14"/>
      <c r="FN130" s="14"/>
      <c r="FO130" s="48"/>
      <c r="FP130" s="15"/>
      <c r="FQ130" s="14"/>
      <c r="FR130" s="14"/>
      <c r="FS130" s="15"/>
      <c r="FT130" s="15"/>
      <c r="FU130" s="15"/>
      <c r="FV130" s="15"/>
      <c r="FW130" s="133">
        <v>60000</v>
      </c>
      <c r="FX130" s="133">
        <v>60000</v>
      </c>
      <c r="FY130" s="14">
        <f t="shared" si="439"/>
        <v>100</v>
      </c>
      <c r="FZ130" s="14"/>
      <c r="GA130" s="133"/>
      <c r="GB130" s="133"/>
      <c r="GC130" s="14"/>
      <c r="GD130" s="14"/>
      <c r="GE130" s="133"/>
      <c r="GF130" s="133"/>
      <c r="GG130" s="14"/>
      <c r="GH130" s="14"/>
      <c r="GI130" s="133">
        <v>15000</v>
      </c>
      <c r="GJ130" s="133">
        <v>15000</v>
      </c>
      <c r="GK130" s="14">
        <f t="shared" ref="GK130" si="442">GJ130/GI130*100</f>
        <v>100</v>
      </c>
      <c r="GL130" s="14"/>
      <c r="GM130" s="133"/>
      <c r="GN130" s="133"/>
      <c r="GO130" s="14"/>
      <c r="GP130" s="14"/>
      <c r="GQ130" s="133"/>
      <c r="GR130" s="133"/>
      <c r="GS130" s="14"/>
      <c r="GT130" s="14"/>
      <c r="GU130" s="133"/>
      <c r="GV130" s="133"/>
      <c r="GW130" s="14"/>
      <c r="GX130" s="14"/>
      <c r="GY130" s="133"/>
      <c r="GZ130" s="133"/>
      <c r="HA130" s="14"/>
      <c r="HB130" s="14"/>
      <c r="HC130" s="133"/>
      <c r="HD130" s="133"/>
      <c r="HE130" s="14"/>
      <c r="HF130" s="14"/>
      <c r="HG130" s="133"/>
      <c r="HH130" s="133"/>
      <c r="HI130" s="14"/>
      <c r="HJ130" s="14"/>
      <c r="HK130" s="133"/>
      <c r="HL130" s="133"/>
      <c r="HM130" s="14"/>
      <c r="HN130" s="14"/>
      <c r="HO130" s="133"/>
      <c r="HP130" s="133"/>
      <c r="HQ130" s="14"/>
      <c r="HR130" s="14"/>
      <c r="HS130" s="133"/>
      <c r="HT130" s="133"/>
      <c r="HU130" s="14"/>
      <c r="HV130" s="14"/>
      <c r="HW130" s="133"/>
      <c r="HX130" s="133"/>
      <c r="HY130" s="14"/>
      <c r="HZ130" s="14"/>
      <c r="IA130" s="133"/>
      <c r="IB130" s="133"/>
      <c r="IC130" s="14"/>
      <c r="ID130" s="14"/>
      <c r="IE130" s="133"/>
      <c r="IF130" s="133"/>
      <c r="IG130" s="14"/>
      <c r="IH130" s="14"/>
      <c r="II130" s="133">
        <v>1065.8</v>
      </c>
      <c r="IJ130" s="133">
        <v>1065.8</v>
      </c>
      <c r="IK130" s="14">
        <f t="shared" si="440"/>
        <v>100</v>
      </c>
      <c r="IL130" s="14"/>
      <c r="IM130" s="133"/>
      <c r="IN130" s="133"/>
      <c r="IO130" s="14"/>
      <c r="IP130" s="14"/>
      <c r="IQ130" s="133"/>
      <c r="IR130" s="133"/>
      <c r="IS130" s="14"/>
    </row>
    <row r="131" spans="1:253" s="12" customFormat="1" ht="15.75" x14ac:dyDescent="0.25">
      <c r="A131" s="57" t="s">
        <v>505</v>
      </c>
      <c r="B131" s="48">
        <f t="shared" si="344"/>
        <v>0</v>
      </c>
      <c r="C131" s="48">
        <f t="shared" si="345"/>
        <v>140</v>
      </c>
      <c r="D131" s="48">
        <f t="shared" si="346"/>
        <v>140</v>
      </c>
      <c r="E131" s="15">
        <f t="shared" si="133"/>
        <v>100</v>
      </c>
      <c r="F131" s="15"/>
      <c r="G131" s="48"/>
      <c r="H131" s="48"/>
      <c r="I131" s="48"/>
      <c r="J131" s="48"/>
      <c r="K131" s="48"/>
      <c r="L131" s="48"/>
      <c r="M131" s="48"/>
      <c r="N131" s="48"/>
      <c r="O131" s="48"/>
      <c r="P131" s="15"/>
      <c r="Q131" s="15"/>
      <c r="R131" s="15"/>
      <c r="S131" s="287"/>
      <c r="T131" s="287"/>
      <c r="U131" s="287"/>
      <c r="V131" s="287"/>
      <c r="W131" s="287"/>
      <c r="X131" s="287"/>
      <c r="Y131" s="287"/>
      <c r="Z131" s="15"/>
      <c r="AA131" s="15"/>
      <c r="AB131" s="287"/>
      <c r="AC131" s="287"/>
      <c r="AD131" s="15"/>
      <c r="AE131" s="15"/>
      <c r="AF131" s="15"/>
      <c r="AG131" s="15"/>
      <c r="AH131" s="15"/>
      <c r="AI131" s="15"/>
      <c r="AJ131" s="15"/>
      <c r="AK131" s="15"/>
      <c r="AL131" s="15"/>
      <c r="AM131" s="15"/>
      <c r="AN131" s="15"/>
      <c r="AO131" s="15"/>
      <c r="AP131" s="15"/>
      <c r="AQ131" s="15"/>
      <c r="AR131" s="15"/>
      <c r="AS131" s="15"/>
      <c r="AT131" s="15"/>
      <c r="AU131" s="15"/>
      <c r="AV131" s="15"/>
      <c r="AW131" s="81"/>
      <c r="AX131" s="81"/>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48">
        <v>140</v>
      </c>
      <c r="CB131" s="48">
        <v>140</v>
      </c>
      <c r="CC131" s="14">
        <f t="shared" si="433"/>
        <v>100</v>
      </c>
      <c r="CD131" s="14"/>
      <c r="CE131" s="48"/>
      <c r="CF131" s="15"/>
      <c r="CG131" s="15"/>
      <c r="CH131" s="15"/>
      <c r="CI131" s="15"/>
      <c r="CJ131" s="15"/>
      <c r="CK131" s="15"/>
      <c r="CL131" s="15"/>
      <c r="CM131" s="48"/>
      <c r="CN131" s="15"/>
      <c r="CO131" s="15"/>
      <c r="CP131" s="15"/>
      <c r="CQ131" s="48"/>
      <c r="CR131" s="15"/>
      <c r="CS131" s="15"/>
      <c r="CT131" s="15"/>
      <c r="CU131" s="48"/>
      <c r="CV131" s="15"/>
      <c r="CW131" s="15"/>
      <c r="CX131" s="15"/>
      <c r="CY131" s="48"/>
      <c r="CZ131" s="15"/>
      <c r="DA131" s="15"/>
      <c r="DB131" s="156"/>
      <c r="DC131" s="48"/>
      <c r="DD131" s="48"/>
      <c r="DE131" s="15"/>
      <c r="DF131" s="15"/>
      <c r="DG131" s="48"/>
      <c r="DH131" s="48"/>
      <c r="DI131" s="14"/>
      <c r="DJ131" s="14"/>
      <c r="DK131" s="48"/>
      <c r="DL131" s="15"/>
      <c r="DM131" s="14"/>
      <c r="DN131" s="14"/>
      <c r="DO131" s="48"/>
      <c r="DP131" s="15"/>
      <c r="DQ131" s="14"/>
      <c r="DR131" s="14"/>
      <c r="DS131" s="48"/>
      <c r="DT131" s="15"/>
      <c r="DU131" s="14"/>
      <c r="DV131" s="14"/>
      <c r="DW131" s="48"/>
      <c r="DX131" s="15"/>
      <c r="DY131" s="14"/>
      <c r="DZ131" s="14"/>
      <c r="EA131" s="48"/>
      <c r="EB131" s="15"/>
      <c r="EC131" s="14"/>
      <c r="ED131" s="14"/>
      <c r="EE131" s="48"/>
      <c r="EF131" s="15"/>
      <c r="EG131" s="14"/>
      <c r="EH131" s="14"/>
      <c r="EI131" s="48"/>
      <c r="EJ131" s="15"/>
      <c r="EK131" s="14"/>
      <c r="EL131" s="14"/>
      <c r="EM131" s="48"/>
      <c r="EN131" s="15"/>
      <c r="EO131" s="14"/>
      <c r="EP131" s="14"/>
      <c r="EQ131" s="48"/>
      <c r="ER131" s="15"/>
      <c r="ES131" s="14"/>
      <c r="ET131" s="14"/>
      <c r="EU131" s="48"/>
      <c r="EV131" s="15"/>
      <c r="EW131" s="14"/>
      <c r="EX131" s="14"/>
      <c r="EY131" s="48"/>
      <c r="EZ131" s="15"/>
      <c r="FA131" s="14"/>
      <c r="FB131" s="14"/>
      <c r="FC131" s="48"/>
      <c r="FD131" s="15"/>
      <c r="FE131" s="14"/>
      <c r="FF131" s="14"/>
      <c r="FG131" s="48"/>
      <c r="FH131" s="15"/>
      <c r="FI131" s="14"/>
      <c r="FJ131" s="14"/>
      <c r="FK131" s="48"/>
      <c r="FL131" s="15"/>
      <c r="FM131" s="14"/>
      <c r="FN131" s="14"/>
      <c r="FO131" s="48"/>
      <c r="FP131" s="15"/>
      <c r="FQ131" s="14"/>
      <c r="FR131" s="14"/>
      <c r="FS131" s="15"/>
      <c r="FT131" s="15"/>
      <c r="FU131" s="15"/>
      <c r="FV131" s="15"/>
      <c r="FW131" s="15"/>
      <c r="FX131" s="15"/>
      <c r="FY131" s="15"/>
      <c r="FZ131" s="15"/>
      <c r="GA131" s="15"/>
      <c r="GB131" s="15"/>
      <c r="GC131" s="15"/>
      <c r="GD131" s="15"/>
      <c r="GE131" s="15"/>
      <c r="GF131" s="15"/>
      <c r="GG131" s="15"/>
      <c r="GH131" s="15"/>
      <c r="GI131" s="15"/>
      <c r="GJ131" s="15"/>
      <c r="GK131" s="15"/>
      <c r="GL131" s="15"/>
      <c r="GM131" s="15"/>
      <c r="GN131" s="15"/>
      <c r="GO131" s="15"/>
      <c r="GP131" s="15"/>
      <c r="GQ131" s="15"/>
      <c r="GR131" s="15"/>
      <c r="GS131" s="15"/>
      <c r="GT131" s="15"/>
      <c r="GU131" s="15"/>
      <c r="GV131" s="15"/>
      <c r="GW131" s="15"/>
      <c r="GX131" s="15"/>
      <c r="GY131" s="15"/>
      <c r="GZ131" s="15"/>
      <c r="HA131" s="15"/>
      <c r="HB131" s="15"/>
      <c r="HC131" s="15"/>
      <c r="HD131" s="15"/>
      <c r="HE131" s="15"/>
      <c r="HF131" s="15"/>
      <c r="HG131" s="15"/>
      <c r="HH131" s="15"/>
      <c r="HI131" s="15"/>
      <c r="HJ131" s="15"/>
      <c r="HK131" s="15"/>
      <c r="HL131" s="15"/>
      <c r="HM131" s="14"/>
      <c r="HN131" s="14"/>
      <c r="HO131" s="15"/>
      <c r="HP131" s="15"/>
      <c r="HQ131" s="14"/>
      <c r="HR131" s="14"/>
      <c r="HS131" s="15"/>
      <c r="HT131" s="15"/>
      <c r="HU131" s="14"/>
      <c r="HV131" s="14"/>
      <c r="HW131" s="15"/>
      <c r="HX131" s="15"/>
      <c r="HY131" s="14"/>
      <c r="HZ131" s="14"/>
      <c r="IA131" s="15"/>
      <c r="IB131" s="15"/>
      <c r="IC131" s="14"/>
      <c r="ID131" s="14"/>
      <c r="IE131" s="15"/>
      <c r="IF131" s="15"/>
      <c r="IG131" s="14"/>
      <c r="IH131" s="14"/>
      <c r="II131" s="15"/>
      <c r="IJ131" s="15"/>
      <c r="IK131" s="14"/>
      <c r="IL131" s="14"/>
      <c r="IM131" s="15"/>
      <c r="IN131" s="15"/>
      <c r="IO131" s="14"/>
      <c r="IP131" s="14"/>
      <c r="IQ131" s="15"/>
      <c r="IR131" s="15"/>
      <c r="IS131" s="14"/>
    </row>
    <row r="132" spans="1:253" s="12" customFormat="1" ht="15.75" x14ac:dyDescent="0.25">
      <c r="A132" s="57" t="s">
        <v>506</v>
      </c>
      <c r="B132" s="48">
        <f t="shared" si="344"/>
        <v>0</v>
      </c>
      <c r="C132" s="48">
        <f t="shared" si="345"/>
        <v>88.1</v>
      </c>
      <c r="D132" s="48">
        <f t="shared" si="346"/>
        <v>88.1</v>
      </c>
      <c r="E132" s="15">
        <f t="shared" si="133"/>
        <v>100</v>
      </c>
      <c r="F132" s="15"/>
      <c r="G132" s="48"/>
      <c r="H132" s="48"/>
      <c r="I132" s="48"/>
      <c r="J132" s="48"/>
      <c r="K132" s="48"/>
      <c r="L132" s="48"/>
      <c r="M132" s="48"/>
      <c r="N132" s="48"/>
      <c r="O132" s="48"/>
      <c r="P132" s="15"/>
      <c r="Q132" s="15"/>
      <c r="R132" s="15"/>
      <c r="S132" s="287"/>
      <c r="T132" s="287"/>
      <c r="U132" s="287"/>
      <c r="V132" s="287"/>
      <c r="W132" s="287"/>
      <c r="X132" s="287"/>
      <c r="Y132" s="287"/>
      <c r="Z132" s="15"/>
      <c r="AA132" s="15"/>
      <c r="AB132" s="287"/>
      <c r="AC132" s="287"/>
      <c r="AD132" s="15"/>
      <c r="AE132" s="15"/>
      <c r="AF132" s="15"/>
      <c r="AG132" s="15"/>
      <c r="AH132" s="15"/>
      <c r="AI132" s="15"/>
      <c r="AJ132" s="15"/>
      <c r="AK132" s="15"/>
      <c r="AL132" s="15"/>
      <c r="AM132" s="15"/>
      <c r="AN132" s="15"/>
      <c r="AO132" s="15"/>
      <c r="AP132" s="15"/>
      <c r="AQ132" s="15"/>
      <c r="AR132" s="15"/>
      <c r="AS132" s="15"/>
      <c r="AT132" s="15"/>
      <c r="AU132" s="15"/>
      <c r="AV132" s="15"/>
      <c r="AW132" s="81"/>
      <c r="AX132" s="81"/>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48">
        <v>88.1</v>
      </c>
      <c r="CB132" s="48">
        <v>88.1</v>
      </c>
      <c r="CC132" s="14">
        <f t="shared" si="433"/>
        <v>100</v>
      </c>
      <c r="CD132" s="14"/>
      <c r="CE132" s="48"/>
      <c r="CF132" s="15"/>
      <c r="CG132" s="15"/>
      <c r="CH132" s="15"/>
      <c r="CI132" s="15"/>
      <c r="CJ132" s="15"/>
      <c r="CK132" s="15"/>
      <c r="CL132" s="15"/>
      <c r="CM132" s="48"/>
      <c r="CN132" s="15"/>
      <c r="CO132" s="15"/>
      <c r="CP132" s="15"/>
      <c r="CQ132" s="48"/>
      <c r="CR132" s="15"/>
      <c r="CS132" s="15"/>
      <c r="CT132" s="15"/>
      <c r="CU132" s="48"/>
      <c r="CV132" s="15"/>
      <c r="CW132" s="15"/>
      <c r="CX132" s="15"/>
      <c r="CY132" s="48"/>
      <c r="CZ132" s="15"/>
      <c r="DA132" s="15"/>
      <c r="DB132" s="156"/>
      <c r="DC132" s="48"/>
      <c r="DD132" s="48"/>
      <c r="DE132" s="15"/>
      <c r="DF132" s="15"/>
      <c r="DG132" s="48"/>
      <c r="DH132" s="48"/>
      <c r="DI132" s="14"/>
      <c r="DJ132" s="14"/>
      <c r="DK132" s="48"/>
      <c r="DL132" s="15"/>
      <c r="DM132" s="14"/>
      <c r="DN132" s="14"/>
      <c r="DO132" s="48"/>
      <c r="DP132" s="15"/>
      <c r="DQ132" s="14"/>
      <c r="DR132" s="14"/>
      <c r="DS132" s="48"/>
      <c r="DT132" s="15"/>
      <c r="DU132" s="14"/>
      <c r="DV132" s="14"/>
      <c r="DW132" s="48"/>
      <c r="DX132" s="15"/>
      <c r="DY132" s="14"/>
      <c r="DZ132" s="14"/>
      <c r="EA132" s="48"/>
      <c r="EB132" s="15"/>
      <c r="EC132" s="14"/>
      <c r="ED132" s="14"/>
      <c r="EE132" s="48"/>
      <c r="EF132" s="15"/>
      <c r="EG132" s="14"/>
      <c r="EH132" s="14"/>
      <c r="EI132" s="48"/>
      <c r="EJ132" s="15"/>
      <c r="EK132" s="14"/>
      <c r="EL132" s="14"/>
      <c r="EM132" s="48"/>
      <c r="EN132" s="15"/>
      <c r="EO132" s="14"/>
      <c r="EP132" s="14"/>
      <c r="EQ132" s="48"/>
      <c r="ER132" s="15"/>
      <c r="ES132" s="14"/>
      <c r="ET132" s="14"/>
      <c r="EU132" s="48"/>
      <c r="EV132" s="15"/>
      <c r="EW132" s="14"/>
      <c r="EX132" s="14"/>
      <c r="EY132" s="48"/>
      <c r="EZ132" s="15"/>
      <c r="FA132" s="14"/>
      <c r="FB132" s="14"/>
      <c r="FC132" s="48"/>
      <c r="FD132" s="15"/>
      <c r="FE132" s="14"/>
      <c r="FF132" s="14"/>
      <c r="FG132" s="48"/>
      <c r="FH132" s="15"/>
      <c r="FI132" s="14"/>
      <c r="FJ132" s="14"/>
      <c r="FK132" s="48"/>
      <c r="FL132" s="15"/>
      <c r="FM132" s="14"/>
      <c r="FN132" s="14"/>
      <c r="FO132" s="48"/>
      <c r="FP132" s="15"/>
      <c r="FQ132" s="14"/>
      <c r="FR132" s="14"/>
      <c r="FS132" s="15"/>
      <c r="FT132" s="15"/>
      <c r="FU132" s="15"/>
      <c r="FV132" s="15"/>
      <c r="FW132" s="15"/>
      <c r="FX132" s="15"/>
      <c r="FY132" s="15"/>
      <c r="FZ132" s="15"/>
      <c r="GA132" s="15"/>
      <c r="GB132" s="15"/>
      <c r="GC132" s="15"/>
      <c r="GD132" s="15"/>
      <c r="GE132" s="15"/>
      <c r="GF132" s="15"/>
      <c r="GG132" s="15"/>
      <c r="GH132" s="15"/>
      <c r="GI132" s="15"/>
      <c r="GJ132" s="15"/>
      <c r="GK132" s="15"/>
      <c r="GL132" s="15"/>
      <c r="GM132" s="15"/>
      <c r="GN132" s="15"/>
      <c r="GO132" s="15"/>
      <c r="GP132" s="15"/>
      <c r="GQ132" s="15"/>
      <c r="GR132" s="15"/>
      <c r="GS132" s="15"/>
      <c r="GT132" s="15"/>
      <c r="GU132" s="15"/>
      <c r="GV132" s="15"/>
      <c r="GW132" s="15"/>
      <c r="GX132" s="15"/>
      <c r="GY132" s="15"/>
      <c r="GZ132" s="15"/>
      <c r="HA132" s="15"/>
      <c r="HB132" s="15"/>
      <c r="HC132" s="15"/>
      <c r="HD132" s="15"/>
      <c r="HE132" s="15"/>
      <c r="HF132" s="15"/>
      <c r="HG132" s="15"/>
      <c r="HH132" s="15"/>
      <c r="HI132" s="15"/>
      <c r="HJ132" s="15"/>
      <c r="HK132" s="15"/>
      <c r="HL132" s="15"/>
      <c r="HM132" s="14"/>
      <c r="HN132" s="14"/>
      <c r="HO132" s="15"/>
      <c r="HP132" s="15"/>
      <c r="HQ132" s="14"/>
      <c r="HR132" s="14"/>
      <c r="HS132" s="15"/>
      <c r="HT132" s="15"/>
      <c r="HU132" s="14"/>
      <c r="HV132" s="14"/>
      <c r="HW132" s="15"/>
      <c r="HX132" s="15"/>
      <c r="HY132" s="14"/>
      <c r="HZ132" s="14"/>
      <c r="IA132" s="15"/>
      <c r="IB132" s="15"/>
      <c r="IC132" s="14"/>
      <c r="ID132" s="14"/>
      <c r="IE132" s="15"/>
      <c r="IF132" s="15"/>
      <c r="IG132" s="14"/>
      <c r="IH132" s="14"/>
      <c r="II132" s="15"/>
      <c r="IJ132" s="15"/>
      <c r="IK132" s="14"/>
      <c r="IL132" s="14"/>
      <c r="IM132" s="15"/>
      <c r="IN132" s="15"/>
      <c r="IO132" s="14"/>
      <c r="IP132" s="14"/>
      <c r="IQ132" s="15"/>
      <c r="IR132" s="15"/>
      <c r="IS132" s="14"/>
    </row>
    <row r="133" spans="1:253" s="12" customFormat="1" ht="15.75" x14ac:dyDescent="0.25">
      <c r="A133" s="57" t="s">
        <v>507</v>
      </c>
      <c r="B133" s="48">
        <f t="shared" si="344"/>
        <v>0</v>
      </c>
      <c r="C133" s="48">
        <f t="shared" si="345"/>
        <v>120.6</v>
      </c>
      <c r="D133" s="48">
        <f t="shared" si="346"/>
        <v>120.6</v>
      </c>
      <c r="E133" s="15">
        <f t="shared" si="133"/>
        <v>100</v>
      </c>
      <c r="F133" s="15"/>
      <c r="G133" s="48"/>
      <c r="H133" s="48"/>
      <c r="I133" s="48"/>
      <c r="J133" s="48"/>
      <c r="K133" s="48"/>
      <c r="L133" s="48"/>
      <c r="M133" s="48"/>
      <c r="N133" s="48"/>
      <c r="O133" s="48"/>
      <c r="P133" s="15"/>
      <c r="Q133" s="15"/>
      <c r="R133" s="15"/>
      <c r="S133" s="287"/>
      <c r="T133" s="287"/>
      <c r="U133" s="287"/>
      <c r="V133" s="287"/>
      <c r="W133" s="287"/>
      <c r="X133" s="287"/>
      <c r="Y133" s="287"/>
      <c r="Z133" s="15"/>
      <c r="AA133" s="15"/>
      <c r="AB133" s="287"/>
      <c r="AC133" s="287"/>
      <c r="AD133" s="15"/>
      <c r="AE133" s="15"/>
      <c r="AF133" s="15"/>
      <c r="AG133" s="15"/>
      <c r="AH133" s="15"/>
      <c r="AI133" s="15"/>
      <c r="AJ133" s="15"/>
      <c r="AK133" s="15"/>
      <c r="AL133" s="15"/>
      <c r="AM133" s="15"/>
      <c r="AN133" s="15"/>
      <c r="AO133" s="15"/>
      <c r="AP133" s="15"/>
      <c r="AQ133" s="15"/>
      <c r="AR133" s="15"/>
      <c r="AS133" s="15"/>
      <c r="AT133" s="15"/>
      <c r="AU133" s="15"/>
      <c r="AV133" s="15"/>
      <c r="AW133" s="81"/>
      <c r="AX133" s="81"/>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48">
        <v>120.6</v>
      </c>
      <c r="CB133" s="48">
        <v>120.6</v>
      </c>
      <c r="CC133" s="14">
        <f t="shared" si="433"/>
        <v>100</v>
      </c>
      <c r="CD133" s="14"/>
      <c r="CE133" s="48"/>
      <c r="CF133" s="15"/>
      <c r="CG133" s="15"/>
      <c r="CH133" s="15"/>
      <c r="CI133" s="15"/>
      <c r="CJ133" s="15"/>
      <c r="CK133" s="15"/>
      <c r="CL133" s="15"/>
      <c r="CM133" s="48"/>
      <c r="CN133" s="15"/>
      <c r="CO133" s="15"/>
      <c r="CP133" s="15"/>
      <c r="CQ133" s="48"/>
      <c r="CR133" s="15"/>
      <c r="CS133" s="15"/>
      <c r="CT133" s="15"/>
      <c r="CU133" s="48"/>
      <c r="CV133" s="15"/>
      <c r="CW133" s="15"/>
      <c r="CX133" s="15"/>
      <c r="CY133" s="48"/>
      <c r="CZ133" s="15"/>
      <c r="DA133" s="15"/>
      <c r="DB133" s="156"/>
      <c r="DC133" s="48"/>
      <c r="DD133" s="48"/>
      <c r="DE133" s="15"/>
      <c r="DF133" s="15"/>
      <c r="DG133" s="48"/>
      <c r="DH133" s="48"/>
      <c r="DI133" s="14"/>
      <c r="DJ133" s="14"/>
      <c r="DK133" s="48"/>
      <c r="DL133" s="15"/>
      <c r="DM133" s="14"/>
      <c r="DN133" s="14"/>
      <c r="DO133" s="48"/>
      <c r="DP133" s="15"/>
      <c r="DQ133" s="14"/>
      <c r="DR133" s="14"/>
      <c r="DS133" s="48"/>
      <c r="DT133" s="15"/>
      <c r="DU133" s="14"/>
      <c r="DV133" s="14"/>
      <c r="DW133" s="48"/>
      <c r="DX133" s="15"/>
      <c r="DY133" s="14"/>
      <c r="DZ133" s="14"/>
      <c r="EA133" s="48"/>
      <c r="EB133" s="15"/>
      <c r="EC133" s="14"/>
      <c r="ED133" s="14"/>
      <c r="EE133" s="48"/>
      <c r="EF133" s="15"/>
      <c r="EG133" s="14"/>
      <c r="EH133" s="14"/>
      <c r="EI133" s="48"/>
      <c r="EJ133" s="15"/>
      <c r="EK133" s="14"/>
      <c r="EL133" s="14"/>
      <c r="EM133" s="48"/>
      <c r="EN133" s="15"/>
      <c r="EO133" s="14"/>
      <c r="EP133" s="14"/>
      <c r="EQ133" s="48"/>
      <c r="ER133" s="15"/>
      <c r="ES133" s="14"/>
      <c r="ET133" s="14"/>
      <c r="EU133" s="48"/>
      <c r="EV133" s="15"/>
      <c r="EW133" s="14"/>
      <c r="EX133" s="14"/>
      <c r="EY133" s="48"/>
      <c r="EZ133" s="15"/>
      <c r="FA133" s="14"/>
      <c r="FB133" s="14"/>
      <c r="FC133" s="48"/>
      <c r="FD133" s="15"/>
      <c r="FE133" s="14"/>
      <c r="FF133" s="14"/>
      <c r="FG133" s="48"/>
      <c r="FH133" s="15"/>
      <c r="FI133" s="14"/>
      <c r="FJ133" s="14"/>
      <c r="FK133" s="48"/>
      <c r="FL133" s="15"/>
      <c r="FM133" s="14"/>
      <c r="FN133" s="14"/>
      <c r="FO133" s="48"/>
      <c r="FP133" s="15"/>
      <c r="FQ133" s="14"/>
      <c r="FR133" s="14"/>
      <c r="FS133" s="15"/>
      <c r="FT133" s="15"/>
      <c r="FU133" s="15"/>
      <c r="FV133" s="15"/>
      <c r="FW133" s="15"/>
      <c r="FX133" s="15"/>
      <c r="FY133" s="15"/>
      <c r="FZ133" s="15"/>
      <c r="GA133" s="15"/>
      <c r="GB133" s="15"/>
      <c r="GC133" s="15"/>
      <c r="GD133" s="15"/>
      <c r="GE133" s="15"/>
      <c r="GF133" s="15"/>
      <c r="GG133" s="15"/>
      <c r="GH133" s="15"/>
      <c r="GI133" s="15"/>
      <c r="GJ133" s="15"/>
      <c r="GK133" s="15"/>
      <c r="GL133" s="15"/>
      <c r="GM133" s="15"/>
      <c r="GN133" s="15"/>
      <c r="GO133" s="15"/>
      <c r="GP133" s="15"/>
      <c r="GQ133" s="15"/>
      <c r="GR133" s="15"/>
      <c r="GS133" s="15"/>
      <c r="GT133" s="15"/>
      <c r="GU133" s="15"/>
      <c r="GV133" s="15"/>
      <c r="GW133" s="15"/>
      <c r="GX133" s="15"/>
      <c r="GY133" s="15"/>
      <c r="GZ133" s="15"/>
      <c r="HA133" s="15"/>
      <c r="HB133" s="15"/>
      <c r="HC133" s="15"/>
      <c r="HD133" s="15"/>
      <c r="HE133" s="15"/>
      <c r="HF133" s="15"/>
      <c r="HG133" s="15"/>
      <c r="HH133" s="15"/>
      <c r="HI133" s="15"/>
      <c r="HJ133" s="15"/>
      <c r="HK133" s="15"/>
      <c r="HL133" s="15"/>
      <c r="HM133" s="14"/>
      <c r="HN133" s="14"/>
      <c r="HO133" s="15"/>
      <c r="HP133" s="15"/>
      <c r="HQ133" s="14"/>
      <c r="HR133" s="14"/>
      <c r="HS133" s="15"/>
      <c r="HT133" s="15"/>
      <c r="HU133" s="14"/>
      <c r="HV133" s="14"/>
      <c r="HW133" s="15"/>
      <c r="HX133" s="15"/>
      <c r="HY133" s="14"/>
      <c r="HZ133" s="14"/>
      <c r="IA133" s="15"/>
      <c r="IB133" s="15"/>
      <c r="IC133" s="14"/>
      <c r="ID133" s="14"/>
      <c r="IE133" s="15"/>
      <c r="IF133" s="15"/>
      <c r="IG133" s="14"/>
      <c r="IH133" s="14"/>
      <c r="II133" s="15"/>
      <c r="IJ133" s="15"/>
      <c r="IK133" s="14"/>
      <c r="IL133" s="14"/>
      <c r="IM133" s="15"/>
      <c r="IN133" s="15"/>
      <c r="IO133" s="14"/>
      <c r="IP133" s="14"/>
      <c r="IQ133" s="15"/>
      <c r="IR133" s="15"/>
      <c r="IS133" s="14"/>
    </row>
    <row r="134" spans="1:253" s="12" customFormat="1" ht="15.75" x14ac:dyDescent="0.25">
      <c r="A134" s="57" t="s">
        <v>508</v>
      </c>
      <c r="B134" s="48">
        <f t="shared" si="344"/>
        <v>0</v>
      </c>
      <c r="C134" s="48">
        <f t="shared" si="345"/>
        <v>78</v>
      </c>
      <c r="D134" s="48">
        <f t="shared" si="346"/>
        <v>78</v>
      </c>
      <c r="E134" s="15">
        <f t="shared" si="133"/>
        <v>100</v>
      </c>
      <c r="F134" s="15"/>
      <c r="G134" s="48"/>
      <c r="H134" s="48"/>
      <c r="I134" s="48"/>
      <c r="J134" s="48"/>
      <c r="K134" s="48"/>
      <c r="L134" s="48"/>
      <c r="M134" s="48"/>
      <c r="N134" s="48"/>
      <c r="O134" s="48"/>
      <c r="P134" s="15"/>
      <c r="Q134" s="15"/>
      <c r="R134" s="15"/>
      <c r="S134" s="287"/>
      <c r="T134" s="287"/>
      <c r="U134" s="287"/>
      <c r="V134" s="287"/>
      <c r="W134" s="287"/>
      <c r="X134" s="287"/>
      <c r="Y134" s="287"/>
      <c r="Z134" s="15"/>
      <c r="AA134" s="15"/>
      <c r="AB134" s="287"/>
      <c r="AC134" s="287"/>
      <c r="AD134" s="15"/>
      <c r="AE134" s="15"/>
      <c r="AF134" s="15"/>
      <c r="AG134" s="15"/>
      <c r="AH134" s="15"/>
      <c r="AI134" s="15"/>
      <c r="AJ134" s="15"/>
      <c r="AK134" s="15"/>
      <c r="AL134" s="15"/>
      <c r="AM134" s="15"/>
      <c r="AN134" s="15"/>
      <c r="AO134" s="15"/>
      <c r="AP134" s="15"/>
      <c r="AQ134" s="15"/>
      <c r="AR134" s="15"/>
      <c r="AS134" s="15"/>
      <c r="AT134" s="15"/>
      <c r="AU134" s="15"/>
      <c r="AV134" s="15"/>
      <c r="AW134" s="81"/>
      <c r="AX134" s="81"/>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48">
        <v>78</v>
      </c>
      <c r="CB134" s="48">
        <v>78</v>
      </c>
      <c r="CC134" s="14">
        <f t="shared" si="433"/>
        <v>100</v>
      </c>
      <c r="CD134" s="14"/>
      <c r="CE134" s="48"/>
      <c r="CF134" s="15"/>
      <c r="CG134" s="15"/>
      <c r="CH134" s="15"/>
      <c r="CI134" s="15"/>
      <c r="CJ134" s="15"/>
      <c r="CK134" s="15"/>
      <c r="CL134" s="15"/>
      <c r="CM134" s="48"/>
      <c r="CN134" s="15"/>
      <c r="CO134" s="15"/>
      <c r="CP134" s="15"/>
      <c r="CQ134" s="48"/>
      <c r="CR134" s="15"/>
      <c r="CS134" s="15"/>
      <c r="CT134" s="15"/>
      <c r="CU134" s="48"/>
      <c r="CV134" s="15"/>
      <c r="CW134" s="15"/>
      <c r="CX134" s="15"/>
      <c r="CY134" s="48"/>
      <c r="CZ134" s="15"/>
      <c r="DA134" s="15"/>
      <c r="DB134" s="156"/>
      <c r="DC134" s="48"/>
      <c r="DD134" s="48"/>
      <c r="DE134" s="15"/>
      <c r="DF134" s="15"/>
      <c r="DG134" s="48"/>
      <c r="DH134" s="48"/>
      <c r="DI134" s="14"/>
      <c r="DJ134" s="14"/>
      <c r="DK134" s="48"/>
      <c r="DL134" s="15"/>
      <c r="DM134" s="14"/>
      <c r="DN134" s="14"/>
      <c r="DO134" s="48"/>
      <c r="DP134" s="15"/>
      <c r="DQ134" s="14"/>
      <c r="DR134" s="14"/>
      <c r="DS134" s="48"/>
      <c r="DT134" s="15"/>
      <c r="DU134" s="14"/>
      <c r="DV134" s="14"/>
      <c r="DW134" s="48"/>
      <c r="DX134" s="15"/>
      <c r="DY134" s="14"/>
      <c r="DZ134" s="14"/>
      <c r="EA134" s="48"/>
      <c r="EB134" s="15"/>
      <c r="EC134" s="14"/>
      <c r="ED134" s="14"/>
      <c r="EE134" s="48"/>
      <c r="EF134" s="15"/>
      <c r="EG134" s="14"/>
      <c r="EH134" s="14"/>
      <c r="EI134" s="48"/>
      <c r="EJ134" s="15"/>
      <c r="EK134" s="14"/>
      <c r="EL134" s="14"/>
      <c r="EM134" s="48"/>
      <c r="EN134" s="15"/>
      <c r="EO134" s="14"/>
      <c r="EP134" s="14"/>
      <c r="EQ134" s="48"/>
      <c r="ER134" s="15"/>
      <c r="ES134" s="14"/>
      <c r="ET134" s="14"/>
      <c r="EU134" s="48"/>
      <c r="EV134" s="15"/>
      <c r="EW134" s="14"/>
      <c r="EX134" s="14"/>
      <c r="EY134" s="48"/>
      <c r="EZ134" s="15"/>
      <c r="FA134" s="14"/>
      <c r="FB134" s="14"/>
      <c r="FC134" s="48"/>
      <c r="FD134" s="15"/>
      <c r="FE134" s="14"/>
      <c r="FF134" s="14"/>
      <c r="FG134" s="48"/>
      <c r="FH134" s="15"/>
      <c r="FI134" s="14"/>
      <c r="FJ134" s="14"/>
      <c r="FK134" s="48"/>
      <c r="FL134" s="15"/>
      <c r="FM134" s="14"/>
      <c r="FN134" s="14"/>
      <c r="FO134" s="48"/>
      <c r="FP134" s="15"/>
      <c r="FQ134" s="14"/>
      <c r="FR134" s="14"/>
      <c r="FS134" s="15"/>
      <c r="FT134" s="15"/>
      <c r="FU134" s="15"/>
      <c r="FV134" s="15"/>
      <c r="FW134" s="15"/>
      <c r="FX134" s="15"/>
      <c r="FY134" s="15"/>
      <c r="FZ134" s="15"/>
      <c r="GA134" s="15"/>
      <c r="GB134" s="15"/>
      <c r="GC134" s="15"/>
      <c r="GD134" s="15"/>
      <c r="GE134" s="15"/>
      <c r="GF134" s="15"/>
      <c r="GG134" s="15"/>
      <c r="GH134" s="15"/>
      <c r="GI134" s="15"/>
      <c r="GJ134" s="15"/>
      <c r="GK134" s="15"/>
      <c r="GL134" s="15"/>
      <c r="GM134" s="15"/>
      <c r="GN134" s="15"/>
      <c r="GO134" s="15"/>
      <c r="GP134" s="15"/>
      <c r="GQ134" s="15"/>
      <c r="GR134" s="15"/>
      <c r="GS134" s="15"/>
      <c r="GT134" s="15"/>
      <c r="GU134" s="15"/>
      <c r="GV134" s="15"/>
      <c r="GW134" s="15"/>
      <c r="GX134" s="15"/>
      <c r="GY134" s="15"/>
      <c r="GZ134" s="15"/>
      <c r="HA134" s="15"/>
      <c r="HB134" s="15"/>
      <c r="HC134" s="15"/>
      <c r="HD134" s="15"/>
      <c r="HE134" s="15"/>
      <c r="HF134" s="15"/>
      <c r="HG134" s="15"/>
      <c r="HH134" s="15"/>
      <c r="HI134" s="15"/>
      <c r="HJ134" s="15"/>
      <c r="HK134" s="15"/>
      <c r="HL134" s="15"/>
      <c r="HM134" s="14"/>
      <c r="HN134" s="14"/>
      <c r="HO134" s="15"/>
      <c r="HP134" s="15"/>
      <c r="HQ134" s="14"/>
      <c r="HR134" s="14"/>
      <c r="HS134" s="15"/>
      <c r="HT134" s="15"/>
      <c r="HU134" s="14"/>
      <c r="HV134" s="14"/>
      <c r="HW134" s="15"/>
      <c r="HX134" s="15"/>
      <c r="HY134" s="14"/>
      <c r="HZ134" s="14"/>
      <c r="IA134" s="15"/>
      <c r="IB134" s="15"/>
      <c r="IC134" s="14"/>
      <c r="ID134" s="14"/>
      <c r="IE134" s="15"/>
      <c r="IF134" s="15"/>
      <c r="IG134" s="14"/>
      <c r="IH134" s="14"/>
      <c r="II134" s="15"/>
      <c r="IJ134" s="15"/>
      <c r="IK134" s="14"/>
      <c r="IL134" s="14"/>
      <c r="IM134" s="15"/>
      <c r="IN134" s="15"/>
      <c r="IO134" s="14"/>
      <c r="IP134" s="14"/>
      <c r="IQ134" s="15"/>
      <c r="IR134" s="15"/>
      <c r="IS134" s="14"/>
    </row>
    <row r="135" spans="1:253" s="12" customFormat="1" ht="15.75" x14ac:dyDescent="0.25">
      <c r="A135" s="57" t="s">
        <v>509</v>
      </c>
      <c r="B135" s="48">
        <f t="shared" si="344"/>
        <v>0</v>
      </c>
      <c r="C135" s="48">
        <f t="shared" si="345"/>
        <v>88.1</v>
      </c>
      <c r="D135" s="48">
        <f t="shared" si="346"/>
        <v>88.1</v>
      </c>
      <c r="E135" s="15">
        <f t="shared" si="133"/>
        <v>100</v>
      </c>
      <c r="F135" s="15"/>
      <c r="G135" s="48"/>
      <c r="H135" s="48"/>
      <c r="I135" s="48"/>
      <c r="J135" s="48"/>
      <c r="K135" s="48"/>
      <c r="L135" s="48"/>
      <c r="M135" s="48"/>
      <c r="N135" s="48"/>
      <c r="O135" s="48"/>
      <c r="P135" s="15"/>
      <c r="Q135" s="15"/>
      <c r="R135" s="15"/>
      <c r="S135" s="287"/>
      <c r="T135" s="287"/>
      <c r="U135" s="287"/>
      <c r="V135" s="287"/>
      <c r="W135" s="287"/>
      <c r="X135" s="287"/>
      <c r="Y135" s="287"/>
      <c r="Z135" s="15"/>
      <c r="AA135" s="15"/>
      <c r="AB135" s="287"/>
      <c r="AC135" s="287"/>
      <c r="AD135" s="15"/>
      <c r="AE135" s="15"/>
      <c r="AF135" s="15"/>
      <c r="AG135" s="15"/>
      <c r="AH135" s="15"/>
      <c r="AI135" s="15"/>
      <c r="AJ135" s="15"/>
      <c r="AK135" s="15"/>
      <c r="AL135" s="15"/>
      <c r="AM135" s="15"/>
      <c r="AN135" s="15"/>
      <c r="AO135" s="15"/>
      <c r="AP135" s="15"/>
      <c r="AQ135" s="15"/>
      <c r="AR135" s="15"/>
      <c r="AS135" s="15"/>
      <c r="AT135" s="15"/>
      <c r="AU135" s="15"/>
      <c r="AV135" s="15"/>
      <c r="AW135" s="81"/>
      <c r="AX135" s="81"/>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48">
        <v>88.1</v>
      </c>
      <c r="CB135" s="48">
        <v>88.1</v>
      </c>
      <c r="CC135" s="14">
        <f t="shared" si="433"/>
        <v>100</v>
      </c>
      <c r="CD135" s="14"/>
      <c r="CE135" s="48"/>
      <c r="CF135" s="15"/>
      <c r="CG135" s="15"/>
      <c r="CH135" s="15"/>
      <c r="CI135" s="15"/>
      <c r="CJ135" s="15"/>
      <c r="CK135" s="15"/>
      <c r="CL135" s="15"/>
      <c r="CM135" s="48"/>
      <c r="CN135" s="15"/>
      <c r="CO135" s="15"/>
      <c r="CP135" s="15"/>
      <c r="CQ135" s="48"/>
      <c r="CR135" s="15"/>
      <c r="CS135" s="15"/>
      <c r="CT135" s="15"/>
      <c r="CU135" s="48"/>
      <c r="CV135" s="15"/>
      <c r="CW135" s="15"/>
      <c r="CX135" s="15"/>
      <c r="CY135" s="48"/>
      <c r="CZ135" s="15"/>
      <c r="DA135" s="15"/>
      <c r="DB135" s="156"/>
      <c r="DC135" s="48"/>
      <c r="DD135" s="48"/>
      <c r="DE135" s="15"/>
      <c r="DF135" s="15"/>
      <c r="DG135" s="48"/>
      <c r="DH135" s="48"/>
      <c r="DI135" s="14"/>
      <c r="DJ135" s="14"/>
      <c r="DK135" s="48"/>
      <c r="DL135" s="15"/>
      <c r="DM135" s="14"/>
      <c r="DN135" s="14"/>
      <c r="DO135" s="48"/>
      <c r="DP135" s="15"/>
      <c r="DQ135" s="14"/>
      <c r="DR135" s="14"/>
      <c r="DS135" s="48"/>
      <c r="DT135" s="15"/>
      <c r="DU135" s="14"/>
      <c r="DV135" s="14"/>
      <c r="DW135" s="48"/>
      <c r="DX135" s="15"/>
      <c r="DY135" s="14"/>
      <c r="DZ135" s="14"/>
      <c r="EA135" s="48"/>
      <c r="EB135" s="15"/>
      <c r="EC135" s="14"/>
      <c r="ED135" s="14"/>
      <c r="EE135" s="48"/>
      <c r="EF135" s="15"/>
      <c r="EG135" s="14"/>
      <c r="EH135" s="14"/>
      <c r="EI135" s="48"/>
      <c r="EJ135" s="15"/>
      <c r="EK135" s="14"/>
      <c r="EL135" s="14"/>
      <c r="EM135" s="48"/>
      <c r="EN135" s="15"/>
      <c r="EO135" s="14"/>
      <c r="EP135" s="14"/>
      <c r="EQ135" s="48"/>
      <c r="ER135" s="15"/>
      <c r="ES135" s="14"/>
      <c r="ET135" s="14"/>
      <c r="EU135" s="48"/>
      <c r="EV135" s="15"/>
      <c r="EW135" s="14"/>
      <c r="EX135" s="14"/>
      <c r="EY135" s="48"/>
      <c r="EZ135" s="15"/>
      <c r="FA135" s="14"/>
      <c r="FB135" s="14"/>
      <c r="FC135" s="48"/>
      <c r="FD135" s="15"/>
      <c r="FE135" s="14"/>
      <c r="FF135" s="14"/>
      <c r="FG135" s="48"/>
      <c r="FH135" s="15"/>
      <c r="FI135" s="14"/>
      <c r="FJ135" s="14"/>
      <c r="FK135" s="48"/>
      <c r="FL135" s="15"/>
      <c r="FM135" s="14"/>
      <c r="FN135" s="14"/>
      <c r="FO135" s="48"/>
      <c r="FP135" s="15"/>
      <c r="FQ135" s="14"/>
      <c r="FR135" s="14"/>
      <c r="FS135" s="15"/>
      <c r="FT135" s="15"/>
      <c r="FU135" s="15"/>
      <c r="FV135" s="15"/>
      <c r="FW135" s="15"/>
      <c r="FX135" s="15"/>
      <c r="FY135" s="15"/>
      <c r="FZ135" s="15"/>
      <c r="GA135" s="15"/>
      <c r="GB135" s="15"/>
      <c r="GC135" s="15"/>
      <c r="GD135" s="15"/>
      <c r="GE135" s="15"/>
      <c r="GF135" s="15"/>
      <c r="GG135" s="15"/>
      <c r="GH135" s="15"/>
      <c r="GI135" s="15"/>
      <c r="GJ135" s="15"/>
      <c r="GK135" s="15"/>
      <c r="GL135" s="15"/>
      <c r="GM135" s="15"/>
      <c r="GN135" s="15"/>
      <c r="GO135" s="15"/>
      <c r="GP135" s="15"/>
      <c r="GQ135" s="15"/>
      <c r="GR135" s="15"/>
      <c r="GS135" s="15"/>
      <c r="GT135" s="15"/>
      <c r="GU135" s="15"/>
      <c r="GV135" s="15"/>
      <c r="GW135" s="15"/>
      <c r="GX135" s="15"/>
      <c r="GY135" s="15"/>
      <c r="GZ135" s="15"/>
      <c r="HA135" s="15"/>
      <c r="HB135" s="15"/>
      <c r="HC135" s="15"/>
      <c r="HD135" s="15"/>
      <c r="HE135" s="15"/>
      <c r="HF135" s="15"/>
      <c r="HG135" s="15"/>
      <c r="HH135" s="15"/>
      <c r="HI135" s="15"/>
      <c r="HJ135" s="15"/>
      <c r="HK135" s="15"/>
      <c r="HL135" s="15"/>
      <c r="HM135" s="14"/>
      <c r="HN135" s="14"/>
      <c r="HO135" s="15"/>
      <c r="HP135" s="15"/>
      <c r="HQ135" s="14"/>
      <c r="HR135" s="14"/>
      <c r="HS135" s="15"/>
      <c r="HT135" s="15"/>
      <c r="HU135" s="14"/>
      <c r="HV135" s="14"/>
      <c r="HW135" s="15"/>
      <c r="HX135" s="15"/>
      <c r="HY135" s="14"/>
      <c r="HZ135" s="14"/>
      <c r="IA135" s="15"/>
      <c r="IB135" s="15"/>
      <c r="IC135" s="14"/>
      <c r="ID135" s="14"/>
      <c r="IE135" s="15"/>
      <c r="IF135" s="15"/>
      <c r="IG135" s="14"/>
      <c r="IH135" s="14"/>
      <c r="II135" s="15"/>
      <c r="IJ135" s="15"/>
      <c r="IK135" s="14"/>
      <c r="IL135" s="14"/>
      <c r="IM135" s="15"/>
      <c r="IN135" s="15"/>
      <c r="IO135" s="14"/>
      <c r="IP135" s="14"/>
      <c r="IQ135" s="15"/>
      <c r="IR135" s="15"/>
      <c r="IS135" s="14"/>
    </row>
    <row r="136" spans="1:253" s="12" customFormat="1" ht="15.75" x14ac:dyDescent="0.25">
      <c r="A136" s="57" t="s">
        <v>510</v>
      </c>
      <c r="B136" s="48">
        <f t="shared" si="344"/>
        <v>0</v>
      </c>
      <c r="C136" s="48">
        <f t="shared" si="345"/>
        <v>114</v>
      </c>
      <c r="D136" s="48">
        <f t="shared" si="346"/>
        <v>114</v>
      </c>
      <c r="E136" s="15">
        <f t="shared" ref="E136:E138" si="443">D136/C136*100</f>
        <v>100</v>
      </c>
      <c r="F136" s="15"/>
      <c r="G136" s="48"/>
      <c r="H136" s="48"/>
      <c r="I136" s="48"/>
      <c r="J136" s="48"/>
      <c r="K136" s="48"/>
      <c r="L136" s="48"/>
      <c r="M136" s="48"/>
      <c r="N136" s="48"/>
      <c r="O136" s="48"/>
      <c r="P136" s="15"/>
      <c r="Q136" s="15"/>
      <c r="R136" s="15"/>
      <c r="S136" s="287"/>
      <c r="T136" s="287"/>
      <c r="U136" s="287"/>
      <c r="V136" s="287"/>
      <c r="W136" s="287"/>
      <c r="X136" s="287"/>
      <c r="Y136" s="287"/>
      <c r="Z136" s="15"/>
      <c r="AA136" s="15"/>
      <c r="AB136" s="287"/>
      <c r="AC136" s="287"/>
      <c r="AD136" s="15"/>
      <c r="AE136" s="15"/>
      <c r="AF136" s="15"/>
      <c r="AG136" s="15"/>
      <c r="AH136" s="15"/>
      <c r="AI136" s="15"/>
      <c r="AJ136" s="15"/>
      <c r="AK136" s="15"/>
      <c r="AL136" s="15"/>
      <c r="AM136" s="15"/>
      <c r="AN136" s="15"/>
      <c r="AO136" s="15"/>
      <c r="AP136" s="15"/>
      <c r="AQ136" s="15"/>
      <c r="AR136" s="15"/>
      <c r="AS136" s="15"/>
      <c r="AT136" s="15"/>
      <c r="AU136" s="15"/>
      <c r="AV136" s="15"/>
      <c r="AW136" s="81"/>
      <c r="AX136" s="81"/>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48">
        <v>114</v>
      </c>
      <c r="CB136" s="48">
        <v>114</v>
      </c>
      <c r="CC136" s="14">
        <f t="shared" si="433"/>
        <v>100</v>
      </c>
      <c r="CD136" s="14"/>
      <c r="CE136" s="48"/>
      <c r="CF136" s="15"/>
      <c r="CG136" s="15"/>
      <c r="CH136" s="15"/>
      <c r="CI136" s="15"/>
      <c r="CJ136" s="15"/>
      <c r="CK136" s="15"/>
      <c r="CL136" s="15"/>
      <c r="CM136" s="48"/>
      <c r="CN136" s="15"/>
      <c r="CO136" s="15"/>
      <c r="CP136" s="15"/>
      <c r="CQ136" s="48"/>
      <c r="CR136" s="15"/>
      <c r="CS136" s="15"/>
      <c r="CT136" s="15"/>
      <c r="CU136" s="48"/>
      <c r="CV136" s="15"/>
      <c r="CW136" s="15"/>
      <c r="CX136" s="15"/>
      <c r="CY136" s="48"/>
      <c r="CZ136" s="15"/>
      <c r="DA136" s="15"/>
      <c r="DB136" s="156"/>
      <c r="DC136" s="48"/>
      <c r="DD136" s="48"/>
      <c r="DE136" s="15"/>
      <c r="DF136" s="15"/>
      <c r="DG136" s="48"/>
      <c r="DH136" s="48"/>
      <c r="DI136" s="14"/>
      <c r="DJ136" s="14"/>
      <c r="DK136" s="48"/>
      <c r="DL136" s="15"/>
      <c r="DM136" s="14"/>
      <c r="DN136" s="14"/>
      <c r="DO136" s="48"/>
      <c r="DP136" s="15"/>
      <c r="DQ136" s="14"/>
      <c r="DR136" s="14"/>
      <c r="DS136" s="48"/>
      <c r="DT136" s="15"/>
      <c r="DU136" s="14"/>
      <c r="DV136" s="14"/>
      <c r="DW136" s="48"/>
      <c r="DX136" s="15"/>
      <c r="DY136" s="14"/>
      <c r="DZ136" s="14"/>
      <c r="EA136" s="48"/>
      <c r="EB136" s="15"/>
      <c r="EC136" s="14"/>
      <c r="ED136" s="14"/>
      <c r="EE136" s="48"/>
      <c r="EF136" s="15"/>
      <c r="EG136" s="14"/>
      <c r="EH136" s="14"/>
      <c r="EI136" s="48"/>
      <c r="EJ136" s="15"/>
      <c r="EK136" s="14"/>
      <c r="EL136" s="14"/>
      <c r="EM136" s="48"/>
      <c r="EN136" s="15"/>
      <c r="EO136" s="14"/>
      <c r="EP136" s="14"/>
      <c r="EQ136" s="48"/>
      <c r="ER136" s="15"/>
      <c r="ES136" s="14"/>
      <c r="ET136" s="14"/>
      <c r="EU136" s="48"/>
      <c r="EV136" s="15"/>
      <c r="EW136" s="14"/>
      <c r="EX136" s="14"/>
      <c r="EY136" s="48"/>
      <c r="EZ136" s="15"/>
      <c r="FA136" s="14"/>
      <c r="FB136" s="14"/>
      <c r="FC136" s="48"/>
      <c r="FD136" s="15"/>
      <c r="FE136" s="14"/>
      <c r="FF136" s="14"/>
      <c r="FG136" s="48"/>
      <c r="FH136" s="15"/>
      <c r="FI136" s="14"/>
      <c r="FJ136" s="14"/>
      <c r="FK136" s="48"/>
      <c r="FL136" s="15"/>
      <c r="FM136" s="14"/>
      <c r="FN136" s="14"/>
      <c r="FO136" s="48"/>
      <c r="FP136" s="15"/>
      <c r="FQ136" s="14"/>
      <c r="FR136" s="14"/>
      <c r="FS136" s="15"/>
      <c r="FT136" s="15"/>
      <c r="FU136" s="15"/>
      <c r="FV136" s="15"/>
      <c r="FW136" s="15"/>
      <c r="FX136" s="15"/>
      <c r="FY136" s="15"/>
      <c r="FZ136" s="15"/>
      <c r="GA136" s="15"/>
      <c r="GB136" s="15"/>
      <c r="GC136" s="15"/>
      <c r="GD136" s="15"/>
      <c r="GE136" s="15"/>
      <c r="GF136" s="15"/>
      <c r="GG136" s="15"/>
      <c r="GH136" s="15"/>
      <c r="GI136" s="15"/>
      <c r="GJ136" s="15"/>
      <c r="GK136" s="15"/>
      <c r="GL136" s="15"/>
      <c r="GM136" s="15"/>
      <c r="GN136" s="15"/>
      <c r="GO136" s="15"/>
      <c r="GP136" s="15"/>
      <c r="GQ136" s="15"/>
      <c r="GR136" s="15"/>
      <c r="GS136" s="15"/>
      <c r="GT136" s="15"/>
      <c r="GU136" s="15"/>
      <c r="GV136" s="15"/>
      <c r="GW136" s="15"/>
      <c r="GX136" s="15"/>
      <c r="GY136" s="15"/>
      <c r="GZ136" s="15"/>
      <c r="HA136" s="15"/>
      <c r="HB136" s="15"/>
      <c r="HC136" s="15"/>
      <c r="HD136" s="15"/>
      <c r="HE136" s="15"/>
      <c r="HF136" s="15"/>
      <c r="HG136" s="15"/>
      <c r="HH136" s="15"/>
      <c r="HI136" s="15"/>
      <c r="HJ136" s="15"/>
      <c r="HK136" s="15"/>
      <c r="HL136" s="15"/>
      <c r="HM136" s="14"/>
      <c r="HN136" s="14"/>
      <c r="HO136" s="15"/>
      <c r="HP136" s="15"/>
      <c r="HQ136" s="14"/>
      <c r="HR136" s="14"/>
      <c r="HS136" s="15"/>
      <c r="HT136" s="15"/>
      <c r="HU136" s="14"/>
      <c r="HV136" s="14"/>
      <c r="HW136" s="15"/>
      <c r="HX136" s="15"/>
      <c r="HY136" s="14"/>
      <c r="HZ136" s="14"/>
      <c r="IA136" s="15"/>
      <c r="IB136" s="15"/>
      <c r="IC136" s="14"/>
      <c r="ID136" s="14"/>
      <c r="IE136" s="15"/>
      <c r="IF136" s="15"/>
      <c r="IG136" s="14"/>
      <c r="IH136" s="14"/>
      <c r="II136" s="15"/>
      <c r="IJ136" s="15"/>
      <c r="IK136" s="14"/>
      <c r="IL136" s="14"/>
      <c r="IM136" s="15"/>
      <c r="IN136" s="15"/>
      <c r="IO136" s="14"/>
      <c r="IP136" s="14"/>
      <c r="IQ136" s="15"/>
      <c r="IR136" s="15"/>
      <c r="IS136" s="14"/>
    </row>
    <row r="137" spans="1:253" s="12" customFormat="1" ht="15.75" x14ac:dyDescent="0.25">
      <c r="A137" s="57" t="s">
        <v>511</v>
      </c>
      <c r="B137" s="48">
        <f t="shared" si="344"/>
        <v>0</v>
      </c>
      <c r="C137" s="48">
        <f t="shared" si="345"/>
        <v>74.900000000000006</v>
      </c>
      <c r="D137" s="48">
        <f t="shared" si="346"/>
        <v>74.900000000000006</v>
      </c>
      <c r="E137" s="15">
        <f t="shared" si="443"/>
        <v>100</v>
      </c>
      <c r="F137" s="15"/>
      <c r="G137" s="48"/>
      <c r="H137" s="48"/>
      <c r="I137" s="48"/>
      <c r="J137" s="48"/>
      <c r="K137" s="48"/>
      <c r="L137" s="48"/>
      <c r="M137" s="48"/>
      <c r="N137" s="48"/>
      <c r="O137" s="48"/>
      <c r="P137" s="15"/>
      <c r="Q137" s="15"/>
      <c r="R137" s="15"/>
      <c r="S137" s="287"/>
      <c r="T137" s="287"/>
      <c r="U137" s="287"/>
      <c r="V137" s="287"/>
      <c r="W137" s="287"/>
      <c r="X137" s="287"/>
      <c r="Y137" s="287"/>
      <c r="Z137" s="15"/>
      <c r="AA137" s="15"/>
      <c r="AB137" s="287"/>
      <c r="AC137" s="287"/>
      <c r="AD137" s="15"/>
      <c r="AE137" s="15"/>
      <c r="AF137" s="15"/>
      <c r="AG137" s="15"/>
      <c r="AH137" s="15"/>
      <c r="AI137" s="15"/>
      <c r="AJ137" s="15"/>
      <c r="AK137" s="15"/>
      <c r="AL137" s="15"/>
      <c r="AM137" s="15"/>
      <c r="AN137" s="15"/>
      <c r="AO137" s="15"/>
      <c r="AP137" s="15"/>
      <c r="AQ137" s="15"/>
      <c r="AR137" s="15"/>
      <c r="AS137" s="15"/>
      <c r="AT137" s="15"/>
      <c r="AU137" s="15"/>
      <c r="AV137" s="15"/>
      <c r="AW137" s="81"/>
      <c r="AX137" s="81"/>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48">
        <v>74.900000000000006</v>
      </c>
      <c r="CB137" s="48">
        <v>74.900000000000006</v>
      </c>
      <c r="CC137" s="14">
        <f t="shared" si="433"/>
        <v>100</v>
      </c>
      <c r="CD137" s="14"/>
      <c r="CE137" s="48"/>
      <c r="CF137" s="15"/>
      <c r="CG137" s="15"/>
      <c r="CH137" s="15"/>
      <c r="CI137" s="15"/>
      <c r="CJ137" s="15"/>
      <c r="CK137" s="15"/>
      <c r="CL137" s="15"/>
      <c r="CM137" s="48"/>
      <c r="CN137" s="15"/>
      <c r="CO137" s="15"/>
      <c r="CP137" s="15"/>
      <c r="CQ137" s="48"/>
      <c r="CR137" s="15"/>
      <c r="CS137" s="15"/>
      <c r="CT137" s="15"/>
      <c r="CU137" s="48"/>
      <c r="CV137" s="15"/>
      <c r="CW137" s="15"/>
      <c r="CX137" s="15"/>
      <c r="CY137" s="48"/>
      <c r="CZ137" s="15"/>
      <c r="DA137" s="15"/>
      <c r="DB137" s="156"/>
      <c r="DC137" s="48"/>
      <c r="DD137" s="48"/>
      <c r="DE137" s="15"/>
      <c r="DF137" s="15"/>
      <c r="DG137" s="48"/>
      <c r="DH137" s="48"/>
      <c r="DI137" s="14"/>
      <c r="DJ137" s="14"/>
      <c r="DK137" s="48"/>
      <c r="DL137" s="15"/>
      <c r="DM137" s="14"/>
      <c r="DN137" s="14"/>
      <c r="DO137" s="48"/>
      <c r="DP137" s="15"/>
      <c r="DQ137" s="14"/>
      <c r="DR137" s="14"/>
      <c r="DS137" s="48"/>
      <c r="DT137" s="15"/>
      <c r="DU137" s="14"/>
      <c r="DV137" s="14"/>
      <c r="DW137" s="48"/>
      <c r="DX137" s="15"/>
      <c r="DY137" s="14"/>
      <c r="DZ137" s="14"/>
      <c r="EA137" s="48"/>
      <c r="EB137" s="15"/>
      <c r="EC137" s="14"/>
      <c r="ED137" s="14"/>
      <c r="EE137" s="48"/>
      <c r="EF137" s="15"/>
      <c r="EG137" s="14"/>
      <c r="EH137" s="14"/>
      <c r="EI137" s="48"/>
      <c r="EJ137" s="15"/>
      <c r="EK137" s="14"/>
      <c r="EL137" s="14"/>
      <c r="EM137" s="48"/>
      <c r="EN137" s="15"/>
      <c r="EO137" s="14"/>
      <c r="EP137" s="14"/>
      <c r="EQ137" s="48"/>
      <c r="ER137" s="15"/>
      <c r="ES137" s="14"/>
      <c r="ET137" s="14"/>
      <c r="EU137" s="48"/>
      <c r="EV137" s="15"/>
      <c r="EW137" s="14"/>
      <c r="EX137" s="14"/>
      <c r="EY137" s="48"/>
      <c r="EZ137" s="15"/>
      <c r="FA137" s="14"/>
      <c r="FB137" s="14"/>
      <c r="FC137" s="48"/>
      <c r="FD137" s="15"/>
      <c r="FE137" s="14"/>
      <c r="FF137" s="14"/>
      <c r="FG137" s="48"/>
      <c r="FH137" s="15"/>
      <c r="FI137" s="14"/>
      <c r="FJ137" s="14"/>
      <c r="FK137" s="48"/>
      <c r="FL137" s="15"/>
      <c r="FM137" s="14"/>
      <c r="FN137" s="14"/>
      <c r="FO137" s="48"/>
      <c r="FP137" s="15"/>
      <c r="FQ137" s="14"/>
      <c r="FR137" s="14"/>
      <c r="FS137" s="15"/>
      <c r="FT137" s="15"/>
      <c r="FU137" s="15"/>
      <c r="FV137" s="15"/>
      <c r="FW137" s="15"/>
      <c r="FX137" s="15"/>
      <c r="FY137" s="15"/>
      <c r="FZ137" s="15"/>
      <c r="GA137" s="15"/>
      <c r="GB137" s="15"/>
      <c r="GC137" s="15"/>
      <c r="GD137" s="15"/>
      <c r="GE137" s="15"/>
      <c r="GF137" s="15"/>
      <c r="GG137" s="15"/>
      <c r="GH137" s="15"/>
      <c r="GI137" s="15"/>
      <c r="GJ137" s="15"/>
      <c r="GK137" s="15"/>
      <c r="GL137" s="15"/>
      <c r="GM137" s="15"/>
      <c r="GN137" s="15"/>
      <c r="GO137" s="15"/>
      <c r="GP137" s="15"/>
      <c r="GQ137" s="15"/>
      <c r="GR137" s="15"/>
      <c r="GS137" s="15"/>
      <c r="GT137" s="15"/>
      <c r="GU137" s="15"/>
      <c r="GV137" s="15"/>
      <c r="GW137" s="15"/>
      <c r="GX137" s="15"/>
      <c r="GY137" s="15"/>
      <c r="GZ137" s="15"/>
      <c r="HA137" s="15"/>
      <c r="HB137" s="15"/>
      <c r="HC137" s="15"/>
      <c r="HD137" s="15"/>
      <c r="HE137" s="15"/>
      <c r="HF137" s="15"/>
      <c r="HG137" s="15"/>
      <c r="HH137" s="15"/>
      <c r="HI137" s="15"/>
      <c r="HJ137" s="15"/>
      <c r="HK137" s="15"/>
      <c r="HL137" s="15"/>
      <c r="HM137" s="14"/>
      <c r="HN137" s="14"/>
      <c r="HO137" s="15"/>
      <c r="HP137" s="15"/>
      <c r="HQ137" s="14"/>
      <c r="HR137" s="14"/>
      <c r="HS137" s="15"/>
      <c r="HT137" s="15"/>
      <c r="HU137" s="14"/>
      <c r="HV137" s="14"/>
      <c r="HW137" s="15"/>
      <c r="HX137" s="15"/>
      <c r="HY137" s="14"/>
      <c r="HZ137" s="14"/>
      <c r="IA137" s="15"/>
      <c r="IB137" s="15"/>
      <c r="IC137" s="14"/>
      <c r="ID137" s="14"/>
      <c r="IE137" s="15"/>
      <c r="IF137" s="15"/>
      <c r="IG137" s="14"/>
      <c r="IH137" s="14"/>
      <c r="II137" s="15"/>
      <c r="IJ137" s="15"/>
      <c r="IK137" s="14"/>
      <c r="IL137" s="14"/>
      <c r="IM137" s="15"/>
      <c r="IN137" s="15"/>
      <c r="IO137" s="14"/>
      <c r="IP137" s="14"/>
      <c r="IQ137" s="15"/>
      <c r="IR137" s="15"/>
      <c r="IS137" s="14"/>
    </row>
    <row r="138" spans="1:253" s="12" customFormat="1" ht="15.75" x14ac:dyDescent="0.25">
      <c r="A138" s="57" t="s">
        <v>512</v>
      </c>
      <c r="B138" s="48">
        <f t="shared" si="344"/>
        <v>0</v>
      </c>
      <c r="C138" s="48">
        <f t="shared" si="345"/>
        <v>24.3</v>
      </c>
      <c r="D138" s="48">
        <f t="shared" si="346"/>
        <v>24.3</v>
      </c>
      <c r="E138" s="15">
        <f t="shared" si="443"/>
        <v>100</v>
      </c>
      <c r="F138" s="15"/>
      <c r="G138" s="48"/>
      <c r="H138" s="48"/>
      <c r="I138" s="48"/>
      <c r="J138" s="48"/>
      <c r="K138" s="48"/>
      <c r="L138" s="48"/>
      <c r="M138" s="48"/>
      <c r="N138" s="48"/>
      <c r="O138" s="48"/>
      <c r="P138" s="15"/>
      <c r="Q138" s="15"/>
      <c r="R138" s="15"/>
      <c r="S138" s="287"/>
      <c r="T138" s="287"/>
      <c r="U138" s="287"/>
      <c r="V138" s="287"/>
      <c r="W138" s="287"/>
      <c r="X138" s="287"/>
      <c r="Y138" s="287"/>
      <c r="Z138" s="15"/>
      <c r="AA138" s="15"/>
      <c r="AB138" s="287"/>
      <c r="AC138" s="287"/>
      <c r="AD138" s="15"/>
      <c r="AE138" s="15"/>
      <c r="AF138" s="15"/>
      <c r="AG138" s="15"/>
      <c r="AH138" s="15"/>
      <c r="AI138" s="15"/>
      <c r="AJ138" s="15"/>
      <c r="AK138" s="15"/>
      <c r="AL138" s="15"/>
      <c r="AM138" s="15"/>
      <c r="AN138" s="15"/>
      <c r="AO138" s="15"/>
      <c r="AP138" s="15"/>
      <c r="AQ138" s="15"/>
      <c r="AR138" s="15"/>
      <c r="AS138" s="15"/>
      <c r="AT138" s="15"/>
      <c r="AU138" s="15"/>
      <c r="AV138" s="15"/>
      <c r="AW138" s="81"/>
      <c r="AX138" s="81"/>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48">
        <v>24.3</v>
      </c>
      <c r="CB138" s="48">
        <v>24.3</v>
      </c>
      <c r="CC138" s="14">
        <f t="shared" si="433"/>
        <v>100</v>
      </c>
      <c r="CD138" s="14"/>
      <c r="CE138" s="48"/>
      <c r="CF138" s="15"/>
      <c r="CG138" s="15"/>
      <c r="CH138" s="15"/>
      <c r="CI138" s="15"/>
      <c r="CJ138" s="15"/>
      <c r="CK138" s="15"/>
      <c r="CL138" s="15"/>
      <c r="CM138" s="48"/>
      <c r="CN138" s="15"/>
      <c r="CO138" s="15"/>
      <c r="CP138" s="15"/>
      <c r="CQ138" s="48"/>
      <c r="CR138" s="15"/>
      <c r="CS138" s="15"/>
      <c r="CT138" s="15"/>
      <c r="CU138" s="48"/>
      <c r="CV138" s="15"/>
      <c r="CW138" s="15"/>
      <c r="CX138" s="15"/>
      <c r="CY138" s="48"/>
      <c r="CZ138" s="15"/>
      <c r="DA138" s="15"/>
      <c r="DB138" s="156"/>
      <c r="DC138" s="48"/>
      <c r="DD138" s="48"/>
      <c r="DE138" s="15"/>
      <c r="DF138" s="15"/>
      <c r="DG138" s="48"/>
      <c r="DH138" s="48"/>
      <c r="DI138" s="14"/>
      <c r="DJ138" s="14"/>
      <c r="DK138" s="48"/>
      <c r="DL138" s="15"/>
      <c r="DM138" s="14"/>
      <c r="DN138" s="14"/>
      <c r="DO138" s="48"/>
      <c r="DP138" s="15"/>
      <c r="DQ138" s="14"/>
      <c r="DR138" s="14"/>
      <c r="DS138" s="48"/>
      <c r="DT138" s="15"/>
      <c r="DU138" s="14"/>
      <c r="DV138" s="14"/>
      <c r="DW138" s="48"/>
      <c r="DX138" s="15"/>
      <c r="DY138" s="14"/>
      <c r="DZ138" s="14"/>
      <c r="EA138" s="48"/>
      <c r="EB138" s="15"/>
      <c r="EC138" s="14"/>
      <c r="ED138" s="14"/>
      <c r="EE138" s="48"/>
      <c r="EF138" s="15"/>
      <c r="EG138" s="14"/>
      <c r="EH138" s="14"/>
      <c r="EI138" s="48"/>
      <c r="EJ138" s="15"/>
      <c r="EK138" s="14"/>
      <c r="EL138" s="14"/>
      <c r="EM138" s="48"/>
      <c r="EN138" s="15"/>
      <c r="EO138" s="14"/>
      <c r="EP138" s="14"/>
      <c r="EQ138" s="48"/>
      <c r="ER138" s="15"/>
      <c r="ES138" s="14"/>
      <c r="ET138" s="14"/>
      <c r="EU138" s="48"/>
      <c r="EV138" s="15"/>
      <c r="EW138" s="14"/>
      <c r="EX138" s="14"/>
      <c r="EY138" s="48"/>
      <c r="EZ138" s="15"/>
      <c r="FA138" s="14"/>
      <c r="FB138" s="14"/>
      <c r="FC138" s="48"/>
      <c r="FD138" s="15"/>
      <c r="FE138" s="14"/>
      <c r="FF138" s="14"/>
      <c r="FG138" s="48"/>
      <c r="FH138" s="15"/>
      <c r="FI138" s="14"/>
      <c r="FJ138" s="14"/>
      <c r="FK138" s="48"/>
      <c r="FL138" s="15"/>
      <c r="FM138" s="14"/>
      <c r="FN138" s="14"/>
      <c r="FO138" s="48"/>
      <c r="FP138" s="15"/>
      <c r="FQ138" s="14"/>
      <c r="FR138" s="14"/>
      <c r="FS138" s="15"/>
      <c r="FT138" s="15"/>
      <c r="FU138" s="15"/>
      <c r="FV138" s="15"/>
      <c r="FW138" s="15"/>
      <c r="FX138" s="15"/>
      <c r="FY138" s="15"/>
      <c r="FZ138" s="15"/>
      <c r="GA138" s="15"/>
      <c r="GB138" s="15"/>
      <c r="GC138" s="15"/>
      <c r="GD138" s="15"/>
      <c r="GE138" s="15"/>
      <c r="GF138" s="15"/>
      <c r="GG138" s="15"/>
      <c r="GH138" s="15"/>
      <c r="GI138" s="15"/>
      <c r="GJ138" s="15"/>
      <c r="GK138" s="15"/>
      <c r="GL138" s="15"/>
      <c r="GM138" s="15"/>
      <c r="GN138" s="15"/>
      <c r="GO138" s="15"/>
      <c r="GP138" s="15"/>
      <c r="GQ138" s="15"/>
      <c r="GR138" s="15"/>
      <c r="GS138" s="15"/>
      <c r="GT138" s="15"/>
      <c r="GU138" s="15"/>
      <c r="GV138" s="15"/>
      <c r="GW138" s="15"/>
      <c r="GX138" s="15"/>
      <c r="GY138" s="15"/>
      <c r="GZ138" s="15"/>
      <c r="HA138" s="15"/>
      <c r="HB138" s="15"/>
      <c r="HC138" s="15"/>
      <c r="HD138" s="15"/>
      <c r="HE138" s="15"/>
      <c r="HF138" s="15"/>
      <c r="HG138" s="15"/>
      <c r="HH138" s="15"/>
      <c r="HI138" s="15"/>
      <c r="HJ138" s="15"/>
      <c r="HK138" s="15"/>
      <c r="HL138" s="15"/>
      <c r="HM138" s="14"/>
      <c r="HN138" s="14"/>
      <c r="HO138" s="15"/>
      <c r="HP138" s="15"/>
      <c r="HQ138" s="14"/>
      <c r="HR138" s="14"/>
      <c r="HS138" s="15"/>
      <c r="HT138" s="15"/>
      <c r="HU138" s="14"/>
      <c r="HV138" s="14"/>
      <c r="HW138" s="15"/>
      <c r="HX138" s="15"/>
      <c r="HY138" s="14"/>
      <c r="HZ138" s="14"/>
      <c r="IA138" s="15"/>
      <c r="IB138" s="15"/>
      <c r="IC138" s="14"/>
      <c r="ID138" s="14"/>
      <c r="IE138" s="15"/>
      <c r="IF138" s="15"/>
      <c r="IG138" s="14"/>
      <c r="IH138" s="14"/>
      <c r="II138" s="15"/>
      <c r="IJ138" s="15"/>
      <c r="IK138" s="14"/>
      <c r="IL138" s="14"/>
      <c r="IM138" s="15"/>
      <c r="IN138" s="15"/>
      <c r="IO138" s="14"/>
      <c r="IP138" s="14"/>
      <c r="IQ138" s="15"/>
      <c r="IR138" s="15"/>
      <c r="IS138" s="14"/>
    </row>
    <row r="139" spans="1:253" s="26" customFormat="1" ht="31.5" x14ac:dyDescent="0.25">
      <c r="A139" s="118" t="s">
        <v>321</v>
      </c>
      <c r="B139" s="78">
        <f t="shared" si="344"/>
        <v>6449.7</v>
      </c>
      <c r="C139" s="78">
        <f t="shared" si="345"/>
        <v>14467.2</v>
      </c>
      <c r="D139" s="78">
        <f t="shared" si="346"/>
        <v>14463.15625</v>
      </c>
      <c r="E139" s="81">
        <f t="shared" si="133"/>
        <v>99.972048841517363</v>
      </c>
      <c r="F139" s="81"/>
      <c r="G139" s="81">
        <f t="shared" ref="G139:P139" si="444">G140+G141+G149</f>
        <v>0</v>
      </c>
      <c r="H139" s="81">
        <f t="shared" si="444"/>
        <v>0</v>
      </c>
      <c r="I139" s="81">
        <f t="shared" si="444"/>
        <v>0</v>
      </c>
      <c r="J139" s="81"/>
      <c r="K139" s="81">
        <f t="shared" si="444"/>
        <v>0</v>
      </c>
      <c r="L139" s="81">
        <f t="shared" si="444"/>
        <v>0</v>
      </c>
      <c r="M139" s="81">
        <f t="shared" si="444"/>
        <v>0</v>
      </c>
      <c r="N139" s="81">
        <f t="shared" ref="N139" si="445">N140+N141+N149</f>
        <v>5950</v>
      </c>
      <c r="O139" s="81">
        <f t="shared" si="444"/>
        <v>5950</v>
      </c>
      <c r="P139" s="81">
        <f t="shared" si="444"/>
        <v>5950</v>
      </c>
      <c r="Q139" s="81">
        <f t="shared" si="283"/>
        <v>100</v>
      </c>
      <c r="R139" s="81"/>
      <c r="S139" s="81">
        <f t="shared" ref="S139:AI139" si="446">S140+S141+S149</f>
        <v>0</v>
      </c>
      <c r="T139" s="81">
        <f t="shared" si="446"/>
        <v>0</v>
      </c>
      <c r="U139" s="81">
        <f t="shared" si="446"/>
        <v>0</v>
      </c>
      <c r="V139" s="81"/>
      <c r="W139" s="81">
        <f t="shared" si="446"/>
        <v>0</v>
      </c>
      <c r="X139" s="81">
        <f t="shared" si="446"/>
        <v>0</v>
      </c>
      <c r="Y139" s="81">
        <f t="shared" si="446"/>
        <v>0</v>
      </c>
      <c r="Z139" s="81">
        <f t="shared" ref="Z139" si="447">Z140+Z141+Z149</f>
        <v>0</v>
      </c>
      <c r="AA139" s="81">
        <f t="shared" si="446"/>
        <v>0</v>
      </c>
      <c r="AB139" s="81">
        <f t="shared" si="446"/>
        <v>0</v>
      </c>
      <c r="AC139" s="81">
        <f t="shared" si="446"/>
        <v>0</v>
      </c>
      <c r="AD139" s="81">
        <f t="shared" ref="AD139" si="448">AD140+AD141+AD149</f>
        <v>0</v>
      </c>
      <c r="AE139" s="81">
        <f t="shared" si="446"/>
        <v>0</v>
      </c>
      <c r="AF139" s="81">
        <f t="shared" ref="AF139" si="449">AF140+AF141+AF149</f>
        <v>0</v>
      </c>
      <c r="AG139" s="81">
        <f t="shared" si="446"/>
        <v>0</v>
      </c>
      <c r="AH139" s="81">
        <f t="shared" ref="AH139" si="450">AH140+AH141+AH149</f>
        <v>499.7</v>
      </c>
      <c r="AI139" s="81">
        <f t="shared" si="446"/>
        <v>499.7</v>
      </c>
      <c r="AJ139" s="81">
        <f t="shared" ref="AJ139" si="451">AJ140+AJ141+AJ149</f>
        <v>499.7</v>
      </c>
      <c r="AK139" s="79">
        <f t="shared" si="213"/>
        <v>100</v>
      </c>
      <c r="AL139" s="79"/>
      <c r="AM139" s="81">
        <f>AM140+AM141+AM149</f>
        <v>0</v>
      </c>
      <c r="AN139" s="81">
        <f>AN140+AN141+AN149</f>
        <v>0</v>
      </c>
      <c r="AO139" s="79"/>
      <c r="AP139" s="79"/>
      <c r="AQ139" s="81">
        <f t="shared" ref="AQ139:AS139" si="452">AQ140+AQ141+AQ149</f>
        <v>0</v>
      </c>
      <c r="AR139" s="81">
        <f t="shared" si="452"/>
        <v>0</v>
      </c>
      <c r="AS139" s="81">
        <f t="shared" si="452"/>
        <v>0</v>
      </c>
      <c r="AT139" s="81"/>
      <c r="AU139" s="81">
        <f>SUM(AU140:AU149)</f>
        <v>487</v>
      </c>
      <c r="AV139" s="81">
        <f t="shared" ref="AV139:AZ139" si="453">SUM(AV140:AV149)</f>
        <v>487</v>
      </c>
      <c r="AW139" s="81">
        <f t="shared" si="441"/>
        <v>100</v>
      </c>
      <c r="AX139" s="81"/>
      <c r="AY139" s="81">
        <f t="shared" si="453"/>
        <v>1757</v>
      </c>
      <c r="AZ139" s="81">
        <f t="shared" si="453"/>
        <v>1757</v>
      </c>
      <c r="BA139" s="81">
        <f>AZ139/AY139*100</f>
        <v>100</v>
      </c>
      <c r="BB139" s="81"/>
      <c r="BC139" s="81">
        <f t="shared" ref="BC139:BI139" si="454">BC140+BC141+BC149</f>
        <v>1200</v>
      </c>
      <c r="BD139" s="81">
        <f t="shared" ref="BD139" si="455">BD140+BD141+BD149</f>
        <v>1200</v>
      </c>
      <c r="BE139" s="81">
        <f>BD139/BC139*100</f>
        <v>100</v>
      </c>
      <c r="BF139" s="81"/>
      <c r="BG139" s="81">
        <f t="shared" si="454"/>
        <v>0</v>
      </c>
      <c r="BH139" s="81">
        <f t="shared" si="454"/>
        <v>0</v>
      </c>
      <c r="BI139" s="81">
        <f t="shared" si="454"/>
        <v>0</v>
      </c>
      <c r="BJ139" s="81"/>
      <c r="BK139" s="81">
        <f t="shared" ref="BK139:BY139" si="456">BK140+BK141+BK149</f>
        <v>0</v>
      </c>
      <c r="BL139" s="81">
        <f t="shared" si="456"/>
        <v>0</v>
      </c>
      <c r="BM139" s="81">
        <f t="shared" si="456"/>
        <v>0</v>
      </c>
      <c r="BN139" s="81"/>
      <c r="BO139" s="81">
        <f t="shared" si="456"/>
        <v>0</v>
      </c>
      <c r="BP139" s="81">
        <f t="shared" si="456"/>
        <v>0</v>
      </c>
      <c r="BQ139" s="81">
        <f t="shared" si="456"/>
        <v>0</v>
      </c>
      <c r="BR139" s="81"/>
      <c r="BS139" s="81">
        <f t="shared" si="456"/>
        <v>0</v>
      </c>
      <c r="BT139" s="81">
        <f t="shared" si="456"/>
        <v>0</v>
      </c>
      <c r="BU139" s="81">
        <f t="shared" si="456"/>
        <v>0</v>
      </c>
      <c r="BV139" s="81"/>
      <c r="BW139" s="81">
        <f t="shared" si="456"/>
        <v>0</v>
      </c>
      <c r="BX139" s="81">
        <f t="shared" si="456"/>
        <v>0</v>
      </c>
      <c r="BY139" s="81">
        <f t="shared" si="456"/>
        <v>0</v>
      </c>
      <c r="BZ139" s="81"/>
      <c r="CA139" s="81">
        <f>SUM(CA140:CA149)</f>
        <v>2279.4999999999995</v>
      </c>
      <c r="CB139" s="81">
        <f>SUM(CB140:CB149)</f>
        <v>2275.4562499999997</v>
      </c>
      <c r="CC139" s="79">
        <f t="shared" ref="CC139:CC149" si="457">CB139/CA139*100</f>
        <v>99.822603641149385</v>
      </c>
      <c r="CD139" s="79"/>
      <c r="CE139" s="81"/>
      <c r="CF139" s="81">
        <f>SUM(CF140:CF149)</f>
        <v>0</v>
      </c>
      <c r="CG139" s="79"/>
      <c r="CH139" s="79"/>
      <c r="CI139" s="81">
        <f t="shared" ref="CI139" si="458">CI140+CI141+CI149</f>
        <v>0</v>
      </c>
      <c r="CJ139" s="81">
        <f t="shared" ref="CJ139" si="459">CJ140+CJ141+CJ149</f>
        <v>0</v>
      </c>
      <c r="CK139" s="81">
        <f t="shared" ref="CK139" si="460">CK140+CK141+CK149</f>
        <v>0</v>
      </c>
      <c r="CL139" s="81"/>
      <c r="CM139" s="81">
        <f>SUM(CM140:CM149)</f>
        <v>2244</v>
      </c>
      <c r="CN139" s="81">
        <f>SUM(CN140:CN149)</f>
        <v>2244</v>
      </c>
      <c r="CO139" s="79">
        <f t="shared" ref="CO139:CO140" si="461">CN139/CM139*100</f>
        <v>100</v>
      </c>
      <c r="CP139" s="79"/>
      <c r="CQ139" s="81">
        <f>SUM(CQ140:CQ149)</f>
        <v>0</v>
      </c>
      <c r="CR139" s="81">
        <f>SUM(CR140:CR149)</f>
        <v>0</v>
      </c>
      <c r="CS139" s="79"/>
      <c r="CT139" s="79"/>
      <c r="CU139" s="81">
        <f>SUM(CU140:CU149)</f>
        <v>0</v>
      </c>
      <c r="CV139" s="81">
        <f>SUM(CV140:CV149)</f>
        <v>0</v>
      </c>
      <c r="CW139" s="79"/>
      <c r="CX139" s="79"/>
      <c r="CY139" s="81">
        <f>SUM(CY140:CY149)</f>
        <v>0</v>
      </c>
      <c r="CZ139" s="81">
        <f>SUM(CZ140:CZ149)</f>
        <v>0</v>
      </c>
      <c r="DA139" s="79"/>
      <c r="DB139" s="153"/>
      <c r="DC139" s="81">
        <f>SUM(DC140:DC149)</f>
        <v>0</v>
      </c>
      <c r="DD139" s="81">
        <f>SUM(DD140:DD149)</f>
        <v>0</v>
      </c>
      <c r="DE139" s="79"/>
      <c r="DF139" s="79"/>
      <c r="DG139" s="81">
        <f>SUM(DG140:DG149)</f>
        <v>0</v>
      </c>
      <c r="DH139" s="81">
        <f>SUM(DH140:DH149)</f>
        <v>0</v>
      </c>
      <c r="DI139" s="79"/>
      <c r="DJ139" s="79"/>
      <c r="DK139" s="81">
        <f>SUM(DK140:DK149)</f>
        <v>0</v>
      </c>
      <c r="DL139" s="81">
        <f>SUM(DL140:DL149)</f>
        <v>0</v>
      </c>
      <c r="DM139" s="79"/>
      <c r="DN139" s="79"/>
      <c r="DO139" s="81">
        <f>SUM(DO140:DO149)</f>
        <v>0</v>
      </c>
      <c r="DP139" s="81">
        <f>SUM(DP140:DP149)</f>
        <v>0</v>
      </c>
      <c r="DQ139" s="79"/>
      <c r="DR139" s="79"/>
      <c r="DS139" s="81">
        <f>SUM(DS140:DS149)</f>
        <v>0</v>
      </c>
      <c r="DT139" s="81">
        <f>SUM(DT140:DT149)</f>
        <v>0</v>
      </c>
      <c r="DU139" s="79"/>
      <c r="DV139" s="79"/>
      <c r="DW139" s="81">
        <f>SUM(DW140:DW149)</f>
        <v>0</v>
      </c>
      <c r="DX139" s="81">
        <f>SUM(DX140:DX149)</f>
        <v>0</v>
      </c>
      <c r="DY139" s="79"/>
      <c r="DZ139" s="79"/>
      <c r="EA139" s="81">
        <f>SUM(EA140:EA149)</f>
        <v>0</v>
      </c>
      <c r="EB139" s="81">
        <f>SUM(EB140:EB149)</f>
        <v>0</v>
      </c>
      <c r="EC139" s="79"/>
      <c r="ED139" s="79"/>
      <c r="EE139" s="81">
        <f>SUM(EE140:EE149)</f>
        <v>0</v>
      </c>
      <c r="EF139" s="81">
        <f>SUM(EF140:EF149)</f>
        <v>0</v>
      </c>
      <c r="EG139" s="79"/>
      <c r="EH139" s="79"/>
      <c r="EI139" s="81">
        <f>SUM(EI140:EI149)</f>
        <v>0</v>
      </c>
      <c r="EJ139" s="81">
        <f>SUM(EJ140:EJ149)</f>
        <v>0</v>
      </c>
      <c r="EK139" s="79"/>
      <c r="EL139" s="79"/>
      <c r="EM139" s="81">
        <f>SUM(EM140:EM149)</f>
        <v>0</v>
      </c>
      <c r="EN139" s="81">
        <f>SUM(EN140:EN149)</f>
        <v>0</v>
      </c>
      <c r="EO139" s="79"/>
      <c r="EP139" s="79"/>
      <c r="EQ139" s="81">
        <f>SUM(EQ140:EQ149)</f>
        <v>0</v>
      </c>
      <c r="ER139" s="81">
        <f>SUM(ER140:ER149)</f>
        <v>0</v>
      </c>
      <c r="ES139" s="79"/>
      <c r="ET139" s="79"/>
      <c r="EU139" s="81">
        <f>SUM(EU140:EU149)</f>
        <v>0</v>
      </c>
      <c r="EV139" s="81">
        <f>SUM(EV140:EV149)</f>
        <v>0</v>
      </c>
      <c r="EW139" s="79"/>
      <c r="EX139" s="79"/>
      <c r="EY139" s="81">
        <f>SUM(EY140:EY149)</f>
        <v>0</v>
      </c>
      <c r="EZ139" s="81">
        <f>SUM(EZ140:EZ149)</f>
        <v>0</v>
      </c>
      <c r="FA139" s="79"/>
      <c r="FB139" s="79"/>
      <c r="FC139" s="81">
        <f>SUM(FC140:FC149)</f>
        <v>0</v>
      </c>
      <c r="FD139" s="81">
        <f>SUM(FD140:FD149)</f>
        <v>0</v>
      </c>
      <c r="FE139" s="79"/>
      <c r="FF139" s="79"/>
      <c r="FG139" s="81">
        <f>SUM(FG140:FG149)</f>
        <v>0</v>
      </c>
      <c r="FH139" s="81">
        <f>SUM(FH140:FH149)</f>
        <v>0</v>
      </c>
      <c r="FI139" s="79"/>
      <c r="FJ139" s="79"/>
      <c r="FK139" s="81">
        <f>SUM(FK140:FK149)</f>
        <v>0</v>
      </c>
      <c r="FL139" s="81">
        <f>SUM(FL140:FL149)</f>
        <v>0</v>
      </c>
      <c r="FM139" s="79"/>
      <c r="FN139" s="79"/>
      <c r="FO139" s="81">
        <f>SUM(FO140:FO149)</f>
        <v>0</v>
      </c>
      <c r="FP139" s="81">
        <f>SUM(FP140:FP149)</f>
        <v>0</v>
      </c>
      <c r="FQ139" s="79"/>
      <c r="FR139" s="79"/>
      <c r="FS139" s="81">
        <f t="shared" ref="FS139:FT139" si="462">FS140+FS141+FS149</f>
        <v>0</v>
      </c>
      <c r="FT139" s="81">
        <f t="shared" si="462"/>
        <v>0</v>
      </c>
      <c r="FU139" s="79"/>
      <c r="FV139" s="79"/>
      <c r="FW139" s="81">
        <f t="shared" ref="FW139:FX139" si="463">FW140+FW141+FW149</f>
        <v>0</v>
      </c>
      <c r="FX139" s="81">
        <f t="shared" si="463"/>
        <v>0</v>
      </c>
      <c r="FY139" s="79"/>
      <c r="FZ139" s="79"/>
      <c r="GA139" s="81"/>
      <c r="GB139" s="81"/>
      <c r="GC139" s="79"/>
      <c r="GD139" s="79"/>
      <c r="GE139" s="81"/>
      <c r="GF139" s="81"/>
      <c r="GG139" s="79"/>
      <c r="GH139" s="79"/>
      <c r="GI139" s="81"/>
      <c r="GJ139" s="81"/>
      <c r="GK139" s="79"/>
      <c r="GL139" s="79"/>
      <c r="GM139" s="81"/>
      <c r="GN139" s="81"/>
      <c r="GO139" s="79"/>
      <c r="GP139" s="79"/>
      <c r="GQ139" s="81"/>
      <c r="GR139" s="81"/>
      <c r="GS139" s="79"/>
      <c r="GT139" s="79"/>
      <c r="GU139" s="81"/>
      <c r="GV139" s="81"/>
      <c r="GW139" s="79"/>
      <c r="GX139" s="79"/>
      <c r="GY139" s="81"/>
      <c r="GZ139" s="81"/>
      <c r="HA139" s="79"/>
      <c r="HB139" s="79"/>
      <c r="HC139" s="81"/>
      <c r="HD139" s="81"/>
      <c r="HE139" s="79"/>
      <c r="HF139" s="79"/>
      <c r="HG139" s="81"/>
      <c r="HH139" s="81"/>
      <c r="HI139" s="79"/>
      <c r="HJ139" s="79"/>
      <c r="HK139" s="81">
        <f>SUM(HK140:HK149)</f>
        <v>50</v>
      </c>
      <c r="HL139" s="81">
        <f>SUM(HL140:HL149)</f>
        <v>50</v>
      </c>
      <c r="HM139" s="79">
        <f t="shared" ref="HM139:HM194" si="464">HL139/HK139*100</f>
        <v>100</v>
      </c>
      <c r="HN139" s="79"/>
      <c r="HO139" s="81"/>
      <c r="HP139" s="81"/>
      <c r="HQ139" s="79"/>
      <c r="HR139" s="79"/>
      <c r="HS139" s="81"/>
      <c r="HT139" s="81"/>
      <c r="HU139" s="79"/>
      <c r="HV139" s="79"/>
      <c r="HW139" s="81"/>
      <c r="HX139" s="81"/>
      <c r="HY139" s="79"/>
      <c r="HZ139" s="79"/>
      <c r="IA139" s="81"/>
      <c r="IB139" s="81"/>
      <c r="IC139" s="79"/>
      <c r="ID139" s="79"/>
      <c r="IE139" s="81"/>
      <c r="IF139" s="81"/>
      <c r="IG139" s="79"/>
      <c r="IH139" s="79"/>
      <c r="II139" s="81"/>
      <c r="IJ139" s="81"/>
      <c r="IK139" s="79"/>
      <c r="IL139" s="79"/>
      <c r="IM139" s="81"/>
      <c r="IN139" s="81"/>
      <c r="IO139" s="79"/>
      <c r="IP139" s="79"/>
      <c r="IQ139" s="81"/>
      <c r="IR139" s="81"/>
      <c r="IS139" s="79"/>
    </row>
    <row r="140" spans="1:253" s="12" customFormat="1" ht="31.5" x14ac:dyDescent="0.25">
      <c r="A140" s="57" t="s">
        <v>320</v>
      </c>
      <c r="B140" s="48">
        <f t="shared" si="344"/>
        <v>6449.7</v>
      </c>
      <c r="C140" s="48">
        <f t="shared" si="345"/>
        <v>13777.6</v>
      </c>
      <c r="D140" s="48">
        <f t="shared" si="346"/>
        <v>13777.6</v>
      </c>
      <c r="E140" s="15">
        <f t="shared" si="133"/>
        <v>100</v>
      </c>
      <c r="F140" s="15"/>
      <c r="G140" s="15"/>
      <c r="H140" s="15"/>
      <c r="I140" s="15"/>
      <c r="J140" s="15"/>
      <c r="K140" s="15"/>
      <c r="L140" s="15"/>
      <c r="M140" s="15"/>
      <c r="N140" s="15">
        <v>5950</v>
      </c>
      <c r="O140" s="15">
        <v>5950</v>
      </c>
      <c r="P140" s="15">
        <v>5950</v>
      </c>
      <c r="Q140" s="15">
        <f t="shared" si="283"/>
        <v>100</v>
      </c>
      <c r="R140" s="15"/>
      <c r="S140" s="15"/>
      <c r="T140" s="15"/>
      <c r="U140" s="15"/>
      <c r="V140" s="15"/>
      <c r="W140" s="15"/>
      <c r="X140" s="15"/>
      <c r="Y140" s="15"/>
      <c r="Z140" s="15"/>
      <c r="AA140" s="15"/>
      <c r="AB140" s="15"/>
      <c r="AC140" s="14"/>
      <c r="AD140" s="15"/>
      <c r="AE140" s="15"/>
      <c r="AF140" s="15"/>
      <c r="AG140" s="14"/>
      <c r="AH140" s="15">
        <v>499.7</v>
      </c>
      <c r="AI140" s="15">
        <v>499.7</v>
      </c>
      <c r="AJ140" s="15">
        <v>499.7</v>
      </c>
      <c r="AK140" s="14">
        <f t="shared" si="213"/>
        <v>100</v>
      </c>
      <c r="AL140" s="14"/>
      <c r="AM140" s="15"/>
      <c r="AN140" s="15"/>
      <c r="AO140" s="14"/>
      <c r="AP140" s="14"/>
      <c r="AQ140" s="15"/>
      <c r="AR140" s="15"/>
      <c r="AS140" s="14"/>
      <c r="AT140" s="14"/>
      <c r="AU140" s="15">
        <v>487</v>
      </c>
      <c r="AV140" s="15">
        <v>487</v>
      </c>
      <c r="AW140" s="15">
        <f t="shared" si="441"/>
        <v>100</v>
      </c>
      <c r="AX140" s="15"/>
      <c r="AY140" s="14">
        <v>1757</v>
      </c>
      <c r="AZ140" s="14">
        <v>1757</v>
      </c>
      <c r="BA140" s="15">
        <f t="shared" ref="BA140:BA164" si="465">AZ140/AY140*100</f>
        <v>100</v>
      </c>
      <c r="BB140" s="15"/>
      <c r="BC140" s="15">
        <v>1200</v>
      </c>
      <c r="BD140" s="15">
        <v>1200</v>
      </c>
      <c r="BE140" s="15">
        <f>BD140/BC140*100</f>
        <v>100</v>
      </c>
      <c r="BF140" s="15"/>
      <c r="BG140" s="15"/>
      <c r="BH140" s="15"/>
      <c r="BI140" s="14"/>
      <c r="BJ140" s="14"/>
      <c r="BK140" s="15"/>
      <c r="BL140" s="15"/>
      <c r="BM140" s="14"/>
      <c r="BN140" s="14"/>
      <c r="BO140" s="15"/>
      <c r="BP140" s="15"/>
      <c r="BQ140" s="14"/>
      <c r="BR140" s="14"/>
      <c r="BS140" s="15"/>
      <c r="BT140" s="15"/>
      <c r="BU140" s="14"/>
      <c r="BV140" s="14"/>
      <c r="BW140" s="15"/>
      <c r="BX140" s="15"/>
      <c r="BY140" s="14"/>
      <c r="BZ140" s="14"/>
      <c r="CA140" s="48">
        <v>1589.9</v>
      </c>
      <c r="CB140" s="48">
        <v>1589.9</v>
      </c>
      <c r="CC140" s="14">
        <f t="shared" si="457"/>
        <v>100</v>
      </c>
      <c r="CD140" s="14"/>
      <c r="CE140" s="48"/>
      <c r="CF140" s="15"/>
      <c r="CG140" s="14"/>
      <c r="CH140" s="14"/>
      <c r="CI140" s="15"/>
      <c r="CJ140" s="15"/>
      <c r="CK140" s="14"/>
      <c r="CL140" s="14"/>
      <c r="CM140" s="15">
        <v>2244</v>
      </c>
      <c r="CN140" s="15">
        <v>2244</v>
      </c>
      <c r="CO140" s="14">
        <f t="shared" si="461"/>
        <v>100</v>
      </c>
      <c r="CP140" s="14"/>
      <c r="CQ140" s="15"/>
      <c r="CR140" s="15"/>
      <c r="CS140" s="14"/>
      <c r="CT140" s="14"/>
      <c r="CU140" s="15"/>
      <c r="CV140" s="15"/>
      <c r="CW140" s="14"/>
      <c r="CX140" s="14"/>
      <c r="CY140" s="15"/>
      <c r="CZ140" s="15"/>
      <c r="DA140" s="14"/>
      <c r="DB140" s="155"/>
      <c r="DC140" s="15"/>
      <c r="DD140" s="15"/>
      <c r="DE140" s="14"/>
      <c r="DF140" s="14"/>
      <c r="DG140" s="15"/>
      <c r="DH140" s="15"/>
      <c r="DI140" s="14"/>
      <c r="DJ140" s="14"/>
      <c r="DK140" s="15"/>
      <c r="DL140" s="15"/>
      <c r="DM140" s="14"/>
      <c r="DN140" s="14"/>
      <c r="DO140" s="15"/>
      <c r="DP140" s="15"/>
      <c r="DQ140" s="14"/>
      <c r="DR140" s="14"/>
      <c r="DS140" s="15"/>
      <c r="DT140" s="15"/>
      <c r="DU140" s="14"/>
      <c r="DV140" s="14"/>
      <c r="DW140" s="15"/>
      <c r="DX140" s="15"/>
      <c r="DY140" s="14"/>
      <c r="DZ140" s="14"/>
      <c r="EA140" s="15"/>
      <c r="EB140" s="15"/>
      <c r="EC140" s="14"/>
      <c r="ED140" s="14"/>
      <c r="EE140" s="15"/>
      <c r="EF140" s="15"/>
      <c r="EG140" s="14"/>
      <c r="EH140" s="14"/>
      <c r="EI140" s="15"/>
      <c r="EJ140" s="15"/>
      <c r="EK140" s="14"/>
      <c r="EL140" s="14"/>
      <c r="EM140" s="15"/>
      <c r="EN140" s="15"/>
      <c r="EO140" s="14"/>
      <c r="EP140" s="14"/>
      <c r="EQ140" s="15"/>
      <c r="ER140" s="15"/>
      <c r="ES140" s="14"/>
      <c r="ET140" s="14"/>
      <c r="EU140" s="15"/>
      <c r="EV140" s="15"/>
      <c r="EW140" s="14"/>
      <c r="EX140" s="14"/>
      <c r="EY140" s="15"/>
      <c r="EZ140" s="15"/>
      <c r="FA140" s="14"/>
      <c r="FB140" s="14"/>
      <c r="FC140" s="15"/>
      <c r="FD140" s="15"/>
      <c r="FE140" s="14"/>
      <c r="FF140" s="14"/>
      <c r="FG140" s="15"/>
      <c r="FH140" s="15"/>
      <c r="FI140" s="14"/>
      <c r="FJ140" s="14"/>
      <c r="FK140" s="15"/>
      <c r="FL140" s="15"/>
      <c r="FM140" s="14"/>
      <c r="FN140" s="14"/>
      <c r="FO140" s="15"/>
      <c r="FP140" s="15"/>
      <c r="FQ140" s="14"/>
      <c r="FR140" s="14"/>
      <c r="FS140" s="15"/>
      <c r="FT140" s="15"/>
      <c r="FU140" s="14"/>
      <c r="FV140" s="14"/>
      <c r="FW140" s="15"/>
      <c r="FX140" s="15"/>
      <c r="FY140" s="14"/>
      <c r="FZ140" s="14"/>
      <c r="GA140" s="15"/>
      <c r="GB140" s="15"/>
      <c r="GC140" s="14"/>
      <c r="GD140" s="14"/>
      <c r="GE140" s="15"/>
      <c r="GF140" s="15"/>
      <c r="GG140" s="14"/>
      <c r="GH140" s="14"/>
      <c r="GI140" s="15"/>
      <c r="GJ140" s="15"/>
      <c r="GK140" s="14"/>
      <c r="GL140" s="14"/>
      <c r="GM140" s="15"/>
      <c r="GN140" s="15"/>
      <c r="GO140" s="14"/>
      <c r="GP140" s="14"/>
      <c r="GQ140" s="15"/>
      <c r="GR140" s="15"/>
      <c r="GS140" s="14"/>
      <c r="GT140" s="14"/>
      <c r="GU140" s="15"/>
      <c r="GV140" s="15"/>
      <c r="GW140" s="14"/>
      <c r="GX140" s="14"/>
      <c r="GY140" s="15"/>
      <c r="GZ140" s="15"/>
      <c r="HA140" s="14"/>
      <c r="HB140" s="14"/>
      <c r="HC140" s="15"/>
      <c r="HD140" s="15"/>
      <c r="HE140" s="14"/>
      <c r="HF140" s="14"/>
      <c r="HG140" s="15"/>
      <c r="HH140" s="15"/>
      <c r="HI140" s="14"/>
      <c r="HJ140" s="14"/>
      <c r="HK140" s="15">
        <v>50</v>
      </c>
      <c r="HL140" s="15">
        <v>50</v>
      </c>
      <c r="HM140" s="14">
        <f t="shared" si="464"/>
        <v>100</v>
      </c>
      <c r="HN140" s="14"/>
      <c r="HO140" s="15"/>
      <c r="HP140" s="15"/>
      <c r="HQ140" s="14"/>
      <c r="HR140" s="14"/>
      <c r="HS140" s="15"/>
      <c r="HT140" s="15"/>
      <c r="HU140" s="14"/>
      <c r="HV140" s="14"/>
      <c r="HW140" s="15"/>
      <c r="HX140" s="15"/>
      <c r="HY140" s="14"/>
      <c r="HZ140" s="14"/>
      <c r="IA140" s="15"/>
      <c r="IB140" s="15"/>
      <c r="IC140" s="14"/>
      <c r="ID140" s="14"/>
      <c r="IE140" s="15"/>
      <c r="IF140" s="15"/>
      <c r="IG140" s="14"/>
      <c r="IH140" s="14"/>
      <c r="II140" s="15"/>
      <c r="IJ140" s="15"/>
      <c r="IK140" s="14"/>
      <c r="IL140" s="14"/>
      <c r="IM140" s="15"/>
      <c r="IN140" s="15"/>
      <c r="IO140" s="14"/>
      <c r="IP140" s="14"/>
      <c r="IQ140" s="15"/>
      <c r="IR140" s="15"/>
      <c r="IS140" s="14"/>
    </row>
    <row r="141" spans="1:253" s="12" customFormat="1" ht="15.75" x14ac:dyDescent="0.25">
      <c r="A141" s="57" t="s">
        <v>318</v>
      </c>
      <c r="B141" s="48">
        <f t="shared" ref="B141:B204" si="466">F141+J141+N141+R141+V141+Z141+AD141+AH141+AL141+AP141+AT141+AX141+BB141+BF141+BJ141+BN141+BR141+BV141++BZ141+CD141+CH141+CL141+CP141+CT141+CX141+DB141+DF141+DJ141+DN141+DR141+DV141+DZ141+ED141+EH141+EL141+EP141+ET141+EX141+FB141+FF141+FJ141+FN141+FR141+FV141+FZ141+GD141+GH141+GL141+GP141+GT141+GX141+HB141+HF141+HJ141+HN141+HR141+HV141+HZ141+ID141+IH141+IL141+IP141</f>
        <v>0</v>
      </c>
      <c r="C141" s="48">
        <f t="shared" ref="C141:C204" si="467">G141+K141+O141+S141+W141+AA141+AE141+AI141+AM141+AQ141+AU141+AY141+BC141+BG141+BK141+BO141+BS141+BW141++CA141+CE141+CI141+CM141+CQ141+CU141+CY141+DC141+DG141+DK141+DO141+DS141+DW141+EA141+EE141+EI141+EM141+EQ141+EU141+EY141+FC141+FG141+FK141+FO141+FS141+FW141+GA141+GE141+GI141+GM141+GQ141+GU141+GY141+HC141+HG141+HK141+HO141+HS141+HW141+IA141+IE141+II141+IM141+IQ141</f>
        <v>0</v>
      </c>
      <c r="D141" s="48">
        <f t="shared" ref="D141:D204" si="468">H141+L141+P141+T141+X141+AB141+AF141+AJ141+AN141+AR141+AV141+AZ141+BD141+BH141+BL141+BP141+BT141+BX141++CB141+CF141+CJ141+CN141+CR141+CV141+CZ141+DD141+DH141+DL141+DP141+DT141+DX141+EB141+EF141+EJ141+EN141+ER141+EV141+EZ141+FD141+FH141+FL141+FP141+FT141+FX141+GB141+GF141+GJ141+GN141+GR141+GV141+GZ141+HD141+HH141+HL141+HP141+HT141+HX141+IB141+IF141+IJ141+IN141+IR141</f>
        <v>0</v>
      </c>
      <c r="E141" s="15"/>
      <c r="F141" s="15"/>
      <c r="G141" s="48"/>
      <c r="H141" s="48"/>
      <c r="I141" s="48"/>
      <c r="J141" s="48"/>
      <c r="K141" s="48"/>
      <c r="L141" s="48"/>
      <c r="M141" s="48"/>
      <c r="N141" s="48"/>
      <c r="O141" s="48"/>
      <c r="P141" s="15"/>
      <c r="Q141" s="15"/>
      <c r="R141" s="15"/>
      <c r="S141" s="287"/>
      <c r="T141" s="287"/>
      <c r="U141" s="287"/>
      <c r="V141" s="287"/>
      <c r="W141" s="287"/>
      <c r="X141" s="287"/>
      <c r="Y141" s="287"/>
      <c r="Z141" s="287"/>
      <c r="AA141" s="287"/>
      <c r="AB141" s="287"/>
      <c r="AC141" s="287"/>
      <c r="AD141" s="287"/>
      <c r="AE141" s="287"/>
      <c r="AF141" s="287"/>
      <c r="AG141" s="287"/>
      <c r="AH141" s="48"/>
      <c r="AI141" s="48"/>
      <c r="AJ141" s="48"/>
      <c r="AK141" s="48"/>
      <c r="AL141" s="48"/>
      <c r="AM141" s="287"/>
      <c r="AN141" s="287"/>
      <c r="AO141" s="287"/>
      <c r="AP141" s="287"/>
      <c r="AQ141" s="287"/>
      <c r="AR141" s="287"/>
      <c r="AS141" s="287"/>
      <c r="AT141" s="287"/>
      <c r="AU141" s="287"/>
      <c r="AV141" s="287"/>
      <c r="AW141" s="287"/>
      <c r="AX141" s="287"/>
      <c r="AY141" s="287"/>
      <c r="AZ141" s="287"/>
      <c r="BA141" s="15"/>
      <c r="BB141" s="15"/>
      <c r="BC141" s="287"/>
      <c r="BD141" s="287"/>
      <c r="BE141" s="287"/>
      <c r="BF141" s="287"/>
      <c r="BG141" s="287"/>
      <c r="BH141" s="287"/>
      <c r="BI141" s="287"/>
      <c r="BJ141" s="287"/>
      <c r="BK141" s="287"/>
      <c r="BL141" s="287"/>
      <c r="BM141" s="287"/>
      <c r="BN141" s="287"/>
      <c r="BO141" s="287"/>
      <c r="BP141" s="287"/>
      <c r="BQ141" s="287"/>
      <c r="BR141" s="287"/>
      <c r="BS141" s="287"/>
      <c r="BT141" s="287"/>
      <c r="BU141" s="287"/>
      <c r="BV141" s="287"/>
      <c r="BW141" s="287"/>
      <c r="BX141" s="287"/>
      <c r="BY141" s="287"/>
      <c r="BZ141" s="287"/>
      <c r="CA141" s="48"/>
      <c r="CB141" s="48"/>
      <c r="CC141" s="14"/>
      <c r="CD141" s="14"/>
      <c r="CE141" s="48"/>
      <c r="CF141" s="15"/>
      <c r="CG141" s="287"/>
      <c r="CH141" s="287"/>
      <c r="CI141" s="287"/>
      <c r="CJ141" s="287"/>
      <c r="CK141" s="287"/>
      <c r="CL141" s="287"/>
      <c r="CM141" s="48"/>
      <c r="CN141" s="15"/>
      <c r="CO141" s="287"/>
      <c r="CP141" s="287"/>
      <c r="CQ141" s="48"/>
      <c r="CR141" s="15"/>
      <c r="CS141" s="287"/>
      <c r="CT141" s="287"/>
      <c r="CU141" s="48"/>
      <c r="CV141" s="15"/>
      <c r="CW141" s="287"/>
      <c r="CX141" s="287"/>
      <c r="CY141" s="48"/>
      <c r="CZ141" s="15"/>
      <c r="DA141" s="287"/>
      <c r="DB141" s="275"/>
      <c r="DC141" s="48"/>
      <c r="DD141" s="48"/>
      <c r="DE141" s="287"/>
      <c r="DF141" s="287"/>
      <c r="DG141" s="48"/>
      <c r="DH141" s="48"/>
      <c r="DI141" s="14"/>
      <c r="DJ141" s="14"/>
      <c r="DK141" s="48"/>
      <c r="DL141" s="15"/>
      <c r="DM141" s="14"/>
      <c r="DN141" s="14"/>
      <c r="DO141" s="48"/>
      <c r="DP141" s="15"/>
      <c r="DQ141" s="14"/>
      <c r="DR141" s="14"/>
      <c r="DS141" s="48"/>
      <c r="DT141" s="15"/>
      <c r="DU141" s="14"/>
      <c r="DV141" s="14"/>
      <c r="DW141" s="48"/>
      <c r="DX141" s="15"/>
      <c r="DY141" s="14"/>
      <c r="DZ141" s="14"/>
      <c r="EA141" s="48"/>
      <c r="EB141" s="15"/>
      <c r="EC141" s="14"/>
      <c r="ED141" s="14"/>
      <c r="EE141" s="48"/>
      <c r="EF141" s="15"/>
      <c r="EG141" s="14"/>
      <c r="EH141" s="14"/>
      <c r="EI141" s="48"/>
      <c r="EJ141" s="15"/>
      <c r="EK141" s="14"/>
      <c r="EL141" s="14"/>
      <c r="EM141" s="48"/>
      <c r="EN141" s="15"/>
      <c r="EO141" s="14"/>
      <c r="EP141" s="14"/>
      <c r="EQ141" s="48"/>
      <c r="ER141" s="15"/>
      <c r="ES141" s="14"/>
      <c r="ET141" s="14"/>
      <c r="EU141" s="48"/>
      <c r="EV141" s="15"/>
      <c r="EW141" s="14"/>
      <c r="EX141" s="14"/>
      <c r="EY141" s="48"/>
      <c r="EZ141" s="15"/>
      <c r="FA141" s="14"/>
      <c r="FB141" s="14"/>
      <c r="FC141" s="48"/>
      <c r="FD141" s="15"/>
      <c r="FE141" s="14"/>
      <c r="FF141" s="14"/>
      <c r="FG141" s="48"/>
      <c r="FH141" s="15"/>
      <c r="FI141" s="14"/>
      <c r="FJ141" s="14"/>
      <c r="FK141" s="48"/>
      <c r="FL141" s="15"/>
      <c r="FM141" s="14"/>
      <c r="FN141" s="14"/>
      <c r="FO141" s="48"/>
      <c r="FP141" s="15"/>
      <c r="FQ141" s="14"/>
      <c r="FR141" s="14"/>
      <c r="FS141" s="48"/>
      <c r="FT141" s="15"/>
      <c r="FU141" s="48"/>
      <c r="FV141" s="48"/>
      <c r="FW141" s="48"/>
      <c r="FX141" s="15"/>
      <c r="FY141" s="48"/>
      <c r="FZ141" s="48"/>
      <c r="GA141" s="48"/>
      <c r="GB141" s="15"/>
      <c r="GC141" s="48"/>
      <c r="GD141" s="48"/>
      <c r="GE141" s="48"/>
      <c r="GF141" s="15"/>
      <c r="GG141" s="48"/>
      <c r="GH141" s="48"/>
      <c r="GI141" s="48"/>
      <c r="GJ141" s="15"/>
      <c r="GK141" s="48"/>
      <c r="GL141" s="48"/>
      <c r="GM141" s="48"/>
      <c r="GN141" s="15"/>
      <c r="GO141" s="48"/>
      <c r="GP141" s="48"/>
      <c r="GQ141" s="48"/>
      <c r="GR141" s="15"/>
      <c r="GS141" s="48"/>
      <c r="GT141" s="48"/>
      <c r="GU141" s="48"/>
      <c r="GV141" s="15"/>
      <c r="GW141" s="48"/>
      <c r="GX141" s="48"/>
      <c r="GY141" s="48"/>
      <c r="GZ141" s="15"/>
      <c r="HA141" s="48"/>
      <c r="HB141" s="48"/>
      <c r="HC141" s="48"/>
      <c r="HD141" s="15"/>
      <c r="HE141" s="48"/>
      <c r="HF141" s="48"/>
      <c r="HG141" s="48"/>
      <c r="HH141" s="48"/>
      <c r="HI141" s="48"/>
      <c r="HJ141" s="48"/>
      <c r="HK141" s="48"/>
      <c r="HL141" s="15"/>
      <c r="HM141" s="14"/>
      <c r="HN141" s="14"/>
      <c r="HO141" s="48"/>
      <c r="HP141" s="15"/>
      <c r="HQ141" s="14"/>
      <c r="HR141" s="14"/>
      <c r="HS141" s="48"/>
      <c r="HT141" s="15"/>
      <c r="HU141" s="14"/>
      <c r="HV141" s="14"/>
      <c r="HW141" s="48"/>
      <c r="HX141" s="15"/>
      <c r="HY141" s="14"/>
      <c r="HZ141" s="14"/>
      <c r="IA141" s="48"/>
      <c r="IB141" s="15"/>
      <c r="IC141" s="14"/>
      <c r="ID141" s="14"/>
      <c r="IE141" s="48"/>
      <c r="IF141" s="15"/>
      <c r="IG141" s="14"/>
      <c r="IH141" s="14"/>
      <c r="II141" s="48"/>
      <c r="IJ141" s="15"/>
      <c r="IK141" s="14"/>
      <c r="IL141" s="14"/>
      <c r="IM141" s="48"/>
      <c r="IN141" s="15"/>
      <c r="IO141" s="14"/>
      <c r="IP141" s="14"/>
      <c r="IQ141" s="48"/>
      <c r="IR141" s="15"/>
      <c r="IS141" s="14"/>
    </row>
    <row r="142" spans="1:253" s="12" customFormat="1" ht="15.75" x14ac:dyDescent="0.25">
      <c r="A142" s="57" t="s">
        <v>513</v>
      </c>
      <c r="B142" s="48">
        <f t="shared" si="466"/>
        <v>0</v>
      </c>
      <c r="C142" s="48">
        <f t="shared" si="467"/>
        <v>60.3</v>
      </c>
      <c r="D142" s="48">
        <f t="shared" si="468"/>
        <v>60.3</v>
      </c>
      <c r="E142" s="15">
        <f t="shared" si="133"/>
        <v>100</v>
      </c>
      <c r="F142" s="15"/>
      <c r="G142" s="48"/>
      <c r="H142" s="48"/>
      <c r="I142" s="48"/>
      <c r="J142" s="48"/>
      <c r="K142" s="48"/>
      <c r="L142" s="48"/>
      <c r="M142" s="48"/>
      <c r="N142" s="48"/>
      <c r="O142" s="48"/>
      <c r="P142" s="15"/>
      <c r="Q142" s="15"/>
      <c r="R142" s="15"/>
      <c r="S142" s="287"/>
      <c r="T142" s="287"/>
      <c r="U142" s="287"/>
      <c r="V142" s="287"/>
      <c r="W142" s="287"/>
      <c r="X142" s="287"/>
      <c r="Y142" s="287"/>
      <c r="Z142" s="287"/>
      <c r="AA142" s="287"/>
      <c r="AB142" s="287"/>
      <c r="AC142" s="287"/>
      <c r="AD142" s="287"/>
      <c r="AE142" s="287"/>
      <c r="AF142" s="287"/>
      <c r="AG142" s="287"/>
      <c r="AH142" s="48"/>
      <c r="AI142" s="48"/>
      <c r="AJ142" s="48"/>
      <c r="AK142" s="48"/>
      <c r="AL142" s="48"/>
      <c r="AM142" s="287"/>
      <c r="AN142" s="287"/>
      <c r="AO142" s="287"/>
      <c r="AP142" s="287"/>
      <c r="AQ142" s="287"/>
      <c r="AR142" s="287"/>
      <c r="AS142" s="287"/>
      <c r="AT142" s="287"/>
      <c r="AU142" s="287"/>
      <c r="AV142" s="287"/>
      <c r="AW142" s="287"/>
      <c r="AX142" s="287"/>
      <c r="AY142" s="287"/>
      <c r="AZ142" s="287"/>
      <c r="BA142" s="15"/>
      <c r="BB142" s="15"/>
      <c r="BC142" s="287"/>
      <c r="BD142" s="287"/>
      <c r="BE142" s="287"/>
      <c r="BF142" s="287"/>
      <c r="BG142" s="287"/>
      <c r="BH142" s="287"/>
      <c r="BI142" s="287"/>
      <c r="BJ142" s="287"/>
      <c r="BK142" s="287"/>
      <c r="BL142" s="287"/>
      <c r="BM142" s="287"/>
      <c r="BN142" s="287"/>
      <c r="BO142" s="287"/>
      <c r="BP142" s="287"/>
      <c r="BQ142" s="287"/>
      <c r="BR142" s="287"/>
      <c r="BS142" s="287"/>
      <c r="BT142" s="287"/>
      <c r="BU142" s="287"/>
      <c r="BV142" s="287"/>
      <c r="BW142" s="287"/>
      <c r="BX142" s="287"/>
      <c r="BY142" s="287"/>
      <c r="BZ142" s="287"/>
      <c r="CA142" s="48">
        <v>60.3</v>
      </c>
      <c r="CB142" s="48">
        <v>60.3</v>
      </c>
      <c r="CC142" s="14">
        <f t="shared" si="457"/>
        <v>100</v>
      </c>
      <c r="CD142" s="14"/>
      <c r="CE142" s="48"/>
      <c r="CF142" s="15"/>
      <c r="CG142" s="287"/>
      <c r="CH142" s="287"/>
      <c r="CI142" s="287"/>
      <c r="CJ142" s="287"/>
      <c r="CK142" s="287"/>
      <c r="CL142" s="287"/>
      <c r="CM142" s="48"/>
      <c r="CN142" s="15"/>
      <c r="CO142" s="287"/>
      <c r="CP142" s="287"/>
      <c r="CQ142" s="48"/>
      <c r="CR142" s="15"/>
      <c r="CS142" s="287"/>
      <c r="CT142" s="287"/>
      <c r="CU142" s="48"/>
      <c r="CV142" s="15"/>
      <c r="CW142" s="287"/>
      <c r="CX142" s="287"/>
      <c r="CY142" s="48"/>
      <c r="CZ142" s="15"/>
      <c r="DA142" s="287"/>
      <c r="DB142" s="275"/>
      <c r="DC142" s="48"/>
      <c r="DD142" s="48"/>
      <c r="DE142" s="287"/>
      <c r="DF142" s="287"/>
      <c r="DG142" s="48"/>
      <c r="DH142" s="48"/>
      <c r="DI142" s="14"/>
      <c r="DJ142" s="14"/>
      <c r="DK142" s="48"/>
      <c r="DL142" s="15"/>
      <c r="DM142" s="14"/>
      <c r="DN142" s="14"/>
      <c r="DO142" s="48"/>
      <c r="DP142" s="15"/>
      <c r="DQ142" s="14"/>
      <c r="DR142" s="14"/>
      <c r="DS142" s="48"/>
      <c r="DT142" s="15"/>
      <c r="DU142" s="14"/>
      <c r="DV142" s="14"/>
      <c r="DW142" s="48"/>
      <c r="DX142" s="15"/>
      <c r="DY142" s="14"/>
      <c r="DZ142" s="14"/>
      <c r="EA142" s="48"/>
      <c r="EB142" s="15"/>
      <c r="EC142" s="14"/>
      <c r="ED142" s="14"/>
      <c r="EE142" s="48"/>
      <c r="EF142" s="15"/>
      <c r="EG142" s="14"/>
      <c r="EH142" s="14"/>
      <c r="EI142" s="48"/>
      <c r="EJ142" s="15"/>
      <c r="EK142" s="14"/>
      <c r="EL142" s="14"/>
      <c r="EM142" s="48"/>
      <c r="EN142" s="15"/>
      <c r="EO142" s="14"/>
      <c r="EP142" s="14"/>
      <c r="EQ142" s="48"/>
      <c r="ER142" s="15"/>
      <c r="ES142" s="14"/>
      <c r="ET142" s="14"/>
      <c r="EU142" s="48"/>
      <c r="EV142" s="15"/>
      <c r="EW142" s="14"/>
      <c r="EX142" s="14"/>
      <c r="EY142" s="48"/>
      <c r="EZ142" s="15"/>
      <c r="FA142" s="14"/>
      <c r="FB142" s="14"/>
      <c r="FC142" s="48"/>
      <c r="FD142" s="15"/>
      <c r="FE142" s="14"/>
      <c r="FF142" s="14"/>
      <c r="FG142" s="48"/>
      <c r="FH142" s="15"/>
      <c r="FI142" s="14"/>
      <c r="FJ142" s="14"/>
      <c r="FK142" s="48"/>
      <c r="FL142" s="15"/>
      <c r="FM142" s="14"/>
      <c r="FN142" s="14"/>
      <c r="FO142" s="48"/>
      <c r="FP142" s="15"/>
      <c r="FQ142" s="14"/>
      <c r="FR142" s="14"/>
      <c r="FS142" s="48"/>
      <c r="FT142" s="15"/>
      <c r="FU142" s="48"/>
      <c r="FV142" s="48"/>
      <c r="FW142" s="48"/>
      <c r="FX142" s="15"/>
      <c r="FY142" s="48"/>
      <c r="FZ142" s="48"/>
      <c r="GA142" s="48"/>
      <c r="GB142" s="15"/>
      <c r="GC142" s="48"/>
      <c r="GD142" s="48"/>
      <c r="GE142" s="48"/>
      <c r="GF142" s="15"/>
      <c r="GG142" s="48"/>
      <c r="GH142" s="48"/>
      <c r="GI142" s="48"/>
      <c r="GJ142" s="15"/>
      <c r="GK142" s="48"/>
      <c r="GL142" s="48"/>
      <c r="GM142" s="48"/>
      <c r="GN142" s="15"/>
      <c r="GO142" s="48"/>
      <c r="GP142" s="48"/>
      <c r="GQ142" s="48"/>
      <c r="GR142" s="15"/>
      <c r="GS142" s="48"/>
      <c r="GT142" s="48"/>
      <c r="GU142" s="48"/>
      <c r="GV142" s="15"/>
      <c r="GW142" s="48"/>
      <c r="GX142" s="48"/>
      <c r="GY142" s="48"/>
      <c r="GZ142" s="15"/>
      <c r="HA142" s="48"/>
      <c r="HB142" s="48"/>
      <c r="HC142" s="48"/>
      <c r="HD142" s="15"/>
      <c r="HE142" s="48"/>
      <c r="HF142" s="48"/>
      <c r="HG142" s="48"/>
      <c r="HH142" s="48"/>
      <c r="HI142" s="48"/>
      <c r="HJ142" s="48"/>
      <c r="HK142" s="48"/>
      <c r="HL142" s="15"/>
      <c r="HM142" s="14"/>
      <c r="HN142" s="14"/>
      <c r="HO142" s="48"/>
      <c r="HP142" s="15"/>
      <c r="HQ142" s="14"/>
      <c r="HR142" s="14"/>
      <c r="HS142" s="48"/>
      <c r="HT142" s="15"/>
      <c r="HU142" s="14"/>
      <c r="HV142" s="14"/>
      <c r="HW142" s="48"/>
      <c r="HX142" s="15"/>
      <c r="HY142" s="14"/>
      <c r="HZ142" s="14"/>
      <c r="IA142" s="48"/>
      <c r="IB142" s="15"/>
      <c r="IC142" s="14"/>
      <c r="ID142" s="14"/>
      <c r="IE142" s="48"/>
      <c r="IF142" s="15"/>
      <c r="IG142" s="14"/>
      <c r="IH142" s="14"/>
      <c r="II142" s="48"/>
      <c r="IJ142" s="15"/>
      <c r="IK142" s="14"/>
      <c r="IL142" s="14"/>
      <c r="IM142" s="48"/>
      <c r="IN142" s="15"/>
      <c r="IO142" s="14"/>
      <c r="IP142" s="14"/>
      <c r="IQ142" s="48"/>
      <c r="IR142" s="15"/>
      <c r="IS142" s="14"/>
    </row>
    <row r="143" spans="1:253" s="12" customFormat="1" ht="15.75" x14ac:dyDescent="0.25">
      <c r="A143" s="57" t="s">
        <v>514</v>
      </c>
      <c r="B143" s="48">
        <f t="shared" si="466"/>
        <v>0</v>
      </c>
      <c r="C143" s="48">
        <f t="shared" si="467"/>
        <v>109.1</v>
      </c>
      <c r="D143" s="48">
        <f t="shared" si="468"/>
        <v>109.1</v>
      </c>
      <c r="E143" s="15">
        <f t="shared" si="133"/>
        <v>100</v>
      </c>
      <c r="F143" s="15"/>
      <c r="G143" s="48"/>
      <c r="H143" s="48"/>
      <c r="I143" s="48"/>
      <c r="J143" s="48"/>
      <c r="K143" s="48"/>
      <c r="L143" s="48"/>
      <c r="M143" s="48"/>
      <c r="N143" s="48"/>
      <c r="O143" s="48"/>
      <c r="P143" s="15"/>
      <c r="Q143" s="15"/>
      <c r="R143" s="15"/>
      <c r="S143" s="287"/>
      <c r="T143" s="287"/>
      <c r="U143" s="287"/>
      <c r="V143" s="287"/>
      <c r="W143" s="287"/>
      <c r="X143" s="287"/>
      <c r="Y143" s="287"/>
      <c r="Z143" s="287"/>
      <c r="AA143" s="287"/>
      <c r="AB143" s="287"/>
      <c r="AC143" s="287"/>
      <c r="AD143" s="287"/>
      <c r="AE143" s="287"/>
      <c r="AF143" s="287"/>
      <c r="AG143" s="287"/>
      <c r="AH143" s="48"/>
      <c r="AI143" s="48"/>
      <c r="AJ143" s="48"/>
      <c r="AK143" s="48"/>
      <c r="AL143" s="48"/>
      <c r="AM143" s="287"/>
      <c r="AN143" s="287"/>
      <c r="AO143" s="287"/>
      <c r="AP143" s="287"/>
      <c r="AQ143" s="287"/>
      <c r="AR143" s="287"/>
      <c r="AS143" s="287"/>
      <c r="AT143" s="287"/>
      <c r="AU143" s="287"/>
      <c r="AV143" s="287"/>
      <c r="AW143" s="287"/>
      <c r="AX143" s="287"/>
      <c r="AY143" s="287"/>
      <c r="AZ143" s="287"/>
      <c r="BA143" s="15"/>
      <c r="BB143" s="15"/>
      <c r="BC143" s="287"/>
      <c r="BD143" s="287"/>
      <c r="BE143" s="287"/>
      <c r="BF143" s="287"/>
      <c r="BG143" s="287"/>
      <c r="BH143" s="287"/>
      <c r="BI143" s="287"/>
      <c r="BJ143" s="287"/>
      <c r="BK143" s="287"/>
      <c r="BL143" s="287"/>
      <c r="BM143" s="287"/>
      <c r="BN143" s="287"/>
      <c r="BO143" s="287"/>
      <c r="BP143" s="287"/>
      <c r="BQ143" s="287"/>
      <c r="BR143" s="287"/>
      <c r="BS143" s="287"/>
      <c r="BT143" s="287"/>
      <c r="BU143" s="287"/>
      <c r="BV143" s="287"/>
      <c r="BW143" s="287"/>
      <c r="BX143" s="287"/>
      <c r="BY143" s="287"/>
      <c r="BZ143" s="287"/>
      <c r="CA143" s="48">
        <v>109.1</v>
      </c>
      <c r="CB143" s="48">
        <v>109.1</v>
      </c>
      <c r="CC143" s="14">
        <f t="shared" si="457"/>
        <v>100</v>
      </c>
      <c r="CD143" s="14"/>
      <c r="CE143" s="48"/>
      <c r="CF143" s="15"/>
      <c r="CG143" s="287"/>
      <c r="CH143" s="287"/>
      <c r="CI143" s="287"/>
      <c r="CJ143" s="287"/>
      <c r="CK143" s="287"/>
      <c r="CL143" s="287"/>
      <c r="CM143" s="48"/>
      <c r="CN143" s="15"/>
      <c r="CO143" s="287"/>
      <c r="CP143" s="287"/>
      <c r="CQ143" s="48"/>
      <c r="CR143" s="15"/>
      <c r="CS143" s="287"/>
      <c r="CT143" s="287"/>
      <c r="CU143" s="48"/>
      <c r="CV143" s="15"/>
      <c r="CW143" s="287"/>
      <c r="CX143" s="287"/>
      <c r="CY143" s="48"/>
      <c r="CZ143" s="15"/>
      <c r="DA143" s="287"/>
      <c r="DB143" s="275"/>
      <c r="DC143" s="48"/>
      <c r="DD143" s="48"/>
      <c r="DE143" s="287"/>
      <c r="DF143" s="287"/>
      <c r="DG143" s="48"/>
      <c r="DH143" s="48"/>
      <c r="DI143" s="14"/>
      <c r="DJ143" s="14"/>
      <c r="DK143" s="48"/>
      <c r="DL143" s="15"/>
      <c r="DM143" s="14"/>
      <c r="DN143" s="14"/>
      <c r="DO143" s="48"/>
      <c r="DP143" s="15"/>
      <c r="DQ143" s="14"/>
      <c r="DR143" s="14"/>
      <c r="DS143" s="48"/>
      <c r="DT143" s="15"/>
      <c r="DU143" s="14"/>
      <c r="DV143" s="14"/>
      <c r="DW143" s="48"/>
      <c r="DX143" s="15"/>
      <c r="DY143" s="14"/>
      <c r="DZ143" s="14"/>
      <c r="EA143" s="48"/>
      <c r="EB143" s="15"/>
      <c r="EC143" s="14"/>
      <c r="ED143" s="14"/>
      <c r="EE143" s="48"/>
      <c r="EF143" s="15"/>
      <c r="EG143" s="14"/>
      <c r="EH143" s="14"/>
      <c r="EI143" s="48"/>
      <c r="EJ143" s="15"/>
      <c r="EK143" s="14"/>
      <c r="EL143" s="14"/>
      <c r="EM143" s="48"/>
      <c r="EN143" s="15"/>
      <c r="EO143" s="14"/>
      <c r="EP143" s="14"/>
      <c r="EQ143" s="48"/>
      <c r="ER143" s="15"/>
      <c r="ES143" s="14"/>
      <c r="ET143" s="14"/>
      <c r="EU143" s="48"/>
      <c r="EV143" s="15"/>
      <c r="EW143" s="14"/>
      <c r="EX143" s="14"/>
      <c r="EY143" s="48"/>
      <c r="EZ143" s="15"/>
      <c r="FA143" s="14"/>
      <c r="FB143" s="14"/>
      <c r="FC143" s="48"/>
      <c r="FD143" s="15"/>
      <c r="FE143" s="14"/>
      <c r="FF143" s="14"/>
      <c r="FG143" s="48"/>
      <c r="FH143" s="15"/>
      <c r="FI143" s="14"/>
      <c r="FJ143" s="14"/>
      <c r="FK143" s="48"/>
      <c r="FL143" s="15"/>
      <c r="FM143" s="14"/>
      <c r="FN143" s="14"/>
      <c r="FO143" s="48"/>
      <c r="FP143" s="15"/>
      <c r="FQ143" s="14"/>
      <c r="FR143" s="14"/>
      <c r="FS143" s="48"/>
      <c r="FT143" s="15"/>
      <c r="FU143" s="48"/>
      <c r="FV143" s="48"/>
      <c r="FW143" s="48"/>
      <c r="FX143" s="15"/>
      <c r="FY143" s="48"/>
      <c r="FZ143" s="48"/>
      <c r="GA143" s="48"/>
      <c r="GB143" s="15"/>
      <c r="GC143" s="48"/>
      <c r="GD143" s="48"/>
      <c r="GE143" s="48"/>
      <c r="GF143" s="15"/>
      <c r="GG143" s="48"/>
      <c r="GH143" s="48"/>
      <c r="GI143" s="48"/>
      <c r="GJ143" s="15"/>
      <c r="GK143" s="48"/>
      <c r="GL143" s="48"/>
      <c r="GM143" s="48"/>
      <c r="GN143" s="15"/>
      <c r="GO143" s="48"/>
      <c r="GP143" s="48"/>
      <c r="GQ143" s="48"/>
      <c r="GR143" s="15"/>
      <c r="GS143" s="48"/>
      <c r="GT143" s="48"/>
      <c r="GU143" s="48"/>
      <c r="GV143" s="15"/>
      <c r="GW143" s="48"/>
      <c r="GX143" s="48"/>
      <c r="GY143" s="48"/>
      <c r="GZ143" s="15"/>
      <c r="HA143" s="48"/>
      <c r="HB143" s="48"/>
      <c r="HC143" s="48"/>
      <c r="HD143" s="15"/>
      <c r="HE143" s="48"/>
      <c r="HF143" s="48"/>
      <c r="HG143" s="48"/>
      <c r="HH143" s="48"/>
      <c r="HI143" s="48"/>
      <c r="HJ143" s="48"/>
      <c r="HK143" s="48"/>
      <c r="HL143" s="15"/>
      <c r="HM143" s="14"/>
      <c r="HN143" s="14"/>
      <c r="HO143" s="48"/>
      <c r="HP143" s="15"/>
      <c r="HQ143" s="14"/>
      <c r="HR143" s="14"/>
      <c r="HS143" s="48"/>
      <c r="HT143" s="15"/>
      <c r="HU143" s="14"/>
      <c r="HV143" s="14"/>
      <c r="HW143" s="48"/>
      <c r="HX143" s="15"/>
      <c r="HY143" s="14"/>
      <c r="HZ143" s="14"/>
      <c r="IA143" s="48"/>
      <c r="IB143" s="15"/>
      <c r="IC143" s="14"/>
      <c r="ID143" s="14"/>
      <c r="IE143" s="48"/>
      <c r="IF143" s="15"/>
      <c r="IG143" s="14"/>
      <c r="IH143" s="14"/>
      <c r="II143" s="48"/>
      <c r="IJ143" s="15"/>
      <c r="IK143" s="14"/>
      <c r="IL143" s="14"/>
      <c r="IM143" s="48"/>
      <c r="IN143" s="15"/>
      <c r="IO143" s="14"/>
      <c r="IP143" s="14"/>
      <c r="IQ143" s="48"/>
      <c r="IR143" s="15"/>
      <c r="IS143" s="14"/>
    </row>
    <row r="144" spans="1:253" s="12" customFormat="1" ht="15.75" x14ac:dyDescent="0.25">
      <c r="A144" s="57" t="s">
        <v>515</v>
      </c>
      <c r="B144" s="48">
        <f t="shared" si="466"/>
        <v>0</v>
      </c>
      <c r="C144" s="48">
        <f t="shared" si="467"/>
        <v>109</v>
      </c>
      <c r="D144" s="48">
        <f t="shared" si="468"/>
        <v>109</v>
      </c>
      <c r="E144" s="15">
        <f t="shared" si="133"/>
        <v>100</v>
      </c>
      <c r="F144" s="15"/>
      <c r="G144" s="48"/>
      <c r="H144" s="48"/>
      <c r="I144" s="48"/>
      <c r="J144" s="48"/>
      <c r="K144" s="48"/>
      <c r="L144" s="48"/>
      <c r="M144" s="48"/>
      <c r="N144" s="48"/>
      <c r="O144" s="48"/>
      <c r="P144" s="15"/>
      <c r="Q144" s="15"/>
      <c r="R144" s="15"/>
      <c r="S144" s="287"/>
      <c r="T144" s="287"/>
      <c r="U144" s="287"/>
      <c r="V144" s="287"/>
      <c r="W144" s="287"/>
      <c r="X144" s="287"/>
      <c r="Y144" s="287"/>
      <c r="Z144" s="287"/>
      <c r="AA144" s="287"/>
      <c r="AB144" s="287"/>
      <c r="AC144" s="287"/>
      <c r="AD144" s="287"/>
      <c r="AE144" s="287"/>
      <c r="AF144" s="287"/>
      <c r="AG144" s="287"/>
      <c r="AH144" s="48"/>
      <c r="AI144" s="48"/>
      <c r="AJ144" s="48"/>
      <c r="AK144" s="48"/>
      <c r="AL144" s="48"/>
      <c r="AM144" s="287"/>
      <c r="AN144" s="287"/>
      <c r="AO144" s="287"/>
      <c r="AP144" s="287"/>
      <c r="AQ144" s="287"/>
      <c r="AR144" s="287"/>
      <c r="AS144" s="287"/>
      <c r="AT144" s="287"/>
      <c r="AU144" s="287"/>
      <c r="AV144" s="287"/>
      <c r="AW144" s="287"/>
      <c r="AX144" s="287"/>
      <c r="AY144" s="287"/>
      <c r="AZ144" s="287"/>
      <c r="BA144" s="15"/>
      <c r="BB144" s="15"/>
      <c r="BC144" s="287"/>
      <c r="BD144" s="287"/>
      <c r="BE144" s="287"/>
      <c r="BF144" s="287"/>
      <c r="BG144" s="287"/>
      <c r="BH144" s="287"/>
      <c r="BI144" s="287"/>
      <c r="BJ144" s="287"/>
      <c r="BK144" s="287"/>
      <c r="BL144" s="287"/>
      <c r="BM144" s="287"/>
      <c r="BN144" s="287"/>
      <c r="BO144" s="287"/>
      <c r="BP144" s="287"/>
      <c r="BQ144" s="287"/>
      <c r="BR144" s="287"/>
      <c r="BS144" s="287"/>
      <c r="BT144" s="287"/>
      <c r="BU144" s="287"/>
      <c r="BV144" s="287"/>
      <c r="BW144" s="287"/>
      <c r="BX144" s="287"/>
      <c r="BY144" s="287"/>
      <c r="BZ144" s="287"/>
      <c r="CA144" s="48">
        <v>109</v>
      </c>
      <c r="CB144" s="48">
        <v>109</v>
      </c>
      <c r="CC144" s="14">
        <f t="shared" si="457"/>
        <v>100</v>
      </c>
      <c r="CD144" s="14"/>
      <c r="CE144" s="48"/>
      <c r="CF144" s="15"/>
      <c r="CG144" s="287"/>
      <c r="CH144" s="287"/>
      <c r="CI144" s="287"/>
      <c r="CJ144" s="287"/>
      <c r="CK144" s="287"/>
      <c r="CL144" s="287"/>
      <c r="CM144" s="48"/>
      <c r="CN144" s="15"/>
      <c r="CO144" s="287"/>
      <c r="CP144" s="287"/>
      <c r="CQ144" s="48"/>
      <c r="CR144" s="15"/>
      <c r="CS144" s="287"/>
      <c r="CT144" s="287"/>
      <c r="CU144" s="48"/>
      <c r="CV144" s="15"/>
      <c r="CW144" s="287"/>
      <c r="CX144" s="287"/>
      <c r="CY144" s="48"/>
      <c r="CZ144" s="15"/>
      <c r="DA144" s="287"/>
      <c r="DB144" s="275"/>
      <c r="DC144" s="48"/>
      <c r="DD144" s="48"/>
      <c r="DE144" s="287"/>
      <c r="DF144" s="287"/>
      <c r="DG144" s="48"/>
      <c r="DH144" s="48"/>
      <c r="DI144" s="14"/>
      <c r="DJ144" s="14"/>
      <c r="DK144" s="48"/>
      <c r="DL144" s="15"/>
      <c r="DM144" s="14"/>
      <c r="DN144" s="14"/>
      <c r="DO144" s="48"/>
      <c r="DP144" s="15"/>
      <c r="DQ144" s="14"/>
      <c r="DR144" s="14"/>
      <c r="DS144" s="48"/>
      <c r="DT144" s="15"/>
      <c r="DU144" s="14"/>
      <c r="DV144" s="14"/>
      <c r="DW144" s="48"/>
      <c r="DX144" s="15"/>
      <c r="DY144" s="14"/>
      <c r="DZ144" s="14"/>
      <c r="EA144" s="48"/>
      <c r="EB144" s="15"/>
      <c r="EC144" s="14"/>
      <c r="ED144" s="14"/>
      <c r="EE144" s="48"/>
      <c r="EF144" s="15"/>
      <c r="EG144" s="14"/>
      <c r="EH144" s="14"/>
      <c r="EI144" s="48"/>
      <c r="EJ144" s="15"/>
      <c r="EK144" s="14"/>
      <c r="EL144" s="14"/>
      <c r="EM144" s="48"/>
      <c r="EN144" s="15"/>
      <c r="EO144" s="14"/>
      <c r="EP144" s="14"/>
      <c r="EQ144" s="48"/>
      <c r="ER144" s="15"/>
      <c r="ES144" s="14"/>
      <c r="ET144" s="14"/>
      <c r="EU144" s="48"/>
      <c r="EV144" s="15"/>
      <c r="EW144" s="14"/>
      <c r="EX144" s="14"/>
      <c r="EY144" s="48"/>
      <c r="EZ144" s="15"/>
      <c r="FA144" s="14"/>
      <c r="FB144" s="14"/>
      <c r="FC144" s="48"/>
      <c r="FD144" s="15"/>
      <c r="FE144" s="14"/>
      <c r="FF144" s="14"/>
      <c r="FG144" s="48"/>
      <c r="FH144" s="15"/>
      <c r="FI144" s="14"/>
      <c r="FJ144" s="14"/>
      <c r="FK144" s="48"/>
      <c r="FL144" s="15"/>
      <c r="FM144" s="14"/>
      <c r="FN144" s="14"/>
      <c r="FO144" s="48"/>
      <c r="FP144" s="15"/>
      <c r="FQ144" s="14"/>
      <c r="FR144" s="14"/>
      <c r="FS144" s="48"/>
      <c r="FT144" s="15"/>
      <c r="FU144" s="48"/>
      <c r="FV144" s="48"/>
      <c r="FW144" s="48"/>
      <c r="FX144" s="15"/>
      <c r="FY144" s="48"/>
      <c r="FZ144" s="48"/>
      <c r="GA144" s="48"/>
      <c r="GB144" s="15"/>
      <c r="GC144" s="48"/>
      <c r="GD144" s="48"/>
      <c r="GE144" s="48"/>
      <c r="GF144" s="15"/>
      <c r="GG144" s="48"/>
      <c r="GH144" s="48"/>
      <c r="GI144" s="48"/>
      <c r="GJ144" s="15"/>
      <c r="GK144" s="48"/>
      <c r="GL144" s="48"/>
      <c r="GM144" s="48"/>
      <c r="GN144" s="15"/>
      <c r="GO144" s="48"/>
      <c r="GP144" s="48"/>
      <c r="GQ144" s="48"/>
      <c r="GR144" s="15"/>
      <c r="GS144" s="48"/>
      <c r="GT144" s="48"/>
      <c r="GU144" s="48"/>
      <c r="GV144" s="15"/>
      <c r="GW144" s="48"/>
      <c r="GX144" s="48"/>
      <c r="GY144" s="48"/>
      <c r="GZ144" s="15"/>
      <c r="HA144" s="48"/>
      <c r="HB144" s="48"/>
      <c r="HC144" s="48"/>
      <c r="HD144" s="15"/>
      <c r="HE144" s="48"/>
      <c r="HF144" s="48"/>
      <c r="HG144" s="48"/>
      <c r="HH144" s="48"/>
      <c r="HI144" s="48"/>
      <c r="HJ144" s="48"/>
      <c r="HK144" s="48"/>
      <c r="HL144" s="15"/>
      <c r="HM144" s="14"/>
      <c r="HN144" s="14"/>
      <c r="HO144" s="48"/>
      <c r="HP144" s="15"/>
      <c r="HQ144" s="14"/>
      <c r="HR144" s="14"/>
      <c r="HS144" s="48"/>
      <c r="HT144" s="15"/>
      <c r="HU144" s="14"/>
      <c r="HV144" s="14"/>
      <c r="HW144" s="48"/>
      <c r="HX144" s="15"/>
      <c r="HY144" s="14"/>
      <c r="HZ144" s="14"/>
      <c r="IA144" s="48"/>
      <c r="IB144" s="15"/>
      <c r="IC144" s="14"/>
      <c r="ID144" s="14"/>
      <c r="IE144" s="48"/>
      <c r="IF144" s="15"/>
      <c r="IG144" s="14"/>
      <c r="IH144" s="14"/>
      <c r="II144" s="48"/>
      <c r="IJ144" s="15"/>
      <c r="IK144" s="14"/>
      <c r="IL144" s="14"/>
      <c r="IM144" s="48"/>
      <c r="IN144" s="15"/>
      <c r="IO144" s="14"/>
      <c r="IP144" s="14"/>
      <c r="IQ144" s="48"/>
      <c r="IR144" s="15"/>
      <c r="IS144" s="14"/>
    </row>
    <row r="145" spans="1:253" s="12" customFormat="1" ht="15.75" x14ac:dyDescent="0.25">
      <c r="A145" s="57" t="s">
        <v>516</v>
      </c>
      <c r="B145" s="48">
        <f t="shared" si="466"/>
        <v>0</v>
      </c>
      <c r="C145" s="48">
        <f t="shared" si="467"/>
        <v>109.5</v>
      </c>
      <c r="D145" s="48">
        <f t="shared" si="468"/>
        <v>105.45625</v>
      </c>
      <c r="E145" s="15">
        <f t="shared" si="133"/>
        <v>96.30707762557077</v>
      </c>
      <c r="F145" s="15"/>
      <c r="G145" s="48"/>
      <c r="H145" s="48"/>
      <c r="I145" s="48"/>
      <c r="J145" s="48"/>
      <c r="K145" s="48"/>
      <c r="L145" s="48"/>
      <c r="M145" s="48"/>
      <c r="N145" s="48"/>
      <c r="O145" s="48"/>
      <c r="P145" s="15"/>
      <c r="Q145" s="15"/>
      <c r="R145" s="15"/>
      <c r="S145" s="287"/>
      <c r="T145" s="287"/>
      <c r="U145" s="287"/>
      <c r="V145" s="287"/>
      <c r="W145" s="287"/>
      <c r="X145" s="287"/>
      <c r="Y145" s="287"/>
      <c r="Z145" s="287"/>
      <c r="AA145" s="287"/>
      <c r="AB145" s="287"/>
      <c r="AC145" s="287"/>
      <c r="AD145" s="287"/>
      <c r="AE145" s="287"/>
      <c r="AF145" s="287"/>
      <c r="AG145" s="287"/>
      <c r="AH145" s="48"/>
      <c r="AI145" s="48"/>
      <c r="AJ145" s="48"/>
      <c r="AK145" s="48"/>
      <c r="AL145" s="48"/>
      <c r="AM145" s="287"/>
      <c r="AN145" s="287"/>
      <c r="AO145" s="287"/>
      <c r="AP145" s="287"/>
      <c r="AQ145" s="287"/>
      <c r="AR145" s="287"/>
      <c r="AS145" s="287"/>
      <c r="AT145" s="287"/>
      <c r="AU145" s="287"/>
      <c r="AV145" s="287"/>
      <c r="AW145" s="287"/>
      <c r="AX145" s="287"/>
      <c r="AY145" s="287"/>
      <c r="AZ145" s="287"/>
      <c r="BA145" s="15"/>
      <c r="BB145" s="15"/>
      <c r="BC145" s="287"/>
      <c r="BD145" s="287"/>
      <c r="BE145" s="287"/>
      <c r="BF145" s="287"/>
      <c r="BG145" s="287"/>
      <c r="BH145" s="287"/>
      <c r="BI145" s="287"/>
      <c r="BJ145" s="287"/>
      <c r="BK145" s="287"/>
      <c r="BL145" s="287"/>
      <c r="BM145" s="287"/>
      <c r="BN145" s="287"/>
      <c r="BO145" s="287"/>
      <c r="BP145" s="287"/>
      <c r="BQ145" s="287"/>
      <c r="BR145" s="287"/>
      <c r="BS145" s="287"/>
      <c r="BT145" s="287"/>
      <c r="BU145" s="287"/>
      <c r="BV145" s="287"/>
      <c r="BW145" s="287"/>
      <c r="BX145" s="287"/>
      <c r="BY145" s="287"/>
      <c r="BZ145" s="287"/>
      <c r="CA145" s="48">
        <v>109.5</v>
      </c>
      <c r="CB145" s="48">
        <v>105.45625</v>
      </c>
      <c r="CC145" s="14">
        <f t="shared" si="457"/>
        <v>96.30707762557077</v>
      </c>
      <c r="CD145" s="14"/>
      <c r="CE145" s="48"/>
      <c r="CF145" s="15"/>
      <c r="CG145" s="287"/>
      <c r="CH145" s="287"/>
      <c r="CI145" s="287"/>
      <c r="CJ145" s="287"/>
      <c r="CK145" s="287"/>
      <c r="CL145" s="287"/>
      <c r="CM145" s="48"/>
      <c r="CN145" s="15"/>
      <c r="CO145" s="287"/>
      <c r="CP145" s="287"/>
      <c r="CQ145" s="48"/>
      <c r="CR145" s="15"/>
      <c r="CS145" s="287"/>
      <c r="CT145" s="287"/>
      <c r="CU145" s="48"/>
      <c r="CV145" s="15"/>
      <c r="CW145" s="287"/>
      <c r="CX145" s="287"/>
      <c r="CY145" s="48"/>
      <c r="CZ145" s="15"/>
      <c r="DA145" s="287"/>
      <c r="DB145" s="275"/>
      <c r="DC145" s="48"/>
      <c r="DD145" s="48"/>
      <c r="DE145" s="287"/>
      <c r="DF145" s="287"/>
      <c r="DG145" s="48"/>
      <c r="DH145" s="48"/>
      <c r="DI145" s="14"/>
      <c r="DJ145" s="14"/>
      <c r="DK145" s="48"/>
      <c r="DL145" s="15"/>
      <c r="DM145" s="14"/>
      <c r="DN145" s="14"/>
      <c r="DO145" s="48"/>
      <c r="DP145" s="15"/>
      <c r="DQ145" s="14"/>
      <c r="DR145" s="14"/>
      <c r="DS145" s="48"/>
      <c r="DT145" s="15"/>
      <c r="DU145" s="14"/>
      <c r="DV145" s="14"/>
      <c r="DW145" s="48"/>
      <c r="DX145" s="15"/>
      <c r="DY145" s="14"/>
      <c r="DZ145" s="14"/>
      <c r="EA145" s="48"/>
      <c r="EB145" s="15"/>
      <c r="EC145" s="14"/>
      <c r="ED145" s="14"/>
      <c r="EE145" s="48"/>
      <c r="EF145" s="15"/>
      <c r="EG145" s="14"/>
      <c r="EH145" s="14"/>
      <c r="EI145" s="48"/>
      <c r="EJ145" s="15"/>
      <c r="EK145" s="14"/>
      <c r="EL145" s="14"/>
      <c r="EM145" s="48"/>
      <c r="EN145" s="15"/>
      <c r="EO145" s="14"/>
      <c r="EP145" s="14"/>
      <c r="EQ145" s="48"/>
      <c r="ER145" s="15"/>
      <c r="ES145" s="14"/>
      <c r="ET145" s="14"/>
      <c r="EU145" s="48"/>
      <c r="EV145" s="15"/>
      <c r="EW145" s="14"/>
      <c r="EX145" s="14"/>
      <c r="EY145" s="48"/>
      <c r="EZ145" s="15"/>
      <c r="FA145" s="14"/>
      <c r="FB145" s="14"/>
      <c r="FC145" s="48"/>
      <c r="FD145" s="15"/>
      <c r="FE145" s="14"/>
      <c r="FF145" s="14"/>
      <c r="FG145" s="48"/>
      <c r="FH145" s="15"/>
      <c r="FI145" s="14"/>
      <c r="FJ145" s="14"/>
      <c r="FK145" s="48"/>
      <c r="FL145" s="15"/>
      <c r="FM145" s="14"/>
      <c r="FN145" s="14"/>
      <c r="FO145" s="48"/>
      <c r="FP145" s="15"/>
      <c r="FQ145" s="14"/>
      <c r="FR145" s="14"/>
      <c r="FS145" s="48"/>
      <c r="FT145" s="15"/>
      <c r="FU145" s="48"/>
      <c r="FV145" s="48"/>
      <c r="FW145" s="48"/>
      <c r="FX145" s="15"/>
      <c r="FY145" s="48"/>
      <c r="FZ145" s="48"/>
      <c r="GA145" s="48"/>
      <c r="GB145" s="15"/>
      <c r="GC145" s="48"/>
      <c r="GD145" s="48"/>
      <c r="GE145" s="48"/>
      <c r="GF145" s="15"/>
      <c r="GG145" s="48"/>
      <c r="GH145" s="48"/>
      <c r="GI145" s="48"/>
      <c r="GJ145" s="15"/>
      <c r="GK145" s="48"/>
      <c r="GL145" s="48"/>
      <c r="GM145" s="48"/>
      <c r="GN145" s="15"/>
      <c r="GO145" s="48"/>
      <c r="GP145" s="48"/>
      <c r="GQ145" s="48"/>
      <c r="GR145" s="15"/>
      <c r="GS145" s="48"/>
      <c r="GT145" s="48"/>
      <c r="GU145" s="48"/>
      <c r="GV145" s="15"/>
      <c r="GW145" s="48"/>
      <c r="GX145" s="48"/>
      <c r="GY145" s="48"/>
      <c r="GZ145" s="15"/>
      <c r="HA145" s="48"/>
      <c r="HB145" s="48"/>
      <c r="HC145" s="48"/>
      <c r="HD145" s="15"/>
      <c r="HE145" s="48"/>
      <c r="HF145" s="48"/>
      <c r="HG145" s="48"/>
      <c r="HH145" s="48"/>
      <c r="HI145" s="48"/>
      <c r="HJ145" s="48"/>
      <c r="HK145" s="48"/>
      <c r="HL145" s="15"/>
      <c r="HM145" s="14"/>
      <c r="HN145" s="14"/>
      <c r="HO145" s="48"/>
      <c r="HP145" s="15"/>
      <c r="HQ145" s="14"/>
      <c r="HR145" s="14"/>
      <c r="HS145" s="48"/>
      <c r="HT145" s="15"/>
      <c r="HU145" s="14"/>
      <c r="HV145" s="14"/>
      <c r="HW145" s="48"/>
      <c r="HX145" s="15"/>
      <c r="HY145" s="14"/>
      <c r="HZ145" s="14"/>
      <c r="IA145" s="48"/>
      <c r="IB145" s="15"/>
      <c r="IC145" s="14"/>
      <c r="ID145" s="14"/>
      <c r="IE145" s="48"/>
      <c r="IF145" s="15"/>
      <c r="IG145" s="14"/>
      <c r="IH145" s="14"/>
      <c r="II145" s="48"/>
      <c r="IJ145" s="15"/>
      <c r="IK145" s="14"/>
      <c r="IL145" s="14"/>
      <c r="IM145" s="48"/>
      <c r="IN145" s="15"/>
      <c r="IO145" s="14"/>
      <c r="IP145" s="14"/>
      <c r="IQ145" s="48"/>
      <c r="IR145" s="15"/>
      <c r="IS145" s="14"/>
    </row>
    <row r="146" spans="1:253" s="12" customFormat="1" ht="15.75" x14ac:dyDescent="0.25">
      <c r="A146" s="57" t="s">
        <v>517</v>
      </c>
      <c r="B146" s="48">
        <f t="shared" si="466"/>
        <v>0</v>
      </c>
      <c r="C146" s="48">
        <f t="shared" si="467"/>
        <v>64.2</v>
      </c>
      <c r="D146" s="48">
        <f t="shared" si="468"/>
        <v>64.2</v>
      </c>
      <c r="E146" s="15">
        <f t="shared" si="133"/>
        <v>100</v>
      </c>
      <c r="F146" s="15"/>
      <c r="G146" s="48"/>
      <c r="H146" s="48"/>
      <c r="I146" s="48"/>
      <c r="J146" s="48"/>
      <c r="K146" s="48"/>
      <c r="L146" s="48"/>
      <c r="M146" s="48"/>
      <c r="N146" s="48"/>
      <c r="O146" s="48"/>
      <c r="P146" s="15"/>
      <c r="Q146" s="15"/>
      <c r="R146" s="15"/>
      <c r="S146" s="287"/>
      <c r="T146" s="287"/>
      <c r="U146" s="287"/>
      <c r="V146" s="287"/>
      <c r="W146" s="287"/>
      <c r="X146" s="287"/>
      <c r="Y146" s="287"/>
      <c r="Z146" s="287"/>
      <c r="AA146" s="287"/>
      <c r="AB146" s="287"/>
      <c r="AC146" s="287"/>
      <c r="AD146" s="287"/>
      <c r="AE146" s="287"/>
      <c r="AF146" s="287"/>
      <c r="AG146" s="287"/>
      <c r="AH146" s="48"/>
      <c r="AI146" s="48"/>
      <c r="AJ146" s="48"/>
      <c r="AK146" s="48"/>
      <c r="AL146" s="48"/>
      <c r="AM146" s="287"/>
      <c r="AN146" s="287"/>
      <c r="AO146" s="287"/>
      <c r="AP146" s="287"/>
      <c r="AQ146" s="287"/>
      <c r="AR146" s="287"/>
      <c r="AS146" s="287"/>
      <c r="AT146" s="287"/>
      <c r="AU146" s="287"/>
      <c r="AV146" s="287"/>
      <c r="AW146" s="287"/>
      <c r="AX146" s="287"/>
      <c r="AY146" s="287"/>
      <c r="AZ146" s="287"/>
      <c r="BA146" s="15"/>
      <c r="BB146" s="15"/>
      <c r="BC146" s="287"/>
      <c r="BD146" s="287"/>
      <c r="BE146" s="287"/>
      <c r="BF146" s="287"/>
      <c r="BG146" s="287"/>
      <c r="BH146" s="287"/>
      <c r="BI146" s="287"/>
      <c r="BJ146" s="287"/>
      <c r="BK146" s="287"/>
      <c r="BL146" s="287"/>
      <c r="BM146" s="287"/>
      <c r="BN146" s="287"/>
      <c r="BO146" s="287"/>
      <c r="BP146" s="287"/>
      <c r="BQ146" s="287"/>
      <c r="BR146" s="287"/>
      <c r="BS146" s="287"/>
      <c r="BT146" s="287"/>
      <c r="BU146" s="287"/>
      <c r="BV146" s="287"/>
      <c r="BW146" s="287"/>
      <c r="BX146" s="287"/>
      <c r="BY146" s="287"/>
      <c r="BZ146" s="287"/>
      <c r="CA146" s="48">
        <v>64.2</v>
      </c>
      <c r="CB146" s="48">
        <v>64.2</v>
      </c>
      <c r="CC146" s="14">
        <f t="shared" si="457"/>
        <v>100</v>
      </c>
      <c r="CD146" s="14"/>
      <c r="CE146" s="48"/>
      <c r="CF146" s="15"/>
      <c r="CG146" s="287"/>
      <c r="CH146" s="287"/>
      <c r="CI146" s="287"/>
      <c r="CJ146" s="287"/>
      <c r="CK146" s="287"/>
      <c r="CL146" s="287"/>
      <c r="CM146" s="48"/>
      <c r="CN146" s="15"/>
      <c r="CO146" s="287"/>
      <c r="CP146" s="287"/>
      <c r="CQ146" s="48"/>
      <c r="CR146" s="15"/>
      <c r="CS146" s="287"/>
      <c r="CT146" s="287"/>
      <c r="CU146" s="48"/>
      <c r="CV146" s="15"/>
      <c r="CW146" s="287"/>
      <c r="CX146" s="287"/>
      <c r="CY146" s="48"/>
      <c r="CZ146" s="15"/>
      <c r="DA146" s="287"/>
      <c r="DB146" s="275"/>
      <c r="DC146" s="48"/>
      <c r="DD146" s="48"/>
      <c r="DE146" s="287"/>
      <c r="DF146" s="287"/>
      <c r="DG146" s="48"/>
      <c r="DH146" s="48"/>
      <c r="DI146" s="14"/>
      <c r="DJ146" s="14"/>
      <c r="DK146" s="48"/>
      <c r="DL146" s="15"/>
      <c r="DM146" s="14"/>
      <c r="DN146" s="14"/>
      <c r="DO146" s="48"/>
      <c r="DP146" s="15"/>
      <c r="DQ146" s="14"/>
      <c r="DR146" s="14"/>
      <c r="DS146" s="48"/>
      <c r="DT146" s="15"/>
      <c r="DU146" s="14"/>
      <c r="DV146" s="14"/>
      <c r="DW146" s="48"/>
      <c r="DX146" s="15"/>
      <c r="DY146" s="14"/>
      <c r="DZ146" s="14"/>
      <c r="EA146" s="48"/>
      <c r="EB146" s="15"/>
      <c r="EC146" s="14"/>
      <c r="ED146" s="14"/>
      <c r="EE146" s="48"/>
      <c r="EF146" s="15"/>
      <c r="EG146" s="14"/>
      <c r="EH146" s="14"/>
      <c r="EI146" s="48"/>
      <c r="EJ146" s="15"/>
      <c r="EK146" s="14"/>
      <c r="EL146" s="14"/>
      <c r="EM146" s="48"/>
      <c r="EN146" s="15"/>
      <c r="EO146" s="14"/>
      <c r="EP146" s="14"/>
      <c r="EQ146" s="48"/>
      <c r="ER146" s="15"/>
      <c r="ES146" s="14"/>
      <c r="ET146" s="14"/>
      <c r="EU146" s="48"/>
      <c r="EV146" s="15"/>
      <c r="EW146" s="14"/>
      <c r="EX146" s="14"/>
      <c r="EY146" s="48"/>
      <c r="EZ146" s="15"/>
      <c r="FA146" s="14"/>
      <c r="FB146" s="14"/>
      <c r="FC146" s="48"/>
      <c r="FD146" s="15"/>
      <c r="FE146" s="14"/>
      <c r="FF146" s="14"/>
      <c r="FG146" s="48"/>
      <c r="FH146" s="15"/>
      <c r="FI146" s="14"/>
      <c r="FJ146" s="14"/>
      <c r="FK146" s="48"/>
      <c r="FL146" s="15"/>
      <c r="FM146" s="14"/>
      <c r="FN146" s="14"/>
      <c r="FO146" s="48"/>
      <c r="FP146" s="15"/>
      <c r="FQ146" s="14"/>
      <c r="FR146" s="14"/>
      <c r="FS146" s="48"/>
      <c r="FT146" s="15"/>
      <c r="FU146" s="48"/>
      <c r="FV146" s="48"/>
      <c r="FW146" s="48"/>
      <c r="FX146" s="15"/>
      <c r="FY146" s="48"/>
      <c r="FZ146" s="48"/>
      <c r="GA146" s="48"/>
      <c r="GB146" s="15"/>
      <c r="GC146" s="48"/>
      <c r="GD146" s="48"/>
      <c r="GE146" s="48"/>
      <c r="GF146" s="15"/>
      <c r="GG146" s="48"/>
      <c r="GH146" s="48"/>
      <c r="GI146" s="48"/>
      <c r="GJ146" s="15"/>
      <c r="GK146" s="48"/>
      <c r="GL146" s="48"/>
      <c r="GM146" s="48"/>
      <c r="GN146" s="15"/>
      <c r="GO146" s="48"/>
      <c r="GP146" s="48"/>
      <c r="GQ146" s="48"/>
      <c r="GR146" s="15"/>
      <c r="GS146" s="48"/>
      <c r="GT146" s="48"/>
      <c r="GU146" s="48"/>
      <c r="GV146" s="15"/>
      <c r="GW146" s="48"/>
      <c r="GX146" s="48"/>
      <c r="GY146" s="48"/>
      <c r="GZ146" s="15"/>
      <c r="HA146" s="48"/>
      <c r="HB146" s="48"/>
      <c r="HC146" s="48"/>
      <c r="HD146" s="15"/>
      <c r="HE146" s="48"/>
      <c r="HF146" s="48"/>
      <c r="HG146" s="48"/>
      <c r="HH146" s="48"/>
      <c r="HI146" s="48"/>
      <c r="HJ146" s="48"/>
      <c r="HK146" s="48"/>
      <c r="HL146" s="15"/>
      <c r="HM146" s="14"/>
      <c r="HN146" s="14"/>
      <c r="HO146" s="48"/>
      <c r="HP146" s="15"/>
      <c r="HQ146" s="14"/>
      <c r="HR146" s="14"/>
      <c r="HS146" s="48"/>
      <c r="HT146" s="15"/>
      <c r="HU146" s="14"/>
      <c r="HV146" s="14"/>
      <c r="HW146" s="48"/>
      <c r="HX146" s="15"/>
      <c r="HY146" s="14"/>
      <c r="HZ146" s="14"/>
      <c r="IA146" s="48"/>
      <c r="IB146" s="15"/>
      <c r="IC146" s="14"/>
      <c r="ID146" s="14"/>
      <c r="IE146" s="48"/>
      <c r="IF146" s="15"/>
      <c r="IG146" s="14"/>
      <c r="IH146" s="14"/>
      <c r="II146" s="48"/>
      <c r="IJ146" s="15"/>
      <c r="IK146" s="14"/>
      <c r="IL146" s="14"/>
      <c r="IM146" s="48"/>
      <c r="IN146" s="15"/>
      <c r="IO146" s="14"/>
      <c r="IP146" s="14"/>
      <c r="IQ146" s="48"/>
      <c r="IR146" s="15"/>
      <c r="IS146" s="14"/>
    </row>
    <row r="147" spans="1:253" s="12" customFormat="1" ht="15.75" x14ac:dyDescent="0.25">
      <c r="A147" s="57" t="s">
        <v>519</v>
      </c>
      <c r="B147" s="48">
        <f t="shared" si="466"/>
        <v>0</v>
      </c>
      <c r="C147" s="48">
        <f t="shared" si="467"/>
        <v>109.1</v>
      </c>
      <c r="D147" s="48">
        <f t="shared" si="468"/>
        <v>109.1</v>
      </c>
      <c r="E147" s="15">
        <f t="shared" si="133"/>
        <v>100</v>
      </c>
      <c r="F147" s="15"/>
      <c r="G147" s="48"/>
      <c r="H147" s="48"/>
      <c r="I147" s="48"/>
      <c r="J147" s="48"/>
      <c r="K147" s="48"/>
      <c r="L147" s="48"/>
      <c r="M147" s="48"/>
      <c r="N147" s="48"/>
      <c r="O147" s="48"/>
      <c r="P147" s="15"/>
      <c r="Q147" s="15"/>
      <c r="R147" s="15"/>
      <c r="S147" s="287"/>
      <c r="T147" s="287"/>
      <c r="U147" s="287"/>
      <c r="V147" s="287"/>
      <c r="W147" s="287"/>
      <c r="X147" s="287"/>
      <c r="Y147" s="287"/>
      <c r="Z147" s="287"/>
      <c r="AA147" s="287"/>
      <c r="AB147" s="287"/>
      <c r="AC147" s="287"/>
      <c r="AD147" s="287"/>
      <c r="AE147" s="287"/>
      <c r="AF147" s="287"/>
      <c r="AG147" s="287"/>
      <c r="AH147" s="48"/>
      <c r="AI147" s="48"/>
      <c r="AJ147" s="48"/>
      <c r="AK147" s="48"/>
      <c r="AL147" s="48"/>
      <c r="AM147" s="287"/>
      <c r="AN147" s="287"/>
      <c r="AO147" s="287"/>
      <c r="AP147" s="287"/>
      <c r="AQ147" s="287"/>
      <c r="AR147" s="287"/>
      <c r="AS147" s="287"/>
      <c r="AT147" s="287"/>
      <c r="AU147" s="287"/>
      <c r="AV147" s="287"/>
      <c r="AW147" s="287"/>
      <c r="AX147" s="287"/>
      <c r="AY147" s="287"/>
      <c r="AZ147" s="287"/>
      <c r="BA147" s="15"/>
      <c r="BB147" s="15"/>
      <c r="BC147" s="287"/>
      <c r="BD147" s="287"/>
      <c r="BE147" s="287"/>
      <c r="BF147" s="287"/>
      <c r="BG147" s="287"/>
      <c r="BH147" s="287"/>
      <c r="BI147" s="287"/>
      <c r="BJ147" s="287"/>
      <c r="BK147" s="287"/>
      <c r="BL147" s="287"/>
      <c r="BM147" s="287"/>
      <c r="BN147" s="287"/>
      <c r="BO147" s="287"/>
      <c r="BP147" s="287"/>
      <c r="BQ147" s="287"/>
      <c r="BR147" s="287"/>
      <c r="BS147" s="287"/>
      <c r="BT147" s="287"/>
      <c r="BU147" s="287"/>
      <c r="BV147" s="287"/>
      <c r="BW147" s="287"/>
      <c r="BX147" s="287"/>
      <c r="BY147" s="287"/>
      <c r="BZ147" s="287"/>
      <c r="CA147" s="48">
        <v>109.1</v>
      </c>
      <c r="CB147" s="48">
        <v>109.1</v>
      </c>
      <c r="CC147" s="14">
        <f t="shared" si="457"/>
        <v>100</v>
      </c>
      <c r="CD147" s="14"/>
      <c r="CE147" s="48"/>
      <c r="CF147" s="15"/>
      <c r="CG147" s="287"/>
      <c r="CH147" s="287"/>
      <c r="CI147" s="287"/>
      <c r="CJ147" s="287"/>
      <c r="CK147" s="287"/>
      <c r="CL147" s="287"/>
      <c r="CM147" s="48"/>
      <c r="CN147" s="15"/>
      <c r="CO147" s="287"/>
      <c r="CP147" s="287"/>
      <c r="CQ147" s="48"/>
      <c r="CR147" s="15"/>
      <c r="CS147" s="287"/>
      <c r="CT147" s="287"/>
      <c r="CU147" s="48"/>
      <c r="CV147" s="15"/>
      <c r="CW147" s="287"/>
      <c r="CX147" s="287"/>
      <c r="CY147" s="48"/>
      <c r="CZ147" s="15"/>
      <c r="DA147" s="287"/>
      <c r="DB147" s="275"/>
      <c r="DC147" s="48"/>
      <c r="DD147" s="48"/>
      <c r="DE147" s="287"/>
      <c r="DF147" s="287"/>
      <c r="DG147" s="48"/>
      <c r="DH147" s="48"/>
      <c r="DI147" s="14"/>
      <c r="DJ147" s="14"/>
      <c r="DK147" s="48"/>
      <c r="DL147" s="15"/>
      <c r="DM147" s="14"/>
      <c r="DN147" s="14"/>
      <c r="DO147" s="48"/>
      <c r="DP147" s="15"/>
      <c r="DQ147" s="14"/>
      <c r="DR147" s="14"/>
      <c r="DS147" s="48"/>
      <c r="DT147" s="15"/>
      <c r="DU147" s="14"/>
      <c r="DV147" s="14"/>
      <c r="DW147" s="48"/>
      <c r="DX147" s="15"/>
      <c r="DY147" s="14"/>
      <c r="DZ147" s="14"/>
      <c r="EA147" s="48"/>
      <c r="EB147" s="15"/>
      <c r="EC147" s="14"/>
      <c r="ED147" s="14"/>
      <c r="EE147" s="48"/>
      <c r="EF147" s="15"/>
      <c r="EG147" s="14"/>
      <c r="EH147" s="14"/>
      <c r="EI147" s="48"/>
      <c r="EJ147" s="15"/>
      <c r="EK147" s="14"/>
      <c r="EL147" s="14"/>
      <c r="EM147" s="48"/>
      <c r="EN147" s="15"/>
      <c r="EO147" s="14"/>
      <c r="EP147" s="14"/>
      <c r="EQ147" s="48"/>
      <c r="ER147" s="15"/>
      <c r="ES147" s="14"/>
      <c r="ET147" s="14"/>
      <c r="EU147" s="48"/>
      <c r="EV147" s="15"/>
      <c r="EW147" s="14"/>
      <c r="EX147" s="14"/>
      <c r="EY147" s="48"/>
      <c r="EZ147" s="15"/>
      <c r="FA147" s="14"/>
      <c r="FB147" s="14"/>
      <c r="FC147" s="48"/>
      <c r="FD147" s="15"/>
      <c r="FE147" s="14"/>
      <c r="FF147" s="14"/>
      <c r="FG147" s="48"/>
      <c r="FH147" s="15"/>
      <c r="FI147" s="14"/>
      <c r="FJ147" s="14"/>
      <c r="FK147" s="48"/>
      <c r="FL147" s="15"/>
      <c r="FM147" s="14"/>
      <c r="FN147" s="14"/>
      <c r="FO147" s="48"/>
      <c r="FP147" s="15"/>
      <c r="FQ147" s="14"/>
      <c r="FR147" s="14"/>
      <c r="FS147" s="48"/>
      <c r="FT147" s="15"/>
      <c r="FU147" s="48"/>
      <c r="FV147" s="48"/>
      <c r="FW147" s="48"/>
      <c r="FX147" s="15"/>
      <c r="FY147" s="48"/>
      <c r="FZ147" s="48"/>
      <c r="GA147" s="48"/>
      <c r="GB147" s="15"/>
      <c r="GC147" s="48"/>
      <c r="GD147" s="48"/>
      <c r="GE147" s="48"/>
      <c r="GF147" s="15"/>
      <c r="GG147" s="48"/>
      <c r="GH147" s="48"/>
      <c r="GI147" s="48"/>
      <c r="GJ147" s="15"/>
      <c r="GK147" s="48"/>
      <c r="GL147" s="48"/>
      <c r="GM147" s="48"/>
      <c r="GN147" s="15"/>
      <c r="GO147" s="48"/>
      <c r="GP147" s="48"/>
      <c r="GQ147" s="48"/>
      <c r="GR147" s="15"/>
      <c r="GS147" s="48"/>
      <c r="GT147" s="48"/>
      <c r="GU147" s="48"/>
      <c r="GV147" s="15"/>
      <c r="GW147" s="48"/>
      <c r="GX147" s="48"/>
      <c r="GY147" s="48"/>
      <c r="GZ147" s="15"/>
      <c r="HA147" s="48"/>
      <c r="HB147" s="48"/>
      <c r="HC147" s="48"/>
      <c r="HD147" s="15"/>
      <c r="HE147" s="48"/>
      <c r="HF147" s="48"/>
      <c r="HG147" s="48"/>
      <c r="HH147" s="48"/>
      <c r="HI147" s="48"/>
      <c r="HJ147" s="48"/>
      <c r="HK147" s="48"/>
      <c r="HL147" s="15"/>
      <c r="HM147" s="14"/>
      <c r="HN147" s="14"/>
      <c r="HO147" s="48"/>
      <c r="HP147" s="15"/>
      <c r="HQ147" s="14"/>
      <c r="HR147" s="14"/>
      <c r="HS147" s="48"/>
      <c r="HT147" s="15"/>
      <c r="HU147" s="14"/>
      <c r="HV147" s="14"/>
      <c r="HW147" s="48"/>
      <c r="HX147" s="15"/>
      <c r="HY147" s="14"/>
      <c r="HZ147" s="14"/>
      <c r="IA147" s="48"/>
      <c r="IB147" s="15"/>
      <c r="IC147" s="14"/>
      <c r="ID147" s="14"/>
      <c r="IE147" s="48"/>
      <c r="IF147" s="15"/>
      <c r="IG147" s="14"/>
      <c r="IH147" s="14"/>
      <c r="II147" s="48"/>
      <c r="IJ147" s="15"/>
      <c r="IK147" s="14"/>
      <c r="IL147" s="14"/>
      <c r="IM147" s="48"/>
      <c r="IN147" s="15"/>
      <c r="IO147" s="14"/>
      <c r="IP147" s="14"/>
      <c r="IQ147" s="48"/>
      <c r="IR147" s="15"/>
      <c r="IS147" s="14"/>
    </row>
    <row r="148" spans="1:253" s="12" customFormat="1" ht="15.75" x14ac:dyDescent="0.25">
      <c r="A148" s="57" t="s">
        <v>518</v>
      </c>
      <c r="B148" s="48">
        <f t="shared" si="466"/>
        <v>0</v>
      </c>
      <c r="C148" s="48">
        <f t="shared" si="467"/>
        <v>64.2</v>
      </c>
      <c r="D148" s="48">
        <f t="shared" si="468"/>
        <v>64.2</v>
      </c>
      <c r="E148" s="15">
        <f t="shared" si="133"/>
        <v>100</v>
      </c>
      <c r="F148" s="15"/>
      <c r="G148" s="48"/>
      <c r="H148" s="48"/>
      <c r="I148" s="48"/>
      <c r="J148" s="48"/>
      <c r="K148" s="48"/>
      <c r="L148" s="48"/>
      <c r="M148" s="48"/>
      <c r="N148" s="48"/>
      <c r="O148" s="48"/>
      <c r="P148" s="15"/>
      <c r="Q148" s="15"/>
      <c r="R148" s="15"/>
      <c r="S148" s="287"/>
      <c r="T148" s="287"/>
      <c r="U148" s="287"/>
      <c r="V148" s="287"/>
      <c r="W148" s="287"/>
      <c r="X148" s="287"/>
      <c r="Y148" s="287"/>
      <c r="Z148" s="287"/>
      <c r="AA148" s="287"/>
      <c r="AB148" s="287"/>
      <c r="AC148" s="287"/>
      <c r="AD148" s="287"/>
      <c r="AE148" s="287"/>
      <c r="AF148" s="287"/>
      <c r="AG148" s="287"/>
      <c r="AH148" s="48"/>
      <c r="AI148" s="48"/>
      <c r="AJ148" s="48"/>
      <c r="AK148" s="48"/>
      <c r="AL148" s="48"/>
      <c r="AM148" s="287"/>
      <c r="AN148" s="287"/>
      <c r="AO148" s="287"/>
      <c r="AP148" s="287"/>
      <c r="AQ148" s="287"/>
      <c r="AR148" s="287"/>
      <c r="AS148" s="287"/>
      <c r="AT148" s="287"/>
      <c r="AU148" s="287"/>
      <c r="AV148" s="287"/>
      <c r="AW148" s="287"/>
      <c r="AX148" s="287"/>
      <c r="AY148" s="287"/>
      <c r="AZ148" s="287"/>
      <c r="BA148" s="15"/>
      <c r="BB148" s="15"/>
      <c r="BC148" s="287"/>
      <c r="BD148" s="287"/>
      <c r="BE148" s="287"/>
      <c r="BF148" s="287"/>
      <c r="BG148" s="287"/>
      <c r="BH148" s="287"/>
      <c r="BI148" s="287"/>
      <c r="BJ148" s="287"/>
      <c r="BK148" s="287"/>
      <c r="BL148" s="287"/>
      <c r="BM148" s="287"/>
      <c r="BN148" s="287"/>
      <c r="BO148" s="287"/>
      <c r="BP148" s="287"/>
      <c r="BQ148" s="287"/>
      <c r="BR148" s="287"/>
      <c r="BS148" s="287"/>
      <c r="BT148" s="287"/>
      <c r="BU148" s="287"/>
      <c r="BV148" s="287"/>
      <c r="BW148" s="287"/>
      <c r="BX148" s="287"/>
      <c r="BY148" s="287"/>
      <c r="BZ148" s="287"/>
      <c r="CA148" s="48">
        <v>64.2</v>
      </c>
      <c r="CB148" s="48">
        <v>64.2</v>
      </c>
      <c r="CC148" s="14">
        <f t="shared" si="457"/>
        <v>100</v>
      </c>
      <c r="CD148" s="14"/>
      <c r="CE148" s="48"/>
      <c r="CF148" s="15"/>
      <c r="CG148" s="287"/>
      <c r="CH148" s="287"/>
      <c r="CI148" s="287"/>
      <c r="CJ148" s="287"/>
      <c r="CK148" s="287"/>
      <c r="CL148" s="287"/>
      <c r="CM148" s="48"/>
      <c r="CN148" s="15"/>
      <c r="CO148" s="287"/>
      <c r="CP148" s="287"/>
      <c r="CQ148" s="48"/>
      <c r="CR148" s="15"/>
      <c r="CS148" s="287"/>
      <c r="CT148" s="287"/>
      <c r="CU148" s="48"/>
      <c r="CV148" s="15"/>
      <c r="CW148" s="287"/>
      <c r="CX148" s="287"/>
      <c r="CY148" s="48"/>
      <c r="CZ148" s="15"/>
      <c r="DA148" s="287"/>
      <c r="DB148" s="275"/>
      <c r="DC148" s="48"/>
      <c r="DD148" s="48"/>
      <c r="DE148" s="287"/>
      <c r="DF148" s="287"/>
      <c r="DG148" s="48"/>
      <c r="DH148" s="48"/>
      <c r="DI148" s="14"/>
      <c r="DJ148" s="14"/>
      <c r="DK148" s="48"/>
      <c r="DL148" s="15"/>
      <c r="DM148" s="14"/>
      <c r="DN148" s="14"/>
      <c r="DO148" s="48"/>
      <c r="DP148" s="15"/>
      <c r="DQ148" s="14"/>
      <c r="DR148" s="14"/>
      <c r="DS148" s="48"/>
      <c r="DT148" s="15"/>
      <c r="DU148" s="14"/>
      <c r="DV148" s="14"/>
      <c r="DW148" s="48"/>
      <c r="DX148" s="15"/>
      <c r="DY148" s="14"/>
      <c r="DZ148" s="14"/>
      <c r="EA148" s="48"/>
      <c r="EB148" s="15"/>
      <c r="EC148" s="14"/>
      <c r="ED148" s="14"/>
      <c r="EE148" s="48"/>
      <c r="EF148" s="15"/>
      <c r="EG148" s="14"/>
      <c r="EH148" s="14"/>
      <c r="EI148" s="48"/>
      <c r="EJ148" s="15"/>
      <c r="EK148" s="14"/>
      <c r="EL148" s="14"/>
      <c r="EM148" s="48"/>
      <c r="EN148" s="15"/>
      <c r="EO148" s="14"/>
      <c r="EP148" s="14"/>
      <c r="EQ148" s="48"/>
      <c r="ER148" s="15"/>
      <c r="ES148" s="14"/>
      <c r="ET148" s="14"/>
      <c r="EU148" s="48"/>
      <c r="EV148" s="15"/>
      <c r="EW148" s="14"/>
      <c r="EX148" s="14"/>
      <c r="EY148" s="48"/>
      <c r="EZ148" s="15"/>
      <c r="FA148" s="14"/>
      <c r="FB148" s="14"/>
      <c r="FC148" s="48"/>
      <c r="FD148" s="15"/>
      <c r="FE148" s="14"/>
      <c r="FF148" s="14"/>
      <c r="FG148" s="48"/>
      <c r="FH148" s="15"/>
      <c r="FI148" s="14"/>
      <c r="FJ148" s="14"/>
      <c r="FK148" s="48"/>
      <c r="FL148" s="15"/>
      <c r="FM148" s="14"/>
      <c r="FN148" s="14"/>
      <c r="FO148" s="48"/>
      <c r="FP148" s="15"/>
      <c r="FQ148" s="14"/>
      <c r="FR148" s="14"/>
      <c r="FS148" s="48"/>
      <c r="FT148" s="15"/>
      <c r="FU148" s="48"/>
      <c r="FV148" s="48"/>
      <c r="FW148" s="48"/>
      <c r="FX148" s="15"/>
      <c r="FY148" s="48"/>
      <c r="FZ148" s="48"/>
      <c r="GA148" s="48"/>
      <c r="GB148" s="15"/>
      <c r="GC148" s="48"/>
      <c r="GD148" s="48"/>
      <c r="GE148" s="48"/>
      <c r="GF148" s="15"/>
      <c r="GG148" s="48"/>
      <c r="GH148" s="48"/>
      <c r="GI148" s="48"/>
      <c r="GJ148" s="15"/>
      <c r="GK148" s="48"/>
      <c r="GL148" s="48"/>
      <c r="GM148" s="48"/>
      <c r="GN148" s="15"/>
      <c r="GO148" s="48"/>
      <c r="GP148" s="48"/>
      <c r="GQ148" s="48"/>
      <c r="GR148" s="15"/>
      <c r="GS148" s="48"/>
      <c r="GT148" s="48"/>
      <c r="GU148" s="48"/>
      <c r="GV148" s="15"/>
      <c r="GW148" s="48"/>
      <c r="GX148" s="48"/>
      <c r="GY148" s="48"/>
      <c r="GZ148" s="15"/>
      <c r="HA148" s="48"/>
      <c r="HB148" s="48"/>
      <c r="HC148" s="48"/>
      <c r="HD148" s="15"/>
      <c r="HE148" s="48"/>
      <c r="HF148" s="48"/>
      <c r="HG148" s="48"/>
      <c r="HH148" s="48"/>
      <c r="HI148" s="48"/>
      <c r="HJ148" s="48"/>
      <c r="HK148" s="48"/>
      <c r="HL148" s="15"/>
      <c r="HM148" s="14"/>
      <c r="HN148" s="14"/>
      <c r="HO148" s="48"/>
      <c r="HP148" s="15"/>
      <c r="HQ148" s="14"/>
      <c r="HR148" s="14"/>
      <c r="HS148" s="48"/>
      <c r="HT148" s="15"/>
      <c r="HU148" s="14"/>
      <c r="HV148" s="14"/>
      <c r="HW148" s="48"/>
      <c r="HX148" s="15"/>
      <c r="HY148" s="14"/>
      <c r="HZ148" s="14"/>
      <c r="IA148" s="48"/>
      <c r="IB148" s="15"/>
      <c r="IC148" s="14"/>
      <c r="ID148" s="14"/>
      <c r="IE148" s="48"/>
      <c r="IF148" s="15"/>
      <c r="IG148" s="14"/>
      <c r="IH148" s="14"/>
      <c r="II148" s="48"/>
      <c r="IJ148" s="15"/>
      <c r="IK148" s="14"/>
      <c r="IL148" s="14"/>
      <c r="IM148" s="48"/>
      <c r="IN148" s="15"/>
      <c r="IO148" s="14"/>
      <c r="IP148" s="14"/>
      <c r="IQ148" s="48"/>
      <c r="IR148" s="15"/>
      <c r="IS148" s="14"/>
    </row>
    <row r="149" spans="1:253" s="12" customFormat="1" ht="15.75" x14ac:dyDescent="0.25">
      <c r="A149" s="57" t="s">
        <v>319</v>
      </c>
      <c r="B149" s="48">
        <f t="shared" si="466"/>
        <v>0</v>
      </c>
      <c r="C149" s="48">
        <f t="shared" si="467"/>
        <v>64.2</v>
      </c>
      <c r="D149" s="48">
        <f t="shared" si="468"/>
        <v>64.2</v>
      </c>
      <c r="E149" s="15">
        <f t="shared" si="133"/>
        <v>100</v>
      </c>
      <c r="F149" s="15"/>
      <c r="G149" s="48"/>
      <c r="H149" s="48"/>
      <c r="I149" s="48"/>
      <c r="J149" s="48"/>
      <c r="K149" s="48"/>
      <c r="L149" s="48"/>
      <c r="M149" s="48"/>
      <c r="N149" s="48"/>
      <c r="O149" s="48"/>
      <c r="P149" s="15"/>
      <c r="Q149" s="15"/>
      <c r="R149" s="15"/>
      <c r="S149" s="287"/>
      <c r="T149" s="287"/>
      <c r="U149" s="287"/>
      <c r="V149" s="287"/>
      <c r="W149" s="287"/>
      <c r="X149" s="287"/>
      <c r="Y149" s="287"/>
      <c r="Z149" s="287"/>
      <c r="AA149" s="287"/>
      <c r="AB149" s="287"/>
      <c r="AC149" s="287"/>
      <c r="AD149" s="287"/>
      <c r="AE149" s="287"/>
      <c r="AF149" s="287"/>
      <c r="AG149" s="287"/>
      <c r="AH149" s="48"/>
      <c r="AI149" s="48"/>
      <c r="AJ149" s="48"/>
      <c r="AK149" s="48"/>
      <c r="AL149" s="48"/>
      <c r="AM149" s="287"/>
      <c r="AN149" s="287"/>
      <c r="AO149" s="287"/>
      <c r="AP149" s="287"/>
      <c r="AQ149" s="287"/>
      <c r="AR149" s="287"/>
      <c r="AS149" s="287"/>
      <c r="AT149" s="287"/>
      <c r="AU149" s="287"/>
      <c r="AV149" s="287"/>
      <c r="AW149" s="287"/>
      <c r="AX149" s="287"/>
      <c r="AY149" s="287"/>
      <c r="AZ149" s="287"/>
      <c r="BA149" s="15"/>
      <c r="BB149" s="15"/>
      <c r="BC149" s="287"/>
      <c r="BD149" s="287"/>
      <c r="BE149" s="287"/>
      <c r="BF149" s="287"/>
      <c r="BG149" s="287"/>
      <c r="BH149" s="287"/>
      <c r="BI149" s="287"/>
      <c r="BJ149" s="287"/>
      <c r="BK149" s="287"/>
      <c r="BL149" s="287"/>
      <c r="BM149" s="287"/>
      <c r="BN149" s="287"/>
      <c r="BO149" s="287"/>
      <c r="BP149" s="287"/>
      <c r="BQ149" s="287"/>
      <c r="BR149" s="287"/>
      <c r="BS149" s="287"/>
      <c r="BT149" s="287"/>
      <c r="BU149" s="287"/>
      <c r="BV149" s="287"/>
      <c r="BW149" s="287"/>
      <c r="BX149" s="287"/>
      <c r="BY149" s="287"/>
      <c r="BZ149" s="287"/>
      <c r="CA149" s="48">
        <v>64.2</v>
      </c>
      <c r="CB149" s="48">
        <v>64.2</v>
      </c>
      <c r="CC149" s="14">
        <f t="shared" si="457"/>
        <v>100</v>
      </c>
      <c r="CD149" s="14"/>
      <c r="CE149" s="48"/>
      <c r="CF149" s="15"/>
      <c r="CG149" s="287"/>
      <c r="CH149" s="287"/>
      <c r="CI149" s="287"/>
      <c r="CJ149" s="287"/>
      <c r="CK149" s="287"/>
      <c r="CL149" s="287"/>
      <c r="CM149" s="48"/>
      <c r="CN149" s="15"/>
      <c r="CO149" s="287"/>
      <c r="CP149" s="287"/>
      <c r="CQ149" s="48"/>
      <c r="CR149" s="15"/>
      <c r="CS149" s="287"/>
      <c r="CT149" s="287"/>
      <c r="CU149" s="48"/>
      <c r="CV149" s="15"/>
      <c r="CW149" s="287"/>
      <c r="CX149" s="287"/>
      <c r="CY149" s="48"/>
      <c r="CZ149" s="15"/>
      <c r="DA149" s="287"/>
      <c r="DB149" s="275"/>
      <c r="DC149" s="48"/>
      <c r="DD149" s="48"/>
      <c r="DE149" s="287"/>
      <c r="DF149" s="287"/>
      <c r="DG149" s="48"/>
      <c r="DH149" s="48"/>
      <c r="DI149" s="14"/>
      <c r="DJ149" s="14"/>
      <c r="DK149" s="48"/>
      <c r="DL149" s="15"/>
      <c r="DM149" s="14"/>
      <c r="DN149" s="14"/>
      <c r="DO149" s="48"/>
      <c r="DP149" s="15"/>
      <c r="DQ149" s="14"/>
      <c r="DR149" s="14"/>
      <c r="DS149" s="48"/>
      <c r="DT149" s="15"/>
      <c r="DU149" s="14"/>
      <c r="DV149" s="14"/>
      <c r="DW149" s="48"/>
      <c r="DX149" s="15"/>
      <c r="DY149" s="14"/>
      <c r="DZ149" s="14"/>
      <c r="EA149" s="48"/>
      <c r="EB149" s="15"/>
      <c r="EC149" s="14"/>
      <c r="ED149" s="14"/>
      <c r="EE149" s="48"/>
      <c r="EF149" s="15"/>
      <c r="EG149" s="14"/>
      <c r="EH149" s="14"/>
      <c r="EI149" s="48"/>
      <c r="EJ149" s="15"/>
      <c r="EK149" s="14"/>
      <c r="EL149" s="14"/>
      <c r="EM149" s="48"/>
      <c r="EN149" s="15"/>
      <c r="EO149" s="14"/>
      <c r="EP149" s="14"/>
      <c r="EQ149" s="48"/>
      <c r="ER149" s="15"/>
      <c r="ES149" s="14"/>
      <c r="ET149" s="14"/>
      <c r="EU149" s="48"/>
      <c r="EV149" s="15"/>
      <c r="EW149" s="14"/>
      <c r="EX149" s="14"/>
      <c r="EY149" s="48"/>
      <c r="EZ149" s="15"/>
      <c r="FA149" s="14"/>
      <c r="FB149" s="14"/>
      <c r="FC149" s="48"/>
      <c r="FD149" s="15"/>
      <c r="FE149" s="14"/>
      <c r="FF149" s="14"/>
      <c r="FG149" s="48"/>
      <c r="FH149" s="15"/>
      <c r="FI149" s="14"/>
      <c r="FJ149" s="14"/>
      <c r="FK149" s="48"/>
      <c r="FL149" s="15"/>
      <c r="FM149" s="14"/>
      <c r="FN149" s="14"/>
      <c r="FO149" s="48"/>
      <c r="FP149" s="15"/>
      <c r="FQ149" s="14"/>
      <c r="FR149" s="14"/>
      <c r="FS149" s="48"/>
      <c r="FT149" s="15"/>
      <c r="FU149" s="48"/>
      <c r="FV149" s="48"/>
      <c r="FW149" s="48"/>
      <c r="FX149" s="15"/>
      <c r="FY149" s="48"/>
      <c r="FZ149" s="48"/>
      <c r="GA149" s="48"/>
      <c r="GB149" s="15"/>
      <c r="GC149" s="48"/>
      <c r="GD149" s="48"/>
      <c r="GE149" s="48"/>
      <c r="GF149" s="15"/>
      <c r="GG149" s="48"/>
      <c r="GH149" s="48"/>
      <c r="GI149" s="48"/>
      <c r="GJ149" s="15"/>
      <c r="GK149" s="48"/>
      <c r="GL149" s="48"/>
      <c r="GM149" s="48"/>
      <c r="GN149" s="15"/>
      <c r="GO149" s="48"/>
      <c r="GP149" s="48"/>
      <c r="GQ149" s="48"/>
      <c r="GR149" s="15"/>
      <c r="GS149" s="48"/>
      <c r="GT149" s="48"/>
      <c r="GU149" s="48"/>
      <c r="GV149" s="15"/>
      <c r="GW149" s="48"/>
      <c r="GX149" s="48"/>
      <c r="GY149" s="48"/>
      <c r="GZ149" s="15"/>
      <c r="HA149" s="48"/>
      <c r="HB149" s="48"/>
      <c r="HC149" s="48"/>
      <c r="HD149" s="15"/>
      <c r="HE149" s="48"/>
      <c r="HF149" s="48"/>
      <c r="HG149" s="48"/>
      <c r="HH149" s="48"/>
      <c r="HI149" s="48"/>
      <c r="HJ149" s="48"/>
      <c r="HK149" s="48"/>
      <c r="HL149" s="15"/>
      <c r="HM149" s="14"/>
      <c r="HN149" s="14"/>
      <c r="HO149" s="48"/>
      <c r="HP149" s="15"/>
      <c r="HQ149" s="14"/>
      <c r="HR149" s="14"/>
      <c r="HS149" s="48"/>
      <c r="HT149" s="15"/>
      <c r="HU149" s="14"/>
      <c r="HV149" s="14"/>
      <c r="HW149" s="48"/>
      <c r="HX149" s="15"/>
      <c r="HY149" s="14"/>
      <c r="HZ149" s="14"/>
      <c r="IA149" s="48"/>
      <c r="IB149" s="15"/>
      <c r="IC149" s="14"/>
      <c r="ID149" s="14"/>
      <c r="IE149" s="48"/>
      <c r="IF149" s="15"/>
      <c r="IG149" s="14"/>
      <c r="IH149" s="14"/>
      <c r="II149" s="48"/>
      <c r="IJ149" s="15"/>
      <c r="IK149" s="14"/>
      <c r="IL149" s="14"/>
      <c r="IM149" s="48"/>
      <c r="IN149" s="15"/>
      <c r="IO149" s="14"/>
      <c r="IP149" s="14"/>
      <c r="IQ149" s="48"/>
      <c r="IR149" s="15"/>
      <c r="IS149" s="14"/>
    </row>
    <row r="150" spans="1:253" s="26" customFormat="1" ht="31.5" x14ac:dyDescent="0.25">
      <c r="A150" s="118" t="s">
        <v>325</v>
      </c>
      <c r="B150" s="78">
        <f t="shared" si="466"/>
        <v>54854.2</v>
      </c>
      <c r="C150" s="78">
        <f t="shared" si="467"/>
        <v>118822.43</v>
      </c>
      <c r="D150" s="78">
        <f t="shared" si="468"/>
        <v>118629.69234999998</v>
      </c>
      <c r="E150" s="81">
        <f t="shared" si="133"/>
        <v>99.837793546218506</v>
      </c>
      <c r="F150" s="81"/>
      <c r="G150" s="81">
        <f>G151+G152+G153</f>
        <v>0</v>
      </c>
      <c r="H150" s="81">
        <f t="shared" ref="H150:BP150" si="469">H151+H152+H153</f>
        <v>0</v>
      </c>
      <c r="I150" s="81">
        <f t="shared" si="469"/>
        <v>0</v>
      </c>
      <c r="J150" s="81"/>
      <c r="K150" s="81">
        <f t="shared" si="469"/>
        <v>0</v>
      </c>
      <c r="L150" s="81">
        <f t="shared" si="469"/>
        <v>0</v>
      </c>
      <c r="M150" s="81">
        <f t="shared" si="469"/>
        <v>0</v>
      </c>
      <c r="N150" s="81">
        <f t="shared" ref="N150" si="470">N151+N152+N153</f>
        <v>4350</v>
      </c>
      <c r="O150" s="81">
        <f t="shared" si="469"/>
        <v>8950</v>
      </c>
      <c r="P150" s="81">
        <f t="shared" si="469"/>
        <v>8950</v>
      </c>
      <c r="Q150" s="81">
        <f t="shared" si="283"/>
        <v>100</v>
      </c>
      <c r="R150" s="81"/>
      <c r="S150" s="81">
        <f t="shared" si="469"/>
        <v>0</v>
      </c>
      <c r="T150" s="81">
        <f t="shared" si="469"/>
        <v>0</v>
      </c>
      <c r="U150" s="81">
        <f t="shared" si="469"/>
        <v>0</v>
      </c>
      <c r="V150" s="81"/>
      <c r="W150" s="81">
        <f t="shared" si="469"/>
        <v>0</v>
      </c>
      <c r="X150" s="81">
        <f t="shared" si="469"/>
        <v>0</v>
      </c>
      <c r="Y150" s="81">
        <f t="shared" si="469"/>
        <v>0</v>
      </c>
      <c r="Z150" s="81">
        <f t="shared" ref="Z150" si="471">Z151+Z152+Z153</f>
        <v>0</v>
      </c>
      <c r="AA150" s="81">
        <f t="shared" si="469"/>
        <v>0</v>
      </c>
      <c r="AB150" s="81">
        <f t="shared" si="469"/>
        <v>0</v>
      </c>
      <c r="AC150" s="81">
        <f t="shared" si="469"/>
        <v>0</v>
      </c>
      <c r="AD150" s="81">
        <f t="shared" ref="AD150" si="472">AD151+AD152+AD153</f>
        <v>50000</v>
      </c>
      <c r="AE150" s="81">
        <f t="shared" si="469"/>
        <v>50000</v>
      </c>
      <c r="AF150" s="81">
        <f t="shared" ref="AF150" si="473">AF151+AF152+AF153</f>
        <v>50000</v>
      </c>
      <c r="AG150" s="81">
        <f t="shared" ref="AG150" si="474">AF150/AE150*100</f>
        <v>100</v>
      </c>
      <c r="AH150" s="81">
        <f t="shared" ref="AH150" si="475">AH151+AH152+AH153</f>
        <v>504.2</v>
      </c>
      <c r="AI150" s="81">
        <f t="shared" si="469"/>
        <v>504.2</v>
      </c>
      <c r="AJ150" s="81">
        <f t="shared" ref="AJ150" si="476">AJ151+AJ152+AJ153</f>
        <v>504.2</v>
      </c>
      <c r="AK150" s="79">
        <f t="shared" si="213"/>
        <v>100</v>
      </c>
      <c r="AL150" s="79"/>
      <c r="AM150" s="81">
        <f t="shared" si="469"/>
        <v>13199.83</v>
      </c>
      <c r="AN150" s="81">
        <f t="shared" si="469"/>
        <v>13199.83</v>
      </c>
      <c r="AO150" s="79">
        <f>AN150/AM150*100</f>
        <v>100</v>
      </c>
      <c r="AP150" s="79"/>
      <c r="AQ150" s="81">
        <f t="shared" si="469"/>
        <v>0</v>
      </c>
      <c r="AR150" s="81">
        <f t="shared" si="469"/>
        <v>0</v>
      </c>
      <c r="AS150" s="81">
        <f t="shared" si="469"/>
        <v>0</v>
      </c>
      <c r="AT150" s="81"/>
      <c r="AU150" s="81">
        <f>SUM(AU151:AU162)</f>
        <v>713</v>
      </c>
      <c r="AV150" s="81">
        <f t="shared" ref="AV150:AZ150" si="477">SUM(AV151:AV162)</f>
        <v>713</v>
      </c>
      <c r="AW150" s="79">
        <f t="shared" ref="AW150:AW151" si="478">AV150/AU150*100</f>
        <v>100</v>
      </c>
      <c r="AX150" s="79"/>
      <c r="AY150" s="81">
        <f t="shared" si="477"/>
        <v>3264</v>
      </c>
      <c r="AZ150" s="81">
        <f t="shared" si="477"/>
        <v>3264</v>
      </c>
      <c r="BA150" s="81">
        <f t="shared" si="465"/>
        <v>100</v>
      </c>
      <c r="BB150" s="81"/>
      <c r="BC150" s="81">
        <f t="shared" si="469"/>
        <v>1200</v>
      </c>
      <c r="BD150" s="81">
        <f t="shared" ref="BD150" si="479">BD151+BD152+BD153</f>
        <v>1200</v>
      </c>
      <c r="BE150" s="81">
        <f t="shared" si="469"/>
        <v>0</v>
      </c>
      <c r="BF150" s="81"/>
      <c r="BG150" s="81">
        <f t="shared" si="469"/>
        <v>0</v>
      </c>
      <c r="BH150" s="81">
        <f t="shared" si="469"/>
        <v>0</v>
      </c>
      <c r="BI150" s="81">
        <f t="shared" si="469"/>
        <v>0</v>
      </c>
      <c r="BJ150" s="81"/>
      <c r="BK150" s="81">
        <f t="shared" si="469"/>
        <v>0</v>
      </c>
      <c r="BL150" s="81">
        <f t="shared" si="469"/>
        <v>0</v>
      </c>
      <c r="BM150" s="81">
        <f t="shared" si="469"/>
        <v>0</v>
      </c>
      <c r="BN150" s="81"/>
      <c r="BO150" s="81">
        <f t="shared" si="469"/>
        <v>0</v>
      </c>
      <c r="BP150" s="81">
        <f t="shared" si="469"/>
        <v>0</v>
      </c>
      <c r="BQ150" s="81">
        <f t="shared" ref="BQ150:BY150" si="480">BQ151+BQ152+BQ153</f>
        <v>0</v>
      </c>
      <c r="BR150" s="81"/>
      <c r="BS150" s="81">
        <f t="shared" si="480"/>
        <v>0</v>
      </c>
      <c r="BT150" s="81">
        <f t="shared" si="480"/>
        <v>0</v>
      </c>
      <c r="BU150" s="81">
        <f t="shared" si="480"/>
        <v>0</v>
      </c>
      <c r="BV150" s="81"/>
      <c r="BW150" s="81">
        <f t="shared" si="480"/>
        <v>0</v>
      </c>
      <c r="BX150" s="81">
        <f t="shared" si="480"/>
        <v>0</v>
      </c>
      <c r="BY150" s="81">
        <f t="shared" si="480"/>
        <v>0</v>
      </c>
      <c r="BZ150" s="81"/>
      <c r="CA150" s="81">
        <f>SUM(CA151:CA162)</f>
        <v>1612.7</v>
      </c>
      <c r="CB150" s="81">
        <f>SUM(CB151:CB162)</f>
        <v>1612.7</v>
      </c>
      <c r="CC150" s="79">
        <f t="shared" ref="CC150:CC162" si="481">CB150/CA150*100</f>
        <v>100</v>
      </c>
      <c r="CD150" s="79"/>
      <c r="CE150" s="81"/>
      <c r="CF150" s="81">
        <f>SUM(CF151:CF162)</f>
        <v>0</v>
      </c>
      <c r="CG150" s="79"/>
      <c r="CH150" s="79"/>
      <c r="CI150" s="81">
        <f t="shared" ref="CI150:CK150" si="482">CI151+CI152+CI153</f>
        <v>0</v>
      </c>
      <c r="CJ150" s="81">
        <f t="shared" si="482"/>
        <v>0</v>
      </c>
      <c r="CK150" s="81">
        <f t="shared" si="482"/>
        <v>0</v>
      </c>
      <c r="CL150" s="81"/>
      <c r="CM150" s="81">
        <f>SUM(CM151:CM162)</f>
        <v>0</v>
      </c>
      <c r="CN150" s="81">
        <f>SUM(CN151:CN162)</f>
        <v>0</v>
      </c>
      <c r="CO150" s="79"/>
      <c r="CP150" s="79"/>
      <c r="CQ150" s="81">
        <f>SUM(CQ151:CQ162)</f>
        <v>0</v>
      </c>
      <c r="CR150" s="81">
        <f>SUM(CR151:CR162)</f>
        <v>0</v>
      </c>
      <c r="CS150" s="79"/>
      <c r="CT150" s="79"/>
      <c r="CU150" s="81">
        <f>SUM(CU151:CU162)</f>
        <v>0</v>
      </c>
      <c r="CV150" s="81">
        <f>SUM(CV151:CV162)</f>
        <v>0</v>
      </c>
      <c r="CW150" s="79"/>
      <c r="CX150" s="79"/>
      <c r="CY150" s="81">
        <f>SUM(CY151:CY162)</f>
        <v>0</v>
      </c>
      <c r="CZ150" s="81">
        <f>SUM(CZ151:CZ162)</f>
        <v>0</v>
      </c>
      <c r="DA150" s="79"/>
      <c r="DB150" s="153"/>
      <c r="DC150" s="81">
        <f>SUM(DC151:DC162)</f>
        <v>0</v>
      </c>
      <c r="DD150" s="81">
        <f>SUM(DD151:DD162)</f>
        <v>0</v>
      </c>
      <c r="DE150" s="79"/>
      <c r="DF150" s="79"/>
      <c r="DG150" s="81">
        <f>SUM(DG151:DG162)</f>
        <v>237.2</v>
      </c>
      <c r="DH150" s="81">
        <f>SUM(DH151:DH162)</f>
        <v>237.2</v>
      </c>
      <c r="DI150" s="79">
        <f t="shared" ref="DI150:DI194" si="483">DH150/DG150*100</f>
        <v>100</v>
      </c>
      <c r="DJ150" s="79"/>
      <c r="DK150" s="81">
        <f>SUM(DK151:DK162)</f>
        <v>0</v>
      </c>
      <c r="DL150" s="81">
        <f>SUM(DL151:DL162)</f>
        <v>0</v>
      </c>
      <c r="DM150" s="79"/>
      <c r="DN150" s="79"/>
      <c r="DO150" s="81">
        <f>SUM(DO151:DO162)</f>
        <v>0</v>
      </c>
      <c r="DP150" s="81">
        <f>SUM(DP151:DP162)</f>
        <v>0</v>
      </c>
      <c r="DQ150" s="79"/>
      <c r="DR150" s="79"/>
      <c r="DS150" s="81">
        <f>SUM(DS151:DS162)</f>
        <v>0</v>
      </c>
      <c r="DT150" s="81">
        <f>SUM(DT151:DT162)</f>
        <v>0</v>
      </c>
      <c r="DU150" s="79"/>
      <c r="DV150" s="79"/>
      <c r="DW150" s="81">
        <f>SUM(DW151:DW162)</f>
        <v>0</v>
      </c>
      <c r="DX150" s="81">
        <f>SUM(DX151:DX162)</f>
        <v>0</v>
      </c>
      <c r="DY150" s="79"/>
      <c r="DZ150" s="79"/>
      <c r="EA150" s="81">
        <f>SUM(EA151:EA162)</f>
        <v>0</v>
      </c>
      <c r="EB150" s="81">
        <f>SUM(EB151:EB162)</f>
        <v>0</v>
      </c>
      <c r="EC150" s="79"/>
      <c r="ED150" s="79"/>
      <c r="EE150" s="81">
        <f>SUM(EE151:EE162)</f>
        <v>0</v>
      </c>
      <c r="EF150" s="81">
        <f>SUM(EF151:EF162)</f>
        <v>0</v>
      </c>
      <c r="EG150" s="79"/>
      <c r="EH150" s="79"/>
      <c r="EI150" s="81">
        <f>SUM(EI151:EI162)</f>
        <v>0</v>
      </c>
      <c r="EJ150" s="81">
        <f>SUM(EJ151:EJ162)</f>
        <v>0</v>
      </c>
      <c r="EK150" s="79"/>
      <c r="EL150" s="79"/>
      <c r="EM150" s="81">
        <f>SUM(EM151:EM162)</f>
        <v>0</v>
      </c>
      <c r="EN150" s="81">
        <f>SUM(EN151:EN162)</f>
        <v>0</v>
      </c>
      <c r="EO150" s="79"/>
      <c r="EP150" s="79"/>
      <c r="EQ150" s="81">
        <f>SUM(EQ151:EQ162)</f>
        <v>0</v>
      </c>
      <c r="ER150" s="81">
        <f>SUM(ER151:ER162)</f>
        <v>0</v>
      </c>
      <c r="ES150" s="79"/>
      <c r="ET150" s="79"/>
      <c r="EU150" s="81">
        <f>SUM(EU151:EU162)</f>
        <v>0</v>
      </c>
      <c r="EV150" s="81">
        <f>SUM(EV151:EV162)</f>
        <v>0</v>
      </c>
      <c r="EW150" s="79"/>
      <c r="EX150" s="79"/>
      <c r="EY150" s="81">
        <f>SUM(EY151:EY162)</f>
        <v>0</v>
      </c>
      <c r="EZ150" s="81">
        <f>SUM(EZ151:EZ162)</f>
        <v>0</v>
      </c>
      <c r="FA150" s="79"/>
      <c r="FB150" s="79"/>
      <c r="FC150" s="81">
        <f>SUM(FC151:FC162)</f>
        <v>0</v>
      </c>
      <c r="FD150" s="81">
        <f>SUM(FD151:FD162)</f>
        <v>0</v>
      </c>
      <c r="FE150" s="79"/>
      <c r="FF150" s="79"/>
      <c r="FG150" s="81">
        <f>SUM(FG151:FG162)</f>
        <v>0</v>
      </c>
      <c r="FH150" s="81">
        <f>SUM(FH151:FH162)</f>
        <v>0</v>
      </c>
      <c r="FI150" s="79"/>
      <c r="FJ150" s="79"/>
      <c r="FK150" s="81">
        <f>SUM(FK151:FK162)</f>
        <v>0</v>
      </c>
      <c r="FL150" s="81">
        <f>SUM(FL151:FL162)</f>
        <v>0</v>
      </c>
      <c r="FM150" s="79"/>
      <c r="FN150" s="79"/>
      <c r="FO150" s="81">
        <f>SUM(FO151:FO162)</f>
        <v>0</v>
      </c>
      <c r="FP150" s="81">
        <f>SUM(FP151:FP162)</f>
        <v>0</v>
      </c>
      <c r="FQ150" s="79"/>
      <c r="FR150" s="79"/>
      <c r="FS150" s="81">
        <f t="shared" ref="FS150:FT150" si="484">FS151+FS152+FS153</f>
        <v>313.60000000000002</v>
      </c>
      <c r="FT150" s="81">
        <f t="shared" si="484"/>
        <v>120.86235000000001</v>
      </c>
      <c r="FU150" s="79">
        <f t="shared" ref="FU150:FU151" si="485">FT150/FS150*100</f>
        <v>38.540290178571432</v>
      </c>
      <c r="FV150" s="79"/>
      <c r="FW150" s="81">
        <f t="shared" ref="FW150:FX150" si="486">FW151+FW152+FW153</f>
        <v>0</v>
      </c>
      <c r="FX150" s="81">
        <f t="shared" si="486"/>
        <v>0</v>
      </c>
      <c r="FY150" s="79"/>
      <c r="FZ150" s="79"/>
      <c r="GA150" s="81"/>
      <c r="GB150" s="81"/>
      <c r="GC150" s="79"/>
      <c r="GD150" s="79"/>
      <c r="GE150" s="81"/>
      <c r="GF150" s="81"/>
      <c r="GG150" s="79"/>
      <c r="GH150" s="79"/>
      <c r="GI150" s="81"/>
      <c r="GJ150" s="81"/>
      <c r="GK150" s="79"/>
      <c r="GL150" s="79"/>
      <c r="GM150" s="81"/>
      <c r="GN150" s="81"/>
      <c r="GO150" s="79"/>
      <c r="GP150" s="79"/>
      <c r="GQ150" s="81"/>
      <c r="GR150" s="81"/>
      <c r="GS150" s="79"/>
      <c r="GT150" s="79"/>
      <c r="GU150" s="81"/>
      <c r="GV150" s="81"/>
      <c r="GW150" s="79"/>
      <c r="GX150" s="79"/>
      <c r="GY150" s="81"/>
      <c r="GZ150" s="81"/>
      <c r="HA150" s="79"/>
      <c r="HB150" s="79"/>
      <c r="HC150" s="81"/>
      <c r="HD150" s="81"/>
      <c r="HE150" s="79"/>
      <c r="HF150" s="79"/>
      <c r="HG150" s="81">
        <f>SUM(HG151:HG162)</f>
        <v>18800</v>
      </c>
      <c r="HH150" s="81">
        <f>SUM(HH151:HH162)</f>
        <v>18800</v>
      </c>
      <c r="HI150" s="78">
        <f t="shared" ref="HI150:HI163" si="487">HH150/HG150*100</f>
        <v>100</v>
      </c>
      <c r="HJ150" s="79"/>
      <c r="HK150" s="81">
        <f>SUM(HK151:HK162)</f>
        <v>27.9</v>
      </c>
      <c r="HL150" s="81">
        <f>SUM(HL151:HL162)</f>
        <v>27.9</v>
      </c>
      <c r="HM150" s="79">
        <f t="shared" si="464"/>
        <v>100</v>
      </c>
      <c r="HN150" s="79"/>
      <c r="HO150" s="81"/>
      <c r="HP150" s="81"/>
      <c r="HQ150" s="79"/>
      <c r="HR150" s="79"/>
      <c r="HS150" s="81"/>
      <c r="HT150" s="81"/>
      <c r="HU150" s="79"/>
      <c r="HV150" s="79"/>
      <c r="HW150" s="81"/>
      <c r="HX150" s="81"/>
      <c r="HY150" s="79"/>
      <c r="HZ150" s="79"/>
      <c r="IA150" s="81"/>
      <c r="IB150" s="81"/>
      <c r="IC150" s="79"/>
      <c r="ID150" s="79"/>
      <c r="IE150" s="81"/>
      <c r="IF150" s="81"/>
      <c r="IG150" s="79"/>
      <c r="IH150" s="79"/>
      <c r="II150" s="81"/>
      <c r="IJ150" s="81"/>
      <c r="IK150" s="79"/>
      <c r="IL150" s="79"/>
      <c r="IM150" s="81">
        <f>SUM(IM151:IM162)</f>
        <v>20000</v>
      </c>
      <c r="IN150" s="81">
        <f>SUM(IN151:IN162)</f>
        <v>20000</v>
      </c>
      <c r="IO150" s="79">
        <f t="shared" ref="IO150" si="488">IN150/IM150*100</f>
        <v>100</v>
      </c>
      <c r="IP150" s="79"/>
      <c r="IQ150" s="81"/>
      <c r="IR150" s="81"/>
      <c r="IS150" s="79"/>
    </row>
    <row r="151" spans="1:253" s="12" customFormat="1" ht="31.5" x14ac:dyDescent="0.25">
      <c r="A151" s="57" t="s">
        <v>323</v>
      </c>
      <c r="B151" s="48">
        <f t="shared" si="466"/>
        <v>4854.2</v>
      </c>
      <c r="C151" s="48">
        <f t="shared" si="467"/>
        <v>29148.929999999997</v>
      </c>
      <c r="D151" s="48">
        <f t="shared" si="468"/>
        <v>28956.192349999998</v>
      </c>
      <c r="E151" s="15">
        <f t="shared" si="133"/>
        <v>99.338783104559937</v>
      </c>
      <c r="F151" s="15"/>
      <c r="G151" s="15"/>
      <c r="H151" s="15"/>
      <c r="I151" s="15"/>
      <c r="J151" s="15"/>
      <c r="K151" s="15"/>
      <c r="L151" s="15"/>
      <c r="M151" s="15"/>
      <c r="N151" s="15">
        <v>4350</v>
      </c>
      <c r="O151" s="15">
        <v>8950</v>
      </c>
      <c r="P151" s="15">
        <v>8950</v>
      </c>
      <c r="Q151" s="15">
        <f t="shared" si="283"/>
        <v>100</v>
      </c>
      <c r="R151" s="15"/>
      <c r="S151" s="15"/>
      <c r="T151" s="15"/>
      <c r="U151" s="15"/>
      <c r="V151" s="15"/>
      <c r="W151" s="15"/>
      <c r="X151" s="15"/>
      <c r="Y151" s="15"/>
      <c r="Z151" s="15"/>
      <c r="AA151" s="15"/>
      <c r="AB151" s="15"/>
      <c r="AC151" s="14"/>
      <c r="AD151" s="15"/>
      <c r="AE151" s="15"/>
      <c r="AF151" s="15"/>
      <c r="AG151" s="15"/>
      <c r="AH151" s="15">
        <v>504.2</v>
      </c>
      <c r="AI151" s="15">
        <v>504.2</v>
      </c>
      <c r="AJ151" s="15">
        <v>504.2</v>
      </c>
      <c r="AK151" s="14">
        <f t="shared" si="213"/>
        <v>100</v>
      </c>
      <c r="AL151" s="14"/>
      <c r="AM151" s="15">
        <v>13199.83</v>
      </c>
      <c r="AN151" s="15">
        <v>13199.83</v>
      </c>
      <c r="AO151" s="14">
        <f>AN151/AM151*100</f>
        <v>100</v>
      </c>
      <c r="AP151" s="14"/>
      <c r="AQ151" s="15"/>
      <c r="AR151" s="15"/>
      <c r="AS151" s="14"/>
      <c r="AT151" s="14"/>
      <c r="AU151" s="15">
        <v>713</v>
      </c>
      <c r="AV151" s="15">
        <v>713</v>
      </c>
      <c r="AW151" s="14">
        <f t="shared" si="478"/>
        <v>100</v>
      </c>
      <c r="AX151" s="14"/>
      <c r="AY151" s="14">
        <v>3264</v>
      </c>
      <c r="AZ151" s="14">
        <v>3264</v>
      </c>
      <c r="BA151" s="15">
        <f t="shared" si="465"/>
        <v>100</v>
      </c>
      <c r="BB151" s="15"/>
      <c r="BC151" s="15">
        <v>1200</v>
      </c>
      <c r="BD151" s="15">
        <v>1200</v>
      </c>
      <c r="BE151" s="14"/>
      <c r="BF151" s="14"/>
      <c r="BG151" s="15"/>
      <c r="BH151" s="15"/>
      <c r="BI151" s="14"/>
      <c r="BJ151" s="14"/>
      <c r="BK151" s="15"/>
      <c r="BL151" s="15"/>
      <c r="BM151" s="14"/>
      <c r="BN151" s="14"/>
      <c r="BO151" s="15"/>
      <c r="BP151" s="15"/>
      <c r="BQ151" s="14"/>
      <c r="BR151" s="14"/>
      <c r="BS151" s="15"/>
      <c r="BT151" s="15"/>
      <c r="BU151" s="14"/>
      <c r="BV151" s="14"/>
      <c r="BW151" s="15"/>
      <c r="BX151" s="15"/>
      <c r="BY151" s="14"/>
      <c r="BZ151" s="14"/>
      <c r="CA151" s="48">
        <v>767.1</v>
      </c>
      <c r="CB151" s="48">
        <v>767.1</v>
      </c>
      <c r="CC151" s="14">
        <f t="shared" si="481"/>
        <v>100</v>
      </c>
      <c r="CD151" s="14"/>
      <c r="CE151" s="48"/>
      <c r="CF151" s="15"/>
      <c r="CG151" s="14"/>
      <c r="CH151" s="14"/>
      <c r="CI151" s="15"/>
      <c r="CJ151" s="15"/>
      <c r="CK151" s="14"/>
      <c r="CL151" s="14"/>
      <c r="CM151" s="48"/>
      <c r="CN151" s="15"/>
      <c r="CO151" s="14"/>
      <c r="CP151" s="14"/>
      <c r="CQ151" s="48"/>
      <c r="CR151" s="15"/>
      <c r="CS151" s="14"/>
      <c r="CT151" s="14"/>
      <c r="CU151" s="48"/>
      <c r="CV151" s="15"/>
      <c r="CW151" s="14"/>
      <c r="CX151" s="14"/>
      <c r="CY151" s="48"/>
      <c r="CZ151" s="15"/>
      <c r="DA151" s="14"/>
      <c r="DB151" s="155"/>
      <c r="DC151" s="48"/>
      <c r="DD151" s="48"/>
      <c r="DE151" s="14"/>
      <c r="DF151" s="14"/>
      <c r="DG151" s="48">
        <v>237.2</v>
      </c>
      <c r="DH151" s="48">
        <v>237.2</v>
      </c>
      <c r="DI151" s="14">
        <f t="shared" si="483"/>
        <v>100</v>
      </c>
      <c r="DJ151" s="14"/>
      <c r="DK151" s="48"/>
      <c r="DL151" s="15"/>
      <c r="DM151" s="14"/>
      <c r="DN151" s="14"/>
      <c r="DO151" s="48"/>
      <c r="DP151" s="15"/>
      <c r="DQ151" s="14"/>
      <c r="DR151" s="14"/>
      <c r="DS151" s="48"/>
      <c r="DT151" s="15"/>
      <c r="DU151" s="14"/>
      <c r="DV151" s="14"/>
      <c r="DW151" s="48"/>
      <c r="DX151" s="15"/>
      <c r="DY151" s="14"/>
      <c r="DZ151" s="14"/>
      <c r="EA151" s="48"/>
      <c r="EB151" s="15"/>
      <c r="EC151" s="14"/>
      <c r="ED151" s="14"/>
      <c r="EE151" s="48"/>
      <c r="EF151" s="15"/>
      <c r="EG151" s="14"/>
      <c r="EH151" s="14"/>
      <c r="EI151" s="48"/>
      <c r="EJ151" s="15"/>
      <c r="EK151" s="14"/>
      <c r="EL151" s="14"/>
      <c r="EM151" s="48"/>
      <c r="EN151" s="15"/>
      <c r="EO151" s="14"/>
      <c r="EP151" s="14"/>
      <c r="EQ151" s="48"/>
      <c r="ER151" s="15"/>
      <c r="ES151" s="14"/>
      <c r="ET151" s="14"/>
      <c r="EU151" s="48"/>
      <c r="EV151" s="15"/>
      <c r="EW151" s="14"/>
      <c r="EX151" s="14"/>
      <c r="EY151" s="48"/>
      <c r="EZ151" s="15"/>
      <c r="FA151" s="14"/>
      <c r="FB151" s="14"/>
      <c r="FC151" s="48"/>
      <c r="FD151" s="15"/>
      <c r="FE151" s="14"/>
      <c r="FF151" s="14"/>
      <c r="FG151" s="48"/>
      <c r="FH151" s="15"/>
      <c r="FI151" s="14"/>
      <c r="FJ151" s="14"/>
      <c r="FK151" s="48"/>
      <c r="FL151" s="15"/>
      <c r="FM151" s="14"/>
      <c r="FN151" s="14"/>
      <c r="FO151" s="48"/>
      <c r="FP151" s="15"/>
      <c r="FQ151" s="14"/>
      <c r="FR151" s="14"/>
      <c r="FS151" s="133">
        <v>313.60000000000002</v>
      </c>
      <c r="FT151" s="15">
        <v>120.86235000000001</v>
      </c>
      <c r="FU151" s="14">
        <f t="shared" si="485"/>
        <v>38.540290178571432</v>
      </c>
      <c r="FV151" s="14"/>
      <c r="FW151" s="133"/>
      <c r="FX151" s="15"/>
      <c r="FY151" s="14"/>
      <c r="FZ151" s="14"/>
      <c r="GA151" s="133"/>
      <c r="GB151" s="15"/>
      <c r="GC151" s="14"/>
      <c r="GD151" s="14"/>
      <c r="GE151" s="133"/>
      <c r="GF151" s="15"/>
      <c r="GG151" s="14"/>
      <c r="GH151" s="14"/>
      <c r="GI151" s="133"/>
      <c r="GJ151" s="15"/>
      <c r="GK151" s="14"/>
      <c r="GL151" s="14"/>
      <c r="GM151" s="133"/>
      <c r="GN151" s="15"/>
      <c r="GO151" s="14"/>
      <c r="GP151" s="14"/>
      <c r="GQ151" s="133"/>
      <c r="GR151" s="15"/>
      <c r="GS151" s="14"/>
      <c r="GT151" s="14"/>
      <c r="GU151" s="133"/>
      <c r="GV151" s="15"/>
      <c r="GW151" s="14"/>
      <c r="GX151" s="14"/>
      <c r="GY151" s="133"/>
      <c r="GZ151" s="15"/>
      <c r="HA151" s="14"/>
      <c r="HB151" s="14"/>
      <c r="HC151" s="133"/>
      <c r="HD151" s="15"/>
      <c r="HE151" s="14"/>
      <c r="HF151" s="14"/>
      <c r="HG151" s="133"/>
      <c r="HH151" s="133"/>
      <c r="HI151" s="48"/>
      <c r="HJ151" s="14"/>
      <c r="HK151" s="133"/>
      <c r="HL151" s="15"/>
      <c r="HM151" s="14"/>
      <c r="HN151" s="14"/>
      <c r="HO151" s="133"/>
      <c r="HP151" s="15"/>
      <c r="HQ151" s="14"/>
      <c r="HR151" s="14"/>
      <c r="HS151" s="133"/>
      <c r="HT151" s="15"/>
      <c r="HU151" s="14"/>
      <c r="HV151" s="14"/>
      <c r="HW151" s="133"/>
      <c r="HX151" s="15"/>
      <c r="HY151" s="14"/>
      <c r="HZ151" s="14"/>
      <c r="IA151" s="133"/>
      <c r="IB151" s="15"/>
      <c r="IC151" s="14"/>
      <c r="ID151" s="14"/>
      <c r="IE151" s="133"/>
      <c r="IF151" s="15"/>
      <c r="IG151" s="14"/>
      <c r="IH151" s="14"/>
      <c r="II151" s="133"/>
      <c r="IJ151" s="15"/>
      <c r="IK151" s="14"/>
      <c r="IL151" s="14"/>
      <c r="IM151" s="133"/>
      <c r="IN151" s="15"/>
      <c r="IO151" s="14"/>
      <c r="IP151" s="14"/>
      <c r="IQ151" s="133"/>
      <c r="IR151" s="15"/>
      <c r="IS151" s="14"/>
    </row>
    <row r="152" spans="1:253" s="12" customFormat="1" ht="15.75" x14ac:dyDescent="0.25">
      <c r="A152" s="57" t="s">
        <v>324</v>
      </c>
      <c r="B152" s="48">
        <f t="shared" si="466"/>
        <v>50000</v>
      </c>
      <c r="C152" s="48">
        <f t="shared" si="467"/>
        <v>88827.9</v>
      </c>
      <c r="D152" s="48">
        <f t="shared" si="468"/>
        <v>88827.9</v>
      </c>
      <c r="E152" s="48">
        <f>D152/C152*100</f>
        <v>100</v>
      </c>
      <c r="F152" s="48"/>
      <c r="G152" s="48"/>
      <c r="H152" s="48"/>
      <c r="I152" s="48"/>
      <c r="J152" s="48"/>
      <c r="K152" s="48"/>
      <c r="L152" s="48"/>
      <c r="M152" s="48"/>
      <c r="N152" s="48"/>
      <c r="O152" s="48"/>
      <c r="P152" s="48"/>
      <c r="Q152" s="48"/>
      <c r="R152" s="48"/>
      <c r="S152" s="287"/>
      <c r="T152" s="287"/>
      <c r="U152" s="287"/>
      <c r="V152" s="287"/>
      <c r="W152" s="287"/>
      <c r="X152" s="287"/>
      <c r="Y152" s="287"/>
      <c r="Z152" s="287"/>
      <c r="AA152" s="287"/>
      <c r="AB152" s="287"/>
      <c r="AC152" s="287"/>
      <c r="AD152" s="15">
        <v>50000</v>
      </c>
      <c r="AE152" s="15">
        <v>50000</v>
      </c>
      <c r="AF152" s="15">
        <v>50000</v>
      </c>
      <c r="AG152" s="15">
        <f>AF152/AE152*100</f>
        <v>100</v>
      </c>
      <c r="AH152" s="48"/>
      <c r="AI152" s="48"/>
      <c r="AJ152" s="48"/>
      <c r="AK152" s="48"/>
      <c r="AL152" s="48"/>
      <c r="AM152" s="15"/>
      <c r="AN152" s="15"/>
      <c r="AO152" s="15"/>
      <c r="AP152" s="15"/>
      <c r="AQ152" s="287"/>
      <c r="AR152" s="287"/>
      <c r="AS152" s="287"/>
      <c r="AT152" s="287"/>
      <c r="AU152" s="287"/>
      <c r="AV152" s="287"/>
      <c r="AW152" s="14"/>
      <c r="AX152" s="14"/>
      <c r="AY152" s="287"/>
      <c r="AZ152" s="287"/>
      <c r="BA152" s="81"/>
      <c r="BB152" s="81"/>
      <c r="BC152" s="287"/>
      <c r="BD152" s="287"/>
      <c r="BE152" s="287"/>
      <c r="BF152" s="287"/>
      <c r="BG152" s="287"/>
      <c r="BH152" s="287"/>
      <c r="BI152" s="287"/>
      <c r="BJ152" s="287"/>
      <c r="BK152" s="287"/>
      <c r="BL152" s="287"/>
      <c r="BM152" s="287"/>
      <c r="BN152" s="287"/>
      <c r="BO152" s="287"/>
      <c r="BP152" s="287"/>
      <c r="BQ152" s="287"/>
      <c r="BR152" s="287"/>
      <c r="BS152" s="287"/>
      <c r="BT152" s="287"/>
      <c r="BU152" s="287"/>
      <c r="BV152" s="287"/>
      <c r="BW152" s="287"/>
      <c r="BX152" s="287"/>
      <c r="BY152" s="287"/>
      <c r="BZ152" s="287"/>
      <c r="CA152" s="48"/>
      <c r="CB152" s="48"/>
      <c r="CC152" s="14"/>
      <c r="CD152" s="14"/>
      <c r="CE152" s="48"/>
      <c r="CF152" s="287"/>
      <c r="CG152" s="287"/>
      <c r="CH152" s="287"/>
      <c r="CI152" s="287"/>
      <c r="CJ152" s="287"/>
      <c r="CK152" s="287"/>
      <c r="CL152" s="287"/>
      <c r="CM152" s="48"/>
      <c r="CN152" s="287"/>
      <c r="CO152" s="287"/>
      <c r="CP152" s="287"/>
      <c r="CQ152" s="48"/>
      <c r="CR152" s="287"/>
      <c r="CS152" s="287"/>
      <c r="CT152" s="287"/>
      <c r="CU152" s="48"/>
      <c r="CV152" s="287"/>
      <c r="CW152" s="287"/>
      <c r="CX152" s="287"/>
      <c r="CY152" s="48"/>
      <c r="CZ152" s="287"/>
      <c r="DA152" s="287"/>
      <c r="DB152" s="275"/>
      <c r="DC152" s="48"/>
      <c r="DD152" s="48"/>
      <c r="DE152" s="287"/>
      <c r="DF152" s="287"/>
      <c r="DG152" s="48"/>
      <c r="DH152" s="48"/>
      <c r="DI152" s="14"/>
      <c r="DJ152" s="14"/>
      <c r="DK152" s="48"/>
      <c r="DL152" s="287"/>
      <c r="DM152" s="14"/>
      <c r="DN152" s="14"/>
      <c r="DO152" s="48"/>
      <c r="DP152" s="287"/>
      <c r="DQ152" s="14"/>
      <c r="DR152" s="14"/>
      <c r="DS152" s="48"/>
      <c r="DT152" s="287"/>
      <c r="DU152" s="14"/>
      <c r="DV152" s="14"/>
      <c r="DW152" s="48"/>
      <c r="DX152" s="287"/>
      <c r="DY152" s="14"/>
      <c r="DZ152" s="14"/>
      <c r="EA152" s="48"/>
      <c r="EB152" s="287"/>
      <c r="EC152" s="14"/>
      <c r="ED152" s="14"/>
      <c r="EE152" s="48"/>
      <c r="EF152" s="287"/>
      <c r="EG152" s="14"/>
      <c r="EH152" s="14"/>
      <c r="EI152" s="48"/>
      <c r="EJ152" s="287"/>
      <c r="EK152" s="14"/>
      <c r="EL152" s="14"/>
      <c r="EM152" s="48"/>
      <c r="EN152" s="287"/>
      <c r="EO152" s="14"/>
      <c r="EP152" s="14"/>
      <c r="EQ152" s="48"/>
      <c r="ER152" s="287"/>
      <c r="ES152" s="14"/>
      <c r="ET152" s="14"/>
      <c r="EU152" s="48"/>
      <c r="EV152" s="287"/>
      <c r="EW152" s="14"/>
      <c r="EX152" s="14"/>
      <c r="EY152" s="48"/>
      <c r="EZ152" s="287"/>
      <c r="FA152" s="14"/>
      <c r="FB152" s="14"/>
      <c r="FC152" s="48"/>
      <c r="FD152" s="287"/>
      <c r="FE152" s="14"/>
      <c r="FF152" s="14"/>
      <c r="FG152" s="48"/>
      <c r="FH152" s="287"/>
      <c r="FI152" s="14"/>
      <c r="FJ152" s="14"/>
      <c r="FK152" s="48"/>
      <c r="FL152" s="287"/>
      <c r="FM152" s="14"/>
      <c r="FN152" s="14"/>
      <c r="FO152" s="48"/>
      <c r="FP152" s="287"/>
      <c r="FQ152" s="14"/>
      <c r="FR152" s="14"/>
      <c r="FS152" s="48"/>
      <c r="FT152" s="48"/>
      <c r="FU152" s="48"/>
      <c r="FV152" s="48"/>
      <c r="FW152" s="48"/>
      <c r="FX152" s="48"/>
      <c r="FY152" s="48"/>
      <c r="FZ152" s="48"/>
      <c r="GA152" s="48"/>
      <c r="GB152" s="48"/>
      <c r="GC152" s="48"/>
      <c r="GD152" s="48"/>
      <c r="GE152" s="48"/>
      <c r="GF152" s="48"/>
      <c r="GG152" s="48"/>
      <c r="GH152" s="48"/>
      <c r="GI152" s="48"/>
      <c r="GJ152" s="48"/>
      <c r="GK152" s="48"/>
      <c r="GL152" s="48"/>
      <c r="GM152" s="48"/>
      <c r="GN152" s="48"/>
      <c r="GO152" s="48"/>
      <c r="GP152" s="48"/>
      <c r="GQ152" s="48"/>
      <c r="GR152" s="48"/>
      <c r="GS152" s="48"/>
      <c r="GT152" s="48"/>
      <c r="GU152" s="48"/>
      <c r="GV152" s="48"/>
      <c r="GW152" s="48"/>
      <c r="GX152" s="48"/>
      <c r="GY152" s="48"/>
      <c r="GZ152" s="48"/>
      <c r="HA152" s="48"/>
      <c r="HB152" s="48"/>
      <c r="HC152" s="48"/>
      <c r="HD152" s="48"/>
      <c r="HE152" s="48"/>
      <c r="HF152" s="48"/>
      <c r="HG152" s="48">
        <v>18800</v>
      </c>
      <c r="HH152" s="48">
        <v>18800</v>
      </c>
      <c r="HI152" s="48">
        <f t="shared" si="487"/>
        <v>100</v>
      </c>
      <c r="HJ152" s="48"/>
      <c r="HK152" s="48">
        <v>27.9</v>
      </c>
      <c r="HL152" s="48">
        <v>27.9</v>
      </c>
      <c r="HM152" s="14">
        <f t="shared" si="464"/>
        <v>100</v>
      </c>
      <c r="HN152" s="14"/>
      <c r="HO152" s="48"/>
      <c r="HP152" s="48"/>
      <c r="HQ152" s="14"/>
      <c r="HR152" s="14"/>
      <c r="HS152" s="48"/>
      <c r="HT152" s="48"/>
      <c r="HU152" s="14"/>
      <c r="HV152" s="14"/>
      <c r="HW152" s="48"/>
      <c r="HX152" s="48"/>
      <c r="HY152" s="14"/>
      <c r="HZ152" s="14"/>
      <c r="IA152" s="48"/>
      <c r="IB152" s="48"/>
      <c r="IC152" s="14"/>
      <c r="ID152" s="14"/>
      <c r="IE152" s="48"/>
      <c r="IF152" s="48"/>
      <c r="IG152" s="14"/>
      <c r="IH152" s="14"/>
      <c r="II152" s="48"/>
      <c r="IJ152" s="48"/>
      <c r="IK152" s="14"/>
      <c r="IL152" s="14"/>
      <c r="IM152" s="48">
        <v>20000</v>
      </c>
      <c r="IN152" s="48">
        <v>20000</v>
      </c>
      <c r="IO152" s="14">
        <f>IN152/IM152*100</f>
        <v>100</v>
      </c>
      <c r="IP152" s="14"/>
      <c r="IQ152" s="48"/>
      <c r="IR152" s="48"/>
      <c r="IS152" s="14"/>
    </row>
    <row r="153" spans="1:253" s="12" customFormat="1" ht="15.75" x14ac:dyDescent="0.25">
      <c r="A153" s="57" t="s">
        <v>322</v>
      </c>
      <c r="B153" s="48">
        <f t="shared" si="466"/>
        <v>0</v>
      </c>
      <c r="C153" s="48">
        <f t="shared" si="467"/>
        <v>132.69999999999999</v>
      </c>
      <c r="D153" s="48">
        <f t="shared" si="468"/>
        <v>132.69999999999999</v>
      </c>
      <c r="E153" s="48">
        <f t="shared" ref="E153:E162" si="489">D153/C153*100</f>
        <v>100</v>
      </c>
      <c r="F153" s="48"/>
      <c r="G153" s="48"/>
      <c r="H153" s="48"/>
      <c r="I153" s="48"/>
      <c r="J153" s="48"/>
      <c r="K153" s="48"/>
      <c r="L153" s="48"/>
      <c r="M153" s="48"/>
      <c r="N153" s="48"/>
      <c r="O153" s="48"/>
      <c r="P153" s="48"/>
      <c r="Q153" s="48"/>
      <c r="R153" s="48"/>
      <c r="S153" s="287"/>
      <c r="T153" s="287"/>
      <c r="U153" s="287"/>
      <c r="V153" s="287"/>
      <c r="W153" s="287"/>
      <c r="X153" s="287"/>
      <c r="Y153" s="287"/>
      <c r="Z153" s="287"/>
      <c r="AA153" s="287"/>
      <c r="AB153" s="287"/>
      <c r="AC153" s="287"/>
      <c r="AD153" s="287"/>
      <c r="AE153" s="287"/>
      <c r="AF153" s="287"/>
      <c r="AG153" s="15"/>
      <c r="AH153" s="48"/>
      <c r="AI153" s="48"/>
      <c r="AJ153" s="48"/>
      <c r="AK153" s="48"/>
      <c r="AL153" s="48"/>
      <c r="AM153" s="15"/>
      <c r="AN153" s="15"/>
      <c r="AO153" s="15"/>
      <c r="AP153" s="15"/>
      <c r="AQ153" s="287"/>
      <c r="AR153" s="287"/>
      <c r="AS153" s="287"/>
      <c r="AT153" s="287"/>
      <c r="AU153" s="287"/>
      <c r="AV153" s="287"/>
      <c r="AW153" s="14"/>
      <c r="AX153" s="14"/>
      <c r="AY153" s="287"/>
      <c r="AZ153" s="287"/>
      <c r="BA153" s="81"/>
      <c r="BB153" s="81"/>
      <c r="BC153" s="287"/>
      <c r="BD153" s="287"/>
      <c r="BE153" s="287"/>
      <c r="BF153" s="287"/>
      <c r="BG153" s="287"/>
      <c r="BH153" s="287"/>
      <c r="BI153" s="287"/>
      <c r="BJ153" s="287"/>
      <c r="BK153" s="287"/>
      <c r="BL153" s="287"/>
      <c r="BM153" s="287"/>
      <c r="BN153" s="287"/>
      <c r="BO153" s="287"/>
      <c r="BP153" s="287"/>
      <c r="BQ153" s="287"/>
      <c r="BR153" s="287"/>
      <c r="BS153" s="287"/>
      <c r="BT153" s="287"/>
      <c r="BU153" s="287"/>
      <c r="BV153" s="287"/>
      <c r="BW153" s="287"/>
      <c r="BX153" s="287"/>
      <c r="BY153" s="287"/>
      <c r="BZ153" s="287"/>
      <c r="CA153" s="48">
        <v>132.69999999999999</v>
      </c>
      <c r="CB153" s="48">
        <v>132.69999999999999</v>
      </c>
      <c r="CC153" s="14">
        <f t="shared" si="481"/>
        <v>100</v>
      </c>
      <c r="CD153" s="14"/>
      <c r="CE153" s="48"/>
      <c r="CF153" s="287"/>
      <c r="CG153" s="287"/>
      <c r="CH153" s="287"/>
      <c r="CI153" s="287"/>
      <c r="CJ153" s="287"/>
      <c r="CK153" s="287"/>
      <c r="CL153" s="287"/>
      <c r="CM153" s="48"/>
      <c r="CN153" s="287"/>
      <c r="CO153" s="287"/>
      <c r="CP153" s="287"/>
      <c r="CQ153" s="48"/>
      <c r="CR153" s="287"/>
      <c r="CS153" s="287"/>
      <c r="CT153" s="287"/>
      <c r="CU153" s="48"/>
      <c r="CV153" s="287"/>
      <c r="CW153" s="287"/>
      <c r="CX153" s="287"/>
      <c r="CY153" s="48"/>
      <c r="CZ153" s="287"/>
      <c r="DA153" s="287"/>
      <c r="DB153" s="275"/>
      <c r="DC153" s="48"/>
      <c r="DD153" s="48"/>
      <c r="DE153" s="287"/>
      <c r="DF153" s="287"/>
      <c r="DG153" s="48"/>
      <c r="DH153" s="48"/>
      <c r="DI153" s="14"/>
      <c r="DJ153" s="14"/>
      <c r="DK153" s="48"/>
      <c r="DL153" s="287"/>
      <c r="DM153" s="14"/>
      <c r="DN153" s="14"/>
      <c r="DO153" s="48"/>
      <c r="DP153" s="287"/>
      <c r="DQ153" s="14"/>
      <c r="DR153" s="14"/>
      <c r="DS153" s="48"/>
      <c r="DT153" s="287"/>
      <c r="DU153" s="14"/>
      <c r="DV153" s="14"/>
      <c r="DW153" s="48"/>
      <c r="DX153" s="287"/>
      <c r="DY153" s="14"/>
      <c r="DZ153" s="14"/>
      <c r="EA153" s="48"/>
      <c r="EB153" s="287"/>
      <c r="EC153" s="14"/>
      <c r="ED153" s="14"/>
      <c r="EE153" s="48"/>
      <c r="EF153" s="287"/>
      <c r="EG153" s="14"/>
      <c r="EH153" s="14"/>
      <c r="EI153" s="48"/>
      <c r="EJ153" s="287"/>
      <c r="EK153" s="14"/>
      <c r="EL153" s="14"/>
      <c r="EM153" s="48"/>
      <c r="EN153" s="287"/>
      <c r="EO153" s="14"/>
      <c r="EP153" s="14"/>
      <c r="EQ153" s="48"/>
      <c r="ER153" s="287"/>
      <c r="ES153" s="14"/>
      <c r="ET153" s="14"/>
      <c r="EU153" s="48"/>
      <c r="EV153" s="287"/>
      <c r="EW153" s="14"/>
      <c r="EX153" s="14"/>
      <c r="EY153" s="48"/>
      <c r="EZ153" s="287"/>
      <c r="FA153" s="14"/>
      <c r="FB153" s="14"/>
      <c r="FC153" s="48"/>
      <c r="FD153" s="287"/>
      <c r="FE153" s="14"/>
      <c r="FF153" s="14"/>
      <c r="FG153" s="48"/>
      <c r="FH153" s="287"/>
      <c r="FI153" s="14"/>
      <c r="FJ153" s="14"/>
      <c r="FK153" s="48"/>
      <c r="FL153" s="287"/>
      <c r="FM153" s="14"/>
      <c r="FN153" s="14"/>
      <c r="FO153" s="48"/>
      <c r="FP153" s="287"/>
      <c r="FQ153" s="14"/>
      <c r="FR153" s="14"/>
      <c r="FS153" s="48"/>
      <c r="FT153" s="48"/>
      <c r="FU153" s="48"/>
      <c r="FV153" s="48"/>
      <c r="FW153" s="48"/>
      <c r="FX153" s="48"/>
      <c r="FY153" s="48"/>
      <c r="FZ153" s="48"/>
      <c r="GA153" s="48"/>
      <c r="GB153" s="48"/>
      <c r="GC153" s="48"/>
      <c r="GD153" s="48"/>
      <c r="GE153" s="48"/>
      <c r="GF153" s="48"/>
      <c r="GG153" s="48"/>
      <c r="GH153" s="48"/>
      <c r="GI153" s="48"/>
      <c r="GJ153" s="48"/>
      <c r="GK153" s="48"/>
      <c r="GL153" s="48"/>
      <c r="GM153" s="48"/>
      <c r="GN153" s="48"/>
      <c r="GO153" s="48"/>
      <c r="GP153" s="48"/>
      <c r="GQ153" s="48"/>
      <c r="GR153" s="48"/>
      <c r="GS153" s="48"/>
      <c r="GT153" s="48"/>
      <c r="GU153" s="48"/>
      <c r="GV153" s="48"/>
      <c r="GW153" s="48"/>
      <c r="GX153" s="48"/>
      <c r="GY153" s="48"/>
      <c r="GZ153" s="48"/>
      <c r="HA153" s="48"/>
      <c r="HB153" s="48"/>
      <c r="HC153" s="48"/>
      <c r="HD153" s="48"/>
      <c r="HE153" s="48"/>
      <c r="HF153" s="48"/>
      <c r="HG153" s="48"/>
      <c r="HH153" s="48"/>
      <c r="HI153" s="48"/>
      <c r="HJ153" s="48"/>
      <c r="HK153" s="48"/>
      <c r="HL153" s="48"/>
      <c r="HM153" s="14"/>
      <c r="HN153" s="14"/>
      <c r="HO153" s="48"/>
      <c r="HP153" s="48"/>
      <c r="HQ153" s="14"/>
      <c r="HR153" s="14"/>
      <c r="HS153" s="48"/>
      <c r="HT153" s="48"/>
      <c r="HU153" s="14"/>
      <c r="HV153" s="14"/>
      <c r="HW153" s="48"/>
      <c r="HX153" s="48"/>
      <c r="HY153" s="14"/>
      <c r="HZ153" s="14"/>
      <c r="IA153" s="48"/>
      <c r="IB153" s="48"/>
      <c r="IC153" s="14"/>
      <c r="ID153" s="14"/>
      <c r="IE153" s="48"/>
      <c r="IF153" s="48"/>
      <c r="IG153" s="14"/>
      <c r="IH153" s="14"/>
      <c r="II153" s="48"/>
      <c r="IJ153" s="48"/>
      <c r="IK153" s="14"/>
      <c r="IL153" s="14"/>
      <c r="IM153" s="48"/>
      <c r="IN153" s="48"/>
      <c r="IO153" s="14"/>
      <c r="IP153" s="14"/>
      <c r="IQ153" s="48"/>
      <c r="IR153" s="48"/>
      <c r="IS153" s="14"/>
    </row>
    <row r="154" spans="1:253" s="12" customFormat="1" ht="15.75" x14ac:dyDescent="0.25">
      <c r="A154" s="57" t="s">
        <v>521</v>
      </c>
      <c r="B154" s="48">
        <f t="shared" si="466"/>
        <v>0</v>
      </c>
      <c r="C154" s="48">
        <f t="shared" si="467"/>
        <v>15.3</v>
      </c>
      <c r="D154" s="48">
        <f t="shared" si="468"/>
        <v>15.3</v>
      </c>
      <c r="E154" s="48">
        <f t="shared" si="489"/>
        <v>100</v>
      </c>
      <c r="F154" s="48"/>
      <c r="G154" s="48"/>
      <c r="H154" s="48"/>
      <c r="I154" s="48"/>
      <c r="J154" s="48"/>
      <c r="K154" s="48"/>
      <c r="L154" s="48"/>
      <c r="M154" s="48"/>
      <c r="N154" s="48"/>
      <c r="O154" s="48"/>
      <c r="P154" s="48"/>
      <c r="Q154" s="48"/>
      <c r="R154" s="48"/>
      <c r="S154" s="287"/>
      <c r="T154" s="287"/>
      <c r="U154" s="287"/>
      <c r="V154" s="287"/>
      <c r="W154" s="287"/>
      <c r="X154" s="287"/>
      <c r="Y154" s="287"/>
      <c r="Z154" s="287"/>
      <c r="AA154" s="287"/>
      <c r="AB154" s="287"/>
      <c r="AC154" s="287"/>
      <c r="AD154" s="287"/>
      <c r="AE154" s="287"/>
      <c r="AF154" s="287"/>
      <c r="AG154" s="15"/>
      <c r="AH154" s="48"/>
      <c r="AI154" s="48"/>
      <c r="AJ154" s="48"/>
      <c r="AK154" s="48"/>
      <c r="AL154" s="48"/>
      <c r="AM154" s="15"/>
      <c r="AN154" s="15"/>
      <c r="AO154" s="15"/>
      <c r="AP154" s="15"/>
      <c r="AQ154" s="287"/>
      <c r="AR154" s="287"/>
      <c r="AS154" s="287"/>
      <c r="AT154" s="287"/>
      <c r="AU154" s="287"/>
      <c r="AV154" s="287"/>
      <c r="AW154" s="14"/>
      <c r="AX154" s="14"/>
      <c r="AY154" s="287"/>
      <c r="AZ154" s="287"/>
      <c r="BA154" s="81"/>
      <c r="BB154" s="81"/>
      <c r="BC154" s="287"/>
      <c r="BD154" s="287"/>
      <c r="BE154" s="287"/>
      <c r="BF154" s="287"/>
      <c r="BG154" s="287"/>
      <c r="BH154" s="287"/>
      <c r="BI154" s="287"/>
      <c r="BJ154" s="287"/>
      <c r="BK154" s="287"/>
      <c r="BL154" s="287"/>
      <c r="BM154" s="287"/>
      <c r="BN154" s="287"/>
      <c r="BO154" s="287"/>
      <c r="BP154" s="287"/>
      <c r="BQ154" s="287"/>
      <c r="BR154" s="287"/>
      <c r="BS154" s="287"/>
      <c r="BT154" s="287"/>
      <c r="BU154" s="287"/>
      <c r="BV154" s="287"/>
      <c r="BW154" s="287"/>
      <c r="BX154" s="287"/>
      <c r="BY154" s="287"/>
      <c r="BZ154" s="287"/>
      <c r="CA154" s="48">
        <v>15.3</v>
      </c>
      <c r="CB154" s="48">
        <v>15.3</v>
      </c>
      <c r="CC154" s="14">
        <f t="shared" si="481"/>
        <v>100</v>
      </c>
      <c r="CD154" s="14"/>
      <c r="CE154" s="48"/>
      <c r="CF154" s="287"/>
      <c r="CG154" s="287"/>
      <c r="CH154" s="287"/>
      <c r="CI154" s="287"/>
      <c r="CJ154" s="287"/>
      <c r="CK154" s="287"/>
      <c r="CL154" s="287"/>
      <c r="CM154" s="48"/>
      <c r="CN154" s="287"/>
      <c r="CO154" s="287"/>
      <c r="CP154" s="287"/>
      <c r="CQ154" s="48"/>
      <c r="CR154" s="287"/>
      <c r="CS154" s="287"/>
      <c r="CT154" s="287"/>
      <c r="CU154" s="48"/>
      <c r="CV154" s="287"/>
      <c r="CW154" s="287"/>
      <c r="CX154" s="287"/>
      <c r="CY154" s="48"/>
      <c r="CZ154" s="287"/>
      <c r="DA154" s="287"/>
      <c r="DB154" s="275"/>
      <c r="DC154" s="48"/>
      <c r="DD154" s="48"/>
      <c r="DE154" s="287"/>
      <c r="DF154" s="287"/>
      <c r="DG154" s="48"/>
      <c r="DH154" s="48"/>
      <c r="DI154" s="14"/>
      <c r="DJ154" s="14"/>
      <c r="DK154" s="48"/>
      <c r="DL154" s="287"/>
      <c r="DM154" s="14"/>
      <c r="DN154" s="14"/>
      <c r="DO154" s="48"/>
      <c r="DP154" s="287"/>
      <c r="DQ154" s="14"/>
      <c r="DR154" s="14"/>
      <c r="DS154" s="48"/>
      <c r="DT154" s="287"/>
      <c r="DU154" s="14"/>
      <c r="DV154" s="14"/>
      <c r="DW154" s="48"/>
      <c r="DX154" s="287"/>
      <c r="DY154" s="14"/>
      <c r="DZ154" s="14"/>
      <c r="EA154" s="48"/>
      <c r="EB154" s="287"/>
      <c r="EC154" s="14"/>
      <c r="ED154" s="14"/>
      <c r="EE154" s="48"/>
      <c r="EF154" s="287"/>
      <c r="EG154" s="14"/>
      <c r="EH154" s="14"/>
      <c r="EI154" s="48"/>
      <c r="EJ154" s="287"/>
      <c r="EK154" s="14"/>
      <c r="EL154" s="14"/>
      <c r="EM154" s="48"/>
      <c r="EN154" s="287"/>
      <c r="EO154" s="14"/>
      <c r="EP154" s="14"/>
      <c r="EQ154" s="48"/>
      <c r="ER154" s="287"/>
      <c r="ES154" s="14"/>
      <c r="ET154" s="14"/>
      <c r="EU154" s="48"/>
      <c r="EV154" s="287"/>
      <c r="EW154" s="14"/>
      <c r="EX154" s="14"/>
      <c r="EY154" s="48"/>
      <c r="EZ154" s="287"/>
      <c r="FA154" s="14"/>
      <c r="FB154" s="14"/>
      <c r="FC154" s="48"/>
      <c r="FD154" s="287"/>
      <c r="FE154" s="14"/>
      <c r="FF154" s="14"/>
      <c r="FG154" s="48"/>
      <c r="FH154" s="287"/>
      <c r="FI154" s="14"/>
      <c r="FJ154" s="14"/>
      <c r="FK154" s="48"/>
      <c r="FL154" s="287"/>
      <c r="FM154" s="14"/>
      <c r="FN154" s="14"/>
      <c r="FO154" s="48"/>
      <c r="FP154" s="287"/>
      <c r="FQ154" s="14"/>
      <c r="FR154" s="14"/>
      <c r="FS154" s="48"/>
      <c r="FT154" s="48"/>
      <c r="FU154" s="48"/>
      <c r="FV154" s="48"/>
      <c r="FW154" s="48"/>
      <c r="FX154" s="48"/>
      <c r="FY154" s="48"/>
      <c r="FZ154" s="48"/>
      <c r="GA154" s="48"/>
      <c r="GB154" s="48"/>
      <c r="GC154" s="48"/>
      <c r="GD154" s="48"/>
      <c r="GE154" s="48"/>
      <c r="GF154" s="48"/>
      <c r="GG154" s="48"/>
      <c r="GH154" s="48"/>
      <c r="GI154" s="48"/>
      <c r="GJ154" s="48"/>
      <c r="GK154" s="48"/>
      <c r="GL154" s="48"/>
      <c r="GM154" s="48"/>
      <c r="GN154" s="48"/>
      <c r="GO154" s="48"/>
      <c r="GP154" s="48"/>
      <c r="GQ154" s="48"/>
      <c r="GR154" s="48"/>
      <c r="GS154" s="48"/>
      <c r="GT154" s="48"/>
      <c r="GU154" s="48"/>
      <c r="GV154" s="48"/>
      <c r="GW154" s="48"/>
      <c r="GX154" s="48"/>
      <c r="GY154" s="48"/>
      <c r="GZ154" s="48"/>
      <c r="HA154" s="48"/>
      <c r="HB154" s="48"/>
      <c r="HC154" s="48"/>
      <c r="HD154" s="48"/>
      <c r="HE154" s="48"/>
      <c r="HF154" s="48"/>
      <c r="HG154" s="48"/>
      <c r="HH154" s="48"/>
      <c r="HI154" s="48"/>
      <c r="HJ154" s="48"/>
      <c r="HK154" s="48"/>
      <c r="HL154" s="48"/>
      <c r="HM154" s="14"/>
      <c r="HN154" s="14"/>
      <c r="HO154" s="48"/>
      <c r="HP154" s="48"/>
      <c r="HQ154" s="14"/>
      <c r="HR154" s="14"/>
      <c r="HS154" s="48"/>
      <c r="HT154" s="48"/>
      <c r="HU154" s="14"/>
      <c r="HV154" s="14"/>
      <c r="HW154" s="48"/>
      <c r="HX154" s="48"/>
      <c r="HY154" s="14"/>
      <c r="HZ154" s="14"/>
      <c r="IA154" s="48"/>
      <c r="IB154" s="48"/>
      <c r="IC154" s="14"/>
      <c r="ID154" s="14"/>
      <c r="IE154" s="48"/>
      <c r="IF154" s="48"/>
      <c r="IG154" s="14"/>
      <c r="IH154" s="14"/>
      <c r="II154" s="48"/>
      <c r="IJ154" s="48"/>
      <c r="IK154" s="14"/>
      <c r="IL154" s="14"/>
      <c r="IM154" s="48"/>
      <c r="IN154" s="48"/>
      <c r="IO154" s="14"/>
      <c r="IP154" s="14"/>
      <c r="IQ154" s="48"/>
      <c r="IR154" s="48"/>
      <c r="IS154" s="14"/>
    </row>
    <row r="155" spans="1:253" s="12" customFormat="1" ht="15.75" x14ac:dyDescent="0.25">
      <c r="A155" s="57" t="s">
        <v>522</v>
      </c>
      <c r="B155" s="48">
        <f t="shared" si="466"/>
        <v>0</v>
      </c>
      <c r="C155" s="48">
        <f t="shared" si="467"/>
        <v>73.2</v>
      </c>
      <c r="D155" s="48">
        <f t="shared" si="468"/>
        <v>73.2</v>
      </c>
      <c r="E155" s="48">
        <f t="shared" si="489"/>
        <v>100</v>
      </c>
      <c r="F155" s="48"/>
      <c r="G155" s="48"/>
      <c r="H155" s="48"/>
      <c r="I155" s="48"/>
      <c r="J155" s="48"/>
      <c r="K155" s="48"/>
      <c r="L155" s="48"/>
      <c r="M155" s="48"/>
      <c r="N155" s="48"/>
      <c r="O155" s="48"/>
      <c r="P155" s="48"/>
      <c r="Q155" s="48"/>
      <c r="R155" s="48"/>
      <c r="S155" s="287"/>
      <c r="T155" s="287"/>
      <c r="U155" s="287"/>
      <c r="V155" s="287"/>
      <c r="W155" s="287"/>
      <c r="X155" s="287"/>
      <c r="Y155" s="287"/>
      <c r="Z155" s="287"/>
      <c r="AA155" s="287"/>
      <c r="AB155" s="287"/>
      <c r="AC155" s="287"/>
      <c r="AD155" s="287"/>
      <c r="AE155" s="287"/>
      <c r="AF155" s="287"/>
      <c r="AG155" s="15"/>
      <c r="AH155" s="48"/>
      <c r="AI155" s="48"/>
      <c r="AJ155" s="48"/>
      <c r="AK155" s="48"/>
      <c r="AL155" s="48"/>
      <c r="AM155" s="15"/>
      <c r="AN155" s="15"/>
      <c r="AO155" s="15"/>
      <c r="AP155" s="15"/>
      <c r="AQ155" s="287"/>
      <c r="AR155" s="287"/>
      <c r="AS155" s="287"/>
      <c r="AT155" s="287"/>
      <c r="AU155" s="287"/>
      <c r="AV155" s="287"/>
      <c r="AW155" s="14"/>
      <c r="AX155" s="14"/>
      <c r="AY155" s="287"/>
      <c r="AZ155" s="287"/>
      <c r="BA155" s="81"/>
      <c r="BB155" s="81"/>
      <c r="BC155" s="287"/>
      <c r="BD155" s="287"/>
      <c r="BE155" s="287"/>
      <c r="BF155" s="287"/>
      <c r="BG155" s="287"/>
      <c r="BH155" s="287"/>
      <c r="BI155" s="287"/>
      <c r="BJ155" s="287"/>
      <c r="BK155" s="287"/>
      <c r="BL155" s="287"/>
      <c r="BM155" s="287"/>
      <c r="BN155" s="287"/>
      <c r="BO155" s="287"/>
      <c r="BP155" s="287"/>
      <c r="BQ155" s="287"/>
      <c r="BR155" s="287"/>
      <c r="BS155" s="287"/>
      <c r="BT155" s="287"/>
      <c r="BU155" s="287"/>
      <c r="BV155" s="287"/>
      <c r="BW155" s="287"/>
      <c r="BX155" s="287"/>
      <c r="BY155" s="287"/>
      <c r="BZ155" s="287"/>
      <c r="CA155" s="48">
        <v>73.2</v>
      </c>
      <c r="CB155" s="48">
        <v>73.2</v>
      </c>
      <c r="CC155" s="14">
        <f t="shared" si="481"/>
        <v>100</v>
      </c>
      <c r="CD155" s="14"/>
      <c r="CE155" s="48"/>
      <c r="CF155" s="287"/>
      <c r="CG155" s="287"/>
      <c r="CH155" s="287"/>
      <c r="CI155" s="287"/>
      <c r="CJ155" s="287"/>
      <c r="CK155" s="287"/>
      <c r="CL155" s="287"/>
      <c r="CM155" s="48"/>
      <c r="CN155" s="287"/>
      <c r="CO155" s="287"/>
      <c r="CP155" s="287"/>
      <c r="CQ155" s="48"/>
      <c r="CR155" s="287"/>
      <c r="CS155" s="287"/>
      <c r="CT155" s="287"/>
      <c r="CU155" s="48"/>
      <c r="CV155" s="287"/>
      <c r="CW155" s="287"/>
      <c r="CX155" s="287"/>
      <c r="CY155" s="48"/>
      <c r="CZ155" s="287"/>
      <c r="DA155" s="287"/>
      <c r="DB155" s="275"/>
      <c r="DC155" s="48"/>
      <c r="DD155" s="48"/>
      <c r="DE155" s="287"/>
      <c r="DF155" s="287"/>
      <c r="DG155" s="48"/>
      <c r="DH155" s="48"/>
      <c r="DI155" s="14"/>
      <c r="DJ155" s="14"/>
      <c r="DK155" s="48"/>
      <c r="DL155" s="287"/>
      <c r="DM155" s="14"/>
      <c r="DN155" s="14"/>
      <c r="DO155" s="48"/>
      <c r="DP155" s="287"/>
      <c r="DQ155" s="14"/>
      <c r="DR155" s="14"/>
      <c r="DS155" s="48"/>
      <c r="DT155" s="287"/>
      <c r="DU155" s="14"/>
      <c r="DV155" s="14"/>
      <c r="DW155" s="48"/>
      <c r="DX155" s="287"/>
      <c r="DY155" s="14"/>
      <c r="DZ155" s="14"/>
      <c r="EA155" s="48"/>
      <c r="EB155" s="287"/>
      <c r="EC155" s="14"/>
      <c r="ED155" s="14"/>
      <c r="EE155" s="48"/>
      <c r="EF155" s="287"/>
      <c r="EG155" s="14"/>
      <c r="EH155" s="14"/>
      <c r="EI155" s="48"/>
      <c r="EJ155" s="287"/>
      <c r="EK155" s="14"/>
      <c r="EL155" s="14"/>
      <c r="EM155" s="48"/>
      <c r="EN155" s="287"/>
      <c r="EO155" s="14"/>
      <c r="EP155" s="14"/>
      <c r="EQ155" s="48"/>
      <c r="ER155" s="287"/>
      <c r="ES155" s="14"/>
      <c r="ET155" s="14"/>
      <c r="EU155" s="48"/>
      <c r="EV155" s="287"/>
      <c r="EW155" s="14"/>
      <c r="EX155" s="14"/>
      <c r="EY155" s="48"/>
      <c r="EZ155" s="287"/>
      <c r="FA155" s="14"/>
      <c r="FB155" s="14"/>
      <c r="FC155" s="48"/>
      <c r="FD155" s="287"/>
      <c r="FE155" s="14"/>
      <c r="FF155" s="14"/>
      <c r="FG155" s="48"/>
      <c r="FH155" s="287"/>
      <c r="FI155" s="14"/>
      <c r="FJ155" s="14"/>
      <c r="FK155" s="48"/>
      <c r="FL155" s="287"/>
      <c r="FM155" s="14"/>
      <c r="FN155" s="14"/>
      <c r="FO155" s="48"/>
      <c r="FP155" s="287"/>
      <c r="FQ155" s="14"/>
      <c r="FR155" s="14"/>
      <c r="FS155" s="48"/>
      <c r="FT155" s="48"/>
      <c r="FU155" s="48"/>
      <c r="FV155" s="48"/>
      <c r="FW155" s="48"/>
      <c r="FX155" s="48"/>
      <c r="FY155" s="48"/>
      <c r="FZ155" s="48"/>
      <c r="GA155" s="48"/>
      <c r="GB155" s="48"/>
      <c r="GC155" s="48"/>
      <c r="GD155" s="48"/>
      <c r="GE155" s="48"/>
      <c r="GF155" s="48"/>
      <c r="GG155" s="48"/>
      <c r="GH155" s="48"/>
      <c r="GI155" s="48"/>
      <c r="GJ155" s="48"/>
      <c r="GK155" s="48"/>
      <c r="GL155" s="48"/>
      <c r="GM155" s="48"/>
      <c r="GN155" s="48"/>
      <c r="GO155" s="48"/>
      <c r="GP155" s="48"/>
      <c r="GQ155" s="48"/>
      <c r="GR155" s="48"/>
      <c r="GS155" s="48"/>
      <c r="GT155" s="48"/>
      <c r="GU155" s="48"/>
      <c r="GV155" s="48"/>
      <c r="GW155" s="48"/>
      <c r="GX155" s="48"/>
      <c r="GY155" s="48"/>
      <c r="GZ155" s="48"/>
      <c r="HA155" s="48"/>
      <c r="HB155" s="48"/>
      <c r="HC155" s="48"/>
      <c r="HD155" s="48"/>
      <c r="HE155" s="48"/>
      <c r="HF155" s="48"/>
      <c r="HG155" s="48"/>
      <c r="HH155" s="48"/>
      <c r="HI155" s="48"/>
      <c r="HJ155" s="48"/>
      <c r="HK155" s="48"/>
      <c r="HL155" s="48"/>
      <c r="HM155" s="14"/>
      <c r="HN155" s="14"/>
      <c r="HO155" s="48"/>
      <c r="HP155" s="48"/>
      <c r="HQ155" s="14"/>
      <c r="HR155" s="14"/>
      <c r="HS155" s="48"/>
      <c r="HT155" s="48"/>
      <c r="HU155" s="14"/>
      <c r="HV155" s="14"/>
      <c r="HW155" s="48"/>
      <c r="HX155" s="48"/>
      <c r="HY155" s="14"/>
      <c r="HZ155" s="14"/>
      <c r="IA155" s="48"/>
      <c r="IB155" s="48"/>
      <c r="IC155" s="14"/>
      <c r="ID155" s="14"/>
      <c r="IE155" s="48"/>
      <c r="IF155" s="48"/>
      <c r="IG155" s="14"/>
      <c r="IH155" s="14"/>
      <c r="II155" s="48"/>
      <c r="IJ155" s="48"/>
      <c r="IK155" s="14"/>
      <c r="IL155" s="14"/>
      <c r="IM155" s="48"/>
      <c r="IN155" s="48"/>
      <c r="IO155" s="14"/>
      <c r="IP155" s="14"/>
      <c r="IQ155" s="48"/>
      <c r="IR155" s="48"/>
      <c r="IS155" s="14"/>
    </row>
    <row r="156" spans="1:253" s="12" customFormat="1" ht="15.75" x14ac:dyDescent="0.25">
      <c r="A156" s="57" t="s">
        <v>523</v>
      </c>
      <c r="B156" s="48">
        <f t="shared" si="466"/>
        <v>0</v>
      </c>
      <c r="C156" s="48">
        <f t="shared" si="467"/>
        <v>63.2</v>
      </c>
      <c r="D156" s="48">
        <f t="shared" si="468"/>
        <v>63.2</v>
      </c>
      <c r="E156" s="48">
        <f t="shared" si="489"/>
        <v>100</v>
      </c>
      <c r="F156" s="48"/>
      <c r="G156" s="48"/>
      <c r="H156" s="48"/>
      <c r="I156" s="48"/>
      <c r="J156" s="48"/>
      <c r="K156" s="48"/>
      <c r="L156" s="48"/>
      <c r="M156" s="48"/>
      <c r="N156" s="48"/>
      <c r="O156" s="48"/>
      <c r="P156" s="48"/>
      <c r="Q156" s="48"/>
      <c r="R156" s="48"/>
      <c r="S156" s="287"/>
      <c r="T156" s="287"/>
      <c r="U156" s="287"/>
      <c r="V156" s="287"/>
      <c r="W156" s="287"/>
      <c r="X156" s="287"/>
      <c r="Y156" s="287"/>
      <c r="Z156" s="287"/>
      <c r="AA156" s="287"/>
      <c r="AB156" s="287"/>
      <c r="AC156" s="287"/>
      <c r="AD156" s="287"/>
      <c r="AE156" s="287"/>
      <c r="AF156" s="287"/>
      <c r="AG156" s="15"/>
      <c r="AH156" s="48"/>
      <c r="AI156" s="48"/>
      <c r="AJ156" s="48"/>
      <c r="AK156" s="48"/>
      <c r="AL156" s="48"/>
      <c r="AM156" s="15"/>
      <c r="AN156" s="15"/>
      <c r="AO156" s="15"/>
      <c r="AP156" s="15"/>
      <c r="AQ156" s="287"/>
      <c r="AR156" s="287"/>
      <c r="AS156" s="287"/>
      <c r="AT156" s="287"/>
      <c r="AU156" s="287"/>
      <c r="AV156" s="287"/>
      <c r="AW156" s="14"/>
      <c r="AX156" s="14"/>
      <c r="AY156" s="287"/>
      <c r="AZ156" s="287"/>
      <c r="BA156" s="81"/>
      <c r="BB156" s="81"/>
      <c r="BC156" s="287"/>
      <c r="BD156" s="287"/>
      <c r="BE156" s="287"/>
      <c r="BF156" s="287"/>
      <c r="BG156" s="287"/>
      <c r="BH156" s="287"/>
      <c r="BI156" s="287"/>
      <c r="BJ156" s="287"/>
      <c r="BK156" s="287"/>
      <c r="BL156" s="287"/>
      <c r="BM156" s="287"/>
      <c r="BN156" s="287"/>
      <c r="BO156" s="287"/>
      <c r="BP156" s="287"/>
      <c r="BQ156" s="287"/>
      <c r="BR156" s="287"/>
      <c r="BS156" s="287"/>
      <c r="BT156" s="287"/>
      <c r="BU156" s="287"/>
      <c r="BV156" s="287"/>
      <c r="BW156" s="287"/>
      <c r="BX156" s="287"/>
      <c r="BY156" s="287"/>
      <c r="BZ156" s="287"/>
      <c r="CA156" s="48">
        <v>63.2</v>
      </c>
      <c r="CB156" s="48">
        <v>63.2</v>
      </c>
      <c r="CC156" s="14">
        <f t="shared" si="481"/>
        <v>100</v>
      </c>
      <c r="CD156" s="14"/>
      <c r="CE156" s="48"/>
      <c r="CF156" s="287"/>
      <c r="CG156" s="287"/>
      <c r="CH156" s="287"/>
      <c r="CI156" s="287"/>
      <c r="CJ156" s="287"/>
      <c r="CK156" s="287"/>
      <c r="CL156" s="287"/>
      <c r="CM156" s="48"/>
      <c r="CN156" s="287"/>
      <c r="CO156" s="287"/>
      <c r="CP156" s="287"/>
      <c r="CQ156" s="48"/>
      <c r="CR156" s="287"/>
      <c r="CS156" s="287"/>
      <c r="CT156" s="287"/>
      <c r="CU156" s="48"/>
      <c r="CV156" s="287"/>
      <c r="CW156" s="287"/>
      <c r="CX156" s="287"/>
      <c r="CY156" s="48"/>
      <c r="CZ156" s="287"/>
      <c r="DA156" s="287"/>
      <c r="DB156" s="275"/>
      <c r="DC156" s="48"/>
      <c r="DD156" s="48"/>
      <c r="DE156" s="287"/>
      <c r="DF156" s="287"/>
      <c r="DG156" s="48"/>
      <c r="DH156" s="48"/>
      <c r="DI156" s="14"/>
      <c r="DJ156" s="14"/>
      <c r="DK156" s="48"/>
      <c r="DL156" s="287"/>
      <c r="DM156" s="14"/>
      <c r="DN156" s="14"/>
      <c r="DO156" s="48"/>
      <c r="DP156" s="287"/>
      <c r="DQ156" s="14"/>
      <c r="DR156" s="14"/>
      <c r="DS156" s="48"/>
      <c r="DT156" s="287"/>
      <c r="DU156" s="14"/>
      <c r="DV156" s="14"/>
      <c r="DW156" s="48"/>
      <c r="DX156" s="287"/>
      <c r="DY156" s="14"/>
      <c r="DZ156" s="14"/>
      <c r="EA156" s="48"/>
      <c r="EB156" s="287"/>
      <c r="EC156" s="14"/>
      <c r="ED156" s="14"/>
      <c r="EE156" s="48"/>
      <c r="EF156" s="287"/>
      <c r="EG156" s="14"/>
      <c r="EH156" s="14"/>
      <c r="EI156" s="48"/>
      <c r="EJ156" s="287"/>
      <c r="EK156" s="14"/>
      <c r="EL156" s="14"/>
      <c r="EM156" s="48"/>
      <c r="EN156" s="287"/>
      <c r="EO156" s="14"/>
      <c r="EP156" s="14"/>
      <c r="EQ156" s="48"/>
      <c r="ER156" s="287"/>
      <c r="ES156" s="14"/>
      <c r="ET156" s="14"/>
      <c r="EU156" s="48"/>
      <c r="EV156" s="287"/>
      <c r="EW156" s="14"/>
      <c r="EX156" s="14"/>
      <c r="EY156" s="48"/>
      <c r="EZ156" s="287"/>
      <c r="FA156" s="14"/>
      <c r="FB156" s="14"/>
      <c r="FC156" s="48"/>
      <c r="FD156" s="287"/>
      <c r="FE156" s="14"/>
      <c r="FF156" s="14"/>
      <c r="FG156" s="48"/>
      <c r="FH156" s="287"/>
      <c r="FI156" s="14"/>
      <c r="FJ156" s="14"/>
      <c r="FK156" s="48"/>
      <c r="FL156" s="287"/>
      <c r="FM156" s="14"/>
      <c r="FN156" s="14"/>
      <c r="FO156" s="48"/>
      <c r="FP156" s="287"/>
      <c r="FQ156" s="14"/>
      <c r="FR156" s="14"/>
      <c r="FS156" s="48"/>
      <c r="FT156" s="48"/>
      <c r="FU156" s="48"/>
      <c r="FV156" s="48"/>
      <c r="FW156" s="48"/>
      <c r="FX156" s="48"/>
      <c r="FY156" s="48"/>
      <c r="FZ156" s="48"/>
      <c r="GA156" s="48"/>
      <c r="GB156" s="48"/>
      <c r="GC156" s="48"/>
      <c r="GD156" s="48"/>
      <c r="GE156" s="48"/>
      <c r="GF156" s="48"/>
      <c r="GG156" s="48"/>
      <c r="GH156" s="48"/>
      <c r="GI156" s="48"/>
      <c r="GJ156" s="48"/>
      <c r="GK156" s="48"/>
      <c r="GL156" s="48"/>
      <c r="GM156" s="48"/>
      <c r="GN156" s="48"/>
      <c r="GO156" s="48"/>
      <c r="GP156" s="48"/>
      <c r="GQ156" s="48"/>
      <c r="GR156" s="48"/>
      <c r="GS156" s="48"/>
      <c r="GT156" s="48"/>
      <c r="GU156" s="48"/>
      <c r="GV156" s="48"/>
      <c r="GW156" s="48"/>
      <c r="GX156" s="48"/>
      <c r="GY156" s="48"/>
      <c r="GZ156" s="48"/>
      <c r="HA156" s="48"/>
      <c r="HB156" s="48"/>
      <c r="HC156" s="48"/>
      <c r="HD156" s="48"/>
      <c r="HE156" s="48"/>
      <c r="HF156" s="48"/>
      <c r="HG156" s="48"/>
      <c r="HH156" s="48"/>
      <c r="HI156" s="48"/>
      <c r="HJ156" s="48"/>
      <c r="HK156" s="48"/>
      <c r="HL156" s="48"/>
      <c r="HM156" s="14"/>
      <c r="HN156" s="14"/>
      <c r="HO156" s="48"/>
      <c r="HP156" s="48"/>
      <c r="HQ156" s="14"/>
      <c r="HR156" s="14"/>
      <c r="HS156" s="48"/>
      <c r="HT156" s="48"/>
      <c r="HU156" s="14"/>
      <c r="HV156" s="14"/>
      <c r="HW156" s="48"/>
      <c r="HX156" s="48"/>
      <c r="HY156" s="14"/>
      <c r="HZ156" s="14"/>
      <c r="IA156" s="48"/>
      <c r="IB156" s="48"/>
      <c r="IC156" s="14"/>
      <c r="ID156" s="14"/>
      <c r="IE156" s="48"/>
      <c r="IF156" s="48"/>
      <c r="IG156" s="14"/>
      <c r="IH156" s="14"/>
      <c r="II156" s="48"/>
      <c r="IJ156" s="48"/>
      <c r="IK156" s="14"/>
      <c r="IL156" s="14"/>
      <c r="IM156" s="48"/>
      <c r="IN156" s="48"/>
      <c r="IO156" s="14"/>
      <c r="IP156" s="14"/>
      <c r="IQ156" s="48"/>
      <c r="IR156" s="48"/>
      <c r="IS156" s="14"/>
    </row>
    <row r="157" spans="1:253" s="12" customFormat="1" ht="15.75" x14ac:dyDescent="0.25">
      <c r="A157" s="57" t="s">
        <v>524</v>
      </c>
      <c r="B157" s="48">
        <f t="shared" si="466"/>
        <v>0</v>
      </c>
      <c r="C157" s="48">
        <f t="shared" si="467"/>
        <v>77.2</v>
      </c>
      <c r="D157" s="48">
        <f t="shared" si="468"/>
        <v>77.2</v>
      </c>
      <c r="E157" s="48">
        <f t="shared" si="489"/>
        <v>100</v>
      </c>
      <c r="F157" s="48"/>
      <c r="G157" s="48"/>
      <c r="H157" s="48"/>
      <c r="I157" s="48"/>
      <c r="J157" s="48"/>
      <c r="K157" s="48"/>
      <c r="L157" s="48"/>
      <c r="M157" s="48"/>
      <c r="N157" s="48"/>
      <c r="O157" s="48"/>
      <c r="P157" s="48"/>
      <c r="Q157" s="48"/>
      <c r="R157" s="48"/>
      <c r="S157" s="287"/>
      <c r="T157" s="287"/>
      <c r="U157" s="287"/>
      <c r="V157" s="287"/>
      <c r="W157" s="287"/>
      <c r="X157" s="287"/>
      <c r="Y157" s="287"/>
      <c r="Z157" s="287"/>
      <c r="AA157" s="287"/>
      <c r="AB157" s="287"/>
      <c r="AC157" s="287"/>
      <c r="AD157" s="287"/>
      <c r="AE157" s="287"/>
      <c r="AF157" s="287"/>
      <c r="AG157" s="15"/>
      <c r="AH157" s="48"/>
      <c r="AI157" s="48"/>
      <c r="AJ157" s="48"/>
      <c r="AK157" s="48"/>
      <c r="AL157" s="48"/>
      <c r="AM157" s="15"/>
      <c r="AN157" s="15"/>
      <c r="AO157" s="15"/>
      <c r="AP157" s="15"/>
      <c r="AQ157" s="287"/>
      <c r="AR157" s="287"/>
      <c r="AS157" s="287"/>
      <c r="AT157" s="287"/>
      <c r="AU157" s="287"/>
      <c r="AV157" s="287"/>
      <c r="AW157" s="14"/>
      <c r="AX157" s="14"/>
      <c r="AY157" s="287"/>
      <c r="AZ157" s="287"/>
      <c r="BA157" s="81"/>
      <c r="BB157" s="81"/>
      <c r="BC157" s="287"/>
      <c r="BD157" s="287"/>
      <c r="BE157" s="287"/>
      <c r="BF157" s="287"/>
      <c r="BG157" s="287"/>
      <c r="BH157" s="287"/>
      <c r="BI157" s="287"/>
      <c r="BJ157" s="287"/>
      <c r="BK157" s="287"/>
      <c r="BL157" s="287"/>
      <c r="BM157" s="287"/>
      <c r="BN157" s="287"/>
      <c r="BO157" s="287"/>
      <c r="BP157" s="287"/>
      <c r="BQ157" s="287"/>
      <c r="BR157" s="287"/>
      <c r="BS157" s="287"/>
      <c r="BT157" s="287"/>
      <c r="BU157" s="287"/>
      <c r="BV157" s="287"/>
      <c r="BW157" s="287"/>
      <c r="BX157" s="287"/>
      <c r="BY157" s="287"/>
      <c r="BZ157" s="287"/>
      <c r="CA157" s="48">
        <v>77.2</v>
      </c>
      <c r="CB157" s="48">
        <v>77.2</v>
      </c>
      <c r="CC157" s="14">
        <f t="shared" si="481"/>
        <v>100</v>
      </c>
      <c r="CD157" s="14"/>
      <c r="CE157" s="48"/>
      <c r="CF157" s="287"/>
      <c r="CG157" s="287"/>
      <c r="CH157" s="287"/>
      <c r="CI157" s="287"/>
      <c r="CJ157" s="287"/>
      <c r="CK157" s="287"/>
      <c r="CL157" s="287"/>
      <c r="CM157" s="48"/>
      <c r="CN157" s="287"/>
      <c r="CO157" s="287"/>
      <c r="CP157" s="287"/>
      <c r="CQ157" s="48"/>
      <c r="CR157" s="287"/>
      <c r="CS157" s="287"/>
      <c r="CT157" s="287"/>
      <c r="CU157" s="48"/>
      <c r="CV157" s="287"/>
      <c r="CW157" s="287"/>
      <c r="CX157" s="287"/>
      <c r="CY157" s="48"/>
      <c r="CZ157" s="287"/>
      <c r="DA157" s="287"/>
      <c r="DB157" s="275"/>
      <c r="DC157" s="48"/>
      <c r="DD157" s="48"/>
      <c r="DE157" s="287"/>
      <c r="DF157" s="287"/>
      <c r="DG157" s="48"/>
      <c r="DH157" s="48"/>
      <c r="DI157" s="14"/>
      <c r="DJ157" s="14"/>
      <c r="DK157" s="48"/>
      <c r="DL157" s="287"/>
      <c r="DM157" s="14"/>
      <c r="DN157" s="14"/>
      <c r="DO157" s="48"/>
      <c r="DP157" s="287"/>
      <c r="DQ157" s="14"/>
      <c r="DR157" s="14"/>
      <c r="DS157" s="48"/>
      <c r="DT157" s="287"/>
      <c r="DU157" s="14"/>
      <c r="DV157" s="14"/>
      <c r="DW157" s="48"/>
      <c r="DX157" s="287"/>
      <c r="DY157" s="14"/>
      <c r="DZ157" s="14"/>
      <c r="EA157" s="48"/>
      <c r="EB157" s="287"/>
      <c r="EC157" s="14"/>
      <c r="ED157" s="14"/>
      <c r="EE157" s="48"/>
      <c r="EF157" s="287"/>
      <c r="EG157" s="14"/>
      <c r="EH157" s="14"/>
      <c r="EI157" s="48"/>
      <c r="EJ157" s="287"/>
      <c r="EK157" s="14"/>
      <c r="EL157" s="14"/>
      <c r="EM157" s="48"/>
      <c r="EN157" s="287"/>
      <c r="EO157" s="14"/>
      <c r="EP157" s="14"/>
      <c r="EQ157" s="48"/>
      <c r="ER157" s="287"/>
      <c r="ES157" s="14"/>
      <c r="ET157" s="14"/>
      <c r="EU157" s="48"/>
      <c r="EV157" s="287"/>
      <c r="EW157" s="14"/>
      <c r="EX157" s="14"/>
      <c r="EY157" s="48"/>
      <c r="EZ157" s="287"/>
      <c r="FA157" s="14"/>
      <c r="FB157" s="14"/>
      <c r="FC157" s="48"/>
      <c r="FD157" s="287"/>
      <c r="FE157" s="14"/>
      <c r="FF157" s="14"/>
      <c r="FG157" s="48"/>
      <c r="FH157" s="287"/>
      <c r="FI157" s="14"/>
      <c r="FJ157" s="14"/>
      <c r="FK157" s="48"/>
      <c r="FL157" s="287"/>
      <c r="FM157" s="14"/>
      <c r="FN157" s="14"/>
      <c r="FO157" s="48"/>
      <c r="FP157" s="287"/>
      <c r="FQ157" s="14"/>
      <c r="FR157" s="14"/>
      <c r="FS157" s="48"/>
      <c r="FT157" s="48"/>
      <c r="FU157" s="48"/>
      <c r="FV157" s="48"/>
      <c r="FW157" s="48"/>
      <c r="FX157" s="48"/>
      <c r="FY157" s="48"/>
      <c r="FZ157" s="48"/>
      <c r="GA157" s="48"/>
      <c r="GB157" s="48"/>
      <c r="GC157" s="48"/>
      <c r="GD157" s="48"/>
      <c r="GE157" s="48"/>
      <c r="GF157" s="48"/>
      <c r="GG157" s="48"/>
      <c r="GH157" s="48"/>
      <c r="GI157" s="48"/>
      <c r="GJ157" s="48"/>
      <c r="GK157" s="48"/>
      <c r="GL157" s="48"/>
      <c r="GM157" s="48"/>
      <c r="GN157" s="48"/>
      <c r="GO157" s="48"/>
      <c r="GP157" s="48"/>
      <c r="GQ157" s="48"/>
      <c r="GR157" s="48"/>
      <c r="GS157" s="48"/>
      <c r="GT157" s="48"/>
      <c r="GU157" s="48"/>
      <c r="GV157" s="48"/>
      <c r="GW157" s="48"/>
      <c r="GX157" s="48"/>
      <c r="GY157" s="48"/>
      <c r="GZ157" s="48"/>
      <c r="HA157" s="48"/>
      <c r="HB157" s="48"/>
      <c r="HC157" s="48"/>
      <c r="HD157" s="48"/>
      <c r="HE157" s="48"/>
      <c r="HF157" s="48"/>
      <c r="HG157" s="48"/>
      <c r="HH157" s="48"/>
      <c r="HI157" s="48"/>
      <c r="HJ157" s="48"/>
      <c r="HK157" s="48"/>
      <c r="HL157" s="48"/>
      <c r="HM157" s="14"/>
      <c r="HN157" s="14"/>
      <c r="HO157" s="48"/>
      <c r="HP157" s="48"/>
      <c r="HQ157" s="14"/>
      <c r="HR157" s="14"/>
      <c r="HS157" s="48"/>
      <c r="HT157" s="48"/>
      <c r="HU157" s="14"/>
      <c r="HV157" s="14"/>
      <c r="HW157" s="48"/>
      <c r="HX157" s="48"/>
      <c r="HY157" s="14"/>
      <c r="HZ157" s="14"/>
      <c r="IA157" s="48"/>
      <c r="IB157" s="48"/>
      <c r="IC157" s="14"/>
      <c r="ID157" s="14"/>
      <c r="IE157" s="48"/>
      <c r="IF157" s="48"/>
      <c r="IG157" s="14"/>
      <c r="IH157" s="14"/>
      <c r="II157" s="48"/>
      <c r="IJ157" s="48"/>
      <c r="IK157" s="14"/>
      <c r="IL157" s="14"/>
      <c r="IM157" s="48"/>
      <c r="IN157" s="48"/>
      <c r="IO157" s="14"/>
      <c r="IP157" s="14"/>
      <c r="IQ157" s="48"/>
      <c r="IR157" s="48"/>
      <c r="IS157" s="14"/>
    </row>
    <row r="158" spans="1:253" s="12" customFormat="1" ht="15.75" x14ac:dyDescent="0.25">
      <c r="A158" s="57" t="s">
        <v>525</v>
      </c>
      <c r="B158" s="48">
        <f t="shared" si="466"/>
        <v>0</v>
      </c>
      <c r="C158" s="48">
        <f t="shared" si="467"/>
        <v>125</v>
      </c>
      <c r="D158" s="48">
        <f t="shared" si="468"/>
        <v>125</v>
      </c>
      <c r="E158" s="48">
        <f t="shared" si="489"/>
        <v>100</v>
      </c>
      <c r="F158" s="48"/>
      <c r="G158" s="48"/>
      <c r="H158" s="48"/>
      <c r="I158" s="48"/>
      <c r="J158" s="48"/>
      <c r="K158" s="48"/>
      <c r="L158" s="48"/>
      <c r="M158" s="48"/>
      <c r="N158" s="48"/>
      <c r="O158" s="48"/>
      <c r="P158" s="48"/>
      <c r="Q158" s="48"/>
      <c r="R158" s="48"/>
      <c r="S158" s="287"/>
      <c r="T158" s="287"/>
      <c r="U158" s="287"/>
      <c r="V158" s="287"/>
      <c r="W158" s="287"/>
      <c r="X158" s="287"/>
      <c r="Y158" s="287"/>
      <c r="Z158" s="287"/>
      <c r="AA158" s="287"/>
      <c r="AB158" s="287"/>
      <c r="AC158" s="287"/>
      <c r="AD158" s="287"/>
      <c r="AE158" s="287"/>
      <c r="AF158" s="287"/>
      <c r="AG158" s="15"/>
      <c r="AH158" s="48"/>
      <c r="AI158" s="48"/>
      <c r="AJ158" s="48"/>
      <c r="AK158" s="48"/>
      <c r="AL158" s="48"/>
      <c r="AM158" s="15"/>
      <c r="AN158" s="15"/>
      <c r="AO158" s="15"/>
      <c r="AP158" s="15"/>
      <c r="AQ158" s="287"/>
      <c r="AR158" s="287"/>
      <c r="AS158" s="287"/>
      <c r="AT158" s="287"/>
      <c r="AU158" s="287"/>
      <c r="AV158" s="287"/>
      <c r="AW158" s="14"/>
      <c r="AX158" s="14"/>
      <c r="AY158" s="287"/>
      <c r="AZ158" s="287"/>
      <c r="BA158" s="81"/>
      <c r="BB158" s="81"/>
      <c r="BC158" s="287"/>
      <c r="BD158" s="287"/>
      <c r="BE158" s="287"/>
      <c r="BF158" s="287"/>
      <c r="BG158" s="287"/>
      <c r="BH158" s="287"/>
      <c r="BI158" s="287"/>
      <c r="BJ158" s="287"/>
      <c r="BK158" s="287"/>
      <c r="BL158" s="287"/>
      <c r="BM158" s="287"/>
      <c r="BN158" s="287"/>
      <c r="BO158" s="287"/>
      <c r="BP158" s="287"/>
      <c r="BQ158" s="287"/>
      <c r="BR158" s="287"/>
      <c r="BS158" s="287"/>
      <c r="BT158" s="287"/>
      <c r="BU158" s="287"/>
      <c r="BV158" s="287"/>
      <c r="BW158" s="287"/>
      <c r="BX158" s="287"/>
      <c r="BY158" s="287"/>
      <c r="BZ158" s="287"/>
      <c r="CA158" s="48">
        <v>125</v>
      </c>
      <c r="CB158" s="48">
        <v>125</v>
      </c>
      <c r="CC158" s="14">
        <f t="shared" si="481"/>
        <v>100</v>
      </c>
      <c r="CD158" s="14"/>
      <c r="CE158" s="48"/>
      <c r="CF158" s="287"/>
      <c r="CG158" s="287"/>
      <c r="CH158" s="287"/>
      <c r="CI158" s="287"/>
      <c r="CJ158" s="287"/>
      <c r="CK158" s="287"/>
      <c r="CL158" s="287"/>
      <c r="CM158" s="48"/>
      <c r="CN158" s="287"/>
      <c r="CO158" s="287"/>
      <c r="CP158" s="287"/>
      <c r="CQ158" s="48"/>
      <c r="CR158" s="287"/>
      <c r="CS158" s="287"/>
      <c r="CT158" s="287"/>
      <c r="CU158" s="48"/>
      <c r="CV158" s="287"/>
      <c r="CW158" s="287"/>
      <c r="CX158" s="287"/>
      <c r="CY158" s="48"/>
      <c r="CZ158" s="287"/>
      <c r="DA158" s="287"/>
      <c r="DB158" s="275"/>
      <c r="DC158" s="48"/>
      <c r="DD158" s="48"/>
      <c r="DE158" s="287"/>
      <c r="DF158" s="287"/>
      <c r="DG158" s="48"/>
      <c r="DH158" s="48"/>
      <c r="DI158" s="14"/>
      <c r="DJ158" s="14"/>
      <c r="DK158" s="48"/>
      <c r="DL158" s="287"/>
      <c r="DM158" s="14"/>
      <c r="DN158" s="14"/>
      <c r="DO158" s="48"/>
      <c r="DP158" s="287"/>
      <c r="DQ158" s="14"/>
      <c r="DR158" s="14"/>
      <c r="DS158" s="48"/>
      <c r="DT158" s="287"/>
      <c r="DU158" s="14"/>
      <c r="DV158" s="14"/>
      <c r="DW158" s="48"/>
      <c r="DX158" s="287"/>
      <c r="DY158" s="14"/>
      <c r="DZ158" s="14"/>
      <c r="EA158" s="48"/>
      <c r="EB158" s="287"/>
      <c r="EC158" s="14"/>
      <c r="ED158" s="14"/>
      <c r="EE158" s="48"/>
      <c r="EF158" s="287"/>
      <c r="EG158" s="14"/>
      <c r="EH158" s="14"/>
      <c r="EI158" s="48"/>
      <c r="EJ158" s="287"/>
      <c r="EK158" s="14"/>
      <c r="EL158" s="14"/>
      <c r="EM158" s="48"/>
      <c r="EN158" s="287"/>
      <c r="EO158" s="14"/>
      <c r="EP158" s="14"/>
      <c r="EQ158" s="48"/>
      <c r="ER158" s="287"/>
      <c r="ES158" s="14"/>
      <c r="ET158" s="14"/>
      <c r="EU158" s="48"/>
      <c r="EV158" s="287"/>
      <c r="EW158" s="14"/>
      <c r="EX158" s="14"/>
      <c r="EY158" s="48"/>
      <c r="EZ158" s="287"/>
      <c r="FA158" s="14"/>
      <c r="FB158" s="14"/>
      <c r="FC158" s="48"/>
      <c r="FD158" s="287"/>
      <c r="FE158" s="14"/>
      <c r="FF158" s="14"/>
      <c r="FG158" s="48"/>
      <c r="FH158" s="287"/>
      <c r="FI158" s="14"/>
      <c r="FJ158" s="14"/>
      <c r="FK158" s="48"/>
      <c r="FL158" s="287"/>
      <c r="FM158" s="14"/>
      <c r="FN158" s="14"/>
      <c r="FO158" s="48"/>
      <c r="FP158" s="287"/>
      <c r="FQ158" s="14"/>
      <c r="FR158" s="14"/>
      <c r="FS158" s="48"/>
      <c r="FT158" s="48"/>
      <c r="FU158" s="48"/>
      <c r="FV158" s="48"/>
      <c r="FW158" s="48"/>
      <c r="FX158" s="48"/>
      <c r="FY158" s="48"/>
      <c r="FZ158" s="48"/>
      <c r="GA158" s="48"/>
      <c r="GB158" s="48"/>
      <c r="GC158" s="48"/>
      <c r="GD158" s="48"/>
      <c r="GE158" s="48"/>
      <c r="GF158" s="48"/>
      <c r="GG158" s="48"/>
      <c r="GH158" s="48"/>
      <c r="GI158" s="48"/>
      <c r="GJ158" s="48"/>
      <c r="GK158" s="48"/>
      <c r="GL158" s="48"/>
      <c r="GM158" s="48"/>
      <c r="GN158" s="48"/>
      <c r="GO158" s="48"/>
      <c r="GP158" s="48"/>
      <c r="GQ158" s="48"/>
      <c r="GR158" s="48"/>
      <c r="GS158" s="48"/>
      <c r="GT158" s="48"/>
      <c r="GU158" s="48"/>
      <c r="GV158" s="48"/>
      <c r="GW158" s="48"/>
      <c r="GX158" s="48"/>
      <c r="GY158" s="48"/>
      <c r="GZ158" s="48"/>
      <c r="HA158" s="48"/>
      <c r="HB158" s="48"/>
      <c r="HC158" s="48"/>
      <c r="HD158" s="48"/>
      <c r="HE158" s="48"/>
      <c r="HF158" s="48"/>
      <c r="HG158" s="48"/>
      <c r="HH158" s="48"/>
      <c r="HI158" s="48"/>
      <c r="HJ158" s="48"/>
      <c r="HK158" s="48"/>
      <c r="HL158" s="48"/>
      <c r="HM158" s="14"/>
      <c r="HN158" s="14"/>
      <c r="HO158" s="48"/>
      <c r="HP158" s="48"/>
      <c r="HQ158" s="14"/>
      <c r="HR158" s="14"/>
      <c r="HS158" s="48"/>
      <c r="HT158" s="48"/>
      <c r="HU158" s="14"/>
      <c r="HV158" s="14"/>
      <c r="HW158" s="48"/>
      <c r="HX158" s="48"/>
      <c r="HY158" s="14"/>
      <c r="HZ158" s="14"/>
      <c r="IA158" s="48"/>
      <c r="IB158" s="48"/>
      <c r="IC158" s="14"/>
      <c r="ID158" s="14"/>
      <c r="IE158" s="48"/>
      <c r="IF158" s="48"/>
      <c r="IG158" s="14"/>
      <c r="IH158" s="14"/>
      <c r="II158" s="48"/>
      <c r="IJ158" s="48"/>
      <c r="IK158" s="14"/>
      <c r="IL158" s="14"/>
      <c r="IM158" s="48"/>
      <c r="IN158" s="48"/>
      <c r="IO158" s="14"/>
      <c r="IP158" s="14"/>
      <c r="IQ158" s="48"/>
      <c r="IR158" s="48"/>
      <c r="IS158" s="14"/>
    </row>
    <row r="159" spans="1:253" s="12" customFormat="1" ht="15.75" x14ac:dyDescent="0.25">
      <c r="A159" s="57" t="s">
        <v>526</v>
      </c>
      <c r="B159" s="48">
        <f t="shared" si="466"/>
        <v>0</v>
      </c>
      <c r="C159" s="48">
        <f t="shared" si="467"/>
        <v>27.5</v>
      </c>
      <c r="D159" s="48">
        <f t="shared" si="468"/>
        <v>27.5</v>
      </c>
      <c r="E159" s="48">
        <f t="shared" si="489"/>
        <v>100</v>
      </c>
      <c r="F159" s="48"/>
      <c r="G159" s="48"/>
      <c r="H159" s="48"/>
      <c r="I159" s="48"/>
      <c r="J159" s="48"/>
      <c r="K159" s="48"/>
      <c r="L159" s="48"/>
      <c r="M159" s="48"/>
      <c r="N159" s="48"/>
      <c r="O159" s="48"/>
      <c r="P159" s="48"/>
      <c r="Q159" s="48"/>
      <c r="R159" s="48"/>
      <c r="S159" s="287"/>
      <c r="T159" s="287"/>
      <c r="U159" s="287"/>
      <c r="V159" s="287"/>
      <c r="W159" s="287"/>
      <c r="X159" s="287"/>
      <c r="Y159" s="287"/>
      <c r="Z159" s="287"/>
      <c r="AA159" s="287"/>
      <c r="AB159" s="287"/>
      <c r="AC159" s="287"/>
      <c r="AD159" s="287"/>
      <c r="AE159" s="287"/>
      <c r="AF159" s="287"/>
      <c r="AG159" s="15"/>
      <c r="AH159" s="48"/>
      <c r="AI159" s="48"/>
      <c r="AJ159" s="48"/>
      <c r="AK159" s="48"/>
      <c r="AL159" s="48"/>
      <c r="AM159" s="15"/>
      <c r="AN159" s="15"/>
      <c r="AO159" s="15"/>
      <c r="AP159" s="15"/>
      <c r="AQ159" s="287"/>
      <c r="AR159" s="287"/>
      <c r="AS159" s="287"/>
      <c r="AT159" s="287"/>
      <c r="AU159" s="287"/>
      <c r="AV159" s="287"/>
      <c r="AW159" s="14"/>
      <c r="AX159" s="14"/>
      <c r="AY159" s="287"/>
      <c r="AZ159" s="287"/>
      <c r="BA159" s="81"/>
      <c r="BB159" s="81"/>
      <c r="BC159" s="287"/>
      <c r="BD159" s="287"/>
      <c r="BE159" s="287"/>
      <c r="BF159" s="287"/>
      <c r="BG159" s="287"/>
      <c r="BH159" s="287"/>
      <c r="BI159" s="287"/>
      <c r="BJ159" s="287"/>
      <c r="BK159" s="287"/>
      <c r="BL159" s="287"/>
      <c r="BM159" s="287"/>
      <c r="BN159" s="287"/>
      <c r="BO159" s="287"/>
      <c r="BP159" s="287"/>
      <c r="BQ159" s="287"/>
      <c r="BR159" s="287"/>
      <c r="BS159" s="287"/>
      <c r="BT159" s="287"/>
      <c r="BU159" s="287"/>
      <c r="BV159" s="287"/>
      <c r="BW159" s="287"/>
      <c r="BX159" s="287"/>
      <c r="BY159" s="287"/>
      <c r="BZ159" s="287"/>
      <c r="CA159" s="48">
        <v>27.5</v>
      </c>
      <c r="CB159" s="48">
        <v>27.5</v>
      </c>
      <c r="CC159" s="14">
        <f t="shared" si="481"/>
        <v>100</v>
      </c>
      <c r="CD159" s="14"/>
      <c r="CE159" s="48"/>
      <c r="CF159" s="287"/>
      <c r="CG159" s="287"/>
      <c r="CH159" s="287"/>
      <c r="CI159" s="287"/>
      <c r="CJ159" s="287"/>
      <c r="CK159" s="287"/>
      <c r="CL159" s="287"/>
      <c r="CM159" s="48"/>
      <c r="CN159" s="287"/>
      <c r="CO159" s="287"/>
      <c r="CP159" s="287"/>
      <c r="CQ159" s="48"/>
      <c r="CR159" s="287"/>
      <c r="CS159" s="287"/>
      <c r="CT159" s="287"/>
      <c r="CU159" s="48"/>
      <c r="CV159" s="287"/>
      <c r="CW159" s="287"/>
      <c r="CX159" s="287"/>
      <c r="CY159" s="48"/>
      <c r="CZ159" s="287"/>
      <c r="DA159" s="287"/>
      <c r="DB159" s="275"/>
      <c r="DC159" s="48"/>
      <c r="DD159" s="48"/>
      <c r="DE159" s="287"/>
      <c r="DF159" s="287"/>
      <c r="DG159" s="48"/>
      <c r="DH159" s="48"/>
      <c r="DI159" s="14"/>
      <c r="DJ159" s="14"/>
      <c r="DK159" s="48"/>
      <c r="DL159" s="287"/>
      <c r="DM159" s="14"/>
      <c r="DN159" s="14"/>
      <c r="DO159" s="48"/>
      <c r="DP159" s="287"/>
      <c r="DQ159" s="14"/>
      <c r="DR159" s="14"/>
      <c r="DS159" s="48"/>
      <c r="DT159" s="287"/>
      <c r="DU159" s="14"/>
      <c r="DV159" s="14"/>
      <c r="DW159" s="48"/>
      <c r="DX159" s="287"/>
      <c r="DY159" s="14"/>
      <c r="DZ159" s="14"/>
      <c r="EA159" s="48"/>
      <c r="EB159" s="287"/>
      <c r="EC159" s="14"/>
      <c r="ED159" s="14"/>
      <c r="EE159" s="48"/>
      <c r="EF159" s="287"/>
      <c r="EG159" s="14"/>
      <c r="EH159" s="14"/>
      <c r="EI159" s="48"/>
      <c r="EJ159" s="287"/>
      <c r="EK159" s="14"/>
      <c r="EL159" s="14"/>
      <c r="EM159" s="48"/>
      <c r="EN159" s="287"/>
      <c r="EO159" s="14"/>
      <c r="EP159" s="14"/>
      <c r="EQ159" s="48"/>
      <c r="ER159" s="287"/>
      <c r="ES159" s="14"/>
      <c r="ET159" s="14"/>
      <c r="EU159" s="48"/>
      <c r="EV159" s="287"/>
      <c r="EW159" s="14"/>
      <c r="EX159" s="14"/>
      <c r="EY159" s="48"/>
      <c r="EZ159" s="287"/>
      <c r="FA159" s="14"/>
      <c r="FB159" s="14"/>
      <c r="FC159" s="48"/>
      <c r="FD159" s="287"/>
      <c r="FE159" s="14"/>
      <c r="FF159" s="14"/>
      <c r="FG159" s="48"/>
      <c r="FH159" s="287"/>
      <c r="FI159" s="14"/>
      <c r="FJ159" s="14"/>
      <c r="FK159" s="48"/>
      <c r="FL159" s="287"/>
      <c r="FM159" s="14"/>
      <c r="FN159" s="14"/>
      <c r="FO159" s="48"/>
      <c r="FP159" s="287"/>
      <c r="FQ159" s="14"/>
      <c r="FR159" s="14"/>
      <c r="FS159" s="48"/>
      <c r="FT159" s="48"/>
      <c r="FU159" s="48"/>
      <c r="FV159" s="48"/>
      <c r="FW159" s="48"/>
      <c r="FX159" s="48"/>
      <c r="FY159" s="48"/>
      <c r="FZ159" s="48"/>
      <c r="GA159" s="48"/>
      <c r="GB159" s="48"/>
      <c r="GC159" s="48"/>
      <c r="GD159" s="48"/>
      <c r="GE159" s="48"/>
      <c r="GF159" s="48"/>
      <c r="GG159" s="48"/>
      <c r="GH159" s="48"/>
      <c r="GI159" s="48"/>
      <c r="GJ159" s="48"/>
      <c r="GK159" s="48"/>
      <c r="GL159" s="48"/>
      <c r="GM159" s="48"/>
      <c r="GN159" s="48"/>
      <c r="GO159" s="48"/>
      <c r="GP159" s="48"/>
      <c r="GQ159" s="48"/>
      <c r="GR159" s="48"/>
      <c r="GS159" s="48"/>
      <c r="GT159" s="48"/>
      <c r="GU159" s="48"/>
      <c r="GV159" s="48"/>
      <c r="GW159" s="48"/>
      <c r="GX159" s="48"/>
      <c r="GY159" s="48"/>
      <c r="GZ159" s="48"/>
      <c r="HA159" s="48"/>
      <c r="HB159" s="48"/>
      <c r="HC159" s="48"/>
      <c r="HD159" s="48"/>
      <c r="HE159" s="48"/>
      <c r="HF159" s="48"/>
      <c r="HG159" s="48"/>
      <c r="HH159" s="48"/>
      <c r="HI159" s="48"/>
      <c r="HJ159" s="48"/>
      <c r="HK159" s="48"/>
      <c r="HL159" s="48"/>
      <c r="HM159" s="14"/>
      <c r="HN159" s="14"/>
      <c r="HO159" s="48"/>
      <c r="HP159" s="48"/>
      <c r="HQ159" s="14"/>
      <c r="HR159" s="14"/>
      <c r="HS159" s="48"/>
      <c r="HT159" s="48"/>
      <c r="HU159" s="14"/>
      <c r="HV159" s="14"/>
      <c r="HW159" s="48"/>
      <c r="HX159" s="48"/>
      <c r="HY159" s="14"/>
      <c r="HZ159" s="14"/>
      <c r="IA159" s="48"/>
      <c r="IB159" s="48"/>
      <c r="IC159" s="14"/>
      <c r="ID159" s="14"/>
      <c r="IE159" s="48"/>
      <c r="IF159" s="48"/>
      <c r="IG159" s="14"/>
      <c r="IH159" s="14"/>
      <c r="II159" s="48"/>
      <c r="IJ159" s="48"/>
      <c r="IK159" s="14"/>
      <c r="IL159" s="14"/>
      <c r="IM159" s="48"/>
      <c r="IN159" s="48"/>
      <c r="IO159" s="14"/>
      <c r="IP159" s="14"/>
      <c r="IQ159" s="48"/>
      <c r="IR159" s="48"/>
      <c r="IS159" s="14"/>
    </row>
    <row r="160" spans="1:253" s="12" customFormat="1" ht="15.75" x14ac:dyDescent="0.25">
      <c r="A160" s="57" t="s">
        <v>527</v>
      </c>
      <c r="B160" s="48">
        <f t="shared" si="466"/>
        <v>0</v>
      </c>
      <c r="C160" s="48">
        <f t="shared" si="467"/>
        <v>189.3</v>
      </c>
      <c r="D160" s="48">
        <f t="shared" si="468"/>
        <v>189.3</v>
      </c>
      <c r="E160" s="48">
        <f t="shared" si="489"/>
        <v>100</v>
      </c>
      <c r="F160" s="48"/>
      <c r="G160" s="48"/>
      <c r="H160" s="48"/>
      <c r="I160" s="48"/>
      <c r="J160" s="48"/>
      <c r="K160" s="48"/>
      <c r="L160" s="48"/>
      <c r="M160" s="48"/>
      <c r="N160" s="48"/>
      <c r="O160" s="48"/>
      <c r="P160" s="48"/>
      <c r="Q160" s="48"/>
      <c r="R160" s="48"/>
      <c r="S160" s="287"/>
      <c r="T160" s="287"/>
      <c r="U160" s="287"/>
      <c r="V160" s="287"/>
      <c r="W160" s="287"/>
      <c r="X160" s="287"/>
      <c r="Y160" s="287"/>
      <c r="Z160" s="287"/>
      <c r="AA160" s="287"/>
      <c r="AB160" s="287"/>
      <c r="AC160" s="287"/>
      <c r="AD160" s="287"/>
      <c r="AE160" s="287"/>
      <c r="AF160" s="287"/>
      <c r="AG160" s="15"/>
      <c r="AH160" s="48"/>
      <c r="AI160" s="48"/>
      <c r="AJ160" s="48"/>
      <c r="AK160" s="48"/>
      <c r="AL160" s="48"/>
      <c r="AM160" s="15"/>
      <c r="AN160" s="15"/>
      <c r="AO160" s="15"/>
      <c r="AP160" s="15"/>
      <c r="AQ160" s="287"/>
      <c r="AR160" s="287"/>
      <c r="AS160" s="287"/>
      <c r="AT160" s="287"/>
      <c r="AU160" s="287"/>
      <c r="AV160" s="287"/>
      <c r="AW160" s="14"/>
      <c r="AX160" s="14"/>
      <c r="AY160" s="287"/>
      <c r="AZ160" s="287"/>
      <c r="BA160" s="81"/>
      <c r="BB160" s="81"/>
      <c r="BC160" s="287"/>
      <c r="BD160" s="287"/>
      <c r="BE160" s="287"/>
      <c r="BF160" s="287"/>
      <c r="BG160" s="287"/>
      <c r="BH160" s="287"/>
      <c r="BI160" s="287"/>
      <c r="BJ160" s="287"/>
      <c r="BK160" s="287"/>
      <c r="BL160" s="287"/>
      <c r="BM160" s="287"/>
      <c r="BN160" s="287"/>
      <c r="BO160" s="287"/>
      <c r="BP160" s="287"/>
      <c r="BQ160" s="287"/>
      <c r="BR160" s="287"/>
      <c r="BS160" s="287"/>
      <c r="BT160" s="287"/>
      <c r="BU160" s="287"/>
      <c r="BV160" s="287"/>
      <c r="BW160" s="287"/>
      <c r="BX160" s="287"/>
      <c r="BY160" s="287"/>
      <c r="BZ160" s="287"/>
      <c r="CA160" s="48">
        <v>189.3</v>
      </c>
      <c r="CB160" s="48">
        <v>189.3</v>
      </c>
      <c r="CC160" s="14">
        <f t="shared" si="481"/>
        <v>100</v>
      </c>
      <c r="CD160" s="14"/>
      <c r="CE160" s="48"/>
      <c r="CF160" s="287"/>
      <c r="CG160" s="287"/>
      <c r="CH160" s="287"/>
      <c r="CI160" s="287"/>
      <c r="CJ160" s="287"/>
      <c r="CK160" s="287"/>
      <c r="CL160" s="287"/>
      <c r="CM160" s="48"/>
      <c r="CN160" s="287"/>
      <c r="CO160" s="287"/>
      <c r="CP160" s="287"/>
      <c r="CQ160" s="48"/>
      <c r="CR160" s="287"/>
      <c r="CS160" s="287"/>
      <c r="CT160" s="287"/>
      <c r="CU160" s="48"/>
      <c r="CV160" s="287"/>
      <c r="CW160" s="287"/>
      <c r="CX160" s="287"/>
      <c r="CY160" s="48"/>
      <c r="CZ160" s="287"/>
      <c r="DA160" s="287"/>
      <c r="DB160" s="275"/>
      <c r="DC160" s="48"/>
      <c r="DD160" s="48"/>
      <c r="DE160" s="287"/>
      <c r="DF160" s="287"/>
      <c r="DG160" s="48"/>
      <c r="DH160" s="48"/>
      <c r="DI160" s="14"/>
      <c r="DJ160" s="14"/>
      <c r="DK160" s="48"/>
      <c r="DL160" s="287"/>
      <c r="DM160" s="14"/>
      <c r="DN160" s="14"/>
      <c r="DO160" s="48"/>
      <c r="DP160" s="287"/>
      <c r="DQ160" s="14"/>
      <c r="DR160" s="14"/>
      <c r="DS160" s="48"/>
      <c r="DT160" s="287"/>
      <c r="DU160" s="14"/>
      <c r="DV160" s="14"/>
      <c r="DW160" s="48"/>
      <c r="DX160" s="287"/>
      <c r="DY160" s="14"/>
      <c r="DZ160" s="14"/>
      <c r="EA160" s="48"/>
      <c r="EB160" s="287"/>
      <c r="EC160" s="14"/>
      <c r="ED160" s="14"/>
      <c r="EE160" s="48"/>
      <c r="EF160" s="287"/>
      <c r="EG160" s="14"/>
      <c r="EH160" s="14"/>
      <c r="EI160" s="48"/>
      <c r="EJ160" s="287"/>
      <c r="EK160" s="14"/>
      <c r="EL160" s="14"/>
      <c r="EM160" s="48"/>
      <c r="EN160" s="287"/>
      <c r="EO160" s="14"/>
      <c r="EP160" s="14"/>
      <c r="EQ160" s="48"/>
      <c r="ER160" s="287"/>
      <c r="ES160" s="14"/>
      <c r="ET160" s="14"/>
      <c r="EU160" s="48"/>
      <c r="EV160" s="287"/>
      <c r="EW160" s="14"/>
      <c r="EX160" s="14"/>
      <c r="EY160" s="48"/>
      <c r="EZ160" s="287"/>
      <c r="FA160" s="14"/>
      <c r="FB160" s="14"/>
      <c r="FC160" s="48"/>
      <c r="FD160" s="287"/>
      <c r="FE160" s="14"/>
      <c r="FF160" s="14"/>
      <c r="FG160" s="48"/>
      <c r="FH160" s="287"/>
      <c r="FI160" s="14"/>
      <c r="FJ160" s="14"/>
      <c r="FK160" s="48"/>
      <c r="FL160" s="287"/>
      <c r="FM160" s="14"/>
      <c r="FN160" s="14"/>
      <c r="FO160" s="48"/>
      <c r="FP160" s="287"/>
      <c r="FQ160" s="14"/>
      <c r="FR160" s="14"/>
      <c r="FS160" s="48"/>
      <c r="FT160" s="48"/>
      <c r="FU160" s="48"/>
      <c r="FV160" s="48"/>
      <c r="FW160" s="48"/>
      <c r="FX160" s="48"/>
      <c r="FY160" s="48"/>
      <c r="FZ160" s="48"/>
      <c r="GA160" s="48"/>
      <c r="GB160" s="48"/>
      <c r="GC160" s="48"/>
      <c r="GD160" s="48"/>
      <c r="GE160" s="48"/>
      <c r="GF160" s="48"/>
      <c r="GG160" s="48"/>
      <c r="GH160" s="48"/>
      <c r="GI160" s="48"/>
      <c r="GJ160" s="48"/>
      <c r="GK160" s="48"/>
      <c r="GL160" s="48"/>
      <c r="GM160" s="48"/>
      <c r="GN160" s="48"/>
      <c r="GO160" s="48"/>
      <c r="GP160" s="48"/>
      <c r="GQ160" s="48"/>
      <c r="GR160" s="48"/>
      <c r="GS160" s="48"/>
      <c r="GT160" s="48"/>
      <c r="GU160" s="48"/>
      <c r="GV160" s="48"/>
      <c r="GW160" s="48"/>
      <c r="GX160" s="48"/>
      <c r="GY160" s="48"/>
      <c r="GZ160" s="48"/>
      <c r="HA160" s="48"/>
      <c r="HB160" s="48"/>
      <c r="HC160" s="48"/>
      <c r="HD160" s="48"/>
      <c r="HE160" s="48"/>
      <c r="HF160" s="48"/>
      <c r="HG160" s="48"/>
      <c r="HH160" s="48"/>
      <c r="HI160" s="48"/>
      <c r="HJ160" s="48"/>
      <c r="HK160" s="48"/>
      <c r="HL160" s="48"/>
      <c r="HM160" s="14"/>
      <c r="HN160" s="14"/>
      <c r="HO160" s="48"/>
      <c r="HP160" s="48"/>
      <c r="HQ160" s="14"/>
      <c r="HR160" s="14"/>
      <c r="HS160" s="48"/>
      <c r="HT160" s="48"/>
      <c r="HU160" s="14"/>
      <c r="HV160" s="14"/>
      <c r="HW160" s="48"/>
      <c r="HX160" s="48"/>
      <c r="HY160" s="14"/>
      <c r="HZ160" s="14"/>
      <c r="IA160" s="48"/>
      <c r="IB160" s="48"/>
      <c r="IC160" s="14"/>
      <c r="ID160" s="14"/>
      <c r="IE160" s="48"/>
      <c r="IF160" s="48"/>
      <c r="IG160" s="14"/>
      <c r="IH160" s="14"/>
      <c r="II160" s="48"/>
      <c r="IJ160" s="48"/>
      <c r="IK160" s="14"/>
      <c r="IL160" s="14"/>
      <c r="IM160" s="48"/>
      <c r="IN160" s="48"/>
      <c r="IO160" s="14"/>
      <c r="IP160" s="14"/>
      <c r="IQ160" s="48"/>
      <c r="IR160" s="48"/>
      <c r="IS160" s="14"/>
    </row>
    <row r="161" spans="1:253" s="12" customFormat="1" ht="15.75" x14ac:dyDescent="0.25">
      <c r="A161" s="57" t="s">
        <v>652</v>
      </c>
      <c r="B161" s="48">
        <f t="shared" si="466"/>
        <v>0</v>
      </c>
      <c r="C161" s="48">
        <f t="shared" si="467"/>
        <v>41.2</v>
      </c>
      <c r="D161" s="48">
        <f t="shared" si="468"/>
        <v>41.2</v>
      </c>
      <c r="E161" s="48">
        <f t="shared" si="489"/>
        <v>100</v>
      </c>
      <c r="F161" s="48"/>
      <c r="G161" s="48"/>
      <c r="H161" s="48"/>
      <c r="I161" s="48"/>
      <c r="J161" s="48"/>
      <c r="K161" s="48"/>
      <c r="L161" s="48"/>
      <c r="M161" s="48"/>
      <c r="N161" s="48"/>
      <c r="O161" s="48"/>
      <c r="P161" s="48"/>
      <c r="Q161" s="48"/>
      <c r="R161" s="48"/>
      <c r="S161" s="287"/>
      <c r="T161" s="287"/>
      <c r="U161" s="287"/>
      <c r="V161" s="287"/>
      <c r="W161" s="287"/>
      <c r="X161" s="287"/>
      <c r="Y161" s="287"/>
      <c r="Z161" s="287"/>
      <c r="AA161" s="287"/>
      <c r="AB161" s="287"/>
      <c r="AC161" s="287"/>
      <c r="AD161" s="287"/>
      <c r="AE161" s="287"/>
      <c r="AF161" s="287"/>
      <c r="AG161" s="15"/>
      <c r="AH161" s="48"/>
      <c r="AI161" s="48"/>
      <c r="AJ161" s="48"/>
      <c r="AK161" s="48"/>
      <c r="AL161" s="48"/>
      <c r="AM161" s="15"/>
      <c r="AN161" s="15"/>
      <c r="AO161" s="15"/>
      <c r="AP161" s="15"/>
      <c r="AQ161" s="287"/>
      <c r="AR161" s="287"/>
      <c r="AS161" s="287"/>
      <c r="AT161" s="287"/>
      <c r="AU161" s="287"/>
      <c r="AV161" s="287"/>
      <c r="AW161" s="14"/>
      <c r="AX161" s="14"/>
      <c r="AY161" s="287"/>
      <c r="AZ161" s="287"/>
      <c r="BA161" s="81"/>
      <c r="BB161" s="81"/>
      <c r="BC161" s="287"/>
      <c r="BD161" s="287"/>
      <c r="BE161" s="287"/>
      <c r="BF161" s="287"/>
      <c r="BG161" s="287"/>
      <c r="BH161" s="287"/>
      <c r="BI161" s="287"/>
      <c r="BJ161" s="287"/>
      <c r="BK161" s="287"/>
      <c r="BL161" s="287"/>
      <c r="BM161" s="287"/>
      <c r="BN161" s="287"/>
      <c r="BO161" s="287"/>
      <c r="BP161" s="287"/>
      <c r="BQ161" s="287"/>
      <c r="BR161" s="287"/>
      <c r="BS161" s="287"/>
      <c r="BT161" s="287"/>
      <c r="BU161" s="287"/>
      <c r="BV161" s="287"/>
      <c r="BW161" s="287"/>
      <c r="BX161" s="287"/>
      <c r="BY161" s="287"/>
      <c r="BZ161" s="287"/>
      <c r="CA161" s="48">
        <v>41.2</v>
      </c>
      <c r="CB161" s="48">
        <v>41.2</v>
      </c>
      <c r="CC161" s="14">
        <f t="shared" si="481"/>
        <v>100</v>
      </c>
      <c r="CD161" s="14"/>
      <c r="CE161" s="48"/>
      <c r="CF161" s="287"/>
      <c r="CG161" s="287"/>
      <c r="CH161" s="287"/>
      <c r="CI161" s="287"/>
      <c r="CJ161" s="287"/>
      <c r="CK161" s="287"/>
      <c r="CL161" s="287"/>
      <c r="CM161" s="48"/>
      <c r="CN161" s="287"/>
      <c r="CO161" s="287"/>
      <c r="CP161" s="287"/>
      <c r="CQ161" s="48"/>
      <c r="CR161" s="287"/>
      <c r="CS161" s="287"/>
      <c r="CT161" s="287"/>
      <c r="CU161" s="48"/>
      <c r="CV161" s="287"/>
      <c r="CW161" s="287"/>
      <c r="CX161" s="287"/>
      <c r="CY161" s="48"/>
      <c r="CZ161" s="287"/>
      <c r="DA161" s="287"/>
      <c r="DB161" s="275"/>
      <c r="DC161" s="48"/>
      <c r="DD161" s="48"/>
      <c r="DE161" s="287"/>
      <c r="DF161" s="287"/>
      <c r="DG161" s="48"/>
      <c r="DH161" s="48"/>
      <c r="DI161" s="14"/>
      <c r="DJ161" s="14"/>
      <c r="DK161" s="48"/>
      <c r="DL161" s="287"/>
      <c r="DM161" s="14"/>
      <c r="DN161" s="14"/>
      <c r="DO161" s="48"/>
      <c r="DP161" s="287"/>
      <c r="DQ161" s="14"/>
      <c r="DR161" s="14"/>
      <c r="DS161" s="48"/>
      <c r="DT161" s="287"/>
      <c r="DU161" s="14"/>
      <c r="DV161" s="14"/>
      <c r="DW161" s="48"/>
      <c r="DX161" s="287"/>
      <c r="DY161" s="14"/>
      <c r="DZ161" s="14"/>
      <c r="EA161" s="48"/>
      <c r="EB161" s="287"/>
      <c r="EC161" s="14"/>
      <c r="ED161" s="14"/>
      <c r="EE161" s="48"/>
      <c r="EF161" s="287"/>
      <c r="EG161" s="14"/>
      <c r="EH161" s="14"/>
      <c r="EI161" s="48"/>
      <c r="EJ161" s="287"/>
      <c r="EK161" s="14"/>
      <c r="EL161" s="14"/>
      <c r="EM161" s="48"/>
      <c r="EN161" s="287"/>
      <c r="EO161" s="14"/>
      <c r="EP161" s="14"/>
      <c r="EQ161" s="48"/>
      <c r="ER161" s="287"/>
      <c r="ES161" s="14"/>
      <c r="ET161" s="14"/>
      <c r="EU161" s="48"/>
      <c r="EV161" s="287"/>
      <c r="EW161" s="14"/>
      <c r="EX161" s="14"/>
      <c r="EY161" s="48"/>
      <c r="EZ161" s="287"/>
      <c r="FA161" s="14"/>
      <c r="FB161" s="14"/>
      <c r="FC161" s="48"/>
      <c r="FD161" s="287"/>
      <c r="FE161" s="14"/>
      <c r="FF161" s="14"/>
      <c r="FG161" s="48"/>
      <c r="FH161" s="287"/>
      <c r="FI161" s="14"/>
      <c r="FJ161" s="14"/>
      <c r="FK161" s="48"/>
      <c r="FL161" s="287"/>
      <c r="FM161" s="14"/>
      <c r="FN161" s="14"/>
      <c r="FO161" s="48"/>
      <c r="FP161" s="287"/>
      <c r="FQ161" s="14"/>
      <c r="FR161" s="14"/>
      <c r="FS161" s="48"/>
      <c r="FT161" s="48"/>
      <c r="FU161" s="48"/>
      <c r="FV161" s="48"/>
      <c r="FW161" s="48"/>
      <c r="FX161" s="48"/>
      <c r="FY161" s="48"/>
      <c r="FZ161" s="48"/>
      <c r="GA161" s="48"/>
      <c r="GB161" s="48"/>
      <c r="GC161" s="48"/>
      <c r="GD161" s="48"/>
      <c r="GE161" s="48"/>
      <c r="GF161" s="48"/>
      <c r="GG161" s="48"/>
      <c r="GH161" s="48"/>
      <c r="GI161" s="48"/>
      <c r="GJ161" s="48"/>
      <c r="GK161" s="48"/>
      <c r="GL161" s="48"/>
      <c r="GM161" s="48"/>
      <c r="GN161" s="48"/>
      <c r="GO161" s="48"/>
      <c r="GP161" s="48"/>
      <c r="GQ161" s="48"/>
      <c r="GR161" s="48"/>
      <c r="GS161" s="48"/>
      <c r="GT161" s="48"/>
      <c r="GU161" s="48"/>
      <c r="GV161" s="48"/>
      <c r="GW161" s="48"/>
      <c r="GX161" s="48"/>
      <c r="GY161" s="48"/>
      <c r="GZ161" s="48"/>
      <c r="HA161" s="48"/>
      <c r="HB161" s="48"/>
      <c r="HC161" s="48"/>
      <c r="HD161" s="48"/>
      <c r="HE161" s="48"/>
      <c r="HF161" s="48"/>
      <c r="HG161" s="48"/>
      <c r="HH161" s="48"/>
      <c r="HI161" s="48"/>
      <c r="HJ161" s="48"/>
      <c r="HK161" s="48"/>
      <c r="HL161" s="48"/>
      <c r="HM161" s="14"/>
      <c r="HN161" s="14"/>
      <c r="HO161" s="48"/>
      <c r="HP161" s="48"/>
      <c r="HQ161" s="14"/>
      <c r="HR161" s="14"/>
      <c r="HS161" s="48"/>
      <c r="HT161" s="48"/>
      <c r="HU161" s="14"/>
      <c r="HV161" s="14"/>
      <c r="HW161" s="48"/>
      <c r="HX161" s="48"/>
      <c r="HY161" s="14"/>
      <c r="HZ161" s="14"/>
      <c r="IA161" s="48"/>
      <c r="IB161" s="48"/>
      <c r="IC161" s="14"/>
      <c r="ID161" s="14"/>
      <c r="IE161" s="48"/>
      <c r="IF161" s="48"/>
      <c r="IG161" s="14"/>
      <c r="IH161" s="14"/>
      <c r="II161" s="48"/>
      <c r="IJ161" s="48"/>
      <c r="IK161" s="14"/>
      <c r="IL161" s="14"/>
      <c r="IM161" s="48"/>
      <c r="IN161" s="48"/>
      <c r="IO161" s="14"/>
      <c r="IP161" s="14"/>
      <c r="IQ161" s="48"/>
      <c r="IR161" s="48"/>
      <c r="IS161" s="14"/>
    </row>
    <row r="162" spans="1:253" s="12" customFormat="1" ht="15.75" x14ac:dyDescent="0.25">
      <c r="A162" s="57" t="s">
        <v>528</v>
      </c>
      <c r="B162" s="48">
        <f t="shared" si="466"/>
        <v>0</v>
      </c>
      <c r="C162" s="48">
        <f t="shared" si="467"/>
        <v>101</v>
      </c>
      <c r="D162" s="48">
        <f t="shared" si="468"/>
        <v>101</v>
      </c>
      <c r="E162" s="48">
        <f t="shared" si="489"/>
        <v>100</v>
      </c>
      <c r="F162" s="48"/>
      <c r="G162" s="48"/>
      <c r="H162" s="48"/>
      <c r="I162" s="48"/>
      <c r="J162" s="48"/>
      <c r="K162" s="48"/>
      <c r="L162" s="48"/>
      <c r="M162" s="48"/>
      <c r="N162" s="48"/>
      <c r="O162" s="48"/>
      <c r="P162" s="48"/>
      <c r="Q162" s="48"/>
      <c r="R162" s="48"/>
      <c r="S162" s="287"/>
      <c r="T162" s="287"/>
      <c r="U162" s="287"/>
      <c r="V162" s="287"/>
      <c r="W162" s="287"/>
      <c r="X162" s="287"/>
      <c r="Y162" s="287"/>
      <c r="Z162" s="287"/>
      <c r="AA162" s="287"/>
      <c r="AB162" s="287"/>
      <c r="AC162" s="287"/>
      <c r="AD162" s="287"/>
      <c r="AE162" s="287"/>
      <c r="AF162" s="287"/>
      <c r="AG162" s="15"/>
      <c r="AH162" s="48"/>
      <c r="AI162" s="48"/>
      <c r="AJ162" s="48"/>
      <c r="AK162" s="48"/>
      <c r="AL162" s="48"/>
      <c r="AM162" s="15"/>
      <c r="AN162" s="15"/>
      <c r="AO162" s="15"/>
      <c r="AP162" s="15"/>
      <c r="AQ162" s="287"/>
      <c r="AR162" s="287"/>
      <c r="AS162" s="287"/>
      <c r="AT162" s="287"/>
      <c r="AU162" s="287"/>
      <c r="AV162" s="287"/>
      <c r="AW162" s="14"/>
      <c r="AX162" s="14"/>
      <c r="AY162" s="287"/>
      <c r="AZ162" s="287"/>
      <c r="BA162" s="81"/>
      <c r="BB162" s="81"/>
      <c r="BC162" s="287"/>
      <c r="BD162" s="287"/>
      <c r="BE162" s="287"/>
      <c r="BF162" s="287"/>
      <c r="BG162" s="287"/>
      <c r="BH162" s="287"/>
      <c r="BI162" s="287"/>
      <c r="BJ162" s="287"/>
      <c r="BK162" s="287"/>
      <c r="BL162" s="287"/>
      <c r="BM162" s="287"/>
      <c r="BN162" s="287"/>
      <c r="BO162" s="287"/>
      <c r="BP162" s="287"/>
      <c r="BQ162" s="287"/>
      <c r="BR162" s="287"/>
      <c r="BS162" s="287"/>
      <c r="BT162" s="287"/>
      <c r="BU162" s="287"/>
      <c r="BV162" s="287"/>
      <c r="BW162" s="287"/>
      <c r="BX162" s="287"/>
      <c r="BY162" s="287"/>
      <c r="BZ162" s="287"/>
      <c r="CA162" s="48">
        <v>101</v>
      </c>
      <c r="CB162" s="48">
        <v>101</v>
      </c>
      <c r="CC162" s="14">
        <f t="shared" si="481"/>
        <v>100</v>
      </c>
      <c r="CD162" s="14"/>
      <c r="CE162" s="48"/>
      <c r="CF162" s="287"/>
      <c r="CG162" s="287"/>
      <c r="CH162" s="287"/>
      <c r="CI162" s="287"/>
      <c r="CJ162" s="287"/>
      <c r="CK162" s="287"/>
      <c r="CL162" s="287"/>
      <c r="CM162" s="48"/>
      <c r="CN162" s="287"/>
      <c r="CO162" s="287"/>
      <c r="CP162" s="287"/>
      <c r="CQ162" s="48"/>
      <c r="CR162" s="287"/>
      <c r="CS162" s="287"/>
      <c r="CT162" s="287"/>
      <c r="CU162" s="48"/>
      <c r="CV162" s="287"/>
      <c r="CW162" s="287"/>
      <c r="CX162" s="287"/>
      <c r="CY162" s="48"/>
      <c r="CZ162" s="287"/>
      <c r="DA162" s="287"/>
      <c r="DB162" s="275"/>
      <c r="DC162" s="48"/>
      <c r="DD162" s="48"/>
      <c r="DE162" s="287"/>
      <c r="DF162" s="287"/>
      <c r="DG162" s="48"/>
      <c r="DH162" s="48"/>
      <c r="DI162" s="14"/>
      <c r="DJ162" s="14"/>
      <c r="DK162" s="48"/>
      <c r="DL162" s="287"/>
      <c r="DM162" s="14"/>
      <c r="DN162" s="14"/>
      <c r="DO162" s="48"/>
      <c r="DP162" s="287"/>
      <c r="DQ162" s="14"/>
      <c r="DR162" s="14"/>
      <c r="DS162" s="48"/>
      <c r="DT162" s="287"/>
      <c r="DU162" s="14"/>
      <c r="DV162" s="14"/>
      <c r="DW162" s="48"/>
      <c r="DX162" s="287"/>
      <c r="DY162" s="14"/>
      <c r="DZ162" s="14"/>
      <c r="EA162" s="48"/>
      <c r="EB162" s="287"/>
      <c r="EC162" s="14"/>
      <c r="ED162" s="14"/>
      <c r="EE162" s="48"/>
      <c r="EF162" s="287"/>
      <c r="EG162" s="14"/>
      <c r="EH162" s="14"/>
      <c r="EI162" s="48"/>
      <c r="EJ162" s="287"/>
      <c r="EK162" s="14"/>
      <c r="EL162" s="14"/>
      <c r="EM162" s="48"/>
      <c r="EN162" s="287"/>
      <c r="EO162" s="14"/>
      <c r="EP162" s="14"/>
      <c r="EQ162" s="48"/>
      <c r="ER162" s="287"/>
      <c r="ES162" s="14"/>
      <c r="ET162" s="14"/>
      <c r="EU162" s="48"/>
      <c r="EV162" s="287"/>
      <c r="EW162" s="14"/>
      <c r="EX162" s="14"/>
      <c r="EY162" s="48"/>
      <c r="EZ162" s="287"/>
      <c r="FA162" s="14"/>
      <c r="FB162" s="14"/>
      <c r="FC162" s="48"/>
      <c r="FD162" s="287"/>
      <c r="FE162" s="14"/>
      <c r="FF162" s="14"/>
      <c r="FG162" s="48"/>
      <c r="FH162" s="287"/>
      <c r="FI162" s="14"/>
      <c r="FJ162" s="14"/>
      <c r="FK162" s="48"/>
      <c r="FL162" s="287"/>
      <c r="FM162" s="14"/>
      <c r="FN162" s="14"/>
      <c r="FO162" s="48"/>
      <c r="FP162" s="287"/>
      <c r="FQ162" s="14"/>
      <c r="FR162" s="14"/>
      <c r="FS162" s="48"/>
      <c r="FT162" s="48"/>
      <c r="FU162" s="48"/>
      <c r="FV162" s="48"/>
      <c r="FW162" s="48"/>
      <c r="FX162" s="48"/>
      <c r="FY162" s="48"/>
      <c r="FZ162" s="48"/>
      <c r="GA162" s="48"/>
      <c r="GB162" s="48"/>
      <c r="GC162" s="48"/>
      <c r="GD162" s="48"/>
      <c r="GE162" s="48"/>
      <c r="GF162" s="48"/>
      <c r="GG162" s="48"/>
      <c r="GH162" s="48"/>
      <c r="GI162" s="48"/>
      <c r="GJ162" s="48"/>
      <c r="GK162" s="48"/>
      <c r="GL162" s="48"/>
      <c r="GM162" s="48"/>
      <c r="GN162" s="48"/>
      <c r="GO162" s="48"/>
      <c r="GP162" s="48"/>
      <c r="GQ162" s="48"/>
      <c r="GR162" s="48"/>
      <c r="GS162" s="48"/>
      <c r="GT162" s="48"/>
      <c r="GU162" s="48"/>
      <c r="GV162" s="48"/>
      <c r="GW162" s="48"/>
      <c r="GX162" s="48"/>
      <c r="GY162" s="48"/>
      <c r="GZ162" s="48"/>
      <c r="HA162" s="48"/>
      <c r="HB162" s="48"/>
      <c r="HC162" s="48"/>
      <c r="HD162" s="48"/>
      <c r="HE162" s="48"/>
      <c r="HF162" s="48"/>
      <c r="HG162" s="48"/>
      <c r="HH162" s="48"/>
      <c r="HI162" s="48"/>
      <c r="HJ162" s="48"/>
      <c r="HK162" s="48"/>
      <c r="HL162" s="48"/>
      <c r="HM162" s="14"/>
      <c r="HN162" s="14"/>
      <c r="HO162" s="48"/>
      <c r="HP162" s="48"/>
      <c r="HQ162" s="14"/>
      <c r="HR162" s="14"/>
      <c r="HS162" s="48"/>
      <c r="HT162" s="48"/>
      <c r="HU162" s="14"/>
      <c r="HV162" s="14"/>
      <c r="HW162" s="48"/>
      <c r="HX162" s="48"/>
      <c r="HY162" s="14"/>
      <c r="HZ162" s="14"/>
      <c r="IA162" s="48"/>
      <c r="IB162" s="48"/>
      <c r="IC162" s="14"/>
      <c r="ID162" s="14"/>
      <c r="IE162" s="48"/>
      <c r="IF162" s="48"/>
      <c r="IG162" s="14"/>
      <c r="IH162" s="14"/>
      <c r="II162" s="48"/>
      <c r="IJ162" s="48"/>
      <c r="IK162" s="14"/>
      <c r="IL162" s="14"/>
      <c r="IM162" s="48"/>
      <c r="IN162" s="48"/>
      <c r="IO162" s="14"/>
      <c r="IP162" s="14"/>
      <c r="IQ162" s="48"/>
      <c r="IR162" s="48"/>
      <c r="IS162" s="14"/>
    </row>
    <row r="163" spans="1:253" s="26" customFormat="1" ht="31.5" x14ac:dyDescent="0.25">
      <c r="A163" s="118" t="s">
        <v>329</v>
      </c>
      <c r="B163" s="78">
        <f t="shared" si="466"/>
        <v>70450.8</v>
      </c>
      <c r="C163" s="78">
        <f t="shared" si="467"/>
        <v>130736.79999999999</v>
      </c>
      <c r="D163" s="78">
        <f t="shared" si="468"/>
        <v>130718.83599999998</v>
      </c>
      <c r="E163" s="81">
        <f t="shared" si="133"/>
        <v>99.986259415864538</v>
      </c>
      <c r="F163" s="81"/>
      <c r="G163" s="81">
        <f>G164+G165+G169</f>
        <v>0</v>
      </c>
      <c r="H163" s="81">
        <f t="shared" ref="H163:BP163" si="490">H164+H165+H169</f>
        <v>0</v>
      </c>
      <c r="I163" s="81">
        <f t="shared" si="490"/>
        <v>0</v>
      </c>
      <c r="J163" s="81"/>
      <c r="K163" s="81">
        <f t="shared" si="490"/>
        <v>0</v>
      </c>
      <c r="L163" s="81">
        <f t="shared" si="490"/>
        <v>0</v>
      </c>
      <c r="M163" s="81">
        <f t="shared" si="490"/>
        <v>0</v>
      </c>
      <c r="N163" s="81">
        <f t="shared" ref="N163" si="491">N164+N165+N169</f>
        <v>0</v>
      </c>
      <c r="O163" s="81">
        <f t="shared" si="490"/>
        <v>0</v>
      </c>
      <c r="P163" s="81">
        <f t="shared" si="490"/>
        <v>0</v>
      </c>
      <c r="Q163" s="81">
        <f t="shared" si="490"/>
        <v>0</v>
      </c>
      <c r="R163" s="81"/>
      <c r="S163" s="81">
        <f t="shared" si="490"/>
        <v>0</v>
      </c>
      <c r="T163" s="81">
        <f t="shared" si="490"/>
        <v>0</v>
      </c>
      <c r="U163" s="81">
        <f t="shared" si="490"/>
        <v>0</v>
      </c>
      <c r="V163" s="81"/>
      <c r="W163" s="81">
        <f t="shared" si="490"/>
        <v>0</v>
      </c>
      <c r="X163" s="81">
        <f t="shared" si="490"/>
        <v>0</v>
      </c>
      <c r="Y163" s="81">
        <f t="shared" si="490"/>
        <v>0</v>
      </c>
      <c r="Z163" s="81">
        <f t="shared" ref="Z163" si="492">Z164+Z165+Z169</f>
        <v>0</v>
      </c>
      <c r="AA163" s="81">
        <f t="shared" si="490"/>
        <v>0</v>
      </c>
      <c r="AB163" s="81">
        <f t="shared" si="490"/>
        <v>0</v>
      </c>
      <c r="AC163" s="81">
        <f t="shared" si="490"/>
        <v>0</v>
      </c>
      <c r="AD163" s="81">
        <f t="shared" ref="AD163" si="493">AD164+AD165+AD169</f>
        <v>70000</v>
      </c>
      <c r="AE163" s="81">
        <f t="shared" si="490"/>
        <v>70000</v>
      </c>
      <c r="AF163" s="81">
        <f t="shared" ref="AF163" si="494">AF164+AF165+AF169</f>
        <v>70000</v>
      </c>
      <c r="AG163" s="81">
        <f t="shared" ref="AG163:AG207" si="495">AF163/AE163*100</f>
        <v>100</v>
      </c>
      <c r="AH163" s="81">
        <f t="shared" ref="AH163" si="496">AH164+AH165+AH169</f>
        <v>450.8</v>
      </c>
      <c r="AI163" s="81">
        <f t="shared" si="490"/>
        <v>450.8</v>
      </c>
      <c r="AJ163" s="81">
        <f t="shared" ref="AJ163" si="497">AJ164+AJ165+AJ169</f>
        <v>450.8</v>
      </c>
      <c r="AK163" s="79">
        <f t="shared" si="213"/>
        <v>100</v>
      </c>
      <c r="AL163" s="79"/>
      <c r="AM163" s="81">
        <f t="shared" si="490"/>
        <v>0</v>
      </c>
      <c r="AN163" s="81">
        <f t="shared" si="490"/>
        <v>0</v>
      </c>
      <c r="AO163" s="79"/>
      <c r="AP163" s="79"/>
      <c r="AQ163" s="81">
        <f t="shared" si="490"/>
        <v>0</v>
      </c>
      <c r="AR163" s="81">
        <f t="shared" si="490"/>
        <v>0</v>
      </c>
      <c r="AS163" s="81">
        <f t="shared" si="490"/>
        <v>0</v>
      </c>
      <c r="AT163" s="81"/>
      <c r="AU163" s="81">
        <f>SUM(AU164:AU175)</f>
        <v>1056</v>
      </c>
      <c r="AV163" s="81">
        <f t="shared" ref="AV163:AZ163" si="498">SUM(AV164:AV175)</f>
        <v>1056</v>
      </c>
      <c r="AW163" s="79">
        <f>AV163/AU163*100</f>
        <v>100</v>
      </c>
      <c r="AX163" s="79"/>
      <c r="AY163" s="81">
        <f t="shared" si="498"/>
        <v>3706</v>
      </c>
      <c r="AZ163" s="81">
        <f t="shared" si="498"/>
        <v>3706</v>
      </c>
      <c r="BA163" s="81">
        <f t="shared" si="465"/>
        <v>100</v>
      </c>
      <c r="BB163" s="81"/>
      <c r="BC163" s="81">
        <f t="shared" si="490"/>
        <v>1200</v>
      </c>
      <c r="BD163" s="81">
        <f t="shared" ref="BD163" si="499">BD164+BD165+BD169</f>
        <v>1200</v>
      </c>
      <c r="BE163" s="81">
        <f>BD163/BC163*100</f>
        <v>100</v>
      </c>
      <c r="BF163" s="81"/>
      <c r="BG163" s="81">
        <f t="shared" si="490"/>
        <v>0</v>
      </c>
      <c r="BH163" s="81">
        <f t="shared" si="490"/>
        <v>0</v>
      </c>
      <c r="BI163" s="81">
        <f t="shared" si="490"/>
        <v>0</v>
      </c>
      <c r="BJ163" s="81"/>
      <c r="BK163" s="81">
        <f t="shared" si="490"/>
        <v>0</v>
      </c>
      <c r="BL163" s="81">
        <f t="shared" si="490"/>
        <v>0</v>
      </c>
      <c r="BM163" s="81">
        <f t="shared" si="490"/>
        <v>0</v>
      </c>
      <c r="BN163" s="81"/>
      <c r="BO163" s="81">
        <f t="shared" si="490"/>
        <v>0</v>
      </c>
      <c r="BP163" s="81">
        <f t="shared" si="490"/>
        <v>0</v>
      </c>
      <c r="BQ163" s="81">
        <f t="shared" ref="BQ163:BY163" si="500">BQ164+BQ165+BQ169</f>
        <v>0</v>
      </c>
      <c r="BR163" s="81"/>
      <c r="BS163" s="81">
        <f t="shared" si="500"/>
        <v>0</v>
      </c>
      <c r="BT163" s="81">
        <f t="shared" si="500"/>
        <v>0</v>
      </c>
      <c r="BU163" s="81">
        <f t="shared" si="500"/>
        <v>0</v>
      </c>
      <c r="BV163" s="81"/>
      <c r="BW163" s="81">
        <f t="shared" si="500"/>
        <v>0</v>
      </c>
      <c r="BX163" s="81">
        <f t="shared" si="500"/>
        <v>0</v>
      </c>
      <c r="BY163" s="81">
        <f t="shared" si="500"/>
        <v>0</v>
      </c>
      <c r="BZ163" s="81"/>
      <c r="CA163" s="81">
        <f>SUM(CA164:CA175)</f>
        <v>2143.1999999999998</v>
      </c>
      <c r="CB163" s="81">
        <f>SUM(CB164:CB175)</f>
        <v>2143.1999999999998</v>
      </c>
      <c r="CC163" s="79">
        <f t="shared" ref="CC163:CC175" si="501">CB163/CA163*100</f>
        <v>100</v>
      </c>
      <c r="CD163" s="79"/>
      <c r="CE163" s="81"/>
      <c r="CF163" s="81">
        <f>SUM(CF164:CF175)</f>
        <v>0</v>
      </c>
      <c r="CG163" s="79"/>
      <c r="CH163" s="79"/>
      <c r="CI163" s="81">
        <f t="shared" ref="CI163:CK163" si="502">CI164+CI165+CI169</f>
        <v>0</v>
      </c>
      <c r="CJ163" s="81">
        <f t="shared" si="502"/>
        <v>0</v>
      </c>
      <c r="CK163" s="81">
        <f t="shared" si="502"/>
        <v>0</v>
      </c>
      <c r="CL163" s="81"/>
      <c r="CM163" s="81">
        <f>SUM(CM164:CM175)</f>
        <v>0</v>
      </c>
      <c r="CN163" s="81">
        <f>SUM(CN164:CN175)</f>
        <v>0</v>
      </c>
      <c r="CO163" s="79"/>
      <c r="CP163" s="79"/>
      <c r="CQ163" s="81">
        <f>SUM(CQ164:CQ175)</f>
        <v>0</v>
      </c>
      <c r="CR163" s="81">
        <f>SUM(CR164:CR175)</f>
        <v>0</v>
      </c>
      <c r="CS163" s="79"/>
      <c r="CT163" s="79"/>
      <c r="CU163" s="81">
        <f>SUM(CU164:CU175)</f>
        <v>0</v>
      </c>
      <c r="CV163" s="81">
        <f>SUM(CV164:CV175)</f>
        <v>0</v>
      </c>
      <c r="CW163" s="79"/>
      <c r="CX163" s="79"/>
      <c r="CY163" s="81">
        <f>SUM(CY164:CY175)</f>
        <v>0</v>
      </c>
      <c r="CZ163" s="81">
        <f>SUM(CZ164:CZ175)</f>
        <v>0</v>
      </c>
      <c r="DA163" s="79"/>
      <c r="DB163" s="153"/>
      <c r="DC163" s="81">
        <f>SUM(DC164:DC175)</f>
        <v>0</v>
      </c>
      <c r="DD163" s="81">
        <f>SUM(DD164:DD175)</f>
        <v>0</v>
      </c>
      <c r="DE163" s="79"/>
      <c r="DF163" s="79"/>
      <c r="DG163" s="81">
        <f>SUM(DG164:DG175)</f>
        <v>85.5</v>
      </c>
      <c r="DH163" s="81">
        <f>SUM(DH164:DH175)</f>
        <v>85.5</v>
      </c>
      <c r="DI163" s="79">
        <f t="shared" si="483"/>
        <v>100</v>
      </c>
      <c r="DJ163" s="79"/>
      <c r="DK163" s="81">
        <f>SUM(DK164:DK175)</f>
        <v>0</v>
      </c>
      <c r="DL163" s="81">
        <f>SUM(DL164:DL175)</f>
        <v>0</v>
      </c>
      <c r="DM163" s="79"/>
      <c r="DN163" s="79"/>
      <c r="DO163" s="81">
        <f>SUM(DO164:DO175)</f>
        <v>0</v>
      </c>
      <c r="DP163" s="81">
        <f>SUM(DP164:DP175)</f>
        <v>0</v>
      </c>
      <c r="DQ163" s="79"/>
      <c r="DR163" s="79"/>
      <c r="DS163" s="81">
        <f>SUM(DS164:DS175)</f>
        <v>0</v>
      </c>
      <c r="DT163" s="81">
        <f>SUM(DT164:DT175)</f>
        <v>0</v>
      </c>
      <c r="DU163" s="79"/>
      <c r="DV163" s="79"/>
      <c r="DW163" s="81">
        <f>SUM(DW164:DW175)</f>
        <v>0</v>
      </c>
      <c r="DX163" s="81">
        <f>SUM(DX164:DX175)</f>
        <v>0</v>
      </c>
      <c r="DY163" s="79"/>
      <c r="DZ163" s="79"/>
      <c r="EA163" s="81">
        <f>SUM(EA164:EA175)</f>
        <v>0</v>
      </c>
      <c r="EB163" s="81">
        <f>SUM(EB164:EB175)</f>
        <v>0</v>
      </c>
      <c r="EC163" s="79"/>
      <c r="ED163" s="79"/>
      <c r="EE163" s="81">
        <f>SUM(EE164:EE175)</f>
        <v>0</v>
      </c>
      <c r="EF163" s="81">
        <f>SUM(EF164:EF175)</f>
        <v>0</v>
      </c>
      <c r="EG163" s="79"/>
      <c r="EH163" s="79"/>
      <c r="EI163" s="81">
        <f>SUM(EI164:EI175)</f>
        <v>0</v>
      </c>
      <c r="EJ163" s="81">
        <f>SUM(EJ164:EJ175)</f>
        <v>0</v>
      </c>
      <c r="EK163" s="79"/>
      <c r="EL163" s="79"/>
      <c r="EM163" s="81">
        <f>SUM(EM164:EM175)</f>
        <v>0</v>
      </c>
      <c r="EN163" s="81">
        <f>SUM(EN164:EN175)</f>
        <v>0</v>
      </c>
      <c r="EO163" s="79"/>
      <c r="EP163" s="79"/>
      <c r="EQ163" s="81">
        <f>SUM(EQ164:EQ175)</f>
        <v>0</v>
      </c>
      <c r="ER163" s="81">
        <f>SUM(ER164:ER175)</f>
        <v>0</v>
      </c>
      <c r="ES163" s="79"/>
      <c r="ET163" s="79"/>
      <c r="EU163" s="81">
        <f>SUM(EU164:EU175)</f>
        <v>0</v>
      </c>
      <c r="EV163" s="81">
        <f>SUM(EV164:EV175)</f>
        <v>0</v>
      </c>
      <c r="EW163" s="79"/>
      <c r="EX163" s="79"/>
      <c r="EY163" s="81">
        <f>SUM(EY164:EY175)</f>
        <v>0</v>
      </c>
      <c r="EZ163" s="81">
        <f>SUM(EZ164:EZ175)</f>
        <v>0</v>
      </c>
      <c r="FA163" s="79"/>
      <c r="FB163" s="79"/>
      <c r="FC163" s="81">
        <f>SUM(FC164:FC175)</f>
        <v>0</v>
      </c>
      <c r="FD163" s="81">
        <f>SUM(FD164:FD175)</f>
        <v>0</v>
      </c>
      <c r="FE163" s="79"/>
      <c r="FF163" s="79"/>
      <c r="FG163" s="81">
        <f>SUM(FG164:FG175)</f>
        <v>0</v>
      </c>
      <c r="FH163" s="81">
        <f>SUM(FH164:FH175)</f>
        <v>0</v>
      </c>
      <c r="FI163" s="79"/>
      <c r="FJ163" s="79"/>
      <c r="FK163" s="81">
        <f>SUM(FK164:FK175)</f>
        <v>0</v>
      </c>
      <c r="FL163" s="81">
        <f>SUM(FL164:FL175)</f>
        <v>0</v>
      </c>
      <c r="FM163" s="79"/>
      <c r="FN163" s="79"/>
      <c r="FO163" s="81">
        <f>SUM(FO164:FO175)</f>
        <v>20000</v>
      </c>
      <c r="FP163" s="81">
        <f>SUM(FP164:FP175)</f>
        <v>19982.036</v>
      </c>
      <c r="FQ163" s="79">
        <f t="shared" ref="FQ163" si="503">FP163/FO163*100</f>
        <v>99.910179999999997</v>
      </c>
      <c r="FR163" s="79"/>
      <c r="FS163" s="81">
        <f t="shared" ref="FS163:FT163" si="504">FS164+FS165+FS169</f>
        <v>105.9</v>
      </c>
      <c r="FT163" s="81">
        <f t="shared" si="504"/>
        <v>105.9</v>
      </c>
      <c r="FU163" s="79">
        <f t="shared" ref="FU163:FU164" si="505">FT163/FS163*100</f>
        <v>100</v>
      </c>
      <c r="FV163" s="79"/>
      <c r="FW163" s="81">
        <f t="shared" ref="FW163:FX163" si="506">FW164+FW165+FW169</f>
        <v>0</v>
      </c>
      <c r="FX163" s="81">
        <f t="shared" si="506"/>
        <v>0</v>
      </c>
      <c r="FY163" s="79"/>
      <c r="FZ163" s="79"/>
      <c r="GA163" s="81"/>
      <c r="GB163" s="81"/>
      <c r="GC163" s="79"/>
      <c r="GD163" s="79"/>
      <c r="GE163" s="81"/>
      <c r="GF163" s="81"/>
      <c r="GG163" s="79"/>
      <c r="GH163" s="79"/>
      <c r="GI163" s="81"/>
      <c r="GJ163" s="81"/>
      <c r="GK163" s="79"/>
      <c r="GL163" s="79"/>
      <c r="GM163" s="81"/>
      <c r="GN163" s="81"/>
      <c r="GO163" s="79"/>
      <c r="GP163" s="79"/>
      <c r="GQ163" s="81"/>
      <c r="GR163" s="81"/>
      <c r="GS163" s="79"/>
      <c r="GT163" s="79"/>
      <c r="GU163" s="81"/>
      <c r="GV163" s="81"/>
      <c r="GW163" s="79"/>
      <c r="GX163" s="79"/>
      <c r="GY163" s="81"/>
      <c r="GZ163" s="81"/>
      <c r="HA163" s="79"/>
      <c r="HB163" s="79"/>
      <c r="HC163" s="81"/>
      <c r="HD163" s="81"/>
      <c r="HE163" s="79"/>
      <c r="HF163" s="79"/>
      <c r="HG163" s="81">
        <f>SUM(HG164:HG175)</f>
        <v>31900</v>
      </c>
      <c r="HH163" s="81">
        <f>SUM(HH164:HH175)</f>
        <v>31900</v>
      </c>
      <c r="HI163" s="78">
        <f t="shared" si="487"/>
        <v>100</v>
      </c>
      <c r="HJ163" s="79"/>
      <c r="HK163" s="81">
        <f>SUM(HK164:HK175)</f>
        <v>89.4</v>
      </c>
      <c r="HL163" s="81">
        <f>SUM(HL164:HL175)</f>
        <v>89.4</v>
      </c>
      <c r="HM163" s="79">
        <f t="shared" si="464"/>
        <v>100</v>
      </c>
      <c r="HN163" s="79"/>
      <c r="HO163" s="81"/>
      <c r="HP163" s="81"/>
      <c r="HQ163" s="79"/>
      <c r="HR163" s="79"/>
      <c r="HS163" s="81"/>
      <c r="HT163" s="81"/>
      <c r="HU163" s="79"/>
      <c r="HV163" s="79"/>
      <c r="HW163" s="81"/>
      <c r="HX163" s="81"/>
      <c r="HY163" s="79"/>
      <c r="HZ163" s="79"/>
      <c r="IA163" s="81"/>
      <c r="IB163" s="81"/>
      <c r="IC163" s="79"/>
      <c r="ID163" s="79"/>
      <c r="IE163" s="81"/>
      <c r="IF163" s="81"/>
      <c r="IG163" s="79"/>
      <c r="IH163" s="79"/>
      <c r="II163" s="81"/>
      <c r="IJ163" s="81"/>
      <c r="IK163" s="79"/>
      <c r="IL163" s="79"/>
      <c r="IM163" s="81"/>
      <c r="IN163" s="81"/>
      <c r="IO163" s="79"/>
      <c r="IP163" s="79"/>
      <c r="IQ163" s="81"/>
      <c r="IR163" s="81"/>
      <c r="IS163" s="79"/>
    </row>
    <row r="164" spans="1:253" s="12" customFormat="1" ht="31.5" x14ac:dyDescent="0.25">
      <c r="A164" s="57" t="s">
        <v>328</v>
      </c>
      <c r="B164" s="48">
        <f t="shared" si="466"/>
        <v>450.8</v>
      </c>
      <c r="C164" s="48">
        <f t="shared" si="467"/>
        <v>6856.7999999999993</v>
      </c>
      <c r="D164" s="48">
        <f t="shared" si="468"/>
        <v>6856.7999999999993</v>
      </c>
      <c r="E164" s="15">
        <f t="shared" si="133"/>
        <v>100</v>
      </c>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4"/>
      <c r="AD164" s="15"/>
      <c r="AE164" s="15"/>
      <c r="AF164" s="15"/>
      <c r="AG164" s="15"/>
      <c r="AH164" s="15">
        <v>450.8</v>
      </c>
      <c r="AI164" s="15">
        <v>450.8</v>
      </c>
      <c r="AJ164" s="15">
        <v>450.8</v>
      </c>
      <c r="AK164" s="14">
        <f t="shared" si="213"/>
        <v>100</v>
      </c>
      <c r="AL164" s="14"/>
      <c r="AM164" s="15"/>
      <c r="AN164" s="15"/>
      <c r="AO164" s="14"/>
      <c r="AP164" s="14"/>
      <c r="AQ164" s="15"/>
      <c r="AR164" s="15"/>
      <c r="AS164" s="14"/>
      <c r="AT164" s="14"/>
      <c r="AU164" s="15">
        <v>1056</v>
      </c>
      <c r="AV164" s="15">
        <v>1056</v>
      </c>
      <c r="AW164" s="14">
        <f>AV164/AU164*100</f>
        <v>100</v>
      </c>
      <c r="AX164" s="14"/>
      <c r="AY164" s="14">
        <v>3706</v>
      </c>
      <c r="AZ164" s="14">
        <v>3706</v>
      </c>
      <c r="BA164" s="15">
        <f t="shared" si="465"/>
        <v>100</v>
      </c>
      <c r="BB164" s="15"/>
      <c r="BC164" s="15">
        <v>1200</v>
      </c>
      <c r="BD164" s="15">
        <v>1200</v>
      </c>
      <c r="BE164" s="15">
        <f t="shared" ref="BE164:BE177" si="507">BD164/BC164*100</f>
        <v>100</v>
      </c>
      <c r="BF164" s="15"/>
      <c r="BG164" s="15"/>
      <c r="BH164" s="15"/>
      <c r="BI164" s="14"/>
      <c r="BJ164" s="14"/>
      <c r="BK164" s="15"/>
      <c r="BL164" s="15"/>
      <c r="BM164" s="14"/>
      <c r="BN164" s="14"/>
      <c r="BO164" s="15"/>
      <c r="BP164" s="15"/>
      <c r="BQ164" s="14"/>
      <c r="BR164" s="14"/>
      <c r="BS164" s="15"/>
      <c r="BT164" s="15"/>
      <c r="BU164" s="14"/>
      <c r="BV164" s="14"/>
      <c r="BW164" s="15"/>
      <c r="BX164" s="15"/>
      <c r="BY164" s="14"/>
      <c r="BZ164" s="14"/>
      <c r="CA164" s="48">
        <v>163.19999999999999</v>
      </c>
      <c r="CB164" s="48">
        <v>163.19999999999999</v>
      </c>
      <c r="CC164" s="14">
        <f t="shared" si="501"/>
        <v>100</v>
      </c>
      <c r="CD164" s="14"/>
      <c r="CE164" s="48"/>
      <c r="CF164" s="15"/>
      <c r="CG164" s="14"/>
      <c r="CH164" s="14"/>
      <c r="CI164" s="15"/>
      <c r="CJ164" s="15"/>
      <c r="CK164" s="14"/>
      <c r="CL164" s="14"/>
      <c r="CM164" s="48"/>
      <c r="CN164" s="15"/>
      <c r="CO164" s="14"/>
      <c r="CP164" s="14"/>
      <c r="CQ164" s="48"/>
      <c r="CR164" s="15"/>
      <c r="CS164" s="14"/>
      <c r="CT164" s="14"/>
      <c r="CU164" s="48"/>
      <c r="CV164" s="15"/>
      <c r="CW164" s="14"/>
      <c r="CX164" s="14"/>
      <c r="CY164" s="48"/>
      <c r="CZ164" s="15"/>
      <c r="DA164" s="14"/>
      <c r="DB164" s="155"/>
      <c r="DC164" s="48"/>
      <c r="DD164" s="48"/>
      <c r="DE164" s="14"/>
      <c r="DF164" s="14"/>
      <c r="DG164" s="48">
        <v>85.5</v>
      </c>
      <c r="DH164" s="48">
        <v>85.5</v>
      </c>
      <c r="DI164" s="14">
        <f t="shared" si="483"/>
        <v>100</v>
      </c>
      <c r="DJ164" s="14"/>
      <c r="DK164" s="48"/>
      <c r="DL164" s="15"/>
      <c r="DM164" s="14"/>
      <c r="DN164" s="14"/>
      <c r="DO164" s="48"/>
      <c r="DP164" s="15"/>
      <c r="DQ164" s="14"/>
      <c r="DR164" s="14"/>
      <c r="DS164" s="48"/>
      <c r="DT164" s="15"/>
      <c r="DU164" s="14"/>
      <c r="DV164" s="14"/>
      <c r="DW164" s="48"/>
      <c r="DX164" s="15"/>
      <c r="DY164" s="14"/>
      <c r="DZ164" s="14"/>
      <c r="EA164" s="48"/>
      <c r="EB164" s="15"/>
      <c r="EC164" s="14"/>
      <c r="ED164" s="14"/>
      <c r="EE164" s="48"/>
      <c r="EF164" s="15"/>
      <c r="EG164" s="14"/>
      <c r="EH164" s="14"/>
      <c r="EI164" s="48"/>
      <c r="EJ164" s="15"/>
      <c r="EK164" s="14"/>
      <c r="EL164" s="14"/>
      <c r="EM164" s="48"/>
      <c r="EN164" s="15"/>
      <c r="EO164" s="14"/>
      <c r="EP164" s="14"/>
      <c r="EQ164" s="48"/>
      <c r="ER164" s="15"/>
      <c r="ES164" s="14"/>
      <c r="ET164" s="14"/>
      <c r="EU164" s="48"/>
      <c r="EV164" s="15"/>
      <c r="EW164" s="14"/>
      <c r="EX164" s="14"/>
      <c r="EY164" s="48"/>
      <c r="EZ164" s="15"/>
      <c r="FA164" s="14"/>
      <c r="FB164" s="14"/>
      <c r="FC164" s="48"/>
      <c r="FD164" s="15"/>
      <c r="FE164" s="14"/>
      <c r="FF164" s="14"/>
      <c r="FG164" s="48"/>
      <c r="FH164" s="15"/>
      <c r="FI164" s="14"/>
      <c r="FJ164" s="14"/>
      <c r="FK164" s="48"/>
      <c r="FL164" s="15"/>
      <c r="FM164" s="14"/>
      <c r="FN164" s="14"/>
      <c r="FO164" s="48"/>
      <c r="FP164" s="15"/>
      <c r="FQ164" s="14"/>
      <c r="FR164" s="14"/>
      <c r="FS164" s="133">
        <v>105.9</v>
      </c>
      <c r="FT164" s="15">
        <v>105.9</v>
      </c>
      <c r="FU164" s="14">
        <f t="shared" si="505"/>
        <v>100</v>
      </c>
      <c r="FV164" s="14"/>
      <c r="FW164" s="133"/>
      <c r="FX164" s="15"/>
      <c r="FY164" s="14"/>
      <c r="FZ164" s="14"/>
      <c r="GA164" s="133"/>
      <c r="GB164" s="15"/>
      <c r="GC164" s="14"/>
      <c r="GD164" s="14"/>
      <c r="GE164" s="133"/>
      <c r="GF164" s="15"/>
      <c r="GG164" s="14"/>
      <c r="GH164" s="14"/>
      <c r="GI164" s="133"/>
      <c r="GJ164" s="15"/>
      <c r="GK164" s="14"/>
      <c r="GL164" s="14"/>
      <c r="GM164" s="133"/>
      <c r="GN164" s="15"/>
      <c r="GO164" s="14"/>
      <c r="GP164" s="14"/>
      <c r="GQ164" s="133"/>
      <c r="GR164" s="15"/>
      <c r="GS164" s="14"/>
      <c r="GT164" s="14"/>
      <c r="GU164" s="133"/>
      <c r="GV164" s="15"/>
      <c r="GW164" s="14"/>
      <c r="GX164" s="14"/>
      <c r="GY164" s="133"/>
      <c r="GZ164" s="15"/>
      <c r="HA164" s="14"/>
      <c r="HB164" s="14"/>
      <c r="HC164" s="133"/>
      <c r="HD164" s="15"/>
      <c r="HE164" s="14"/>
      <c r="HF164" s="14"/>
      <c r="HG164" s="133"/>
      <c r="HH164" s="133"/>
      <c r="HI164" s="48"/>
      <c r="HJ164" s="14"/>
      <c r="HK164" s="133">
        <v>89.4</v>
      </c>
      <c r="HL164" s="133">
        <v>89.4</v>
      </c>
      <c r="HM164" s="14">
        <f t="shared" si="464"/>
        <v>100</v>
      </c>
      <c r="HN164" s="14"/>
      <c r="HO164" s="133"/>
      <c r="HP164" s="133"/>
      <c r="HQ164" s="14"/>
      <c r="HR164" s="14"/>
      <c r="HS164" s="133"/>
      <c r="HT164" s="133"/>
      <c r="HU164" s="14"/>
      <c r="HV164" s="14"/>
      <c r="HW164" s="133"/>
      <c r="HX164" s="133"/>
      <c r="HY164" s="14"/>
      <c r="HZ164" s="14"/>
      <c r="IA164" s="133"/>
      <c r="IB164" s="133"/>
      <c r="IC164" s="14"/>
      <c r="ID164" s="14"/>
      <c r="IE164" s="133"/>
      <c r="IF164" s="133"/>
      <c r="IG164" s="14"/>
      <c r="IH164" s="14"/>
      <c r="II164" s="133"/>
      <c r="IJ164" s="133"/>
      <c r="IK164" s="14"/>
      <c r="IL164" s="14"/>
      <c r="IM164" s="133"/>
      <c r="IN164" s="133"/>
      <c r="IO164" s="14"/>
      <c r="IP164" s="14"/>
      <c r="IQ164" s="133"/>
      <c r="IR164" s="133"/>
      <c r="IS164" s="14"/>
    </row>
    <row r="165" spans="1:253" s="12" customFormat="1" ht="15.75" x14ac:dyDescent="0.25">
      <c r="A165" s="57" t="s">
        <v>326</v>
      </c>
      <c r="B165" s="48">
        <f t="shared" si="466"/>
        <v>70000</v>
      </c>
      <c r="C165" s="48">
        <f t="shared" si="467"/>
        <v>121900</v>
      </c>
      <c r="D165" s="48">
        <f t="shared" si="468"/>
        <v>121882.03599999999</v>
      </c>
      <c r="E165" s="15">
        <f t="shared" si="133"/>
        <v>99.985263330598855</v>
      </c>
      <c r="F165" s="15"/>
      <c r="G165" s="48"/>
      <c r="H165" s="48"/>
      <c r="I165" s="48"/>
      <c r="J165" s="48"/>
      <c r="K165" s="48"/>
      <c r="L165" s="48"/>
      <c r="M165" s="48"/>
      <c r="N165" s="48"/>
      <c r="O165" s="48"/>
      <c r="P165" s="48"/>
      <c r="Q165" s="48"/>
      <c r="R165" s="48"/>
      <c r="S165" s="287"/>
      <c r="T165" s="287"/>
      <c r="U165" s="287"/>
      <c r="V165" s="287"/>
      <c r="W165" s="287"/>
      <c r="X165" s="287"/>
      <c r="Y165" s="287"/>
      <c r="Z165" s="287"/>
      <c r="AA165" s="287"/>
      <c r="AB165" s="287"/>
      <c r="AC165" s="287"/>
      <c r="AD165" s="15">
        <v>70000</v>
      </c>
      <c r="AE165" s="15">
        <v>70000</v>
      </c>
      <c r="AF165" s="15">
        <v>70000</v>
      </c>
      <c r="AG165" s="15">
        <f t="shared" si="495"/>
        <v>100</v>
      </c>
      <c r="AH165" s="48"/>
      <c r="AI165" s="48"/>
      <c r="AJ165" s="48"/>
      <c r="AK165" s="48"/>
      <c r="AL165" s="48"/>
      <c r="AM165" s="287"/>
      <c r="AN165" s="287"/>
      <c r="AO165" s="287"/>
      <c r="AP165" s="287"/>
      <c r="AQ165" s="287"/>
      <c r="AR165" s="287"/>
      <c r="AS165" s="287"/>
      <c r="AT165" s="287"/>
      <c r="AU165" s="287"/>
      <c r="AV165" s="287"/>
      <c r="AW165" s="14"/>
      <c r="AX165" s="14"/>
      <c r="AY165" s="287"/>
      <c r="AZ165" s="287"/>
      <c r="BA165" s="287"/>
      <c r="BB165" s="287"/>
      <c r="BC165" s="287"/>
      <c r="BD165" s="287"/>
      <c r="BE165" s="15"/>
      <c r="BF165" s="15"/>
      <c r="BG165" s="287"/>
      <c r="BH165" s="287"/>
      <c r="BI165" s="287"/>
      <c r="BJ165" s="287"/>
      <c r="BK165" s="287"/>
      <c r="BL165" s="287"/>
      <c r="BM165" s="287"/>
      <c r="BN165" s="287"/>
      <c r="BO165" s="287"/>
      <c r="BP165" s="287"/>
      <c r="BQ165" s="287"/>
      <c r="BR165" s="287"/>
      <c r="BS165" s="287"/>
      <c r="BT165" s="287"/>
      <c r="BU165" s="287"/>
      <c r="BV165" s="287"/>
      <c r="BW165" s="287"/>
      <c r="BX165" s="287"/>
      <c r="BY165" s="287"/>
      <c r="BZ165" s="287"/>
      <c r="CA165" s="48"/>
      <c r="CB165" s="48"/>
      <c r="CC165" s="14"/>
      <c r="CD165" s="14"/>
      <c r="CE165" s="48"/>
      <c r="CF165" s="15"/>
      <c r="CG165" s="287"/>
      <c r="CH165" s="287"/>
      <c r="CI165" s="287"/>
      <c r="CJ165" s="287"/>
      <c r="CK165" s="287"/>
      <c r="CL165" s="287"/>
      <c r="CM165" s="48"/>
      <c r="CN165" s="15"/>
      <c r="CO165" s="287"/>
      <c r="CP165" s="287"/>
      <c r="CQ165" s="48"/>
      <c r="CR165" s="15"/>
      <c r="CS165" s="287"/>
      <c r="CT165" s="287"/>
      <c r="CU165" s="48"/>
      <c r="CV165" s="15"/>
      <c r="CW165" s="287"/>
      <c r="CX165" s="287"/>
      <c r="CY165" s="48"/>
      <c r="CZ165" s="15"/>
      <c r="DA165" s="287"/>
      <c r="DB165" s="275"/>
      <c r="DC165" s="48"/>
      <c r="DD165" s="48"/>
      <c r="DE165" s="287"/>
      <c r="DF165" s="287"/>
      <c r="DG165" s="48"/>
      <c r="DH165" s="48"/>
      <c r="DI165" s="14"/>
      <c r="DJ165" s="14"/>
      <c r="DK165" s="48"/>
      <c r="DL165" s="15"/>
      <c r="DM165" s="14"/>
      <c r="DN165" s="14"/>
      <c r="DO165" s="48"/>
      <c r="DP165" s="15"/>
      <c r="DQ165" s="14"/>
      <c r="DR165" s="14"/>
      <c r="DS165" s="48"/>
      <c r="DT165" s="15"/>
      <c r="DU165" s="14"/>
      <c r="DV165" s="14"/>
      <c r="DW165" s="48"/>
      <c r="DX165" s="15"/>
      <c r="DY165" s="14"/>
      <c r="DZ165" s="14"/>
      <c r="EA165" s="48"/>
      <c r="EB165" s="15"/>
      <c r="EC165" s="14"/>
      <c r="ED165" s="14"/>
      <c r="EE165" s="48"/>
      <c r="EF165" s="15"/>
      <c r="EG165" s="14"/>
      <c r="EH165" s="14"/>
      <c r="EI165" s="48"/>
      <c r="EJ165" s="15"/>
      <c r="EK165" s="14"/>
      <c r="EL165" s="14"/>
      <c r="EM165" s="48"/>
      <c r="EN165" s="15"/>
      <c r="EO165" s="14"/>
      <c r="EP165" s="14"/>
      <c r="EQ165" s="48"/>
      <c r="ER165" s="15"/>
      <c r="ES165" s="14"/>
      <c r="ET165" s="14"/>
      <c r="EU165" s="48"/>
      <c r="EV165" s="15"/>
      <c r="EW165" s="14"/>
      <c r="EX165" s="14"/>
      <c r="EY165" s="48"/>
      <c r="EZ165" s="15"/>
      <c r="FA165" s="14"/>
      <c r="FB165" s="14"/>
      <c r="FC165" s="48"/>
      <c r="FD165" s="15"/>
      <c r="FE165" s="14"/>
      <c r="FF165" s="14"/>
      <c r="FG165" s="48"/>
      <c r="FH165" s="15"/>
      <c r="FI165" s="14"/>
      <c r="FJ165" s="14"/>
      <c r="FK165" s="48"/>
      <c r="FL165" s="15"/>
      <c r="FM165" s="14"/>
      <c r="FN165" s="14"/>
      <c r="FO165" s="48">
        <v>20000</v>
      </c>
      <c r="FP165" s="15">
        <v>19982.036</v>
      </c>
      <c r="FQ165" s="14">
        <f>FP165/FO165*100</f>
        <v>99.910179999999997</v>
      </c>
      <c r="FR165" s="14"/>
      <c r="FS165" s="48"/>
      <c r="FT165" s="15"/>
      <c r="FU165" s="48"/>
      <c r="FV165" s="48"/>
      <c r="FW165" s="48"/>
      <c r="FX165" s="15"/>
      <c r="FY165" s="48"/>
      <c r="FZ165" s="48"/>
      <c r="GA165" s="48"/>
      <c r="GB165" s="15"/>
      <c r="GC165" s="48"/>
      <c r="GD165" s="48"/>
      <c r="GE165" s="48"/>
      <c r="GF165" s="15"/>
      <c r="GG165" s="48"/>
      <c r="GH165" s="48"/>
      <c r="GI165" s="48"/>
      <c r="GJ165" s="15"/>
      <c r="GK165" s="48"/>
      <c r="GL165" s="48"/>
      <c r="GM165" s="48"/>
      <c r="GN165" s="15"/>
      <c r="GO165" s="48"/>
      <c r="GP165" s="48"/>
      <c r="GQ165" s="48"/>
      <c r="GR165" s="15"/>
      <c r="GS165" s="48"/>
      <c r="GT165" s="48"/>
      <c r="GU165" s="48"/>
      <c r="GV165" s="15"/>
      <c r="GW165" s="48"/>
      <c r="GX165" s="48"/>
      <c r="GY165" s="48"/>
      <c r="GZ165" s="15"/>
      <c r="HA165" s="48"/>
      <c r="HB165" s="48"/>
      <c r="HC165" s="48"/>
      <c r="HD165" s="15"/>
      <c r="HE165" s="48"/>
      <c r="HF165" s="48"/>
      <c r="HG165" s="48">
        <v>31900</v>
      </c>
      <c r="HH165" s="48">
        <v>31900</v>
      </c>
      <c r="HI165" s="48">
        <f>HH165/HG165*100</f>
        <v>100</v>
      </c>
      <c r="HJ165" s="48"/>
      <c r="HK165" s="48"/>
      <c r="HL165" s="15"/>
      <c r="HM165" s="14"/>
      <c r="HN165" s="14"/>
      <c r="HO165" s="48"/>
      <c r="HP165" s="15"/>
      <c r="HQ165" s="14"/>
      <c r="HR165" s="14"/>
      <c r="HS165" s="48"/>
      <c r="HT165" s="15"/>
      <c r="HU165" s="14"/>
      <c r="HV165" s="14"/>
      <c r="HW165" s="48"/>
      <c r="HX165" s="15"/>
      <c r="HY165" s="14"/>
      <c r="HZ165" s="14"/>
      <c r="IA165" s="48"/>
      <c r="IB165" s="15"/>
      <c r="IC165" s="14"/>
      <c r="ID165" s="14"/>
      <c r="IE165" s="48"/>
      <c r="IF165" s="15"/>
      <c r="IG165" s="14"/>
      <c r="IH165" s="14"/>
      <c r="II165" s="48"/>
      <c r="IJ165" s="15"/>
      <c r="IK165" s="14"/>
      <c r="IL165" s="14"/>
      <c r="IM165" s="48"/>
      <c r="IN165" s="15"/>
      <c r="IO165" s="14"/>
      <c r="IP165" s="14"/>
      <c r="IQ165" s="48"/>
      <c r="IR165" s="15"/>
      <c r="IS165" s="14"/>
    </row>
    <row r="166" spans="1:253" s="12" customFormat="1" ht="15.75" x14ac:dyDescent="0.25">
      <c r="A166" s="57" t="s">
        <v>530</v>
      </c>
      <c r="B166" s="48">
        <f t="shared" si="466"/>
        <v>0</v>
      </c>
      <c r="C166" s="48">
        <f t="shared" si="467"/>
        <v>175.5</v>
      </c>
      <c r="D166" s="48">
        <f t="shared" si="468"/>
        <v>175.5</v>
      </c>
      <c r="E166" s="15">
        <f t="shared" si="133"/>
        <v>100</v>
      </c>
      <c r="F166" s="15"/>
      <c r="G166" s="48"/>
      <c r="H166" s="48"/>
      <c r="I166" s="48"/>
      <c r="J166" s="48"/>
      <c r="K166" s="48"/>
      <c r="L166" s="48"/>
      <c r="M166" s="48"/>
      <c r="N166" s="48"/>
      <c r="O166" s="48"/>
      <c r="P166" s="48"/>
      <c r="Q166" s="48"/>
      <c r="R166" s="48"/>
      <c r="S166" s="287"/>
      <c r="T166" s="287"/>
      <c r="U166" s="287"/>
      <c r="V166" s="287"/>
      <c r="W166" s="287"/>
      <c r="X166" s="287"/>
      <c r="Y166" s="287"/>
      <c r="Z166" s="287"/>
      <c r="AA166" s="287"/>
      <c r="AB166" s="287"/>
      <c r="AC166" s="287"/>
      <c r="AD166" s="15"/>
      <c r="AE166" s="15"/>
      <c r="AF166" s="15"/>
      <c r="AG166" s="15"/>
      <c r="AH166" s="48"/>
      <c r="AI166" s="48"/>
      <c r="AJ166" s="48"/>
      <c r="AK166" s="48"/>
      <c r="AL166" s="48"/>
      <c r="AM166" s="287"/>
      <c r="AN166" s="287"/>
      <c r="AO166" s="287"/>
      <c r="AP166" s="287"/>
      <c r="AQ166" s="287"/>
      <c r="AR166" s="287"/>
      <c r="AS166" s="287"/>
      <c r="AT166" s="287"/>
      <c r="AU166" s="287"/>
      <c r="AV166" s="287"/>
      <c r="AW166" s="14"/>
      <c r="AX166" s="14"/>
      <c r="AY166" s="287"/>
      <c r="AZ166" s="287"/>
      <c r="BA166" s="287"/>
      <c r="BB166" s="287"/>
      <c r="BC166" s="287"/>
      <c r="BD166" s="287"/>
      <c r="BE166" s="15"/>
      <c r="BF166" s="15"/>
      <c r="BG166" s="287"/>
      <c r="BH166" s="287"/>
      <c r="BI166" s="287"/>
      <c r="BJ166" s="287"/>
      <c r="BK166" s="287"/>
      <c r="BL166" s="287"/>
      <c r="BM166" s="287"/>
      <c r="BN166" s="287"/>
      <c r="BO166" s="287"/>
      <c r="BP166" s="287"/>
      <c r="BQ166" s="287"/>
      <c r="BR166" s="287"/>
      <c r="BS166" s="287"/>
      <c r="BT166" s="287"/>
      <c r="BU166" s="287"/>
      <c r="BV166" s="287"/>
      <c r="BW166" s="287"/>
      <c r="BX166" s="287"/>
      <c r="BY166" s="287"/>
      <c r="BZ166" s="287"/>
      <c r="CA166" s="48">
        <v>175.5</v>
      </c>
      <c r="CB166" s="48">
        <v>175.5</v>
      </c>
      <c r="CC166" s="14">
        <f t="shared" si="501"/>
        <v>100</v>
      </c>
      <c r="CD166" s="14"/>
      <c r="CE166" s="48"/>
      <c r="CF166" s="15"/>
      <c r="CG166" s="287"/>
      <c r="CH166" s="287"/>
      <c r="CI166" s="287"/>
      <c r="CJ166" s="287"/>
      <c r="CK166" s="287"/>
      <c r="CL166" s="287"/>
      <c r="CM166" s="48"/>
      <c r="CN166" s="15"/>
      <c r="CO166" s="287"/>
      <c r="CP166" s="287"/>
      <c r="CQ166" s="48"/>
      <c r="CR166" s="15"/>
      <c r="CS166" s="287"/>
      <c r="CT166" s="287"/>
      <c r="CU166" s="48"/>
      <c r="CV166" s="15"/>
      <c r="CW166" s="287"/>
      <c r="CX166" s="287"/>
      <c r="CY166" s="48"/>
      <c r="CZ166" s="15"/>
      <c r="DA166" s="287"/>
      <c r="DB166" s="275"/>
      <c r="DC166" s="48"/>
      <c r="DD166" s="48"/>
      <c r="DE166" s="287"/>
      <c r="DF166" s="287"/>
      <c r="DG166" s="48"/>
      <c r="DH166" s="48"/>
      <c r="DI166" s="14"/>
      <c r="DJ166" s="14"/>
      <c r="DK166" s="48"/>
      <c r="DL166" s="15"/>
      <c r="DM166" s="14"/>
      <c r="DN166" s="14"/>
      <c r="DO166" s="48"/>
      <c r="DP166" s="15"/>
      <c r="DQ166" s="14"/>
      <c r="DR166" s="14"/>
      <c r="DS166" s="48"/>
      <c r="DT166" s="15"/>
      <c r="DU166" s="14"/>
      <c r="DV166" s="14"/>
      <c r="DW166" s="48"/>
      <c r="DX166" s="15"/>
      <c r="DY166" s="14"/>
      <c r="DZ166" s="14"/>
      <c r="EA166" s="48"/>
      <c r="EB166" s="15"/>
      <c r="EC166" s="14"/>
      <c r="ED166" s="14"/>
      <c r="EE166" s="48"/>
      <c r="EF166" s="15"/>
      <c r="EG166" s="14"/>
      <c r="EH166" s="14"/>
      <c r="EI166" s="48"/>
      <c r="EJ166" s="15"/>
      <c r="EK166" s="14"/>
      <c r="EL166" s="14"/>
      <c r="EM166" s="48"/>
      <c r="EN166" s="15"/>
      <c r="EO166" s="14"/>
      <c r="EP166" s="14"/>
      <c r="EQ166" s="48"/>
      <c r="ER166" s="15"/>
      <c r="ES166" s="14"/>
      <c r="ET166" s="14"/>
      <c r="EU166" s="48"/>
      <c r="EV166" s="15"/>
      <c r="EW166" s="14"/>
      <c r="EX166" s="14"/>
      <c r="EY166" s="48"/>
      <c r="EZ166" s="15"/>
      <c r="FA166" s="14"/>
      <c r="FB166" s="14"/>
      <c r="FC166" s="48"/>
      <c r="FD166" s="15"/>
      <c r="FE166" s="14"/>
      <c r="FF166" s="14"/>
      <c r="FG166" s="48"/>
      <c r="FH166" s="15"/>
      <c r="FI166" s="14"/>
      <c r="FJ166" s="14"/>
      <c r="FK166" s="48"/>
      <c r="FL166" s="15"/>
      <c r="FM166" s="14"/>
      <c r="FN166" s="14"/>
      <c r="FO166" s="48"/>
      <c r="FP166" s="15"/>
      <c r="FQ166" s="14"/>
      <c r="FR166" s="14"/>
      <c r="FS166" s="48"/>
      <c r="FT166" s="15"/>
      <c r="FU166" s="48"/>
      <c r="FV166" s="48"/>
      <c r="FW166" s="48"/>
      <c r="FX166" s="15"/>
      <c r="FY166" s="48"/>
      <c r="FZ166" s="48"/>
      <c r="GA166" s="48"/>
      <c r="GB166" s="15"/>
      <c r="GC166" s="48"/>
      <c r="GD166" s="48"/>
      <c r="GE166" s="48"/>
      <c r="GF166" s="15"/>
      <c r="GG166" s="48"/>
      <c r="GH166" s="48"/>
      <c r="GI166" s="48"/>
      <c r="GJ166" s="15"/>
      <c r="GK166" s="48"/>
      <c r="GL166" s="48"/>
      <c r="GM166" s="48"/>
      <c r="GN166" s="15"/>
      <c r="GO166" s="48"/>
      <c r="GP166" s="48"/>
      <c r="GQ166" s="48"/>
      <c r="GR166" s="15"/>
      <c r="GS166" s="48"/>
      <c r="GT166" s="48"/>
      <c r="GU166" s="48"/>
      <c r="GV166" s="15"/>
      <c r="GW166" s="48"/>
      <c r="GX166" s="48"/>
      <c r="GY166" s="48"/>
      <c r="GZ166" s="15"/>
      <c r="HA166" s="48"/>
      <c r="HB166" s="48"/>
      <c r="HC166" s="48"/>
      <c r="HD166" s="15"/>
      <c r="HE166" s="48"/>
      <c r="HF166" s="48"/>
      <c r="HG166" s="48"/>
      <c r="HH166" s="48"/>
      <c r="HI166" s="48"/>
      <c r="HJ166" s="48"/>
      <c r="HK166" s="48"/>
      <c r="HL166" s="15"/>
      <c r="HM166" s="14"/>
      <c r="HN166" s="14"/>
      <c r="HO166" s="48"/>
      <c r="HP166" s="15"/>
      <c r="HQ166" s="14"/>
      <c r="HR166" s="14"/>
      <c r="HS166" s="48"/>
      <c r="HT166" s="15"/>
      <c r="HU166" s="14"/>
      <c r="HV166" s="14"/>
      <c r="HW166" s="48"/>
      <c r="HX166" s="15"/>
      <c r="HY166" s="14"/>
      <c r="HZ166" s="14"/>
      <c r="IA166" s="48"/>
      <c r="IB166" s="15"/>
      <c r="IC166" s="14"/>
      <c r="ID166" s="14"/>
      <c r="IE166" s="48"/>
      <c r="IF166" s="15"/>
      <c r="IG166" s="14"/>
      <c r="IH166" s="14"/>
      <c r="II166" s="48"/>
      <c r="IJ166" s="15"/>
      <c r="IK166" s="14"/>
      <c r="IL166" s="14"/>
      <c r="IM166" s="48"/>
      <c r="IN166" s="15"/>
      <c r="IO166" s="14"/>
      <c r="IP166" s="14"/>
      <c r="IQ166" s="48"/>
      <c r="IR166" s="15"/>
      <c r="IS166" s="14"/>
    </row>
    <row r="167" spans="1:253" s="12" customFormat="1" ht="15.75" x14ac:dyDescent="0.25">
      <c r="A167" s="57" t="s">
        <v>653</v>
      </c>
      <c r="B167" s="48">
        <f t="shared" si="466"/>
        <v>0</v>
      </c>
      <c r="C167" s="48">
        <f t="shared" si="467"/>
        <v>150.9</v>
      </c>
      <c r="D167" s="48">
        <f t="shared" si="468"/>
        <v>150.9</v>
      </c>
      <c r="E167" s="15">
        <f t="shared" si="133"/>
        <v>100</v>
      </c>
      <c r="F167" s="15"/>
      <c r="G167" s="48"/>
      <c r="H167" s="48"/>
      <c r="I167" s="48"/>
      <c r="J167" s="48"/>
      <c r="K167" s="48"/>
      <c r="L167" s="48"/>
      <c r="M167" s="48"/>
      <c r="N167" s="48"/>
      <c r="O167" s="48"/>
      <c r="P167" s="48"/>
      <c r="Q167" s="48"/>
      <c r="R167" s="48"/>
      <c r="S167" s="287"/>
      <c r="T167" s="287"/>
      <c r="U167" s="287"/>
      <c r="V167" s="287"/>
      <c r="W167" s="287"/>
      <c r="X167" s="287"/>
      <c r="Y167" s="287"/>
      <c r="Z167" s="287"/>
      <c r="AA167" s="287"/>
      <c r="AB167" s="287"/>
      <c r="AC167" s="287"/>
      <c r="AD167" s="15"/>
      <c r="AE167" s="15"/>
      <c r="AF167" s="15"/>
      <c r="AG167" s="15"/>
      <c r="AH167" s="48"/>
      <c r="AI167" s="48"/>
      <c r="AJ167" s="48"/>
      <c r="AK167" s="48"/>
      <c r="AL167" s="48"/>
      <c r="AM167" s="287"/>
      <c r="AN167" s="287"/>
      <c r="AO167" s="287"/>
      <c r="AP167" s="287"/>
      <c r="AQ167" s="287"/>
      <c r="AR167" s="287"/>
      <c r="AS167" s="287"/>
      <c r="AT167" s="287"/>
      <c r="AU167" s="287"/>
      <c r="AV167" s="287"/>
      <c r="AW167" s="14"/>
      <c r="AX167" s="14"/>
      <c r="AY167" s="287"/>
      <c r="AZ167" s="287"/>
      <c r="BA167" s="287"/>
      <c r="BB167" s="287"/>
      <c r="BC167" s="287"/>
      <c r="BD167" s="287"/>
      <c r="BE167" s="15"/>
      <c r="BF167" s="15"/>
      <c r="BG167" s="287"/>
      <c r="BH167" s="287"/>
      <c r="BI167" s="287"/>
      <c r="BJ167" s="287"/>
      <c r="BK167" s="287"/>
      <c r="BL167" s="287"/>
      <c r="BM167" s="287"/>
      <c r="BN167" s="287"/>
      <c r="BO167" s="287"/>
      <c r="BP167" s="287"/>
      <c r="BQ167" s="287"/>
      <c r="BR167" s="287"/>
      <c r="BS167" s="287"/>
      <c r="BT167" s="287"/>
      <c r="BU167" s="287"/>
      <c r="BV167" s="287"/>
      <c r="BW167" s="287"/>
      <c r="BX167" s="287"/>
      <c r="BY167" s="287"/>
      <c r="BZ167" s="287"/>
      <c r="CA167" s="48">
        <v>150.9</v>
      </c>
      <c r="CB167" s="48">
        <v>150.9</v>
      </c>
      <c r="CC167" s="14">
        <f t="shared" si="501"/>
        <v>100</v>
      </c>
      <c r="CD167" s="14"/>
      <c r="CE167" s="48"/>
      <c r="CF167" s="15"/>
      <c r="CG167" s="287"/>
      <c r="CH167" s="287"/>
      <c r="CI167" s="287"/>
      <c r="CJ167" s="287"/>
      <c r="CK167" s="287"/>
      <c r="CL167" s="287"/>
      <c r="CM167" s="48"/>
      <c r="CN167" s="15"/>
      <c r="CO167" s="287"/>
      <c r="CP167" s="287"/>
      <c r="CQ167" s="48"/>
      <c r="CR167" s="15"/>
      <c r="CS167" s="287"/>
      <c r="CT167" s="287"/>
      <c r="CU167" s="48"/>
      <c r="CV167" s="15"/>
      <c r="CW167" s="287"/>
      <c r="CX167" s="287"/>
      <c r="CY167" s="48"/>
      <c r="CZ167" s="15"/>
      <c r="DA167" s="287"/>
      <c r="DB167" s="275"/>
      <c r="DC167" s="48"/>
      <c r="DD167" s="48"/>
      <c r="DE167" s="287"/>
      <c r="DF167" s="287"/>
      <c r="DG167" s="48"/>
      <c r="DH167" s="48"/>
      <c r="DI167" s="14"/>
      <c r="DJ167" s="14"/>
      <c r="DK167" s="48"/>
      <c r="DL167" s="15"/>
      <c r="DM167" s="14"/>
      <c r="DN167" s="14"/>
      <c r="DO167" s="48"/>
      <c r="DP167" s="15"/>
      <c r="DQ167" s="14"/>
      <c r="DR167" s="14"/>
      <c r="DS167" s="48"/>
      <c r="DT167" s="15"/>
      <c r="DU167" s="14"/>
      <c r="DV167" s="14"/>
      <c r="DW167" s="48"/>
      <c r="DX167" s="15"/>
      <c r="DY167" s="14"/>
      <c r="DZ167" s="14"/>
      <c r="EA167" s="48"/>
      <c r="EB167" s="15"/>
      <c r="EC167" s="14"/>
      <c r="ED167" s="14"/>
      <c r="EE167" s="48"/>
      <c r="EF167" s="15"/>
      <c r="EG167" s="14"/>
      <c r="EH167" s="14"/>
      <c r="EI167" s="48"/>
      <c r="EJ167" s="15"/>
      <c r="EK167" s="14"/>
      <c r="EL167" s="14"/>
      <c r="EM167" s="48"/>
      <c r="EN167" s="15"/>
      <c r="EO167" s="14"/>
      <c r="EP167" s="14"/>
      <c r="EQ167" s="48"/>
      <c r="ER167" s="15"/>
      <c r="ES167" s="14"/>
      <c r="ET167" s="14"/>
      <c r="EU167" s="48"/>
      <c r="EV167" s="15"/>
      <c r="EW167" s="14"/>
      <c r="EX167" s="14"/>
      <c r="EY167" s="48"/>
      <c r="EZ167" s="15"/>
      <c r="FA167" s="14"/>
      <c r="FB167" s="14"/>
      <c r="FC167" s="48"/>
      <c r="FD167" s="15"/>
      <c r="FE167" s="14"/>
      <c r="FF167" s="14"/>
      <c r="FG167" s="48"/>
      <c r="FH167" s="15"/>
      <c r="FI167" s="14"/>
      <c r="FJ167" s="14"/>
      <c r="FK167" s="48"/>
      <c r="FL167" s="15"/>
      <c r="FM167" s="14"/>
      <c r="FN167" s="14"/>
      <c r="FO167" s="48"/>
      <c r="FP167" s="15"/>
      <c r="FQ167" s="14"/>
      <c r="FR167" s="14"/>
      <c r="FS167" s="48"/>
      <c r="FT167" s="15"/>
      <c r="FU167" s="48"/>
      <c r="FV167" s="48"/>
      <c r="FW167" s="48"/>
      <c r="FX167" s="15"/>
      <c r="FY167" s="48"/>
      <c r="FZ167" s="48"/>
      <c r="GA167" s="48"/>
      <c r="GB167" s="15"/>
      <c r="GC167" s="48"/>
      <c r="GD167" s="48"/>
      <c r="GE167" s="48"/>
      <c r="GF167" s="15"/>
      <c r="GG167" s="48"/>
      <c r="GH167" s="48"/>
      <c r="GI167" s="48"/>
      <c r="GJ167" s="15"/>
      <c r="GK167" s="48"/>
      <c r="GL167" s="48"/>
      <c r="GM167" s="48"/>
      <c r="GN167" s="15"/>
      <c r="GO167" s="48"/>
      <c r="GP167" s="48"/>
      <c r="GQ167" s="48"/>
      <c r="GR167" s="15"/>
      <c r="GS167" s="48"/>
      <c r="GT167" s="48"/>
      <c r="GU167" s="48"/>
      <c r="GV167" s="15"/>
      <c r="GW167" s="48"/>
      <c r="GX167" s="48"/>
      <c r="GY167" s="48"/>
      <c r="GZ167" s="15"/>
      <c r="HA167" s="48"/>
      <c r="HB167" s="48"/>
      <c r="HC167" s="48"/>
      <c r="HD167" s="15"/>
      <c r="HE167" s="48"/>
      <c r="HF167" s="48"/>
      <c r="HG167" s="48"/>
      <c r="HH167" s="48"/>
      <c r="HI167" s="48"/>
      <c r="HJ167" s="48"/>
      <c r="HK167" s="48"/>
      <c r="HL167" s="15"/>
      <c r="HM167" s="14"/>
      <c r="HN167" s="14"/>
      <c r="HO167" s="48"/>
      <c r="HP167" s="15"/>
      <c r="HQ167" s="14"/>
      <c r="HR167" s="14"/>
      <c r="HS167" s="48"/>
      <c r="HT167" s="15"/>
      <c r="HU167" s="14"/>
      <c r="HV167" s="14"/>
      <c r="HW167" s="48"/>
      <c r="HX167" s="15"/>
      <c r="HY167" s="14"/>
      <c r="HZ167" s="14"/>
      <c r="IA167" s="48"/>
      <c r="IB167" s="15"/>
      <c r="IC167" s="14"/>
      <c r="ID167" s="14"/>
      <c r="IE167" s="48"/>
      <c r="IF167" s="15"/>
      <c r="IG167" s="14"/>
      <c r="IH167" s="14"/>
      <c r="II167" s="48"/>
      <c r="IJ167" s="15"/>
      <c r="IK167" s="14"/>
      <c r="IL167" s="14"/>
      <c r="IM167" s="48"/>
      <c r="IN167" s="15"/>
      <c r="IO167" s="14"/>
      <c r="IP167" s="14"/>
      <c r="IQ167" s="48"/>
      <c r="IR167" s="15"/>
      <c r="IS167" s="14"/>
    </row>
    <row r="168" spans="1:253" s="12" customFormat="1" ht="15.75" x14ac:dyDescent="0.25">
      <c r="A168" s="57" t="s">
        <v>531</v>
      </c>
      <c r="B168" s="48">
        <f t="shared" si="466"/>
        <v>0</v>
      </c>
      <c r="C168" s="48">
        <f t="shared" si="467"/>
        <v>273.39999999999998</v>
      </c>
      <c r="D168" s="48">
        <f t="shared" si="468"/>
        <v>273.39999999999998</v>
      </c>
      <c r="E168" s="15">
        <f t="shared" si="133"/>
        <v>100</v>
      </c>
      <c r="F168" s="15"/>
      <c r="G168" s="48"/>
      <c r="H168" s="48"/>
      <c r="I168" s="48"/>
      <c r="J168" s="48"/>
      <c r="K168" s="48"/>
      <c r="L168" s="48"/>
      <c r="M168" s="48"/>
      <c r="N168" s="48"/>
      <c r="O168" s="48"/>
      <c r="P168" s="48"/>
      <c r="Q168" s="48"/>
      <c r="R168" s="48"/>
      <c r="S168" s="287"/>
      <c r="T168" s="287"/>
      <c r="U168" s="287"/>
      <c r="V168" s="287"/>
      <c r="W168" s="287"/>
      <c r="X168" s="287"/>
      <c r="Y168" s="287"/>
      <c r="Z168" s="287"/>
      <c r="AA168" s="287"/>
      <c r="AB168" s="287"/>
      <c r="AC168" s="287"/>
      <c r="AD168" s="15"/>
      <c r="AE168" s="15"/>
      <c r="AF168" s="15"/>
      <c r="AG168" s="15"/>
      <c r="AH168" s="48"/>
      <c r="AI168" s="48"/>
      <c r="AJ168" s="48"/>
      <c r="AK168" s="48"/>
      <c r="AL168" s="48"/>
      <c r="AM168" s="287"/>
      <c r="AN168" s="287"/>
      <c r="AO168" s="287"/>
      <c r="AP168" s="287"/>
      <c r="AQ168" s="287"/>
      <c r="AR168" s="287"/>
      <c r="AS168" s="287"/>
      <c r="AT168" s="287"/>
      <c r="AU168" s="287"/>
      <c r="AV168" s="287"/>
      <c r="AW168" s="14"/>
      <c r="AX168" s="14"/>
      <c r="AY168" s="287"/>
      <c r="AZ168" s="287"/>
      <c r="BA168" s="287"/>
      <c r="BB168" s="287"/>
      <c r="BC168" s="287"/>
      <c r="BD168" s="287"/>
      <c r="BE168" s="15"/>
      <c r="BF168" s="15"/>
      <c r="BG168" s="287"/>
      <c r="BH168" s="287"/>
      <c r="BI168" s="287"/>
      <c r="BJ168" s="287"/>
      <c r="BK168" s="287"/>
      <c r="BL168" s="287"/>
      <c r="BM168" s="287"/>
      <c r="BN168" s="287"/>
      <c r="BO168" s="287"/>
      <c r="BP168" s="287"/>
      <c r="BQ168" s="287"/>
      <c r="BR168" s="287"/>
      <c r="BS168" s="287"/>
      <c r="BT168" s="287"/>
      <c r="BU168" s="287"/>
      <c r="BV168" s="287"/>
      <c r="BW168" s="287"/>
      <c r="BX168" s="287"/>
      <c r="BY168" s="287"/>
      <c r="BZ168" s="287"/>
      <c r="CA168" s="48">
        <v>273.39999999999998</v>
      </c>
      <c r="CB168" s="48">
        <v>273.39999999999998</v>
      </c>
      <c r="CC168" s="14">
        <f t="shared" si="501"/>
        <v>100</v>
      </c>
      <c r="CD168" s="14"/>
      <c r="CE168" s="48"/>
      <c r="CF168" s="15"/>
      <c r="CG168" s="287"/>
      <c r="CH168" s="287"/>
      <c r="CI168" s="287"/>
      <c r="CJ168" s="287"/>
      <c r="CK168" s="287"/>
      <c r="CL168" s="287"/>
      <c r="CM168" s="48"/>
      <c r="CN168" s="15"/>
      <c r="CO168" s="287"/>
      <c r="CP168" s="287"/>
      <c r="CQ168" s="48"/>
      <c r="CR168" s="15"/>
      <c r="CS168" s="287"/>
      <c r="CT168" s="287"/>
      <c r="CU168" s="48"/>
      <c r="CV168" s="15"/>
      <c r="CW168" s="287"/>
      <c r="CX168" s="287"/>
      <c r="CY168" s="48"/>
      <c r="CZ168" s="15"/>
      <c r="DA168" s="287"/>
      <c r="DB168" s="275"/>
      <c r="DC168" s="48"/>
      <c r="DD168" s="48"/>
      <c r="DE168" s="287"/>
      <c r="DF168" s="287"/>
      <c r="DG168" s="48"/>
      <c r="DH168" s="48"/>
      <c r="DI168" s="14"/>
      <c r="DJ168" s="14"/>
      <c r="DK168" s="48"/>
      <c r="DL168" s="15"/>
      <c r="DM168" s="14"/>
      <c r="DN168" s="14"/>
      <c r="DO168" s="48"/>
      <c r="DP168" s="15"/>
      <c r="DQ168" s="14"/>
      <c r="DR168" s="14"/>
      <c r="DS168" s="48"/>
      <c r="DT168" s="15"/>
      <c r="DU168" s="14"/>
      <c r="DV168" s="14"/>
      <c r="DW168" s="48"/>
      <c r="DX168" s="15"/>
      <c r="DY168" s="14"/>
      <c r="DZ168" s="14"/>
      <c r="EA168" s="48"/>
      <c r="EB168" s="15"/>
      <c r="EC168" s="14"/>
      <c r="ED168" s="14"/>
      <c r="EE168" s="48"/>
      <c r="EF168" s="15"/>
      <c r="EG168" s="14"/>
      <c r="EH168" s="14"/>
      <c r="EI168" s="48"/>
      <c r="EJ168" s="15"/>
      <c r="EK168" s="14"/>
      <c r="EL168" s="14"/>
      <c r="EM168" s="48"/>
      <c r="EN168" s="15"/>
      <c r="EO168" s="14"/>
      <c r="EP168" s="14"/>
      <c r="EQ168" s="48"/>
      <c r="ER168" s="15"/>
      <c r="ES168" s="14"/>
      <c r="ET168" s="14"/>
      <c r="EU168" s="48"/>
      <c r="EV168" s="15"/>
      <c r="EW168" s="14"/>
      <c r="EX168" s="14"/>
      <c r="EY168" s="48"/>
      <c r="EZ168" s="15"/>
      <c r="FA168" s="14"/>
      <c r="FB168" s="14"/>
      <c r="FC168" s="48"/>
      <c r="FD168" s="15"/>
      <c r="FE168" s="14"/>
      <c r="FF168" s="14"/>
      <c r="FG168" s="48"/>
      <c r="FH168" s="15"/>
      <c r="FI168" s="14"/>
      <c r="FJ168" s="14"/>
      <c r="FK168" s="48"/>
      <c r="FL168" s="15"/>
      <c r="FM168" s="14"/>
      <c r="FN168" s="14"/>
      <c r="FO168" s="48"/>
      <c r="FP168" s="15"/>
      <c r="FQ168" s="14"/>
      <c r="FR168" s="14"/>
      <c r="FS168" s="48"/>
      <c r="FT168" s="15"/>
      <c r="FU168" s="48"/>
      <c r="FV168" s="48"/>
      <c r="FW168" s="48"/>
      <c r="FX168" s="15"/>
      <c r="FY168" s="48"/>
      <c r="FZ168" s="48"/>
      <c r="GA168" s="48"/>
      <c r="GB168" s="15"/>
      <c r="GC168" s="48"/>
      <c r="GD168" s="48"/>
      <c r="GE168" s="48"/>
      <c r="GF168" s="15"/>
      <c r="GG168" s="48"/>
      <c r="GH168" s="48"/>
      <c r="GI168" s="48"/>
      <c r="GJ168" s="15"/>
      <c r="GK168" s="48"/>
      <c r="GL168" s="48"/>
      <c r="GM168" s="48"/>
      <c r="GN168" s="15"/>
      <c r="GO168" s="48"/>
      <c r="GP168" s="48"/>
      <c r="GQ168" s="48"/>
      <c r="GR168" s="15"/>
      <c r="GS168" s="48"/>
      <c r="GT168" s="48"/>
      <c r="GU168" s="48"/>
      <c r="GV168" s="15"/>
      <c r="GW168" s="48"/>
      <c r="GX168" s="48"/>
      <c r="GY168" s="48"/>
      <c r="GZ168" s="15"/>
      <c r="HA168" s="48"/>
      <c r="HB168" s="48"/>
      <c r="HC168" s="48"/>
      <c r="HD168" s="15"/>
      <c r="HE168" s="48"/>
      <c r="HF168" s="48"/>
      <c r="HG168" s="48"/>
      <c r="HH168" s="48"/>
      <c r="HI168" s="48"/>
      <c r="HJ168" s="48"/>
      <c r="HK168" s="48"/>
      <c r="HL168" s="15"/>
      <c r="HM168" s="14"/>
      <c r="HN168" s="14"/>
      <c r="HO168" s="48"/>
      <c r="HP168" s="15"/>
      <c r="HQ168" s="14"/>
      <c r="HR168" s="14"/>
      <c r="HS168" s="48"/>
      <c r="HT168" s="15"/>
      <c r="HU168" s="14"/>
      <c r="HV168" s="14"/>
      <c r="HW168" s="48"/>
      <c r="HX168" s="15"/>
      <c r="HY168" s="14"/>
      <c r="HZ168" s="14"/>
      <c r="IA168" s="48"/>
      <c r="IB168" s="15"/>
      <c r="IC168" s="14"/>
      <c r="ID168" s="14"/>
      <c r="IE168" s="48"/>
      <c r="IF168" s="15"/>
      <c r="IG168" s="14"/>
      <c r="IH168" s="14"/>
      <c r="II168" s="48"/>
      <c r="IJ168" s="15"/>
      <c r="IK168" s="14"/>
      <c r="IL168" s="14"/>
      <c r="IM168" s="48"/>
      <c r="IN168" s="15"/>
      <c r="IO168" s="14"/>
      <c r="IP168" s="14"/>
      <c r="IQ168" s="48"/>
      <c r="IR168" s="15"/>
      <c r="IS168" s="14"/>
    </row>
    <row r="169" spans="1:253" s="12" customFormat="1" ht="15.75" x14ac:dyDescent="0.25">
      <c r="A169" s="57" t="s">
        <v>327</v>
      </c>
      <c r="B169" s="48">
        <f t="shared" si="466"/>
        <v>0</v>
      </c>
      <c r="C169" s="48">
        <f t="shared" si="467"/>
        <v>189.7</v>
      </c>
      <c r="D169" s="48">
        <f t="shared" si="468"/>
        <v>189.7</v>
      </c>
      <c r="E169" s="15">
        <f t="shared" si="133"/>
        <v>100</v>
      </c>
      <c r="F169" s="15"/>
      <c r="G169" s="48"/>
      <c r="H169" s="48"/>
      <c r="I169" s="48"/>
      <c r="J169" s="48"/>
      <c r="K169" s="48"/>
      <c r="L169" s="48"/>
      <c r="M169" s="48"/>
      <c r="N169" s="48"/>
      <c r="O169" s="48"/>
      <c r="P169" s="48"/>
      <c r="Q169" s="48"/>
      <c r="R169" s="48"/>
      <c r="S169" s="287"/>
      <c r="T169" s="287"/>
      <c r="U169" s="287"/>
      <c r="V169" s="287"/>
      <c r="W169" s="287"/>
      <c r="X169" s="287"/>
      <c r="Y169" s="287"/>
      <c r="Z169" s="287"/>
      <c r="AA169" s="287"/>
      <c r="AB169" s="287"/>
      <c r="AC169" s="287"/>
      <c r="AD169" s="287"/>
      <c r="AE169" s="287"/>
      <c r="AF169" s="287"/>
      <c r="AG169" s="15"/>
      <c r="AH169" s="48"/>
      <c r="AI169" s="48"/>
      <c r="AJ169" s="48"/>
      <c r="AK169" s="48"/>
      <c r="AL169" s="48"/>
      <c r="AM169" s="287"/>
      <c r="AN169" s="287"/>
      <c r="AO169" s="287"/>
      <c r="AP169" s="287"/>
      <c r="AQ169" s="287"/>
      <c r="AR169" s="287"/>
      <c r="AS169" s="287"/>
      <c r="AT169" s="287"/>
      <c r="AU169" s="287"/>
      <c r="AV169" s="287"/>
      <c r="AW169" s="14"/>
      <c r="AX169" s="14"/>
      <c r="AY169" s="287"/>
      <c r="AZ169" s="287"/>
      <c r="BA169" s="287"/>
      <c r="BB169" s="287"/>
      <c r="BC169" s="287"/>
      <c r="BD169" s="287"/>
      <c r="BE169" s="15"/>
      <c r="BF169" s="15"/>
      <c r="BG169" s="287"/>
      <c r="BH169" s="287"/>
      <c r="BI169" s="287"/>
      <c r="BJ169" s="287"/>
      <c r="BK169" s="287"/>
      <c r="BL169" s="287"/>
      <c r="BM169" s="287"/>
      <c r="BN169" s="287"/>
      <c r="BO169" s="287"/>
      <c r="BP169" s="287"/>
      <c r="BQ169" s="287"/>
      <c r="BR169" s="287"/>
      <c r="BS169" s="287"/>
      <c r="BT169" s="287"/>
      <c r="BU169" s="287"/>
      <c r="BV169" s="287"/>
      <c r="BW169" s="287"/>
      <c r="BX169" s="287"/>
      <c r="BY169" s="287"/>
      <c r="BZ169" s="287"/>
      <c r="CA169" s="48">
        <v>189.7</v>
      </c>
      <c r="CB169" s="48">
        <v>189.7</v>
      </c>
      <c r="CC169" s="14">
        <f t="shared" si="501"/>
        <v>100</v>
      </c>
      <c r="CD169" s="14"/>
      <c r="CE169" s="48"/>
      <c r="CF169" s="15"/>
      <c r="CG169" s="287"/>
      <c r="CH169" s="287"/>
      <c r="CI169" s="287"/>
      <c r="CJ169" s="287"/>
      <c r="CK169" s="287"/>
      <c r="CL169" s="287"/>
      <c r="CM169" s="48"/>
      <c r="CN169" s="15"/>
      <c r="CO169" s="287"/>
      <c r="CP169" s="287"/>
      <c r="CQ169" s="48"/>
      <c r="CR169" s="15"/>
      <c r="CS169" s="287"/>
      <c r="CT169" s="287"/>
      <c r="CU169" s="48"/>
      <c r="CV169" s="15"/>
      <c r="CW169" s="287"/>
      <c r="CX169" s="287"/>
      <c r="CY169" s="48"/>
      <c r="CZ169" s="15"/>
      <c r="DA169" s="287"/>
      <c r="DB169" s="275"/>
      <c r="DC169" s="48"/>
      <c r="DD169" s="48"/>
      <c r="DE169" s="287"/>
      <c r="DF169" s="287"/>
      <c r="DG169" s="48"/>
      <c r="DH169" s="48"/>
      <c r="DI169" s="14"/>
      <c r="DJ169" s="14"/>
      <c r="DK169" s="48"/>
      <c r="DL169" s="15"/>
      <c r="DM169" s="14"/>
      <c r="DN169" s="14"/>
      <c r="DO169" s="48"/>
      <c r="DP169" s="15"/>
      <c r="DQ169" s="14"/>
      <c r="DR169" s="14"/>
      <c r="DS169" s="48"/>
      <c r="DT169" s="15"/>
      <c r="DU169" s="14"/>
      <c r="DV169" s="14"/>
      <c r="DW169" s="48"/>
      <c r="DX169" s="15"/>
      <c r="DY169" s="14"/>
      <c r="DZ169" s="14"/>
      <c r="EA169" s="48"/>
      <c r="EB169" s="15"/>
      <c r="EC169" s="14"/>
      <c r="ED169" s="14"/>
      <c r="EE169" s="48"/>
      <c r="EF169" s="15"/>
      <c r="EG169" s="14"/>
      <c r="EH169" s="14"/>
      <c r="EI169" s="48"/>
      <c r="EJ169" s="15"/>
      <c r="EK169" s="14"/>
      <c r="EL169" s="14"/>
      <c r="EM169" s="48"/>
      <c r="EN169" s="15"/>
      <c r="EO169" s="14"/>
      <c r="EP169" s="14"/>
      <c r="EQ169" s="48"/>
      <c r="ER169" s="15"/>
      <c r="ES169" s="14"/>
      <c r="ET169" s="14"/>
      <c r="EU169" s="48"/>
      <c r="EV169" s="15"/>
      <c r="EW169" s="14"/>
      <c r="EX169" s="14"/>
      <c r="EY169" s="48"/>
      <c r="EZ169" s="15"/>
      <c r="FA169" s="14"/>
      <c r="FB169" s="14"/>
      <c r="FC169" s="48"/>
      <c r="FD169" s="15"/>
      <c r="FE169" s="14"/>
      <c r="FF169" s="14"/>
      <c r="FG169" s="48"/>
      <c r="FH169" s="15"/>
      <c r="FI169" s="14"/>
      <c r="FJ169" s="14"/>
      <c r="FK169" s="48"/>
      <c r="FL169" s="15"/>
      <c r="FM169" s="14"/>
      <c r="FN169" s="14"/>
      <c r="FO169" s="48"/>
      <c r="FP169" s="15"/>
      <c r="FQ169" s="14"/>
      <c r="FR169" s="14"/>
      <c r="FS169" s="48"/>
      <c r="FT169" s="15"/>
      <c r="FU169" s="48"/>
      <c r="FV169" s="48"/>
      <c r="FW169" s="48"/>
      <c r="FX169" s="15"/>
      <c r="FY169" s="48"/>
      <c r="FZ169" s="48"/>
      <c r="GA169" s="48"/>
      <c r="GB169" s="15"/>
      <c r="GC169" s="48"/>
      <c r="GD169" s="48"/>
      <c r="GE169" s="48"/>
      <c r="GF169" s="15"/>
      <c r="GG169" s="48"/>
      <c r="GH169" s="48"/>
      <c r="GI169" s="48"/>
      <c r="GJ169" s="15"/>
      <c r="GK169" s="48"/>
      <c r="GL169" s="48"/>
      <c r="GM169" s="48"/>
      <c r="GN169" s="15"/>
      <c r="GO169" s="48"/>
      <c r="GP169" s="48"/>
      <c r="GQ169" s="48"/>
      <c r="GR169" s="15"/>
      <c r="GS169" s="48"/>
      <c r="GT169" s="48"/>
      <c r="GU169" s="48"/>
      <c r="GV169" s="15"/>
      <c r="GW169" s="48"/>
      <c r="GX169" s="48"/>
      <c r="GY169" s="48"/>
      <c r="GZ169" s="15"/>
      <c r="HA169" s="48"/>
      <c r="HB169" s="48"/>
      <c r="HC169" s="48"/>
      <c r="HD169" s="15"/>
      <c r="HE169" s="48"/>
      <c r="HF169" s="48"/>
      <c r="HG169" s="48"/>
      <c r="HH169" s="48"/>
      <c r="HI169" s="48"/>
      <c r="HJ169" s="48"/>
      <c r="HK169" s="48"/>
      <c r="HL169" s="15"/>
      <c r="HM169" s="14"/>
      <c r="HN169" s="14"/>
      <c r="HO169" s="48"/>
      <c r="HP169" s="15"/>
      <c r="HQ169" s="14"/>
      <c r="HR169" s="14"/>
      <c r="HS169" s="48"/>
      <c r="HT169" s="15"/>
      <c r="HU169" s="14"/>
      <c r="HV169" s="14"/>
      <c r="HW169" s="48"/>
      <c r="HX169" s="15"/>
      <c r="HY169" s="14"/>
      <c r="HZ169" s="14"/>
      <c r="IA169" s="48"/>
      <c r="IB169" s="15"/>
      <c r="IC169" s="14"/>
      <c r="ID169" s="14"/>
      <c r="IE169" s="48"/>
      <c r="IF169" s="15"/>
      <c r="IG169" s="14"/>
      <c r="IH169" s="14"/>
      <c r="II169" s="48"/>
      <c r="IJ169" s="15"/>
      <c r="IK169" s="14"/>
      <c r="IL169" s="14"/>
      <c r="IM169" s="48"/>
      <c r="IN169" s="15"/>
      <c r="IO169" s="14"/>
      <c r="IP169" s="14"/>
      <c r="IQ169" s="48"/>
      <c r="IR169" s="15"/>
      <c r="IS169" s="14"/>
    </row>
    <row r="170" spans="1:253" s="12" customFormat="1" ht="15.75" x14ac:dyDescent="0.25">
      <c r="A170" s="57" t="s">
        <v>532</v>
      </c>
      <c r="B170" s="48">
        <f t="shared" si="466"/>
        <v>0</v>
      </c>
      <c r="C170" s="48">
        <f t="shared" si="467"/>
        <v>231</v>
      </c>
      <c r="D170" s="48">
        <f t="shared" si="468"/>
        <v>231</v>
      </c>
      <c r="E170" s="15">
        <f t="shared" si="133"/>
        <v>100</v>
      </c>
      <c r="F170" s="15"/>
      <c r="G170" s="48"/>
      <c r="H170" s="48"/>
      <c r="I170" s="48"/>
      <c r="J170" s="48"/>
      <c r="K170" s="48"/>
      <c r="L170" s="48"/>
      <c r="M170" s="48"/>
      <c r="N170" s="48"/>
      <c r="O170" s="48"/>
      <c r="P170" s="48"/>
      <c r="Q170" s="48"/>
      <c r="R170" s="48"/>
      <c r="S170" s="287"/>
      <c r="T170" s="287"/>
      <c r="U170" s="287"/>
      <c r="V170" s="287"/>
      <c r="W170" s="287"/>
      <c r="X170" s="287"/>
      <c r="Y170" s="287"/>
      <c r="Z170" s="287"/>
      <c r="AA170" s="287"/>
      <c r="AB170" s="287"/>
      <c r="AC170" s="287"/>
      <c r="AD170" s="287"/>
      <c r="AE170" s="287"/>
      <c r="AF170" s="287"/>
      <c r="AG170" s="15"/>
      <c r="AH170" s="48"/>
      <c r="AI170" s="48"/>
      <c r="AJ170" s="48"/>
      <c r="AK170" s="48"/>
      <c r="AL170" s="48"/>
      <c r="AM170" s="287"/>
      <c r="AN170" s="287"/>
      <c r="AO170" s="287"/>
      <c r="AP170" s="287"/>
      <c r="AQ170" s="287"/>
      <c r="AR170" s="287"/>
      <c r="AS170" s="287"/>
      <c r="AT170" s="287"/>
      <c r="AU170" s="287"/>
      <c r="AV170" s="287"/>
      <c r="AW170" s="14"/>
      <c r="AX170" s="14"/>
      <c r="AY170" s="287"/>
      <c r="AZ170" s="287"/>
      <c r="BA170" s="287"/>
      <c r="BB170" s="287"/>
      <c r="BC170" s="287"/>
      <c r="BD170" s="287"/>
      <c r="BE170" s="15"/>
      <c r="BF170" s="15"/>
      <c r="BG170" s="287"/>
      <c r="BH170" s="287"/>
      <c r="BI170" s="287"/>
      <c r="BJ170" s="287"/>
      <c r="BK170" s="287"/>
      <c r="BL170" s="287"/>
      <c r="BM170" s="287"/>
      <c r="BN170" s="287"/>
      <c r="BO170" s="287"/>
      <c r="BP170" s="287"/>
      <c r="BQ170" s="287"/>
      <c r="BR170" s="287"/>
      <c r="BS170" s="287"/>
      <c r="BT170" s="287"/>
      <c r="BU170" s="287"/>
      <c r="BV170" s="287"/>
      <c r="BW170" s="287"/>
      <c r="BX170" s="287"/>
      <c r="BY170" s="287"/>
      <c r="BZ170" s="287"/>
      <c r="CA170" s="48">
        <v>231</v>
      </c>
      <c r="CB170" s="48">
        <v>231</v>
      </c>
      <c r="CC170" s="14">
        <f t="shared" si="501"/>
        <v>100</v>
      </c>
      <c r="CD170" s="14"/>
      <c r="CE170" s="48"/>
      <c r="CF170" s="15"/>
      <c r="CG170" s="287"/>
      <c r="CH170" s="287"/>
      <c r="CI170" s="287"/>
      <c r="CJ170" s="287"/>
      <c r="CK170" s="287"/>
      <c r="CL170" s="287"/>
      <c r="CM170" s="48"/>
      <c r="CN170" s="15"/>
      <c r="CO170" s="287"/>
      <c r="CP170" s="287"/>
      <c r="CQ170" s="48"/>
      <c r="CR170" s="15"/>
      <c r="CS170" s="287"/>
      <c r="CT170" s="287"/>
      <c r="CU170" s="48"/>
      <c r="CV170" s="15"/>
      <c r="CW170" s="287"/>
      <c r="CX170" s="287"/>
      <c r="CY170" s="48"/>
      <c r="CZ170" s="15"/>
      <c r="DA170" s="287"/>
      <c r="DB170" s="275"/>
      <c r="DC170" s="48"/>
      <c r="DD170" s="48"/>
      <c r="DE170" s="287"/>
      <c r="DF170" s="287"/>
      <c r="DG170" s="48"/>
      <c r="DH170" s="48"/>
      <c r="DI170" s="14"/>
      <c r="DJ170" s="14"/>
      <c r="DK170" s="48"/>
      <c r="DL170" s="15"/>
      <c r="DM170" s="14"/>
      <c r="DN170" s="14"/>
      <c r="DO170" s="48"/>
      <c r="DP170" s="15"/>
      <c r="DQ170" s="14"/>
      <c r="DR170" s="14"/>
      <c r="DS170" s="48"/>
      <c r="DT170" s="15"/>
      <c r="DU170" s="14"/>
      <c r="DV170" s="14"/>
      <c r="DW170" s="48"/>
      <c r="DX170" s="15"/>
      <c r="DY170" s="14"/>
      <c r="DZ170" s="14"/>
      <c r="EA170" s="48"/>
      <c r="EB170" s="15"/>
      <c r="EC170" s="14"/>
      <c r="ED170" s="14"/>
      <c r="EE170" s="48"/>
      <c r="EF170" s="15"/>
      <c r="EG170" s="14"/>
      <c r="EH170" s="14"/>
      <c r="EI170" s="48"/>
      <c r="EJ170" s="15"/>
      <c r="EK170" s="14"/>
      <c r="EL170" s="14"/>
      <c r="EM170" s="48"/>
      <c r="EN170" s="15"/>
      <c r="EO170" s="14"/>
      <c r="EP170" s="14"/>
      <c r="EQ170" s="48"/>
      <c r="ER170" s="15"/>
      <c r="ES170" s="14"/>
      <c r="ET170" s="14"/>
      <c r="EU170" s="48"/>
      <c r="EV170" s="15"/>
      <c r="EW170" s="14"/>
      <c r="EX170" s="14"/>
      <c r="EY170" s="48"/>
      <c r="EZ170" s="15"/>
      <c r="FA170" s="14"/>
      <c r="FB170" s="14"/>
      <c r="FC170" s="48"/>
      <c r="FD170" s="15"/>
      <c r="FE170" s="14"/>
      <c r="FF170" s="14"/>
      <c r="FG170" s="48"/>
      <c r="FH170" s="15"/>
      <c r="FI170" s="14"/>
      <c r="FJ170" s="14"/>
      <c r="FK170" s="48"/>
      <c r="FL170" s="15"/>
      <c r="FM170" s="14"/>
      <c r="FN170" s="14"/>
      <c r="FO170" s="48"/>
      <c r="FP170" s="15"/>
      <c r="FQ170" s="14"/>
      <c r="FR170" s="14"/>
      <c r="FS170" s="48"/>
      <c r="FT170" s="15"/>
      <c r="FU170" s="48"/>
      <c r="FV170" s="48"/>
      <c r="FW170" s="48"/>
      <c r="FX170" s="15"/>
      <c r="FY170" s="48"/>
      <c r="FZ170" s="48"/>
      <c r="GA170" s="48"/>
      <c r="GB170" s="15"/>
      <c r="GC170" s="48"/>
      <c r="GD170" s="48"/>
      <c r="GE170" s="48"/>
      <c r="GF170" s="15"/>
      <c r="GG170" s="48"/>
      <c r="GH170" s="48"/>
      <c r="GI170" s="48"/>
      <c r="GJ170" s="15"/>
      <c r="GK170" s="48"/>
      <c r="GL170" s="48"/>
      <c r="GM170" s="48"/>
      <c r="GN170" s="15"/>
      <c r="GO170" s="48"/>
      <c r="GP170" s="48"/>
      <c r="GQ170" s="48"/>
      <c r="GR170" s="15"/>
      <c r="GS170" s="48"/>
      <c r="GT170" s="48"/>
      <c r="GU170" s="48"/>
      <c r="GV170" s="15"/>
      <c r="GW170" s="48"/>
      <c r="GX170" s="48"/>
      <c r="GY170" s="48"/>
      <c r="GZ170" s="15"/>
      <c r="HA170" s="48"/>
      <c r="HB170" s="48"/>
      <c r="HC170" s="48"/>
      <c r="HD170" s="15"/>
      <c r="HE170" s="48"/>
      <c r="HF170" s="48"/>
      <c r="HG170" s="48"/>
      <c r="HH170" s="48"/>
      <c r="HI170" s="48"/>
      <c r="HJ170" s="48"/>
      <c r="HK170" s="48"/>
      <c r="HL170" s="15"/>
      <c r="HM170" s="14"/>
      <c r="HN170" s="14"/>
      <c r="HO170" s="48"/>
      <c r="HP170" s="15"/>
      <c r="HQ170" s="14"/>
      <c r="HR170" s="14"/>
      <c r="HS170" s="48"/>
      <c r="HT170" s="15"/>
      <c r="HU170" s="14"/>
      <c r="HV170" s="14"/>
      <c r="HW170" s="48"/>
      <c r="HX170" s="15"/>
      <c r="HY170" s="14"/>
      <c r="HZ170" s="14"/>
      <c r="IA170" s="48"/>
      <c r="IB170" s="15"/>
      <c r="IC170" s="14"/>
      <c r="ID170" s="14"/>
      <c r="IE170" s="48"/>
      <c r="IF170" s="15"/>
      <c r="IG170" s="14"/>
      <c r="IH170" s="14"/>
      <c r="II170" s="48"/>
      <c r="IJ170" s="15"/>
      <c r="IK170" s="14"/>
      <c r="IL170" s="14"/>
      <c r="IM170" s="48"/>
      <c r="IN170" s="15"/>
      <c r="IO170" s="14"/>
      <c r="IP170" s="14"/>
      <c r="IQ170" s="48"/>
      <c r="IR170" s="15"/>
      <c r="IS170" s="14"/>
    </row>
    <row r="171" spans="1:253" s="12" customFormat="1" ht="15.75" x14ac:dyDescent="0.25">
      <c r="A171" s="57" t="s">
        <v>533</v>
      </c>
      <c r="B171" s="48">
        <f t="shared" si="466"/>
        <v>0</v>
      </c>
      <c r="C171" s="48">
        <f t="shared" si="467"/>
        <v>165.1</v>
      </c>
      <c r="D171" s="48">
        <f t="shared" si="468"/>
        <v>165.1</v>
      </c>
      <c r="E171" s="15">
        <f t="shared" si="133"/>
        <v>100</v>
      </c>
      <c r="F171" s="15"/>
      <c r="G171" s="48"/>
      <c r="H171" s="48"/>
      <c r="I171" s="48"/>
      <c r="J171" s="48"/>
      <c r="K171" s="48"/>
      <c r="L171" s="48"/>
      <c r="M171" s="48"/>
      <c r="N171" s="48"/>
      <c r="O171" s="48"/>
      <c r="P171" s="48"/>
      <c r="Q171" s="48"/>
      <c r="R171" s="48"/>
      <c r="S171" s="287"/>
      <c r="T171" s="287"/>
      <c r="U171" s="287"/>
      <c r="V171" s="287"/>
      <c r="W171" s="287"/>
      <c r="X171" s="287"/>
      <c r="Y171" s="287"/>
      <c r="Z171" s="287"/>
      <c r="AA171" s="287"/>
      <c r="AB171" s="287"/>
      <c r="AC171" s="287"/>
      <c r="AD171" s="287"/>
      <c r="AE171" s="287"/>
      <c r="AF171" s="287"/>
      <c r="AG171" s="15"/>
      <c r="AH171" s="48"/>
      <c r="AI171" s="48"/>
      <c r="AJ171" s="48"/>
      <c r="AK171" s="48"/>
      <c r="AL171" s="48"/>
      <c r="AM171" s="287"/>
      <c r="AN171" s="287"/>
      <c r="AO171" s="287"/>
      <c r="AP171" s="287"/>
      <c r="AQ171" s="287"/>
      <c r="AR171" s="287"/>
      <c r="AS171" s="287"/>
      <c r="AT171" s="287"/>
      <c r="AU171" s="287"/>
      <c r="AV171" s="287"/>
      <c r="AW171" s="14"/>
      <c r="AX171" s="14"/>
      <c r="AY171" s="287"/>
      <c r="AZ171" s="287"/>
      <c r="BA171" s="287"/>
      <c r="BB171" s="287"/>
      <c r="BC171" s="287"/>
      <c r="BD171" s="287"/>
      <c r="BE171" s="15"/>
      <c r="BF171" s="15"/>
      <c r="BG171" s="287"/>
      <c r="BH171" s="287"/>
      <c r="BI171" s="287"/>
      <c r="BJ171" s="287"/>
      <c r="BK171" s="287"/>
      <c r="BL171" s="287"/>
      <c r="BM171" s="287"/>
      <c r="BN171" s="287"/>
      <c r="BO171" s="287"/>
      <c r="BP171" s="287"/>
      <c r="BQ171" s="287"/>
      <c r="BR171" s="287"/>
      <c r="BS171" s="287"/>
      <c r="BT171" s="287"/>
      <c r="BU171" s="287"/>
      <c r="BV171" s="287"/>
      <c r="BW171" s="287"/>
      <c r="BX171" s="287"/>
      <c r="BY171" s="287"/>
      <c r="BZ171" s="287"/>
      <c r="CA171" s="48">
        <v>165.1</v>
      </c>
      <c r="CB171" s="48">
        <v>165.1</v>
      </c>
      <c r="CC171" s="14">
        <f t="shared" si="501"/>
        <v>100</v>
      </c>
      <c r="CD171" s="14"/>
      <c r="CE171" s="48"/>
      <c r="CF171" s="15"/>
      <c r="CG171" s="287"/>
      <c r="CH171" s="287"/>
      <c r="CI171" s="287"/>
      <c r="CJ171" s="287"/>
      <c r="CK171" s="287"/>
      <c r="CL171" s="287"/>
      <c r="CM171" s="48"/>
      <c r="CN171" s="15"/>
      <c r="CO171" s="287"/>
      <c r="CP171" s="287"/>
      <c r="CQ171" s="48"/>
      <c r="CR171" s="15"/>
      <c r="CS171" s="287"/>
      <c r="CT171" s="287"/>
      <c r="CU171" s="48"/>
      <c r="CV171" s="15"/>
      <c r="CW171" s="287"/>
      <c r="CX171" s="287"/>
      <c r="CY171" s="48"/>
      <c r="CZ171" s="15"/>
      <c r="DA171" s="287"/>
      <c r="DB171" s="275"/>
      <c r="DC171" s="48"/>
      <c r="DD171" s="48"/>
      <c r="DE171" s="287"/>
      <c r="DF171" s="287"/>
      <c r="DG171" s="48"/>
      <c r="DH171" s="48"/>
      <c r="DI171" s="14"/>
      <c r="DJ171" s="14"/>
      <c r="DK171" s="48"/>
      <c r="DL171" s="15"/>
      <c r="DM171" s="14"/>
      <c r="DN171" s="14"/>
      <c r="DO171" s="48"/>
      <c r="DP171" s="15"/>
      <c r="DQ171" s="14"/>
      <c r="DR171" s="14"/>
      <c r="DS171" s="48"/>
      <c r="DT171" s="15"/>
      <c r="DU171" s="14"/>
      <c r="DV171" s="14"/>
      <c r="DW171" s="48"/>
      <c r="DX171" s="15"/>
      <c r="DY171" s="14"/>
      <c r="DZ171" s="14"/>
      <c r="EA171" s="48"/>
      <c r="EB171" s="15"/>
      <c r="EC171" s="14"/>
      <c r="ED171" s="14"/>
      <c r="EE171" s="48"/>
      <c r="EF171" s="15"/>
      <c r="EG171" s="14"/>
      <c r="EH171" s="14"/>
      <c r="EI171" s="48"/>
      <c r="EJ171" s="15"/>
      <c r="EK171" s="14"/>
      <c r="EL171" s="14"/>
      <c r="EM171" s="48"/>
      <c r="EN171" s="15"/>
      <c r="EO171" s="14"/>
      <c r="EP171" s="14"/>
      <c r="EQ171" s="48"/>
      <c r="ER171" s="15"/>
      <c r="ES171" s="14"/>
      <c r="ET171" s="14"/>
      <c r="EU171" s="48"/>
      <c r="EV171" s="15"/>
      <c r="EW171" s="14"/>
      <c r="EX171" s="14"/>
      <c r="EY171" s="48"/>
      <c r="EZ171" s="15"/>
      <c r="FA171" s="14"/>
      <c r="FB171" s="14"/>
      <c r="FC171" s="48"/>
      <c r="FD171" s="15"/>
      <c r="FE171" s="14"/>
      <c r="FF171" s="14"/>
      <c r="FG171" s="48"/>
      <c r="FH171" s="15"/>
      <c r="FI171" s="14"/>
      <c r="FJ171" s="14"/>
      <c r="FK171" s="48"/>
      <c r="FL171" s="15"/>
      <c r="FM171" s="14"/>
      <c r="FN171" s="14"/>
      <c r="FO171" s="48"/>
      <c r="FP171" s="15"/>
      <c r="FQ171" s="14"/>
      <c r="FR171" s="14"/>
      <c r="FS171" s="48"/>
      <c r="FT171" s="15"/>
      <c r="FU171" s="48"/>
      <c r="FV171" s="48"/>
      <c r="FW171" s="48"/>
      <c r="FX171" s="15"/>
      <c r="FY171" s="48"/>
      <c r="FZ171" s="48"/>
      <c r="GA171" s="48"/>
      <c r="GB171" s="15"/>
      <c r="GC171" s="48"/>
      <c r="GD171" s="48"/>
      <c r="GE171" s="48"/>
      <c r="GF171" s="15"/>
      <c r="GG171" s="48"/>
      <c r="GH171" s="48"/>
      <c r="GI171" s="48"/>
      <c r="GJ171" s="15"/>
      <c r="GK171" s="48"/>
      <c r="GL171" s="48"/>
      <c r="GM171" s="48"/>
      <c r="GN171" s="15"/>
      <c r="GO171" s="48"/>
      <c r="GP171" s="48"/>
      <c r="GQ171" s="48"/>
      <c r="GR171" s="15"/>
      <c r="GS171" s="48"/>
      <c r="GT171" s="48"/>
      <c r="GU171" s="48"/>
      <c r="GV171" s="15"/>
      <c r="GW171" s="48"/>
      <c r="GX171" s="48"/>
      <c r="GY171" s="48"/>
      <c r="GZ171" s="15"/>
      <c r="HA171" s="48"/>
      <c r="HB171" s="48"/>
      <c r="HC171" s="48"/>
      <c r="HD171" s="15"/>
      <c r="HE171" s="48"/>
      <c r="HF171" s="48"/>
      <c r="HG171" s="48"/>
      <c r="HH171" s="48"/>
      <c r="HI171" s="48"/>
      <c r="HJ171" s="48"/>
      <c r="HK171" s="48"/>
      <c r="HL171" s="15"/>
      <c r="HM171" s="14"/>
      <c r="HN171" s="14"/>
      <c r="HO171" s="48"/>
      <c r="HP171" s="15"/>
      <c r="HQ171" s="14"/>
      <c r="HR171" s="14"/>
      <c r="HS171" s="48"/>
      <c r="HT171" s="15"/>
      <c r="HU171" s="14"/>
      <c r="HV171" s="14"/>
      <c r="HW171" s="48"/>
      <c r="HX171" s="15"/>
      <c r="HY171" s="14"/>
      <c r="HZ171" s="14"/>
      <c r="IA171" s="48"/>
      <c r="IB171" s="15"/>
      <c r="IC171" s="14"/>
      <c r="ID171" s="14"/>
      <c r="IE171" s="48"/>
      <c r="IF171" s="15"/>
      <c r="IG171" s="14"/>
      <c r="IH171" s="14"/>
      <c r="II171" s="48"/>
      <c r="IJ171" s="15"/>
      <c r="IK171" s="14"/>
      <c r="IL171" s="14"/>
      <c r="IM171" s="48"/>
      <c r="IN171" s="15"/>
      <c r="IO171" s="14"/>
      <c r="IP171" s="14"/>
      <c r="IQ171" s="48"/>
      <c r="IR171" s="15"/>
      <c r="IS171" s="14"/>
    </row>
    <row r="172" spans="1:253" s="12" customFormat="1" ht="15.75" x14ac:dyDescent="0.25">
      <c r="A172" s="57" t="s">
        <v>654</v>
      </c>
      <c r="B172" s="48">
        <f t="shared" si="466"/>
        <v>0</v>
      </c>
      <c r="C172" s="48">
        <f t="shared" si="467"/>
        <v>130.6</v>
      </c>
      <c r="D172" s="48">
        <f t="shared" si="468"/>
        <v>130.6</v>
      </c>
      <c r="E172" s="15">
        <f t="shared" si="133"/>
        <v>100</v>
      </c>
      <c r="F172" s="15"/>
      <c r="G172" s="48"/>
      <c r="H172" s="48"/>
      <c r="I172" s="48"/>
      <c r="J172" s="48"/>
      <c r="K172" s="48"/>
      <c r="L172" s="48"/>
      <c r="M172" s="48"/>
      <c r="N172" s="48"/>
      <c r="O172" s="48"/>
      <c r="P172" s="48"/>
      <c r="Q172" s="48"/>
      <c r="R172" s="48"/>
      <c r="S172" s="287"/>
      <c r="T172" s="287"/>
      <c r="U172" s="287"/>
      <c r="V172" s="287"/>
      <c r="W172" s="287"/>
      <c r="X172" s="287"/>
      <c r="Y172" s="287"/>
      <c r="Z172" s="287"/>
      <c r="AA172" s="287"/>
      <c r="AB172" s="287"/>
      <c r="AC172" s="287"/>
      <c r="AD172" s="287"/>
      <c r="AE172" s="287"/>
      <c r="AF172" s="287"/>
      <c r="AG172" s="15"/>
      <c r="AH172" s="48"/>
      <c r="AI172" s="48"/>
      <c r="AJ172" s="48"/>
      <c r="AK172" s="48"/>
      <c r="AL172" s="48"/>
      <c r="AM172" s="287"/>
      <c r="AN172" s="287"/>
      <c r="AO172" s="287"/>
      <c r="AP172" s="287"/>
      <c r="AQ172" s="287"/>
      <c r="AR172" s="287"/>
      <c r="AS172" s="287"/>
      <c r="AT172" s="287"/>
      <c r="AU172" s="287"/>
      <c r="AV172" s="287"/>
      <c r="AW172" s="14"/>
      <c r="AX172" s="14"/>
      <c r="AY172" s="287"/>
      <c r="AZ172" s="287"/>
      <c r="BA172" s="287"/>
      <c r="BB172" s="287"/>
      <c r="BC172" s="287"/>
      <c r="BD172" s="287"/>
      <c r="BE172" s="15"/>
      <c r="BF172" s="15"/>
      <c r="BG172" s="287"/>
      <c r="BH172" s="287"/>
      <c r="BI172" s="287"/>
      <c r="BJ172" s="287"/>
      <c r="BK172" s="287"/>
      <c r="BL172" s="287"/>
      <c r="BM172" s="287"/>
      <c r="BN172" s="287"/>
      <c r="BO172" s="287"/>
      <c r="BP172" s="287"/>
      <c r="BQ172" s="287"/>
      <c r="BR172" s="287"/>
      <c r="BS172" s="287"/>
      <c r="BT172" s="287"/>
      <c r="BU172" s="287"/>
      <c r="BV172" s="287"/>
      <c r="BW172" s="287"/>
      <c r="BX172" s="287"/>
      <c r="BY172" s="287"/>
      <c r="BZ172" s="287"/>
      <c r="CA172" s="48">
        <v>130.6</v>
      </c>
      <c r="CB172" s="48">
        <v>130.6</v>
      </c>
      <c r="CC172" s="14">
        <f t="shared" si="501"/>
        <v>100</v>
      </c>
      <c r="CD172" s="14"/>
      <c r="CE172" s="48"/>
      <c r="CF172" s="15"/>
      <c r="CG172" s="287"/>
      <c r="CH172" s="287"/>
      <c r="CI172" s="287"/>
      <c r="CJ172" s="287"/>
      <c r="CK172" s="287"/>
      <c r="CL172" s="287"/>
      <c r="CM172" s="48"/>
      <c r="CN172" s="15"/>
      <c r="CO172" s="287"/>
      <c r="CP172" s="287"/>
      <c r="CQ172" s="48"/>
      <c r="CR172" s="15"/>
      <c r="CS172" s="287"/>
      <c r="CT172" s="287"/>
      <c r="CU172" s="48"/>
      <c r="CV172" s="15"/>
      <c r="CW172" s="287"/>
      <c r="CX172" s="287"/>
      <c r="CY172" s="48"/>
      <c r="CZ172" s="15"/>
      <c r="DA172" s="287"/>
      <c r="DB172" s="275"/>
      <c r="DC172" s="48"/>
      <c r="DD172" s="48"/>
      <c r="DE172" s="287"/>
      <c r="DF172" s="287"/>
      <c r="DG172" s="48"/>
      <c r="DH172" s="48"/>
      <c r="DI172" s="14"/>
      <c r="DJ172" s="14"/>
      <c r="DK172" s="48"/>
      <c r="DL172" s="15"/>
      <c r="DM172" s="14"/>
      <c r="DN172" s="14"/>
      <c r="DO172" s="48"/>
      <c r="DP172" s="15"/>
      <c r="DQ172" s="14"/>
      <c r="DR172" s="14"/>
      <c r="DS172" s="48"/>
      <c r="DT172" s="15"/>
      <c r="DU172" s="14"/>
      <c r="DV172" s="14"/>
      <c r="DW172" s="48"/>
      <c r="DX172" s="15"/>
      <c r="DY172" s="14"/>
      <c r="DZ172" s="14"/>
      <c r="EA172" s="48"/>
      <c r="EB172" s="15"/>
      <c r="EC172" s="14"/>
      <c r="ED172" s="14"/>
      <c r="EE172" s="48"/>
      <c r="EF172" s="15"/>
      <c r="EG172" s="14"/>
      <c r="EH172" s="14"/>
      <c r="EI172" s="48"/>
      <c r="EJ172" s="15"/>
      <c r="EK172" s="14"/>
      <c r="EL172" s="14"/>
      <c r="EM172" s="48"/>
      <c r="EN172" s="15"/>
      <c r="EO172" s="14"/>
      <c r="EP172" s="14"/>
      <c r="EQ172" s="48"/>
      <c r="ER172" s="15"/>
      <c r="ES172" s="14"/>
      <c r="ET172" s="14"/>
      <c r="EU172" s="48"/>
      <c r="EV172" s="15"/>
      <c r="EW172" s="14"/>
      <c r="EX172" s="14"/>
      <c r="EY172" s="48"/>
      <c r="EZ172" s="15"/>
      <c r="FA172" s="14"/>
      <c r="FB172" s="14"/>
      <c r="FC172" s="48"/>
      <c r="FD172" s="15"/>
      <c r="FE172" s="14"/>
      <c r="FF172" s="14"/>
      <c r="FG172" s="48"/>
      <c r="FH172" s="15"/>
      <c r="FI172" s="14"/>
      <c r="FJ172" s="14"/>
      <c r="FK172" s="48"/>
      <c r="FL172" s="15"/>
      <c r="FM172" s="14"/>
      <c r="FN172" s="14"/>
      <c r="FO172" s="48"/>
      <c r="FP172" s="15"/>
      <c r="FQ172" s="14"/>
      <c r="FR172" s="14"/>
      <c r="FS172" s="48"/>
      <c r="FT172" s="15"/>
      <c r="FU172" s="48"/>
      <c r="FV172" s="48"/>
      <c r="FW172" s="48"/>
      <c r="FX172" s="15"/>
      <c r="FY172" s="48"/>
      <c r="FZ172" s="48"/>
      <c r="GA172" s="48"/>
      <c r="GB172" s="15"/>
      <c r="GC172" s="48"/>
      <c r="GD172" s="48"/>
      <c r="GE172" s="48"/>
      <c r="GF172" s="15"/>
      <c r="GG172" s="48"/>
      <c r="GH172" s="48"/>
      <c r="GI172" s="48"/>
      <c r="GJ172" s="15"/>
      <c r="GK172" s="48"/>
      <c r="GL172" s="48"/>
      <c r="GM172" s="48"/>
      <c r="GN172" s="15"/>
      <c r="GO172" s="48"/>
      <c r="GP172" s="48"/>
      <c r="GQ172" s="48"/>
      <c r="GR172" s="15"/>
      <c r="GS172" s="48"/>
      <c r="GT172" s="48"/>
      <c r="GU172" s="48"/>
      <c r="GV172" s="15"/>
      <c r="GW172" s="48"/>
      <c r="GX172" s="48"/>
      <c r="GY172" s="48"/>
      <c r="GZ172" s="15"/>
      <c r="HA172" s="48"/>
      <c r="HB172" s="48"/>
      <c r="HC172" s="48"/>
      <c r="HD172" s="15"/>
      <c r="HE172" s="48"/>
      <c r="HF172" s="48"/>
      <c r="HG172" s="48"/>
      <c r="HH172" s="48"/>
      <c r="HI172" s="48"/>
      <c r="HJ172" s="48"/>
      <c r="HK172" s="48"/>
      <c r="HL172" s="15"/>
      <c r="HM172" s="14"/>
      <c r="HN172" s="14"/>
      <c r="HO172" s="48"/>
      <c r="HP172" s="15"/>
      <c r="HQ172" s="14"/>
      <c r="HR172" s="14"/>
      <c r="HS172" s="48"/>
      <c r="HT172" s="15"/>
      <c r="HU172" s="14"/>
      <c r="HV172" s="14"/>
      <c r="HW172" s="48"/>
      <c r="HX172" s="15"/>
      <c r="HY172" s="14"/>
      <c r="HZ172" s="14"/>
      <c r="IA172" s="48"/>
      <c r="IB172" s="15"/>
      <c r="IC172" s="14"/>
      <c r="ID172" s="14"/>
      <c r="IE172" s="48"/>
      <c r="IF172" s="15"/>
      <c r="IG172" s="14"/>
      <c r="IH172" s="14"/>
      <c r="II172" s="48"/>
      <c r="IJ172" s="15"/>
      <c r="IK172" s="14"/>
      <c r="IL172" s="14"/>
      <c r="IM172" s="48"/>
      <c r="IN172" s="15"/>
      <c r="IO172" s="14"/>
      <c r="IP172" s="14"/>
      <c r="IQ172" s="48"/>
      <c r="IR172" s="15"/>
      <c r="IS172" s="14"/>
    </row>
    <row r="173" spans="1:253" s="12" customFormat="1" ht="15.75" x14ac:dyDescent="0.25">
      <c r="A173" s="57" t="s">
        <v>536</v>
      </c>
      <c r="B173" s="48">
        <f t="shared" si="466"/>
        <v>0</v>
      </c>
      <c r="C173" s="48">
        <f t="shared" si="467"/>
        <v>278.7</v>
      </c>
      <c r="D173" s="48">
        <f t="shared" si="468"/>
        <v>278.7</v>
      </c>
      <c r="E173" s="15">
        <f t="shared" si="133"/>
        <v>100</v>
      </c>
      <c r="F173" s="15"/>
      <c r="G173" s="48"/>
      <c r="H173" s="48"/>
      <c r="I173" s="48"/>
      <c r="J173" s="48"/>
      <c r="K173" s="48"/>
      <c r="L173" s="48"/>
      <c r="M173" s="48"/>
      <c r="N173" s="48"/>
      <c r="O173" s="48"/>
      <c r="P173" s="48"/>
      <c r="Q173" s="48"/>
      <c r="R173" s="48"/>
      <c r="S173" s="287"/>
      <c r="T173" s="287"/>
      <c r="U173" s="287"/>
      <c r="V173" s="287"/>
      <c r="W173" s="287"/>
      <c r="X173" s="287"/>
      <c r="Y173" s="287"/>
      <c r="Z173" s="287"/>
      <c r="AA173" s="287"/>
      <c r="AB173" s="287"/>
      <c r="AC173" s="287"/>
      <c r="AD173" s="287"/>
      <c r="AE173" s="287"/>
      <c r="AF173" s="287"/>
      <c r="AG173" s="15"/>
      <c r="AH173" s="48"/>
      <c r="AI173" s="48"/>
      <c r="AJ173" s="48"/>
      <c r="AK173" s="48"/>
      <c r="AL173" s="48"/>
      <c r="AM173" s="287"/>
      <c r="AN173" s="287"/>
      <c r="AO173" s="287"/>
      <c r="AP173" s="287"/>
      <c r="AQ173" s="287"/>
      <c r="AR173" s="287"/>
      <c r="AS173" s="287"/>
      <c r="AT173" s="287"/>
      <c r="AU173" s="287"/>
      <c r="AV173" s="287"/>
      <c r="AW173" s="14"/>
      <c r="AX173" s="14"/>
      <c r="AY173" s="287"/>
      <c r="AZ173" s="287"/>
      <c r="BA173" s="287"/>
      <c r="BB173" s="287"/>
      <c r="BC173" s="287"/>
      <c r="BD173" s="287"/>
      <c r="BE173" s="15"/>
      <c r="BF173" s="15"/>
      <c r="BG173" s="287"/>
      <c r="BH173" s="287"/>
      <c r="BI173" s="287"/>
      <c r="BJ173" s="287"/>
      <c r="BK173" s="287"/>
      <c r="BL173" s="287"/>
      <c r="BM173" s="287"/>
      <c r="BN173" s="287"/>
      <c r="BO173" s="287"/>
      <c r="BP173" s="287"/>
      <c r="BQ173" s="287"/>
      <c r="BR173" s="287"/>
      <c r="BS173" s="287"/>
      <c r="BT173" s="287"/>
      <c r="BU173" s="287"/>
      <c r="BV173" s="287"/>
      <c r="BW173" s="287"/>
      <c r="BX173" s="287"/>
      <c r="BY173" s="287"/>
      <c r="BZ173" s="287"/>
      <c r="CA173" s="48">
        <v>278.7</v>
      </c>
      <c r="CB173" s="48">
        <v>278.7</v>
      </c>
      <c r="CC173" s="14">
        <f t="shared" si="501"/>
        <v>100</v>
      </c>
      <c r="CD173" s="14"/>
      <c r="CE173" s="48"/>
      <c r="CF173" s="15"/>
      <c r="CG173" s="287"/>
      <c r="CH173" s="287"/>
      <c r="CI173" s="287"/>
      <c r="CJ173" s="287"/>
      <c r="CK173" s="287"/>
      <c r="CL173" s="287"/>
      <c r="CM173" s="48"/>
      <c r="CN173" s="15"/>
      <c r="CO173" s="287"/>
      <c r="CP173" s="287"/>
      <c r="CQ173" s="48"/>
      <c r="CR173" s="15"/>
      <c r="CS173" s="287"/>
      <c r="CT173" s="287"/>
      <c r="CU173" s="48"/>
      <c r="CV173" s="15"/>
      <c r="CW173" s="287"/>
      <c r="CX173" s="287"/>
      <c r="CY173" s="48"/>
      <c r="CZ173" s="15"/>
      <c r="DA173" s="287"/>
      <c r="DB173" s="275"/>
      <c r="DC173" s="48"/>
      <c r="DD173" s="48"/>
      <c r="DE173" s="287"/>
      <c r="DF173" s="287"/>
      <c r="DG173" s="48"/>
      <c r="DH173" s="48"/>
      <c r="DI173" s="14"/>
      <c r="DJ173" s="14"/>
      <c r="DK173" s="48"/>
      <c r="DL173" s="15"/>
      <c r="DM173" s="14"/>
      <c r="DN173" s="14"/>
      <c r="DO173" s="48"/>
      <c r="DP173" s="15"/>
      <c r="DQ173" s="14"/>
      <c r="DR173" s="14"/>
      <c r="DS173" s="48"/>
      <c r="DT173" s="15"/>
      <c r="DU173" s="14"/>
      <c r="DV173" s="14"/>
      <c r="DW173" s="48"/>
      <c r="DX173" s="15"/>
      <c r="DY173" s="14"/>
      <c r="DZ173" s="14"/>
      <c r="EA173" s="48"/>
      <c r="EB173" s="15"/>
      <c r="EC173" s="14"/>
      <c r="ED173" s="14"/>
      <c r="EE173" s="48"/>
      <c r="EF173" s="15"/>
      <c r="EG173" s="14"/>
      <c r="EH173" s="14"/>
      <c r="EI173" s="48"/>
      <c r="EJ173" s="15"/>
      <c r="EK173" s="14"/>
      <c r="EL173" s="14"/>
      <c r="EM173" s="48"/>
      <c r="EN173" s="15"/>
      <c r="EO173" s="14"/>
      <c r="EP173" s="14"/>
      <c r="EQ173" s="48"/>
      <c r="ER173" s="15"/>
      <c r="ES173" s="14"/>
      <c r="ET173" s="14"/>
      <c r="EU173" s="48"/>
      <c r="EV173" s="15"/>
      <c r="EW173" s="14"/>
      <c r="EX173" s="14"/>
      <c r="EY173" s="48"/>
      <c r="EZ173" s="15"/>
      <c r="FA173" s="14"/>
      <c r="FB173" s="14"/>
      <c r="FC173" s="48"/>
      <c r="FD173" s="15"/>
      <c r="FE173" s="14"/>
      <c r="FF173" s="14"/>
      <c r="FG173" s="48"/>
      <c r="FH173" s="15"/>
      <c r="FI173" s="14"/>
      <c r="FJ173" s="14"/>
      <c r="FK173" s="48"/>
      <c r="FL173" s="15"/>
      <c r="FM173" s="14"/>
      <c r="FN173" s="14"/>
      <c r="FO173" s="48"/>
      <c r="FP173" s="15"/>
      <c r="FQ173" s="14"/>
      <c r="FR173" s="14"/>
      <c r="FS173" s="48"/>
      <c r="FT173" s="15"/>
      <c r="FU173" s="48"/>
      <c r="FV173" s="48"/>
      <c r="FW173" s="48"/>
      <c r="FX173" s="15"/>
      <c r="FY173" s="48"/>
      <c r="FZ173" s="48"/>
      <c r="GA173" s="48"/>
      <c r="GB173" s="15"/>
      <c r="GC173" s="48"/>
      <c r="GD173" s="48"/>
      <c r="GE173" s="48"/>
      <c r="GF173" s="15"/>
      <c r="GG173" s="48"/>
      <c r="GH173" s="48"/>
      <c r="GI173" s="48"/>
      <c r="GJ173" s="15"/>
      <c r="GK173" s="48"/>
      <c r="GL173" s="48"/>
      <c r="GM173" s="48"/>
      <c r="GN173" s="15"/>
      <c r="GO173" s="48"/>
      <c r="GP173" s="48"/>
      <c r="GQ173" s="48"/>
      <c r="GR173" s="15"/>
      <c r="GS173" s="48"/>
      <c r="GT173" s="48"/>
      <c r="GU173" s="48"/>
      <c r="GV173" s="15"/>
      <c r="GW173" s="48"/>
      <c r="GX173" s="48"/>
      <c r="GY173" s="48"/>
      <c r="GZ173" s="15"/>
      <c r="HA173" s="48"/>
      <c r="HB173" s="48"/>
      <c r="HC173" s="48"/>
      <c r="HD173" s="15"/>
      <c r="HE173" s="48"/>
      <c r="HF173" s="48"/>
      <c r="HG173" s="48"/>
      <c r="HH173" s="48"/>
      <c r="HI173" s="48"/>
      <c r="HJ173" s="48"/>
      <c r="HK173" s="48"/>
      <c r="HL173" s="15"/>
      <c r="HM173" s="14"/>
      <c r="HN173" s="14"/>
      <c r="HO173" s="48"/>
      <c r="HP173" s="15"/>
      <c r="HQ173" s="14"/>
      <c r="HR173" s="14"/>
      <c r="HS173" s="48"/>
      <c r="HT173" s="15"/>
      <c r="HU173" s="14"/>
      <c r="HV173" s="14"/>
      <c r="HW173" s="48"/>
      <c r="HX173" s="15"/>
      <c r="HY173" s="14"/>
      <c r="HZ173" s="14"/>
      <c r="IA173" s="48"/>
      <c r="IB173" s="15"/>
      <c r="IC173" s="14"/>
      <c r="ID173" s="14"/>
      <c r="IE173" s="48"/>
      <c r="IF173" s="15"/>
      <c r="IG173" s="14"/>
      <c r="IH173" s="14"/>
      <c r="II173" s="48"/>
      <c r="IJ173" s="15"/>
      <c r="IK173" s="14"/>
      <c r="IL173" s="14"/>
      <c r="IM173" s="48"/>
      <c r="IN173" s="15"/>
      <c r="IO173" s="14"/>
      <c r="IP173" s="14"/>
      <c r="IQ173" s="48"/>
      <c r="IR173" s="15"/>
      <c r="IS173" s="14"/>
    </row>
    <row r="174" spans="1:253" s="12" customFormat="1" ht="15.75" x14ac:dyDescent="0.25">
      <c r="A174" s="57" t="s">
        <v>534</v>
      </c>
      <c r="B174" s="48">
        <f t="shared" si="466"/>
        <v>0</v>
      </c>
      <c r="C174" s="48">
        <f t="shared" si="467"/>
        <v>198.8</v>
      </c>
      <c r="D174" s="48">
        <f t="shared" si="468"/>
        <v>198.8</v>
      </c>
      <c r="E174" s="15">
        <f t="shared" si="133"/>
        <v>100</v>
      </c>
      <c r="F174" s="15"/>
      <c r="G174" s="48"/>
      <c r="H174" s="48"/>
      <c r="I174" s="48"/>
      <c r="J174" s="48"/>
      <c r="K174" s="48"/>
      <c r="L174" s="48"/>
      <c r="M174" s="48"/>
      <c r="N174" s="48"/>
      <c r="O174" s="48"/>
      <c r="P174" s="48"/>
      <c r="Q174" s="48"/>
      <c r="R174" s="48"/>
      <c r="S174" s="287"/>
      <c r="T174" s="287"/>
      <c r="U174" s="287"/>
      <c r="V174" s="287"/>
      <c r="W174" s="287"/>
      <c r="X174" s="287"/>
      <c r="Y174" s="287"/>
      <c r="Z174" s="287"/>
      <c r="AA174" s="287"/>
      <c r="AB174" s="287"/>
      <c r="AC174" s="287"/>
      <c r="AD174" s="287"/>
      <c r="AE174" s="287"/>
      <c r="AF174" s="287"/>
      <c r="AG174" s="15"/>
      <c r="AH174" s="48"/>
      <c r="AI174" s="48"/>
      <c r="AJ174" s="48"/>
      <c r="AK174" s="48"/>
      <c r="AL174" s="48"/>
      <c r="AM174" s="287"/>
      <c r="AN174" s="287"/>
      <c r="AO174" s="287"/>
      <c r="AP174" s="287"/>
      <c r="AQ174" s="287"/>
      <c r="AR174" s="287"/>
      <c r="AS174" s="287"/>
      <c r="AT174" s="287"/>
      <c r="AU174" s="287"/>
      <c r="AV174" s="287"/>
      <c r="AW174" s="14"/>
      <c r="AX174" s="14"/>
      <c r="AY174" s="287"/>
      <c r="AZ174" s="287"/>
      <c r="BA174" s="287"/>
      <c r="BB174" s="287"/>
      <c r="BC174" s="287"/>
      <c r="BD174" s="287"/>
      <c r="BE174" s="15"/>
      <c r="BF174" s="15"/>
      <c r="BG174" s="287"/>
      <c r="BH174" s="287"/>
      <c r="BI174" s="287"/>
      <c r="BJ174" s="287"/>
      <c r="BK174" s="287"/>
      <c r="BL174" s="287"/>
      <c r="BM174" s="287"/>
      <c r="BN174" s="287"/>
      <c r="BO174" s="287"/>
      <c r="BP174" s="287"/>
      <c r="BQ174" s="287"/>
      <c r="BR174" s="287"/>
      <c r="BS174" s="287"/>
      <c r="BT174" s="287"/>
      <c r="BU174" s="287"/>
      <c r="BV174" s="287"/>
      <c r="BW174" s="287"/>
      <c r="BX174" s="287"/>
      <c r="BY174" s="287"/>
      <c r="BZ174" s="287"/>
      <c r="CA174" s="48">
        <v>198.8</v>
      </c>
      <c r="CB174" s="48">
        <v>198.8</v>
      </c>
      <c r="CC174" s="14">
        <f t="shared" si="501"/>
        <v>100</v>
      </c>
      <c r="CD174" s="14"/>
      <c r="CE174" s="48"/>
      <c r="CF174" s="15"/>
      <c r="CG174" s="287"/>
      <c r="CH174" s="287"/>
      <c r="CI174" s="287"/>
      <c r="CJ174" s="287"/>
      <c r="CK174" s="287"/>
      <c r="CL174" s="287"/>
      <c r="CM174" s="48"/>
      <c r="CN174" s="15"/>
      <c r="CO174" s="287"/>
      <c r="CP174" s="287"/>
      <c r="CQ174" s="48"/>
      <c r="CR174" s="15"/>
      <c r="CS174" s="287"/>
      <c r="CT174" s="287"/>
      <c r="CU174" s="48"/>
      <c r="CV174" s="15"/>
      <c r="CW174" s="287"/>
      <c r="CX174" s="287"/>
      <c r="CY174" s="48"/>
      <c r="CZ174" s="15"/>
      <c r="DA174" s="287"/>
      <c r="DB174" s="275"/>
      <c r="DC174" s="48"/>
      <c r="DD174" s="48"/>
      <c r="DE174" s="287"/>
      <c r="DF174" s="287"/>
      <c r="DG174" s="48"/>
      <c r="DH174" s="48"/>
      <c r="DI174" s="14"/>
      <c r="DJ174" s="14"/>
      <c r="DK174" s="48"/>
      <c r="DL174" s="15"/>
      <c r="DM174" s="14"/>
      <c r="DN174" s="14"/>
      <c r="DO174" s="48"/>
      <c r="DP174" s="15"/>
      <c r="DQ174" s="14"/>
      <c r="DR174" s="14"/>
      <c r="DS174" s="48"/>
      <c r="DT174" s="15"/>
      <c r="DU174" s="14"/>
      <c r="DV174" s="14"/>
      <c r="DW174" s="48"/>
      <c r="DX174" s="15"/>
      <c r="DY174" s="14"/>
      <c r="DZ174" s="14"/>
      <c r="EA174" s="48"/>
      <c r="EB174" s="15"/>
      <c r="EC174" s="14"/>
      <c r="ED174" s="14"/>
      <c r="EE174" s="48"/>
      <c r="EF174" s="15"/>
      <c r="EG174" s="14"/>
      <c r="EH174" s="14"/>
      <c r="EI174" s="48"/>
      <c r="EJ174" s="15"/>
      <c r="EK174" s="14"/>
      <c r="EL174" s="14"/>
      <c r="EM174" s="48"/>
      <c r="EN174" s="15"/>
      <c r="EO174" s="14"/>
      <c r="EP174" s="14"/>
      <c r="EQ174" s="48"/>
      <c r="ER174" s="15"/>
      <c r="ES174" s="14"/>
      <c r="ET174" s="14"/>
      <c r="EU174" s="48"/>
      <c r="EV174" s="15"/>
      <c r="EW174" s="14"/>
      <c r="EX174" s="14"/>
      <c r="EY174" s="48"/>
      <c r="EZ174" s="15"/>
      <c r="FA174" s="14"/>
      <c r="FB174" s="14"/>
      <c r="FC174" s="48"/>
      <c r="FD174" s="15"/>
      <c r="FE174" s="14"/>
      <c r="FF174" s="14"/>
      <c r="FG174" s="48"/>
      <c r="FH174" s="15"/>
      <c r="FI174" s="14"/>
      <c r="FJ174" s="14"/>
      <c r="FK174" s="48"/>
      <c r="FL174" s="15"/>
      <c r="FM174" s="14"/>
      <c r="FN174" s="14"/>
      <c r="FO174" s="48"/>
      <c r="FP174" s="15"/>
      <c r="FQ174" s="14"/>
      <c r="FR174" s="14"/>
      <c r="FS174" s="48"/>
      <c r="FT174" s="15"/>
      <c r="FU174" s="48"/>
      <c r="FV174" s="48"/>
      <c r="FW174" s="48"/>
      <c r="FX174" s="15"/>
      <c r="FY174" s="48"/>
      <c r="FZ174" s="48"/>
      <c r="GA174" s="48"/>
      <c r="GB174" s="15"/>
      <c r="GC174" s="48"/>
      <c r="GD174" s="48"/>
      <c r="GE174" s="48"/>
      <c r="GF174" s="15"/>
      <c r="GG174" s="48"/>
      <c r="GH174" s="48"/>
      <c r="GI174" s="48"/>
      <c r="GJ174" s="15"/>
      <c r="GK174" s="48"/>
      <c r="GL174" s="48"/>
      <c r="GM174" s="48"/>
      <c r="GN174" s="15"/>
      <c r="GO174" s="48"/>
      <c r="GP174" s="48"/>
      <c r="GQ174" s="48"/>
      <c r="GR174" s="15"/>
      <c r="GS174" s="48"/>
      <c r="GT174" s="48"/>
      <c r="GU174" s="48"/>
      <c r="GV174" s="15"/>
      <c r="GW174" s="48"/>
      <c r="GX174" s="48"/>
      <c r="GY174" s="48"/>
      <c r="GZ174" s="15"/>
      <c r="HA174" s="48"/>
      <c r="HB174" s="48"/>
      <c r="HC174" s="48"/>
      <c r="HD174" s="15"/>
      <c r="HE174" s="48"/>
      <c r="HF174" s="48"/>
      <c r="HG174" s="48"/>
      <c r="HH174" s="48"/>
      <c r="HI174" s="48"/>
      <c r="HJ174" s="48"/>
      <c r="HK174" s="48"/>
      <c r="HL174" s="15"/>
      <c r="HM174" s="14"/>
      <c r="HN174" s="14"/>
      <c r="HO174" s="48"/>
      <c r="HP174" s="15"/>
      <c r="HQ174" s="14"/>
      <c r="HR174" s="14"/>
      <c r="HS174" s="48"/>
      <c r="HT174" s="15"/>
      <c r="HU174" s="14"/>
      <c r="HV174" s="14"/>
      <c r="HW174" s="48"/>
      <c r="HX174" s="15"/>
      <c r="HY174" s="14"/>
      <c r="HZ174" s="14"/>
      <c r="IA174" s="48"/>
      <c r="IB174" s="15"/>
      <c r="IC174" s="14"/>
      <c r="ID174" s="14"/>
      <c r="IE174" s="48"/>
      <c r="IF174" s="15"/>
      <c r="IG174" s="14"/>
      <c r="IH174" s="14"/>
      <c r="II174" s="48"/>
      <c r="IJ174" s="15"/>
      <c r="IK174" s="14"/>
      <c r="IL174" s="14"/>
      <c r="IM174" s="48"/>
      <c r="IN174" s="15"/>
      <c r="IO174" s="14"/>
      <c r="IP174" s="14"/>
      <c r="IQ174" s="48"/>
      <c r="IR174" s="15"/>
      <c r="IS174" s="14"/>
    </row>
    <row r="175" spans="1:253" s="12" customFormat="1" ht="15.75" x14ac:dyDescent="0.25">
      <c r="A175" s="57" t="s">
        <v>535</v>
      </c>
      <c r="B175" s="48">
        <f t="shared" si="466"/>
        <v>0</v>
      </c>
      <c r="C175" s="48">
        <f t="shared" si="467"/>
        <v>186.3</v>
      </c>
      <c r="D175" s="48">
        <f t="shared" si="468"/>
        <v>186.3</v>
      </c>
      <c r="E175" s="15">
        <f t="shared" si="133"/>
        <v>100</v>
      </c>
      <c r="F175" s="15"/>
      <c r="G175" s="48"/>
      <c r="H175" s="48"/>
      <c r="I175" s="48"/>
      <c r="J175" s="48"/>
      <c r="K175" s="48"/>
      <c r="L175" s="48"/>
      <c r="M175" s="48"/>
      <c r="N175" s="48"/>
      <c r="O175" s="48"/>
      <c r="P175" s="48"/>
      <c r="Q175" s="48"/>
      <c r="R175" s="48"/>
      <c r="S175" s="287"/>
      <c r="T175" s="287"/>
      <c r="U175" s="287"/>
      <c r="V175" s="287"/>
      <c r="W175" s="287"/>
      <c r="X175" s="287"/>
      <c r="Y175" s="287"/>
      <c r="Z175" s="287"/>
      <c r="AA175" s="287"/>
      <c r="AB175" s="287"/>
      <c r="AC175" s="287"/>
      <c r="AD175" s="287"/>
      <c r="AE175" s="287"/>
      <c r="AF175" s="287"/>
      <c r="AG175" s="15"/>
      <c r="AH175" s="48"/>
      <c r="AI175" s="48"/>
      <c r="AJ175" s="48"/>
      <c r="AK175" s="48"/>
      <c r="AL175" s="48"/>
      <c r="AM175" s="287"/>
      <c r="AN175" s="287"/>
      <c r="AO175" s="287"/>
      <c r="AP175" s="287"/>
      <c r="AQ175" s="287"/>
      <c r="AR175" s="287"/>
      <c r="AS175" s="287"/>
      <c r="AT175" s="287"/>
      <c r="AU175" s="287"/>
      <c r="AV175" s="287"/>
      <c r="AW175" s="14"/>
      <c r="AX175" s="14"/>
      <c r="AY175" s="287"/>
      <c r="AZ175" s="287"/>
      <c r="BA175" s="287"/>
      <c r="BB175" s="287"/>
      <c r="BC175" s="287"/>
      <c r="BD175" s="287"/>
      <c r="BE175" s="15"/>
      <c r="BF175" s="15"/>
      <c r="BG175" s="287"/>
      <c r="BH175" s="287"/>
      <c r="BI175" s="287"/>
      <c r="BJ175" s="287"/>
      <c r="BK175" s="287"/>
      <c r="BL175" s="287"/>
      <c r="BM175" s="287"/>
      <c r="BN175" s="287"/>
      <c r="BO175" s="287"/>
      <c r="BP175" s="287"/>
      <c r="BQ175" s="287"/>
      <c r="BR175" s="287"/>
      <c r="BS175" s="287"/>
      <c r="BT175" s="287"/>
      <c r="BU175" s="287"/>
      <c r="BV175" s="287"/>
      <c r="BW175" s="287"/>
      <c r="BX175" s="287"/>
      <c r="BY175" s="287"/>
      <c r="BZ175" s="287"/>
      <c r="CA175" s="48">
        <v>186.3</v>
      </c>
      <c r="CB175" s="48">
        <v>186.3</v>
      </c>
      <c r="CC175" s="14">
        <f t="shared" si="501"/>
        <v>100</v>
      </c>
      <c r="CD175" s="14"/>
      <c r="CE175" s="48"/>
      <c r="CF175" s="15"/>
      <c r="CG175" s="287"/>
      <c r="CH175" s="287"/>
      <c r="CI175" s="287"/>
      <c r="CJ175" s="287"/>
      <c r="CK175" s="287"/>
      <c r="CL175" s="287"/>
      <c r="CM175" s="48"/>
      <c r="CN175" s="15"/>
      <c r="CO175" s="287"/>
      <c r="CP175" s="287"/>
      <c r="CQ175" s="48"/>
      <c r="CR175" s="15"/>
      <c r="CS175" s="287"/>
      <c r="CT175" s="287"/>
      <c r="CU175" s="48"/>
      <c r="CV175" s="15"/>
      <c r="CW175" s="287"/>
      <c r="CX175" s="287"/>
      <c r="CY175" s="48"/>
      <c r="CZ175" s="15"/>
      <c r="DA175" s="287"/>
      <c r="DB175" s="275"/>
      <c r="DC175" s="48"/>
      <c r="DD175" s="48"/>
      <c r="DE175" s="287"/>
      <c r="DF175" s="287"/>
      <c r="DG175" s="48"/>
      <c r="DH175" s="48"/>
      <c r="DI175" s="14"/>
      <c r="DJ175" s="14"/>
      <c r="DK175" s="48"/>
      <c r="DL175" s="15"/>
      <c r="DM175" s="14"/>
      <c r="DN175" s="14"/>
      <c r="DO175" s="48"/>
      <c r="DP175" s="15"/>
      <c r="DQ175" s="14"/>
      <c r="DR175" s="14"/>
      <c r="DS175" s="48"/>
      <c r="DT175" s="15"/>
      <c r="DU175" s="14"/>
      <c r="DV175" s="14"/>
      <c r="DW175" s="48"/>
      <c r="DX175" s="15"/>
      <c r="DY175" s="14"/>
      <c r="DZ175" s="14"/>
      <c r="EA175" s="48"/>
      <c r="EB175" s="15"/>
      <c r="EC175" s="14"/>
      <c r="ED175" s="14"/>
      <c r="EE175" s="48"/>
      <c r="EF175" s="15"/>
      <c r="EG175" s="14"/>
      <c r="EH175" s="14"/>
      <c r="EI175" s="48"/>
      <c r="EJ175" s="15"/>
      <c r="EK175" s="14"/>
      <c r="EL175" s="14"/>
      <c r="EM175" s="48"/>
      <c r="EN175" s="15"/>
      <c r="EO175" s="14"/>
      <c r="EP175" s="14"/>
      <c r="EQ175" s="48"/>
      <c r="ER175" s="15"/>
      <c r="ES175" s="14"/>
      <c r="ET175" s="14"/>
      <c r="EU175" s="48"/>
      <c r="EV175" s="15"/>
      <c r="EW175" s="14"/>
      <c r="EX175" s="14"/>
      <c r="EY175" s="48"/>
      <c r="EZ175" s="15"/>
      <c r="FA175" s="14"/>
      <c r="FB175" s="14"/>
      <c r="FC175" s="48"/>
      <c r="FD175" s="15"/>
      <c r="FE175" s="14"/>
      <c r="FF175" s="14"/>
      <c r="FG175" s="48"/>
      <c r="FH175" s="15"/>
      <c r="FI175" s="14"/>
      <c r="FJ175" s="14"/>
      <c r="FK175" s="48"/>
      <c r="FL175" s="15"/>
      <c r="FM175" s="14"/>
      <c r="FN175" s="14"/>
      <c r="FO175" s="48"/>
      <c r="FP175" s="15"/>
      <c r="FQ175" s="14"/>
      <c r="FR175" s="14"/>
      <c r="FS175" s="48"/>
      <c r="FT175" s="15"/>
      <c r="FU175" s="48"/>
      <c r="FV175" s="48"/>
      <c r="FW175" s="48"/>
      <c r="FX175" s="15"/>
      <c r="FY175" s="48"/>
      <c r="FZ175" s="48"/>
      <c r="GA175" s="48"/>
      <c r="GB175" s="15"/>
      <c r="GC175" s="48"/>
      <c r="GD175" s="48"/>
      <c r="GE175" s="48"/>
      <c r="GF175" s="15"/>
      <c r="GG175" s="48"/>
      <c r="GH175" s="48"/>
      <c r="GI175" s="48"/>
      <c r="GJ175" s="15"/>
      <c r="GK175" s="48"/>
      <c r="GL175" s="48"/>
      <c r="GM175" s="48"/>
      <c r="GN175" s="15"/>
      <c r="GO175" s="48"/>
      <c r="GP175" s="48"/>
      <c r="GQ175" s="48"/>
      <c r="GR175" s="15"/>
      <c r="GS175" s="48"/>
      <c r="GT175" s="48"/>
      <c r="GU175" s="48"/>
      <c r="GV175" s="15"/>
      <c r="GW175" s="48"/>
      <c r="GX175" s="48"/>
      <c r="GY175" s="48"/>
      <c r="GZ175" s="15"/>
      <c r="HA175" s="48"/>
      <c r="HB175" s="48"/>
      <c r="HC175" s="48"/>
      <c r="HD175" s="15"/>
      <c r="HE175" s="48"/>
      <c r="HF175" s="48"/>
      <c r="HG175" s="48"/>
      <c r="HH175" s="48"/>
      <c r="HI175" s="48"/>
      <c r="HJ175" s="48"/>
      <c r="HK175" s="48"/>
      <c r="HL175" s="15"/>
      <c r="HM175" s="14"/>
      <c r="HN175" s="14"/>
      <c r="HO175" s="48"/>
      <c r="HP175" s="15"/>
      <c r="HQ175" s="14"/>
      <c r="HR175" s="14"/>
      <c r="HS175" s="48"/>
      <c r="HT175" s="15"/>
      <c r="HU175" s="14"/>
      <c r="HV175" s="14"/>
      <c r="HW175" s="48"/>
      <c r="HX175" s="15"/>
      <c r="HY175" s="14"/>
      <c r="HZ175" s="14"/>
      <c r="IA175" s="48"/>
      <c r="IB175" s="15"/>
      <c r="IC175" s="14"/>
      <c r="ID175" s="14"/>
      <c r="IE175" s="48"/>
      <c r="IF175" s="15"/>
      <c r="IG175" s="14"/>
      <c r="IH175" s="14"/>
      <c r="II175" s="48"/>
      <c r="IJ175" s="15"/>
      <c r="IK175" s="14"/>
      <c r="IL175" s="14"/>
      <c r="IM175" s="48"/>
      <c r="IN175" s="15"/>
      <c r="IO175" s="14"/>
      <c r="IP175" s="14"/>
      <c r="IQ175" s="48"/>
      <c r="IR175" s="15"/>
      <c r="IS175" s="14"/>
    </row>
    <row r="176" spans="1:253" s="26" customFormat="1" ht="31.5" x14ac:dyDescent="0.25">
      <c r="A176" s="118" t="s">
        <v>361</v>
      </c>
      <c r="B176" s="78">
        <f t="shared" si="466"/>
        <v>600.79999999999995</v>
      </c>
      <c r="C176" s="78">
        <f t="shared" si="467"/>
        <v>74936.5</v>
      </c>
      <c r="D176" s="78">
        <f t="shared" si="468"/>
        <v>74766.635190000001</v>
      </c>
      <c r="E176" s="81">
        <f t="shared" si="133"/>
        <v>99.773321665676946</v>
      </c>
      <c r="F176" s="81"/>
      <c r="G176" s="81">
        <f>G177+G178</f>
        <v>0</v>
      </c>
      <c r="H176" s="81">
        <f t="shared" ref="H176:BP176" si="508">H177+H178</f>
        <v>0</v>
      </c>
      <c r="I176" s="81">
        <f t="shared" si="508"/>
        <v>0</v>
      </c>
      <c r="J176" s="81"/>
      <c r="K176" s="81">
        <f t="shared" si="508"/>
        <v>0</v>
      </c>
      <c r="L176" s="81">
        <f t="shared" si="508"/>
        <v>0</v>
      </c>
      <c r="M176" s="81">
        <f t="shared" si="508"/>
        <v>0</v>
      </c>
      <c r="N176" s="81">
        <f t="shared" ref="N176" si="509">N177+N178</f>
        <v>0</v>
      </c>
      <c r="O176" s="81">
        <f t="shared" si="508"/>
        <v>0</v>
      </c>
      <c r="P176" s="81">
        <f t="shared" si="508"/>
        <v>0</v>
      </c>
      <c r="Q176" s="81">
        <f t="shared" si="508"/>
        <v>0</v>
      </c>
      <c r="R176" s="81"/>
      <c r="S176" s="81">
        <f t="shared" si="508"/>
        <v>0</v>
      </c>
      <c r="T176" s="81">
        <f t="shared" si="508"/>
        <v>0</v>
      </c>
      <c r="U176" s="81">
        <f t="shared" si="508"/>
        <v>0</v>
      </c>
      <c r="V176" s="81"/>
      <c r="W176" s="81">
        <f t="shared" si="508"/>
        <v>0</v>
      </c>
      <c r="X176" s="81">
        <f t="shared" si="508"/>
        <v>0</v>
      </c>
      <c r="Y176" s="81">
        <f t="shared" si="508"/>
        <v>0</v>
      </c>
      <c r="Z176" s="81">
        <f t="shared" ref="Z176" si="510">Z177+Z178</f>
        <v>0</v>
      </c>
      <c r="AA176" s="81">
        <f t="shared" si="508"/>
        <v>0</v>
      </c>
      <c r="AB176" s="81">
        <f t="shared" si="508"/>
        <v>0</v>
      </c>
      <c r="AC176" s="81">
        <f t="shared" si="508"/>
        <v>0</v>
      </c>
      <c r="AD176" s="81">
        <f t="shared" ref="AD176" si="511">AD177+AD178</f>
        <v>0</v>
      </c>
      <c r="AE176" s="81">
        <f t="shared" si="508"/>
        <v>0</v>
      </c>
      <c r="AF176" s="81">
        <f t="shared" ref="AF176" si="512">AF177+AF178</f>
        <v>0</v>
      </c>
      <c r="AG176" s="81"/>
      <c r="AH176" s="81">
        <f t="shared" ref="AH176" si="513">AH177+AH178</f>
        <v>600.79999999999995</v>
      </c>
      <c r="AI176" s="81">
        <f t="shared" si="508"/>
        <v>600.79999999999995</v>
      </c>
      <c r="AJ176" s="81">
        <f t="shared" ref="AJ176" si="514">AJ177+AJ178</f>
        <v>600.79999999999995</v>
      </c>
      <c r="AK176" s="79">
        <f t="shared" si="213"/>
        <v>100</v>
      </c>
      <c r="AL176" s="79"/>
      <c r="AM176" s="81">
        <f t="shared" si="508"/>
        <v>0</v>
      </c>
      <c r="AN176" s="81">
        <f t="shared" si="508"/>
        <v>0</v>
      </c>
      <c r="AO176" s="79"/>
      <c r="AP176" s="79"/>
      <c r="AQ176" s="81">
        <f t="shared" si="508"/>
        <v>0</v>
      </c>
      <c r="AR176" s="81">
        <f t="shared" si="508"/>
        <v>0</v>
      </c>
      <c r="AS176" s="81">
        <f t="shared" si="508"/>
        <v>0</v>
      </c>
      <c r="AT176" s="81"/>
      <c r="AU176" s="81">
        <f>SUM(AU177:AU188)</f>
        <v>1280</v>
      </c>
      <c r="AV176" s="81">
        <f t="shared" ref="AV176:AZ176" si="515">SUM(AV177:AV188)</f>
        <v>1280</v>
      </c>
      <c r="AW176" s="79">
        <f t="shared" ref="AW176:AW177" si="516">AV176/AU176*100</f>
        <v>100</v>
      </c>
      <c r="AX176" s="79"/>
      <c r="AY176" s="81">
        <f t="shared" si="515"/>
        <v>3206</v>
      </c>
      <c r="AZ176" s="81">
        <f t="shared" si="515"/>
        <v>3206</v>
      </c>
      <c r="BA176" s="81">
        <f t="shared" ref="BA176:BA177" si="517">AZ176/AY176*100</f>
        <v>100</v>
      </c>
      <c r="BB176" s="81"/>
      <c r="BC176" s="81">
        <f t="shared" si="508"/>
        <v>1200</v>
      </c>
      <c r="BD176" s="81">
        <f t="shared" ref="BD176" si="518">BD177+BD178</f>
        <v>1199.9639999999999</v>
      </c>
      <c r="BE176" s="81">
        <f t="shared" si="507"/>
        <v>99.996999999999986</v>
      </c>
      <c r="BF176" s="81"/>
      <c r="BG176" s="81">
        <f t="shared" si="508"/>
        <v>0</v>
      </c>
      <c r="BH176" s="81">
        <f t="shared" si="508"/>
        <v>0</v>
      </c>
      <c r="BI176" s="81">
        <f t="shared" si="508"/>
        <v>0</v>
      </c>
      <c r="BJ176" s="81"/>
      <c r="BK176" s="81">
        <f t="shared" si="508"/>
        <v>0</v>
      </c>
      <c r="BL176" s="81">
        <f t="shared" si="508"/>
        <v>0</v>
      </c>
      <c r="BM176" s="81">
        <f t="shared" si="508"/>
        <v>0</v>
      </c>
      <c r="BN176" s="81"/>
      <c r="BO176" s="81">
        <f t="shared" si="508"/>
        <v>0</v>
      </c>
      <c r="BP176" s="81">
        <f t="shared" si="508"/>
        <v>0</v>
      </c>
      <c r="BQ176" s="81">
        <f t="shared" ref="BQ176:BY176" si="519">BQ177+BQ178</f>
        <v>0</v>
      </c>
      <c r="BR176" s="81"/>
      <c r="BS176" s="81">
        <f t="shared" si="519"/>
        <v>0</v>
      </c>
      <c r="BT176" s="81">
        <f t="shared" si="519"/>
        <v>0</v>
      </c>
      <c r="BU176" s="81">
        <f t="shared" si="519"/>
        <v>0</v>
      </c>
      <c r="BV176" s="81"/>
      <c r="BW176" s="81">
        <f t="shared" si="519"/>
        <v>0</v>
      </c>
      <c r="BX176" s="81">
        <f t="shared" si="519"/>
        <v>0</v>
      </c>
      <c r="BY176" s="81">
        <f t="shared" si="519"/>
        <v>0</v>
      </c>
      <c r="BZ176" s="81"/>
      <c r="CA176" s="81">
        <f>SUM(CA177:CA188)</f>
        <v>1625.8999999999999</v>
      </c>
      <c r="CB176" s="81">
        <f>SUM(CB177:CB188)</f>
        <v>1557.5711899999999</v>
      </c>
      <c r="CC176" s="79">
        <f t="shared" ref="CC176:CC188" si="520">CB176/CA176*100</f>
        <v>95.79747770465589</v>
      </c>
      <c r="CD176" s="79"/>
      <c r="CE176" s="81"/>
      <c r="CF176" s="81">
        <f>SUM(CF177:CF188)</f>
        <v>0</v>
      </c>
      <c r="CG176" s="79"/>
      <c r="CH176" s="79"/>
      <c r="CI176" s="81">
        <f t="shared" ref="CI176:CK176" si="521">CI177+CI178</f>
        <v>0</v>
      </c>
      <c r="CJ176" s="81">
        <f t="shared" si="521"/>
        <v>0</v>
      </c>
      <c r="CK176" s="81">
        <f t="shared" si="521"/>
        <v>0</v>
      </c>
      <c r="CL176" s="81"/>
      <c r="CM176" s="81">
        <f>SUM(CM177:CM188)</f>
        <v>0</v>
      </c>
      <c r="CN176" s="81">
        <f>SUM(CN177:CN188)</f>
        <v>0</v>
      </c>
      <c r="CO176" s="79"/>
      <c r="CP176" s="79"/>
      <c r="CQ176" s="81">
        <f>SUM(CQ177:CQ188)</f>
        <v>0</v>
      </c>
      <c r="CR176" s="81">
        <f>SUM(CR177:CR188)</f>
        <v>0</v>
      </c>
      <c r="CS176" s="79"/>
      <c r="CT176" s="79"/>
      <c r="CU176" s="81">
        <f>SUM(CU177:CU188)</f>
        <v>0</v>
      </c>
      <c r="CV176" s="81">
        <f>SUM(CV177:CV188)</f>
        <v>0</v>
      </c>
      <c r="CW176" s="79"/>
      <c r="CX176" s="79"/>
      <c r="CY176" s="81">
        <f>SUM(CY177:CY188)</f>
        <v>0</v>
      </c>
      <c r="CZ176" s="81">
        <f>SUM(CZ177:CZ188)</f>
        <v>0</v>
      </c>
      <c r="DA176" s="79"/>
      <c r="DB176" s="153"/>
      <c r="DC176" s="81">
        <f>SUM(DC177:DC188)</f>
        <v>40112</v>
      </c>
      <c r="DD176" s="81">
        <f>SUM(DD177:DD188)</f>
        <v>40112</v>
      </c>
      <c r="DE176" s="79">
        <f>DD176/DC176*100</f>
        <v>100</v>
      </c>
      <c r="DF176" s="79"/>
      <c r="DG176" s="81">
        <f>SUM(DG177:DG188)</f>
        <v>340</v>
      </c>
      <c r="DH176" s="81">
        <f>SUM(DH177:DH188)</f>
        <v>340</v>
      </c>
      <c r="DI176" s="79">
        <f t="shared" si="483"/>
        <v>100</v>
      </c>
      <c r="DJ176" s="79"/>
      <c r="DK176" s="81">
        <f>SUM(DK177:DK188)</f>
        <v>0</v>
      </c>
      <c r="DL176" s="81">
        <f>SUM(DL177:DL188)</f>
        <v>0</v>
      </c>
      <c r="DM176" s="79"/>
      <c r="DN176" s="79"/>
      <c r="DO176" s="81">
        <f>SUM(DO177:DO188)</f>
        <v>0</v>
      </c>
      <c r="DP176" s="81">
        <f>SUM(DP177:DP188)</f>
        <v>0</v>
      </c>
      <c r="DQ176" s="79"/>
      <c r="DR176" s="79"/>
      <c r="DS176" s="81">
        <f>SUM(DS177:DS188)</f>
        <v>50</v>
      </c>
      <c r="DT176" s="81">
        <f>SUM(DT177:DT188)</f>
        <v>50</v>
      </c>
      <c r="DU176" s="79">
        <f t="shared" ref="DU176:DU177" si="522">DT176/DS176*100</f>
        <v>100</v>
      </c>
      <c r="DV176" s="79"/>
      <c r="DW176" s="81">
        <f>SUM(DW177:DW188)</f>
        <v>0</v>
      </c>
      <c r="DX176" s="81">
        <f>SUM(DX177:DX188)</f>
        <v>0</v>
      </c>
      <c r="DY176" s="79"/>
      <c r="DZ176" s="79"/>
      <c r="EA176" s="81">
        <f>SUM(EA177:EA188)</f>
        <v>0</v>
      </c>
      <c r="EB176" s="81">
        <f>SUM(EB177:EB188)</f>
        <v>0</v>
      </c>
      <c r="EC176" s="79"/>
      <c r="ED176" s="79"/>
      <c r="EE176" s="81">
        <f>SUM(EE177:EE188)</f>
        <v>0</v>
      </c>
      <c r="EF176" s="81">
        <f>SUM(EF177:EF188)</f>
        <v>0</v>
      </c>
      <c r="EG176" s="79"/>
      <c r="EH176" s="79"/>
      <c r="EI176" s="81">
        <f>SUM(EI177:EI188)</f>
        <v>0</v>
      </c>
      <c r="EJ176" s="81">
        <f>SUM(EJ177:EJ188)</f>
        <v>0</v>
      </c>
      <c r="EK176" s="79"/>
      <c r="EL176" s="79"/>
      <c r="EM176" s="81">
        <f>SUM(EM177:EM188)</f>
        <v>0</v>
      </c>
      <c r="EN176" s="81">
        <f>SUM(EN177:EN188)</f>
        <v>0</v>
      </c>
      <c r="EO176" s="79"/>
      <c r="EP176" s="79"/>
      <c r="EQ176" s="81">
        <f>SUM(EQ177:EQ188)</f>
        <v>0</v>
      </c>
      <c r="ER176" s="81">
        <f>SUM(ER177:ER188)</f>
        <v>0</v>
      </c>
      <c r="ES176" s="79"/>
      <c r="ET176" s="79"/>
      <c r="EU176" s="81">
        <f>SUM(EU177:EU188)</f>
        <v>0</v>
      </c>
      <c r="EV176" s="81">
        <f>SUM(EV177:EV188)</f>
        <v>0</v>
      </c>
      <c r="EW176" s="79"/>
      <c r="EX176" s="79"/>
      <c r="EY176" s="81">
        <f>SUM(EY177:EY188)</f>
        <v>0</v>
      </c>
      <c r="EZ176" s="81">
        <f>SUM(EZ177:EZ188)</f>
        <v>0</v>
      </c>
      <c r="FA176" s="79"/>
      <c r="FB176" s="79"/>
      <c r="FC176" s="81">
        <f>SUM(FC177:FC188)</f>
        <v>6000</v>
      </c>
      <c r="FD176" s="81">
        <f>SUM(FD177:FD188)</f>
        <v>6000</v>
      </c>
      <c r="FE176" s="79">
        <f>FD176/FC176*100</f>
        <v>100</v>
      </c>
      <c r="FF176" s="79"/>
      <c r="FG176" s="81">
        <f>SUM(FG177:FG188)</f>
        <v>0</v>
      </c>
      <c r="FH176" s="81">
        <f>SUM(FH177:FH188)</f>
        <v>0</v>
      </c>
      <c r="FI176" s="79"/>
      <c r="FJ176" s="79"/>
      <c r="FK176" s="81">
        <f>SUM(FK177:FK188)</f>
        <v>0</v>
      </c>
      <c r="FL176" s="81">
        <f>SUM(FL177:FL188)</f>
        <v>0</v>
      </c>
      <c r="FM176" s="79"/>
      <c r="FN176" s="79"/>
      <c r="FO176" s="81">
        <f>SUM(FO177:FO188)</f>
        <v>0</v>
      </c>
      <c r="FP176" s="81">
        <f>SUM(FP177:FP188)</f>
        <v>0</v>
      </c>
      <c r="FQ176" s="79"/>
      <c r="FR176" s="79"/>
      <c r="FS176" s="81">
        <f t="shared" ref="FS176:FT176" si="523">FS177+FS178</f>
        <v>471.8</v>
      </c>
      <c r="FT176" s="81">
        <f t="shared" si="523"/>
        <v>370.3</v>
      </c>
      <c r="FU176" s="79">
        <f t="shared" ref="FU176:FU177" si="524">FT176/FS176*100</f>
        <v>78.486646884272986</v>
      </c>
      <c r="FV176" s="79"/>
      <c r="FW176" s="81">
        <f t="shared" ref="FW176:FX176" si="525">FW177+FW178</f>
        <v>20000</v>
      </c>
      <c r="FX176" s="81">
        <f t="shared" si="525"/>
        <v>20000</v>
      </c>
      <c r="FY176" s="79">
        <f t="shared" ref="FY176:FY178" si="526">FX176/FW176*100</f>
        <v>100</v>
      </c>
      <c r="FZ176" s="79"/>
      <c r="GA176" s="81"/>
      <c r="GB176" s="81"/>
      <c r="GC176" s="79"/>
      <c r="GD176" s="79"/>
      <c r="GE176" s="81"/>
      <c r="GF176" s="81"/>
      <c r="GG176" s="79"/>
      <c r="GH176" s="79"/>
      <c r="GI176" s="81"/>
      <c r="GJ176" s="81"/>
      <c r="GK176" s="79"/>
      <c r="GL176" s="79"/>
      <c r="GM176" s="81"/>
      <c r="GN176" s="81"/>
      <c r="GO176" s="79"/>
      <c r="GP176" s="79"/>
      <c r="GQ176" s="81"/>
      <c r="GR176" s="81"/>
      <c r="GS176" s="79"/>
      <c r="GT176" s="79"/>
      <c r="GU176" s="81"/>
      <c r="GV176" s="81"/>
      <c r="GW176" s="79"/>
      <c r="GX176" s="79"/>
      <c r="GY176" s="81"/>
      <c r="GZ176" s="81"/>
      <c r="HA176" s="79"/>
      <c r="HB176" s="79"/>
      <c r="HC176" s="81"/>
      <c r="HD176" s="81"/>
      <c r="HE176" s="79"/>
      <c r="HF176" s="79"/>
      <c r="HG176" s="81"/>
      <c r="HH176" s="81"/>
      <c r="HI176" s="79"/>
      <c r="HJ176" s="79"/>
      <c r="HK176" s="81">
        <f>SUM(HK177:HK188)</f>
        <v>50</v>
      </c>
      <c r="HL176" s="81">
        <f>SUM(HL177:HL188)</f>
        <v>50</v>
      </c>
      <c r="HM176" s="79">
        <f t="shared" si="464"/>
        <v>100</v>
      </c>
      <c r="HN176" s="79"/>
      <c r="HO176" s="81"/>
      <c r="HP176" s="81"/>
      <c r="HQ176" s="79"/>
      <c r="HR176" s="79"/>
      <c r="HS176" s="81"/>
      <c r="HT176" s="81"/>
      <c r="HU176" s="79"/>
      <c r="HV176" s="79"/>
      <c r="HW176" s="81"/>
      <c r="HX176" s="81"/>
      <c r="HY176" s="79"/>
      <c r="HZ176" s="79"/>
      <c r="IA176" s="81"/>
      <c r="IB176" s="81"/>
      <c r="IC176" s="79"/>
      <c r="ID176" s="79"/>
      <c r="IE176" s="81"/>
      <c r="IF176" s="81"/>
      <c r="IG176" s="79"/>
      <c r="IH176" s="79"/>
      <c r="II176" s="81"/>
      <c r="IJ176" s="81"/>
      <c r="IK176" s="79"/>
      <c r="IL176" s="79"/>
      <c r="IM176" s="81"/>
      <c r="IN176" s="81"/>
      <c r="IO176" s="79"/>
      <c r="IP176" s="79"/>
      <c r="IQ176" s="81"/>
      <c r="IR176" s="81"/>
      <c r="IS176" s="79"/>
    </row>
    <row r="177" spans="1:253" s="12" customFormat="1" ht="31.5" x14ac:dyDescent="0.25">
      <c r="A177" s="57" t="s">
        <v>335</v>
      </c>
      <c r="B177" s="48">
        <f t="shared" si="466"/>
        <v>600.79999999999995</v>
      </c>
      <c r="C177" s="48">
        <f t="shared" si="467"/>
        <v>48038.200000000004</v>
      </c>
      <c r="D177" s="48">
        <f t="shared" si="468"/>
        <v>47936.664000000004</v>
      </c>
      <c r="E177" s="15">
        <f t="shared" si="133"/>
        <v>99.788634878076195</v>
      </c>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4"/>
      <c r="AD177" s="15"/>
      <c r="AE177" s="15"/>
      <c r="AF177" s="15"/>
      <c r="AG177" s="15"/>
      <c r="AH177" s="15">
        <v>600.79999999999995</v>
      </c>
      <c r="AI177" s="15">
        <v>600.79999999999995</v>
      </c>
      <c r="AJ177" s="15">
        <v>600.79999999999995</v>
      </c>
      <c r="AK177" s="14">
        <f t="shared" si="213"/>
        <v>100</v>
      </c>
      <c r="AL177" s="14"/>
      <c r="AM177" s="15"/>
      <c r="AN177" s="15"/>
      <c r="AO177" s="14"/>
      <c r="AP177" s="14"/>
      <c r="AQ177" s="15"/>
      <c r="AR177" s="15"/>
      <c r="AS177" s="14"/>
      <c r="AT177" s="14"/>
      <c r="AU177" s="15">
        <v>1280</v>
      </c>
      <c r="AV177" s="15">
        <v>1280</v>
      </c>
      <c r="AW177" s="14">
        <f t="shared" si="516"/>
        <v>100</v>
      </c>
      <c r="AX177" s="14"/>
      <c r="AY177" s="15">
        <v>3206</v>
      </c>
      <c r="AZ177" s="15">
        <v>3206</v>
      </c>
      <c r="BA177" s="15">
        <f t="shared" si="517"/>
        <v>100</v>
      </c>
      <c r="BB177" s="15"/>
      <c r="BC177" s="15">
        <v>1200</v>
      </c>
      <c r="BD177" s="15">
        <v>1199.9639999999999</v>
      </c>
      <c r="BE177" s="15">
        <f t="shared" si="507"/>
        <v>99.996999999999986</v>
      </c>
      <c r="BF177" s="15"/>
      <c r="BG177" s="15"/>
      <c r="BH177" s="15"/>
      <c r="BI177" s="14"/>
      <c r="BJ177" s="14"/>
      <c r="BK177" s="15"/>
      <c r="BL177" s="15"/>
      <c r="BM177" s="14"/>
      <c r="BN177" s="14"/>
      <c r="BO177" s="15"/>
      <c r="BP177" s="15"/>
      <c r="BQ177" s="14"/>
      <c r="BR177" s="14"/>
      <c r="BS177" s="15"/>
      <c r="BT177" s="15"/>
      <c r="BU177" s="14"/>
      <c r="BV177" s="14"/>
      <c r="BW177" s="15"/>
      <c r="BX177" s="15"/>
      <c r="BY177" s="14"/>
      <c r="BZ177" s="14"/>
      <c r="CA177" s="48">
        <v>777.6</v>
      </c>
      <c r="CB177" s="48">
        <v>777.6</v>
      </c>
      <c r="CC177" s="14">
        <f t="shared" si="520"/>
        <v>100</v>
      </c>
      <c r="CD177" s="14"/>
      <c r="CE177" s="48"/>
      <c r="CF177" s="15"/>
      <c r="CG177" s="14"/>
      <c r="CH177" s="14"/>
      <c r="CI177" s="15"/>
      <c r="CJ177" s="15"/>
      <c r="CK177" s="14"/>
      <c r="CL177" s="14"/>
      <c r="CM177" s="48"/>
      <c r="CN177" s="15"/>
      <c r="CO177" s="14"/>
      <c r="CP177" s="14"/>
      <c r="CQ177" s="48"/>
      <c r="CR177" s="15"/>
      <c r="CS177" s="14"/>
      <c r="CT177" s="14"/>
      <c r="CU177" s="48"/>
      <c r="CV177" s="15"/>
      <c r="CW177" s="14"/>
      <c r="CX177" s="14"/>
      <c r="CY177" s="48"/>
      <c r="CZ177" s="15"/>
      <c r="DA177" s="14"/>
      <c r="DB177" s="155"/>
      <c r="DC177" s="14">
        <v>40112</v>
      </c>
      <c r="DD177" s="14">
        <v>40112</v>
      </c>
      <c r="DE177" s="14">
        <f>DD177/DC177*100</f>
        <v>100</v>
      </c>
      <c r="DF177" s="14"/>
      <c r="DG177" s="14">
        <v>340</v>
      </c>
      <c r="DH177" s="14">
        <v>340</v>
      </c>
      <c r="DI177" s="14">
        <f t="shared" si="483"/>
        <v>100</v>
      </c>
      <c r="DJ177" s="14"/>
      <c r="DK177" s="14"/>
      <c r="DL177" s="14"/>
      <c r="DM177" s="14"/>
      <c r="DN177" s="14"/>
      <c r="DO177" s="14"/>
      <c r="DP177" s="14"/>
      <c r="DQ177" s="14"/>
      <c r="DR177" s="14"/>
      <c r="DS177" s="14">
        <v>50</v>
      </c>
      <c r="DT177" s="14">
        <v>50</v>
      </c>
      <c r="DU177" s="14">
        <f t="shared" si="522"/>
        <v>100</v>
      </c>
      <c r="DV177" s="14"/>
      <c r="DW177" s="14"/>
      <c r="DX177" s="14"/>
      <c r="DY177" s="14"/>
      <c r="DZ177" s="14"/>
      <c r="EA177" s="14"/>
      <c r="EB177" s="14"/>
      <c r="EC177" s="14"/>
      <c r="ED177" s="14"/>
      <c r="EE177" s="14"/>
      <c r="EF177" s="14"/>
      <c r="EG177" s="14"/>
      <c r="EH177" s="14"/>
      <c r="EI177" s="14"/>
      <c r="EJ177" s="14"/>
      <c r="EK177" s="14"/>
      <c r="EL177" s="14"/>
      <c r="EM177" s="14"/>
      <c r="EN177" s="14"/>
      <c r="EO177" s="14"/>
      <c r="EP177" s="14"/>
      <c r="EQ177" s="14"/>
      <c r="ER177" s="14"/>
      <c r="ES177" s="14"/>
      <c r="ET177" s="14"/>
      <c r="EU177" s="14"/>
      <c r="EV177" s="14"/>
      <c r="EW177" s="14"/>
      <c r="EX177" s="14"/>
      <c r="EY177" s="14"/>
      <c r="EZ177" s="14"/>
      <c r="FA177" s="14"/>
      <c r="FB177" s="14"/>
      <c r="FC177" s="14"/>
      <c r="FD177" s="14"/>
      <c r="FE177" s="79"/>
      <c r="FF177" s="79"/>
      <c r="FG177" s="14"/>
      <c r="FH177" s="14"/>
      <c r="FI177" s="14"/>
      <c r="FJ177" s="14"/>
      <c r="FK177" s="14"/>
      <c r="FL177" s="14"/>
      <c r="FM177" s="14"/>
      <c r="FN177" s="14"/>
      <c r="FO177" s="14"/>
      <c r="FP177" s="14"/>
      <c r="FQ177" s="14"/>
      <c r="FR177" s="14"/>
      <c r="FS177" s="133">
        <v>471.8</v>
      </c>
      <c r="FT177" s="15">
        <v>370.3</v>
      </c>
      <c r="FU177" s="14">
        <f t="shared" si="524"/>
        <v>78.486646884272986</v>
      </c>
      <c r="FV177" s="14"/>
      <c r="FW177" s="133"/>
      <c r="FX177" s="15"/>
      <c r="FY177" s="14"/>
      <c r="FZ177" s="14"/>
      <c r="GA177" s="133"/>
      <c r="GB177" s="15"/>
      <c r="GC177" s="14"/>
      <c r="GD177" s="14"/>
      <c r="GE177" s="133"/>
      <c r="GF177" s="15"/>
      <c r="GG177" s="14"/>
      <c r="GH177" s="14"/>
      <c r="GI177" s="133"/>
      <c r="GJ177" s="15"/>
      <c r="GK177" s="14"/>
      <c r="GL177" s="14"/>
      <c r="GM177" s="133"/>
      <c r="GN177" s="15"/>
      <c r="GO177" s="14"/>
      <c r="GP177" s="14"/>
      <c r="GQ177" s="133"/>
      <c r="GR177" s="15"/>
      <c r="GS177" s="14"/>
      <c r="GT177" s="14"/>
      <c r="GU177" s="133"/>
      <c r="GV177" s="15"/>
      <c r="GW177" s="14"/>
      <c r="GX177" s="14"/>
      <c r="GY177" s="133"/>
      <c r="GZ177" s="15"/>
      <c r="HA177" s="14"/>
      <c r="HB177" s="14"/>
      <c r="HC177" s="133"/>
      <c r="HD177" s="15"/>
      <c r="HE177" s="14"/>
      <c r="HF177" s="14"/>
      <c r="HG177" s="133"/>
      <c r="HH177" s="133"/>
      <c r="HI177" s="14"/>
      <c r="HJ177" s="14"/>
      <c r="HK177" s="133"/>
      <c r="HL177" s="15"/>
      <c r="HM177" s="14"/>
      <c r="HN177" s="14"/>
      <c r="HO177" s="133"/>
      <c r="HP177" s="15"/>
      <c r="HQ177" s="14"/>
      <c r="HR177" s="14"/>
      <c r="HS177" s="133"/>
      <c r="HT177" s="15"/>
      <c r="HU177" s="14"/>
      <c r="HV177" s="14"/>
      <c r="HW177" s="133"/>
      <c r="HX177" s="15"/>
      <c r="HY177" s="14"/>
      <c r="HZ177" s="14"/>
      <c r="IA177" s="133"/>
      <c r="IB177" s="15"/>
      <c r="IC177" s="14"/>
      <c r="ID177" s="14"/>
      <c r="IE177" s="133"/>
      <c r="IF177" s="15"/>
      <c r="IG177" s="14"/>
      <c r="IH177" s="14"/>
      <c r="II177" s="133"/>
      <c r="IJ177" s="15"/>
      <c r="IK177" s="14"/>
      <c r="IL177" s="14"/>
      <c r="IM177" s="133"/>
      <c r="IN177" s="15"/>
      <c r="IO177" s="14"/>
      <c r="IP177" s="14"/>
      <c r="IQ177" s="133"/>
      <c r="IR177" s="15"/>
      <c r="IS177" s="14"/>
    </row>
    <row r="178" spans="1:253" s="12" customFormat="1" ht="16.5" customHeight="1" x14ac:dyDescent="0.25">
      <c r="A178" s="57" t="s">
        <v>360</v>
      </c>
      <c r="B178" s="48">
        <f t="shared" si="466"/>
        <v>0</v>
      </c>
      <c r="C178" s="48">
        <f t="shared" si="467"/>
        <v>26050</v>
      </c>
      <c r="D178" s="48">
        <f t="shared" si="468"/>
        <v>26050</v>
      </c>
      <c r="E178" s="15">
        <f t="shared" si="133"/>
        <v>100</v>
      </c>
      <c r="F178" s="15"/>
      <c r="G178" s="48"/>
      <c r="H178" s="48"/>
      <c r="I178" s="48"/>
      <c r="J178" s="48"/>
      <c r="K178" s="48"/>
      <c r="L178" s="48"/>
      <c r="M178" s="48"/>
      <c r="N178" s="48"/>
      <c r="O178" s="48"/>
      <c r="P178" s="48"/>
      <c r="Q178" s="48"/>
      <c r="R178" s="48"/>
      <c r="S178" s="287"/>
      <c r="T178" s="287"/>
      <c r="U178" s="287"/>
      <c r="V178" s="287"/>
      <c r="W178" s="287"/>
      <c r="X178" s="287"/>
      <c r="Y178" s="287"/>
      <c r="Z178" s="287"/>
      <c r="AA178" s="287"/>
      <c r="AB178" s="287"/>
      <c r="AC178" s="287"/>
      <c r="AD178" s="287"/>
      <c r="AE178" s="287"/>
      <c r="AF178" s="287"/>
      <c r="AG178" s="15"/>
      <c r="AH178" s="48"/>
      <c r="AI178" s="48"/>
      <c r="AJ178" s="48"/>
      <c r="AK178" s="48"/>
      <c r="AL178" s="48"/>
      <c r="AM178" s="14"/>
      <c r="AN178" s="14"/>
      <c r="AO178" s="14"/>
      <c r="AP178" s="14"/>
      <c r="AQ178" s="287"/>
      <c r="AR178" s="287"/>
      <c r="AS178" s="287"/>
      <c r="AT178" s="287"/>
      <c r="AU178" s="287"/>
      <c r="AV178" s="287"/>
      <c r="AW178" s="287"/>
      <c r="AX178" s="287"/>
      <c r="AY178" s="287"/>
      <c r="AZ178" s="287"/>
      <c r="BA178" s="15"/>
      <c r="BB178" s="15"/>
      <c r="BC178" s="287"/>
      <c r="BD178" s="287"/>
      <c r="BE178" s="287"/>
      <c r="BF178" s="287"/>
      <c r="BG178" s="287"/>
      <c r="BH178" s="287"/>
      <c r="BI178" s="287"/>
      <c r="BJ178" s="287"/>
      <c r="BK178" s="287"/>
      <c r="BL178" s="287"/>
      <c r="BM178" s="287"/>
      <c r="BN178" s="287"/>
      <c r="BO178" s="287"/>
      <c r="BP178" s="287"/>
      <c r="BQ178" s="287"/>
      <c r="BR178" s="287"/>
      <c r="BS178" s="287"/>
      <c r="BT178" s="287"/>
      <c r="BU178" s="287"/>
      <c r="BV178" s="287"/>
      <c r="BW178" s="287"/>
      <c r="BX178" s="287"/>
      <c r="BY178" s="287"/>
      <c r="BZ178" s="287"/>
      <c r="CA178" s="48"/>
      <c r="CB178" s="48"/>
      <c r="CC178" s="14"/>
      <c r="CD178" s="14"/>
      <c r="CE178" s="48"/>
      <c r="CF178" s="15"/>
      <c r="CG178" s="287"/>
      <c r="CH178" s="287"/>
      <c r="CI178" s="287"/>
      <c r="CJ178" s="287"/>
      <c r="CK178" s="287"/>
      <c r="CL178" s="287"/>
      <c r="CM178" s="48"/>
      <c r="CN178" s="15"/>
      <c r="CO178" s="287"/>
      <c r="CP178" s="287"/>
      <c r="CQ178" s="48"/>
      <c r="CR178" s="15"/>
      <c r="CS178" s="287"/>
      <c r="CT178" s="287"/>
      <c r="CU178" s="48"/>
      <c r="CV178" s="15"/>
      <c r="CW178" s="287"/>
      <c r="CX178" s="287"/>
      <c r="CY178" s="48"/>
      <c r="CZ178" s="15"/>
      <c r="DA178" s="287"/>
      <c r="DB178" s="275"/>
      <c r="DC178" s="48"/>
      <c r="DD178" s="48"/>
      <c r="DE178" s="287"/>
      <c r="DF178" s="287"/>
      <c r="DG178" s="48"/>
      <c r="DH178" s="48"/>
      <c r="DI178" s="14"/>
      <c r="DJ178" s="14"/>
      <c r="DK178" s="48"/>
      <c r="DL178" s="15"/>
      <c r="DM178" s="14"/>
      <c r="DN178" s="14"/>
      <c r="DO178" s="48"/>
      <c r="DP178" s="15"/>
      <c r="DQ178" s="14"/>
      <c r="DR178" s="14"/>
      <c r="DS178" s="48"/>
      <c r="DT178" s="15"/>
      <c r="DU178" s="14"/>
      <c r="DV178" s="14"/>
      <c r="DW178" s="48"/>
      <c r="DX178" s="15"/>
      <c r="DY178" s="14"/>
      <c r="DZ178" s="14"/>
      <c r="EA178" s="48"/>
      <c r="EB178" s="15"/>
      <c r="EC178" s="14"/>
      <c r="ED178" s="14"/>
      <c r="EE178" s="48"/>
      <c r="EF178" s="15"/>
      <c r="EG178" s="14"/>
      <c r="EH178" s="14"/>
      <c r="EI178" s="48"/>
      <c r="EJ178" s="15"/>
      <c r="EK178" s="14"/>
      <c r="EL178" s="14"/>
      <c r="EM178" s="48"/>
      <c r="EN178" s="15"/>
      <c r="EO178" s="14"/>
      <c r="EP178" s="14"/>
      <c r="EQ178" s="48"/>
      <c r="ER178" s="15"/>
      <c r="ES178" s="14"/>
      <c r="ET178" s="14"/>
      <c r="EU178" s="48"/>
      <c r="EV178" s="15"/>
      <c r="EW178" s="14"/>
      <c r="EX178" s="14"/>
      <c r="EY178" s="48"/>
      <c r="EZ178" s="15"/>
      <c r="FA178" s="14"/>
      <c r="FB178" s="14"/>
      <c r="FC178" s="48">
        <v>6000</v>
      </c>
      <c r="FD178" s="48">
        <v>6000</v>
      </c>
      <c r="FE178" s="14">
        <f t="shared" ref="FE178" si="527">FD178/FC178*100</f>
        <v>100</v>
      </c>
      <c r="FF178" s="14"/>
      <c r="FG178" s="48"/>
      <c r="FH178" s="15"/>
      <c r="FI178" s="14"/>
      <c r="FJ178" s="14"/>
      <c r="FK178" s="48"/>
      <c r="FL178" s="15"/>
      <c r="FM178" s="14"/>
      <c r="FN178" s="14"/>
      <c r="FO178" s="48"/>
      <c r="FP178" s="15"/>
      <c r="FQ178" s="14"/>
      <c r="FR178" s="14"/>
      <c r="FS178" s="48"/>
      <c r="FT178" s="15"/>
      <c r="FU178" s="48"/>
      <c r="FV178" s="48"/>
      <c r="FW178" s="133">
        <v>20000</v>
      </c>
      <c r="FX178" s="133">
        <v>20000</v>
      </c>
      <c r="FY178" s="14">
        <f t="shared" si="526"/>
        <v>100</v>
      </c>
      <c r="FZ178" s="14"/>
      <c r="GA178" s="133"/>
      <c r="GB178" s="133"/>
      <c r="GC178" s="14"/>
      <c r="GD178" s="14"/>
      <c r="GE178" s="133"/>
      <c r="GF178" s="133"/>
      <c r="GG178" s="14"/>
      <c r="GH178" s="14"/>
      <c r="GI178" s="133"/>
      <c r="GJ178" s="133"/>
      <c r="GK178" s="14"/>
      <c r="GL178" s="14"/>
      <c r="GM178" s="133"/>
      <c r="GN178" s="133"/>
      <c r="GO178" s="14"/>
      <c r="GP178" s="14"/>
      <c r="GQ178" s="133"/>
      <c r="GR178" s="133"/>
      <c r="GS178" s="14"/>
      <c r="GT178" s="14"/>
      <c r="GU178" s="133"/>
      <c r="GV178" s="133"/>
      <c r="GW178" s="14"/>
      <c r="GX178" s="14"/>
      <c r="GY178" s="133"/>
      <c r="GZ178" s="133"/>
      <c r="HA178" s="14"/>
      <c r="HB178" s="14"/>
      <c r="HC178" s="133"/>
      <c r="HD178" s="133"/>
      <c r="HE178" s="14"/>
      <c r="HF178" s="14"/>
      <c r="HG178" s="133"/>
      <c r="HH178" s="133"/>
      <c r="HI178" s="14"/>
      <c r="HJ178" s="14"/>
      <c r="HK178" s="133">
        <v>50</v>
      </c>
      <c r="HL178" s="133">
        <v>50</v>
      </c>
      <c r="HM178" s="14">
        <f t="shared" si="464"/>
        <v>100</v>
      </c>
      <c r="HN178" s="14"/>
      <c r="HO178" s="133"/>
      <c r="HP178" s="133"/>
      <c r="HQ178" s="14"/>
      <c r="HR178" s="14"/>
      <c r="HS178" s="133"/>
      <c r="HT178" s="133"/>
      <c r="HU178" s="14"/>
      <c r="HV178" s="14"/>
      <c r="HW178" s="133"/>
      <c r="HX178" s="133"/>
      <c r="HY178" s="14"/>
      <c r="HZ178" s="14"/>
      <c r="IA178" s="133"/>
      <c r="IB178" s="133"/>
      <c r="IC178" s="14"/>
      <c r="ID178" s="14"/>
      <c r="IE178" s="133"/>
      <c r="IF178" s="133"/>
      <c r="IG178" s="14"/>
      <c r="IH178" s="14"/>
      <c r="II178" s="133"/>
      <c r="IJ178" s="133"/>
      <c r="IK178" s="14"/>
      <c r="IL178" s="14"/>
      <c r="IM178" s="133"/>
      <c r="IN178" s="133"/>
      <c r="IO178" s="14"/>
      <c r="IP178" s="14"/>
      <c r="IQ178" s="133"/>
      <c r="IR178" s="133"/>
      <c r="IS178" s="14"/>
    </row>
    <row r="179" spans="1:253" s="12" customFormat="1" ht="16.5" customHeight="1" x14ac:dyDescent="0.25">
      <c r="A179" s="57" t="s">
        <v>538</v>
      </c>
      <c r="B179" s="48">
        <f t="shared" si="466"/>
        <v>0</v>
      </c>
      <c r="C179" s="48">
        <f t="shared" si="467"/>
        <v>97.8</v>
      </c>
      <c r="D179" s="48">
        <f t="shared" si="468"/>
        <v>97.8</v>
      </c>
      <c r="E179" s="15">
        <f t="shared" si="133"/>
        <v>100</v>
      </c>
      <c r="F179" s="15"/>
      <c r="G179" s="48"/>
      <c r="H179" s="48"/>
      <c r="I179" s="48"/>
      <c r="J179" s="48"/>
      <c r="K179" s="48"/>
      <c r="L179" s="48"/>
      <c r="M179" s="48"/>
      <c r="N179" s="48"/>
      <c r="O179" s="48"/>
      <c r="P179" s="48"/>
      <c r="Q179" s="48"/>
      <c r="R179" s="48"/>
      <c r="S179" s="287"/>
      <c r="T179" s="287"/>
      <c r="U179" s="287"/>
      <c r="V179" s="287"/>
      <c r="W179" s="287"/>
      <c r="X179" s="287"/>
      <c r="Y179" s="287"/>
      <c r="Z179" s="287"/>
      <c r="AA179" s="287"/>
      <c r="AB179" s="287"/>
      <c r="AC179" s="287"/>
      <c r="AD179" s="287"/>
      <c r="AE179" s="287"/>
      <c r="AF179" s="287"/>
      <c r="AG179" s="15"/>
      <c r="AH179" s="48"/>
      <c r="AI179" s="48"/>
      <c r="AJ179" s="48"/>
      <c r="AK179" s="48"/>
      <c r="AL179" s="48"/>
      <c r="AM179" s="14"/>
      <c r="AN179" s="14"/>
      <c r="AO179" s="14"/>
      <c r="AP179" s="14"/>
      <c r="AQ179" s="287"/>
      <c r="AR179" s="287"/>
      <c r="AS179" s="287"/>
      <c r="AT179" s="287"/>
      <c r="AU179" s="287"/>
      <c r="AV179" s="287"/>
      <c r="AW179" s="287"/>
      <c r="AX179" s="287"/>
      <c r="AY179" s="287"/>
      <c r="AZ179" s="287"/>
      <c r="BA179" s="15"/>
      <c r="BB179" s="15"/>
      <c r="BC179" s="287"/>
      <c r="BD179" s="287"/>
      <c r="BE179" s="287"/>
      <c r="BF179" s="287"/>
      <c r="BG179" s="287"/>
      <c r="BH179" s="287"/>
      <c r="BI179" s="287"/>
      <c r="BJ179" s="287"/>
      <c r="BK179" s="287"/>
      <c r="BL179" s="287"/>
      <c r="BM179" s="287"/>
      <c r="BN179" s="287"/>
      <c r="BO179" s="287"/>
      <c r="BP179" s="287"/>
      <c r="BQ179" s="287"/>
      <c r="BR179" s="287"/>
      <c r="BS179" s="287"/>
      <c r="BT179" s="287"/>
      <c r="BU179" s="287"/>
      <c r="BV179" s="287"/>
      <c r="BW179" s="287"/>
      <c r="BX179" s="287"/>
      <c r="BY179" s="287"/>
      <c r="BZ179" s="287"/>
      <c r="CA179" s="48">
        <v>97.8</v>
      </c>
      <c r="CB179" s="48">
        <v>97.8</v>
      </c>
      <c r="CC179" s="14">
        <f t="shared" si="520"/>
        <v>100</v>
      </c>
      <c r="CD179" s="14"/>
      <c r="CE179" s="48"/>
      <c r="CF179" s="15"/>
      <c r="CG179" s="287"/>
      <c r="CH179" s="287"/>
      <c r="CI179" s="287"/>
      <c r="CJ179" s="287"/>
      <c r="CK179" s="287"/>
      <c r="CL179" s="287"/>
      <c r="CM179" s="48"/>
      <c r="CN179" s="15"/>
      <c r="CO179" s="287"/>
      <c r="CP179" s="287"/>
      <c r="CQ179" s="48"/>
      <c r="CR179" s="15"/>
      <c r="CS179" s="287"/>
      <c r="CT179" s="287"/>
      <c r="CU179" s="48"/>
      <c r="CV179" s="15"/>
      <c r="CW179" s="287"/>
      <c r="CX179" s="287"/>
      <c r="CY179" s="48"/>
      <c r="CZ179" s="15"/>
      <c r="DA179" s="287"/>
      <c r="DB179" s="275"/>
      <c r="DC179" s="48"/>
      <c r="DD179" s="48"/>
      <c r="DE179" s="287"/>
      <c r="DF179" s="287"/>
      <c r="DG179" s="48"/>
      <c r="DH179" s="48"/>
      <c r="DI179" s="14"/>
      <c r="DJ179" s="14"/>
      <c r="DK179" s="48"/>
      <c r="DL179" s="15"/>
      <c r="DM179" s="14"/>
      <c r="DN179" s="14"/>
      <c r="DO179" s="48"/>
      <c r="DP179" s="15"/>
      <c r="DQ179" s="14"/>
      <c r="DR179" s="14"/>
      <c r="DS179" s="48"/>
      <c r="DT179" s="15"/>
      <c r="DU179" s="14"/>
      <c r="DV179" s="14"/>
      <c r="DW179" s="48"/>
      <c r="DX179" s="15"/>
      <c r="DY179" s="14"/>
      <c r="DZ179" s="14"/>
      <c r="EA179" s="48"/>
      <c r="EB179" s="15"/>
      <c r="EC179" s="14"/>
      <c r="ED179" s="14"/>
      <c r="EE179" s="48"/>
      <c r="EF179" s="15"/>
      <c r="EG179" s="14"/>
      <c r="EH179" s="14"/>
      <c r="EI179" s="48"/>
      <c r="EJ179" s="15"/>
      <c r="EK179" s="14"/>
      <c r="EL179" s="14"/>
      <c r="EM179" s="48"/>
      <c r="EN179" s="15"/>
      <c r="EO179" s="14"/>
      <c r="EP179" s="14"/>
      <c r="EQ179" s="48"/>
      <c r="ER179" s="15"/>
      <c r="ES179" s="14"/>
      <c r="ET179" s="14"/>
      <c r="EU179" s="48"/>
      <c r="EV179" s="15"/>
      <c r="EW179" s="14"/>
      <c r="EX179" s="14"/>
      <c r="EY179" s="48"/>
      <c r="EZ179" s="15"/>
      <c r="FA179" s="14"/>
      <c r="FB179" s="14"/>
      <c r="FC179" s="48"/>
      <c r="FD179" s="15"/>
      <c r="FE179" s="14"/>
      <c r="FF179" s="14"/>
      <c r="FG179" s="48"/>
      <c r="FH179" s="15"/>
      <c r="FI179" s="14"/>
      <c r="FJ179" s="14"/>
      <c r="FK179" s="48"/>
      <c r="FL179" s="15"/>
      <c r="FM179" s="14"/>
      <c r="FN179" s="14"/>
      <c r="FO179" s="48"/>
      <c r="FP179" s="15"/>
      <c r="FQ179" s="14"/>
      <c r="FR179" s="14"/>
      <c r="FS179" s="48"/>
      <c r="FT179" s="15"/>
      <c r="FU179" s="48"/>
      <c r="FV179" s="48"/>
      <c r="FW179" s="48"/>
      <c r="FX179" s="15"/>
      <c r="FY179" s="48"/>
      <c r="FZ179" s="48"/>
      <c r="GA179" s="48"/>
      <c r="GB179" s="15"/>
      <c r="GC179" s="48"/>
      <c r="GD179" s="48"/>
      <c r="GE179" s="48"/>
      <c r="GF179" s="15"/>
      <c r="GG179" s="48"/>
      <c r="GH179" s="48"/>
      <c r="GI179" s="48"/>
      <c r="GJ179" s="15"/>
      <c r="GK179" s="48"/>
      <c r="GL179" s="48"/>
      <c r="GM179" s="48"/>
      <c r="GN179" s="15"/>
      <c r="GO179" s="48"/>
      <c r="GP179" s="48"/>
      <c r="GQ179" s="48"/>
      <c r="GR179" s="15"/>
      <c r="GS179" s="48"/>
      <c r="GT179" s="48"/>
      <c r="GU179" s="48"/>
      <c r="GV179" s="15"/>
      <c r="GW179" s="48"/>
      <c r="GX179" s="48"/>
      <c r="GY179" s="48"/>
      <c r="GZ179" s="15"/>
      <c r="HA179" s="48"/>
      <c r="HB179" s="48"/>
      <c r="HC179" s="48"/>
      <c r="HD179" s="15"/>
      <c r="HE179" s="48"/>
      <c r="HF179" s="48"/>
      <c r="HG179" s="48"/>
      <c r="HH179" s="48"/>
      <c r="HI179" s="48"/>
      <c r="HJ179" s="48"/>
      <c r="HK179" s="48"/>
      <c r="HL179" s="15"/>
      <c r="HM179" s="14"/>
      <c r="HN179" s="14"/>
      <c r="HO179" s="48"/>
      <c r="HP179" s="15"/>
      <c r="HQ179" s="14"/>
      <c r="HR179" s="14"/>
      <c r="HS179" s="48"/>
      <c r="HT179" s="15"/>
      <c r="HU179" s="14"/>
      <c r="HV179" s="14"/>
      <c r="HW179" s="48"/>
      <c r="HX179" s="15"/>
      <c r="HY179" s="14"/>
      <c r="HZ179" s="14"/>
      <c r="IA179" s="48"/>
      <c r="IB179" s="15"/>
      <c r="IC179" s="14"/>
      <c r="ID179" s="14"/>
      <c r="IE179" s="48"/>
      <c r="IF179" s="15"/>
      <c r="IG179" s="14"/>
      <c r="IH179" s="14"/>
      <c r="II179" s="48"/>
      <c r="IJ179" s="15"/>
      <c r="IK179" s="14"/>
      <c r="IL179" s="14"/>
      <c r="IM179" s="48"/>
      <c r="IN179" s="15"/>
      <c r="IO179" s="14"/>
      <c r="IP179" s="14"/>
      <c r="IQ179" s="48"/>
      <c r="IR179" s="15"/>
      <c r="IS179" s="14"/>
    </row>
    <row r="180" spans="1:253" s="12" customFormat="1" ht="16.5" customHeight="1" x14ac:dyDescent="0.25">
      <c r="A180" s="57" t="s">
        <v>539</v>
      </c>
      <c r="B180" s="48">
        <f t="shared" si="466"/>
        <v>0</v>
      </c>
      <c r="C180" s="48">
        <f t="shared" si="467"/>
        <v>97.8</v>
      </c>
      <c r="D180" s="48">
        <f t="shared" si="468"/>
        <v>97.8</v>
      </c>
      <c r="E180" s="15">
        <f t="shared" si="133"/>
        <v>100</v>
      </c>
      <c r="F180" s="15"/>
      <c r="G180" s="48"/>
      <c r="H180" s="48"/>
      <c r="I180" s="48"/>
      <c r="J180" s="48"/>
      <c r="K180" s="48"/>
      <c r="L180" s="48"/>
      <c r="M180" s="48"/>
      <c r="N180" s="48"/>
      <c r="O180" s="48"/>
      <c r="P180" s="48"/>
      <c r="Q180" s="48"/>
      <c r="R180" s="48"/>
      <c r="S180" s="287"/>
      <c r="T180" s="287"/>
      <c r="U180" s="287"/>
      <c r="V180" s="287"/>
      <c r="W180" s="287"/>
      <c r="X180" s="287"/>
      <c r="Y180" s="287"/>
      <c r="Z180" s="287"/>
      <c r="AA180" s="287"/>
      <c r="AB180" s="287"/>
      <c r="AC180" s="287"/>
      <c r="AD180" s="287"/>
      <c r="AE180" s="287"/>
      <c r="AF180" s="287"/>
      <c r="AG180" s="15"/>
      <c r="AH180" s="48"/>
      <c r="AI180" s="48"/>
      <c r="AJ180" s="48"/>
      <c r="AK180" s="48"/>
      <c r="AL180" s="48"/>
      <c r="AM180" s="14"/>
      <c r="AN180" s="14"/>
      <c r="AO180" s="14"/>
      <c r="AP180" s="14"/>
      <c r="AQ180" s="287"/>
      <c r="AR180" s="287"/>
      <c r="AS180" s="287"/>
      <c r="AT180" s="287"/>
      <c r="AU180" s="287"/>
      <c r="AV180" s="287"/>
      <c r="AW180" s="287"/>
      <c r="AX180" s="287"/>
      <c r="AY180" s="287"/>
      <c r="AZ180" s="287"/>
      <c r="BA180" s="15"/>
      <c r="BB180" s="15"/>
      <c r="BC180" s="287"/>
      <c r="BD180" s="287"/>
      <c r="BE180" s="287"/>
      <c r="BF180" s="287"/>
      <c r="BG180" s="287"/>
      <c r="BH180" s="287"/>
      <c r="BI180" s="287"/>
      <c r="BJ180" s="287"/>
      <c r="BK180" s="287"/>
      <c r="BL180" s="287"/>
      <c r="BM180" s="287"/>
      <c r="BN180" s="287"/>
      <c r="BO180" s="287"/>
      <c r="BP180" s="287"/>
      <c r="BQ180" s="287"/>
      <c r="BR180" s="287"/>
      <c r="BS180" s="287"/>
      <c r="BT180" s="287"/>
      <c r="BU180" s="287"/>
      <c r="BV180" s="287"/>
      <c r="BW180" s="287"/>
      <c r="BX180" s="287"/>
      <c r="BY180" s="287"/>
      <c r="BZ180" s="287"/>
      <c r="CA180" s="48">
        <v>97.8</v>
      </c>
      <c r="CB180" s="48">
        <v>97.8</v>
      </c>
      <c r="CC180" s="14">
        <f t="shared" si="520"/>
        <v>100</v>
      </c>
      <c r="CD180" s="14"/>
      <c r="CE180" s="48"/>
      <c r="CF180" s="15"/>
      <c r="CG180" s="287"/>
      <c r="CH180" s="287"/>
      <c r="CI180" s="287"/>
      <c r="CJ180" s="287"/>
      <c r="CK180" s="287"/>
      <c r="CL180" s="287"/>
      <c r="CM180" s="48"/>
      <c r="CN180" s="15"/>
      <c r="CO180" s="287"/>
      <c r="CP180" s="287"/>
      <c r="CQ180" s="48"/>
      <c r="CR180" s="15"/>
      <c r="CS180" s="287"/>
      <c r="CT180" s="287"/>
      <c r="CU180" s="48"/>
      <c r="CV180" s="15"/>
      <c r="CW180" s="287"/>
      <c r="CX180" s="287"/>
      <c r="CY180" s="48"/>
      <c r="CZ180" s="15"/>
      <c r="DA180" s="287"/>
      <c r="DB180" s="275"/>
      <c r="DC180" s="48"/>
      <c r="DD180" s="48"/>
      <c r="DE180" s="287"/>
      <c r="DF180" s="287"/>
      <c r="DG180" s="48"/>
      <c r="DH180" s="48"/>
      <c r="DI180" s="14"/>
      <c r="DJ180" s="14"/>
      <c r="DK180" s="48"/>
      <c r="DL180" s="15"/>
      <c r="DM180" s="14"/>
      <c r="DN180" s="14"/>
      <c r="DO180" s="48"/>
      <c r="DP180" s="15"/>
      <c r="DQ180" s="14"/>
      <c r="DR180" s="14"/>
      <c r="DS180" s="48"/>
      <c r="DT180" s="15"/>
      <c r="DU180" s="14"/>
      <c r="DV180" s="14"/>
      <c r="DW180" s="48"/>
      <c r="DX180" s="15"/>
      <c r="DY180" s="14"/>
      <c r="DZ180" s="14"/>
      <c r="EA180" s="48"/>
      <c r="EB180" s="15"/>
      <c r="EC180" s="14"/>
      <c r="ED180" s="14"/>
      <c r="EE180" s="48"/>
      <c r="EF180" s="15"/>
      <c r="EG180" s="14"/>
      <c r="EH180" s="14"/>
      <c r="EI180" s="48"/>
      <c r="EJ180" s="15"/>
      <c r="EK180" s="14"/>
      <c r="EL180" s="14"/>
      <c r="EM180" s="48"/>
      <c r="EN180" s="15"/>
      <c r="EO180" s="14"/>
      <c r="EP180" s="14"/>
      <c r="EQ180" s="48"/>
      <c r="ER180" s="15"/>
      <c r="ES180" s="14"/>
      <c r="ET180" s="14"/>
      <c r="EU180" s="48"/>
      <c r="EV180" s="15"/>
      <c r="EW180" s="14"/>
      <c r="EX180" s="14"/>
      <c r="EY180" s="48"/>
      <c r="EZ180" s="15"/>
      <c r="FA180" s="14"/>
      <c r="FB180" s="14"/>
      <c r="FC180" s="48"/>
      <c r="FD180" s="15"/>
      <c r="FE180" s="14"/>
      <c r="FF180" s="14"/>
      <c r="FG180" s="48"/>
      <c r="FH180" s="15"/>
      <c r="FI180" s="14"/>
      <c r="FJ180" s="14"/>
      <c r="FK180" s="48"/>
      <c r="FL180" s="15"/>
      <c r="FM180" s="14"/>
      <c r="FN180" s="14"/>
      <c r="FO180" s="48"/>
      <c r="FP180" s="15"/>
      <c r="FQ180" s="14"/>
      <c r="FR180" s="14"/>
      <c r="FS180" s="48"/>
      <c r="FT180" s="15"/>
      <c r="FU180" s="48"/>
      <c r="FV180" s="48"/>
      <c r="FW180" s="48"/>
      <c r="FX180" s="15"/>
      <c r="FY180" s="48"/>
      <c r="FZ180" s="48"/>
      <c r="GA180" s="48"/>
      <c r="GB180" s="15"/>
      <c r="GC180" s="48"/>
      <c r="GD180" s="48"/>
      <c r="GE180" s="48"/>
      <c r="GF180" s="15"/>
      <c r="GG180" s="48"/>
      <c r="GH180" s="48"/>
      <c r="GI180" s="48"/>
      <c r="GJ180" s="15"/>
      <c r="GK180" s="48"/>
      <c r="GL180" s="48"/>
      <c r="GM180" s="48"/>
      <c r="GN180" s="15"/>
      <c r="GO180" s="48"/>
      <c r="GP180" s="48"/>
      <c r="GQ180" s="48"/>
      <c r="GR180" s="15"/>
      <c r="GS180" s="48"/>
      <c r="GT180" s="48"/>
      <c r="GU180" s="48"/>
      <c r="GV180" s="15"/>
      <c r="GW180" s="48"/>
      <c r="GX180" s="48"/>
      <c r="GY180" s="48"/>
      <c r="GZ180" s="15"/>
      <c r="HA180" s="48"/>
      <c r="HB180" s="48"/>
      <c r="HC180" s="48"/>
      <c r="HD180" s="15"/>
      <c r="HE180" s="48"/>
      <c r="HF180" s="48"/>
      <c r="HG180" s="48"/>
      <c r="HH180" s="48"/>
      <c r="HI180" s="48"/>
      <c r="HJ180" s="48"/>
      <c r="HK180" s="48"/>
      <c r="HL180" s="15"/>
      <c r="HM180" s="14"/>
      <c r="HN180" s="14"/>
      <c r="HO180" s="48"/>
      <c r="HP180" s="15"/>
      <c r="HQ180" s="14"/>
      <c r="HR180" s="14"/>
      <c r="HS180" s="48"/>
      <c r="HT180" s="15"/>
      <c r="HU180" s="14"/>
      <c r="HV180" s="14"/>
      <c r="HW180" s="48"/>
      <c r="HX180" s="15"/>
      <c r="HY180" s="14"/>
      <c r="HZ180" s="14"/>
      <c r="IA180" s="48"/>
      <c r="IB180" s="15"/>
      <c r="IC180" s="14"/>
      <c r="ID180" s="14"/>
      <c r="IE180" s="48"/>
      <c r="IF180" s="15"/>
      <c r="IG180" s="14"/>
      <c r="IH180" s="14"/>
      <c r="II180" s="48"/>
      <c r="IJ180" s="15"/>
      <c r="IK180" s="14"/>
      <c r="IL180" s="14"/>
      <c r="IM180" s="48"/>
      <c r="IN180" s="15"/>
      <c r="IO180" s="14"/>
      <c r="IP180" s="14"/>
      <c r="IQ180" s="48"/>
      <c r="IR180" s="15"/>
      <c r="IS180" s="14"/>
    </row>
    <row r="181" spans="1:253" s="12" customFormat="1" ht="16.5" customHeight="1" x14ac:dyDescent="0.25">
      <c r="A181" s="57" t="s">
        <v>540</v>
      </c>
      <c r="B181" s="48">
        <f t="shared" si="466"/>
        <v>0</v>
      </c>
      <c r="C181" s="48">
        <f t="shared" si="467"/>
        <v>45</v>
      </c>
      <c r="D181" s="48">
        <f t="shared" si="468"/>
        <v>45</v>
      </c>
      <c r="E181" s="15">
        <f t="shared" si="133"/>
        <v>100</v>
      </c>
      <c r="F181" s="15"/>
      <c r="G181" s="48"/>
      <c r="H181" s="48"/>
      <c r="I181" s="48"/>
      <c r="J181" s="48"/>
      <c r="K181" s="48"/>
      <c r="L181" s="48"/>
      <c r="M181" s="48"/>
      <c r="N181" s="48"/>
      <c r="O181" s="48"/>
      <c r="P181" s="48"/>
      <c r="Q181" s="48"/>
      <c r="R181" s="48"/>
      <c r="S181" s="287"/>
      <c r="T181" s="287"/>
      <c r="U181" s="287"/>
      <c r="V181" s="287"/>
      <c r="W181" s="287"/>
      <c r="X181" s="287"/>
      <c r="Y181" s="287"/>
      <c r="Z181" s="287"/>
      <c r="AA181" s="287"/>
      <c r="AB181" s="287"/>
      <c r="AC181" s="287"/>
      <c r="AD181" s="287"/>
      <c r="AE181" s="287"/>
      <c r="AF181" s="287"/>
      <c r="AG181" s="15"/>
      <c r="AH181" s="48"/>
      <c r="AI181" s="48"/>
      <c r="AJ181" s="48"/>
      <c r="AK181" s="48"/>
      <c r="AL181" s="48"/>
      <c r="AM181" s="14"/>
      <c r="AN181" s="14"/>
      <c r="AO181" s="14"/>
      <c r="AP181" s="14"/>
      <c r="AQ181" s="287"/>
      <c r="AR181" s="287"/>
      <c r="AS181" s="287"/>
      <c r="AT181" s="287"/>
      <c r="AU181" s="287"/>
      <c r="AV181" s="287"/>
      <c r="AW181" s="287"/>
      <c r="AX181" s="287"/>
      <c r="AY181" s="287"/>
      <c r="AZ181" s="287"/>
      <c r="BA181" s="15"/>
      <c r="BB181" s="15"/>
      <c r="BC181" s="287"/>
      <c r="BD181" s="287"/>
      <c r="BE181" s="287"/>
      <c r="BF181" s="287"/>
      <c r="BG181" s="287"/>
      <c r="BH181" s="287"/>
      <c r="BI181" s="287"/>
      <c r="BJ181" s="287"/>
      <c r="BK181" s="287"/>
      <c r="BL181" s="287"/>
      <c r="BM181" s="287"/>
      <c r="BN181" s="287"/>
      <c r="BO181" s="287"/>
      <c r="BP181" s="287"/>
      <c r="BQ181" s="287"/>
      <c r="BR181" s="287"/>
      <c r="BS181" s="287"/>
      <c r="BT181" s="287"/>
      <c r="BU181" s="287"/>
      <c r="BV181" s="287"/>
      <c r="BW181" s="287"/>
      <c r="BX181" s="287"/>
      <c r="BY181" s="287"/>
      <c r="BZ181" s="287"/>
      <c r="CA181" s="48">
        <v>45</v>
      </c>
      <c r="CB181" s="48">
        <v>45</v>
      </c>
      <c r="CC181" s="14">
        <f t="shared" si="520"/>
        <v>100</v>
      </c>
      <c r="CD181" s="14"/>
      <c r="CE181" s="48"/>
      <c r="CF181" s="15"/>
      <c r="CG181" s="287"/>
      <c r="CH181" s="287"/>
      <c r="CI181" s="287"/>
      <c r="CJ181" s="287"/>
      <c r="CK181" s="287"/>
      <c r="CL181" s="287"/>
      <c r="CM181" s="48"/>
      <c r="CN181" s="15"/>
      <c r="CO181" s="287"/>
      <c r="CP181" s="287"/>
      <c r="CQ181" s="48"/>
      <c r="CR181" s="15"/>
      <c r="CS181" s="287"/>
      <c r="CT181" s="287"/>
      <c r="CU181" s="48"/>
      <c r="CV181" s="15"/>
      <c r="CW181" s="287"/>
      <c r="CX181" s="287"/>
      <c r="CY181" s="48"/>
      <c r="CZ181" s="15"/>
      <c r="DA181" s="287"/>
      <c r="DB181" s="275"/>
      <c r="DC181" s="48"/>
      <c r="DD181" s="48"/>
      <c r="DE181" s="287"/>
      <c r="DF181" s="287"/>
      <c r="DG181" s="48"/>
      <c r="DH181" s="48"/>
      <c r="DI181" s="14"/>
      <c r="DJ181" s="14"/>
      <c r="DK181" s="48"/>
      <c r="DL181" s="15"/>
      <c r="DM181" s="14"/>
      <c r="DN181" s="14"/>
      <c r="DO181" s="48"/>
      <c r="DP181" s="15"/>
      <c r="DQ181" s="14"/>
      <c r="DR181" s="14"/>
      <c r="DS181" s="48"/>
      <c r="DT181" s="15"/>
      <c r="DU181" s="14"/>
      <c r="DV181" s="14"/>
      <c r="DW181" s="48"/>
      <c r="DX181" s="15"/>
      <c r="DY181" s="14"/>
      <c r="DZ181" s="14"/>
      <c r="EA181" s="48"/>
      <c r="EB181" s="15"/>
      <c r="EC181" s="14"/>
      <c r="ED181" s="14"/>
      <c r="EE181" s="48"/>
      <c r="EF181" s="15"/>
      <c r="EG181" s="14"/>
      <c r="EH181" s="14"/>
      <c r="EI181" s="48"/>
      <c r="EJ181" s="15"/>
      <c r="EK181" s="14"/>
      <c r="EL181" s="14"/>
      <c r="EM181" s="48"/>
      <c r="EN181" s="15"/>
      <c r="EO181" s="14"/>
      <c r="EP181" s="14"/>
      <c r="EQ181" s="48"/>
      <c r="ER181" s="15"/>
      <c r="ES181" s="14"/>
      <c r="ET181" s="14"/>
      <c r="EU181" s="48"/>
      <c r="EV181" s="15"/>
      <c r="EW181" s="14"/>
      <c r="EX181" s="14"/>
      <c r="EY181" s="48"/>
      <c r="EZ181" s="15"/>
      <c r="FA181" s="14"/>
      <c r="FB181" s="14"/>
      <c r="FC181" s="48"/>
      <c r="FD181" s="15"/>
      <c r="FE181" s="14"/>
      <c r="FF181" s="14"/>
      <c r="FG181" s="48"/>
      <c r="FH181" s="15"/>
      <c r="FI181" s="14"/>
      <c r="FJ181" s="14"/>
      <c r="FK181" s="48"/>
      <c r="FL181" s="15"/>
      <c r="FM181" s="14"/>
      <c r="FN181" s="14"/>
      <c r="FO181" s="48"/>
      <c r="FP181" s="15"/>
      <c r="FQ181" s="14"/>
      <c r="FR181" s="14"/>
      <c r="FS181" s="48"/>
      <c r="FT181" s="15"/>
      <c r="FU181" s="48"/>
      <c r="FV181" s="48"/>
      <c r="FW181" s="48"/>
      <c r="FX181" s="15"/>
      <c r="FY181" s="48"/>
      <c r="FZ181" s="48"/>
      <c r="GA181" s="48"/>
      <c r="GB181" s="15"/>
      <c r="GC181" s="48"/>
      <c r="GD181" s="48"/>
      <c r="GE181" s="48"/>
      <c r="GF181" s="15"/>
      <c r="GG181" s="48"/>
      <c r="GH181" s="48"/>
      <c r="GI181" s="48"/>
      <c r="GJ181" s="15"/>
      <c r="GK181" s="48"/>
      <c r="GL181" s="48"/>
      <c r="GM181" s="48"/>
      <c r="GN181" s="15"/>
      <c r="GO181" s="48"/>
      <c r="GP181" s="48"/>
      <c r="GQ181" s="48"/>
      <c r="GR181" s="15"/>
      <c r="GS181" s="48"/>
      <c r="GT181" s="48"/>
      <c r="GU181" s="48"/>
      <c r="GV181" s="15"/>
      <c r="GW181" s="48"/>
      <c r="GX181" s="48"/>
      <c r="GY181" s="48"/>
      <c r="GZ181" s="15"/>
      <c r="HA181" s="48"/>
      <c r="HB181" s="48"/>
      <c r="HC181" s="48"/>
      <c r="HD181" s="15"/>
      <c r="HE181" s="48"/>
      <c r="HF181" s="48"/>
      <c r="HG181" s="48"/>
      <c r="HH181" s="48"/>
      <c r="HI181" s="48"/>
      <c r="HJ181" s="48"/>
      <c r="HK181" s="48"/>
      <c r="HL181" s="15"/>
      <c r="HM181" s="14"/>
      <c r="HN181" s="14"/>
      <c r="HO181" s="48"/>
      <c r="HP181" s="15"/>
      <c r="HQ181" s="14"/>
      <c r="HR181" s="14"/>
      <c r="HS181" s="48"/>
      <c r="HT181" s="15"/>
      <c r="HU181" s="14"/>
      <c r="HV181" s="14"/>
      <c r="HW181" s="48"/>
      <c r="HX181" s="15"/>
      <c r="HY181" s="14"/>
      <c r="HZ181" s="14"/>
      <c r="IA181" s="48"/>
      <c r="IB181" s="15"/>
      <c r="IC181" s="14"/>
      <c r="ID181" s="14"/>
      <c r="IE181" s="48"/>
      <c r="IF181" s="15"/>
      <c r="IG181" s="14"/>
      <c r="IH181" s="14"/>
      <c r="II181" s="48"/>
      <c r="IJ181" s="15"/>
      <c r="IK181" s="14"/>
      <c r="IL181" s="14"/>
      <c r="IM181" s="48"/>
      <c r="IN181" s="15"/>
      <c r="IO181" s="14"/>
      <c r="IP181" s="14"/>
      <c r="IQ181" s="48"/>
      <c r="IR181" s="15"/>
      <c r="IS181" s="14"/>
    </row>
    <row r="182" spans="1:253" s="12" customFormat="1" ht="16.5" customHeight="1" x14ac:dyDescent="0.25">
      <c r="A182" s="57" t="s">
        <v>541</v>
      </c>
      <c r="B182" s="48">
        <f t="shared" si="466"/>
        <v>0</v>
      </c>
      <c r="C182" s="48">
        <f t="shared" si="467"/>
        <v>97.8</v>
      </c>
      <c r="D182" s="48">
        <f t="shared" si="468"/>
        <v>97.8</v>
      </c>
      <c r="E182" s="15">
        <f t="shared" si="133"/>
        <v>100</v>
      </c>
      <c r="F182" s="15"/>
      <c r="G182" s="48"/>
      <c r="H182" s="48"/>
      <c r="I182" s="48"/>
      <c r="J182" s="48"/>
      <c r="K182" s="48"/>
      <c r="L182" s="48"/>
      <c r="M182" s="48"/>
      <c r="N182" s="48"/>
      <c r="O182" s="48"/>
      <c r="P182" s="48"/>
      <c r="Q182" s="48"/>
      <c r="R182" s="48"/>
      <c r="S182" s="287"/>
      <c r="T182" s="287"/>
      <c r="U182" s="287"/>
      <c r="V182" s="287"/>
      <c r="W182" s="287"/>
      <c r="X182" s="287"/>
      <c r="Y182" s="287"/>
      <c r="Z182" s="287"/>
      <c r="AA182" s="287"/>
      <c r="AB182" s="287"/>
      <c r="AC182" s="287"/>
      <c r="AD182" s="287"/>
      <c r="AE182" s="287"/>
      <c r="AF182" s="287"/>
      <c r="AG182" s="15"/>
      <c r="AH182" s="48"/>
      <c r="AI182" s="48"/>
      <c r="AJ182" s="48"/>
      <c r="AK182" s="48"/>
      <c r="AL182" s="48"/>
      <c r="AM182" s="14"/>
      <c r="AN182" s="14"/>
      <c r="AO182" s="14"/>
      <c r="AP182" s="14"/>
      <c r="AQ182" s="287"/>
      <c r="AR182" s="287"/>
      <c r="AS182" s="287"/>
      <c r="AT182" s="287"/>
      <c r="AU182" s="287"/>
      <c r="AV182" s="287"/>
      <c r="AW182" s="287"/>
      <c r="AX182" s="287"/>
      <c r="AY182" s="287"/>
      <c r="AZ182" s="287"/>
      <c r="BA182" s="15"/>
      <c r="BB182" s="15"/>
      <c r="BC182" s="287"/>
      <c r="BD182" s="287"/>
      <c r="BE182" s="287"/>
      <c r="BF182" s="287"/>
      <c r="BG182" s="287"/>
      <c r="BH182" s="287"/>
      <c r="BI182" s="287"/>
      <c r="BJ182" s="287"/>
      <c r="BK182" s="287"/>
      <c r="BL182" s="287"/>
      <c r="BM182" s="287"/>
      <c r="BN182" s="287"/>
      <c r="BO182" s="287"/>
      <c r="BP182" s="287"/>
      <c r="BQ182" s="287"/>
      <c r="BR182" s="287"/>
      <c r="BS182" s="287"/>
      <c r="BT182" s="287"/>
      <c r="BU182" s="287"/>
      <c r="BV182" s="287"/>
      <c r="BW182" s="287"/>
      <c r="BX182" s="287"/>
      <c r="BY182" s="287"/>
      <c r="BZ182" s="287"/>
      <c r="CA182" s="48">
        <v>97.8</v>
      </c>
      <c r="CB182" s="48">
        <v>97.8</v>
      </c>
      <c r="CC182" s="14">
        <f t="shared" si="520"/>
        <v>100</v>
      </c>
      <c r="CD182" s="14"/>
      <c r="CE182" s="48"/>
      <c r="CF182" s="15"/>
      <c r="CG182" s="287"/>
      <c r="CH182" s="287"/>
      <c r="CI182" s="287"/>
      <c r="CJ182" s="287"/>
      <c r="CK182" s="287"/>
      <c r="CL182" s="287"/>
      <c r="CM182" s="48"/>
      <c r="CN182" s="15"/>
      <c r="CO182" s="287"/>
      <c r="CP182" s="287"/>
      <c r="CQ182" s="48"/>
      <c r="CR182" s="15"/>
      <c r="CS182" s="287"/>
      <c r="CT182" s="287"/>
      <c r="CU182" s="48"/>
      <c r="CV182" s="15"/>
      <c r="CW182" s="287"/>
      <c r="CX182" s="287"/>
      <c r="CY182" s="48"/>
      <c r="CZ182" s="15"/>
      <c r="DA182" s="287"/>
      <c r="DB182" s="275"/>
      <c r="DC182" s="48"/>
      <c r="DD182" s="48"/>
      <c r="DE182" s="287"/>
      <c r="DF182" s="287"/>
      <c r="DG182" s="48"/>
      <c r="DH182" s="48"/>
      <c r="DI182" s="14"/>
      <c r="DJ182" s="14"/>
      <c r="DK182" s="48"/>
      <c r="DL182" s="15"/>
      <c r="DM182" s="14"/>
      <c r="DN182" s="14"/>
      <c r="DO182" s="48"/>
      <c r="DP182" s="15"/>
      <c r="DQ182" s="14"/>
      <c r="DR182" s="14"/>
      <c r="DS182" s="48"/>
      <c r="DT182" s="15"/>
      <c r="DU182" s="14"/>
      <c r="DV182" s="14"/>
      <c r="DW182" s="48"/>
      <c r="DX182" s="15"/>
      <c r="DY182" s="14"/>
      <c r="DZ182" s="14"/>
      <c r="EA182" s="48"/>
      <c r="EB182" s="15"/>
      <c r="EC182" s="14"/>
      <c r="ED182" s="14"/>
      <c r="EE182" s="48"/>
      <c r="EF182" s="15"/>
      <c r="EG182" s="14"/>
      <c r="EH182" s="14"/>
      <c r="EI182" s="48"/>
      <c r="EJ182" s="15"/>
      <c r="EK182" s="14"/>
      <c r="EL182" s="14"/>
      <c r="EM182" s="48"/>
      <c r="EN182" s="15"/>
      <c r="EO182" s="14"/>
      <c r="EP182" s="14"/>
      <c r="EQ182" s="48"/>
      <c r="ER182" s="15"/>
      <c r="ES182" s="14"/>
      <c r="ET182" s="14"/>
      <c r="EU182" s="48"/>
      <c r="EV182" s="15"/>
      <c r="EW182" s="14"/>
      <c r="EX182" s="14"/>
      <c r="EY182" s="48"/>
      <c r="EZ182" s="15"/>
      <c r="FA182" s="14"/>
      <c r="FB182" s="14"/>
      <c r="FC182" s="48"/>
      <c r="FD182" s="15"/>
      <c r="FE182" s="14"/>
      <c r="FF182" s="14"/>
      <c r="FG182" s="48"/>
      <c r="FH182" s="15"/>
      <c r="FI182" s="14"/>
      <c r="FJ182" s="14"/>
      <c r="FK182" s="48"/>
      <c r="FL182" s="15"/>
      <c r="FM182" s="14"/>
      <c r="FN182" s="14"/>
      <c r="FO182" s="48"/>
      <c r="FP182" s="15"/>
      <c r="FQ182" s="14"/>
      <c r="FR182" s="14"/>
      <c r="FS182" s="48"/>
      <c r="FT182" s="15"/>
      <c r="FU182" s="48"/>
      <c r="FV182" s="48"/>
      <c r="FW182" s="48"/>
      <c r="FX182" s="15"/>
      <c r="FY182" s="48"/>
      <c r="FZ182" s="48"/>
      <c r="GA182" s="48"/>
      <c r="GB182" s="15"/>
      <c r="GC182" s="48"/>
      <c r="GD182" s="48"/>
      <c r="GE182" s="48"/>
      <c r="GF182" s="15"/>
      <c r="GG182" s="48"/>
      <c r="GH182" s="48"/>
      <c r="GI182" s="48"/>
      <c r="GJ182" s="15"/>
      <c r="GK182" s="48"/>
      <c r="GL182" s="48"/>
      <c r="GM182" s="48"/>
      <c r="GN182" s="15"/>
      <c r="GO182" s="48"/>
      <c r="GP182" s="48"/>
      <c r="GQ182" s="48"/>
      <c r="GR182" s="15"/>
      <c r="GS182" s="48"/>
      <c r="GT182" s="48"/>
      <c r="GU182" s="48"/>
      <c r="GV182" s="15"/>
      <c r="GW182" s="48"/>
      <c r="GX182" s="48"/>
      <c r="GY182" s="48"/>
      <c r="GZ182" s="15"/>
      <c r="HA182" s="48"/>
      <c r="HB182" s="48"/>
      <c r="HC182" s="48"/>
      <c r="HD182" s="15"/>
      <c r="HE182" s="48"/>
      <c r="HF182" s="48"/>
      <c r="HG182" s="48"/>
      <c r="HH182" s="48"/>
      <c r="HI182" s="48"/>
      <c r="HJ182" s="48"/>
      <c r="HK182" s="48"/>
      <c r="HL182" s="15"/>
      <c r="HM182" s="14"/>
      <c r="HN182" s="14"/>
      <c r="HO182" s="48"/>
      <c r="HP182" s="15"/>
      <c r="HQ182" s="14"/>
      <c r="HR182" s="14"/>
      <c r="HS182" s="48"/>
      <c r="HT182" s="15"/>
      <c r="HU182" s="14"/>
      <c r="HV182" s="14"/>
      <c r="HW182" s="48"/>
      <c r="HX182" s="15"/>
      <c r="HY182" s="14"/>
      <c r="HZ182" s="14"/>
      <c r="IA182" s="48"/>
      <c r="IB182" s="15"/>
      <c r="IC182" s="14"/>
      <c r="ID182" s="14"/>
      <c r="IE182" s="48"/>
      <c r="IF182" s="15"/>
      <c r="IG182" s="14"/>
      <c r="IH182" s="14"/>
      <c r="II182" s="48"/>
      <c r="IJ182" s="15"/>
      <c r="IK182" s="14"/>
      <c r="IL182" s="14"/>
      <c r="IM182" s="48"/>
      <c r="IN182" s="15"/>
      <c r="IO182" s="14"/>
      <c r="IP182" s="14"/>
      <c r="IQ182" s="48"/>
      <c r="IR182" s="15"/>
      <c r="IS182" s="14"/>
    </row>
    <row r="183" spans="1:253" s="12" customFormat="1" ht="16.5" customHeight="1" x14ac:dyDescent="0.25">
      <c r="A183" s="57" t="s">
        <v>543</v>
      </c>
      <c r="B183" s="48">
        <f t="shared" si="466"/>
        <v>0</v>
      </c>
      <c r="C183" s="48">
        <f t="shared" si="467"/>
        <v>97.8</v>
      </c>
      <c r="D183" s="48">
        <f t="shared" si="468"/>
        <v>97.8</v>
      </c>
      <c r="E183" s="15">
        <f t="shared" si="133"/>
        <v>100</v>
      </c>
      <c r="F183" s="15"/>
      <c r="G183" s="48"/>
      <c r="H183" s="48"/>
      <c r="I183" s="48"/>
      <c r="J183" s="48"/>
      <c r="K183" s="48"/>
      <c r="L183" s="48"/>
      <c r="M183" s="48"/>
      <c r="N183" s="48"/>
      <c r="O183" s="48"/>
      <c r="P183" s="48"/>
      <c r="Q183" s="48"/>
      <c r="R183" s="48"/>
      <c r="S183" s="287"/>
      <c r="T183" s="287"/>
      <c r="U183" s="287"/>
      <c r="V183" s="287"/>
      <c r="W183" s="287"/>
      <c r="X183" s="287"/>
      <c r="Y183" s="287"/>
      <c r="Z183" s="287"/>
      <c r="AA183" s="287"/>
      <c r="AB183" s="287"/>
      <c r="AC183" s="287"/>
      <c r="AD183" s="287"/>
      <c r="AE183" s="287"/>
      <c r="AF183" s="287"/>
      <c r="AG183" s="15"/>
      <c r="AH183" s="48"/>
      <c r="AI183" s="48"/>
      <c r="AJ183" s="48"/>
      <c r="AK183" s="48"/>
      <c r="AL183" s="48"/>
      <c r="AM183" s="14"/>
      <c r="AN183" s="14"/>
      <c r="AO183" s="14"/>
      <c r="AP183" s="14"/>
      <c r="AQ183" s="287"/>
      <c r="AR183" s="287"/>
      <c r="AS183" s="287"/>
      <c r="AT183" s="287"/>
      <c r="AU183" s="287"/>
      <c r="AV183" s="287"/>
      <c r="AW183" s="287"/>
      <c r="AX183" s="287"/>
      <c r="AY183" s="287"/>
      <c r="AZ183" s="287"/>
      <c r="BA183" s="15"/>
      <c r="BB183" s="15"/>
      <c r="BC183" s="287"/>
      <c r="BD183" s="287"/>
      <c r="BE183" s="287"/>
      <c r="BF183" s="287"/>
      <c r="BG183" s="287"/>
      <c r="BH183" s="287"/>
      <c r="BI183" s="287"/>
      <c r="BJ183" s="287"/>
      <c r="BK183" s="287"/>
      <c r="BL183" s="287"/>
      <c r="BM183" s="287"/>
      <c r="BN183" s="287"/>
      <c r="BO183" s="287"/>
      <c r="BP183" s="287"/>
      <c r="BQ183" s="287"/>
      <c r="BR183" s="287"/>
      <c r="BS183" s="287"/>
      <c r="BT183" s="287"/>
      <c r="BU183" s="287"/>
      <c r="BV183" s="287"/>
      <c r="BW183" s="287"/>
      <c r="BX183" s="287"/>
      <c r="BY183" s="287"/>
      <c r="BZ183" s="287"/>
      <c r="CA183" s="48">
        <v>97.8</v>
      </c>
      <c r="CB183" s="48">
        <v>97.8</v>
      </c>
      <c r="CC183" s="14">
        <f t="shared" si="520"/>
        <v>100</v>
      </c>
      <c r="CD183" s="14"/>
      <c r="CE183" s="48"/>
      <c r="CF183" s="15"/>
      <c r="CG183" s="287"/>
      <c r="CH183" s="287"/>
      <c r="CI183" s="287"/>
      <c r="CJ183" s="287"/>
      <c r="CK183" s="287"/>
      <c r="CL183" s="287"/>
      <c r="CM183" s="48"/>
      <c r="CN183" s="15"/>
      <c r="CO183" s="287"/>
      <c r="CP183" s="287"/>
      <c r="CQ183" s="48"/>
      <c r="CR183" s="15"/>
      <c r="CS183" s="287"/>
      <c r="CT183" s="287"/>
      <c r="CU183" s="48"/>
      <c r="CV183" s="15"/>
      <c r="CW183" s="287"/>
      <c r="CX183" s="287"/>
      <c r="CY183" s="48"/>
      <c r="CZ183" s="15"/>
      <c r="DA183" s="287"/>
      <c r="DB183" s="275"/>
      <c r="DC183" s="48"/>
      <c r="DD183" s="48"/>
      <c r="DE183" s="287"/>
      <c r="DF183" s="287"/>
      <c r="DG183" s="48"/>
      <c r="DH183" s="48"/>
      <c r="DI183" s="14"/>
      <c r="DJ183" s="14"/>
      <c r="DK183" s="48"/>
      <c r="DL183" s="15"/>
      <c r="DM183" s="14"/>
      <c r="DN183" s="14"/>
      <c r="DO183" s="48"/>
      <c r="DP183" s="15"/>
      <c r="DQ183" s="14"/>
      <c r="DR183" s="14"/>
      <c r="DS183" s="48"/>
      <c r="DT183" s="15"/>
      <c r="DU183" s="14"/>
      <c r="DV183" s="14"/>
      <c r="DW183" s="48"/>
      <c r="DX183" s="15"/>
      <c r="DY183" s="14"/>
      <c r="DZ183" s="14"/>
      <c r="EA183" s="48"/>
      <c r="EB183" s="15"/>
      <c r="EC183" s="14"/>
      <c r="ED183" s="14"/>
      <c r="EE183" s="48"/>
      <c r="EF183" s="15"/>
      <c r="EG183" s="14"/>
      <c r="EH183" s="14"/>
      <c r="EI183" s="48"/>
      <c r="EJ183" s="15"/>
      <c r="EK183" s="14"/>
      <c r="EL183" s="14"/>
      <c r="EM183" s="48"/>
      <c r="EN183" s="15"/>
      <c r="EO183" s="14"/>
      <c r="EP183" s="14"/>
      <c r="EQ183" s="48"/>
      <c r="ER183" s="15"/>
      <c r="ES183" s="14"/>
      <c r="ET183" s="14"/>
      <c r="EU183" s="48"/>
      <c r="EV183" s="15"/>
      <c r="EW183" s="14"/>
      <c r="EX183" s="14"/>
      <c r="EY183" s="48"/>
      <c r="EZ183" s="15"/>
      <c r="FA183" s="14"/>
      <c r="FB183" s="14"/>
      <c r="FC183" s="48"/>
      <c r="FD183" s="15"/>
      <c r="FE183" s="14"/>
      <c r="FF183" s="14"/>
      <c r="FG183" s="48"/>
      <c r="FH183" s="15"/>
      <c r="FI183" s="14"/>
      <c r="FJ183" s="14"/>
      <c r="FK183" s="48"/>
      <c r="FL183" s="15"/>
      <c r="FM183" s="14"/>
      <c r="FN183" s="14"/>
      <c r="FO183" s="48"/>
      <c r="FP183" s="15"/>
      <c r="FQ183" s="14"/>
      <c r="FR183" s="14"/>
      <c r="FS183" s="48"/>
      <c r="FT183" s="15"/>
      <c r="FU183" s="48"/>
      <c r="FV183" s="48"/>
      <c r="FW183" s="48"/>
      <c r="FX183" s="15"/>
      <c r="FY183" s="48"/>
      <c r="FZ183" s="48"/>
      <c r="GA183" s="48"/>
      <c r="GB183" s="15"/>
      <c r="GC183" s="48"/>
      <c r="GD183" s="48"/>
      <c r="GE183" s="48"/>
      <c r="GF183" s="15"/>
      <c r="GG183" s="48"/>
      <c r="GH183" s="48"/>
      <c r="GI183" s="48"/>
      <c r="GJ183" s="15"/>
      <c r="GK183" s="48"/>
      <c r="GL183" s="48"/>
      <c r="GM183" s="48"/>
      <c r="GN183" s="15"/>
      <c r="GO183" s="48"/>
      <c r="GP183" s="48"/>
      <c r="GQ183" s="48"/>
      <c r="GR183" s="15"/>
      <c r="GS183" s="48"/>
      <c r="GT183" s="48"/>
      <c r="GU183" s="48"/>
      <c r="GV183" s="15"/>
      <c r="GW183" s="48"/>
      <c r="GX183" s="48"/>
      <c r="GY183" s="48"/>
      <c r="GZ183" s="15"/>
      <c r="HA183" s="48"/>
      <c r="HB183" s="48"/>
      <c r="HC183" s="48"/>
      <c r="HD183" s="15"/>
      <c r="HE183" s="48"/>
      <c r="HF183" s="48"/>
      <c r="HG183" s="48"/>
      <c r="HH183" s="48"/>
      <c r="HI183" s="48"/>
      <c r="HJ183" s="48"/>
      <c r="HK183" s="48"/>
      <c r="HL183" s="15"/>
      <c r="HM183" s="14"/>
      <c r="HN183" s="14"/>
      <c r="HO183" s="48"/>
      <c r="HP183" s="15"/>
      <c r="HQ183" s="14"/>
      <c r="HR183" s="14"/>
      <c r="HS183" s="48"/>
      <c r="HT183" s="15"/>
      <c r="HU183" s="14"/>
      <c r="HV183" s="14"/>
      <c r="HW183" s="48"/>
      <c r="HX183" s="15"/>
      <c r="HY183" s="14"/>
      <c r="HZ183" s="14"/>
      <c r="IA183" s="48"/>
      <c r="IB183" s="15"/>
      <c r="IC183" s="14"/>
      <c r="ID183" s="14"/>
      <c r="IE183" s="48"/>
      <c r="IF183" s="15"/>
      <c r="IG183" s="14"/>
      <c r="IH183" s="14"/>
      <c r="II183" s="48"/>
      <c r="IJ183" s="15"/>
      <c r="IK183" s="14"/>
      <c r="IL183" s="14"/>
      <c r="IM183" s="48"/>
      <c r="IN183" s="15"/>
      <c r="IO183" s="14"/>
      <c r="IP183" s="14"/>
      <c r="IQ183" s="48"/>
      <c r="IR183" s="15"/>
      <c r="IS183" s="14"/>
    </row>
    <row r="184" spans="1:253" s="12" customFormat="1" ht="16.5" customHeight="1" x14ac:dyDescent="0.25">
      <c r="A184" s="57" t="s">
        <v>544</v>
      </c>
      <c r="B184" s="48">
        <f t="shared" si="466"/>
        <v>0</v>
      </c>
      <c r="C184" s="48">
        <f t="shared" si="467"/>
        <v>73.7</v>
      </c>
      <c r="D184" s="48">
        <f t="shared" si="468"/>
        <v>73.7</v>
      </c>
      <c r="E184" s="15">
        <f t="shared" si="133"/>
        <v>100</v>
      </c>
      <c r="F184" s="15"/>
      <c r="G184" s="48"/>
      <c r="H184" s="48"/>
      <c r="I184" s="48"/>
      <c r="J184" s="48"/>
      <c r="K184" s="48"/>
      <c r="L184" s="48"/>
      <c r="M184" s="48"/>
      <c r="N184" s="48"/>
      <c r="O184" s="48"/>
      <c r="P184" s="48"/>
      <c r="Q184" s="48"/>
      <c r="R184" s="48"/>
      <c r="S184" s="287"/>
      <c r="T184" s="287"/>
      <c r="U184" s="287"/>
      <c r="V184" s="287"/>
      <c r="W184" s="287"/>
      <c r="X184" s="287"/>
      <c r="Y184" s="287"/>
      <c r="Z184" s="287"/>
      <c r="AA184" s="287"/>
      <c r="AB184" s="287"/>
      <c r="AC184" s="287"/>
      <c r="AD184" s="287"/>
      <c r="AE184" s="287"/>
      <c r="AF184" s="287"/>
      <c r="AG184" s="15"/>
      <c r="AH184" s="48"/>
      <c r="AI184" s="48"/>
      <c r="AJ184" s="48"/>
      <c r="AK184" s="48"/>
      <c r="AL184" s="48"/>
      <c r="AM184" s="14"/>
      <c r="AN184" s="14"/>
      <c r="AO184" s="14"/>
      <c r="AP184" s="14"/>
      <c r="AQ184" s="287"/>
      <c r="AR184" s="287"/>
      <c r="AS184" s="287"/>
      <c r="AT184" s="287"/>
      <c r="AU184" s="287"/>
      <c r="AV184" s="287"/>
      <c r="AW184" s="287"/>
      <c r="AX184" s="287"/>
      <c r="AY184" s="287"/>
      <c r="AZ184" s="287"/>
      <c r="BA184" s="15"/>
      <c r="BB184" s="15"/>
      <c r="BC184" s="287"/>
      <c r="BD184" s="287"/>
      <c r="BE184" s="287"/>
      <c r="BF184" s="287"/>
      <c r="BG184" s="287"/>
      <c r="BH184" s="287"/>
      <c r="BI184" s="287"/>
      <c r="BJ184" s="287"/>
      <c r="BK184" s="287"/>
      <c r="BL184" s="287"/>
      <c r="BM184" s="287"/>
      <c r="BN184" s="287"/>
      <c r="BO184" s="287"/>
      <c r="BP184" s="287"/>
      <c r="BQ184" s="287"/>
      <c r="BR184" s="287"/>
      <c r="BS184" s="287"/>
      <c r="BT184" s="287"/>
      <c r="BU184" s="287"/>
      <c r="BV184" s="287"/>
      <c r="BW184" s="287"/>
      <c r="BX184" s="287"/>
      <c r="BY184" s="287"/>
      <c r="BZ184" s="287"/>
      <c r="CA184" s="48">
        <v>73.7</v>
      </c>
      <c r="CB184" s="48">
        <v>73.7</v>
      </c>
      <c r="CC184" s="14">
        <f t="shared" si="520"/>
        <v>100</v>
      </c>
      <c r="CD184" s="14"/>
      <c r="CE184" s="48"/>
      <c r="CF184" s="15"/>
      <c r="CG184" s="287"/>
      <c r="CH184" s="287"/>
      <c r="CI184" s="287"/>
      <c r="CJ184" s="287"/>
      <c r="CK184" s="287"/>
      <c r="CL184" s="287"/>
      <c r="CM184" s="48"/>
      <c r="CN184" s="15"/>
      <c r="CO184" s="287"/>
      <c r="CP184" s="287"/>
      <c r="CQ184" s="48"/>
      <c r="CR184" s="15"/>
      <c r="CS184" s="287"/>
      <c r="CT184" s="287"/>
      <c r="CU184" s="48"/>
      <c r="CV184" s="15"/>
      <c r="CW184" s="287"/>
      <c r="CX184" s="287"/>
      <c r="CY184" s="48"/>
      <c r="CZ184" s="15"/>
      <c r="DA184" s="287"/>
      <c r="DB184" s="275"/>
      <c r="DC184" s="48"/>
      <c r="DD184" s="48"/>
      <c r="DE184" s="287"/>
      <c r="DF184" s="287"/>
      <c r="DG184" s="48"/>
      <c r="DH184" s="48"/>
      <c r="DI184" s="14"/>
      <c r="DJ184" s="14"/>
      <c r="DK184" s="48"/>
      <c r="DL184" s="15"/>
      <c r="DM184" s="14"/>
      <c r="DN184" s="14"/>
      <c r="DO184" s="48"/>
      <c r="DP184" s="15"/>
      <c r="DQ184" s="14"/>
      <c r="DR184" s="14"/>
      <c r="DS184" s="48"/>
      <c r="DT184" s="15"/>
      <c r="DU184" s="14"/>
      <c r="DV184" s="14"/>
      <c r="DW184" s="48"/>
      <c r="DX184" s="15"/>
      <c r="DY184" s="14"/>
      <c r="DZ184" s="14"/>
      <c r="EA184" s="48"/>
      <c r="EB184" s="15"/>
      <c r="EC184" s="14"/>
      <c r="ED184" s="14"/>
      <c r="EE184" s="48"/>
      <c r="EF184" s="15"/>
      <c r="EG184" s="14"/>
      <c r="EH184" s="14"/>
      <c r="EI184" s="48"/>
      <c r="EJ184" s="15"/>
      <c r="EK184" s="14"/>
      <c r="EL184" s="14"/>
      <c r="EM184" s="48"/>
      <c r="EN184" s="15"/>
      <c r="EO184" s="14"/>
      <c r="EP184" s="14"/>
      <c r="EQ184" s="48"/>
      <c r="ER184" s="15"/>
      <c r="ES184" s="14"/>
      <c r="ET184" s="14"/>
      <c r="EU184" s="48"/>
      <c r="EV184" s="15"/>
      <c r="EW184" s="14"/>
      <c r="EX184" s="14"/>
      <c r="EY184" s="48"/>
      <c r="EZ184" s="15"/>
      <c r="FA184" s="14"/>
      <c r="FB184" s="14"/>
      <c r="FC184" s="48"/>
      <c r="FD184" s="15"/>
      <c r="FE184" s="14"/>
      <c r="FF184" s="14"/>
      <c r="FG184" s="48"/>
      <c r="FH184" s="15"/>
      <c r="FI184" s="14"/>
      <c r="FJ184" s="14"/>
      <c r="FK184" s="48"/>
      <c r="FL184" s="15"/>
      <c r="FM184" s="14"/>
      <c r="FN184" s="14"/>
      <c r="FO184" s="48"/>
      <c r="FP184" s="15"/>
      <c r="FQ184" s="14"/>
      <c r="FR184" s="14"/>
      <c r="FS184" s="48"/>
      <c r="FT184" s="15"/>
      <c r="FU184" s="48"/>
      <c r="FV184" s="48"/>
      <c r="FW184" s="48"/>
      <c r="FX184" s="15"/>
      <c r="FY184" s="48"/>
      <c r="FZ184" s="48"/>
      <c r="GA184" s="48"/>
      <c r="GB184" s="15"/>
      <c r="GC184" s="48"/>
      <c r="GD184" s="48"/>
      <c r="GE184" s="48"/>
      <c r="GF184" s="15"/>
      <c r="GG184" s="48"/>
      <c r="GH184" s="48"/>
      <c r="GI184" s="48"/>
      <c r="GJ184" s="15"/>
      <c r="GK184" s="48"/>
      <c r="GL184" s="48"/>
      <c r="GM184" s="48"/>
      <c r="GN184" s="15"/>
      <c r="GO184" s="48"/>
      <c r="GP184" s="48"/>
      <c r="GQ184" s="48"/>
      <c r="GR184" s="15"/>
      <c r="GS184" s="48"/>
      <c r="GT184" s="48"/>
      <c r="GU184" s="48"/>
      <c r="GV184" s="15"/>
      <c r="GW184" s="48"/>
      <c r="GX184" s="48"/>
      <c r="GY184" s="48"/>
      <c r="GZ184" s="15"/>
      <c r="HA184" s="48"/>
      <c r="HB184" s="48"/>
      <c r="HC184" s="48"/>
      <c r="HD184" s="15"/>
      <c r="HE184" s="48"/>
      <c r="HF184" s="48"/>
      <c r="HG184" s="48"/>
      <c r="HH184" s="48"/>
      <c r="HI184" s="48"/>
      <c r="HJ184" s="48"/>
      <c r="HK184" s="48"/>
      <c r="HL184" s="15"/>
      <c r="HM184" s="14"/>
      <c r="HN184" s="14"/>
      <c r="HO184" s="48"/>
      <c r="HP184" s="15"/>
      <c r="HQ184" s="14"/>
      <c r="HR184" s="14"/>
      <c r="HS184" s="48"/>
      <c r="HT184" s="15"/>
      <c r="HU184" s="14"/>
      <c r="HV184" s="14"/>
      <c r="HW184" s="48"/>
      <c r="HX184" s="15"/>
      <c r="HY184" s="14"/>
      <c r="HZ184" s="14"/>
      <c r="IA184" s="48"/>
      <c r="IB184" s="15"/>
      <c r="IC184" s="14"/>
      <c r="ID184" s="14"/>
      <c r="IE184" s="48"/>
      <c r="IF184" s="15"/>
      <c r="IG184" s="14"/>
      <c r="IH184" s="14"/>
      <c r="II184" s="48"/>
      <c r="IJ184" s="15"/>
      <c r="IK184" s="14"/>
      <c r="IL184" s="14"/>
      <c r="IM184" s="48"/>
      <c r="IN184" s="15"/>
      <c r="IO184" s="14"/>
      <c r="IP184" s="14"/>
      <c r="IQ184" s="48"/>
      <c r="IR184" s="15"/>
      <c r="IS184" s="14"/>
    </row>
    <row r="185" spans="1:253" s="12" customFormat="1" ht="16.5" customHeight="1" x14ac:dyDescent="0.25">
      <c r="A185" s="57" t="s">
        <v>545</v>
      </c>
      <c r="B185" s="48">
        <f t="shared" si="466"/>
        <v>0</v>
      </c>
      <c r="C185" s="48">
        <f t="shared" si="467"/>
        <v>97.8</v>
      </c>
      <c r="D185" s="48">
        <f t="shared" si="468"/>
        <v>97.8</v>
      </c>
      <c r="E185" s="15">
        <f t="shared" si="133"/>
        <v>100</v>
      </c>
      <c r="F185" s="15"/>
      <c r="G185" s="48"/>
      <c r="H185" s="48"/>
      <c r="I185" s="48"/>
      <c r="J185" s="48"/>
      <c r="K185" s="48"/>
      <c r="L185" s="48"/>
      <c r="M185" s="48"/>
      <c r="N185" s="48"/>
      <c r="O185" s="48"/>
      <c r="P185" s="48"/>
      <c r="Q185" s="48"/>
      <c r="R185" s="48"/>
      <c r="S185" s="287"/>
      <c r="T185" s="287"/>
      <c r="U185" s="287"/>
      <c r="V185" s="287"/>
      <c r="W185" s="287"/>
      <c r="X185" s="287"/>
      <c r="Y185" s="287"/>
      <c r="Z185" s="287"/>
      <c r="AA185" s="287"/>
      <c r="AB185" s="287"/>
      <c r="AC185" s="287"/>
      <c r="AD185" s="287"/>
      <c r="AE185" s="287"/>
      <c r="AF185" s="287"/>
      <c r="AG185" s="15"/>
      <c r="AH185" s="48"/>
      <c r="AI185" s="48"/>
      <c r="AJ185" s="48"/>
      <c r="AK185" s="48"/>
      <c r="AL185" s="48"/>
      <c r="AM185" s="14"/>
      <c r="AN185" s="14"/>
      <c r="AO185" s="14"/>
      <c r="AP185" s="14"/>
      <c r="AQ185" s="287"/>
      <c r="AR185" s="287"/>
      <c r="AS185" s="287"/>
      <c r="AT185" s="287"/>
      <c r="AU185" s="287"/>
      <c r="AV185" s="287"/>
      <c r="AW185" s="287"/>
      <c r="AX185" s="287"/>
      <c r="AY185" s="287"/>
      <c r="AZ185" s="287"/>
      <c r="BA185" s="15"/>
      <c r="BB185" s="15"/>
      <c r="BC185" s="287"/>
      <c r="BD185" s="287"/>
      <c r="BE185" s="287"/>
      <c r="BF185" s="287"/>
      <c r="BG185" s="287"/>
      <c r="BH185" s="287"/>
      <c r="BI185" s="287"/>
      <c r="BJ185" s="287"/>
      <c r="BK185" s="287"/>
      <c r="BL185" s="287"/>
      <c r="BM185" s="287"/>
      <c r="BN185" s="287"/>
      <c r="BO185" s="287"/>
      <c r="BP185" s="287"/>
      <c r="BQ185" s="287"/>
      <c r="BR185" s="287"/>
      <c r="BS185" s="287"/>
      <c r="BT185" s="287"/>
      <c r="BU185" s="287"/>
      <c r="BV185" s="287"/>
      <c r="BW185" s="287"/>
      <c r="BX185" s="287"/>
      <c r="BY185" s="287"/>
      <c r="BZ185" s="287"/>
      <c r="CA185" s="48">
        <v>97.8</v>
      </c>
      <c r="CB185" s="48">
        <v>97.8</v>
      </c>
      <c r="CC185" s="14">
        <f t="shared" si="520"/>
        <v>100</v>
      </c>
      <c r="CD185" s="14"/>
      <c r="CE185" s="48"/>
      <c r="CF185" s="15"/>
      <c r="CG185" s="287"/>
      <c r="CH185" s="287"/>
      <c r="CI185" s="287"/>
      <c r="CJ185" s="287"/>
      <c r="CK185" s="287"/>
      <c r="CL185" s="287"/>
      <c r="CM185" s="48"/>
      <c r="CN185" s="15"/>
      <c r="CO185" s="287"/>
      <c r="CP185" s="287"/>
      <c r="CQ185" s="48"/>
      <c r="CR185" s="15"/>
      <c r="CS185" s="287"/>
      <c r="CT185" s="287"/>
      <c r="CU185" s="48"/>
      <c r="CV185" s="15"/>
      <c r="CW185" s="287"/>
      <c r="CX185" s="287"/>
      <c r="CY185" s="48"/>
      <c r="CZ185" s="15"/>
      <c r="DA185" s="287"/>
      <c r="DB185" s="275"/>
      <c r="DC185" s="48"/>
      <c r="DD185" s="48"/>
      <c r="DE185" s="287"/>
      <c r="DF185" s="287"/>
      <c r="DG185" s="48"/>
      <c r="DH185" s="48"/>
      <c r="DI185" s="14"/>
      <c r="DJ185" s="14"/>
      <c r="DK185" s="48"/>
      <c r="DL185" s="15"/>
      <c r="DM185" s="14"/>
      <c r="DN185" s="14"/>
      <c r="DO185" s="48"/>
      <c r="DP185" s="15"/>
      <c r="DQ185" s="14"/>
      <c r="DR185" s="14"/>
      <c r="DS185" s="48"/>
      <c r="DT185" s="15"/>
      <c r="DU185" s="14"/>
      <c r="DV185" s="14"/>
      <c r="DW185" s="48"/>
      <c r="DX185" s="15"/>
      <c r="DY185" s="14"/>
      <c r="DZ185" s="14"/>
      <c r="EA185" s="48"/>
      <c r="EB185" s="15"/>
      <c r="EC185" s="14"/>
      <c r="ED185" s="14"/>
      <c r="EE185" s="48"/>
      <c r="EF185" s="15"/>
      <c r="EG185" s="14"/>
      <c r="EH185" s="14"/>
      <c r="EI185" s="48"/>
      <c r="EJ185" s="15"/>
      <c r="EK185" s="14"/>
      <c r="EL185" s="14"/>
      <c r="EM185" s="48"/>
      <c r="EN185" s="15"/>
      <c r="EO185" s="14"/>
      <c r="EP185" s="14"/>
      <c r="EQ185" s="48"/>
      <c r="ER185" s="15"/>
      <c r="ES185" s="14"/>
      <c r="ET185" s="14"/>
      <c r="EU185" s="48"/>
      <c r="EV185" s="15"/>
      <c r="EW185" s="14"/>
      <c r="EX185" s="14"/>
      <c r="EY185" s="48"/>
      <c r="EZ185" s="15"/>
      <c r="FA185" s="14"/>
      <c r="FB185" s="14"/>
      <c r="FC185" s="48"/>
      <c r="FD185" s="15"/>
      <c r="FE185" s="14"/>
      <c r="FF185" s="14"/>
      <c r="FG185" s="48"/>
      <c r="FH185" s="15"/>
      <c r="FI185" s="14"/>
      <c r="FJ185" s="14"/>
      <c r="FK185" s="48"/>
      <c r="FL185" s="15"/>
      <c r="FM185" s="14"/>
      <c r="FN185" s="14"/>
      <c r="FO185" s="48"/>
      <c r="FP185" s="15"/>
      <c r="FQ185" s="14"/>
      <c r="FR185" s="14"/>
      <c r="FS185" s="48"/>
      <c r="FT185" s="15"/>
      <c r="FU185" s="48"/>
      <c r="FV185" s="48"/>
      <c r="FW185" s="48"/>
      <c r="FX185" s="15"/>
      <c r="FY185" s="48"/>
      <c r="FZ185" s="48"/>
      <c r="GA185" s="48"/>
      <c r="GB185" s="15"/>
      <c r="GC185" s="48"/>
      <c r="GD185" s="48"/>
      <c r="GE185" s="48"/>
      <c r="GF185" s="15"/>
      <c r="GG185" s="48"/>
      <c r="GH185" s="48"/>
      <c r="GI185" s="48"/>
      <c r="GJ185" s="15"/>
      <c r="GK185" s="48"/>
      <c r="GL185" s="48"/>
      <c r="GM185" s="48"/>
      <c r="GN185" s="15"/>
      <c r="GO185" s="48"/>
      <c r="GP185" s="48"/>
      <c r="GQ185" s="48"/>
      <c r="GR185" s="15"/>
      <c r="GS185" s="48"/>
      <c r="GT185" s="48"/>
      <c r="GU185" s="48"/>
      <c r="GV185" s="15"/>
      <c r="GW185" s="48"/>
      <c r="GX185" s="48"/>
      <c r="GY185" s="48"/>
      <c r="GZ185" s="15"/>
      <c r="HA185" s="48"/>
      <c r="HB185" s="48"/>
      <c r="HC185" s="48"/>
      <c r="HD185" s="15"/>
      <c r="HE185" s="48"/>
      <c r="HF185" s="48"/>
      <c r="HG185" s="48"/>
      <c r="HH185" s="48"/>
      <c r="HI185" s="48"/>
      <c r="HJ185" s="48"/>
      <c r="HK185" s="48"/>
      <c r="HL185" s="15"/>
      <c r="HM185" s="14"/>
      <c r="HN185" s="14"/>
      <c r="HO185" s="48"/>
      <c r="HP185" s="15"/>
      <c r="HQ185" s="14"/>
      <c r="HR185" s="14"/>
      <c r="HS185" s="48"/>
      <c r="HT185" s="15"/>
      <c r="HU185" s="14"/>
      <c r="HV185" s="14"/>
      <c r="HW185" s="48"/>
      <c r="HX185" s="15"/>
      <c r="HY185" s="14"/>
      <c r="HZ185" s="14"/>
      <c r="IA185" s="48"/>
      <c r="IB185" s="15"/>
      <c r="IC185" s="14"/>
      <c r="ID185" s="14"/>
      <c r="IE185" s="48"/>
      <c r="IF185" s="15"/>
      <c r="IG185" s="14"/>
      <c r="IH185" s="14"/>
      <c r="II185" s="48"/>
      <c r="IJ185" s="15"/>
      <c r="IK185" s="14"/>
      <c r="IL185" s="14"/>
      <c r="IM185" s="48"/>
      <c r="IN185" s="15"/>
      <c r="IO185" s="14"/>
      <c r="IP185" s="14"/>
      <c r="IQ185" s="48"/>
      <c r="IR185" s="15"/>
      <c r="IS185" s="14"/>
    </row>
    <row r="186" spans="1:253" s="12" customFormat="1" ht="16.5" customHeight="1" x14ac:dyDescent="0.25">
      <c r="A186" s="57" t="s">
        <v>387</v>
      </c>
      <c r="B186" s="48">
        <f t="shared" si="466"/>
        <v>0</v>
      </c>
      <c r="C186" s="48">
        <f t="shared" si="467"/>
        <v>97.8</v>
      </c>
      <c r="D186" s="48">
        <f t="shared" si="468"/>
        <v>97.8</v>
      </c>
      <c r="E186" s="15">
        <f t="shared" si="133"/>
        <v>100</v>
      </c>
      <c r="F186" s="15"/>
      <c r="G186" s="48"/>
      <c r="H186" s="48"/>
      <c r="I186" s="48"/>
      <c r="J186" s="48"/>
      <c r="K186" s="48"/>
      <c r="L186" s="48"/>
      <c r="M186" s="48"/>
      <c r="N186" s="48"/>
      <c r="O186" s="48"/>
      <c r="P186" s="48"/>
      <c r="Q186" s="48"/>
      <c r="R186" s="48"/>
      <c r="S186" s="287"/>
      <c r="T186" s="287"/>
      <c r="U186" s="287"/>
      <c r="V186" s="287"/>
      <c r="W186" s="287"/>
      <c r="X186" s="287"/>
      <c r="Y186" s="287"/>
      <c r="Z186" s="287"/>
      <c r="AA186" s="287"/>
      <c r="AB186" s="287"/>
      <c r="AC186" s="287"/>
      <c r="AD186" s="287"/>
      <c r="AE186" s="287"/>
      <c r="AF186" s="287"/>
      <c r="AG186" s="15"/>
      <c r="AH186" s="48"/>
      <c r="AI186" s="48"/>
      <c r="AJ186" s="48"/>
      <c r="AK186" s="48"/>
      <c r="AL186" s="48"/>
      <c r="AM186" s="14"/>
      <c r="AN186" s="14"/>
      <c r="AO186" s="14"/>
      <c r="AP186" s="14"/>
      <c r="AQ186" s="287"/>
      <c r="AR186" s="287"/>
      <c r="AS186" s="287"/>
      <c r="AT186" s="287"/>
      <c r="AU186" s="287"/>
      <c r="AV186" s="287"/>
      <c r="AW186" s="287"/>
      <c r="AX186" s="287"/>
      <c r="AY186" s="287"/>
      <c r="AZ186" s="287"/>
      <c r="BA186" s="15"/>
      <c r="BB186" s="15"/>
      <c r="BC186" s="287"/>
      <c r="BD186" s="287"/>
      <c r="BE186" s="287"/>
      <c r="BF186" s="287"/>
      <c r="BG186" s="287"/>
      <c r="BH186" s="287"/>
      <c r="BI186" s="287"/>
      <c r="BJ186" s="287"/>
      <c r="BK186" s="287"/>
      <c r="BL186" s="287"/>
      <c r="BM186" s="287"/>
      <c r="BN186" s="287"/>
      <c r="BO186" s="287"/>
      <c r="BP186" s="287"/>
      <c r="BQ186" s="287"/>
      <c r="BR186" s="287"/>
      <c r="BS186" s="287"/>
      <c r="BT186" s="287"/>
      <c r="BU186" s="287"/>
      <c r="BV186" s="287"/>
      <c r="BW186" s="287"/>
      <c r="BX186" s="287"/>
      <c r="BY186" s="287"/>
      <c r="BZ186" s="287"/>
      <c r="CA186" s="48">
        <v>97.8</v>
      </c>
      <c r="CB186" s="48">
        <v>97.8</v>
      </c>
      <c r="CC186" s="14">
        <f t="shared" si="520"/>
        <v>100</v>
      </c>
      <c r="CD186" s="14"/>
      <c r="CE186" s="48"/>
      <c r="CF186" s="15"/>
      <c r="CG186" s="287"/>
      <c r="CH186" s="287"/>
      <c r="CI186" s="287"/>
      <c r="CJ186" s="287"/>
      <c r="CK186" s="287"/>
      <c r="CL186" s="287"/>
      <c r="CM186" s="48"/>
      <c r="CN186" s="15"/>
      <c r="CO186" s="287"/>
      <c r="CP186" s="287"/>
      <c r="CQ186" s="48"/>
      <c r="CR186" s="15"/>
      <c r="CS186" s="287"/>
      <c r="CT186" s="287"/>
      <c r="CU186" s="48"/>
      <c r="CV186" s="15"/>
      <c r="CW186" s="287"/>
      <c r="CX186" s="287"/>
      <c r="CY186" s="48"/>
      <c r="CZ186" s="15"/>
      <c r="DA186" s="287"/>
      <c r="DB186" s="275"/>
      <c r="DC186" s="48"/>
      <c r="DD186" s="48"/>
      <c r="DE186" s="287"/>
      <c r="DF186" s="287"/>
      <c r="DG186" s="48"/>
      <c r="DH186" s="48"/>
      <c r="DI186" s="14"/>
      <c r="DJ186" s="14"/>
      <c r="DK186" s="48"/>
      <c r="DL186" s="15"/>
      <c r="DM186" s="14"/>
      <c r="DN186" s="14"/>
      <c r="DO186" s="48"/>
      <c r="DP186" s="15"/>
      <c r="DQ186" s="14"/>
      <c r="DR186" s="14"/>
      <c r="DS186" s="48"/>
      <c r="DT186" s="15"/>
      <c r="DU186" s="14"/>
      <c r="DV186" s="14"/>
      <c r="DW186" s="48"/>
      <c r="DX186" s="15"/>
      <c r="DY186" s="14"/>
      <c r="DZ186" s="14"/>
      <c r="EA186" s="48"/>
      <c r="EB186" s="15"/>
      <c r="EC186" s="14"/>
      <c r="ED186" s="14"/>
      <c r="EE186" s="48"/>
      <c r="EF186" s="15"/>
      <c r="EG186" s="14"/>
      <c r="EH186" s="14"/>
      <c r="EI186" s="48"/>
      <c r="EJ186" s="15"/>
      <c r="EK186" s="14"/>
      <c r="EL186" s="14"/>
      <c r="EM186" s="48"/>
      <c r="EN186" s="15"/>
      <c r="EO186" s="14"/>
      <c r="EP186" s="14"/>
      <c r="EQ186" s="48"/>
      <c r="ER186" s="15"/>
      <c r="ES186" s="14"/>
      <c r="ET186" s="14"/>
      <c r="EU186" s="48"/>
      <c r="EV186" s="15"/>
      <c r="EW186" s="14"/>
      <c r="EX186" s="14"/>
      <c r="EY186" s="48"/>
      <c r="EZ186" s="15"/>
      <c r="FA186" s="14"/>
      <c r="FB186" s="14"/>
      <c r="FC186" s="48"/>
      <c r="FD186" s="15"/>
      <c r="FE186" s="14"/>
      <c r="FF186" s="14"/>
      <c r="FG186" s="48"/>
      <c r="FH186" s="15"/>
      <c r="FI186" s="14"/>
      <c r="FJ186" s="14"/>
      <c r="FK186" s="48"/>
      <c r="FL186" s="15"/>
      <c r="FM186" s="14"/>
      <c r="FN186" s="14"/>
      <c r="FO186" s="48"/>
      <c r="FP186" s="15"/>
      <c r="FQ186" s="14"/>
      <c r="FR186" s="14"/>
      <c r="FS186" s="48"/>
      <c r="FT186" s="15"/>
      <c r="FU186" s="48"/>
      <c r="FV186" s="48"/>
      <c r="FW186" s="48"/>
      <c r="FX186" s="15"/>
      <c r="FY186" s="48"/>
      <c r="FZ186" s="48"/>
      <c r="GA186" s="48"/>
      <c r="GB186" s="15"/>
      <c r="GC186" s="48"/>
      <c r="GD186" s="48"/>
      <c r="GE186" s="48"/>
      <c r="GF186" s="15"/>
      <c r="GG186" s="48"/>
      <c r="GH186" s="48"/>
      <c r="GI186" s="48"/>
      <c r="GJ186" s="15"/>
      <c r="GK186" s="48"/>
      <c r="GL186" s="48"/>
      <c r="GM186" s="48"/>
      <c r="GN186" s="15"/>
      <c r="GO186" s="48"/>
      <c r="GP186" s="48"/>
      <c r="GQ186" s="48"/>
      <c r="GR186" s="15"/>
      <c r="GS186" s="48"/>
      <c r="GT186" s="48"/>
      <c r="GU186" s="48"/>
      <c r="GV186" s="15"/>
      <c r="GW186" s="48"/>
      <c r="GX186" s="48"/>
      <c r="GY186" s="48"/>
      <c r="GZ186" s="15"/>
      <c r="HA186" s="48"/>
      <c r="HB186" s="48"/>
      <c r="HC186" s="48"/>
      <c r="HD186" s="15"/>
      <c r="HE186" s="48"/>
      <c r="HF186" s="48"/>
      <c r="HG186" s="48"/>
      <c r="HH186" s="48"/>
      <c r="HI186" s="48"/>
      <c r="HJ186" s="48"/>
      <c r="HK186" s="48"/>
      <c r="HL186" s="15"/>
      <c r="HM186" s="14"/>
      <c r="HN186" s="14"/>
      <c r="HO186" s="48"/>
      <c r="HP186" s="15"/>
      <c r="HQ186" s="14"/>
      <c r="HR186" s="14"/>
      <c r="HS186" s="48"/>
      <c r="HT186" s="15"/>
      <c r="HU186" s="14"/>
      <c r="HV186" s="14"/>
      <c r="HW186" s="48"/>
      <c r="HX186" s="15"/>
      <c r="HY186" s="14"/>
      <c r="HZ186" s="14"/>
      <c r="IA186" s="48"/>
      <c r="IB186" s="15"/>
      <c r="IC186" s="14"/>
      <c r="ID186" s="14"/>
      <c r="IE186" s="48"/>
      <c r="IF186" s="15"/>
      <c r="IG186" s="14"/>
      <c r="IH186" s="14"/>
      <c r="II186" s="48"/>
      <c r="IJ186" s="15"/>
      <c r="IK186" s="14"/>
      <c r="IL186" s="14"/>
      <c r="IM186" s="48"/>
      <c r="IN186" s="15"/>
      <c r="IO186" s="14"/>
      <c r="IP186" s="14"/>
      <c r="IQ186" s="48"/>
      <c r="IR186" s="15"/>
      <c r="IS186" s="14"/>
    </row>
    <row r="187" spans="1:253" s="12" customFormat="1" ht="16.5" customHeight="1" x14ac:dyDescent="0.25">
      <c r="A187" s="57" t="s">
        <v>546</v>
      </c>
      <c r="B187" s="48">
        <f t="shared" si="466"/>
        <v>0</v>
      </c>
      <c r="C187" s="48">
        <f t="shared" si="467"/>
        <v>97.8</v>
      </c>
      <c r="D187" s="48">
        <f t="shared" si="468"/>
        <v>74.471190000000007</v>
      </c>
      <c r="E187" s="15">
        <f t="shared" si="133"/>
        <v>76.146411042944791</v>
      </c>
      <c r="F187" s="15"/>
      <c r="G187" s="48"/>
      <c r="H187" s="48"/>
      <c r="I187" s="48"/>
      <c r="J187" s="48"/>
      <c r="K187" s="48"/>
      <c r="L187" s="48"/>
      <c r="M187" s="48"/>
      <c r="N187" s="48"/>
      <c r="O187" s="48"/>
      <c r="P187" s="48"/>
      <c r="Q187" s="48"/>
      <c r="R187" s="48"/>
      <c r="S187" s="287"/>
      <c r="T187" s="287"/>
      <c r="U187" s="287"/>
      <c r="V187" s="287"/>
      <c r="W187" s="287"/>
      <c r="X187" s="287"/>
      <c r="Y187" s="287"/>
      <c r="Z187" s="287"/>
      <c r="AA187" s="287"/>
      <c r="AB187" s="287"/>
      <c r="AC187" s="287"/>
      <c r="AD187" s="287"/>
      <c r="AE187" s="287"/>
      <c r="AF187" s="287"/>
      <c r="AG187" s="15"/>
      <c r="AH187" s="48"/>
      <c r="AI187" s="48"/>
      <c r="AJ187" s="48"/>
      <c r="AK187" s="48"/>
      <c r="AL187" s="48"/>
      <c r="AM187" s="14"/>
      <c r="AN187" s="14"/>
      <c r="AO187" s="14"/>
      <c r="AP187" s="14"/>
      <c r="AQ187" s="287"/>
      <c r="AR187" s="287"/>
      <c r="AS187" s="287"/>
      <c r="AT187" s="287"/>
      <c r="AU187" s="287"/>
      <c r="AV187" s="287"/>
      <c r="AW187" s="287"/>
      <c r="AX187" s="287"/>
      <c r="AY187" s="287"/>
      <c r="AZ187" s="287"/>
      <c r="BA187" s="15"/>
      <c r="BB187" s="15"/>
      <c r="BC187" s="287"/>
      <c r="BD187" s="287"/>
      <c r="BE187" s="287"/>
      <c r="BF187" s="287"/>
      <c r="BG187" s="287"/>
      <c r="BH187" s="287"/>
      <c r="BI187" s="287"/>
      <c r="BJ187" s="287"/>
      <c r="BK187" s="287"/>
      <c r="BL187" s="287"/>
      <c r="BM187" s="287"/>
      <c r="BN187" s="287"/>
      <c r="BO187" s="287"/>
      <c r="BP187" s="287"/>
      <c r="BQ187" s="287"/>
      <c r="BR187" s="287"/>
      <c r="BS187" s="287"/>
      <c r="BT187" s="287"/>
      <c r="BU187" s="287"/>
      <c r="BV187" s="287"/>
      <c r="BW187" s="287"/>
      <c r="BX187" s="287"/>
      <c r="BY187" s="287"/>
      <c r="BZ187" s="287"/>
      <c r="CA187" s="48">
        <v>97.8</v>
      </c>
      <c r="CB187" s="48">
        <v>74.471190000000007</v>
      </c>
      <c r="CC187" s="14">
        <f t="shared" si="520"/>
        <v>76.146411042944791</v>
      </c>
      <c r="CD187" s="14"/>
      <c r="CE187" s="48"/>
      <c r="CF187" s="15"/>
      <c r="CG187" s="287"/>
      <c r="CH187" s="287"/>
      <c r="CI187" s="287"/>
      <c r="CJ187" s="287"/>
      <c r="CK187" s="287"/>
      <c r="CL187" s="287"/>
      <c r="CM187" s="48"/>
      <c r="CN187" s="15"/>
      <c r="CO187" s="287"/>
      <c r="CP187" s="287"/>
      <c r="CQ187" s="48"/>
      <c r="CR187" s="15"/>
      <c r="CS187" s="287"/>
      <c r="CT187" s="287"/>
      <c r="CU187" s="48"/>
      <c r="CV187" s="15"/>
      <c r="CW187" s="287"/>
      <c r="CX187" s="287"/>
      <c r="CY187" s="48"/>
      <c r="CZ187" s="15"/>
      <c r="DA187" s="287"/>
      <c r="DB187" s="275"/>
      <c r="DC187" s="48"/>
      <c r="DD187" s="48"/>
      <c r="DE187" s="287"/>
      <c r="DF187" s="287"/>
      <c r="DG187" s="48"/>
      <c r="DH187" s="48"/>
      <c r="DI187" s="14"/>
      <c r="DJ187" s="14"/>
      <c r="DK187" s="48"/>
      <c r="DL187" s="15"/>
      <c r="DM187" s="14"/>
      <c r="DN187" s="14"/>
      <c r="DO187" s="48"/>
      <c r="DP187" s="15"/>
      <c r="DQ187" s="14"/>
      <c r="DR187" s="14"/>
      <c r="DS187" s="48"/>
      <c r="DT187" s="15"/>
      <c r="DU187" s="14"/>
      <c r="DV187" s="14"/>
      <c r="DW187" s="48"/>
      <c r="DX187" s="15"/>
      <c r="DY187" s="14"/>
      <c r="DZ187" s="14"/>
      <c r="EA187" s="48"/>
      <c r="EB187" s="15"/>
      <c r="EC187" s="14"/>
      <c r="ED187" s="14"/>
      <c r="EE187" s="48"/>
      <c r="EF187" s="15"/>
      <c r="EG187" s="14"/>
      <c r="EH187" s="14"/>
      <c r="EI187" s="48"/>
      <c r="EJ187" s="15"/>
      <c r="EK187" s="14"/>
      <c r="EL187" s="14"/>
      <c r="EM187" s="48"/>
      <c r="EN187" s="15"/>
      <c r="EO187" s="14"/>
      <c r="EP187" s="14"/>
      <c r="EQ187" s="48"/>
      <c r="ER187" s="15"/>
      <c r="ES187" s="14"/>
      <c r="ET187" s="14"/>
      <c r="EU187" s="48"/>
      <c r="EV187" s="15"/>
      <c r="EW187" s="14"/>
      <c r="EX187" s="14"/>
      <c r="EY187" s="48"/>
      <c r="EZ187" s="15"/>
      <c r="FA187" s="14"/>
      <c r="FB187" s="14"/>
      <c r="FC187" s="48"/>
      <c r="FD187" s="15"/>
      <c r="FE187" s="14"/>
      <c r="FF187" s="14"/>
      <c r="FG187" s="48"/>
      <c r="FH187" s="15"/>
      <c r="FI187" s="14"/>
      <c r="FJ187" s="14"/>
      <c r="FK187" s="48"/>
      <c r="FL187" s="15"/>
      <c r="FM187" s="14"/>
      <c r="FN187" s="14"/>
      <c r="FO187" s="48"/>
      <c r="FP187" s="15"/>
      <c r="FQ187" s="14"/>
      <c r="FR187" s="14"/>
      <c r="FS187" s="48"/>
      <c r="FT187" s="15"/>
      <c r="FU187" s="48"/>
      <c r="FV187" s="48"/>
      <c r="FW187" s="48"/>
      <c r="FX187" s="15"/>
      <c r="FY187" s="48"/>
      <c r="FZ187" s="48"/>
      <c r="GA187" s="48"/>
      <c r="GB187" s="15"/>
      <c r="GC187" s="48"/>
      <c r="GD187" s="48"/>
      <c r="GE187" s="48"/>
      <c r="GF187" s="15"/>
      <c r="GG187" s="48"/>
      <c r="GH187" s="48"/>
      <c r="GI187" s="48"/>
      <c r="GJ187" s="15"/>
      <c r="GK187" s="48"/>
      <c r="GL187" s="48"/>
      <c r="GM187" s="48"/>
      <c r="GN187" s="15"/>
      <c r="GO187" s="48"/>
      <c r="GP187" s="48"/>
      <c r="GQ187" s="48"/>
      <c r="GR187" s="15"/>
      <c r="GS187" s="48"/>
      <c r="GT187" s="48"/>
      <c r="GU187" s="48"/>
      <c r="GV187" s="15"/>
      <c r="GW187" s="48"/>
      <c r="GX187" s="48"/>
      <c r="GY187" s="48"/>
      <c r="GZ187" s="15"/>
      <c r="HA187" s="48"/>
      <c r="HB187" s="48"/>
      <c r="HC187" s="48"/>
      <c r="HD187" s="15"/>
      <c r="HE187" s="48"/>
      <c r="HF187" s="48"/>
      <c r="HG187" s="48"/>
      <c r="HH187" s="48"/>
      <c r="HI187" s="48"/>
      <c r="HJ187" s="48"/>
      <c r="HK187" s="48"/>
      <c r="HL187" s="15"/>
      <c r="HM187" s="14"/>
      <c r="HN187" s="14"/>
      <c r="HO187" s="48"/>
      <c r="HP187" s="15"/>
      <c r="HQ187" s="14"/>
      <c r="HR187" s="14"/>
      <c r="HS187" s="48"/>
      <c r="HT187" s="15"/>
      <c r="HU187" s="14"/>
      <c r="HV187" s="14"/>
      <c r="HW187" s="48"/>
      <c r="HX187" s="15"/>
      <c r="HY187" s="14"/>
      <c r="HZ187" s="14"/>
      <c r="IA187" s="48"/>
      <c r="IB187" s="15"/>
      <c r="IC187" s="14"/>
      <c r="ID187" s="14"/>
      <c r="IE187" s="48"/>
      <c r="IF187" s="15"/>
      <c r="IG187" s="14"/>
      <c r="IH187" s="14"/>
      <c r="II187" s="48"/>
      <c r="IJ187" s="15"/>
      <c r="IK187" s="14"/>
      <c r="IL187" s="14"/>
      <c r="IM187" s="48"/>
      <c r="IN187" s="15"/>
      <c r="IO187" s="14"/>
      <c r="IP187" s="14"/>
      <c r="IQ187" s="48"/>
      <c r="IR187" s="15"/>
      <c r="IS187" s="14"/>
    </row>
    <row r="188" spans="1:253" s="12" customFormat="1" ht="16.5" customHeight="1" x14ac:dyDescent="0.25">
      <c r="A188" s="57" t="s">
        <v>547</v>
      </c>
      <c r="B188" s="48">
        <f t="shared" si="466"/>
        <v>0</v>
      </c>
      <c r="C188" s="48">
        <f t="shared" si="467"/>
        <v>45</v>
      </c>
      <c r="D188" s="48">
        <f t="shared" si="468"/>
        <v>0</v>
      </c>
      <c r="E188" s="15">
        <f t="shared" si="133"/>
        <v>0</v>
      </c>
      <c r="F188" s="15"/>
      <c r="G188" s="48"/>
      <c r="H188" s="48"/>
      <c r="I188" s="48"/>
      <c r="J188" s="48"/>
      <c r="K188" s="48"/>
      <c r="L188" s="48"/>
      <c r="M188" s="48"/>
      <c r="N188" s="48"/>
      <c r="O188" s="48"/>
      <c r="P188" s="48"/>
      <c r="Q188" s="48"/>
      <c r="R188" s="48"/>
      <c r="S188" s="287"/>
      <c r="T188" s="287"/>
      <c r="U188" s="287"/>
      <c r="V188" s="287"/>
      <c r="W188" s="287"/>
      <c r="X188" s="287"/>
      <c r="Y188" s="287"/>
      <c r="Z188" s="287"/>
      <c r="AA188" s="287"/>
      <c r="AB188" s="287"/>
      <c r="AC188" s="287"/>
      <c r="AD188" s="287"/>
      <c r="AE188" s="287"/>
      <c r="AF188" s="287"/>
      <c r="AG188" s="15"/>
      <c r="AH188" s="48"/>
      <c r="AI188" s="48"/>
      <c r="AJ188" s="48"/>
      <c r="AK188" s="48"/>
      <c r="AL188" s="48"/>
      <c r="AM188" s="14"/>
      <c r="AN188" s="14"/>
      <c r="AO188" s="14"/>
      <c r="AP188" s="14"/>
      <c r="AQ188" s="287"/>
      <c r="AR188" s="287"/>
      <c r="AS188" s="287"/>
      <c r="AT188" s="287"/>
      <c r="AU188" s="287"/>
      <c r="AV188" s="287"/>
      <c r="AW188" s="287"/>
      <c r="AX188" s="287"/>
      <c r="AY188" s="287"/>
      <c r="AZ188" s="287"/>
      <c r="BA188" s="15"/>
      <c r="BB188" s="15"/>
      <c r="BC188" s="287"/>
      <c r="BD188" s="287"/>
      <c r="BE188" s="287"/>
      <c r="BF188" s="287"/>
      <c r="BG188" s="287"/>
      <c r="BH188" s="287"/>
      <c r="BI188" s="287"/>
      <c r="BJ188" s="287"/>
      <c r="BK188" s="287"/>
      <c r="BL188" s="287"/>
      <c r="BM188" s="287"/>
      <c r="BN188" s="287"/>
      <c r="BO188" s="287"/>
      <c r="BP188" s="287"/>
      <c r="BQ188" s="287"/>
      <c r="BR188" s="287"/>
      <c r="BS188" s="287"/>
      <c r="BT188" s="287"/>
      <c r="BU188" s="287"/>
      <c r="BV188" s="287"/>
      <c r="BW188" s="287"/>
      <c r="BX188" s="287"/>
      <c r="BY188" s="287"/>
      <c r="BZ188" s="287"/>
      <c r="CA188" s="48">
        <v>45</v>
      </c>
      <c r="CB188" s="48"/>
      <c r="CC188" s="14">
        <f t="shared" si="520"/>
        <v>0</v>
      </c>
      <c r="CD188" s="14"/>
      <c r="CE188" s="48"/>
      <c r="CF188" s="15"/>
      <c r="CG188" s="287"/>
      <c r="CH188" s="287"/>
      <c r="CI188" s="287"/>
      <c r="CJ188" s="287"/>
      <c r="CK188" s="287"/>
      <c r="CL188" s="287"/>
      <c r="CM188" s="48"/>
      <c r="CN188" s="15"/>
      <c r="CO188" s="287"/>
      <c r="CP188" s="287"/>
      <c r="CQ188" s="48"/>
      <c r="CR188" s="15"/>
      <c r="CS188" s="287"/>
      <c r="CT188" s="287"/>
      <c r="CU188" s="48"/>
      <c r="CV188" s="15"/>
      <c r="CW188" s="287"/>
      <c r="CX188" s="287"/>
      <c r="CY188" s="48"/>
      <c r="CZ188" s="15"/>
      <c r="DA188" s="287"/>
      <c r="DB188" s="275"/>
      <c r="DC188" s="48"/>
      <c r="DD188" s="48"/>
      <c r="DE188" s="287"/>
      <c r="DF188" s="287"/>
      <c r="DG188" s="48"/>
      <c r="DH188" s="48"/>
      <c r="DI188" s="14"/>
      <c r="DJ188" s="14"/>
      <c r="DK188" s="48"/>
      <c r="DL188" s="15"/>
      <c r="DM188" s="14"/>
      <c r="DN188" s="14"/>
      <c r="DO188" s="48"/>
      <c r="DP188" s="15"/>
      <c r="DQ188" s="14"/>
      <c r="DR188" s="14"/>
      <c r="DS188" s="48"/>
      <c r="DT188" s="15"/>
      <c r="DU188" s="14"/>
      <c r="DV188" s="14"/>
      <c r="DW188" s="48"/>
      <c r="DX188" s="15"/>
      <c r="DY188" s="14"/>
      <c r="DZ188" s="14"/>
      <c r="EA188" s="48"/>
      <c r="EB188" s="15"/>
      <c r="EC188" s="14"/>
      <c r="ED188" s="14"/>
      <c r="EE188" s="48"/>
      <c r="EF188" s="15"/>
      <c r="EG188" s="14"/>
      <c r="EH188" s="14"/>
      <c r="EI188" s="48"/>
      <c r="EJ188" s="15"/>
      <c r="EK188" s="14"/>
      <c r="EL188" s="14"/>
      <c r="EM188" s="48"/>
      <c r="EN188" s="15"/>
      <c r="EO188" s="14"/>
      <c r="EP188" s="14"/>
      <c r="EQ188" s="48"/>
      <c r="ER188" s="15"/>
      <c r="ES188" s="14"/>
      <c r="ET188" s="14"/>
      <c r="EU188" s="48"/>
      <c r="EV188" s="15"/>
      <c r="EW188" s="14"/>
      <c r="EX188" s="14"/>
      <c r="EY188" s="48"/>
      <c r="EZ188" s="15"/>
      <c r="FA188" s="14"/>
      <c r="FB188" s="14"/>
      <c r="FC188" s="48"/>
      <c r="FD188" s="15"/>
      <c r="FE188" s="14"/>
      <c r="FF188" s="14"/>
      <c r="FG188" s="48"/>
      <c r="FH188" s="15"/>
      <c r="FI188" s="14"/>
      <c r="FJ188" s="14"/>
      <c r="FK188" s="48"/>
      <c r="FL188" s="15"/>
      <c r="FM188" s="14"/>
      <c r="FN188" s="14"/>
      <c r="FO188" s="48"/>
      <c r="FP188" s="15"/>
      <c r="FQ188" s="14"/>
      <c r="FR188" s="14"/>
      <c r="FS188" s="48"/>
      <c r="FT188" s="15"/>
      <c r="FU188" s="48"/>
      <c r="FV188" s="48"/>
      <c r="FW188" s="48"/>
      <c r="FX188" s="15"/>
      <c r="FY188" s="48"/>
      <c r="FZ188" s="48"/>
      <c r="GA188" s="48"/>
      <c r="GB188" s="15"/>
      <c r="GC188" s="48"/>
      <c r="GD188" s="48"/>
      <c r="GE188" s="48"/>
      <c r="GF188" s="15"/>
      <c r="GG188" s="48"/>
      <c r="GH188" s="48"/>
      <c r="GI188" s="48"/>
      <c r="GJ188" s="15"/>
      <c r="GK188" s="48"/>
      <c r="GL188" s="48"/>
      <c r="GM188" s="48"/>
      <c r="GN188" s="15"/>
      <c r="GO188" s="48"/>
      <c r="GP188" s="48"/>
      <c r="GQ188" s="48"/>
      <c r="GR188" s="15"/>
      <c r="GS188" s="48"/>
      <c r="GT188" s="48"/>
      <c r="GU188" s="48"/>
      <c r="GV188" s="15"/>
      <c r="GW188" s="48"/>
      <c r="GX188" s="48"/>
      <c r="GY188" s="48"/>
      <c r="GZ188" s="15"/>
      <c r="HA188" s="48"/>
      <c r="HB188" s="48"/>
      <c r="HC188" s="48"/>
      <c r="HD188" s="15"/>
      <c r="HE188" s="48"/>
      <c r="HF188" s="48"/>
      <c r="HG188" s="48"/>
      <c r="HH188" s="48"/>
      <c r="HI188" s="48"/>
      <c r="HJ188" s="48"/>
      <c r="HK188" s="48"/>
      <c r="HL188" s="15"/>
      <c r="HM188" s="14"/>
      <c r="HN188" s="14"/>
      <c r="HO188" s="48"/>
      <c r="HP188" s="15"/>
      <c r="HQ188" s="14"/>
      <c r="HR188" s="14"/>
      <c r="HS188" s="48"/>
      <c r="HT188" s="15"/>
      <c r="HU188" s="14"/>
      <c r="HV188" s="14"/>
      <c r="HW188" s="48"/>
      <c r="HX188" s="15"/>
      <c r="HY188" s="14"/>
      <c r="HZ188" s="14"/>
      <c r="IA188" s="48"/>
      <c r="IB188" s="15"/>
      <c r="IC188" s="14"/>
      <c r="ID188" s="14"/>
      <c r="IE188" s="48"/>
      <c r="IF188" s="15"/>
      <c r="IG188" s="14"/>
      <c r="IH188" s="14"/>
      <c r="II188" s="48"/>
      <c r="IJ188" s="15"/>
      <c r="IK188" s="14"/>
      <c r="IL188" s="14"/>
      <c r="IM188" s="48"/>
      <c r="IN188" s="15"/>
      <c r="IO188" s="14"/>
      <c r="IP188" s="14"/>
      <c r="IQ188" s="48"/>
      <c r="IR188" s="15"/>
      <c r="IS188" s="14"/>
    </row>
    <row r="189" spans="1:253" s="26" customFormat="1" ht="31.5" x14ac:dyDescent="0.25">
      <c r="A189" s="118" t="s">
        <v>363</v>
      </c>
      <c r="B189" s="78">
        <f t="shared" si="466"/>
        <v>6205.3</v>
      </c>
      <c r="C189" s="78">
        <f t="shared" si="467"/>
        <v>21674.399999999998</v>
      </c>
      <c r="D189" s="78">
        <f t="shared" si="468"/>
        <v>21564.2</v>
      </c>
      <c r="E189" s="81">
        <f t="shared" ref="E189" si="528">D189/C189*100</f>
        <v>99.491566087181198</v>
      </c>
      <c r="F189" s="81"/>
      <c r="G189" s="81">
        <f>G190+G191</f>
        <v>0</v>
      </c>
      <c r="H189" s="81">
        <f t="shared" ref="H189:BP189" si="529">H190+H191</f>
        <v>0</v>
      </c>
      <c r="I189" s="81">
        <f t="shared" si="529"/>
        <v>0</v>
      </c>
      <c r="J189" s="81"/>
      <c r="K189" s="81">
        <f t="shared" si="529"/>
        <v>0</v>
      </c>
      <c r="L189" s="81">
        <f t="shared" si="529"/>
        <v>0</v>
      </c>
      <c r="M189" s="81">
        <f t="shared" si="529"/>
        <v>0</v>
      </c>
      <c r="N189" s="81">
        <f t="shared" ref="N189" si="530">N190+N191</f>
        <v>5600</v>
      </c>
      <c r="O189" s="81">
        <f t="shared" si="529"/>
        <v>5600</v>
      </c>
      <c r="P189" s="81">
        <f t="shared" si="529"/>
        <v>5600</v>
      </c>
      <c r="Q189" s="81">
        <f>P189/O189*100</f>
        <v>100</v>
      </c>
      <c r="R189" s="81"/>
      <c r="S189" s="81">
        <f t="shared" si="529"/>
        <v>0</v>
      </c>
      <c r="T189" s="81">
        <f t="shared" si="529"/>
        <v>0</v>
      </c>
      <c r="U189" s="81">
        <f t="shared" si="529"/>
        <v>0</v>
      </c>
      <c r="V189" s="81"/>
      <c r="W189" s="81">
        <f t="shared" si="529"/>
        <v>0</v>
      </c>
      <c r="X189" s="81">
        <f t="shared" si="529"/>
        <v>0</v>
      </c>
      <c r="Y189" s="81">
        <f t="shared" si="529"/>
        <v>0</v>
      </c>
      <c r="Z189" s="81">
        <f t="shared" ref="Z189" si="531">Z190+Z191</f>
        <v>0</v>
      </c>
      <c r="AA189" s="81">
        <f t="shared" si="529"/>
        <v>0</v>
      </c>
      <c r="AB189" s="81">
        <f t="shared" si="529"/>
        <v>0</v>
      </c>
      <c r="AC189" s="81">
        <f t="shared" si="529"/>
        <v>0</v>
      </c>
      <c r="AD189" s="81">
        <f t="shared" ref="AD189" si="532">AD190+AD191</f>
        <v>0</v>
      </c>
      <c r="AE189" s="81">
        <f t="shared" si="529"/>
        <v>0</v>
      </c>
      <c r="AF189" s="81">
        <f t="shared" ref="AF189" si="533">AF190+AF191</f>
        <v>0</v>
      </c>
      <c r="AG189" s="81"/>
      <c r="AH189" s="81">
        <f t="shared" ref="AH189" si="534">AH190+AH191</f>
        <v>605.29999999999995</v>
      </c>
      <c r="AI189" s="81">
        <f t="shared" si="529"/>
        <v>605.29999999999995</v>
      </c>
      <c r="AJ189" s="81">
        <f t="shared" ref="AJ189" si="535">AJ190+AJ191</f>
        <v>605.29999999999995</v>
      </c>
      <c r="AK189" s="79">
        <f t="shared" si="213"/>
        <v>100</v>
      </c>
      <c r="AL189" s="79"/>
      <c r="AM189" s="81">
        <f t="shared" si="529"/>
        <v>0</v>
      </c>
      <c r="AN189" s="81">
        <f t="shared" si="529"/>
        <v>0</v>
      </c>
      <c r="AO189" s="79"/>
      <c r="AP189" s="79"/>
      <c r="AQ189" s="81">
        <f t="shared" si="529"/>
        <v>0</v>
      </c>
      <c r="AR189" s="81">
        <f t="shared" si="529"/>
        <v>0</v>
      </c>
      <c r="AS189" s="81">
        <f t="shared" si="529"/>
        <v>0</v>
      </c>
      <c r="AT189" s="81"/>
      <c r="AU189" s="81">
        <f>SUM(AU190:AU192)</f>
        <v>266</v>
      </c>
      <c r="AV189" s="81">
        <f t="shared" ref="AV189:AZ189" si="536">SUM(AV190:AV192)</f>
        <v>266</v>
      </c>
      <c r="AW189" s="81">
        <f>AV189/AU189*100</f>
        <v>100</v>
      </c>
      <c r="AX189" s="81"/>
      <c r="AY189" s="81">
        <f t="shared" si="536"/>
        <v>1024</v>
      </c>
      <c r="AZ189" s="81">
        <f t="shared" si="536"/>
        <v>1024</v>
      </c>
      <c r="BA189" s="81">
        <f>AZ189/AY189*100</f>
        <v>100</v>
      </c>
      <c r="BB189" s="81"/>
      <c r="BC189" s="81">
        <f t="shared" si="529"/>
        <v>1200</v>
      </c>
      <c r="BD189" s="81">
        <f t="shared" ref="BD189" si="537">BD190+BD191</f>
        <v>1200</v>
      </c>
      <c r="BE189" s="81">
        <f>BD189/BC189*100</f>
        <v>100</v>
      </c>
      <c r="BF189" s="81"/>
      <c r="BG189" s="81">
        <f t="shared" si="529"/>
        <v>0</v>
      </c>
      <c r="BH189" s="81">
        <f t="shared" si="529"/>
        <v>0</v>
      </c>
      <c r="BI189" s="81">
        <f t="shared" si="529"/>
        <v>0</v>
      </c>
      <c r="BJ189" s="81"/>
      <c r="BK189" s="81">
        <f t="shared" si="529"/>
        <v>0</v>
      </c>
      <c r="BL189" s="81">
        <f t="shared" si="529"/>
        <v>0</v>
      </c>
      <c r="BM189" s="81">
        <f t="shared" si="529"/>
        <v>0</v>
      </c>
      <c r="BN189" s="81"/>
      <c r="BO189" s="81">
        <f t="shared" si="529"/>
        <v>0</v>
      </c>
      <c r="BP189" s="81">
        <f t="shared" si="529"/>
        <v>0</v>
      </c>
      <c r="BQ189" s="81">
        <f t="shared" ref="BQ189:BY189" si="538">BQ190+BQ191</f>
        <v>0</v>
      </c>
      <c r="BR189" s="81"/>
      <c r="BS189" s="81">
        <f t="shared" si="538"/>
        <v>0</v>
      </c>
      <c r="BT189" s="81">
        <f t="shared" si="538"/>
        <v>0</v>
      </c>
      <c r="BU189" s="81">
        <f t="shared" si="538"/>
        <v>0</v>
      </c>
      <c r="BV189" s="81"/>
      <c r="BW189" s="81">
        <f t="shared" si="538"/>
        <v>0</v>
      </c>
      <c r="BX189" s="81">
        <f t="shared" si="538"/>
        <v>0</v>
      </c>
      <c r="BY189" s="81">
        <f t="shared" si="538"/>
        <v>0</v>
      </c>
      <c r="BZ189" s="81"/>
      <c r="CA189" s="81">
        <f>SUM(CA190:CA192)</f>
        <v>1204.3</v>
      </c>
      <c r="CB189" s="81">
        <f>SUM(CB190:CB192)</f>
        <v>1094.0999999999999</v>
      </c>
      <c r="CC189" s="79">
        <f t="shared" ref="CC189:CC191" si="539">CB189/CA189*100</f>
        <v>90.849456115585809</v>
      </c>
      <c r="CD189" s="79"/>
      <c r="CE189" s="81"/>
      <c r="CF189" s="81">
        <f>SUM(CF190:CF192)</f>
        <v>0</v>
      </c>
      <c r="CG189" s="79"/>
      <c r="CH189" s="79"/>
      <c r="CI189" s="81">
        <f t="shared" ref="CI189:CK189" si="540">CI190+CI191</f>
        <v>0</v>
      </c>
      <c r="CJ189" s="81">
        <f t="shared" si="540"/>
        <v>0</v>
      </c>
      <c r="CK189" s="81">
        <f t="shared" si="540"/>
        <v>0</v>
      </c>
      <c r="CL189" s="81"/>
      <c r="CM189" s="81">
        <f>SUM(CM190:CM192)</f>
        <v>1290</v>
      </c>
      <c r="CN189" s="81">
        <f>SUM(CN190:CN192)</f>
        <v>1290</v>
      </c>
      <c r="CO189" s="79">
        <f t="shared" ref="CO189:CO190" si="541">CN189/CM189*100</f>
        <v>100</v>
      </c>
      <c r="CP189" s="79"/>
      <c r="CQ189" s="81">
        <f>SUM(CQ190:CQ192)</f>
        <v>0</v>
      </c>
      <c r="CR189" s="81">
        <f>SUM(CR190:CR192)</f>
        <v>0</v>
      </c>
      <c r="CS189" s="79"/>
      <c r="CT189" s="79"/>
      <c r="CU189" s="81">
        <f>SUM(CU190:CU192)</f>
        <v>0</v>
      </c>
      <c r="CV189" s="81">
        <f>SUM(CV190:CV192)</f>
        <v>0</v>
      </c>
      <c r="CW189" s="79"/>
      <c r="CX189" s="79"/>
      <c r="CY189" s="81">
        <f>SUM(CY190:CY192)</f>
        <v>0</v>
      </c>
      <c r="CZ189" s="81">
        <f>SUM(CZ190:CZ192)</f>
        <v>0</v>
      </c>
      <c r="DA189" s="79"/>
      <c r="DB189" s="153"/>
      <c r="DC189" s="81">
        <f>SUM(DC190:DC192)</f>
        <v>9962.6</v>
      </c>
      <c r="DD189" s="81">
        <f>SUM(DD190:DD192)</f>
        <v>9962.6</v>
      </c>
      <c r="DE189" s="79">
        <f t="shared" ref="DE189:DE190" si="542">DD189/DC189*100</f>
        <v>100</v>
      </c>
      <c r="DF189" s="79"/>
      <c r="DG189" s="81">
        <f>SUM(DG190:DG192)</f>
        <v>250</v>
      </c>
      <c r="DH189" s="81">
        <f>SUM(DH190:DH192)</f>
        <v>250</v>
      </c>
      <c r="DI189" s="79">
        <f t="shared" si="483"/>
        <v>100</v>
      </c>
      <c r="DJ189" s="79"/>
      <c r="DK189" s="81">
        <f>SUM(DK190:DK192)</f>
        <v>0</v>
      </c>
      <c r="DL189" s="81">
        <f>SUM(DL190:DL192)</f>
        <v>0</v>
      </c>
      <c r="DM189" s="79"/>
      <c r="DN189" s="79"/>
      <c r="DO189" s="81">
        <f>SUM(DO190:DO192)</f>
        <v>0</v>
      </c>
      <c r="DP189" s="81">
        <f>SUM(DP190:DP192)</f>
        <v>0</v>
      </c>
      <c r="DQ189" s="79"/>
      <c r="DR189" s="79"/>
      <c r="DS189" s="81">
        <f>SUM(DS190:DS192)</f>
        <v>0</v>
      </c>
      <c r="DT189" s="81">
        <f>SUM(DT190:DT192)</f>
        <v>0</v>
      </c>
      <c r="DU189" s="79"/>
      <c r="DV189" s="79"/>
      <c r="DW189" s="81">
        <f>SUM(DW190:DW192)</f>
        <v>0</v>
      </c>
      <c r="DX189" s="81">
        <f>SUM(DX190:DX192)</f>
        <v>0</v>
      </c>
      <c r="DY189" s="79"/>
      <c r="DZ189" s="79"/>
      <c r="EA189" s="81">
        <f>SUM(EA190:EA192)</f>
        <v>0</v>
      </c>
      <c r="EB189" s="81">
        <f>SUM(EB190:EB192)</f>
        <v>0</v>
      </c>
      <c r="EC189" s="79"/>
      <c r="ED189" s="79"/>
      <c r="EE189" s="81">
        <f>SUM(EE190:EE192)</f>
        <v>0</v>
      </c>
      <c r="EF189" s="81">
        <f>SUM(EF190:EF192)</f>
        <v>0</v>
      </c>
      <c r="EG189" s="79"/>
      <c r="EH189" s="79"/>
      <c r="EI189" s="81">
        <f>SUM(EI190:EI192)</f>
        <v>0</v>
      </c>
      <c r="EJ189" s="81">
        <f>SUM(EJ190:EJ192)</f>
        <v>0</v>
      </c>
      <c r="EK189" s="79"/>
      <c r="EL189" s="79"/>
      <c r="EM189" s="81">
        <f>SUM(EM190:EM192)</f>
        <v>0</v>
      </c>
      <c r="EN189" s="81">
        <f>SUM(EN190:EN192)</f>
        <v>0</v>
      </c>
      <c r="EO189" s="79"/>
      <c r="EP189" s="79"/>
      <c r="EQ189" s="81">
        <f>SUM(EQ190:EQ192)</f>
        <v>0</v>
      </c>
      <c r="ER189" s="81">
        <f>SUM(ER190:ER192)</f>
        <v>0</v>
      </c>
      <c r="ES189" s="79"/>
      <c r="ET189" s="79"/>
      <c r="EU189" s="81">
        <f>SUM(EU190:EU192)</f>
        <v>0</v>
      </c>
      <c r="EV189" s="81">
        <f>SUM(EV190:EV192)</f>
        <v>0</v>
      </c>
      <c r="EW189" s="79"/>
      <c r="EX189" s="79"/>
      <c r="EY189" s="81">
        <f>SUM(EY190:EY192)</f>
        <v>0</v>
      </c>
      <c r="EZ189" s="81">
        <f>SUM(EZ190:EZ192)</f>
        <v>0</v>
      </c>
      <c r="FA189" s="79"/>
      <c r="FB189" s="79"/>
      <c r="FC189" s="81">
        <f>SUM(FC190:FC192)</f>
        <v>0</v>
      </c>
      <c r="FD189" s="81">
        <f>SUM(FD190:FD192)</f>
        <v>0</v>
      </c>
      <c r="FE189" s="79"/>
      <c r="FF189" s="79"/>
      <c r="FG189" s="81">
        <f>SUM(FG190:FG192)</f>
        <v>0</v>
      </c>
      <c r="FH189" s="81">
        <f>SUM(FH190:FH192)</f>
        <v>0</v>
      </c>
      <c r="FI189" s="79"/>
      <c r="FJ189" s="79"/>
      <c r="FK189" s="81">
        <f>SUM(FK190:FK192)</f>
        <v>0</v>
      </c>
      <c r="FL189" s="81">
        <f>SUM(FL190:FL192)</f>
        <v>0</v>
      </c>
      <c r="FM189" s="79"/>
      <c r="FN189" s="79"/>
      <c r="FO189" s="81">
        <f>SUM(FO190:FO192)</f>
        <v>0</v>
      </c>
      <c r="FP189" s="81">
        <f>SUM(FP190:FP192)</f>
        <v>0</v>
      </c>
      <c r="FQ189" s="79"/>
      <c r="FR189" s="79"/>
      <c r="FS189" s="81">
        <f t="shared" ref="FS189:FT189" si="543">FS190+FS191</f>
        <v>272.2</v>
      </c>
      <c r="FT189" s="81">
        <f t="shared" si="543"/>
        <v>272.2</v>
      </c>
      <c r="FU189" s="79">
        <f t="shared" ref="FU189:FU190" si="544">FT189/FS189*100</f>
        <v>100</v>
      </c>
      <c r="FV189" s="79"/>
      <c r="FW189" s="81">
        <f t="shared" ref="FW189:FX189" si="545">FW190+FW191</f>
        <v>0</v>
      </c>
      <c r="FX189" s="81">
        <f t="shared" si="545"/>
        <v>0</v>
      </c>
      <c r="FY189" s="79"/>
      <c r="FZ189" s="79"/>
      <c r="GA189" s="81"/>
      <c r="GB189" s="81"/>
      <c r="GC189" s="79"/>
      <c r="GD189" s="79"/>
      <c r="GE189" s="81"/>
      <c r="GF189" s="81"/>
      <c r="GG189" s="79"/>
      <c r="GH189" s="79"/>
      <c r="GI189" s="81"/>
      <c r="GJ189" s="81"/>
      <c r="GK189" s="79"/>
      <c r="GL189" s="79"/>
      <c r="GM189" s="81"/>
      <c r="GN189" s="81"/>
      <c r="GO189" s="79"/>
      <c r="GP189" s="79"/>
      <c r="GQ189" s="81"/>
      <c r="GR189" s="81"/>
      <c r="GS189" s="79"/>
      <c r="GT189" s="79"/>
      <c r="GU189" s="81"/>
      <c r="GV189" s="81"/>
      <c r="GW189" s="79"/>
      <c r="GX189" s="79"/>
      <c r="GY189" s="81"/>
      <c r="GZ189" s="81"/>
      <c r="HA189" s="79"/>
      <c r="HB189" s="79"/>
      <c r="HC189" s="81"/>
      <c r="HD189" s="81"/>
      <c r="HE189" s="79"/>
      <c r="HF189" s="79"/>
      <c r="HG189" s="81"/>
      <c r="HH189" s="81"/>
      <c r="HI189" s="79"/>
      <c r="HJ189" s="79"/>
      <c r="HK189" s="81"/>
      <c r="HL189" s="81"/>
      <c r="HM189" s="79"/>
      <c r="HN189" s="79"/>
      <c r="HO189" s="81"/>
      <c r="HP189" s="81"/>
      <c r="HQ189" s="79"/>
      <c r="HR189" s="79"/>
      <c r="HS189" s="81"/>
      <c r="HT189" s="81"/>
      <c r="HU189" s="79"/>
      <c r="HV189" s="79"/>
      <c r="HW189" s="81"/>
      <c r="HX189" s="81"/>
      <c r="HY189" s="79"/>
      <c r="HZ189" s="79"/>
      <c r="IA189" s="81"/>
      <c r="IB189" s="81"/>
      <c r="IC189" s="79"/>
      <c r="ID189" s="79"/>
      <c r="IE189" s="81"/>
      <c r="IF189" s="81"/>
      <c r="IG189" s="79"/>
      <c r="IH189" s="79"/>
      <c r="II189" s="81"/>
      <c r="IJ189" s="81"/>
      <c r="IK189" s="79"/>
      <c r="IL189" s="79"/>
      <c r="IM189" s="81"/>
      <c r="IN189" s="81"/>
      <c r="IO189" s="79"/>
      <c r="IP189" s="79"/>
      <c r="IQ189" s="81"/>
      <c r="IR189" s="81"/>
      <c r="IS189" s="79"/>
    </row>
    <row r="190" spans="1:253" s="12" customFormat="1" ht="31.5" x14ac:dyDescent="0.25">
      <c r="A190" s="57" t="s">
        <v>336</v>
      </c>
      <c r="B190" s="48">
        <f t="shared" si="466"/>
        <v>6205.3</v>
      </c>
      <c r="C190" s="48">
        <f t="shared" si="467"/>
        <v>21482.899999999998</v>
      </c>
      <c r="D190" s="48">
        <f t="shared" si="468"/>
        <v>21482.899999999998</v>
      </c>
      <c r="E190" s="15">
        <f t="shared" si="133"/>
        <v>100</v>
      </c>
      <c r="F190" s="15"/>
      <c r="G190" s="15"/>
      <c r="H190" s="15"/>
      <c r="I190" s="15"/>
      <c r="J190" s="15"/>
      <c r="K190" s="15"/>
      <c r="L190" s="15"/>
      <c r="M190" s="15"/>
      <c r="N190" s="15">
        <v>5600</v>
      </c>
      <c r="O190" s="15">
        <v>5600</v>
      </c>
      <c r="P190" s="15">
        <v>5600</v>
      </c>
      <c r="Q190" s="15">
        <f>P190/O190*100</f>
        <v>100</v>
      </c>
      <c r="R190" s="15"/>
      <c r="S190" s="15"/>
      <c r="T190" s="15"/>
      <c r="U190" s="15"/>
      <c r="V190" s="15"/>
      <c r="W190" s="15"/>
      <c r="X190" s="15"/>
      <c r="Y190" s="15"/>
      <c r="Z190" s="15"/>
      <c r="AA190" s="15"/>
      <c r="AB190" s="15"/>
      <c r="AC190" s="14"/>
      <c r="AD190" s="15"/>
      <c r="AE190" s="15"/>
      <c r="AF190" s="15"/>
      <c r="AG190" s="15"/>
      <c r="AH190" s="15">
        <v>605.29999999999995</v>
      </c>
      <c r="AI190" s="15">
        <v>605.29999999999995</v>
      </c>
      <c r="AJ190" s="15">
        <v>605.29999999999995</v>
      </c>
      <c r="AK190" s="14">
        <f t="shared" si="213"/>
        <v>100</v>
      </c>
      <c r="AL190" s="14"/>
      <c r="AM190" s="15"/>
      <c r="AN190" s="15"/>
      <c r="AO190" s="14"/>
      <c r="AP190" s="14"/>
      <c r="AQ190" s="15"/>
      <c r="AR190" s="15"/>
      <c r="AS190" s="14"/>
      <c r="AT190" s="14"/>
      <c r="AU190" s="15">
        <v>266</v>
      </c>
      <c r="AV190" s="15">
        <v>266</v>
      </c>
      <c r="AW190" s="15">
        <f>AV190/AU190*100</f>
        <v>100</v>
      </c>
      <c r="AX190" s="15"/>
      <c r="AY190" s="14">
        <v>1024</v>
      </c>
      <c r="AZ190" s="14">
        <v>1024</v>
      </c>
      <c r="BA190" s="15">
        <f>AZ190/AY190*100</f>
        <v>100</v>
      </c>
      <c r="BB190" s="15"/>
      <c r="BC190" s="15">
        <v>1200</v>
      </c>
      <c r="BD190" s="15">
        <v>1200</v>
      </c>
      <c r="BE190" s="15">
        <f t="shared" ref="BE190:BE194" si="546">BD190/BC190*100</f>
        <v>100</v>
      </c>
      <c r="BF190" s="15"/>
      <c r="BG190" s="15"/>
      <c r="BH190" s="15"/>
      <c r="BI190" s="14"/>
      <c r="BJ190" s="14"/>
      <c r="BK190" s="15"/>
      <c r="BL190" s="15"/>
      <c r="BM190" s="14"/>
      <c r="BN190" s="14"/>
      <c r="BO190" s="15"/>
      <c r="BP190" s="15"/>
      <c r="BQ190" s="14"/>
      <c r="BR190" s="14"/>
      <c r="BS190" s="15"/>
      <c r="BT190" s="15"/>
      <c r="BU190" s="14"/>
      <c r="BV190" s="14"/>
      <c r="BW190" s="15"/>
      <c r="BX190" s="15"/>
      <c r="BY190" s="14"/>
      <c r="BZ190" s="14"/>
      <c r="CA190" s="48">
        <v>1012.8</v>
      </c>
      <c r="CB190" s="48">
        <v>1012.8</v>
      </c>
      <c r="CC190" s="14">
        <f t="shared" si="539"/>
        <v>100</v>
      </c>
      <c r="CD190" s="14"/>
      <c r="CE190" s="48"/>
      <c r="CF190" s="15"/>
      <c r="CG190" s="14"/>
      <c r="CH190" s="14"/>
      <c r="CI190" s="15"/>
      <c r="CJ190" s="15"/>
      <c r="CK190" s="14"/>
      <c r="CL190" s="14"/>
      <c r="CM190" s="15">
        <v>1290</v>
      </c>
      <c r="CN190" s="15">
        <v>1290</v>
      </c>
      <c r="CO190" s="14">
        <f t="shared" si="541"/>
        <v>100</v>
      </c>
      <c r="CP190" s="14"/>
      <c r="CQ190" s="15"/>
      <c r="CR190" s="15"/>
      <c r="CS190" s="14"/>
      <c r="CT190" s="14"/>
      <c r="CU190" s="15"/>
      <c r="CV190" s="15"/>
      <c r="CW190" s="14"/>
      <c r="CX190" s="14"/>
      <c r="CY190" s="15"/>
      <c r="CZ190" s="15"/>
      <c r="DA190" s="14"/>
      <c r="DB190" s="155"/>
      <c r="DC190" s="14">
        <v>9962.6</v>
      </c>
      <c r="DD190" s="14">
        <v>9962.6</v>
      </c>
      <c r="DE190" s="14">
        <f t="shared" si="542"/>
        <v>100</v>
      </c>
      <c r="DF190" s="14"/>
      <c r="DG190" s="48">
        <v>250</v>
      </c>
      <c r="DH190" s="48">
        <v>250</v>
      </c>
      <c r="DI190" s="14">
        <f t="shared" si="483"/>
        <v>100</v>
      </c>
      <c r="DJ190" s="14"/>
      <c r="DK190" s="48"/>
      <c r="DL190" s="48"/>
      <c r="DM190" s="14"/>
      <c r="DN190" s="14"/>
      <c r="DO190" s="48"/>
      <c r="DP190" s="48"/>
      <c r="DQ190" s="14"/>
      <c r="DR190" s="14"/>
      <c r="DS190" s="48"/>
      <c r="DT190" s="48"/>
      <c r="DU190" s="14"/>
      <c r="DV190" s="14"/>
      <c r="DW190" s="48"/>
      <c r="DX190" s="48"/>
      <c r="DY190" s="14"/>
      <c r="DZ190" s="14"/>
      <c r="EA190" s="48"/>
      <c r="EB190" s="48"/>
      <c r="EC190" s="14"/>
      <c r="ED190" s="14"/>
      <c r="EE190" s="48"/>
      <c r="EF190" s="48"/>
      <c r="EG190" s="14"/>
      <c r="EH190" s="14"/>
      <c r="EI190" s="48"/>
      <c r="EJ190" s="48"/>
      <c r="EK190" s="14"/>
      <c r="EL190" s="14"/>
      <c r="EM190" s="48"/>
      <c r="EN190" s="48"/>
      <c r="EO190" s="14"/>
      <c r="EP190" s="14"/>
      <c r="EQ190" s="48"/>
      <c r="ER190" s="48"/>
      <c r="ES190" s="14"/>
      <c r="ET190" s="14"/>
      <c r="EU190" s="48"/>
      <c r="EV190" s="48"/>
      <c r="EW190" s="14"/>
      <c r="EX190" s="14"/>
      <c r="EY190" s="48"/>
      <c r="EZ190" s="48"/>
      <c r="FA190" s="14"/>
      <c r="FB190" s="14"/>
      <c r="FC190" s="48"/>
      <c r="FD190" s="48"/>
      <c r="FE190" s="14"/>
      <c r="FF190" s="14"/>
      <c r="FG190" s="48"/>
      <c r="FH190" s="48"/>
      <c r="FI190" s="14"/>
      <c r="FJ190" s="14"/>
      <c r="FK190" s="48"/>
      <c r="FL190" s="48"/>
      <c r="FM190" s="14"/>
      <c r="FN190" s="14"/>
      <c r="FO190" s="48"/>
      <c r="FP190" s="48"/>
      <c r="FQ190" s="14"/>
      <c r="FR190" s="14"/>
      <c r="FS190" s="133">
        <v>272.2</v>
      </c>
      <c r="FT190" s="15">
        <v>272.2</v>
      </c>
      <c r="FU190" s="14">
        <f t="shared" si="544"/>
        <v>100</v>
      </c>
      <c r="FV190" s="14"/>
      <c r="FW190" s="133"/>
      <c r="FX190" s="15"/>
      <c r="FY190" s="14"/>
      <c r="FZ190" s="14"/>
      <c r="GA190" s="133"/>
      <c r="GB190" s="15"/>
      <c r="GC190" s="14"/>
      <c r="GD190" s="14"/>
      <c r="GE190" s="133"/>
      <c r="GF190" s="15"/>
      <c r="GG190" s="14"/>
      <c r="GH190" s="14"/>
      <c r="GI190" s="133"/>
      <c r="GJ190" s="15"/>
      <c r="GK190" s="14"/>
      <c r="GL190" s="14"/>
      <c r="GM190" s="133"/>
      <c r="GN190" s="15"/>
      <c r="GO190" s="14"/>
      <c r="GP190" s="14"/>
      <c r="GQ190" s="133"/>
      <c r="GR190" s="15"/>
      <c r="GS190" s="14"/>
      <c r="GT190" s="14"/>
      <c r="GU190" s="133"/>
      <c r="GV190" s="15"/>
      <c r="GW190" s="14"/>
      <c r="GX190" s="14"/>
      <c r="GY190" s="133"/>
      <c r="GZ190" s="15"/>
      <c r="HA190" s="14"/>
      <c r="HB190" s="14"/>
      <c r="HC190" s="133"/>
      <c r="HD190" s="15"/>
      <c r="HE190" s="14"/>
      <c r="HF190" s="14"/>
      <c r="HG190" s="133"/>
      <c r="HH190" s="133"/>
      <c r="HI190" s="14"/>
      <c r="HJ190" s="14"/>
      <c r="HK190" s="133"/>
      <c r="HL190" s="15"/>
      <c r="HM190" s="14"/>
      <c r="HN190" s="14"/>
      <c r="HO190" s="133"/>
      <c r="HP190" s="15"/>
      <c r="HQ190" s="14"/>
      <c r="HR190" s="14"/>
      <c r="HS190" s="133"/>
      <c r="HT190" s="15"/>
      <c r="HU190" s="14"/>
      <c r="HV190" s="14"/>
      <c r="HW190" s="133"/>
      <c r="HX190" s="15"/>
      <c r="HY190" s="14"/>
      <c r="HZ190" s="14"/>
      <c r="IA190" s="133"/>
      <c r="IB190" s="15"/>
      <c r="IC190" s="14"/>
      <c r="ID190" s="14"/>
      <c r="IE190" s="133"/>
      <c r="IF190" s="15"/>
      <c r="IG190" s="14"/>
      <c r="IH190" s="14"/>
      <c r="II190" s="133"/>
      <c r="IJ190" s="15"/>
      <c r="IK190" s="14"/>
      <c r="IL190" s="14"/>
      <c r="IM190" s="133"/>
      <c r="IN190" s="15"/>
      <c r="IO190" s="14"/>
      <c r="IP190" s="14"/>
      <c r="IQ190" s="133"/>
      <c r="IR190" s="15"/>
      <c r="IS190" s="14"/>
    </row>
    <row r="191" spans="1:253" s="12" customFormat="1" ht="15.75" x14ac:dyDescent="0.25">
      <c r="A191" s="57" t="s">
        <v>362</v>
      </c>
      <c r="B191" s="48">
        <f t="shared" si="466"/>
        <v>0</v>
      </c>
      <c r="C191" s="48">
        <f t="shared" si="467"/>
        <v>81.3</v>
      </c>
      <c r="D191" s="48">
        <f t="shared" si="468"/>
        <v>81.3</v>
      </c>
      <c r="E191" s="15">
        <f t="shared" si="133"/>
        <v>100</v>
      </c>
      <c r="F191" s="15"/>
      <c r="G191" s="48"/>
      <c r="H191" s="48"/>
      <c r="I191" s="48"/>
      <c r="J191" s="48"/>
      <c r="K191" s="48"/>
      <c r="L191" s="48"/>
      <c r="M191" s="48"/>
      <c r="N191" s="48"/>
      <c r="O191" s="48"/>
      <c r="P191" s="48"/>
      <c r="Q191" s="48"/>
      <c r="R191" s="48"/>
      <c r="S191" s="287"/>
      <c r="T191" s="287"/>
      <c r="U191" s="287"/>
      <c r="V191" s="287"/>
      <c r="W191" s="287"/>
      <c r="X191" s="287"/>
      <c r="Y191" s="287"/>
      <c r="Z191" s="287"/>
      <c r="AA191" s="287"/>
      <c r="AB191" s="287"/>
      <c r="AC191" s="287"/>
      <c r="AD191" s="287"/>
      <c r="AE191" s="287"/>
      <c r="AF191" s="287"/>
      <c r="AG191" s="15"/>
      <c r="AH191" s="48"/>
      <c r="AI191" s="48"/>
      <c r="AJ191" s="48"/>
      <c r="AK191" s="48"/>
      <c r="AL191" s="48"/>
      <c r="AM191" s="287"/>
      <c r="AN191" s="287"/>
      <c r="AO191" s="14"/>
      <c r="AP191" s="14"/>
      <c r="AQ191" s="287"/>
      <c r="AR191" s="287"/>
      <c r="AS191" s="287"/>
      <c r="AT191" s="287"/>
      <c r="AU191" s="287"/>
      <c r="AV191" s="287"/>
      <c r="AW191" s="15"/>
      <c r="AX191" s="15"/>
      <c r="AY191" s="287"/>
      <c r="AZ191" s="287"/>
      <c r="BA191" s="15"/>
      <c r="BB191" s="15"/>
      <c r="BC191" s="287"/>
      <c r="BD191" s="287"/>
      <c r="BE191" s="15"/>
      <c r="BF191" s="15"/>
      <c r="BG191" s="287"/>
      <c r="BH191" s="287"/>
      <c r="BI191" s="287"/>
      <c r="BJ191" s="287"/>
      <c r="BK191" s="287"/>
      <c r="BL191" s="287"/>
      <c r="BM191" s="287"/>
      <c r="BN191" s="287"/>
      <c r="BO191" s="287"/>
      <c r="BP191" s="287"/>
      <c r="BQ191" s="287"/>
      <c r="BR191" s="287"/>
      <c r="BS191" s="287"/>
      <c r="BT191" s="287"/>
      <c r="BU191" s="287"/>
      <c r="BV191" s="287"/>
      <c r="BW191" s="287"/>
      <c r="BX191" s="287"/>
      <c r="BY191" s="287"/>
      <c r="BZ191" s="287"/>
      <c r="CA191" s="48">
        <v>81.3</v>
      </c>
      <c r="CB191" s="48">
        <v>81.3</v>
      </c>
      <c r="CC191" s="14">
        <f t="shared" si="539"/>
        <v>100</v>
      </c>
      <c r="CD191" s="14"/>
      <c r="CE191" s="48"/>
      <c r="CF191" s="15"/>
      <c r="CG191" s="287"/>
      <c r="CH191" s="287"/>
      <c r="CI191" s="287"/>
      <c r="CJ191" s="287"/>
      <c r="CK191" s="287"/>
      <c r="CL191" s="287"/>
      <c r="CM191" s="48"/>
      <c r="CN191" s="15"/>
      <c r="CO191" s="287"/>
      <c r="CP191" s="287"/>
      <c r="CQ191" s="48"/>
      <c r="CR191" s="15"/>
      <c r="CS191" s="287"/>
      <c r="CT191" s="287"/>
      <c r="CU191" s="48"/>
      <c r="CV191" s="15"/>
      <c r="CW191" s="287"/>
      <c r="CX191" s="287"/>
      <c r="CY191" s="48"/>
      <c r="CZ191" s="15"/>
      <c r="DA191" s="287"/>
      <c r="DB191" s="275"/>
      <c r="DC191" s="48"/>
      <c r="DD191" s="48"/>
      <c r="DE191" s="287"/>
      <c r="DF191" s="287"/>
      <c r="DG191" s="48"/>
      <c r="DH191" s="48"/>
      <c r="DI191" s="14"/>
      <c r="DJ191" s="14"/>
      <c r="DK191" s="48"/>
      <c r="DL191" s="15"/>
      <c r="DM191" s="14"/>
      <c r="DN191" s="14"/>
      <c r="DO191" s="48"/>
      <c r="DP191" s="15"/>
      <c r="DQ191" s="14"/>
      <c r="DR191" s="14"/>
      <c r="DS191" s="48"/>
      <c r="DT191" s="15"/>
      <c r="DU191" s="14"/>
      <c r="DV191" s="14"/>
      <c r="DW191" s="48"/>
      <c r="DX191" s="15"/>
      <c r="DY191" s="14"/>
      <c r="DZ191" s="14"/>
      <c r="EA191" s="48"/>
      <c r="EB191" s="15"/>
      <c r="EC191" s="14"/>
      <c r="ED191" s="14"/>
      <c r="EE191" s="48"/>
      <c r="EF191" s="15"/>
      <c r="EG191" s="14"/>
      <c r="EH191" s="14"/>
      <c r="EI191" s="48"/>
      <c r="EJ191" s="15"/>
      <c r="EK191" s="14"/>
      <c r="EL191" s="14"/>
      <c r="EM191" s="48"/>
      <c r="EN191" s="15"/>
      <c r="EO191" s="14"/>
      <c r="EP191" s="14"/>
      <c r="EQ191" s="48"/>
      <c r="ER191" s="15"/>
      <c r="ES191" s="14"/>
      <c r="ET191" s="14"/>
      <c r="EU191" s="48"/>
      <c r="EV191" s="15"/>
      <c r="EW191" s="14"/>
      <c r="EX191" s="14"/>
      <c r="EY191" s="48"/>
      <c r="EZ191" s="15"/>
      <c r="FA191" s="14"/>
      <c r="FB191" s="14"/>
      <c r="FC191" s="48"/>
      <c r="FD191" s="15"/>
      <c r="FE191" s="14"/>
      <c r="FF191" s="14"/>
      <c r="FG191" s="48"/>
      <c r="FH191" s="15"/>
      <c r="FI191" s="14"/>
      <c r="FJ191" s="14"/>
      <c r="FK191" s="48"/>
      <c r="FL191" s="15"/>
      <c r="FM191" s="14"/>
      <c r="FN191" s="14"/>
      <c r="FO191" s="48"/>
      <c r="FP191" s="15"/>
      <c r="FQ191" s="14"/>
      <c r="FR191" s="14"/>
      <c r="FS191" s="48"/>
      <c r="FT191" s="15"/>
      <c r="FU191" s="48"/>
      <c r="FV191" s="48"/>
      <c r="FW191" s="48"/>
      <c r="FX191" s="15"/>
      <c r="FY191" s="48"/>
      <c r="FZ191" s="48"/>
      <c r="GA191" s="48"/>
      <c r="GB191" s="15"/>
      <c r="GC191" s="48"/>
      <c r="GD191" s="48"/>
      <c r="GE191" s="48"/>
      <c r="GF191" s="15"/>
      <c r="GG191" s="48"/>
      <c r="GH191" s="48"/>
      <c r="GI191" s="48"/>
      <c r="GJ191" s="15"/>
      <c r="GK191" s="48"/>
      <c r="GL191" s="48"/>
      <c r="GM191" s="48"/>
      <c r="GN191" s="15"/>
      <c r="GO191" s="48"/>
      <c r="GP191" s="48"/>
      <c r="GQ191" s="48"/>
      <c r="GR191" s="15"/>
      <c r="GS191" s="48"/>
      <c r="GT191" s="48"/>
      <c r="GU191" s="48"/>
      <c r="GV191" s="15"/>
      <c r="GW191" s="48"/>
      <c r="GX191" s="48"/>
      <c r="GY191" s="48"/>
      <c r="GZ191" s="15"/>
      <c r="HA191" s="48"/>
      <c r="HB191" s="48"/>
      <c r="HC191" s="48"/>
      <c r="HD191" s="15"/>
      <c r="HE191" s="48"/>
      <c r="HF191" s="48"/>
      <c r="HG191" s="48"/>
      <c r="HH191" s="48"/>
      <c r="HI191" s="48"/>
      <c r="HJ191" s="48"/>
      <c r="HK191" s="48"/>
      <c r="HL191" s="15"/>
      <c r="HM191" s="14"/>
      <c r="HN191" s="14"/>
      <c r="HO191" s="48"/>
      <c r="HP191" s="15"/>
      <c r="HQ191" s="14"/>
      <c r="HR191" s="14"/>
      <c r="HS191" s="48"/>
      <c r="HT191" s="15"/>
      <c r="HU191" s="14"/>
      <c r="HV191" s="14"/>
      <c r="HW191" s="48"/>
      <c r="HX191" s="15"/>
      <c r="HY191" s="14"/>
      <c r="HZ191" s="14"/>
      <c r="IA191" s="48"/>
      <c r="IB191" s="15"/>
      <c r="IC191" s="14"/>
      <c r="ID191" s="14"/>
      <c r="IE191" s="48"/>
      <c r="IF191" s="15"/>
      <c r="IG191" s="14"/>
      <c r="IH191" s="14"/>
      <c r="II191" s="48"/>
      <c r="IJ191" s="15"/>
      <c r="IK191" s="14"/>
      <c r="IL191" s="14"/>
      <c r="IM191" s="48"/>
      <c r="IN191" s="15"/>
      <c r="IO191" s="14"/>
      <c r="IP191" s="14"/>
      <c r="IQ191" s="48"/>
      <c r="IR191" s="15"/>
      <c r="IS191" s="14"/>
    </row>
    <row r="192" spans="1:253" s="12" customFormat="1" ht="15.75" x14ac:dyDescent="0.25">
      <c r="A192" s="57" t="s">
        <v>548</v>
      </c>
      <c r="B192" s="48">
        <f t="shared" si="466"/>
        <v>0</v>
      </c>
      <c r="C192" s="48">
        <f t="shared" si="467"/>
        <v>110.2</v>
      </c>
      <c r="D192" s="48">
        <f t="shared" si="468"/>
        <v>0</v>
      </c>
      <c r="E192" s="15">
        <f t="shared" si="133"/>
        <v>0</v>
      </c>
      <c r="F192" s="15"/>
      <c r="G192" s="48"/>
      <c r="H192" s="48"/>
      <c r="I192" s="48"/>
      <c r="J192" s="48"/>
      <c r="K192" s="48"/>
      <c r="L192" s="48"/>
      <c r="M192" s="48"/>
      <c r="N192" s="48"/>
      <c r="O192" s="48"/>
      <c r="P192" s="48"/>
      <c r="Q192" s="48"/>
      <c r="R192" s="48"/>
      <c r="S192" s="287"/>
      <c r="T192" s="287"/>
      <c r="U192" s="287"/>
      <c r="V192" s="287"/>
      <c r="W192" s="287"/>
      <c r="X192" s="287"/>
      <c r="Y192" s="287"/>
      <c r="Z192" s="287"/>
      <c r="AA192" s="287"/>
      <c r="AB192" s="287"/>
      <c r="AC192" s="287"/>
      <c r="AD192" s="287"/>
      <c r="AE192" s="287"/>
      <c r="AF192" s="287"/>
      <c r="AG192" s="15"/>
      <c r="AH192" s="48"/>
      <c r="AI192" s="48"/>
      <c r="AJ192" s="48"/>
      <c r="AK192" s="48"/>
      <c r="AL192" s="48"/>
      <c r="AM192" s="287"/>
      <c r="AN192" s="287"/>
      <c r="AO192" s="14"/>
      <c r="AP192" s="14"/>
      <c r="AQ192" s="287"/>
      <c r="AR192" s="287"/>
      <c r="AS192" s="287"/>
      <c r="AT192" s="287"/>
      <c r="AU192" s="287"/>
      <c r="AV192" s="287"/>
      <c r="AW192" s="15"/>
      <c r="AX192" s="15"/>
      <c r="AY192" s="287"/>
      <c r="AZ192" s="287"/>
      <c r="BA192" s="15"/>
      <c r="BB192" s="15"/>
      <c r="BC192" s="287"/>
      <c r="BD192" s="287"/>
      <c r="BE192" s="15"/>
      <c r="BF192" s="15"/>
      <c r="BG192" s="287"/>
      <c r="BH192" s="287"/>
      <c r="BI192" s="287"/>
      <c r="BJ192" s="287"/>
      <c r="BK192" s="287"/>
      <c r="BL192" s="287"/>
      <c r="BM192" s="287"/>
      <c r="BN192" s="287"/>
      <c r="BO192" s="287"/>
      <c r="BP192" s="287"/>
      <c r="BQ192" s="287"/>
      <c r="BR192" s="287"/>
      <c r="BS192" s="287"/>
      <c r="BT192" s="287"/>
      <c r="BU192" s="287"/>
      <c r="BV192" s="287"/>
      <c r="BW192" s="287"/>
      <c r="BX192" s="287"/>
      <c r="BY192" s="287"/>
      <c r="BZ192" s="287"/>
      <c r="CA192" s="48">
        <v>110.2</v>
      </c>
      <c r="CB192" s="48"/>
      <c r="CC192" s="287"/>
      <c r="CD192" s="287"/>
      <c r="CE192" s="48"/>
      <c r="CF192" s="15"/>
      <c r="CG192" s="287"/>
      <c r="CH192" s="287"/>
      <c r="CI192" s="287"/>
      <c r="CJ192" s="287"/>
      <c r="CK192" s="287"/>
      <c r="CL192" s="287"/>
      <c r="CM192" s="48"/>
      <c r="CN192" s="15"/>
      <c r="CO192" s="287"/>
      <c r="CP192" s="287"/>
      <c r="CQ192" s="48"/>
      <c r="CR192" s="15"/>
      <c r="CS192" s="287"/>
      <c r="CT192" s="287"/>
      <c r="CU192" s="48"/>
      <c r="CV192" s="15"/>
      <c r="CW192" s="287"/>
      <c r="CX192" s="287"/>
      <c r="CY192" s="48"/>
      <c r="CZ192" s="15"/>
      <c r="DA192" s="287"/>
      <c r="DB192" s="275"/>
      <c r="DC192" s="48"/>
      <c r="DD192" s="48"/>
      <c r="DE192" s="287"/>
      <c r="DF192" s="287"/>
      <c r="DG192" s="48"/>
      <c r="DH192" s="48"/>
      <c r="DI192" s="14"/>
      <c r="DJ192" s="14"/>
      <c r="DK192" s="48"/>
      <c r="DL192" s="15"/>
      <c r="DM192" s="14"/>
      <c r="DN192" s="14"/>
      <c r="DO192" s="48"/>
      <c r="DP192" s="15"/>
      <c r="DQ192" s="14"/>
      <c r="DR192" s="14"/>
      <c r="DS192" s="48"/>
      <c r="DT192" s="15"/>
      <c r="DU192" s="14"/>
      <c r="DV192" s="14"/>
      <c r="DW192" s="48"/>
      <c r="DX192" s="15"/>
      <c r="DY192" s="14"/>
      <c r="DZ192" s="14"/>
      <c r="EA192" s="48"/>
      <c r="EB192" s="15"/>
      <c r="EC192" s="14"/>
      <c r="ED192" s="14"/>
      <c r="EE192" s="48"/>
      <c r="EF192" s="15"/>
      <c r="EG192" s="14"/>
      <c r="EH192" s="14"/>
      <c r="EI192" s="48"/>
      <c r="EJ192" s="15"/>
      <c r="EK192" s="14"/>
      <c r="EL192" s="14"/>
      <c r="EM192" s="48"/>
      <c r="EN192" s="15"/>
      <c r="EO192" s="14"/>
      <c r="EP192" s="14"/>
      <c r="EQ192" s="48"/>
      <c r="ER192" s="15"/>
      <c r="ES192" s="14"/>
      <c r="ET192" s="14"/>
      <c r="EU192" s="48"/>
      <c r="EV192" s="15"/>
      <c r="EW192" s="14"/>
      <c r="EX192" s="14"/>
      <c r="EY192" s="48"/>
      <c r="EZ192" s="15"/>
      <c r="FA192" s="14"/>
      <c r="FB192" s="14"/>
      <c r="FC192" s="48"/>
      <c r="FD192" s="15"/>
      <c r="FE192" s="14"/>
      <c r="FF192" s="14"/>
      <c r="FG192" s="48"/>
      <c r="FH192" s="15"/>
      <c r="FI192" s="14"/>
      <c r="FJ192" s="14"/>
      <c r="FK192" s="48"/>
      <c r="FL192" s="15"/>
      <c r="FM192" s="14"/>
      <c r="FN192" s="14"/>
      <c r="FO192" s="48"/>
      <c r="FP192" s="15"/>
      <c r="FQ192" s="14"/>
      <c r="FR192" s="14"/>
      <c r="FS192" s="48"/>
      <c r="FT192" s="15"/>
      <c r="FU192" s="48"/>
      <c r="FV192" s="48"/>
      <c r="FW192" s="48"/>
      <c r="FX192" s="15"/>
      <c r="FY192" s="48"/>
      <c r="FZ192" s="48"/>
      <c r="GA192" s="48"/>
      <c r="GB192" s="15"/>
      <c r="GC192" s="48"/>
      <c r="GD192" s="48"/>
      <c r="GE192" s="48"/>
      <c r="GF192" s="15"/>
      <c r="GG192" s="48"/>
      <c r="GH192" s="48"/>
      <c r="GI192" s="48"/>
      <c r="GJ192" s="15"/>
      <c r="GK192" s="48"/>
      <c r="GL192" s="48"/>
      <c r="GM192" s="48"/>
      <c r="GN192" s="15"/>
      <c r="GO192" s="48"/>
      <c r="GP192" s="48"/>
      <c r="GQ192" s="48"/>
      <c r="GR192" s="15"/>
      <c r="GS192" s="48"/>
      <c r="GT192" s="48"/>
      <c r="GU192" s="48"/>
      <c r="GV192" s="15"/>
      <c r="GW192" s="48"/>
      <c r="GX192" s="48"/>
      <c r="GY192" s="48"/>
      <c r="GZ192" s="15"/>
      <c r="HA192" s="48"/>
      <c r="HB192" s="48"/>
      <c r="HC192" s="48"/>
      <c r="HD192" s="15"/>
      <c r="HE192" s="48"/>
      <c r="HF192" s="48"/>
      <c r="HG192" s="48"/>
      <c r="HH192" s="48"/>
      <c r="HI192" s="48"/>
      <c r="HJ192" s="48"/>
      <c r="HK192" s="48"/>
      <c r="HL192" s="15"/>
      <c r="HM192" s="14"/>
      <c r="HN192" s="14"/>
      <c r="HO192" s="48"/>
      <c r="HP192" s="15"/>
      <c r="HQ192" s="14"/>
      <c r="HR192" s="14"/>
      <c r="HS192" s="48"/>
      <c r="HT192" s="15"/>
      <c r="HU192" s="14"/>
      <c r="HV192" s="14"/>
      <c r="HW192" s="48"/>
      <c r="HX192" s="15"/>
      <c r="HY192" s="14"/>
      <c r="HZ192" s="14"/>
      <c r="IA192" s="48"/>
      <c r="IB192" s="15"/>
      <c r="IC192" s="14"/>
      <c r="ID192" s="14"/>
      <c r="IE192" s="48"/>
      <c r="IF192" s="15"/>
      <c r="IG192" s="14"/>
      <c r="IH192" s="14"/>
      <c r="II192" s="48"/>
      <c r="IJ192" s="15"/>
      <c r="IK192" s="14"/>
      <c r="IL192" s="14"/>
      <c r="IM192" s="48"/>
      <c r="IN192" s="15"/>
      <c r="IO192" s="14"/>
      <c r="IP192" s="14"/>
      <c r="IQ192" s="48"/>
      <c r="IR192" s="15"/>
      <c r="IS192" s="14"/>
    </row>
    <row r="193" spans="1:253" s="26" customFormat="1" ht="31.5" x14ac:dyDescent="0.25">
      <c r="A193" s="118" t="s">
        <v>365</v>
      </c>
      <c r="B193" s="78">
        <f t="shared" si="466"/>
        <v>4303.3999999999996</v>
      </c>
      <c r="C193" s="78">
        <f t="shared" si="467"/>
        <v>17852.199999999997</v>
      </c>
      <c r="D193" s="78">
        <f t="shared" si="468"/>
        <v>17749.691419999999</v>
      </c>
      <c r="E193" s="81">
        <f t="shared" ref="E193" si="547">D193/C193*100</f>
        <v>99.42579301150559</v>
      </c>
      <c r="F193" s="81"/>
      <c r="G193" s="81">
        <f>G194+G195</f>
        <v>0</v>
      </c>
      <c r="H193" s="81">
        <f t="shared" ref="H193:BP193" si="548">H194+H195</f>
        <v>0</v>
      </c>
      <c r="I193" s="81">
        <f t="shared" si="548"/>
        <v>0</v>
      </c>
      <c r="J193" s="81"/>
      <c r="K193" s="81">
        <f t="shared" si="548"/>
        <v>0</v>
      </c>
      <c r="L193" s="81">
        <f t="shared" si="548"/>
        <v>0</v>
      </c>
      <c r="M193" s="81">
        <f t="shared" si="548"/>
        <v>0</v>
      </c>
      <c r="N193" s="81">
        <f t="shared" ref="N193" si="549">N194+N195</f>
        <v>3890</v>
      </c>
      <c r="O193" s="81">
        <f t="shared" si="548"/>
        <v>3890</v>
      </c>
      <c r="P193" s="81">
        <f t="shared" si="548"/>
        <v>3890</v>
      </c>
      <c r="Q193" s="81">
        <f t="shared" si="548"/>
        <v>100</v>
      </c>
      <c r="R193" s="81"/>
      <c r="S193" s="81">
        <f t="shared" si="548"/>
        <v>0</v>
      </c>
      <c r="T193" s="81">
        <f t="shared" si="548"/>
        <v>0</v>
      </c>
      <c r="U193" s="81">
        <f t="shared" si="548"/>
        <v>0</v>
      </c>
      <c r="V193" s="81"/>
      <c r="W193" s="81">
        <f t="shared" si="548"/>
        <v>0</v>
      </c>
      <c r="X193" s="81">
        <f t="shared" si="548"/>
        <v>0</v>
      </c>
      <c r="Y193" s="81">
        <f t="shared" si="548"/>
        <v>0</v>
      </c>
      <c r="Z193" s="81">
        <f t="shared" ref="Z193" si="550">Z194+Z195</f>
        <v>0</v>
      </c>
      <c r="AA193" s="81">
        <f t="shared" si="548"/>
        <v>0</v>
      </c>
      <c r="AB193" s="81">
        <f t="shared" si="548"/>
        <v>0</v>
      </c>
      <c r="AC193" s="81">
        <f t="shared" si="548"/>
        <v>0</v>
      </c>
      <c r="AD193" s="81">
        <f t="shared" ref="AD193" si="551">AD194+AD195</f>
        <v>0</v>
      </c>
      <c r="AE193" s="81">
        <f t="shared" si="548"/>
        <v>0</v>
      </c>
      <c r="AF193" s="81">
        <f t="shared" ref="AF193" si="552">AF194+AF195</f>
        <v>0</v>
      </c>
      <c r="AG193" s="81"/>
      <c r="AH193" s="81">
        <f t="shared" ref="AH193" si="553">AH194+AH195</f>
        <v>413.4</v>
      </c>
      <c r="AI193" s="81">
        <f t="shared" si="548"/>
        <v>413.4</v>
      </c>
      <c r="AJ193" s="81">
        <f t="shared" ref="AJ193" si="554">AJ194+AJ195</f>
        <v>413.4</v>
      </c>
      <c r="AK193" s="81">
        <f t="shared" si="548"/>
        <v>100</v>
      </c>
      <c r="AL193" s="81"/>
      <c r="AM193" s="81">
        <f t="shared" si="548"/>
        <v>0</v>
      </c>
      <c r="AN193" s="81">
        <f t="shared" si="548"/>
        <v>0</v>
      </c>
      <c r="AO193" s="81"/>
      <c r="AP193" s="81"/>
      <c r="AQ193" s="81">
        <f t="shared" si="548"/>
        <v>0</v>
      </c>
      <c r="AR193" s="81">
        <f t="shared" si="548"/>
        <v>0</v>
      </c>
      <c r="AS193" s="81">
        <f t="shared" si="548"/>
        <v>0</v>
      </c>
      <c r="AT193" s="81"/>
      <c r="AU193" s="81">
        <f>SUM(AU194:AU204)</f>
        <v>437</v>
      </c>
      <c r="AV193" s="81">
        <f t="shared" ref="AV193:AZ193" si="555">SUM(AV194:AV204)</f>
        <v>437</v>
      </c>
      <c r="AW193" s="81">
        <f t="shared" ref="AW193:AW220" si="556">AV193/AU193*100</f>
        <v>100</v>
      </c>
      <c r="AX193" s="81"/>
      <c r="AY193" s="81">
        <f t="shared" si="555"/>
        <v>1927</v>
      </c>
      <c r="AZ193" s="81">
        <f t="shared" si="555"/>
        <v>1927</v>
      </c>
      <c r="BA193" s="81">
        <f t="shared" ref="BA193:BA220" si="557">AZ193/AY193*100</f>
        <v>100</v>
      </c>
      <c r="BB193" s="81"/>
      <c r="BC193" s="81">
        <f t="shared" si="548"/>
        <v>1200</v>
      </c>
      <c r="BD193" s="81">
        <f t="shared" ref="BD193" si="558">BD194+BD195</f>
        <v>1200</v>
      </c>
      <c r="BE193" s="81">
        <f t="shared" si="546"/>
        <v>100</v>
      </c>
      <c r="BF193" s="81"/>
      <c r="BG193" s="81">
        <f t="shared" si="548"/>
        <v>0</v>
      </c>
      <c r="BH193" s="81">
        <f t="shared" si="548"/>
        <v>0</v>
      </c>
      <c r="BI193" s="81">
        <f t="shared" si="548"/>
        <v>0</v>
      </c>
      <c r="BJ193" s="81"/>
      <c r="BK193" s="81">
        <f t="shared" si="548"/>
        <v>0</v>
      </c>
      <c r="BL193" s="81">
        <f t="shared" si="548"/>
        <v>0</v>
      </c>
      <c r="BM193" s="81">
        <f t="shared" si="548"/>
        <v>0</v>
      </c>
      <c r="BN193" s="81"/>
      <c r="BO193" s="81">
        <f t="shared" si="548"/>
        <v>0</v>
      </c>
      <c r="BP193" s="81">
        <f t="shared" si="548"/>
        <v>0</v>
      </c>
      <c r="BQ193" s="81">
        <f t="shared" ref="BQ193:CC193" si="559">BQ194+BQ195</f>
        <v>0</v>
      </c>
      <c r="BR193" s="81"/>
      <c r="BS193" s="81">
        <f t="shared" si="559"/>
        <v>0</v>
      </c>
      <c r="BT193" s="81">
        <f t="shared" si="559"/>
        <v>0</v>
      </c>
      <c r="BU193" s="81">
        <f t="shared" si="559"/>
        <v>0</v>
      </c>
      <c r="BV193" s="81"/>
      <c r="BW193" s="81">
        <f t="shared" si="559"/>
        <v>0</v>
      </c>
      <c r="BX193" s="81">
        <f t="shared" si="559"/>
        <v>0</v>
      </c>
      <c r="BY193" s="81">
        <f t="shared" si="559"/>
        <v>0</v>
      </c>
      <c r="BZ193" s="81"/>
      <c r="CA193" s="81">
        <f>SUM(CA194:CA204)</f>
        <v>2033.1999999999998</v>
      </c>
      <c r="CB193" s="81">
        <f>SUM(CB194:CB204)</f>
        <v>1930.6914199999997</v>
      </c>
      <c r="CC193" s="81">
        <f t="shared" si="559"/>
        <v>100</v>
      </c>
      <c r="CD193" s="81"/>
      <c r="CE193" s="81"/>
      <c r="CF193" s="81">
        <f>SUM(CF194:CF204)</f>
        <v>0</v>
      </c>
      <c r="CG193" s="81"/>
      <c r="CH193" s="81"/>
      <c r="CI193" s="81">
        <f t="shared" ref="CI193:CK193" si="560">CI194+CI195</f>
        <v>0</v>
      </c>
      <c r="CJ193" s="81">
        <f t="shared" si="560"/>
        <v>0</v>
      </c>
      <c r="CK193" s="81">
        <f t="shared" si="560"/>
        <v>0</v>
      </c>
      <c r="CL193" s="81"/>
      <c r="CM193" s="81">
        <f>SUM(CM194:CM204)</f>
        <v>0</v>
      </c>
      <c r="CN193" s="81">
        <f>SUM(CN194:CN204)</f>
        <v>0</v>
      </c>
      <c r="CO193" s="81"/>
      <c r="CP193" s="81"/>
      <c r="CQ193" s="81">
        <f>SUM(CQ194:CQ204)</f>
        <v>0</v>
      </c>
      <c r="CR193" s="81">
        <f>SUM(CR194:CR204)</f>
        <v>0</v>
      </c>
      <c r="CS193" s="81"/>
      <c r="CT193" s="81"/>
      <c r="CU193" s="81">
        <f>SUM(CU194:CU204)</f>
        <v>0</v>
      </c>
      <c r="CV193" s="81">
        <f>SUM(CV194:CV204)</f>
        <v>0</v>
      </c>
      <c r="CW193" s="81"/>
      <c r="CX193" s="81"/>
      <c r="CY193" s="81">
        <f>SUM(CY194:CY204)</f>
        <v>0</v>
      </c>
      <c r="CZ193" s="81">
        <f>SUM(CZ194:CZ204)</f>
        <v>0</v>
      </c>
      <c r="DA193" s="81"/>
      <c r="DB193" s="154"/>
      <c r="DC193" s="81">
        <f>SUM(DC194:DC204)</f>
        <v>0</v>
      </c>
      <c r="DD193" s="81">
        <f>SUM(DD194:DD204)</f>
        <v>0</v>
      </c>
      <c r="DE193" s="81"/>
      <c r="DF193" s="81"/>
      <c r="DG193" s="81">
        <f>SUM(DG194:DG204)</f>
        <v>325</v>
      </c>
      <c r="DH193" s="81">
        <f>SUM(DH194:DH204)</f>
        <v>325</v>
      </c>
      <c r="DI193" s="79">
        <f t="shared" si="483"/>
        <v>100</v>
      </c>
      <c r="DJ193" s="79"/>
      <c r="DK193" s="81">
        <f>SUM(DK194:DK204)</f>
        <v>100</v>
      </c>
      <c r="DL193" s="81">
        <f>SUM(DL194:DL204)</f>
        <v>100</v>
      </c>
      <c r="DM193" s="79">
        <f t="shared" ref="DM193:DM195" si="561">DL193/DK193*100</f>
        <v>100</v>
      </c>
      <c r="DN193" s="79"/>
      <c r="DO193" s="81">
        <f>SUM(DO194:DO204)</f>
        <v>0</v>
      </c>
      <c r="DP193" s="81">
        <f>SUM(DP194:DP204)</f>
        <v>0</v>
      </c>
      <c r="DQ193" s="79"/>
      <c r="DR193" s="79"/>
      <c r="DS193" s="81">
        <f>SUM(DS194:DS204)</f>
        <v>0</v>
      </c>
      <c r="DT193" s="81">
        <f>SUM(DT194:DT204)</f>
        <v>0</v>
      </c>
      <c r="DU193" s="79"/>
      <c r="DV193" s="79"/>
      <c r="DW193" s="81">
        <f>SUM(DW194:DW204)</f>
        <v>0</v>
      </c>
      <c r="DX193" s="81">
        <f>SUM(DX194:DX204)</f>
        <v>0</v>
      </c>
      <c r="DY193" s="79"/>
      <c r="DZ193" s="79"/>
      <c r="EA193" s="81">
        <f>SUM(EA194:EA204)</f>
        <v>0</v>
      </c>
      <c r="EB193" s="81">
        <f>SUM(EB194:EB204)</f>
        <v>0</v>
      </c>
      <c r="EC193" s="79"/>
      <c r="ED193" s="79"/>
      <c r="EE193" s="81">
        <f>SUM(EE194:EE204)</f>
        <v>0</v>
      </c>
      <c r="EF193" s="81">
        <f>SUM(EF194:EF204)</f>
        <v>0</v>
      </c>
      <c r="EG193" s="79"/>
      <c r="EH193" s="79"/>
      <c r="EI193" s="81">
        <f>SUM(EI194:EI204)</f>
        <v>0</v>
      </c>
      <c r="EJ193" s="81">
        <f>SUM(EJ194:EJ204)</f>
        <v>0</v>
      </c>
      <c r="EK193" s="79"/>
      <c r="EL193" s="79"/>
      <c r="EM193" s="81">
        <f>SUM(EM194:EM204)</f>
        <v>0</v>
      </c>
      <c r="EN193" s="81">
        <f>SUM(EN194:EN204)</f>
        <v>0</v>
      </c>
      <c r="EO193" s="79"/>
      <c r="EP193" s="79"/>
      <c r="EQ193" s="81">
        <f>SUM(EQ194:EQ204)</f>
        <v>0</v>
      </c>
      <c r="ER193" s="81">
        <f>SUM(ER194:ER204)</f>
        <v>0</v>
      </c>
      <c r="ES193" s="79"/>
      <c r="ET193" s="79"/>
      <c r="EU193" s="81">
        <f>SUM(EU194:EU204)</f>
        <v>0</v>
      </c>
      <c r="EV193" s="81">
        <f>SUM(EV194:EV204)</f>
        <v>0</v>
      </c>
      <c r="EW193" s="79"/>
      <c r="EX193" s="79"/>
      <c r="EY193" s="81">
        <f>SUM(EY194:EY204)</f>
        <v>0</v>
      </c>
      <c r="EZ193" s="81">
        <f>SUM(EZ194:EZ204)</f>
        <v>0</v>
      </c>
      <c r="FA193" s="79"/>
      <c r="FB193" s="79"/>
      <c r="FC193" s="81">
        <f>SUM(FC194:FC204)</f>
        <v>0</v>
      </c>
      <c r="FD193" s="81">
        <f>SUM(FD194:FD204)</f>
        <v>0</v>
      </c>
      <c r="FE193" s="79"/>
      <c r="FF193" s="79"/>
      <c r="FG193" s="81">
        <f>SUM(FG194:FG204)</f>
        <v>0</v>
      </c>
      <c r="FH193" s="81">
        <f>SUM(FH194:FH204)</f>
        <v>0</v>
      </c>
      <c r="FI193" s="79"/>
      <c r="FJ193" s="79"/>
      <c r="FK193" s="81">
        <f>SUM(FK194:FK204)</f>
        <v>0</v>
      </c>
      <c r="FL193" s="81">
        <f>SUM(FL194:FL204)</f>
        <v>0</v>
      </c>
      <c r="FM193" s="79"/>
      <c r="FN193" s="79"/>
      <c r="FO193" s="81">
        <f>SUM(FO194:FO204)</f>
        <v>0</v>
      </c>
      <c r="FP193" s="81">
        <f>SUM(FP194:FP204)</f>
        <v>0</v>
      </c>
      <c r="FQ193" s="79"/>
      <c r="FR193" s="79"/>
      <c r="FS193" s="81">
        <f t="shared" ref="FS193:FU193" si="562">FS194+FS195</f>
        <v>226.6</v>
      </c>
      <c r="FT193" s="81">
        <f t="shared" si="562"/>
        <v>226.6</v>
      </c>
      <c r="FU193" s="81">
        <f t="shared" si="562"/>
        <v>100</v>
      </c>
      <c r="FV193" s="81"/>
      <c r="FW193" s="81">
        <f t="shared" ref="FW193:FX193" si="563">FW194+FW195</f>
        <v>7000</v>
      </c>
      <c r="FX193" s="81">
        <f t="shared" si="563"/>
        <v>7000</v>
      </c>
      <c r="FY193" s="81">
        <f>FX193/FW193*100</f>
        <v>100</v>
      </c>
      <c r="FZ193" s="81"/>
      <c r="GA193" s="81"/>
      <c r="GB193" s="81"/>
      <c r="GC193" s="81"/>
      <c r="GD193" s="81"/>
      <c r="GE193" s="81"/>
      <c r="GF193" s="81"/>
      <c r="GG193" s="81"/>
      <c r="GH193" s="81"/>
      <c r="GI193" s="81"/>
      <c r="GJ193" s="81"/>
      <c r="GK193" s="81"/>
      <c r="GL193" s="81"/>
      <c r="GM193" s="81"/>
      <c r="GN193" s="81"/>
      <c r="GO193" s="81"/>
      <c r="GP193" s="81"/>
      <c r="GQ193" s="81"/>
      <c r="GR193" s="81"/>
      <c r="GS193" s="81"/>
      <c r="GT193" s="81"/>
      <c r="GU193" s="81"/>
      <c r="GV193" s="81"/>
      <c r="GW193" s="81"/>
      <c r="GX193" s="81"/>
      <c r="GY193" s="81"/>
      <c r="GZ193" s="81"/>
      <c r="HA193" s="81"/>
      <c r="HB193" s="81"/>
      <c r="HC193" s="81"/>
      <c r="HD193" s="81"/>
      <c r="HE193" s="81"/>
      <c r="HF193" s="81"/>
      <c r="HG193" s="81"/>
      <c r="HH193" s="81"/>
      <c r="HI193" s="81"/>
      <c r="HJ193" s="81"/>
      <c r="HK193" s="81">
        <f>SUM(HK194:HK204)</f>
        <v>300</v>
      </c>
      <c r="HL193" s="81">
        <f>SUM(HL194:HL204)</f>
        <v>300</v>
      </c>
      <c r="HM193" s="79">
        <f t="shared" si="464"/>
        <v>100</v>
      </c>
      <c r="HN193" s="79"/>
      <c r="HO193" s="81"/>
      <c r="HP193" s="81"/>
      <c r="HQ193" s="79"/>
      <c r="HR193" s="79"/>
      <c r="HS193" s="81"/>
      <c r="HT193" s="81"/>
      <c r="HU193" s="79"/>
      <c r="HV193" s="79"/>
      <c r="HW193" s="81"/>
      <c r="HX193" s="81"/>
      <c r="HY193" s="79"/>
      <c r="HZ193" s="79"/>
      <c r="IA193" s="81"/>
      <c r="IB193" s="81"/>
      <c r="IC193" s="79"/>
      <c r="ID193" s="79"/>
      <c r="IE193" s="81"/>
      <c r="IF193" s="81"/>
      <c r="IG193" s="79"/>
      <c r="IH193" s="79"/>
      <c r="II193" s="81"/>
      <c r="IJ193" s="81"/>
      <c r="IK193" s="79"/>
      <c r="IL193" s="79"/>
      <c r="IM193" s="81"/>
      <c r="IN193" s="81"/>
      <c r="IO193" s="79"/>
      <c r="IP193" s="79"/>
      <c r="IQ193" s="81"/>
      <c r="IR193" s="81"/>
      <c r="IS193" s="79"/>
    </row>
    <row r="194" spans="1:253" s="12" customFormat="1" ht="31.5" x14ac:dyDescent="0.25">
      <c r="A194" s="57" t="s">
        <v>337</v>
      </c>
      <c r="B194" s="48">
        <f t="shared" si="466"/>
        <v>4303.3999999999996</v>
      </c>
      <c r="C194" s="48">
        <f t="shared" si="467"/>
        <v>9802.6</v>
      </c>
      <c r="D194" s="48">
        <f t="shared" si="468"/>
        <v>9802.6</v>
      </c>
      <c r="E194" s="15">
        <f t="shared" si="133"/>
        <v>100</v>
      </c>
      <c r="F194" s="15"/>
      <c r="G194" s="15"/>
      <c r="H194" s="15"/>
      <c r="I194" s="15"/>
      <c r="J194" s="15"/>
      <c r="K194" s="15"/>
      <c r="L194" s="15"/>
      <c r="M194" s="15"/>
      <c r="N194" s="15">
        <v>3890</v>
      </c>
      <c r="O194" s="15">
        <v>3890</v>
      </c>
      <c r="P194" s="15">
        <v>3890</v>
      </c>
      <c r="Q194" s="15">
        <f t="shared" si="283"/>
        <v>100</v>
      </c>
      <c r="R194" s="15"/>
      <c r="S194" s="15"/>
      <c r="T194" s="15"/>
      <c r="U194" s="15"/>
      <c r="V194" s="15"/>
      <c r="W194" s="15"/>
      <c r="X194" s="15"/>
      <c r="Y194" s="15"/>
      <c r="Z194" s="15"/>
      <c r="AA194" s="15"/>
      <c r="AB194" s="15"/>
      <c r="AC194" s="14"/>
      <c r="AD194" s="15"/>
      <c r="AE194" s="15"/>
      <c r="AF194" s="15"/>
      <c r="AG194" s="15"/>
      <c r="AH194" s="15">
        <v>413.4</v>
      </c>
      <c r="AI194" s="15">
        <v>413.4</v>
      </c>
      <c r="AJ194" s="15">
        <v>413.4</v>
      </c>
      <c r="AK194" s="14">
        <f t="shared" si="213"/>
        <v>100</v>
      </c>
      <c r="AL194" s="14"/>
      <c r="AM194" s="15"/>
      <c r="AN194" s="15"/>
      <c r="AO194" s="14"/>
      <c r="AP194" s="14"/>
      <c r="AQ194" s="15"/>
      <c r="AR194" s="15"/>
      <c r="AS194" s="14"/>
      <c r="AT194" s="14"/>
      <c r="AU194" s="48">
        <v>437</v>
      </c>
      <c r="AV194" s="48">
        <v>437</v>
      </c>
      <c r="AW194" s="15">
        <f t="shared" si="556"/>
        <v>100</v>
      </c>
      <c r="AX194" s="15"/>
      <c r="AY194" s="48">
        <v>1927</v>
      </c>
      <c r="AZ194" s="48">
        <v>1927</v>
      </c>
      <c r="BA194" s="15">
        <f t="shared" si="557"/>
        <v>100</v>
      </c>
      <c r="BB194" s="15"/>
      <c r="BC194" s="15">
        <v>1200</v>
      </c>
      <c r="BD194" s="15">
        <v>1200</v>
      </c>
      <c r="BE194" s="15">
        <f t="shared" si="546"/>
        <v>100</v>
      </c>
      <c r="BF194" s="15"/>
      <c r="BG194" s="15"/>
      <c r="BH194" s="15"/>
      <c r="BI194" s="14"/>
      <c r="BJ194" s="14"/>
      <c r="BK194" s="15"/>
      <c r="BL194" s="15"/>
      <c r="BM194" s="14"/>
      <c r="BN194" s="14"/>
      <c r="BO194" s="15"/>
      <c r="BP194" s="15"/>
      <c r="BQ194" s="14"/>
      <c r="BR194" s="14"/>
      <c r="BS194" s="15"/>
      <c r="BT194" s="15"/>
      <c r="BU194" s="14"/>
      <c r="BV194" s="14"/>
      <c r="BW194" s="15"/>
      <c r="BX194" s="15"/>
      <c r="BY194" s="14"/>
      <c r="BZ194" s="14"/>
      <c r="CA194" s="48">
        <v>1083.5999999999999</v>
      </c>
      <c r="CB194" s="48">
        <v>1083.5999999999999</v>
      </c>
      <c r="CC194" s="14">
        <f t="shared" ref="CC194:CC204" si="564">CB194/CA194*100</f>
        <v>100</v>
      </c>
      <c r="CD194" s="14"/>
      <c r="CE194" s="48"/>
      <c r="CF194" s="15"/>
      <c r="CG194" s="14"/>
      <c r="CH194" s="14"/>
      <c r="CI194" s="15"/>
      <c r="CJ194" s="15"/>
      <c r="CK194" s="14"/>
      <c r="CL194" s="14"/>
      <c r="CM194" s="48"/>
      <c r="CN194" s="15"/>
      <c r="CO194" s="14"/>
      <c r="CP194" s="14"/>
      <c r="CQ194" s="48"/>
      <c r="CR194" s="15"/>
      <c r="CS194" s="14"/>
      <c r="CT194" s="14"/>
      <c r="CU194" s="48"/>
      <c r="CV194" s="15"/>
      <c r="CW194" s="14"/>
      <c r="CX194" s="14"/>
      <c r="CY194" s="48"/>
      <c r="CZ194" s="15"/>
      <c r="DA194" s="14"/>
      <c r="DB194" s="155"/>
      <c r="DC194" s="48"/>
      <c r="DD194" s="48"/>
      <c r="DE194" s="14"/>
      <c r="DF194" s="14"/>
      <c r="DG194" s="48">
        <v>325</v>
      </c>
      <c r="DH194" s="48">
        <v>325</v>
      </c>
      <c r="DI194" s="14">
        <f t="shared" si="483"/>
        <v>100</v>
      </c>
      <c r="DJ194" s="14"/>
      <c r="DK194" s="48"/>
      <c r="DL194" s="15"/>
      <c r="DM194" s="14"/>
      <c r="DN194" s="14"/>
      <c r="DO194" s="48"/>
      <c r="DP194" s="15"/>
      <c r="DQ194" s="14"/>
      <c r="DR194" s="14"/>
      <c r="DS194" s="48"/>
      <c r="DT194" s="15"/>
      <c r="DU194" s="14"/>
      <c r="DV194" s="14"/>
      <c r="DW194" s="48"/>
      <c r="DX194" s="15"/>
      <c r="DY194" s="14"/>
      <c r="DZ194" s="14"/>
      <c r="EA194" s="48"/>
      <c r="EB194" s="15"/>
      <c r="EC194" s="14"/>
      <c r="ED194" s="14"/>
      <c r="EE194" s="48"/>
      <c r="EF194" s="15"/>
      <c r="EG194" s="14"/>
      <c r="EH194" s="14"/>
      <c r="EI194" s="48"/>
      <c r="EJ194" s="15"/>
      <c r="EK194" s="14"/>
      <c r="EL194" s="14"/>
      <c r="EM194" s="48"/>
      <c r="EN194" s="15"/>
      <c r="EO194" s="14"/>
      <c r="EP194" s="14"/>
      <c r="EQ194" s="48"/>
      <c r="ER194" s="15"/>
      <c r="ES194" s="14"/>
      <c r="ET194" s="14"/>
      <c r="EU194" s="48"/>
      <c r="EV194" s="15"/>
      <c r="EW194" s="14"/>
      <c r="EX194" s="14"/>
      <c r="EY194" s="48"/>
      <c r="EZ194" s="15"/>
      <c r="FA194" s="14"/>
      <c r="FB194" s="14"/>
      <c r="FC194" s="48"/>
      <c r="FD194" s="15"/>
      <c r="FE194" s="14"/>
      <c r="FF194" s="14"/>
      <c r="FG194" s="48"/>
      <c r="FH194" s="15"/>
      <c r="FI194" s="14"/>
      <c r="FJ194" s="14"/>
      <c r="FK194" s="48"/>
      <c r="FL194" s="15"/>
      <c r="FM194" s="14"/>
      <c r="FN194" s="14"/>
      <c r="FO194" s="48"/>
      <c r="FP194" s="15"/>
      <c r="FQ194" s="14"/>
      <c r="FR194" s="14"/>
      <c r="FS194" s="133">
        <v>226.6</v>
      </c>
      <c r="FT194" s="15">
        <v>226.6</v>
      </c>
      <c r="FU194" s="14">
        <f t="shared" ref="FU194" si="565">FT194/FS194*100</f>
        <v>100</v>
      </c>
      <c r="FV194" s="14"/>
      <c r="FW194" s="133"/>
      <c r="FX194" s="15"/>
      <c r="FY194" s="15"/>
      <c r="FZ194" s="15"/>
      <c r="GA194" s="133"/>
      <c r="GB194" s="15"/>
      <c r="GC194" s="15"/>
      <c r="GD194" s="15"/>
      <c r="GE194" s="133"/>
      <c r="GF194" s="15"/>
      <c r="GG194" s="15"/>
      <c r="GH194" s="15"/>
      <c r="GI194" s="133"/>
      <c r="GJ194" s="15"/>
      <c r="GK194" s="15"/>
      <c r="GL194" s="15"/>
      <c r="GM194" s="133"/>
      <c r="GN194" s="15"/>
      <c r="GO194" s="15"/>
      <c r="GP194" s="15"/>
      <c r="GQ194" s="133"/>
      <c r="GR194" s="15"/>
      <c r="GS194" s="15"/>
      <c r="GT194" s="15"/>
      <c r="GU194" s="133"/>
      <c r="GV194" s="15"/>
      <c r="GW194" s="15"/>
      <c r="GX194" s="15"/>
      <c r="GY194" s="133"/>
      <c r="GZ194" s="15"/>
      <c r="HA194" s="15"/>
      <c r="HB194" s="15"/>
      <c r="HC194" s="133"/>
      <c r="HD194" s="15"/>
      <c r="HE194" s="15"/>
      <c r="HF194" s="15"/>
      <c r="HG194" s="133"/>
      <c r="HH194" s="133"/>
      <c r="HI194" s="15"/>
      <c r="HJ194" s="15"/>
      <c r="HK194" s="133">
        <v>300</v>
      </c>
      <c r="HL194" s="133">
        <v>300</v>
      </c>
      <c r="HM194" s="14">
        <f t="shared" si="464"/>
        <v>100</v>
      </c>
      <c r="HN194" s="14"/>
      <c r="HO194" s="133"/>
      <c r="HP194" s="133"/>
      <c r="HQ194" s="14"/>
      <c r="HR194" s="14"/>
      <c r="HS194" s="133"/>
      <c r="HT194" s="133"/>
      <c r="HU194" s="14"/>
      <c r="HV194" s="14"/>
      <c r="HW194" s="133"/>
      <c r="HX194" s="133"/>
      <c r="HY194" s="14"/>
      <c r="HZ194" s="14"/>
      <c r="IA194" s="133"/>
      <c r="IB194" s="133"/>
      <c r="IC194" s="14"/>
      <c r="ID194" s="14"/>
      <c r="IE194" s="133"/>
      <c r="IF194" s="133"/>
      <c r="IG194" s="14"/>
      <c r="IH194" s="14"/>
      <c r="II194" s="133"/>
      <c r="IJ194" s="133"/>
      <c r="IK194" s="14"/>
      <c r="IL194" s="14"/>
      <c r="IM194" s="133"/>
      <c r="IN194" s="133"/>
      <c r="IO194" s="14"/>
      <c r="IP194" s="14"/>
      <c r="IQ194" s="133"/>
      <c r="IR194" s="133"/>
      <c r="IS194" s="14"/>
    </row>
    <row r="195" spans="1:253" s="12" customFormat="1" ht="15.75" x14ac:dyDescent="0.25">
      <c r="A195" s="57" t="s">
        <v>364</v>
      </c>
      <c r="B195" s="48">
        <f t="shared" si="466"/>
        <v>0</v>
      </c>
      <c r="C195" s="48">
        <f t="shared" si="467"/>
        <v>7100</v>
      </c>
      <c r="D195" s="48">
        <f t="shared" si="468"/>
        <v>7100</v>
      </c>
      <c r="E195" s="15">
        <f t="shared" si="133"/>
        <v>100</v>
      </c>
      <c r="F195" s="15"/>
      <c r="G195" s="48"/>
      <c r="H195" s="48"/>
      <c r="I195" s="48"/>
      <c r="J195" s="48"/>
      <c r="K195" s="48"/>
      <c r="L195" s="48"/>
      <c r="M195" s="48"/>
      <c r="N195" s="48"/>
      <c r="O195" s="48"/>
      <c r="P195" s="48"/>
      <c r="Q195" s="48"/>
      <c r="R195" s="48"/>
      <c r="S195" s="287"/>
      <c r="T195" s="287"/>
      <c r="U195" s="287"/>
      <c r="V195" s="287"/>
      <c r="W195" s="287"/>
      <c r="X195" s="287"/>
      <c r="Y195" s="287"/>
      <c r="Z195" s="287"/>
      <c r="AA195" s="287"/>
      <c r="AB195" s="287"/>
      <c r="AC195" s="287"/>
      <c r="AD195" s="287"/>
      <c r="AE195" s="287"/>
      <c r="AF195" s="287"/>
      <c r="AG195" s="15"/>
      <c r="AH195" s="48"/>
      <c r="AI195" s="48"/>
      <c r="AJ195" s="48"/>
      <c r="AK195" s="48"/>
      <c r="AL195" s="48"/>
      <c r="AM195" s="14"/>
      <c r="AN195" s="14"/>
      <c r="AO195" s="14"/>
      <c r="AP195" s="14"/>
      <c r="AQ195" s="287"/>
      <c r="AR195" s="287"/>
      <c r="AS195" s="287"/>
      <c r="AT195" s="287"/>
      <c r="AU195" s="287"/>
      <c r="AV195" s="287"/>
      <c r="AW195" s="15"/>
      <c r="AX195" s="15"/>
      <c r="AY195" s="287"/>
      <c r="AZ195" s="287"/>
      <c r="BA195" s="15"/>
      <c r="BB195" s="15"/>
      <c r="BC195" s="287"/>
      <c r="BD195" s="287"/>
      <c r="BE195" s="287"/>
      <c r="BF195" s="287"/>
      <c r="BG195" s="287"/>
      <c r="BH195" s="287"/>
      <c r="BI195" s="287"/>
      <c r="BJ195" s="287"/>
      <c r="BK195" s="287"/>
      <c r="BL195" s="287"/>
      <c r="BM195" s="287"/>
      <c r="BN195" s="287"/>
      <c r="BO195" s="287"/>
      <c r="BP195" s="287"/>
      <c r="BQ195" s="287"/>
      <c r="BR195" s="287"/>
      <c r="BS195" s="287"/>
      <c r="BT195" s="287"/>
      <c r="BU195" s="287"/>
      <c r="BV195" s="287"/>
      <c r="BW195" s="287"/>
      <c r="BX195" s="287"/>
      <c r="BY195" s="287"/>
      <c r="BZ195" s="287"/>
      <c r="CA195" s="48"/>
      <c r="CB195" s="48"/>
      <c r="CC195" s="14"/>
      <c r="CD195" s="14"/>
      <c r="CE195" s="48"/>
      <c r="CF195" s="15"/>
      <c r="CG195" s="287"/>
      <c r="CH195" s="287"/>
      <c r="CI195" s="287"/>
      <c r="CJ195" s="287"/>
      <c r="CK195" s="287"/>
      <c r="CL195" s="287"/>
      <c r="CM195" s="48"/>
      <c r="CN195" s="15"/>
      <c r="CO195" s="287"/>
      <c r="CP195" s="287"/>
      <c r="CQ195" s="48"/>
      <c r="CR195" s="15"/>
      <c r="CS195" s="287"/>
      <c r="CT195" s="287"/>
      <c r="CU195" s="48"/>
      <c r="CV195" s="15"/>
      <c r="CW195" s="287"/>
      <c r="CX195" s="287"/>
      <c r="CY195" s="48"/>
      <c r="CZ195" s="15"/>
      <c r="DA195" s="287"/>
      <c r="DB195" s="275"/>
      <c r="DC195" s="48"/>
      <c r="DD195" s="48"/>
      <c r="DE195" s="287"/>
      <c r="DF195" s="287"/>
      <c r="DG195" s="48"/>
      <c r="DH195" s="48"/>
      <c r="DI195" s="14"/>
      <c r="DJ195" s="14"/>
      <c r="DK195" s="48">
        <v>100</v>
      </c>
      <c r="DL195" s="15">
        <v>100</v>
      </c>
      <c r="DM195" s="14">
        <f t="shared" si="561"/>
        <v>100</v>
      </c>
      <c r="DN195" s="14"/>
      <c r="DO195" s="48"/>
      <c r="DP195" s="15"/>
      <c r="DQ195" s="14"/>
      <c r="DR195" s="14"/>
      <c r="DS195" s="48"/>
      <c r="DT195" s="15"/>
      <c r="DU195" s="14"/>
      <c r="DV195" s="14"/>
      <c r="DW195" s="48"/>
      <c r="DX195" s="15"/>
      <c r="DY195" s="14"/>
      <c r="DZ195" s="14"/>
      <c r="EA195" s="48"/>
      <c r="EB195" s="15"/>
      <c r="EC195" s="14"/>
      <c r="ED195" s="14"/>
      <c r="EE195" s="48"/>
      <c r="EF195" s="15"/>
      <c r="EG195" s="14"/>
      <c r="EH195" s="14"/>
      <c r="EI195" s="48"/>
      <c r="EJ195" s="15"/>
      <c r="EK195" s="14"/>
      <c r="EL195" s="14"/>
      <c r="EM195" s="48"/>
      <c r="EN195" s="15"/>
      <c r="EO195" s="14"/>
      <c r="EP195" s="14"/>
      <c r="EQ195" s="48"/>
      <c r="ER195" s="15"/>
      <c r="ES195" s="14"/>
      <c r="ET195" s="14"/>
      <c r="EU195" s="48"/>
      <c r="EV195" s="15"/>
      <c r="EW195" s="14"/>
      <c r="EX195" s="14"/>
      <c r="EY195" s="48"/>
      <c r="EZ195" s="15"/>
      <c r="FA195" s="14"/>
      <c r="FB195" s="14"/>
      <c r="FC195" s="48"/>
      <c r="FD195" s="15"/>
      <c r="FE195" s="14"/>
      <c r="FF195" s="14"/>
      <c r="FG195" s="48"/>
      <c r="FH195" s="15"/>
      <c r="FI195" s="14"/>
      <c r="FJ195" s="14"/>
      <c r="FK195" s="48"/>
      <c r="FL195" s="15"/>
      <c r="FM195" s="14"/>
      <c r="FN195" s="14"/>
      <c r="FO195" s="48"/>
      <c r="FP195" s="15"/>
      <c r="FQ195" s="14"/>
      <c r="FR195" s="14"/>
      <c r="FS195" s="48"/>
      <c r="FT195" s="15"/>
      <c r="FU195" s="48"/>
      <c r="FV195" s="48"/>
      <c r="FW195" s="133">
        <v>7000</v>
      </c>
      <c r="FX195" s="133">
        <v>7000</v>
      </c>
      <c r="FY195" s="15">
        <f t="shared" ref="FY195" si="566">FX195/FW195*100</f>
        <v>100</v>
      </c>
      <c r="FZ195" s="15"/>
      <c r="GA195" s="133"/>
      <c r="GB195" s="15"/>
      <c r="GC195" s="15"/>
      <c r="GD195" s="15"/>
      <c r="GE195" s="133"/>
      <c r="GF195" s="15"/>
      <c r="GG195" s="15"/>
      <c r="GH195" s="15"/>
      <c r="GI195" s="133"/>
      <c r="GJ195" s="15"/>
      <c r="GK195" s="15"/>
      <c r="GL195" s="15"/>
      <c r="GM195" s="133"/>
      <c r="GN195" s="15"/>
      <c r="GO195" s="15"/>
      <c r="GP195" s="15"/>
      <c r="GQ195" s="133"/>
      <c r="GR195" s="15"/>
      <c r="GS195" s="15"/>
      <c r="GT195" s="15"/>
      <c r="GU195" s="133"/>
      <c r="GV195" s="15"/>
      <c r="GW195" s="15"/>
      <c r="GX195" s="15"/>
      <c r="GY195" s="133"/>
      <c r="GZ195" s="15"/>
      <c r="HA195" s="15"/>
      <c r="HB195" s="15"/>
      <c r="HC195" s="133"/>
      <c r="HD195" s="15"/>
      <c r="HE195" s="15"/>
      <c r="HF195" s="15"/>
      <c r="HG195" s="133"/>
      <c r="HH195" s="133"/>
      <c r="HI195" s="15"/>
      <c r="HJ195" s="15"/>
      <c r="HK195" s="133"/>
      <c r="HL195" s="15"/>
      <c r="HM195" s="14"/>
      <c r="HN195" s="14"/>
      <c r="HO195" s="133"/>
      <c r="HP195" s="15"/>
      <c r="HQ195" s="14"/>
      <c r="HR195" s="14"/>
      <c r="HS195" s="133"/>
      <c r="HT195" s="15"/>
      <c r="HU195" s="14"/>
      <c r="HV195" s="14"/>
      <c r="HW195" s="133"/>
      <c r="HX195" s="15"/>
      <c r="HY195" s="14"/>
      <c r="HZ195" s="14"/>
      <c r="IA195" s="133"/>
      <c r="IB195" s="15"/>
      <c r="IC195" s="14"/>
      <c r="ID195" s="14"/>
      <c r="IE195" s="133"/>
      <c r="IF195" s="15"/>
      <c r="IG195" s="14"/>
      <c r="IH195" s="14"/>
      <c r="II195" s="133"/>
      <c r="IJ195" s="15"/>
      <c r="IK195" s="14"/>
      <c r="IL195" s="14"/>
      <c r="IM195" s="133"/>
      <c r="IN195" s="15"/>
      <c r="IO195" s="14"/>
      <c r="IP195" s="14"/>
      <c r="IQ195" s="133"/>
      <c r="IR195" s="15"/>
      <c r="IS195" s="14"/>
    </row>
    <row r="196" spans="1:253" s="12" customFormat="1" ht="15.75" x14ac:dyDescent="0.25">
      <c r="A196" s="57" t="s">
        <v>549</v>
      </c>
      <c r="B196" s="48">
        <f t="shared" si="466"/>
        <v>0</v>
      </c>
      <c r="C196" s="48">
        <f t="shared" si="467"/>
        <v>97.6</v>
      </c>
      <c r="D196" s="48">
        <f t="shared" si="468"/>
        <v>97.6</v>
      </c>
      <c r="E196" s="15">
        <f t="shared" si="133"/>
        <v>100</v>
      </c>
      <c r="F196" s="15"/>
      <c r="G196" s="48"/>
      <c r="H196" s="48"/>
      <c r="I196" s="48"/>
      <c r="J196" s="48"/>
      <c r="K196" s="48"/>
      <c r="L196" s="48"/>
      <c r="M196" s="48"/>
      <c r="N196" s="48"/>
      <c r="O196" s="48"/>
      <c r="P196" s="48"/>
      <c r="Q196" s="48"/>
      <c r="R196" s="48"/>
      <c r="S196" s="287"/>
      <c r="T196" s="287"/>
      <c r="U196" s="287"/>
      <c r="V196" s="287"/>
      <c r="W196" s="287"/>
      <c r="X196" s="287"/>
      <c r="Y196" s="287"/>
      <c r="Z196" s="287"/>
      <c r="AA196" s="287"/>
      <c r="AB196" s="287"/>
      <c r="AC196" s="287"/>
      <c r="AD196" s="287"/>
      <c r="AE196" s="287"/>
      <c r="AF196" s="287"/>
      <c r="AG196" s="15"/>
      <c r="AH196" s="48"/>
      <c r="AI196" s="48"/>
      <c r="AJ196" s="48"/>
      <c r="AK196" s="48"/>
      <c r="AL196" s="48"/>
      <c r="AM196" s="14"/>
      <c r="AN196" s="14"/>
      <c r="AO196" s="14"/>
      <c r="AP196" s="14"/>
      <c r="AQ196" s="287"/>
      <c r="AR196" s="287"/>
      <c r="AS196" s="287"/>
      <c r="AT196" s="287"/>
      <c r="AU196" s="287"/>
      <c r="AV196" s="287"/>
      <c r="AW196" s="15"/>
      <c r="AX196" s="15"/>
      <c r="AY196" s="287"/>
      <c r="AZ196" s="287"/>
      <c r="BA196" s="15"/>
      <c r="BB196" s="15"/>
      <c r="BC196" s="287"/>
      <c r="BD196" s="287"/>
      <c r="BE196" s="287"/>
      <c r="BF196" s="287"/>
      <c r="BG196" s="287"/>
      <c r="BH196" s="287"/>
      <c r="BI196" s="287"/>
      <c r="BJ196" s="287"/>
      <c r="BK196" s="287"/>
      <c r="BL196" s="287"/>
      <c r="BM196" s="287"/>
      <c r="BN196" s="287"/>
      <c r="BO196" s="287"/>
      <c r="BP196" s="287"/>
      <c r="BQ196" s="287"/>
      <c r="BR196" s="287"/>
      <c r="BS196" s="287"/>
      <c r="BT196" s="287"/>
      <c r="BU196" s="287"/>
      <c r="BV196" s="287"/>
      <c r="BW196" s="287"/>
      <c r="BX196" s="287"/>
      <c r="BY196" s="287"/>
      <c r="BZ196" s="287"/>
      <c r="CA196" s="48">
        <v>97.6</v>
      </c>
      <c r="CB196" s="48">
        <v>97.6</v>
      </c>
      <c r="CC196" s="14">
        <f t="shared" si="564"/>
        <v>100</v>
      </c>
      <c r="CD196" s="14"/>
      <c r="CE196" s="48"/>
      <c r="CF196" s="15"/>
      <c r="CG196" s="287"/>
      <c r="CH196" s="287"/>
      <c r="CI196" s="287"/>
      <c r="CJ196" s="287"/>
      <c r="CK196" s="287"/>
      <c r="CL196" s="287"/>
      <c r="CM196" s="48"/>
      <c r="CN196" s="15"/>
      <c r="CO196" s="287"/>
      <c r="CP196" s="287"/>
      <c r="CQ196" s="48"/>
      <c r="CR196" s="15"/>
      <c r="CS196" s="287"/>
      <c r="CT196" s="287"/>
      <c r="CU196" s="48"/>
      <c r="CV196" s="15"/>
      <c r="CW196" s="287"/>
      <c r="CX196" s="287"/>
      <c r="CY196" s="48"/>
      <c r="CZ196" s="15"/>
      <c r="DA196" s="287"/>
      <c r="DB196" s="275"/>
      <c r="DC196" s="48"/>
      <c r="DD196" s="48"/>
      <c r="DE196" s="287"/>
      <c r="DF196" s="287"/>
      <c r="DG196" s="48"/>
      <c r="DH196" s="48"/>
      <c r="DI196" s="14"/>
      <c r="DJ196" s="14"/>
      <c r="DK196" s="48"/>
      <c r="DL196" s="15"/>
      <c r="DM196" s="14"/>
      <c r="DN196" s="14"/>
      <c r="DO196" s="48"/>
      <c r="DP196" s="15"/>
      <c r="DQ196" s="14"/>
      <c r="DR196" s="14"/>
      <c r="DS196" s="48"/>
      <c r="DT196" s="15"/>
      <c r="DU196" s="14"/>
      <c r="DV196" s="14"/>
      <c r="DW196" s="48"/>
      <c r="DX196" s="15"/>
      <c r="DY196" s="14"/>
      <c r="DZ196" s="14"/>
      <c r="EA196" s="48"/>
      <c r="EB196" s="15"/>
      <c r="EC196" s="14"/>
      <c r="ED196" s="14"/>
      <c r="EE196" s="48"/>
      <c r="EF196" s="15"/>
      <c r="EG196" s="14"/>
      <c r="EH196" s="14"/>
      <c r="EI196" s="48"/>
      <c r="EJ196" s="15"/>
      <c r="EK196" s="14"/>
      <c r="EL196" s="14"/>
      <c r="EM196" s="48"/>
      <c r="EN196" s="15"/>
      <c r="EO196" s="14"/>
      <c r="EP196" s="14"/>
      <c r="EQ196" s="48"/>
      <c r="ER196" s="15"/>
      <c r="ES196" s="14"/>
      <c r="ET196" s="14"/>
      <c r="EU196" s="48"/>
      <c r="EV196" s="15"/>
      <c r="EW196" s="14"/>
      <c r="EX196" s="14"/>
      <c r="EY196" s="48"/>
      <c r="EZ196" s="15"/>
      <c r="FA196" s="14"/>
      <c r="FB196" s="14"/>
      <c r="FC196" s="48"/>
      <c r="FD196" s="15"/>
      <c r="FE196" s="14"/>
      <c r="FF196" s="14"/>
      <c r="FG196" s="48"/>
      <c r="FH196" s="15"/>
      <c r="FI196" s="14"/>
      <c r="FJ196" s="14"/>
      <c r="FK196" s="48"/>
      <c r="FL196" s="15"/>
      <c r="FM196" s="14"/>
      <c r="FN196" s="14"/>
      <c r="FO196" s="48"/>
      <c r="FP196" s="15"/>
      <c r="FQ196" s="14"/>
      <c r="FR196" s="14"/>
      <c r="FS196" s="48"/>
      <c r="FT196" s="15"/>
      <c r="FU196" s="48"/>
      <c r="FV196" s="48"/>
      <c r="FW196" s="48"/>
      <c r="FX196" s="15"/>
      <c r="FY196" s="48"/>
      <c r="FZ196" s="48"/>
      <c r="GA196" s="48"/>
      <c r="GB196" s="15"/>
      <c r="GC196" s="48"/>
      <c r="GD196" s="48"/>
      <c r="GE196" s="48"/>
      <c r="GF196" s="15"/>
      <c r="GG196" s="48"/>
      <c r="GH196" s="48"/>
      <c r="GI196" s="48"/>
      <c r="GJ196" s="15"/>
      <c r="GK196" s="48"/>
      <c r="GL196" s="48"/>
      <c r="GM196" s="48"/>
      <c r="GN196" s="15"/>
      <c r="GO196" s="48"/>
      <c r="GP196" s="48"/>
      <c r="GQ196" s="48"/>
      <c r="GR196" s="15"/>
      <c r="GS196" s="48"/>
      <c r="GT196" s="48"/>
      <c r="GU196" s="48"/>
      <c r="GV196" s="15"/>
      <c r="GW196" s="48"/>
      <c r="GX196" s="48"/>
      <c r="GY196" s="48"/>
      <c r="GZ196" s="15"/>
      <c r="HA196" s="48"/>
      <c r="HB196" s="48"/>
      <c r="HC196" s="48"/>
      <c r="HD196" s="15"/>
      <c r="HE196" s="48"/>
      <c r="HF196" s="48"/>
      <c r="HG196" s="48"/>
      <c r="HH196" s="48"/>
      <c r="HI196" s="48"/>
      <c r="HJ196" s="48"/>
      <c r="HK196" s="48"/>
      <c r="HL196" s="15"/>
      <c r="HM196" s="14"/>
      <c r="HN196" s="14"/>
      <c r="HO196" s="48"/>
      <c r="HP196" s="15"/>
      <c r="HQ196" s="14"/>
      <c r="HR196" s="14"/>
      <c r="HS196" s="48"/>
      <c r="HT196" s="15"/>
      <c r="HU196" s="14"/>
      <c r="HV196" s="14"/>
      <c r="HW196" s="48"/>
      <c r="HX196" s="15"/>
      <c r="HY196" s="14"/>
      <c r="HZ196" s="14"/>
      <c r="IA196" s="48"/>
      <c r="IB196" s="15"/>
      <c r="IC196" s="14"/>
      <c r="ID196" s="14"/>
      <c r="IE196" s="48"/>
      <c r="IF196" s="15"/>
      <c r="IG196" s="14"/>
      <c r="IH196" s="14"/>
      <c r="II196" s="48"/>
      <c r="IJ196" s="15"/>
      <c r="IK196" s="14"/>
      <c r="IL196" s="14"/>
      <c r="IM196" s="48"/>
      <c r="IN196" s="15"/>
      <c r="IO196" s="14"/>
      <c r="IP196" s="14"/>
      <c r="IQ196" s="48"/>
      <c r="IR196" s="15"/>
      <c r="IS196" s="14"/>
    </row>
    <row r="197" spans="1:253" s="12" customFormat="1" ht="15.75" x14ac:dyDescent="0.25">
      <c r="A197" s="57" t="s">
        <v>550</v>
      </c>
      <c r="B197" s="48">
        <f t="shared" si="466"/>
        <v>0</v>
      </c>
      <c r="C197" s="48">
        <f t="shared" si="467"/>
        <v>110.5</v>
      </c>
      <c r="D197" s="48">
        <f t="shared" si="468"/>
        <v>110.5</v>
      </c>
      <c r="E197" s="15">
        <f t="shared" si="133"/>
        <v>100</v>
      </c>
      <c r="F197" s="15"/>
      <c r="G197" s="48"/>
      <c r="H197" s="48"/>
      <c r="I197" s="48"/>
      <c r="J197" s="48"/>
      <c r="K197" s="48"/>
      <c r="L197" s="48"/>
      <c r="M197" s="48"/>
      <c r="N197" s="48"/>
      <c r="O197" s="48"/>
      <c r="P197" s="48"/>
      <c r="Q197" s="48"/>
      <c r="R197" s="48"/>
      <c r="S197" s="287"/>
      <c r="T197" s="287"/>
      <c r="U197" s="287"/>
      <c r="V197" s="287"/>
      <c r="W197" s="287"/>
      <c r="X197" s="287"/>
      <c r="Y197" s="287"/>
      <c r="Z197" s="287"/>
      <c r="AA197" s="287"/>
      <c r="AB197" s="287"/>
      <c r="AC197" s="287"/>
      <c r="AD197" s="287"/>
      <c r="AE197" s="287"/>
      <c r="AF197" s="287"/>
      <c r="AG197" s="15"/>
      <c r="AH197" s="48"/>
      <c r="AI197" s="48"/>
      <c r="AJ197" s="48"/>
      <c r="AK197" s="48"/>
      <c r="AL197" s="48"/>
      <c r="AM197" s="14"/>
      <c r="AN197" s="14"/>
      <c r="AO197" s="14"/>
      <c r="AP197" s="14"/>
      <c r="AQ197" s="287"/>
      <c r="AR197" s="287"/>
      <c r="AS197" s="287"/>
      <c r="AT197" s="287"/>
      <c r="AU197" s="287"/>
      <c r="AV197" s="287"/>
      <c r="AW197" s="15"/>
      <c r="AX197" s="15"/>
      <c r="AY197" s="287"/>
      <c r="AZ197" s="287"/>
      <c r="BA197" s="15"/>
      <c r="BB197" s="15"/>
      <c r="BC197" s="287"/>
      <c r="BD197" s="287"/>
      <c r="BE197" s="287"/>
      <c r="BF197" s="287"/>
      <c r="BG197" s="287"/>
      <c r="BH197" s="287"/>
      <c r="BI197" s="287"/>
      <c r="BJ197" s="287"/>
      <c r="BK197" s="287"/>
      <c r="BL197" s="287"/>
      <c r="BM197" s="287"/>
      <c r="BN197" s="287"/>
      <c r="BO197" s="287"/>
      <c r="BP197" s="287"/>
      <c r="BQ197" s="287"/>
      <c r="BR197" s="287"/>
      <c r="BS197" s="287"/>
      <c r="BT197" s="287"/>
      <c r="BU197" s="287"/>
      <c r="BV197" s="287"/>
      <c r="BW197" s="287"/>
      <c r="BX197" s="287"/>
      <c r="BY197" s="287"/>
      <c r="BZ197" s="287"/>
      <c r="CA197" s="48">
        <v>110.5</v>
      </c>
      <c r="CB197" s="48">
        <v>110.5</v>
      </c>
      <c r="CC197" s="14">
        <f t="shared" si="564"/>
        <v>100</v>
      </c>
      <c r="CD197" s="14"/>
      <c r="CE197" s="48"/>
      <c r="CF197" s="15"/>
      <c r="CG197" s="287"/>
      <c r="CH197" s="287"/>
      <c r="CI197" s="287"/>
      <c r="CJ197" s="287"/>
      <c r="CK197" s="287"/>
      <c r="CL197" s="287"/>
      <c r="CM197" s="48"/>
      <c r="CN197" s="15"/>
      <c r="CO197" s="287"/>
      <c r="CP197" s="287"/>
      <c r="CQ197" s="48"/>
      <c r="CR197" s="15"/>
      <c r="CS197" s="287"/>
      <c r="CT197" s="287"/>
      <c r="CU197" s="48"/>
      <c r="CV197" s="15"/>
      <c r="CW197" s="287"/>
      <c r="CX197" s="287"/>
      <c r="CY197" s="48"/>
      <c r="CZ197" s="15"/>
      <c r="DA197" s="287"/>
      <c r="DB197" s="275"/>
      <c r="DC197" s="48"/>
      <c r="DD197" s="48"/>
      <c r="DE197" s="287"/>
      <c r="DF197" s="287"/>
      <c r="DG197" s="48"/>
      <c r="DH197" s="48"/>
      <c r="DI197" s="14"/>
      <c r="DJ197" s="14"/>
      <c r="DK197" s="48"/>
      <c r="DL197" s="15"/>
      <c r="DM197" s="14"/>
      <c r="DN197" s="14"/>
      <c r="DO197" s="48"/>
      <c r="DP197" s="15"/>
      <c r="DQ197" s="14"/>
      <c r="DR197" s="14"/>
      <c r="DS197" s="48"/>
      <c r="DT197" s="15"/>
      <c r="DU197" s="14"/>
      <c r="DV197" s="14"/>
      <c r="DW197" s="48"/>
      <c r="DX197" s="15"/>
      <c r="DY197" s="14"/>
      <c r="DZ197" s="14"/>
      <c r="EA197" s="48"/>
      <c r="EB197" s="15"/>
      <c r="EC197" s="14"/>
      <c r="ED197" s="14"/>
      <c r="EE197" s="48"/>
      <c r="EF197" s="15"/>
      <c r="EG197" s="14"/>
      <c r="EH197" s="14"/>
      <c r="EI197" s="48"/>
      <c r="EJ197" s="15"/>
      <c r="EK197" s="14"/>
      <c r="EL197" s="14"/>
      <c r="EM197" s="48"/>
      <c r="EN197" s="15"/>
      <c r="EO197" s="14"/>
      <c r="EP197" s="14"/>
      <c r="EQ197" s="48"/>
      <c r="ER197" s="15"/>
      <c r="ES197" s="14"/>
      <c r="ET197" s="14"/>
      <c r="EU197" s="48"/>
      <c r="EV197" s="15"/>
      <c r="EW197" s="14"/>
      <c r="EX197" s="14"/>
      <c r="EY197" s="48"/>
      <c r="EZ197" s="15"/>
      <c r="FA197" s="14"/>
      <c r="FB197" s="14"/>
      <c r="FC197" s="48"/>
      <c r="FD197" s="15"/>
      <c r="FE197" s="14"/>
      <c r="FF197" s="14"/>
      <c r="FG197" s="48"/>
      <c r="FH197" s="15"/>
      <c r="FI197" s="14"/>
      <c r="FJ197" s="14"/>
      <c r="FK197" s="48"/>
      <c r="FL197" s="15"/>
      <c r="FM197" s="14"/>
      <c r="FN197" s="14"/>
      <c r="FO197" s="48"/>
      <c r="FP197" s="15"/>
      <c r="FQ197" s="14"/>
      <c r="FR197" s="14"/>
      <c r="FS197" s="48"/>
      <c r="FT197" s="15"/>
      <c r="FU197" s="48"/>
      <c r="FV197" s="48"/>
      <c r="FW197" s="48"/>
      <c r="FX197" s="15"/>
      <c r="FY197" s="48"/>
      <c r="FZ197" s="48"/>
      <c r="GA197" s="48"/>
      <c r="GB197" s="15"/>
      <c r="GC197" s="48"/>
      <c r="GD197" s="48"/>
      <c r="GE197" s="48"/>
      <c r="GF197" s="15"/>
      <c r="GG197" s="48"/>
      <c r="GH197" s="48"/>
      <c r="GI197" s="48"/>
      <c r="GJ197" s="15"/>
      <c r="GK197" s="48"/>
      <c r="GL197" s="48"/>
      <c r="GM197" s="48"/>
      <c r="GN197" s="15"/>
      <c r="GO197" s="48"/>
      <c r="GP197" s="48"/>
      <c r="GQ197" s="48"/>
      <c r="GR197" s="15"/>
      <c r="GS197" s="48"/>
      <c r="GT197" s="48"/>
      <c r="GU197" s="48"/>
      <c r="GV197" s="15"/>
      <c r="GW197" s="48"/>
      <c r="GX197" s="48"/>
      <c r="GY197" s="48"/>
      <c r="GZ197" s="15"/>
      <c r="HA197" s="48"/>
      <c r="HB197" s="48"/>
      <c r="HC197" s="48"/>
      <c r="HD197" s="15"/>
      <c r="HE197" s="48"/>
      <c r="HF197" s="48"/>
      <c r="HG197" s="48"/>
      <c r="HH197" s="48"/>
      <c r="HI197" s="48"/>
      <c r="HJ197" s="48"/>
      <c r="HK197" s="48"/>
      <c r="HL197" s="15"/>
      <c r="HM197" s="14"/>
      <c r="HN197" s="14"/>
      <c r="HO197" s="48"/>
      <c r="HP197" s="15"/>
      <c r="HQ197" s="14"/>
      <c r="HR197" s="14"/>
      <c r="HS197" s="48"/>
      <c r="HT197" s="15"/>
      <c r="HU197" s="14"/>
      <c r="HV197" s="14"/>
      <c r="HW197" s="48"/>
      <c r="HX197" s="15"/>
      <c r="HY197" s="14"/>
      <c r="HZ197" s="14"/>
      <c r="IA197" s="48"/>
      <c r="IB197" s="15"/>
      <c r="IC197" s="14"/>
      <c r="ID197" s="14"/>
      <c r="IE197" s="48"/>
      <c r="IF197" s="15"/>
      <c r="IG197" s="14"/>
      <c r="IH197" s="14"/>
      <c r="II197" s="48"/>
      <c r="IJ197" s="15"/>
      <c r="IK197" s="14"/>
      <c r="IL197" s="14"/>
      <c r="IM197" s="48"/>
      <c r="IN197" s="15"/>
      <c r="IO197" s="14"/>
      <c r="IP197" s="14"/>
      <c r="IQ197" s="48"/>
      <c r="IR197" s="15"/>
      <c r="IS197" s="14"/>
    </row>
    <row r="198" spans="1:253" s="12" customFormat="1" ht="15.75" x14ac:dyDescent="0.25">
      <c r="A198" s="57" t="s">
        <v>551</v>
      </c>
      <c r="B198" s="48">
        <f t="shared" si="466"/>
        <v>0</v>
      </c>
      <c r="C198" s="48">
        <f t="shared" si="467"/>
        <v>115.2</v>
      </c>
      <c r="D198" s="48">
        <f t="shared" si="468"/>
        <v>115.2</v>
      </c>
      <c r="E198" s="15">
        <f t="shared" si="133"/>
        <v>100</v>
      </c>
      <c r="F198" s="15"/>
      <c r="G198" s="48"/>
      <c r="H198" s="48"/>
      <c r="I198" s="48"/>
      <c r="J198" s="48"/>
      <c r="K198" s="48"/>
      <c r="L198" s="48"/>
      <c r="M198" s="48"/>
      <c r="N198" s="48"/>
      <c r="O198" s="48"/>
      <c r="P198" s="48"/>
      <c r="Q198" s="48"/>
      <c r="R198" s="48"/>
      <c r="S198" s="287"/>
      <c r="T198" s="287"/>
      <c r="U198" s="287"/>
      <c r="V198" s="287"/>
      <c r="W198" s="287"/>
      <c r="X198" s="287"/>
      <c r="Y198" s="287"/>
      <c r="Z198" s="287"/>
      <c r="AA198" s="287"/>
      <c r="AB198" s="287"/>
      <c r="AC198" s="287"/>
      <c r="AD198" s="287"/>
      <c r="AE198" s="287"/>
      <c r="AF198" s="287"/>
      <c r="AG198" s="15"/>
      <c r="AH198" s="48"/>
      <c r="AI198" s="48"/>
      <c r="AJ198" s="48"/>
      <c r="AK198" s="48"/>
      <c r="AL198" s="48"/>
      <c r="AM198" s="14"/>
      <c r="AN198" s="14"/>
      <c r="AO198" s="14"/>
      <c r="AP198" s="14"/>
      <c r="AQ198" s="287"/>
      <c r="AR198" s="287"/>
      <c r="AS198" s="287"/>
      <c r="AT198" s="287"/>
      <c r="AU198" s="287"/>
      <c r="AV198" s="287"/>
      <c r="AW198" s="15"/>
      <c r="AX198" s="15"/>
      <c r="AY198" s="287"/>
      <c r="AZ198" s="287"/>
      <c r="BA198" s="15"/>
      <c r="BB198" s="15"/>
      <c r="BC198" s="287"/>
      <c r="BD198" s="287"/>
      <c r="BE198" s="287"/>
      <c r="BF198" s="287"/>
      <c r="BG198" s="287"/>
      <c r="BH198" s="287"/>
      <c r="BI198" s="287"/>
      <c r="BJ198" s="287"/>
      <c r="BK198" s="287"/>
      <c r="BL198" s="287"/>
      <c r="BM198" s="287"/>
      <c r="BN198" s="287"/>
      <c r="BO198" s="287"/>
      <c r="BP198" s="287"/>
      <c r="BQ198" s="287"/>
      <c r="BR198" s="287"/>
      <c r="BS198" s="287"/>
      <c r="BT198" s="287"/>
      <c r="BU198" s="287"/>
      <c r="BV198" s="287"/>
      <c r="BW198" s="287"/>
      <c r="BX198" s="287"/>
      <c r="BY198" s="287"/>
      <c r="BZ198" s="287"/>
      <c r="CA198" s="48">
        <v>115.2</v>
      </c>
      <c r="CB198" s="48">
        <v>115.2</v>
      </c>
      <c r="CC198" s="14">
        <f t="shared" si="564"/>
        <v>100</v>
      </c>
      <c r="CD198" s="14"/>
      <c r="CE198" s="48"/>
      <c r="CF198" s="15"/>
      <c r="CG198" s="287"/>
      <c r="CH198" s="287"/>
      <c r="CI198" s="287"/>
      <c r="CJ198" s="287"/>
      <c r="CK198" s="287"/>
      <c r="CL198" s="287"/>
      <c r="CM198" s="48"/>
      <c r="CN198" s="15"/>
      <c r="CO198" s="287"/>
      <c r="CP198" s="287"/>
      <c r="CQ198" s="48"/>
      <c r="CR198" s="15"/>
      <c r="CS198" s="287"/>
      <c r="CT198" s="287"/>
      <c r="CU198" s="48"/>
      <c r="CV198" s="15"/>
      <c r="CW198" s="287"/>
      <c r="CX198" s="287"/>
      <c r="CY198" s="48"/>
      <c r="CZ198" s="15"/>
      <c r="DA198" s="287"/>
      <c r="DB198" s="275"/>
      <c r="DC198" s="48"/>
      <c r="DD198" s="48"/>
      <c r="DE198" s="287"/>
      <c r="DF198" s="287"/>
      <c r="DG198" s="48"/>
      <c r="DH198" s="48"/>
      <c r="DI198" s="14"/>
      <c r="DJ198" s="14"/>
      <c r="DK198" s="48"/>
      <c r="DL198" s="15"/>
      <c r="DM198" s="14"/>
      <c r="DN198" s="14"/>
      <c r="DO198" s="48"/>
      <c r="DP198" s="15"/>
      <c r="DQ198" s="14"/>
      <c r="DR198" s="14"/>
      <c r="DS198" s="48"/>
      <c r="DT198" s="15"/>
      <c r="DU198" s="14"/>
      <c r="DV198" s="14"/>
      <c r="DW198" s="48"/>
      <c r="DX198" s="15"/>
      <c r="DY198" s="14"/>
      <c r="DZ198" s="14"/>
      <c r="EA198" s="48"/>
      <c r="EB198" s="15"/>
      <c r="EC198" s="14"/>
      <c r="ED198" s="14"/>
      <c r="EE198" s="48"/>
      <c r="EF198" s="15"/>
      <c r="EG198" s="14"/>
      <c r="EH198" s="14"/>
      <c r="EI198" s="48"/>
      <c r="EJ198" s="15"/>
      <c r="EK198" s="14"/>
      <c r="EL198" s="14"/>
      <c r="EM198" s="48"/>
      <c r="EN198" s="15"/>
      <c r="EO198" s="14"/>
      <c r="EP198" s="14"/>
      <c r="EQ198" s="48"/>
      <c r="ER198" s="15"/>
      <c r="ES198" s="14"/>
      <c r="ET198" s="14"/>
      <c r="EU198" s="48"/>
      <c r="EV198" s="15"/>
      <c r="EW198" s="14"/>
      <c r="EX198" s="14"/>
      <c r="EY198" s="48"/>
      <c r="EZ198" s="15"/>
      <c r="FA198" s="14"/>
      <c r="FB198" s="14"/>
      <c r="FC198" s="48"/>
      <c r="FD198" s="15"/>
      <c r="FE198" s="14"/>
      <c r="FF198" s="14"/>
      <c r="FG198" s="48"/>
      <c r="FH198" s="15"/>
      <c r="FI198" s="14"/>
      <c r="FJ198" s="14"/>
      <c r="FK198" s="48"/>
      <c r="FL198" s="15"/>
      <c r="FM198" s="14"/>
      <c r="FN198" s="14"/>
      <c r="FO198" s="48"/>
      <c r="FP198" s="15"/>
      <c r="FQ198" s="14"/>
      <c r="FR198" s="14"/>
      <c r="FS198" s="48"/>
      <c r="FT198" s="15"/>
      <c r="FU198" s="48"/>
      <c r="FV198" s="48"/>
      <c r="FW198" s="48"/>
      <c r="FX198" s="15"/>
      <c r="FY198" s="48"/>
      <c r="FZ198" s="48"/>
      <c r="GA198" s="48"/>
      <c r="GB198" s="15"/>
      <c r="GC198" s="48"/>
      <c r="GD198" s="48"/>
      <c r="GE198" s="48"/>
      <c r="GF198" s="15"/>
      <c r="GG198" s="48"/>
      <c r="GH198" s="48"/>
      <c r="GI198" s="48"/>
      <c r="GJ198" s="15"/>
      <c r="GK198" s="48"/>
      <c r="GL198" s="48"/>
      <c r="GM198" s="48"/>
      <c r="GN198" s="15"/>
      <c r="GO198" s="48"/>
      <c r="GP198" s="48"/>
      <c r="GQ198" s="48"/>
      <c r="GR198" s="15"/>
      <c r="GS198" s="48"/>
      <c r="GT198" s="48"/>
      <c r="GU198" s="48"/>
      <c r="GV198" s="15"/>
      <c r="GW198" s="48"/>
      <c r="GX198" s="48"/>
      <c r="GY198" s="48"/>
      <c r="GZ198" s="15"/>
      <c r="HA198" s="48"/>
      <c r="HB198" s="48"/>
      <c r="HC198" s="48"/>
      <c r="HD198" s="15"/>
      <c r="HE198" s="48"/>
      <c r="HF198" s="48"/>
      <c r="HG198" s="48"/>
      <c r="HH198" s="48"/>
      <c r="HI198" s="48"/>
      <c r="HJ198" s="48"/>
      <c r="HK198" s="48"/>
      <c r="HL198" s="15"/>
      <c r="HM198" s="14"/>
      <c r="HN198" s="14"/>
      <c r="HO198" s="48"/>
      <c r="HP198" s="15"/>
      <c r="HQ198" s="14"/>
      <c r="HR198" s="14"/>
      <c r="HS198" s="48"/>
      <c r="HT198" s="15"/>
      <c r="HU198" s="14"/>
      <c r="HV198" s="14"/>
      <c r="HW198" s="48"/>
      <c r="HX198" s="15"/>
      <c r="HY198" s="14"/>
      <c r="HZ198" s="14"/>
      <c r="IA198" s="48"/>
      <c r="IB198" s="15"/>
      <c r="IC198" s="14"/>
      <c r="ID198" s="14"/>
      <c r="IE198" s="48"/>
      <c r="IF198" s="15"/>
      <c r="IG198" s="14"/>
      <c r="IH198" s="14"/>
      <c r="II198" s="48"/>
      <c r="IJ198" s="15"/>
      <c r="IK198" s="14"/>
      <c r="IL198" s="14"/>
      <c r="IM198" s="48"/>
      <c r="IN198" s="15"/>
      <c r="IO198" s="14"/>
      <c r="IP198" s="14"/>
      <c r="IQ198" s="48"/>
      <c r="IR198" s="15"/>
      <c r="IS198" s="14"/>
    </row>
    <row r="199" spans="1:253" s="12" customFormat="1" ht="15.75" x14ac:dyDescent="0.25">
      <c r="A199" s="57" t="s">
        <v>552</v>
      </c>
      <c r="B199" s="48">
        <f t="shared" si="466"/>
        <v>0</v>
      </c>
      <c r="C199" s="48">
        <f t="shared" si="467"/>
        <v>127</v>
      </c>
      <c r="D199" s="48">
        <f t="shared" si="468"/>
        <v>127</v>
      </c>
      <c r="E199" s="15">
        <f t="shared" si="133"/>
        <v>100</v>
      </c>
      <c r="F199" s="15"/>
      <c r="G199" s="48"/>
      <c r="H199" s="48"/>
      <c r="I199" s="48"/>
      <c r="J199" s="48"/>
      <c r="K199" s="48"/>
      <c r="L199" s="48"/>
      <c r="M199" s="48"/>
      <c r="N199" s="48"/>
      <c r="O199" s="48"/>
      <c r="P199" s="48"/>
      <c r="Q199" s="48"/>
      <c r="R199" s="48"/>
      <c r="S199" s="287"/>
      <c r="T199" s="287"/>
      <c r="U199" s="287"/>
      <c r="V199" s="287"/>
      <c r="W199" s="287"/>
      <c r="X199" s="287"/>
      <c r="Y199" s="287"/>
      <c r="Z199" s="287"/>
      <c r="AA199" s="287"/>
      <c r="AB199" s="287"/>
      <c r="AC199" s="287"/>
      <c r="AD199" s="287"/>
      <c r="AE199" s="287"/>
      <c r="AF199" s="287"/>
      <c r="AG199" s="15"/>
      <c r="AH199" s="48"/>
      <c r="AI199" s="48"/>
      <c r="AJ199" s="48"/>
      <c r="AK199" s="48"/>
      <c r="AL199" s="48"/>
      <c r="AM199" s="14"/>
      <c r="AN199" s="14"/>
      <c r="AO199" s="14"/>
      <c r="AP199" s="14"/>
      <c r="AQ199" s="287"/>
      <c r="AR199" s="287"/>
      <c r="AS199" s="287"/>
      <c r="AT199" s="287"/>
      <c r="AU199" s="287"/>
      <c r="AV199" s="287"/>
      <c r="AW199" s="15"/>
      <c r="AX199" s="15"/>
      <c r="AY199" s="287"/>
      <c r="AZ199" s="287"/>
      <c r="BA199" s="15"/>
      <c r="BB199" s="15"/>
      <c r="BC199" s="287"/>
      <c r="BD199" s="287"/>
      <c r="BE199" s="287"/>
      <c r="BF199" s="287"/>
      <c r="BG199" s="287"/>
      <c r="BH199" s="287"/>
      <c r="BI199" s="287"/>
      <c r="BJ199" s="287"/>
      <c r="BK199" s="287"/>
      <c r="BL199" s="287"/>
      <c r="BM199" s="287"/>
      <c r="BN199" s="287"/>
      <c r="BO199" s="287"/>
      <c r="BP199" s="287"/>
      <c r="BQ199" s="287"/>
      <c r="BR199" s="287"/>
      <c r="BS199" s="287"/>
      <c r="BT199" s="287"/>
      <c r="BU199" s="287"/>
      <c r="BV199" s="287"/>
      <c r="BW199" s="287"/>
      <c r="BX199" s="287"/>
      <c r="BY199" s="287"/>
      <c r="BZ199" s="287"/>
      <c r="CA199" s="48">
        <v>127</v>
      </c>
      <c r="CB199" s="48">
        <v>127</v>
      </c>
      <c r="CC199" s="14">
        <f t="shared" si="564"/>
        <v>100</v>
      </c>
      <c r="CD199" s="14"/>
      <c r="CE199" s="48"/>
      <c r="CF199" s="15"/>
      <c r="CG199" s="287"/>
      <c r="CH199" s="287"/>
      <c r="CI199" s="287"/>
      <c r="CJ199" s="287"/>
      <c r="CK199" s="287"/>
      <c r="CL199" s="287"/>
      <c r="CM199" s="48"/>
      <c r="CN199" s="15"/>
      <c r="CO199" s="287"/>
      <c r="CP199" s="287"/>
      <c r="CQ199" s="48"/>
      <c r="CR199" s="15"/>
      <c r="CS199" s="287"/>
      <c r="CT199" s="287"/>
      <c r="CU199" s="48"/>
      <c r="CV199" s="15"/>
      <c r="CW199" s="287"/>
      <c r="CX199" s="287"/>
      <c r="CY199" s="48"/>
      <c r="CZ199" s="15"/>
      <c r="DA199" s="287"/>
      <c r="DB199" s="275"/>
      <c r="DC199" s="48"/>
      <c r="DD199" s="48"/>
      <c r="DE199" s="287"/>
      <c r="DF199" s="287"/>
      <c r="DG199" s="48"/>
      <c r="DH199" s="48"/>
      <c r="DI199" s="14"/>
      <c r="DJ199" s="14"/>
      <c r="DK199" s="48"/>
      <c r="DL199" s="15"/>
      <c r="DM199" s="14"/>
      <c r="DN199" s="14"/>
      <c r="DO199" s="48"/>
      <c r="DP199" s="15"/>
      <c r="DQ199" s="14"/>
      <c r="DR199" s="14"/>
      <c r="DS199" s="48"/>
      <c r="DT199" s="15"/>
      <c r="DU199" s="14"/>
      <c r="DV199" s="14"/>
      <c r="DW199" s="48"/>
      <c r="DX199" s="15"/>
      <c r="DY199" s="14"/>
      <c r="DZ199" s="14"/>
      <c r="EA199" s="48"/>
      <c r="EB199" s="15"/>
      <c r="EC199" s="14"/>
      <c r="ED199" s="14"/>
      <c r="EE199" s="48"/>
      <c r="EF199" s="15"/>
      <c r="EG199" s="14"/>
      <c r="EH199" s="14"/>
      <c r="EI199" s="48"/>
      <c r="EJ199" s="15"/>
      <c r="EK199" s="14"/>
      <c r="EL199" s="14"/>
      <c r="EM199" s="48"/>
      <c r="EN199" s="15"/>
      <c r="EO199" s="14"/>
      <c r="EP199" s="14"/>
      <c r="EQ199" s="48"/>
      <c r="ER199" s="15"/>
      <c r="ES199" s="14"/>
      <c r="ET199" s="14"/>
      <c r="EU199" s="48"/>
      <c r="EV199" s="15"/>
      <c r="EW199" s="14"/>
      <c r="EX199" s="14"/>
      <c r="EY199" s="48"/>
      <c r="EZ199" s="15"/>
      <c r="FA199" s="14"/>
      <c r="FB199" s="14"/>
      <c r="FC199" s="48"/>
      <c r="FD199" s="15"/>
      <c r="FE199" s="14"/>
      <c r="FF199" s="14"/>
      <c r="FG199" s="48"/>
      <c r="FH199" s="15"/>
      <c r="FI199" s="14"/>
      <c r="FJ199" s="14"/>
      <c r="FK199" s="48"/>
      <c r="FL199" s="15"/>
      <c r="FM199" s="14"/>
      <c r="FN199" s="14"/>
      <c r="FO199" s="48"/>
      <c r="FP199" s="15"/>
      <c r="FQ199" s="14"/>
      <c r="FR199" s="14"/>
      <c r="FS199" s="48"/>
      <c r="FT199" s="15"/>
      <c r="FU199" s="48"/>
      <c r="FV199" s="48"/>
      <c r="FW199" s="48"/>
      <c r="FX199" s="15"/>
      <c r="FY199" s="48"/>
      <c r="FZ199" s="48"/>
      <c r="GA199" s="48"/>
      <c r="GB199" s="15"/>
      <c r="GC199" s="48"/>
      <c r="GD199" s="48"/>
      <c r="GE199" s="48"/>
      <c r="GF199" s="15"/>
      <c r="GG199" s="48"/>
      <c r="GH199" s="48"/>
      <c r="GI199" s="48"/>
      <c r="GJ199" s="15"/>
      <c r="GK199" s="48"/>
      <c r="GL199" s="48"/>
      <c r="GM199" s="48"/>
      <c r="GN199" s="15"/>
      <c r="GO199" s="48"/>
      <c r="GP199" s="48"/>
      <c r="GQ199" s="48"/>
      <c r="GR199" s="15"/>
      <c r="GS199" s="48"/>
      <c r="GT199" s="48"/>
      <c r="GU199" s="48"/>
      <c r="GV199" s="15"/>
      <c r="GW199" s="48"/>
      <c r="GX199" s="48"/>
      <c r="GY199" s="48"/>
      <c r="GZ199" s="15"/>
      <c r="HA199" s="48"/>
      <c r="HB199" s="48"/>
      <c r="HC199" s="48"/>
      <c r="HD199" s="15"/>
      <c r="HE199" s="48"/>
      <c r="HF199" s="48"/>
      <c r="HG199" s="48"/>
      <c r="HH199" s="48"/>
      <c r="HI199" s="48"/>
      <c r="HJ199" s="48"/>
      <c r="HK199" s="48"/>
      <c r="HL199" s="15"/>
      <c r="HM199" s="14"/>
      <c r="HN199" s="14"/>
      <c r="HO199" s="48"/>
      <c r="HP199" s="15"/>
      <c r="HQ199" s="14"/>
      <c r="HR199" s="14"/>
      <c r="HS199" s="48"/>
      <c r="HT199" s="15"/>
      <c r="HU199" s="14"/>
      <c r="HV199" s="14"/>
      <c r="HW199" s="48"/>
      <c r="HX199" s="15"/>
      <c r="HY199" s="14"/>
      <c r="HZ199" s="14"/>
      <c r="IA199" s="48"/>
      <c r="IB199" s="15"/>
      <c r="IC199" s="14"/>
      <c r="ID199" s="14"/>
      <c r="IE199" s="48"/>
      <c r="IF199" s="15"/>
      <c r="IG199" s="14"/>
      <c r="IH199" s="14"/>
      <c r="II199" s="48"/>
      <c r="IJ199" s="15"/>
      <c r="IK199" s="14"/>
      <c r="IL199" s="14"/>
      <c r="IM199" s="48"/>
      <c r="IN199" s="15"/>
      <c r="IO199" s="14"/>
      <c r="IP199" s="14"/>
      <c r="IQ199" s="48"/>
      <c r="IR199" s="15"/>
      <c r="IS199" s="14"/>
    </row>
    <row r="200" spans="1:253" s="12" customFormat="1" ht="15.75" x14ac:dyDescent="0.25">
      <c r="A200" s="57" t="s">
        <v>553</v>
      </c>
      <c r="B200" s="48">
        <f t="shared" si="466"/>
        <v>0</v>
      </c>
      <c r="C200" s="48">
        <f t="shared" si="467"/>
        <v>97.6</v>
      </c>
      <c r="D200" s="48">
        <f t="shared" si="468"/>
        <v>97.6</v>
      </c>
      <c r="E200" s="15">
        <f t="shared" si="133"/>
        <v>100</v>
      </c>
      <c r="F200" s="15"/>
      <c r="G200" s="48"/>
      <c r="H200" s="48"/>
      <c r="I200" s="48"/>
      <c r="J200" s="48"/>
      <c r="K200" s="48"/>
      <c r="L200" s="48"/>
      <c r="M200" s="48"/>
      <c r="N200" s="48"/>
      <c r="O200" s="48"/>
      <c r="P200" s="48"/>
      <c r="Q200" s="48"/>
      <c r="R200" s="48"/>
      <c r="S200" s="287"/>
      <c r="T200" s="287"/>
      <c r="U200" s="287"/>
      <c r="V200" s="287"/>
      <c r="W200" s="287"/>
      <c r="X200" s="287"/>
      <c r="Y200" s="287"/>
      <c r="Z200" s="287"/>
      <c r="AA200" s="287"/>
      <c r="AB200" s="287"/>
      <c r="AC200" s="287"/>
      <c r="AD200" s="287"/>
      <c r="AE200" s="287"/>
      <c r="AF200" s="287"/>
      <c r="AG200" s="15"/>
      <c r="AH200" s="48"/>
      <c r="AI200" s="48"/>
      <c r="AJ200" s="48"/>
      <c r="AK200" s="48"/>
      <c r="AL200" s="48"/>
      <c r="AM200" s="14"/>
      <c r="AN200" s="14"/>
      <c r="AO200" s="14"/>
      <c r="AP200" s="14"/>
      <c r="AQ200" s="287"/>
      <c r="AR200" s="287"/>
      <c r="AS200" s="287"/>
      <c r="AT200" s="287"/>
      <c r="AU200" s="287"/>
      <c r="AV200" s="287"/>
      <c r="AW200" s="15"/>
      <c r="AX200" s="15"/>
      <c r="AY200" s="287"/>
      <c r="AZ200" s="287"/>
      <c r="BA200" s="15"/>
      <c r="BB200" s="15"/>
      <c r="BC200" s="287"/>
      <c r="BD200" s="287"/>
      <c r="BE200" s="287"/>
      <c r="BF200" s="287"/>
      <c r="BG200" s="287"/>
      <c r="BH200" s="287"/>
      <c r="BI200" s="287"/>
      <c r="BJ200" s="287"/>
      <c r="BK200" s="287"/>
      <c r="BL200" s="287"/>
      <c r="BM200" s="287"/>
      <c r="BN200" s="287"/>
      <c r="BO200" s="287"/>
      <c r="BP200" s="287"/>
      <c r="BQ200" s="287"/>
      <c r="BR200" s="287"/>
      <c r="BS200" s="287"/>
      <c r="BT200" s="287"/>
      <c r="BU200" s="287"/>
      <c r="BV200" s="287"/>
      <c r="BW200" s="287"/>
      <c r="BX200" s="287"/>
      <c r="BY200" s="287"/>
      <c r="BZ200" s="287"/>
      <c r="CA200" s="48">
        <v>97.6</v>
      </c>
      <c r="CB200" s="48">
        <v>97.6</v>
      </c>
      <c r="CC200" s="14">
        <f t="shared" si="564"/>
        <v>100</v>
      </c>
      <c r="CD200" s="14"/>
      <c r="CE200" s="48"/>
      <c r="CF200" s="15"/>
      <c r="CG200" s="287"/>
      <c r="CH200" s="287"/>
      <c r="CI200" s="287"/>
      <c r="CJ200" s="287"/>
      <c r="CK200" s="287"/>
      <c r="CL200" s="287"/>
      <c r="CM200" s="48"/>
      <c r="CN200" s="15"/>
      <c r="CO200" s="287"/>
      <c r="CP200" s="287"/>
      <c r="CQ200" s="48"/>
      <c r="CR200" s="15"/>
      <c r="CS200" s="287"/>
      <c r="CT200" s="287"/>
      <c r="CU200" s="48"/>
      <c r="CV200" s="15"/>
      <c r="CW200" s="287"/>
      <c r="CX200" s="287"/>
      <c r="CY200" s="48"/>
      <c r="CZ200" s="15"/>
      <c r="DA200" s="287"/>
      <c r="DB200" s="275"/>
      <c r="DC200" s="48"/>
      <c r="DD200" s="48"/>
      <c r="DE200" s="287"/>
      <c r="DF200" s="287"/>
      <c r="DG200" s="48"/>
      <c r="DH200" s="48"/>
      <c r="DI200" s="14"/>
      <c r="DJ200" s="14"/>
      <c r="DK200" s="48"/>
      <c r="DL200" s="15"/>
      <c r="DM200" s="14"/>
      <c r="DN200" s="14"/>
      <c r="DO200" s="48"/>
      <c r="DP200" s="15"/>
      <c r="DQ200" s="14"/>
      <c r="DR200" s="14"/>
      <c r="DS200" s="48"/>
      <c r="DT200" s="15"/>
      <c r="DU200" s="14"/>
      <c r="DV200" s="14"/>
      <c r="DW200" s="48"/>
      <c r="DX200" s="15"/>
      <c r="DY200" s="14"/>
      <c r="DZ200" s="14"/>
      <c r="EA200" s="48"/>
      <c r="EB200" s="15"/>
      <c r="EC200" s="14"/>
      <c r="ED200" s="14"/>
      <c r="EE200" s="48"/>
      <c r="EF200" s="15"/>
      <c r="EG200" s="14"/>
      <c r="EH200" s="14"/>
      <c r="EI200" s="48"/>
      <c r="EJ200" s="15"/>
      <c r="EK200" s="14"/>
      <c r="EL200" s="14"/>
      <c r="EM200" s="48"/>
      <c r="EN200" s="15"/>
      <c r="EO200" s="14"/>
      <c r="EP200" s="14"/>
      <c r="EQ200" s="48"/>
      <c r="ER200" s="15"/>
      <c r="ES200" s="14"/>
      <c r="ET200" s="14"/>
      <c r="EU200" s="48"/>
      <c r="EV200" s="15"/>
      <c r="EW200" s="14"/>
      <c r="EX200" s="14"/>
      <c r="EY200" s="48"/>
      <c r="EZ200" s="15"/>
      <c r="FA200" s="14"/>
      <c r="FB200" s="14"/>
      <c r="FC200" s="48"/>
      <c r="FD200" s="15"/>
      <c r="FE200" s="14"/>
      <c r="FF200" s="14"/>
      <c r="FG200" s="48"/>
      <c r="FH200" s="15"/>
      <c r="FI200" s="14"/>
      <c r="FJ200" s="14"/>
      <c r="FK200" s="48"/>
      <c r="FL200" s="15"/>
      <c r="FM200" s="14"/>
      <c r="FN200" s="14"/>
      <c r="FO200" s="48"/>
      <c r="FP200" s="15"/>
      <c r="FQ200" s="14"/>
      <c r="FR200" s="14"/>
      <c r="FS200" s="48"/>
      <c r="FT200" s="15"/>
      <c r="FU200" s="48"/>
      <c r="FV200" s="48"/>
      <c r="FW200" s="48"/>
      <c r="FX200" s="15"/>
      <c r="FY200" s="48"/>
      <c r="FZ200" s="48"/>
      <c r="GA200" s="48"/>
      <c r="GB200" s="15"/>
      <c r="GC200" s="48"/>
      <c r="GD200" s="48"/>
      <c r="GE200" s="48"/>
      <c r="GF200" s="15"/>
      <c r="GG200" s="48"/>
      <c r="GH200" s="48"/>
      <c r="GI200" s="48"/>
      <c r="GJ200" s="15"/>
      <c r="GK200" s="48"/>
      <c r="GL200" s="48"/>
      <c r="GM200" s="48"/>
      <c r="GN200" s="15"/>
      <c r="GO200" s="48"/>
      <c r="GP200" s="48"/>
      <c r="GQ200" s="48"/>
      <c r="GR200" s="15"/>
      <c r="GS200" s="48"/>
      <c r="GT200" s="48"/>
      <c r="GU200" s="48"/>
      <c r="GV200" s="15"/>
      <c r="GW200" s="48"/>
      <c r="GX200" s="48"/>
      <c r="GY200" s="48"/>
      <c r="GZ200" s="15"/>
      <c r="HA200" s="48"/>
      <c r="HB200" s="48"/>
      <c r="HC200" s="48"/>
      <c r="HD200" s="15"/>
      <c r="HE200" s="48"/>
      <c r="HF200" s="48"/>
      <c r="HG200" s="48"/>
      <c r="HH200" s="48"/>
      <c r="HI200" s="48"/>
      <c r="HJ200" s="48"/>
      <c r="HK200" s="48"/>
      <c r="HL200" s="15"/>
      <c r="HM200" s="14"/>
      <c r="HN200" s="14"/>
      <c r="HO200" s="48"/>
      <c r="HP200" s="15"/>
      <c r="HQ200" s="14"/>
      <c r="HR200" s="14"/>
      <c r="HS200" s="48"/>
      <c r="HT200" s="15"/>
      <c r="HU200" s="14"/>
      <c r="HV200" s="14"/>
      <c r="HW200" s="48"/>
      <c r="HX200" s="15"/>
      <c r="HY200" s="14"/>
      <c r="HZ200" s="14"/>
      <c r="IA200" s="48"/>
      <c r="IB200" s="15"/>
      <c r="IC200" s="14"/>
      <c r="ID200" s="14"/>
      <c r="IE200" s="48"/>
      <c r="IF200" s="15"/>
      <c r="IG200" s="14"/>
      <c r="IH200" s="14"/>
      <c r="II200" s="48"/>
      <c r="IJ200" s="15"/>
      <c r="IK200" s="14"/>
      <c r="IL200" s="14"/>
      <c r="IM200" s="48"/>
      <c r="IN200" s="15"/>
      <c r="IO200" s="14"/>
      <c r="IP200" s="14"/>
      <c r="IQ200" s="48"/>
      <c r="IR200" s="15"/>
      <c r="IS200" s="14"/>
    </row>
    <row r="201" spans="1:253" s="12" customFormat="1" ht="15.75" x14ac:dyDescent="0.25">
      <c r="A201" s="57" t="s">
        <v>554</v>
      </c>
      <c r="B201" s="48">
        <f t="shared" si="466"/>
        <v>0</v>
      </c>
      <c r="C201" s="48">
        <f t="shared" si="467"/>
        <v>110.5</v>
      </c>
      <c r="D201" s="48">
        <f t="shared" si="468"/>
        <v>110.5</v>
      </c>
      <c r="E201" s="15">
        <f t="shared" si="133"/>
        <v>100</v>
      </c>
      <c r="F201" s="15"/>
      <c r="G201" s="48"/>
      <c r="H201" s="48"/>
      <c r="I201" s="48"/>
      <c r="J201" s="48"/>
      <c r="K201" s="48"/>
      <c r="L201" s="48"/>
      <c r="M201" s="48"/>
      <c r="N201" s="48"/>
      <c r="O201" s="48"/>
      <c r="P201" s="48"/>
      <c r="Q201" s="48"/>
      <c r="R201" s="48"/>
      <c r="S201" s="287"/>
      <c r="T201" s="287"/>
      <c r="U201" s="287"/>
      <c r="V201" s="287"/>
      <c r="W201" s="287"/>
      <c r="X201" s="287"/>
      <c r="Y201" s="287"/>
      <c r="Z201" s="287"/>
      <c r="AA201" s="287"/>
      <c r="AB201" s="287"/>
      <c r="AC201" s="287"/>
      <c r="AD201" s="287"/>
      <c r="AE201" s="287"/>
      <c r="AF201" s="287"/>
      <c r="AG201" s="15"/>
      <c r="AH201" s="48"/>
      <c r="AI201" s="48"/>
      <c r="AJ201" s="48"/>
      <c r="AK201" s="48"/>
      <c r="AL201" s="48"/>
      <c r="AM201" s="14"/>
      <c r="AN201" s="14"/>
      <c r="AO201" s="14"/>
      <c r="AP201" s="14"/>
      <c r="AQ201" s="287"/>
      <c r="AR201" s="287"/>
      <c r="AS201" s="287"/>
      <c r="AT201" s="287"/>
      <c r="AU201" s="287"/>
      <c r="AV201" s="287"/>
      <c r="AW201" s="15"/>
      <c r="AX201" s="15"/>
      <c r="AY201" s="287"/>
      <c r="AZ201" s="287"/>
      <c r="BA201" s="15"/>
      <c r="BB201" s="15"/>
      <c r="BC201" s="287"/>
      <c r="BD201" s="287"/>
      <c r="BE201" s="287"/>
      <c r="BF201" s="287"/>
      <c r="BG201" s="287"/>
      <c r="BH201" s="287"/>
      <c r="BI201" s="287"/>
      <c r="BJ201" s="287"/>
      <c r="BK201" s="287"/>
      <c r="BL201" s="287"/>
      <c r="BM201" s="287"/>
      <c r="BN201" s="287"/>
      <c r="BO201" s="287"/>
      <c r="BP201" s="287"/>
      <c r="BQ201" s="287"/>
      <c r="BR201" s="287"/>
      <c r="BS201" s="287"/>
      <c r="BT201" s="287"/>
      <c r="BU201" s="287"/>
      <c r="BV201" s="287"/>
      <c r="BW201" s="287"/>
      <c r="BX201" s="287"/>
      <c r="BY201" s="287"/>
      <c r="BZ201" s="287"/>
      <c r="CA201" s="48">
        <v>110.5</v>
      </c>
      <c r="CB201" s="48">
        <v>110.5</v>
      </c>
      <c r="CC201" s="14">
        <f t="shared" si="564"/>
        <v>100</v>
      </c>
      <c r="CD201" s="14"/>
      <c r="CE201" s="48"/>
      <c r="CF201" s="15"/>
      <c r="CG201" s="287"/>
      <c r="CH201" s="287"/>
      <c r="CI201" s="287"/>
      <c r="CJ201" s="287"/>
      <c r="CK201" s="287"/>
      <c r="CL201" s="287"/>
      <c r="CM201" s="48"/>
      <c r="CN201" s="15"/>
      <c r="CO201" s="287"/>
      <c r="CP201" s="287"/>
      <c r="CQ201" s="48"/>
      <c r="CR201" s="15"/>
      <c r="CS201" s="287"/>
      <c r="CT201" s="287"/>
      <c r="CU201" s="48"/>
      <c r="CV201" s="15"/>
      <c r="CW201" s="287"/>
      <c r="CX201" s="287"/>
      <c r="CY201" s="48"/>
      <c r="CZ201" s="15"/>
      <c r="DA201" s="287"/>
      <c r="DB201" s="275"/>
      <c r="DC201" s="48"/>
      <c r="DD201" s="48"/>
      <c r="DE201" s="287"/>
      <c r="DF201" s="287"/>
      <c r="DG201" s="48"/>
      <c r="DH201" s="48"/>
      <c r="DI201" s="14"/>
      <c r="DJ201" s="14"/>
      <c r="DK201" s="48"/>
      <c r="DL201" s="15"/>
      <c r="DM201" s="14"/>
      <c r="DN201" s="14"/>
      <c r="DO201" s="48"/>
      <c r="DP201" s="15"/>
      <c r="DQ201" s="14"/>
      <c r="DR201" s="14"/>
      <c r="DS201" s="48"/>
      <c r="DT201" s="15"/>
      <c r="DU201" s="14"/>
      <c r="DV201" s="14"/>
      <c r="DW201" s="48"/>
      <c r="DX201" s="15"/>
      <c r="DY201" s="14"/>
      <c r="DZ201" s="14"/>
      <c r="EA201" s="48"/>
      <c r="EB201" s="15"/>
      <c r="EC201" s="14"/>
      <c r="ED201" s="14"/>
      <c r="EE201" s="48"/>
      <c r="EF201" s="15"/>
      <c r="EG201" s="14"/>
      <c r="EH201" s="14"/>
      <c r="EI201" s="48"/>
      <c r="EJ201" s="15"/>
      <c r="EK201" s="14"/>
      <c r="EL201" s="14"/>
      <c r="EM201" s="48"/>
      <c r="EN201" s="15"/>
      <c r="EO201" s="14"/>
      <c r="EP201" s="14"/>
      <c r="EQ201" s="48"/>
      <c r="ER201" s="15"/>
      <c r="ES201" s="14"/>
      <c r="ET201" s="14"/>
      <c r="EU201" s="48"/>
      <c r="EV201" s="15"/>
      <c r="EW201" s="14"/>
      <c r="EX201" s="14"/>
      <c r="EY201" s="48"/>
      <c r="EZ201" s="15"/>
      <c r="FA201" s="14"/>
      <c r="FB201" s="14"/>
      <c r="FC201" s="48"/>
      <c r="FD201" s="15"/>
      <c r="FE201" s="14"/>
      <c r="FF201" s="14"/>
      <c r="FG201" s="48"/>
      <c r="FH201" s="15"/>
      <c r="FI201" s="14"/>
      <c r="FJ201" s="14"/>
      <c r="FK201" s="48"/>
      <c r="FL201" s="15"/>
      <c r="FM201" s="14"/>
      <c r="FN201" s="14"/>
      <c r="FO201" s="48"/>
      <c r="FP201" s="15"/>
      <c r="FQ201" s="14"/>
      <c r="FR201" s="14"/>
      <c r="FS201" s="48"/>
      <c r="FT201" s="15"/>
      <c r="FU201" s="48"/>
      <c r="FV201" s="48"/>
      <c r="FW201" s="48"/>
      <c r="FX201" s="15"/>
      <c r="FY201" s="48"/>
      <c r="FZ201" s="48"/>
      <c r="GA201" s="48"/>
      <c r="GB201" s="15"/>
      <c r="GC201" s="48"/>
      <c r="GD201" s="48"/>
      <c r="GE201" s="48"/>
      <c r="GF201" s="15"/>
      <c r="GG201" s="48"/>
      <c r="GH201" s="48"/>
      <c r="GI201" s="48"/>
      <c r="GJ201" s="15"/>
      <c r="GK201" s="48"/>
      <c r="GL201" s="48"/>
      <c r="GM201" s="48"/>
      <c r="GN201" s="15"/>
      <c r="GO201" s="48"/>
      <c r="GP201" s="48"/>
      <c r="GQ201" s="48"/>
      <c r="GR201" s="15"/>
      <c r="GS201" s="48"/>
      <c r="GT201" s="48"/>
      <c r="GU201" s="48"/>
      <c r="GV201" s="15"/>
      <c r="GW201" s="48"/>
      <c r="GX201" s="48"/>
      <c r="GY201" s="48"/>
      <c r="GZ201" s="15"/>
      <c r="HA201" s="48"/>
      <c r="HB201" s="48"/>
      <c r="HC201" s="48"/>
      <c r="HD201" s="15"/>
      <c r="HE201" s="48"/>
      <c r="HF201" s="48"/>
      <c r="HG201" s="48"/>
      <c r="HH201" s="48"/>
      <c r="HI201" s="48"/>
      <c r="HJ201" s="48"/>
      <c r="HK201" s="48"/>
      <c r="HL201" s="15"/>
      <c r="HM201" s="14"/>
      <c r="HN201" s="14"/>
      <c r="HO201" s="48"/>
      <c r="HP201" s="15"/>
      <c r="HQ201" s="14"/>
      <c r="HR201" s="14"/>
      <c r="HS201" s="48"/>
      <c r="HT201" s="15"/>
      <c r="HU201" s="14"/>
      <c r="HV201" s="14"/>
      <c r="HW201" s="48"/>
      <c r="HX201" s="15"/>
      <c r="HY201" s="14"/>
      <c r="HZ201" s="14"/>
      <c r="IA201" s="48"/>
      <c r="IB201" s="15"/>
      <c r="IC201" s="14"/>
      <c r="ID201" s="14"/>
      <c r="IE201" s="48"/>
      <c r="IF201" s="15"/>
      <c r="IG201" s="14"/>
      <c r="IH201" s="14"/>
      <c r="II201" s="48"/>
      <c r="IJ201" s="15"/>
      <c r="IK201" s="14"/>
      <c r="IL201" s="14"/>
      <c r="IM201" s="48"/>
      <c r="IN201" s="15"/>
      <c r="IO201" s="14"/>
      <c r="IP201" s="14"/>
      <c r="IQ201" s="48"/>
      <c r="IR201" s="15"/>
      <c r="IS201" s="14"/>
    </row>
    <row r="202" spans="1:253" s="12" customFormat="1" ht="15.75" x14ac:dyDescent="0.25">
      <c r="A202" s="57" t="s">
        <v>289</v>
      </c>
      <c r="B202" s="48">
        <f t="shared" si="466"/>
        <v>0</v>
      </c>
      <c r="C202" s="48">
        <f t="shared" si="467"/>
        <v>86.5</v>
      </c>
      <c r="D202" s="48">
        <f t="shared" si="468"/>
        <v>86.5</v>
      </c>
      <c r="E202" s="15">
        <f t="shared" si="133"/>
        <v>100</v>
      </c>
      <c r="F202" s="15"/>
      <c r="G202" s="48"/>
      <c r="H202" s="48"/>
      <c r="I202" s="48"/>
      <c r="J202" s="48"/>
      <c r="K202" s="48"/>
      <c r="L202" s="48"/>
      <c r="M202" s="48"/>
      <c r="N202" s="48"/>
      <c r="O202" s="48"/>
      <c r="P202" s="48"/>
      <c r="Q202" s="48"/>
      <c r="R202" s="48"/>
      <c r="S202" s="287"/>
      <c r="T202" s="287"/>
      <c r="U202" s="287"/>
      <c r="V202" s="287"/>
      <c r="W202" s="287"/>
      <c r="X202" s="287"/>
      <c r="Y202" s="287"/>
      <c r="Z202" s="287"/>
      <c r="AA202" s="287"/>
      <c r="AB202" s="287"/>
      <c r="AC202" s="287"/>
      <c r="AD202" s="287"/>
      <c r="AE202" s="287"/>
      <c r="AF202" s="287"/>
      <c r="AG202" s="15"/>
      <c r="AH202" s="48"/>
      <c r="AI202" s="48"/>
      <c r="AJ202" s="48"/>
      <c r="AK202" s="48"/>
      <c r="AL202" s="48"/>
      <c r="AM202" s="14"/>
      <c r="AN202" s="14"/>
      <c r="AO202" s="14"/>
      <c r="AP202" s="14"/>
      <c r="AQ202" s="287"/>
      <c r="AR202" s="287"/>
      <c r="AS202" s="287"/>
      <c r="AT202" s="287"/>
      <c r="AU202" s="287"/>
      <c r="AV202" s="287"/>
      <c r="AW202" s="15"/>
      <c r="AX202" s="15"/>
      <c r="AY202" s="287"/>
      <c r="AZ202" s="287"/>
      <c r="BA202" s="15"/>
      <c r="BB202" s="15"/>
      <c r="BC202" s="287"/>
      <c r="BD202" s="287"/>
      <c r="BE202" s="287"/>
      <c r="BF202" s="287"/>
      <c r="BG202" s="287"/>
      <c r="BH202" s="287"/>
      <c r="BI202" s="287"/>
      <c r="BJ202" s="287"/>
      <c r="BK202" s="287"/>
      <c r="BL202" s="287"/>
      <c r="BM202" s="287"/>
      <c r="BN202" s="287"/>
      <c r="BO202" s="287"/>
      <c r="BP202" s="287"/>
      <c r="BQ202" s="287"/>
      <c r="BR202" s="287"/>
      <c r="BS202" s="287"/>
      <c r="BT202" s="287"/>
      <c r="BU202" s="287"/>
      <c r="BV202" s="287"/>
      <c r="BW202" s="287"/>
      <c r="BX202" s="287"/>
      <c r="BY202" s="287"/>
      <c r="BZ202" s="287"/>
      <c r="CA202" s="48">
        <v>86.5</v>
      </c>
      <c r="CB202" s="48">
        <v>86.5</v>
      </c>
      <c r="CC202" s="14">
        <f t="shared" si="564"/>
        <v>100</v>
      </c>
      <c r="CD202" s="14"/>
      <c r="CE202" s="48"/>
      <c r="CF202" s="15"/>
      <c r="CG202" s="287"/>
      <c r="CH202" s="287"/>
      <c r="CI202" s="287"/>
      <c r="CJ202" s="287"/>
      <c r="CK202" s="287"/>
      <c r="CL202" s="287"/>
      <c r="CM202" s="48"/>
      <c r="CN202" s="15"/>
      <c r="CO202" s="287"/>
      <c r="CP202" s="287"/>
      <c r="CQ202" s="48"/>
      <c r="CR202" s="15"/>
      <c r="CS202" s="287"/>
      <c r="CT202" s="287"/>
      <c r="CU202" s="48"/>
      <c r="CV202" s="15"/>
      <c r="CW202" s="287"/>
      <c r="CX202" s="287"/>
      <c r="CY202" s="48"/>
      <c r="CZ202" s="15"/>
      <c r="DA202" s="287"/>
      <c r="DB202" s="275"/>
      <c r="DC202" s="48"/>
      <c r="DD202" s="48"/>
      <c r="DE202" s="287"/>
      <c r="DF202" s="287"/>
      <c r="DG202" s="48"/>
      <c r="DH202" s="48"/>
      <c r="DI202" s="14"/>
      <c r="DJ202" s="14"/>
      <c r="DK202" s="48"/>
      <c r="DL202" s="15"/>
      <c r="DM202" s="14"/>
      <c r="DN202" s="14"/>
      <c r="DO202" s="48"/>
      <c r="DP202" s="15"/>
      <c r="DQ202" s="14"/>
      <c r="DR202" s="14"/>
      <c r="DS202" s="48"/>
      <c r="DT202" s="15"/>
      <c r="DU202" s="14"/>
      <c r="DV202" s="14"/>
      <c r="DW202" s="48"/>
      <c r="DX202" s="15"/>
      <c r="DY202" s="14"/>
      <c r="DZ202" s="14"/>
      <c r="EA202" s="48"/>
      <c r="EB202" s="15"/>
      <c r="EC202" s="14"/>
      <c r="ED202" s="14"/>
      <c r="EE202" s="48"/>
      <c r="EF202" s="15"/>
      <c r="EG202" s="14"/>
      <c r="EH202" s="14"/>
      <c r="EI202" s="48"/>
      <c r="EJ202" s="15"/>
      <c r="EK202" s="14"/>
      <c r="EL202" s="14"/>
      <c r="EM202" s="48"/>
      <c r="EN202" s="15"/>
      <c r="EO202" s="14"/>
      <c r="EP202" s="14"/>
      <c r="EQ202" s="48"/>
      <c r="ER202" s="15"/>
      <c r="ES202" s="14"/>
      <c r="ET202" s="14"/>
      <c r="EU202" s="48"/>
      <c r="EV202" s="15"/>
      <c r="EW202" s="14"/>
      <c r="EX202" s="14"/>
      <c r="EY202" s="48"/>
      <c r="EZ202" s="15"/>
      <c r="FA202" s="14"/>
      <c r="FB202" s="14"/>
      <c r="FC202" s="48"/>
      <c r="FD202" s="15"/>
      <c r="FE202" s="14"/>
      <c r="FF202" s="14"/>
      <c r="FG202" s="48"/>
      <c r="FH202" s="15"/>
      <c r="FI202" s="14"/>
      <c r="FJ202" s="14"/>
      <c r="FK202" s="48"/>
      <c r="FL202" s="15"/>
      <c r="FM202" s="14"/>
      <c r="FN202" s="14"/>
      <c r="FO202" s="48"/>
      <c r="FP202" s="15"/>
      <c r="FQ202" s="14"/>
      <c r="FR202" s="14"/>
      <c r="FS202" s="48"/>
      <c r="FT202" s="15"/>
      <c r="FU202" s="48"/>
      <c r="FV202" s="48"/>
      <c r="FW202" s="48"/>
      <c r="FX202" s="15"/>
      <c r="FY202" s="48"/>
      <c r="FZ202" s="48"/>
      <c r="GA202" s="48"/>
      <c r="GB202" s="15"/>
      <c r="GC202" s="48"/>
      <c r="GD202" s="48"/>
      <c r="GE202" s="48"/>
      <c r="GF202" s="15"/>
      <c r="GG202" s="48"/>
      <c r="GH202" s="48"/>
      <c r="GI202" s="48"/>
      <c r="GJ202" s="15"/>
      <c r="GK202" s="48"/>
      <c r="GL202" s="48"/>
      <c r="GM202" s="48"/>
      <c r="GN202" s="15"/>
      <c r="GO202" s="48"/>
      <c r="GP202" s="48"/>
      <c r="GQ202" s="48"/>
      <c r="GR202" s="15"/>
      <c r="GS202" s="48"/>
      <c r="GT202" s="48"/>
      <c r="GU202" s="48"/>
      <c r="GV202" s="15"/>
      <c r="GW202" s="48"/>
      <c r="GX202" s="48"/>
      <c r="GY202" s="48"/>
      <c r="GZ202" s="15"/>
      <c r="HA202" s="48"/>
      <c r="HB202" s="48"/>
      <c r="HC202" s="48"/>
      <c r="HD202" s="15"/>
      <c r="HE202" s="48"/>
      <c r="HF202" s="48"/>
      <c r="HG202" s="48"/>
      <c r="HH202" s="48"/>
      <c r="HI202" s="48"/>
      <c r="HJ202" s="48"/>
      <c r="HK202" s="48"/>
      <c r="HL202" s="15"/>
      <c r="HM202" s="14"/>
      <c r="HN202" s="14"/>
      <c r="HO202" s="48"/>
      <c r="HP202" s="15"/>
      <c r="HQ202" s="14"/>
      <c r="HR202" s="14"/>
      <c r="HS202" s="48"/>
      <c r="HT202" s="15"/>
      <c r="HU202" s="14"/>
      <c r="HV202" s="14"/>
      <c r="HW202" s="48"/>
      <c r="HX202" s="15"/>
      <c r="HY202" s="14"/>
      <c r="HZ202" s="14"/>
      <c r="IA202" s="48"/>
      <c r="IB202" s="15"/>
      <c r="IC202" s="14"/>
      <c r="ID202" s="14"/>
      <c r="IE202" s="48"/>
      <c r="IF202" s="15"/>
      <c r="IG202" s="14"/>
      <c r="IH202" s="14"/>
      <c r="II202" s="48"/>
      <c r="IJ202" s="15"/>
      <c r="IK202" s="14"/>
      <c r="IL202" s="14"/>
      <c r="IM202" s="48"/>
      <c r="IN202" s="15"/>
      <c r="IO202" s="14"/>
      <c r="IP202" s="14"/>
      <c r="IQ202" s="48"/>
      <c r="IR202" s="15"/>
      <c r="IS202" s="14"/>
    </row>
    <row r="203" spans="1:253" s="12" customFormat="1" ht="15.75" x14ac:dyDescent="0.25">
      <c r="A203" s="57" t="s">
        <v>555</v>
      </c>
      <c r="B203" s="48">
        <f t="shared" si="466"/>
        <v>0</v>
      </c>
      <c r="C203" s="48">
        <f t="shared" si="467"/>
        <v>78.3</v>
      </c>
      <c r="D203" s="48">
        <f t="shared" si="468"/>
        <v>78.3</v>
      </c>
      <c r="E203" s="15">
        <f t="shared" si="133"/>
        <v>100</v>
      </c>
      <c r="F203" s="15"/>
      <c r="G203" s="48"/>
      <c r="H203" s="48"/>
      <c r="I203" s="48"/>
      <c r="J203" s="48"/>
      <c r="K203" s="48"/>
      <c r="L203" s="48"/>
      <c r="M203" s="48"/>
      <c r="N203" s="48"/>
      <c r="O203" s="48"/>
      <c r="P203" s="48"/>
      <c r="Q203" s="48"/>
      <c r="R203" s="48"/>
      <c r="S203" s="287"/>
      <c r="T203" s="287"/>
      <c r="U203" s="287"/>
      <c r="V203" s="287"/>
      <c r="W203" s="287"/>
      <c r="X203" s="287"/>
      <c r="Y203" s="287"/>
      <c r="Z203" s="287"/>
      <c r="AA203" s="287"/>
      <c r="AB203" s="287"/>
      <c r="AC203" s="287"/>
      <c r="AD203" s="287"/>
      <c r="AE203" s="287"/>
      <c r="AF203" s="287"/>
      <c r="AG203" s="15"/>
      <c r="AH203" s="48"/>
      <c r="AI203" s="48"/>
      <c r="AJ203" s="48"/>
      <c r="AK203" s="48"/>
      <c r="AL203" s="48"/>
      <c r="AM203" s="14"/>
      <c r="AN203" s="14"/>
      <c r="AO203" s="14"/>
      <c r="AP203" s="14"/>
      <c r="AQ203" s="287"/>
      <c r="AR203" s="287"/>
      <c r="AS203" s="287"/>
      <c r="AT203" s="287"/>
      <c r="AU203" s="287"/>
      <c r="AV203" s="287"/>
      <c r="AW203" s="15"/>
      <c r="AX203" s="15"/>
      <c r="AY203" s="287"/>
      <c r="AZ203" s="287"/>
      <c r="BA203" s="15"/>
      <c r="BB203" s="15"/>
      <c r="BC203" s="287"/>
      <c r="BD203" s="287"/>
      <c r="BE203" s="287"/>
      <c r="BF203" s="287"/>
      <c r="BG203" s="287"/>
      <c r="BH203" s="287"/>
      <c r="BI203" s="287"/>
      <c r="BJ203" s="287"/>
      <c r="BK203" s="287"/>
      <c r="BL203" s="287"/>
      <c r="BM203" s="287"/>
      <c r="BN203" s="287"/>
      <c r="BO203" s="287"/>
      <c r="BP203" s="287"/>
      <c r="BQ203" s="287"/>
      <c r="BR203" s="287"/>
      <c r="BS203" s="287"/>
      <c r="BT203" s="287"/>
      <c r="BU203" s="287"/>
      <c r="BV203" s="287"/>
      <c r="BW203" s="287"/>
      <c r="BX203" s="287"/>
      <c r="BY203" s="287"/>
      <c r="BZ203" s="287"/>
      <c r="CA203" s="48">
        <v>78.3</v>
      </c>
      <c r="CB203" s="48">
        <v>78.3</v>
      </c>
      <c r="CC203" s="14">
        <f t="shared" si="564"/>
        <v>100</v>
      </c>
      <c r="CD203" s="14"/>
      <c r="CE203" s="48"/>
      <c r="CF203" s="15"/>
      <c r="CG203" s="287"/>
      <c r="CH203" s="287"/>
      <c r="CI203" s="287"/>
      <c r="CJ203" s="287"/>
      <c r="CK203" s="287"/>
      <c r="CL203" s="287"/>
      <c r="CM203" s="48"/>
      <c r="CN203" s="15"/>
      <c r="CO203" s="287"/>
      <c r="CP203" s="287"/>
      <c r="CQ203" s="48"/>
      <c r="CR203" s="15"/>
      <c r="CS203" s="287"/>
      <c r="CT203" s="287"/>
      <c r="CU203" s="48"/>
      <c r="CV203" s="15"/>
      <c r="CW203" s="287"/>
      <c r="CX203" s="287"/>
      <c r="CY203" s="48"/>
      <c r="CZ203" s="15"/>
      <c r="DA203" s="287"/>
      <c r="DB203" s="275"/>
      <c r="DC203" s="48"/>
      <c r="DD203" s="48"/>
      <c r="DE203" s="287"/>
      <c r="DF203" s="287"/>
      <c r="DG203" s="48"/>
      <c r="DH203" s="48"/>
      <c r="DI203" s="14"/>
      <c r="DJ203" s="14"/>
      <c r="DK203" s="48"/>
      <c r="DL203" s="15"/>
      <c r="DM203" s="14"/>
      <c r="DN203" s="14"/>
      <c r="DO203" s="48"/>
      <c r="DP203" s="15"/>
      <c r="DQ203" s="14"/>
      <c r="DR203" s="14"/>
      <c r="DS203" s="48"/>
      <c r="DT203" s="15"/>
      <c r="DU203" s="14"/>
      <c r="DV203" s="14"/>
      <c r="DW203" s="48"/>
      <c r="DX203" s="15"/>
      <c r="DY203" s="14"/>
      <c r="DZ203" s="14"/>
      <c r="EA203" s="48"/>
      <c r="EB203" s="15"/>
      <c r="EC203" s="14"/>
      <c r="ED203" s="14"/>
      <c r="EE203" s="48"/>
      <c r="EF203" s="15"/>
      <c r="EG203" s="14"/>
      <c r="EH203" s="14"/>
      <c r="EI203" s="48"/>
      <c r="EJ203" s="15"/>
      <c r="EK203" s="14"/>
      <c r="EL203" s="14"/>
      <c r="EM203" s="48"/>
      <c r="EN203" s="15"/>
      <c r="EO203" s="14"/>
      <c r="EP203" s="14"/>
      <c r="EQ203" s="48"/>
      <c r="ER203" s="15"/>
      <c r="ES203" s="14"/>
      <c r="ET203" s="14"/>
      <c r="EU203" s="48"/>
      <c r="EV203" s="15"/>
      <c r="EW203" s="14"/>
      <c r="EX203" s="14"/>
      <c r="EY203" s="48"/>
      <c r="EZ203" s="15"/>
      <c r="FA203" s="14"/>
      <c r="FB203" s="14"/>
      <c r="FC203" s="48"/>
      <c r="FD203" s="15"/>
      <c r="FE203" s="14"/>
      <c r="FF203" s="14"/>
      <c r="FG203" s="48"/>
      <c r="FH203" s="15"/>
      <c r="FI203" s="14"/>
      <c r="FJ203" s="14"/>
      <c r="FK203" s="48"/>
      <c r="FL203" s="15"/>
      <c r="FM203" s="14"/>
      <c r="FN203" s="14"/>
      <c r="FO203" s="48"/>
      <c r="FP203" s="15"/>
      <c r="FQ203" s="14"/>
      <c r="FR203" s="14"/>
      <c r="FS203" s="48"/>
      <c r="FT203" s="15"/>
      <c r="FU203" s="48"/>
      <c r="FV203" s="48"/>
      <c r="FW203" s="48"/>
      <c r="FX203" s="15"/>
      <c r="FY203" s="48"/>
      <c r="FZ203" s="48"/>
      <c r="GA203" s="48"/>
      <c r="GB203" s="15"/>
      <c r="GC203" s="48"/>
      <c r="GD203" s="48"/>
      <c r="GE203" s="48"/>
      <c r="GF203" s="15"/>
      <c r="GG203" s="48"/>
      <c r="GH203" s="48"/>
      <c r="GI203" s="48"/>
      <c r="GJ203" s="15"/>
      <c r="GK203" s="48"/>
      <c r="GL203" s="48"/>
      <c r="GM203" s="48"/>
      <c r="GN203" s="15"/>
      <c r="GO203" s="48"/>
      <c r="GP203" s="48"/>
      <c r="GQ203" s="48"/>
      <c r="GR203" s="15"/>
      <c r="GS203" s="48"/>
      <c r="GT203" s="48"/>
      <c r="GU203" s="48"/>
      <c r="GV203" s="15"/>
      <c r="GW203" s="48"/>
      <c r="GX203" s="48"/>
      <c r="GY203" s="48"/>
      <c r="GZ203" s="15"/>
      <c r="HA203" s="48"/>
      <c r="HB203" s="48"/>
      <c r="HC203" s="48"/>
      <c r="HD203" s="15"/>
      <c r="HE203" s="48"/>
      <c r="HF203" s="48"/>
      <c r="HG203" s="48"/>
      <c r="HH203" s="48"/>
      <c r="HI203" s="48"/>
      <c r="HJ203" s="48"/>
      <c r="HK203" s="48"/>
      <c r="HL203" s="15"/>
      <c r="HM203" s="14"/>
      <c r="HN203" s="14"/>
      <c r="HO203" s="48"/>
      <c r="HP203" s="15"/>
      <c r="HQ203" s="14"/>
      <c r="HR203" s="14"/>
      <c r="HS203" s="48"/>
      <c r="HT203" s="15"/>
      <c r="HU203" s="14"/>
      <c r="HV203" s="14"/>
      <c r="HW203" s="48"/>
      <c r="HX203" s="15"/>
      <c r="HY203" s="14"/>
      <c r="HZ203" s="14"/>
      <c r="IA203" s="48"/>
      <c r="IB203" s="15"/>
      <c r="IC203" s="14"/>
      <c r="ID203" s="14"/>
      <c r="IE203" s="48"/>
      <c r="IF203" s="15"/>
      <c r="IG203" s="14"/>
      <c r="IH203" s="14"/>
      <c r="II203" s="48"/>
      <c r="IJ203" s="15"/>
      <c r="IK203" s="14"/>
      <c r="IL203" s="14"/>
      <c r="IM203" s="48"/>
      <c r="IN203" s="15"/>
      <c r="IO203" s="14"/>
      <c r="IP203" s="14"/>
      <c r="IQ203" s="48"/>
      <c r="IR203" s="15"/>
      <c r="IS203" s="14"/>
    </row>
    <row r="204" spans="1:253" s="12" customFormat="1" ht="15.75" x14ac:dyDescent="0.25">
      <c r="A204" s="57" t="s">
        <v>556</v>
      </c>
      <c r="B204" s="48">
        <f t="shared" si="466"/>
        <v>0</v>
      </c>
      <c r="C204" s="48">
        <f t="shared" si="467"/>
        <v>126.4</v>
      </c>
      <c r="D204" s="48">
        <f t="shared" si="468"/>
        <v>23.891419999999997</v>
      </c>
      <c r="E204" s="15">
        <f t="shared" si="133"/>
        <v>18.901439873417718</v>
      </c>
      <c r="F204" s="15"/>
      <c r="G204" s="48"/>
      <c r="H204" s="48"/>
      <c r="I204" s="48"/>
      <c r="J204" s="48"/>
      <c r="K204" s="48"/>
      <c r="L204" s="48"/>
      <c r="M204" s="48"/>
      <c r="N204" s="48"/>
      <c r="O204" s="48"/>
      <c r="P204" s="48"/>
      <c r="Q204" s="48"/>
      <c r="R204" s="48"/>
      <c r="S204" s="287"/>
      <c r="T204" s="287"/>
      <c r="U204" s="287"/>
      <c r="V204" s="287"/>
      <c r="W204" s="287"/>
      <c r="X204" s="287"/>
      <c r="Y204" s="287"/>
      <c r="Z204" s="287"/>
      <c r="AA204" s="287"/>
      <c r="AB204" s="287"/>
      <c r="AC204" s="287"/>
      <c r="AD204" s="287"/>
      <c r="AE204" s="287"/>
      <c r="AF204" s="287"/>
      <c r="AG204" s="15"/>
      <c r="AH204" s="48"/>
      <c r="AI204" s="48"/>
      <c r="AJ204" s="48"/>
      <c r="AK204" s="48"/>
      <c r="AL204" s="48"/>
      <c r="AM204" s="14"/>
      <c r="AN204" s="14"/>
      <c r="AO204" s="14"/>
      <c r="AP204" s="14"/>
      <c r="AQ204" s="287"/>
      <c r="AR204" s="287"/>
      <c r="AS204" s="287"/>
      <c r="AT204" s="287"/>
      <c r="AU204" s="287"/>
      <c r="AV204" s="287"/>
      <c r="AW204" s="15"/>
      <c r="AX204" s="15"/>
      <c r="AY204" s="287"/>
      <c r="AZ204" s="287"/>
      <c r="BA204" s="15"/>
      <c r="BB204" s="15"/>
      <c r="BC204" s="287"/>
      <c r="BD204" s="287"/>
      <c r="BE204" s="287"/>
      <c r="BF204" s="287"/>
      <c r="BG204" s="287"/>
      <c r="BH204" s="287"/>
      <c r="BI204" s="287"/>
      <c r="BJ204" s="287"/>
      <c r="BK204" s="287"/>
      <c r="BL204" s="287"/>
      <c r="BM204" s="287"/>
      <c r="BN204" s="287"/>
      <c r="BO204" s="287"/>
      <c r="BP204" s="287"/>
      <c r="BQ204" s="287"/>
      <c r="BR204" s="287"/>
      <c r="BS204" s="287"/>
      <c r="BT204" s="287"/>
      <c r="BU204" s="287"/>
      <c r="BV204" s="287"/>
      <c r="BW204" s="287"/>
      <c r="BX204" s="287"/>
      <c r="BY204" s="287"/>
      <c r="BZ204" s="287"/>
      <c r="CA204" s="48">
        <v>126.4</v>
      </c>
      <c r="CB204" s="48">
        <v>23.891419999999997</v>
      </c>
      <c r="CC204" s="14">
        <f t="shared" si="564"/>
        <v>18.901439873417718</v>
      </c>
      <c r="CD204" s="14"/>
      <c r="CE204" s="48"/>
      <c r="CF204" s="15"/>
      <c r="CG204" s="287"/>
      <c r="CH204" s="287"/>
      <c r="CI204" s="287"/>
      <c r="CJ204" s="287"/>
      <c r="CK204" s="287"/>
      <c r="CL204" s="287"/>
      <c r="CM204" s="48"/>
      <c r="CN204" s="15"/>
      <c r="CO204" s="287"/>
      <c r="CP204" s="287"/>
      <c r="CQ204" s="48"/>
      <c r="CR204" s="15"/>
      <c r="CS204" s="287"/>
      <c r="CT204" s="287"/>
      <c r="CU204" s="48"/>
      <c r="CV204" s="15"/>
      <c r="CW204" s="287"/>
      <c r="CX204" s="287"/>
      <c r="CY204" s="48"/>
      <c r="CZ204" s="15"/>
      <c r="DA204" s="287"/>
      <c r="DB204" s="275"/>
      <c r="DC204" s="48"/>
      <c r="DD204" s="48"/>
      <c r="DE204" s="287"/>
      <c r="DF204" s="287"/>
      <c r="DG204" s="48"/>
      <c r="DH204" s="48"/>
      <c r="DI204" s="14"/>
      <c r="DJ204" s="14"/>
      <c r="DK204" s="48"/>
      <c r="DL204" s="15"/>
      <c r="DM204" s="14"/>
      <c r="DN204" s="14"/>
      <c r="DO204" s="48"/>
      <c r="DP204" s="15"/>
      <c r="DQ204" s="14"/>
      <c r="DR204" s="14"/>
      <c r="DS204" s="48"/>
      <c r="DT204" s="15"/>
      <c r="DU204" s="14"/>
      <c r="DV204" s="14"/>
      <c r="DW204" s="48"/>
      <c r="DX204" s="15"/>
      <c r="DY204" s="14"/>
      <c r="DZ204" s="14"/>
      <c r="EA204" s="48"/>
      <c r="EB204" s="15"/>
      <c r="EC204" s="14"/>
      <c r="ED204" s="14"/>
      <c r="EE204" s="48"/>
      <c r="EF204" s="15"/>
      <c r="EG204" s="14"/>
      <c r="EH204" s="14"/>
      <c r="EI204" s="48"/>
      <c r="EJ204" s="15"/>
      <c r="EK204" s="14"/>
      <c r="EL204" s="14"/>
      <c r="EM204" s="48"/>
      <c r="EN204" s="15"/>
      <c r="EO204" s="14"/>
      <c r="EP204" s="14"/>
      <c r="EQ204" s="48"/>
      <c r="ER204" s="15"/>
      <c r="ES204" s="14"/>
      <c r="ET204" s="14"/>
      <c r="EU204" s="48"/>
      <c r="EV204" s="15"/>
      <c r="EW204" s="14"/>
      <c r="EX204" s="14"/>
      <c r="EY204" s="48"/>
      <c r="EZ204" s="15"/>
      <c r="FA204" s="14"/>
      <c r="FB204" s="14"/>
      <c r="FC204" s="48"/>
      <c r="FD204" s="15"/>
      <c r="FE204" s="14"/>
      <c r="FF204" s="14"/>
      <c r="FG204" s="48"/>
      <c r="FH204" s="15"/>
      <c r="FI204" s="14"/>
      <c r="FJ204" s="14"/>
      <c r="FK204" s="48"/>
      <c r="FL204" s="15"/>
      <c r="FM204" s="14"/>
      <c r="FN204" s="14"/>
      <c r="FO204" s="48"/>
      <c r="FP204" s="15"/>
      <c r="FQ204" s="14"/>
      <c r="FR204" s="14"/>
      <c r="FS204" s="48"/>
      <c r="FT204" s="15"/>
      <c r="FU204" s="48"/>
      <c r="FV204" s="48"/>
      <c r="FW204" s="48"/>
      <c r="FX204" s="15"/>
      <c r="FY204" s="48"/>
      <c r="FZ204" s="48"/>
      <c r="GA204" s="48"/>
      <c r="GB204" s="15"/>
      <c r="GC204" s="48"/>
      <c r="GD204" s="48"/>
      <c r="GE204" s="48"/>
      <c r="GF204" s="15"/>
      <c r="GG204" s="48"/>
      <c r="GH204" s="48"/>
      <c r="GI204" s="48"/>
      <c r="GJ204" s="15"/>
      <c r="GK204" s="48"/>
      <c r="GL204" s="48"/>
      <c r="GM204" s="48"/>
      <c r="GN204" s="15"/>
      <c r="GO204" s="48"/>
      <c r="GP204" s="48"/>
      <c r="GQ204" s="48"/>
      <c r="GR204" s="15"/>
      <c r="GS204" s="48"/>
      <c r="GT204" s="48"/>
      <c r="GU204" s="48"/>
      <c r="GV204" s="15"/>
      <c r="GW204" s="48"/>
      <c r="GX204" s="48"/>
      <c r="GY204" s="48"/>
      <c r="GZ204" s="15"/>
      <c r="HA204" s="48"/>
      <c r="HB204" s="48"/>
      <c r="HC204" s="48"/>
      <c r="HD204" s="15"/>
      <c r="HE204" s="48"/>
      <c r="HF204" s="48"/>
      <c r="HG204" s="48"/>
      <c r="HH204" s="48"/>
      <c r="HI204" s="48"/>
      <c r="HJ204" s="48"/>
      <c r="HK204" s="48"/>
      <c r="HL204" s="15"/>
      <c r="HM204" s="14"/>
      <c r="HN204" s="14"/>
      <c r="HO204" s="48"/>
      <c r="HP204" s="15"/>
      <c r="HQ204" s="14"/>
      <c r="HR204" s="14"/>
      <c r="HS204" s="48"/>
      <c r="HT204" s="15"/>
      <c r="HU204" s="14"/>
      <c r="HV204" s="14"/>
      <c r="HW204" s="48"/>
      <c r="HX204" s="15"/>
      <c r="HY204" s="14"/>
      <c r="HZ204" s="14"/>
      <c r="IA204" s="48"/>
      <c r="IB204" s="15"/>
      <c r="IC204" s="14"/>
      <c r="ID204" s="14"/>
      <c r="IE204" s="48"/>
      <c r="IF204" s="15"/>
      <c r="IG204" s="14"/>
      <c r="IH204" s="14"/>
      <c r="II204" s="48"/>
      <c r="IJ204" s="15"/>
      <c r="IK204" s="14"/>
      <c r="IL204" s="14"/>
      <c r="IM204" s="48"/>
      <c r="IN204" s="15"/>
      <c r="IO204" s="14"/>
      <c r="IP204" s="14"/>
      <c r="IQ204" s="48"/>
      <c r="IR204" s="15"/>
      <c r="IS204" s="14"/>
    </row>
    <row r="205" spans="1:253" s="26" customFormat="1" ht="31.5" x14ac:dyDescent="0.25">
      <c r="A205" s="118" t="s">
        <v>372</v>
      </c>
      <c r="B205" s="78">
        <f t="shared" ref="B205:B268" si="567">F205+J205+N205+R205+V205+Z205+AD205+AH205+AL205+AP205+AT205+AX205+BB205+BF205+BJ205+BN205+BR205+BV205++BZ205+CD205+CH205+CL205+CP205+CT205+CX205+DB205+DF205+DJ205+DN205+DR205+DV205+DZ205+ED205+EH205+EL205+EP205+ET205+EX205+FB205+FF205+FJ205+FN205+FR205+FV205+FZ205+GD205+GH205+GL205+GP205+GT205+GX205+HB205+HF205+HJ205+HN205+HR205+HV205+HZ205+ID205+IH205+IL205+IP205</f>
        <v>76793.899999999994</v>
      </c>
      <c r="C205" s="78">
        <f t="shared" ref="C205:D268" si="568">G205+K205+O205+S205+W205+AA205+AE205+AI205+AM205+AQ205+AU205+AY205+BC205+BG205+BK205+BO205+BS205+BW205++CA205+CE205+CI205+CM205+CQ205+CU205+CY205+DC205+DG205+DK205+DO205+DS205+DW205+EA205+EE205+EI205+EM205+EQ205+EU205+EY205+FC205+FG205+FK205+FO205+FS205+FW205+GA205+GE205+GI205+GM205+GQ205+GU205+GY205+HC205+HG205+HK205+HO205+HS205+HW205+IA205+IE205+II205+IM205+IQ205</f>
        <v>92191</v>
      </c>
      <c r="D205" s="78">
        <f t="shared" ref="D205:D268" si="569">H205+L205+P205+T205+X205+AB205+AF205+AJ205+AN205+AR205+AV205+AZ205+BD205+BH205+BL205+BP205+BT205+BX205++CB205+CF205+CJ205+CN205+CR205+CV205+CZ205+DD205+DH205+DL205+DP205+DT205+DX205+EB205+EF205+EJ205+EN205+ER205+EV205+EZ205+FD205+FH205+FL205+FP205+FT205+FX205+GB205+GF205+GJ205+GN205+GR205+GV205+GZ205+HD205+HH205+HL205+HP205+HT205+HX205+IB205+IF205+IJ205+IN205+IR205</f>
        <v>91508.040000000008</v>
      </c>
      <c r="E205" s="81">
        <f t="shared" ref="E205" si="570">D205/C205*100</f>
        <v>99.259190159560049</v>
      </c>
      <c r="F205" s="81"/>
      <c r="G205" s="81">
        <f>G206+G207+G208+G209+G210+G212+G213</f>
        <v>0</v>
      </c>
      <c r="H205" s="81">
        <f t="shared" ref="H205:BP205" si="571">H206+H207+H208+H209+H210+H212+H213</f>
        <v>0</v>
      </c>
      <c r="I205" s="81">
        <f t="shared" si="571"/>
        <v>0</v>
      </c>
      <c r="J205" s="81"/>
      <c r="K205" s="81">
        <f t="shared" si="571"/>
        <v>0</v>
      </c>
      <c r="L205" s="81">
        <f t="shared" si="571"/>
        <v>0</v>
      </c>
      <c r="M205" s="81">
        <f t="shared" si="571"/>
        <v>0</v>
      </c>
      <c r="N205" s="81">
        <f t="shared" ref="N205" si="572">N206+N207+N208+N209+N210+N212+N213</f>
        <v>6200</v>
      </c>
      <c r="O205" s="81">
        <f t="shared" si="571"/>
        <v>6200</v>
      </c>
      <c r="P205" s="81">
        <f t="shared" si="571"/>
        <v>6182.24</v>
      </c>
      <c r="Q205" s="81">
        <f t="shared" si="283"/>
        <v>99.713548387096779</v>
      </c>
      <c r="R205" s="81"/>
      <c r="S205" s="81">
        <f t="shared" si="571"/>
        <v>0</v>
      </c>
      <c r="T205" s="81">
        <f t="shared" si="571"/>
        <v>0</v>
      </c>
      <c r="U205" s="81">
        <f t="shared" si="571"/>
        <v>0</v>
      </c>
      <c r="V205" s="81"/>
      <c r="W205" s="81">
        <f t="shared" si="571"/>
        <v>0</v>
      </c>
      <c r="X205" s="81">
        <f t="shared" si="571"/>
        <v>0</v>
      </c>
      <c r="Y205" s="81">
        <f t="shared" si="571"/>
        <v>0</v>
      </c>
      <c r="Z205" s="81">
        <f t="shared" ref="Z205" si="573">Z206+Z207+Z208+Z209+Z210+Z212+Z213</f>
        <v>0</v>
      </c>
      <c r="AA205" s="81">
        <f t="shared" si="571"/>
        <v>0</v>
      </c>
      <c r="AB205" s="81">
        <f t="shared" si="571"/>
        <v>0</v>
      </c>
      <c r="AC205" s="81">
        <f t="shared" si="571"/>
        <v>0</v>
      </c>
      <c r="AD205" s="81">
        <f t="shared" ref="AD205" si="574">AD206+AD207+AD208+AD209+AD210+AD212+AD213</f>
        <v>70000</v>
      </c>
      <c r="AE205" s="81">
        <f t="shared" si="571"/>
        <v>70000</v>
      </c>
      <c r="AF205" s="81">
        <f t="shared" ref="AF205" si="575">AF206+AF207+AF208+AF209+AF210+AF212+AF213</f>
        <v>70000</v>
      </c>
      <c r="AG205" s="81">
        <f t="shared" si="495"/>
        <v>100</v>
      </c>
      <c r="AH205" s="81">
        <f t="shared" ref="AH205" si="576">AH206+AH207+AH208+AH209+AH210+AH212+AH213</f>
        <v>593.9</v>
      </c>
      <c r="AI205" s="81">
        <f t="shared" si="571"/>
        <v>593.9</v>
      </c>
      <c r="AJ205" s="81">
        <f t="shared" ref="AJ205" si="577">AJ206+AJ207+AJ208+AJ209+AJ210+AJ212+AJ213</f>
        <v>593.9</v>
      </c>
      <c r="AK205" s="81">
        <f t="shared" si="571"/>
        <v>100</v>
      </c>
      <c r="AL205" s="81"/>
      <c r="AM205" s="81">
        <f t="shared" si="571"/>
        <v>0</v>
      </c>
      <c r="AN205" s="81">
        <f t="shared" si="571"/>
        <v>0</v>
      </c>
      <c r="AO205" s="81"/>
      <c r="AP205" s="81"/>
      <c r="AQ205" s="81">
        <f t="shared" si="571"/>
        <v>0</v>
      </c>
      <c r="AR205" s="81">
        <f t="shared" si="571"/>
        <v>0</v>
      </c>
      <c r="AS205" s="81">
        <f t="shared" si="571"/>
        <v>0</v>
      </c>
      <c r="AT205" s="81"/>
      <c r="AU205" s="81">
        <f>SUM(AU206:AU213)</f>
        <v>1502</v>
      </c>
      <c r="AV205" s="81">
        <f t="shared" ref="AV205:AZ205" si="578">SUM(AV206:AV213)</f>
        <v>1502</v>
      </c>
      <c r="AW205" s="81">
        <f t="shared" si="556"/>
        <v>100</v>
      </c>
      <c r="AX205" s="81"/>
      <c r="AY205" s="81">
        <f t="shared" si="578"/>
        <v>7416</v>
      </c>
      <c r="AZ205" s="81">
        <f t="shared" si="578"/>
        <v>7416</v>
      </c>
      <c r="BA205" s="81">
        <f t="shared" si="557"/>
        <v>100</v>
      </c>
      <c r="BB205" s="81"/>
      <c r="BC205" s="81">
        <f t="shared" si="571"/>
        <v>1200</v>
      </c>
      <c r="BD205" s="81">
        <f t="shared" ref="BD205" si="579">BD206+BD207+BD208+BD209+BD210+BD212+BD213</f>
        <v>1200</v>
      </c>
      <c r="BE205" s="81">
        <f>BD205/BC205*100</f>
        <v>100</v>
      </c>
      <c r="BF205" s="81"/>
      <c r="BG205" s="81">
        <f t="shared" si="571"/>
        <v>0</v>
      </c>
      <c r="BH205" s="81">
        <f t="shared" si="571"/>
        <v>0</v>
      </c>
      <c r="BI205" s="81">
        <f t="shared" si="571"/>
        <v>0</v>
      </c>
      <c r="BJ205" s="81"/>
      <c r="BK205" s="81">
        <f t="shared" si="571"/>
        <v>0</v>
      </c>
      <c r="BL205" s="81">
        <f t="shared" si="571"/>
        <v>0</v>
      </c>
      <c r="BM205" s="81">
        <f t="shared" si="571"/>
        <v>0</v>
      </c>
      <c r="BN205" s="81"/>
      <c r="BO205" s="81">
        <f t="shared" si="571"/>
        <v>0</v>
      </c>
      <c r="BP205" s="81">
        <f t="shared" si="571"/>
        <v>0</v>
      </c>
      <c r="BQ205" s="81">
        <f t="shared" ref="BQ205:CC205" si="580">BQ206+BQ207+BQ208+BQ209+BQ210+BQ212+BQ213</f>
        <v>0</v>
      </c>
      <c r="BR205" s="81"/>
      <c r="BS205" s="81">
        <f t="shared" si="580"/>
        <v>0</v>
      </c>
      <c r="BT205" s="81">
        <f t="shared" si="580"/>
        <v>0</v>
      </c>
      <c r="BU205" s="81">
        <f t="shared" si="580"/>
        <v>0</v>
      </c>
      <c r="BV205" s="81"/>
      <c r="BW205" s="81">
        <f t="shared" si="580"/>
        <v>0</v>
      </c>
      <c r="BX205" s="81">
        <f t="shared" si="580"/>
        <v>0</v>
      </c>
      <c r="BY205" s="81">
        <f t="shared" si="580"/>
        <v>0</v>
      </c>
      <c r="BZ205" s="81"/>
      <c r="CA205" s="81">
        <f>SUM(CA206:CA213)</f>
        <v>3174.1000000000004</v>
      </c>
      <c r="CB205" s="81">
        <f>SUM(CB206:CB213)</f>
        <v>3015.8</v>
      </c>
      <c r="CC205" s="81">
        <f t="shared" si="580"/>
        <v>500</v>
      </c>
      <c r="CD205" s="81"/>
      <c r="CE205" s="81"/>
      <c r="CF205" s="81">
        <f>SUM(CF206:CF213)</f>
        <v>0</v>
      </c>
      <c r="CG205" s="81"/>
      <c r="CH205" s="81"/>
      <c r="CI205" s="81">
        <f t="shared" ref="CI205:CK205" si="581">CI206+CI207+CI208+CI209+CI210+CI212+CI213</f>
        <v>0</v>
      </c>
      <c r="CJ205" s="81">
        <f t="shared" si="581"/>
        <v>0</v>
      </c>
      <c r="CK205" s="81">
        <f t="shared" si="581"/>
        <v>0</v>
      </c>
      <c r="CL205" s="81"/>
      <c r="CM205" s="81">
        <f>SUM(CM206:CM213)</f>
        <v>0</v>
      </c>
      <c r="CN205" s="81">
        <f>SUM(CN206:CN213)</f>
        <v>0</v>
      </c>
      <c r="CO205" s="81"/>
      <c r="CP205" s="81"/>
      <c r="CQ205" s="81">
        <f>SUM(CQ206:CQ213)</f>
        <v>0</v>
      </c>
      <c r="CR205" s="81">
        <f>SUM(CR206:CR213)</f>
        <v>0</v>
      </c>
      <c r="CS205" s="81"/>
      <c r="CT205" s="81"/>
      <c r="CU205" s="81">
        <f>SUM(CU206:CU213)</f>
        <v>0</v>
      </c>
      <c r="CV205" s="81">
        <f>SUM(CV206:CV213)</f>
        <v>0</v>
      </c>
      <c r="CW205" s="81"/>
      <c r="CX205" s="81"/>
      <c r="CY205" s="81">
        <f>SUM(CY206:CY213)</f>
        <v>0</v>
      </c>
      <c r="CZ205" s="81">
        <f>SUM(CZ206:CZ213)</f>
        <v>0</v>
      </c>
      <c r="DA205" s="81"/>
      <c r="DB205" s="154"/>
      <c r="DC205" s="81">
        <f>SUM(DC206:DC213)</f>
        <v>0</v>
      </c>
      <c r="DD205" s="81">
        <f>SUM(DD206:DD213)</f>
        <v>0</v>
      </c>
      <c r="DE205" s="81"/>
      <c r="DF205" s="81"/>
      <c r="DG205" s="81">
        <f>SUM(DG206:DG213)</f>
        <v>1180</v>
      </c>
      <c r="DH205" s="81">
        <f>SUM(DH206:DH213)</f>
        <v>1180</v>
      </c>
      <c r="DI205" s="79">
        <f t="shared" ref="DI205:DI268" si="582">DH205/DG205*100</f>
        <v>100</v>
      </c>
      <c r="DJ205" s="79"/>
      <c r="DK205" s="81">
        <f>SUM(DK206:DK213)</f>
        <v>100</v>
      </c>
      <c r="DL205" s="81">
        <f>SUM(DL206:DL213)</f>
        <v>100</v>
      </c>
      <c r="DM205" s="79">
        <f t="shared" ref="DM205:DM207" si="583">DL205/DK205*100</f>
        <v>100</v>
      </c>
      <c r="DN205" s="79"/>
      <c r="DO205" s="81">
        <f>SUM(DO206:DO213)</f>
        <v>0</v>
      </c>
      <c r="DP205" s="81">
        <f>SUM(DP206:DP213)</f>
        <v>0</v>
      </c>
      <c r="DQ205" s="79"/>
      <c r="DR205" s="79"/>
      <c r="DS205" s="81">
        <f>SUM(DS206:DS213)</f>
        <v>0</v>
      </c>
      <c r="DT205" s="81">
        <f>SUM(DT206:DT213)</f>
        <v>0</v>
      </c>
      <c r="DU205" s="79"/>
      <c r="DV205" s="79"/>
      <c r="DW205" s="81">
        <f>SUM(DW206:DW213)</f>
        <v>0</v>
      </c>
      <c r="DX205" s="81">
        <f>SUM(DX206:DX213)</f>
        <v>0</v>
      </c>
      <c r="DY205" s="79"/>
      <c r="DZ205" s="79"/>
      <c r="EA205" s="81">
        <f>SUM(EA206:EA213)</f>
        <v>0</v>
      </c>
      <c r="EB205" s="81">
        <f>SUM(EB206:EB213)</f>
        <v>0</v>
      </c>
      <c r="EC205" s="79"/>
      <c r="ED205" s="79"/>
      <c r="EE205" s="81">
        <f>SUM(EE206:EE213)</f>
        <v>0</v>
      </c>
      <c r="EF205" s="81">
        <f>SUM(EF206:EF213)</f>
        <v>0</v>
      </c>
      <c r="EG205" s="79"/>
      <c r="EH205" s="79"/>
      <c r="EI205" s="81">
        <f>SUM(EI206:EI213)</f>
        <v>0</v>
      </c>
      <c r="EJ205" s="81">
        <f>SUM(EJ206:EJ213)</f>
        <v>0</v>
      </c>
      <c r="EK205" s="79"/>
      <c r="EL205" s="79"/>
      <c r="EM205" s="81">
        <f>SUM(EM206:EM213)</f>
        <v>0</v>
      </c>
      <c r="EN205" s="81">
        <f>SUM(EN206:EN213)</f>
        <v>0</v>
      </c>
      <c r="EO205" s="79"/>
      <c r="EP205" s="79"/>
      <c r="EQ205" s="81">
        <f>SUM(EQ206:EQ213)</f>
        <v>0</v>
      </c>
      <c r="ER205" s="81">
        <f>SUM(ER206:ER213)</f>
        <v>0</v>
      </c>
      <c r="ES205" s="79"/>
      <c r="ET205" s="79"/>
      <c r="EU205" s="81">
        <f>SUM(EU206:EU213)</f>
        <v>0</v>
      </c>
      <c r="EV205" s="81">
        <f>SUM(EV206:EV213)</f>
        <v>0</v>
      </c>
      <c r="EW205" s="79"/>
      <c r="EX205" s="79"/>
      <c r="EY205" s="81">
        <f>SUM(EY206:EY213)</f>
        <v>0</v>
      </c>
      <c r="EZ205" s="81">
        <f>SUM(EZ206:EZ213)</f>
        <v>0</v>
      </c>
      <c r="FA205" s="79"/>
      <c r="FB205" s="79"/>
      <c r="FC205" s="81">
        <f>SUM(FC206:FC213)</f>
        <v>0</v>
      </c>
      <c r="FD205" s="81">
        <f>SUM(FD206:FD213)</f>
        <v>0</v>
      </c>
      <c r="FE205" s="79"/>
      <c r="FF205" s="79"/>
      <c r="FG205" s="81">
        <f>SUM(FG206:FG213)</f>
        <v>0</v>
      </c>
      <c r="FH205" s="81">
        <f>SUM(FH206:FH213)</f>
        <v>0</v>
      </c>
      <c r="FI205" s="79"/>
      <c r="FJ205" s="79"/>
      <c r="FK205" s="81">
        <f>SUM(FK206:FK213)</f>
        <v>0</v>
      </c>
      <c r="FL205" s="81">
        <f>SUM(FL206:FL213)</f>
        <v>0</v>
      </c>
      <c r="FM205" s="79"/>
      <c r="FN205" s="79"/>
      <c r="FO205" s="81">
        <f>SUM(FO206:FO213)</f>
        <v>0</v>
      </c>
      <c r="FP205" s="81">
        <f>SUM(FP206:FP213)</f>
        <v>0</v>
      </c>
      <c r="FQ205" s="79"/>
      <c r="FR205" s="79"/>
      <c r="FS205" s="81">
        <f t="shared" ref="FS205:FU205" si="584">FS206+FS207+FS208+FS209+FS210+FS212+FS213</f>
        <v>625</v>
      </c>
      <c r="FT205" s="81">
        <f t="shared" si="584"/>
        <v>118.1</v>
      </c>
      <c r="FU205" s="81">
        <f t="shared" si="584"/>
        <v>18.895999999999997</v>
      </c>
      <c r="FV205" s="81"/>
      <c r="FW205" s="81">
        <f t="shared" ref="FW205:FX205" si="585">FW206+FW207+FW208+FW209+FW210+FW212+FW213</f>
        <v>0</v>
      </c>
      <c r="FX205" s="81">
        <f t="shared" si="585"/>
        <v>0</v>
      </c>
      <c r="FY205" s="81"/>
      <c r="FZ205" s="81"/>
      <c r="GA205" s="81"/>
      <c r="GB205" s="81"/>
      <c r="GC205" s="81"/>
      <c r="GD205" s="81"/>
      <c r="GE205" s="81"/>
      <c r="GF205" s="81"/>
      <c r="GG205" s="81"/>
      <c r="GH205" s="81"/>
      <c r="GI205" s="81"/>
      <c r="GJ205" s="81"/>
      <c r="GK205" s="81"/>
      <c r="GL205" s="81"/>
      <c r="GM205" s="81"/>
      <c r="GN205" s="81"/>
      <c r="GO205" s="81"/>
      <c r="GP205" s="81"/>
      <c r="GQ205" s="81"/>
      <c r="GR205" s="81"/>
      <c r="GS205" s="81"/>
      <c r="GT205" s="81"/>
      <c r="GU205" s="81"/>
      <c r="GV205" s="81"/>
      <c r="GW205" s="81"/>
      <c r="GX205" s="81"/>
      <c r="GY205" s="81"/>
      <c r="GZ205" s="81"/>
      <c r="HA205" s="81"/>
      <c r="HB205" s="81"/>
      <c r="HC205" s="81"/>
      <c r="HD205" s="81"/>
      <c r="HE205" s="81"/>
      <c r="HF205" s="81"/>
      <c r="HG205" s="81"/>
      <c r="HH205" s="81"/>
      <c r="HI205" s="81"/>
      <c r="HJ205" s="81"/>
      <c r="HK205" s="81">
        <f>SUM(HK206:HK213)</f>
        <v>200</v>
      </c>
      <c r="HL205" s="81">
        <f>SUM(HL206:HL213)</f>
        <v>200</v>
      </c>
      <c r="HM205" s="79">
        <f t="shared" ref="HM205:HM233" si="586">HL205/HK205*100</f>
        <v>100</v>
      </c>
      <c r="HN205" s="79"/>
      <c r="HO205" s="81"/>
      <c r="HP205" s="81"/>
      <c r="HQ205" s="79"/>
      <c r="HR205" s="79"/>
      <c r="HS205" s="81"/>
      <c r="HT205" s="81"/>
      <c r="HU205" s="79"/>
      <c r="HV205" s="79"/>
      <c r="HW205" s="81"/>
      <c r="HX205" s="81"/>
      <c r="HY205" s="79"/>
      <c r="HZ205" s="79"/>
      <c r="IA205" s="81"/>
      <c r="IB205" s="81"/>
      <c r="IC205" s="79"/>
      <c r="ID205" s="79"/>
      <c r="IE205" s="81"/>
      <c r="IF205" s="81"/>
      <c r="IG205" s="79"/>
      <c r="IH205" s="79"/>
      <c r="II205" s="81"/>
      <c r="IJ205" s="81"/>
      <c r="IK205" s="79"/>
      <c r="IL205" s="79"/>
      <c r="IM205" s="81"/>
      <c r="IN205" s="81"/>
      <c r="IO205" s="79"/>
      <c r="IP205" s="79"/>
      <c r="IQ205" s="81"/>
      <c r="IR205" s="81"/>
      <c r="IS205" s="79"/>
    </row>
    <row r="206" spans="1:253" s="12" customFormat="1" ht="31.5" x14ac:dyDescent="0.25">
      <c r="A206" s="57" t="s">
        <v>338</v>
      </c>
      <c r="B206" s="48">
        <f t="shared" si="567"/>
        <v>6793.9</v>
      </c>
      <c r="C206" s="48">
        <f t="shared" si="568"/>
        <v>20961.600000000002</v>
      </c>
      <c r="D206" s="48">
        <f t="shared" si="569"/>
        <v>20436.939999999999</v>
      </c>
      <c r="E206" s="15">
        <f t="shared" si="133"/>
        <v>97.497042210518273</v>
      </c>
      <c r="F206" s="15"/>
      <c r="G206" s="15"/>
      <c r="H206" s="15"/>
      <c r="I206" s="15"/>
      <c r="J206" s="15"/>
      <c r="K206" s="15"/>
      <c r="L206" s="15"/>
      <c r="M206" s="15"/>
      <c r="N206" s="15">
        <v>6200</v>
      </c>
      <c r="O206" s="15">
        <v>6200</v>
      </c>
      <c r="P206" s="15">
        <v>6182.24</v>
      </c>
      <c r="Q206" s="15">
        <f t="shared" si="283"/>
        <v>99.713548387096779</v>
      </c>
      <c r="R206" s="15"/>
      <c r="S206" s="15"/>
      <c r="T206" s="15"/>
      <c r="U206" s="15"/>
      <c r="V206" s="15"/>
      <c r="W206" s="15"/>
      <c r="X206" s="15"/>
      <c r="Y206" s="15"/>
      <c r="Z206" s="15"/>
      <c r="AA206" s="15"/>
      <c r="AB206" s="15"/>
      <c r="AC206" s="14"/>
      <c r="AD206" s="15"/>
      <c r="AE206" s="15"/>
      <c r="AF206" s="15"/>
      <c r="AG206" s="15"/>
      <c r="AH206" s="15">
        <v>593.9</v>
      </c>
      <c r="AI206" s="15">
        <v>593.9</v>
      </c>
      <c r="AJ206" s="15">
        <v>593.9</v>
      </c>
      <c r="AK206" s="14">
        <f t="shared" si="213"/>
        <v>100</v>
      </c>
      <c r="AL206" s="14"/>
      <c r="AM206" s="15"/>
      <c r="AN206" s="15"/>
      <c r="AO206" s="14"/>
      <c r="AP206" s="14"/>
      <c r="AQ206" s="15"/>
      <c r="AR206" s="15"/>
      <c r="AS206" s="14"/>
      <c r="AT206" s="14"/>
      <c r="AU206" s="48">
        <v>1502</v>
      </c>
      <c r="AV206" s="48">
        <v>1502</v>
      </c>
      <c r="AW206" s="15">
        <f t="shared" si="556"/>
        <v>100</v>
      </c>
      <c r="AX206" s="15"/>
      <c r="AY206" s="48">
        <v>7416</v>
      </c>
      <c r="AZ206" s="48">
        <v>7416</v>
      </c>
      <c r="BA206" s="15">
        <f t="shared" si="557"/>
        <v>100</v>
      </c>
      <c r="BB206" s="15"/>
      <c r="BC206" s="15">
        <v>1200</v>
      </c>
      <c r="BD206" s="15">
        <v>1200</v>
      </c>
      <c r="BE206" s="15">
        <f>BD206/BC206*100</f>
        <v>100</v>
      </c>
      <c r="BF206" s="15"/>
      <c r="BG206" s="15"/>
      <c r="BH206" s="15"/>
      <c r="BI206" s="14"/>
      <c r="BJ206" s="14"/>
      <c r="BK206" s="15"/>
      <c r="BL206" s="15"/>
      <c r="BM206" s="14"/>
      <c r="BN206" s="14"/>
      <c r="BO206" s="15"/>
      <c r="BP206" s="15"/>
      <c r="BQ206" s="14"/>
      <c r="BR206" s="14"/>
      <c r="BS206" s="15"/>
      <c r="BT206" s="15"/>
      <c r="BU206" s="14"/>
      <c r="BV206" s="14"/>
      <c r="BW206" s="15"/>
      <c r="BX206" s="15"/>
      <c r="BY206" s="14"/>
      <c r="BZ206" s="14"/>
      <c r="CA206" s="48">
        <v>2044.7</v>
      </c>
      <c r="CB206" s="48">
        <v>2044.7</v>
      </c>
      <c r="CC206" s="14">
        <f t="shared" ref="CC206:CC213" si="587">CB206/CA206*100</f>
        <v>100</v>
      </c>
      <c r="CD206" s="14"/>
      <c r="CE206" s="48"/>
      <c r="CF206" s="15"/>
      <c r="CG206" s="14"/>
      <c r="CH206" s="14"/>
      <c r="CI206" s="15"/>
      <c r="CJ206" s="15"/>
      <c r="CK206" s="14"/>
      <c r="CL206" s="14"/>
      <c r="CM206" s="48"/>
      <c r="CN206" s="15"/>
      <c r="CO206" s="14"/>
      <c r="CP206" s="14"/>
      <c r="CQ206" s="48"/>
      <c r="CR206" s="15"/>
      <c r="CS206" s="14"/>
      <c r="CT206" s="14"/>
      <c r="CU206" s="48"/>
      <c r="CV206" s="15"/>
      <c r="CW206" s="14"/>
      <c r="CX206" s="14"/>
      <c r="CY206" s="48"/>
      <c r="CZ206" s="15"/>
      <c r="DA206" s="14"/>
      <c r="DB206" s="155"/>
      <c r="DC206" s="48"/>
      <c r="DD206" s="48"/>
      <c r="DE206" s="14"/>
      <c r="DF206" s="14"/>
      <c r="DG206" s="48">
        <v>1180</v>
      </c>
      <c r="DH206" s="48">
        <v>1180</v>
      </c>
      <c r="DI206" s="14">
        <f t="shared" si="582"/>
        <v>100</v>
      </c>
      <c r="DJ206" s="14"/>
      <c r="DK206" s="48"/>
      <c r="DL206" s="48"/>
      <c r="DM206" s="14"/>
      <c r="DN206" s="14"/>
      <c r="DO206" s="48"/>
      <c r="DP206" s="15"/>
      <c r="DQ206" s="14"/>
      <c r="DR206" s="14"/>
      <c r="DS206" s="48"/>
      <c r="DT206" s="15"/>
      <c r="DU206" s="14"/>
      <c r="DV206" s="14"/>
      <c r="DW206" s="48"/>
      <c r="DX206" s="15"/>
      <c r="DY206" s="14"/>
      <c r="DZ206" s="14"/>
      <c r="EA206" s="48"/>
      <c r="EB206" s="15"/>
      <c r="EC206" s="14"/>
      <c r="ED206" s="14"/>
      <c r="EE206" s="48"/>
      <c r="EF206" s="15"/>
      <c r="EG206" s="14"/>
      <c r="EH206" s="14"/>
      <c r="EI206" s="48"/>
      <c r="EJ206" s="15"/>
      <c r="EK206" s="14"/>
      <c r="EL206" s="14"/>
      <c r="EM206" s="48"/>
      <c r="EN206" s="15"/>
      <c r="EO206" s="14"/>
      <c r="EP206" s="14"/>
      <c r="EQ206" s="48"/>
      <c r="ER206" s="15"/>
      <c r="ES206" s="14"/>
      <c r="ET206" s="14"/>
      <c r="EU206" s="48"/>
      <c r="EV206" s="15"/>
      <c r="EW206" s="14"/>
      <c r="EX206" s="14"/>
      <c r="EY206" s="48"/>
      <c r="EZ206" s="15"/>
      <c r="FA206" s="14"/>
      <c r="FB206" s="14"/>
      <c r="FC206" s="48"/>
      <c r="FD206" s="15"/>
      <c r="FE206" s="14"/>
      <c r="FF206" s="14"/>
      <c r="FG206" s="48"/>
      <c r="FH206" s="15"/>
      <c r="FI206" s="14"/>
      <c r="FJ206" s="14"/>
      <c r="FK206" s="48"/>
      <c r="FL206" s="15"/>
      <c r="FM206" s="14"/>
      <c r="FN206" s="14"/>
      <c r="FO206" s="48"/>
      <c r="FP206" s="15"/>
      <c r="FQ206" s="14"/>
      <c r="FR206" s="14"/>
      <c r="FS206" s="133">
        <v>625</v>
      </c>
      <c r="FT206" s="15">
        <v>118.1</v>
      </c>
      <c r="FU206" s="14">
        <f t="shared" ref="FU206" si="588">FT206/FS206*100</f>
        <v>18.895999999999997</v>
      </c>
      <c r="FV206" s="14"/>
      <c r="FW206" s="133"/>
      <c r="FX206" s="15"/>
      <c r="FY206" s="14"/>
      <c r="FZ206" s="14"/>
      <c r="GA206" s="133"/>
      <c r="GB206" s="15"/>
      <c r="GC206" s="14"/>
      <c r="GD206" s="14"/>
      <c r="GE206" s="133"/>
      <c r="GF206" s="15"/>
      <c r="GG206" s="14"/>
      <c r="GH206" s="14"/>
      <c r="GI206" s="133"/>
      <c r="GJ206" s="15"/>
      <c r="GK206" s="14"/>
      <c r="GL206" s="14"/>
      <c r="GM206" s="133"/>
      <c r="GN206" s="15"/>
      <c r="GO206" s="14"/>
      <c r="GP206" s="14"/>
      <c r="GQ206" s="133"/>
      <c r="GR206" s="15"/>
      <c r="GS206" s="14"/>
      <c r="GT206" s="14"/>
      <c r="GU206" s="133"/>
      <c r="GV206" s="15"/>
      <c r="GW206" s="14"/>
      <c r="GX206" s="14"/>
      <c r="GY206" s="133"/>
      <c r="GZ206" s="15"/>
      <c r="HA206" s="14"/>
      <c r="HB206" s="14"/>
      <c r="HC206" s="133"/>
      <c r="HD206" s="15"/>
      <c r="HE206" s="14"/>
      <c r="HF206" s="14"/>
      <c r="HG206" s="133"/>
      <c r="HH206" s="133"/>
      <c r="HI206" s="14"/>
      <c r="HJ206" s="14"/>
      <c r="HK206" s="133">
        <v>200</v>
      </c>
      <c r="HL206" s="133">
        <v>200</v>
      </c>
      <c r="HM206" s="14">
        <f t="shared" si="586"/>
        <v>100</v>
      </c>
      <c r="HN206" s="14"/>
      <c r="HO206" s="133"/>
      <c r="HP206" s="133"/>
      <c r="HQ206" s="14"/>
      <c r="HR206" s="14"/>
      <c r="HS206" s="133"/>
      <c r="HT206" s="133"/>
      <c r="HU206" s="14"/>
      <c r="HV206" s="14"/>
      <c r="HW206" s="133"/>
      <c r="HX206" s="133"/>
      <c r="HY206" s="14"/>
      <c r="HZ206" s="14"/>
      <c r="IA206" s="133"/>
      <c r="IB206" s="133"/>
      <c r="IC206" s="14"/>
      <c r="ID206" s="14"/>
      <c r="IE206" s="133"/>
      <c r="IF206" s="133"/>
      <c r="IG206" s="14"/>
      <c r="IH206" s="14"/>
      <c r="II206" s="133"/>
      <c r="IJ206" s="133"/>
      <c r="IK206" s="14"/>
      <c r="IL206" s="14"/>
      <c r="IM206" s="133"/>
      <c r="IN206" s="133"/>
      <c r="IO206" s="14"/>
      <c r="IP206" s="14"/>
      <c r="IQ206" s="133"/>
      <c r="IR206" s="133"/>
      <c r="IS206" s="14"/>
    </row>
    <row r="207" spans="1:253" s="12" customFormat="1" ht="15.75" x14ac:dyDescent="0.25">
      <c r="A207" s="57" t="s">
        <v>366</v>
      </c>
      <c r="B207" s="48">
        <f t="shared" si="567"/>
        <v>70000</v>
      </c>
      <c r="C207" s="48">
        <f t="shared" si="568"/>
        <v>70100</v>
      </c>
      <c r="D207" s="48">
        <f t="shared" si="569"/>
        <v>70100</v>
      </c>
      <c r="E207" s="15">
        <f t="shared" si="133"/>
        <v>100</v>
      </c>
      <c r="F207" s="15"/>
      <c r="G207" s="48"/>
      <c r="H207" s="48"/>
      <c r="I207" s="48"/>
      <c r="J207" s="48"/>
      <c r="K207" s="48"/>
      <c r="L207" s="48"/>
      <c r="M207" s="48"/>
      <c r="N207" s="48"/>
      <c r="O207" s="48"/>
      <c r="P207" s="48"/>
      <c r="Q207" s="48"/>
      <c r="R207" s="48"/>
      <c r="S207" s="287"/>
      <c r="T207" s="287"/>
      <c r="U207" s="287"/>
      <c r="V207" s="287"/>
      <c r="W207" s="287"/>
      <c r="X207" s="287"/>
      <c r="Y207" s="287"/>
      <c r="Z207" s="287"/>
      <c r="AA207" s="287"/>
      <c r="AB207" s="287"/>
      <c r="AC207" s="287"/>
      <c r="AD207" s="15">
        <v>70000</v>
      </c>
      <c r="AE207" s="15">
        <v>70000</v>
      </c>
      <c r="AF207" s="15">
        <v>70000</v>
      </c>
      <c r="AG207" s="15">
        <f t="shared" si="495"/>
        <v>100</v>
      </c>
      <c r="AH207" s="48"/>
      <c r="AI207" s="48"/>
      <c r="AJ207" s="48"/>
      <c r="AK207" s="48"/>
      <c r="AL207" s="48"/>
      <c r="AM207" s="287"/>
      <c r="AN207" s="287"/>
      <c r="AO207" s="14"/>
      <c r="AP207" s="14"/>
      <c r="AQ207" s="287"/>
      <c r="AR207" s="287"/>
      <c r="AS207" s="287"/>
      <c r="AT207" s="287"/>
      <c r="AU207" s="287"/>
      <c r="AV207" s="287"/>
      <c r="AW207" s="15"/>
      <c r="AX207" s="15"/>
      <c r="AY207" s="287"/>
      <c r="AZ207" s="287"/>
      <c r="BA207" s="15"/>
      <c r="BB207" s="15"/>
      <c r="BC207" s="287"/>
      <c r="BD207" s="287"/>
      <c r="BE207" s="15"/>
      <c r="BF207" s="15"/>
      <c r="BG207" s="287"/>
      <c r="BH207" s="287"/>
      <c r="BI207" s="287"/>
      <c r="BJ207" s="287"/>
      <c r="BK207" s="287"/>
      <c r="BL207" s="287"/>
      <c r="BM207" s="287"/>
      <c r="BN207" s="287"/>
      <c r="BO207" s="287"/>
      <c r="BP207" s="287"/>
      <c r="BQ207" s="287"/>
      <c r="BR207" s="287"/>
      <c r="BS207" s="287"/>
      <c r="BT207" s="287"/>
      <c r="BU207" s="287"/>
      <c r="BV207" s="287"/>
      <c r="BW207" s="287"/>
      <c r="BX207" s="287"/>
      <c r="BY207" s="287"/>
      <c r="BZ207" s="287"/>
      <c r="CA207" s="48"/>
      <c r="CB207" s="48"/>
      <c r="CC207" s="14"/>
      <c r="CD207" s="14"/>
      <c r="CE207" s="48"/>
      <c r="CF207" s="287"/>
      <c r="CG207" s="287"/>
      <c r="CH207" s="287"/>
      <c r="CI207" s="287"/>
      <c r="CJ207" s="287"/>
      <c r="CK207" s="287"/>
      <c r="CL207" s="287"/>
      <c r="CM207" s="48"/>
      <c r="CN207" s="287"/>
      <c r="CO207" s="287"/>
      <c r="CP207" s="287"/>
      <c r="CQ207" s="48"/>
      <c r="CR207" s="287"/>
      <c r="CS207" s="287"/>
      <c r="CT207" s="287"/>
      <c r="CU207" s="48"/>
      <c r="CV207" s="287"/>
      <c r="CW207" s="287"/>
      <c r="CX207" s="287"/>
      <c r="CY207" s="48"/>
      <c r="CZ207" s="287"/>
      <c r="DA207" s="287"/>
      <c r="DB207" s="275"/>
      <c r="DC207" s="48"/>
      <c r="DD207" s="48"/>
      <c r="DE207" s="287"/>
      <c r="DF207" s="287"/>
      <c r="DG207" s="48"/>
      <c r="DH207" s="48"/>
      <c r="DI207" s="14"/>
      <c r="DJ207" s="14"/>
      <c r="DK207" s="48">
        <v>100</v>
      </c>
      <c r="DL207" s="48">
        <v>100</v>
      </c>
      <c r="DM207" s="14">
        <f t="shared" si="583"/>
        <v>100</v>
      </c>
      <c r="DN207" s="14"/>
      <c r="DO207" s="48"/>
      <c r="DP207" s="287"/>
      <c r="DQ207" s="14"/>
      <c r="DR207" s="14"/>
      <c r="DS207" s="48"/>
      <c r="DT207" s="287"/>
      <c r="DU207" s="14"/>
      <c r="DV207" s="14"/>
      <c r="DW207" s="48"/>
      <c r="DX207" s="287"/>
      <c r="DY207" s="14"/>
      <c r="DZ207" s="14"/>
      <c r="EA207" s="48"/>
      <c r="EB207" s="287"/>
      <c r="EC207" s="14"/>
      <c r="ED207" s="14"/>
      <c r="EE207" s="48"/>
      <c r="EF207" s="287"/>
      <c r="EG207" s="14"/>
      <c r="EH207" s="14"/>
      <c r="EI207" s="48"/>
      <c r="EJ207" s="287"/>
      <c r="EK207" s="14"/>
      <c r="EL207" s="14"/>
      <c r="EM207" s="48"/>
      <c r="EN207" s="287"/>
      <c r="EO207" s="14"/>
      <c r="EP207" s="14"/>
      <c r="EQ207" s="48"/>
      <c r="ER207" s="287"/>
      <c r="ES207" s="14"/>
      <c r="ET207" s="14"/>
      <c r="EU207" s="48"/>
      <c r="EV207" s="287"/>
      <c r="EW207" s="14"/>
      <c r="EX207" s="14"/>
      <c r="EY207" s="48"/>
      <c r="EZ207" s="287"/>
      <c r="FA207" s="14"/>
      <c r="FB207" s="14"/>
      <c r="FC207" s="48"/>
      <c r="FD207" s="287"/>
      <c r="FE207" s="14"/>
      <c r="FF207" s="14"/>
      <c r="FG207" s="48"/>
      <c r="FH207" s="287"/>
      <c r="FI207" s="14"/>
      <c r="FJ207" s="14"/>
      <c r="FK207" s="48"/>
      <c r="FL207" s="287"/>
      <c r="FM207" s="14"/>
      <c r="FN207" s="14"/>
      <c r="FO207" s="48"/>
      <c r="FP207" s="287"/>
      <c r="FQ207" s="14"/>
      <c r="FR207" s="14"/>
      <c r="FS207" s="48"/>
      <c r="FT207" s="48"/>
      <c r="FU207" s="48"/>
      <c r="FV207" s="48"/>
      <c r="FW207" s="48"/>
      <c r="FX207" s="48"/>
      <c r="FY207" s="48"/>
      <c r="FZ207" s="48"/>
      <c r="GA207" s="48"/>
      <c r="GB207" s="48"/>
      <c r="GC207" s="48"/>
      <c r="GD207" s="48"/>
      <c r="GE207" s="48"/>
      <c r="GF207" s="48"/>
      <c r="GG207" s="48"/>
      <c r="GH207" s="48"/>
      <c r="GI207" s="48"/>
      <c r="GJ207" s="48"/>
      <c r="GK207" s="48"/>
      <c r="GL207" s="48"/>
      <c r="GM207" s="48"/>
      <c r="GN207" s="48"/>
      <c r="GO207" s="48"/>
      <c r="GP207" s="48"/>
      <c r="GQ207" s="48"/>
      <c r="GR207" s="48"/>
      <c r="GS207" s="48"/>
      <c r="GT207" s="48"/>
      <c r="GU207" s="48"/>
      <c r="GV207" s="48"/>
      <c r="GW207" s="48"/>
      <c r="GX207" s="48"/>
      <c r="GY207" s="48"/>
      <c r="GZ207" s="48"/>
      <c r="HA207" s="48"/>
      <c r="HB207" s="48"/>
      <c r="HC207" s="48"/>
      <c r="HD207" s="48"/>
      <c r="HE207" s="48"/>
      <c r="HF207" s="48"/>
      <c r="HG207" s="48"/>
      <c r="HH207" s="48"/>
      <c r="HI207" s="48"/>
      <c r="HJ207" s="48"/>
      <c r="HK207" s="48"/>
      <c r="HL207" s="48"/>
      <c r="HM207" s="14"/>
      <c r="HN207" s="14"/>
      <c r="HO207" s="48"/>
      <c r="HP207" s="48"/>
      <c r="HQ207" s="14"/>
      <c r="HR207" s="14"/>
      <c r="HS207" s="48"/>
      <c r="HT207" s="48"/>
      <c r="HU207" s="14"/>
      <c r="HV207" s="14"/>
      <c r="HW207" s="48"/>
      <c r="HX207" s="48"/>
      <c r="HY207" s="14"/>
      <c r="HZ207" s="14"/>
      <c r="IA207" s="48"/>
      <c r="IB207" s="48"/>
      <c r="IC207" s="14"/>
      <c r="ID207" s="14"/>
      <c r="IE207" s="48"/>
      <c r="IF207" s="48"/>
      <c r="IG207" s="14"/>
      <c r="IH207" s="14"/>
      <c r="II207" s="48"/>
      <c r="IJ207" s="48"/>
      <c r="IK207" s="14"/>
      <c r="IL207" s="14"/>
      <c r="IM207" s="48"/>
      <c r="IN207" s="48"/>
      <c r="IO207" s="14"/>
      <c r="IP207" s="14"/>
      <c r="IQ207" s="48"/>
      <c r="IR207" s="48"/>
      <c r="IS207" s="14"/>
    </row>
    <row r="208" spans="1:253" s="12" customFormat="1" ht="15.75" x14ac:dyDescent="0.25">
      <c r="A208" s="57" t="s">
        <v>367</v>
      </c>
      <c r="B208" s="48">
        <f t="shared" si="567"/>
        <v>0</v>
      </c>
      <c r="C208" s="48">
        <f t="shared" si="568"/>
        <v>158.30000000000001</v>
      </c>
      <c r="D208" s="48">
        <f t="shared" si="569"/>
        <v>158.30000000000001</v>
      </c>
      <c r="E208" s="15">
        <f t="shared" si="133"/>
        <v>100</v>
      </c>
      <c r="F208" s="15"/>
      <c r="G208" s="48"/>
      <c r="H208" s="48"/>
      <c r="I208" s="48"/>
      <c r="J208" s="48"/>
      <c r="K208" s="48"/>
      <c r="L208" s="48"/>
      <c r="M208" s="48"/>
      <c r="N208" s="48"/>
      <c r="O208" s="48"/>
      <c r="P208" s="48"/>
      <c r="Q208" s="48"/>
      <c r="R208" s="48"/>
      <c r="S208" s="287"/>
      <c r="T208" s="287"/>
      <c r="U208" s="287"/>
      <c r="V208" s="287"/>
      <c r="W208" s="287"/>
      <c r="X208" s="287"/>
      <c r="Y208" s="287"/>
      <c r="Z208" s="287"/>
      <c r="AA208" s="287"/>
      <c r="AB208" s="287"/>
      <c r="AC208" s="287"/>
      <c r="AD208" s="287"/>
      <c r="AE208" s="287"/>
      <c r="AF208" s="287"/>
      <c r="AG208" s="287"/>
      <c r="AH208" s="48"/>
      <c r="AI208" s="48"/>
      <c r="AJ208" s="48"/>
      <c r="AK208" s="48"/>
      <c r="AL208" s="48"/>
      <c r="AM208" s="14"/>
      <c r="AN208" s="14"/>
      <c r="AO208" s="14"/>
      <c r="AP208" s="14"/>
      <c r="AQ208" s="287"/>
      <c r="AR208" s="287"/>
      <c r="AS208" s="287"/>
      <c r="AT208" s="287"/>
      <c r="AU208" s="287"/>
      <c r="AV208" s="287"/>
      <c r="AW208" s="15"/>
      <c r="AX208" s="15"/>
      <c r="AY208" s="287"/>
      <c r="AZ208" s="287"/>
      <c r="BA208" s="15"/>
      <c r="BB208" s="15"/>
      <c r="BC208" s="287"/>
      <c r="BD208" s="287"/>
      <c r="BE208" s="15"/>
      <c r="BF208" s="15"/>
      <c r="BG208" s="287"/>
      <c r="BH208" s="287"/>
      <c r="BI208" s="287"/>
      <c r="BJ208" s="287"/>
      <c r="BK208" s="287"/>
      <c r="BL208" s="287"/>
      <c r="BM208" s="287"/>
      <c r="BN208" s="287"/>
      <c r="BO208" s="287"/>
      <c r="BP208" s="287"/>
      <c r="BQ208" s="287"/>
      <c r="BR208" s="287"/>
      <c r="BS208" s="287"/>
      <c r="BT208" s="287"/>
      <c r="BU208" s="287"/>
      <c r="BV208" s="287"/>
      <c r="BW208" s="287"/>
      <c r="BX208" s="287"/>
      <c r="BY208" s="287"/>
      <c r="BZ208" s="287"/>
      <c r="CA208" s="48">
        <v>158.30000000000001</v>
      </c>
      <c r="CB208" s="48">
        <v>158.30000000000001</v>
      </c>
      <c r="CC208" s="14">
        <f t="shared" si="587"/>
        <v>100</v>
      </c>
      <c r="CD208" s="14"/>
      <c r="CE208" s="48"/>
      <c r="CF208" s="287"/>
      <c r="CG208" s="287"/>
      <c r="CH208" s="287"/>
      <c r="CI208" s="287"/>
      <c r="CJ208" s="287"/>
      <c r="CK208" s="287"/>
      <c r="CL208" s="287"/>
      <c r="CM208" s="48"/>
      <c r="CN208" s="287"/>
      <c r="CO208" s="287"/>
      <c r="CP208" s="287"/>
      <c r="CQ208" s="48"/>
      <c r="CR208" s="287"/>
      <c r="CS208" s="287"/>
      <c r="CT208" s="287"/>
      <c r="CU208" s="48"/>
      <c r="CV208" s="287"/>
      <c r="CW208" s="287"/>
      <c r="CX208" s="287"/>
      <c r="CY208" s="48"/>
      <c r="CZ208" s="287"/>
      <c r="DA208" s="287"/>
      <c r="DB208" s="275"/>
      <c r="DC208" s="48"/>
      <c r="DD208" s="48"/>
      <c r="DE208" s="287"/>
      <c r="DF208" s="287"/>
      <c r="DG208" s="48"/>
      <c r="DH208" s="48"/>
      <c r="DI208" s="14"/>
      <c r="DJ208" s="14"/>
      <c r="DK208" s="48"/>
      <c r="DL208" s="287"/>
      <c r="DM208" s="14"/>
      <c r="DN208" s="14"/>
      <c r="DO208" s="48"/>
      <c r="DP208" s="287"/>
      <c r="DQ208" s="14"/>
      <c r="DR208" s="14"/>
      <c r="DS208" s="48"/>
      <c r="DT208" s="287"/>
      <c r="DU208" s="14"/>
      <c r="DV208" s="14"/>
      <c r="DW208" s="48"/>
      <c r="DX208" s="287"/>
      <c r="DY208" s="14"/>
      <c r="DZ208" s="14"/>
      <c r="EA208" s="48"/>
      <c r="EB208" s="287"/>
      <c r="EC208" s="14"/>
      <c r="ED208" s="14"/>
      <c r="EE208" s="48"/>
      <c r="EF208" s="287"/>
      <c r="EG208" s="14"/>
      <c r="EH208" s="14"/>
      <c r="EI208" s="48"/>
      <c r="EJ208" s="287"/>
      <c r="EK208" s="14"/>
      <c r="EL208" s="14"/>
      <c r="EM208" s="48"/>
      <c r="EN208" s="287"/>
      <c r="EO208" s="14"/>
      <c r="EP208" s="14"/>
      <c r="EQ208" s="48"/>
      <c r="ER208" s="287"/>
      <c r="ES208" s="14"/>
      <c r="ET208" s="14"/>
      <c r="EU208" s="48"/>
      <c r="EV208" s="287"/>
      <c r="EW208" s="14"/>
      <c r="EX208" s="14"/>
      <c r="EY208" s="48"/>
      <c r="EZ208" s="287"/>
      <c r="FA208" s="14"/>
      <c r="FB208" s="14"/>
      <c r="FC208" s="48"/>
      <c r="FD208" s="287"/>
      <c r="FE208" s="14"/>
      <c r="FF208" s="14"/>
      <c r="FG208" s="48"/>
      <c r="FH208" s="287"/>
      <c r="FI208" s="14"/>
      <c r="FJ208" s="14"/>
      <c r="FK208" s="48"/>
      <c r="FL208" s="287"/>
      <c r="FM208" s="14"/>
      <c r="FN208" s="14"/>
      <c r="FO208" s="48"/>
      <c r="FP208" s="287"/>
      <c r="FQ208" s="14"/>
      <c r="FR208" s="14"/>
      <c r="FS208" s="48"/>
      <c r="FT208" s="48"/>
      <c r="FU208" s="48"/>
      <c r="FV208" s="48"/>
      <c r="FW208" s="48"/>
      <c r="FX208" s="48"/>
      <c r="FY208" s="48"/>
      <c r="FZ208" s="48"/>
      <c r="GA208" s="48"/>
      <c r="GB208" s="48"/>
      <c r="GC208" s="48"/>
      <c r="GD208" s="48"/>
      <c r="GE208" s="48"/>
      <c r="GF208" s="48"/>
      <c r="GG208" s="48"/>
      <c r="GH208" s="48"/>
      <c r="GI208" s="48"/>
      <c r="GJ208" s="48"/>
      <c r="GK208" s="48"/>
      <c r="GL208" s="48"/>
      <c r="GM208" s="48"/>
      <c r="GN208" s="48"/>
      <c r="GO208" s="48"/>
      <c r="GP208" s="48"/>
      <c r="GQ208" s="48"/>
      <c r="GR208" s="48"/>
      <c r="GS208" s="48"/>
      <c r="GT208" s="48"/>
      <c r="GU208" s="48"/>
      <c r="GV208" s="48"/>
      <c r="GW208" s="48"/>
      <c r="GX208" s="48"/>
      <c r="GY208" s="48"/>
      <c r="GZ208" s="48"/>
      <c r="HA208" s="48"/>
      <c r="HB208" s="48"/>
      <c r="HC208" s="48"/>
      <c r="HD208" s="48"/>
      <c r="HE208" s="48"/>
      <c r="HF208" s="48"/>
      <c r="HG208" s="48"/>
      <c r="HH208" s="48"/>
      <c r="HI208" s="48"/>
      <c r="HJ208" s="48"/>
      <c r="HK208" s="48"/>
      <c r="HL208" s="48"/>
      <c r="HM208" s="14"/>
      <c r="HN208" s="14"/>
      <c r="HO208" s="48"/>
      <c r="HP208" s="48"/>
      <c r="HQ208" s="14"/>
      <c r="HR208" s="14"/>
      <c r="HS208" s="48"/>
      <c r="HT208" s="48"/>
      <c r="HU208" s="14"/>
      <c r="HV208" s="14"/>
      <c r="HW208" s="48"/>
      <c r="HX208" s="48"/>
      <c r="HY208" s="14"/>
      <c r="HZ208" s="14"/>
      <c r="IA208" s="48"/>
      <c r="IB208" s="48"/>
      <c r="IC208" s="14"/>
      <c r="ID208" s="14"/>
      <c r="IE208" s="48"/>
      <c r="IF208" s="48"/>
      <c r="IG208" s="14"/>
      <c r="IH208" s="14"/>
      <c r="II208" s="48"/>
      <c r="IJ208" s="48"/>
      <c r="IK208" s="14"/>
      <c r="IL208" s="14"/>
      <c r="IM208" s="48"/>
      <c r="IN208" s="48"/>
      <c r="IO208" s="14"/>
      <c r="IP208" s="14"/>
      <c r="IQ208" s="48"/>
      <c r="IR208" s="48"/>
      <c r="IS208" s="14"/>
    </row>
    <row r="209" spans="1:253" s="12" customFormat="1" ht="15.75" x14ac:dyDescent="0.25">
      <c r="A209" s="57" t="s">
        <v>368</v>
      </c>
      <c r="B209" s="48">
        <f t="shared" si="567"/>
        <v>0</v>
      </c>
      <c r="C209" s="48">
        <f t="shared" si="568"/>
        <v>158.30000000000001</v>
      </c>
      <c r="D209" s="48">
        <f t="shared" si="569"/>
        <v>158.30000000000001</v>
      </c>
      <c r="E209" s="15">
        <f t="shared" si="133"/>
        <v>100</v>
      </c>
      <c r="F209" s="15"/>
      <c r="G209" s="48"/>
      <c r="H209" s="48"/>
      <c r="I209" s="48"/>
      <c r="J209" s="48"/>
      <c r="K209" s="48"/>
      <c r="L209" s="48"/>
      <c r="M209" s="48"/>
      <c r="N209" s="48"/>
      <c r="O209" s="48"/>
      <c r="P209" s="48"/>
      <c r="Q209" s="48"/>
      <c r="R209" s="48"/>
      <c r="S209" s="287"/>
      <c r="T209" s="287"/>
      <c r="U209" s="287"/>
      <c r="V209" s="287"/>
      <c r="W209" s="287"/>
      <c r="X209" s="287"/>
      <c r="Y209" s="287"/>
      <c r="Z209" s="287"/>
      <c r="AA209" s="287"/>
      <c r="AB209" s="287"/>
      <c r="AC209" s="287"/>
      <c r="AD209" s="287"/>
      <c r="AE209" s="287"/>
      <c r="AF209" s="287"/>
      <c r="AG209" s="287"/>
      <c r="AH209" s="48"/>
      <c r="AI209" s="48"/>
      <c r="AJ209" s="48"/>
      <c r="AK209" s="48"/>
      <c r="AL209" s="48"/>
      <c r="AM209" s="287"/>
      <c r="AN209" s="287"/>
      <c r="AO209" s="14"/>
      <c r="AP209" s="14"/>
      <c r="AQ209" s="287"/>
      <c r="AR209" s="287"/>
      <c r="AS209" s="287"/>
      <c r="AT209" s="287"/>
      <c r="AU209" s="287"/>
      <c r="AV209" s="287"/>
      <c r="AW209" s="15"/>
      <c r="AX209" s="15"/>
      <c r="AY209" s="287"/>
      <c r="AZ209" s="287"/>
      <c r="BA209" s="15"/>
      <c r="BB209" s="15"/>
      <c r="BC209" s="287"/>
      <c r="BD209" s="287"/>
      <c r="BE209" s="15"/>
      <c r="BF209" s="15"/>
      <c r="BG209" s="287"/>
      <c r="BH209" s="287"/>
      <c r="BI209" s="287"/>
      <c r="BJ209" s="287"/>
      <c r="BK209" s="287"/>
      <c r="BL209" s="287"/>
      <c r="BM209" s="287"/>
      <c r="BN209" s="287"/>
      <c r="BO209" s="287"/>
      <c r="BP209" s="287"/>
      <c r="BQ209" s="287"/>
      <c r="BR209" s="287"/>
      <c r="BS209" s="287"/>
      <c r="BT209" s="287"/>
      <c r="BU209" s="287"/>
      <c r="BV209" s="287"/>
      <c r="BW209" s="287"/>
      <c r="BX209" s="287"/>
      <c r="BY209" s="287"/>
      <c r="BZ209" s="287"/>
      <c r="CA209" s="48">
        <v>158.30000000000001</v>
      </c>
      <c r="CB209" s="48">
        <v>158.30000000000001</v>
      </c>
      <c r="CC209" s="14">
        <f t="shared" si="587"/>
        <v>100</v>
      </c>
      <c r="CD209" s="14"/>
      <c r="CE209" s="48"/>
      <c r="CF209" s="287"/>
      <c r="CG209" s="287"/>
      <c r="CH209" s="287"/>
      <c r="CI209" s="287"/>
      <c r="CJ209" s="287"/>
      <c r="CK209" s="287"/>
      <c r="CL209" s="287"/>
      <c r="CM209" s="48"/>
      <c r="CN209" s="287"/>
      <c r="CO209" s="287"/>
      <c r="CP209" s="287"/>
      <c r="CQ209" s="48"/>
      <c r="CR209" s="287"/>
      <c r="CS209" s="287"/>
      <c r="CT209" s="287"/>
      <c r="CU209" s="48"/>
      <c r="CV209" s="287"/>
      <c r="CW209" s="287"/>
      <c r="CX209" s="287"/>
      <c r="CY209" s="48"/>
      <c r="CZ209" s="287"/>
      <c r="DA209" s="287"/>
      <c r="DB209" s="275"/>
      <c r="DC209" s="48"/>
      <c r="DD209" s="48"/>
      <c r="DE209" s="287"/>
      <c r="DF209" s="287"/>
      <c r="DG209" s="48"/>
      <c r="DH209" s="48"/>
      <c r="DI209" s="14"/>
      <c r="DJ209" s="14"/>
      <c r="DK209" s="48"/>
      <c r="DL209" s="287"/>
      <c r="DM209" s="14"/>
      <c r="DN209" s="14"/>
      <c r="DO209" s="48"/>
      <c r="DP209" s="287"/>
      <c r="DQ209" s="14"/>
      <c r="DR209" s="14"/>
      <c r="DS209" s="48"/>
      <c r="DT209" s="287"/>
      <c r="DU209" s="14"/>
      <c r="DV209" s="14"/>
      <c r="DW209" s="48"/>
      <c r="DX209" s="287"/>
      <c r="DY209" s="14"/>
      <c r="DZ209" s="14"/>
      <c r="EA209" s="48"/>
      <c r="EB209" s="287"/>
      <c r="EC209" s="14"/>
      <c r="ED209" s="14"/>
      <c r="EE209" s="48"/>
      <c r="EF209" s="287"/>
      <c r="EG209" s="14"/>
      <c r="EH209" s="14"/>
      <c r="EI209" s="48"/>
      <c r="EJ209" s="287"/>
      <c r="EK209" s="14"/>
      <c r="EL209" s="14"/>
      <c r="EM209" s="48"/>
      <c r="EN209" s="287"/>
      <c r="EO209" s="14"/>
      <c r="EP209" s="14"/>
      <c r="EQ209" s="48"/>
      <c r="ER209" s="287"/>
      <c r="ES209" s="14"/>
      <c r="ET209" s="14"/>
      <c r="EU209" s="48"/>
      <c r="EV209" s="287"/>
      <c r="EW209" s="14"/>
      <c r="EX209" s="14"/>
      <c r="EY209" s="48"/>
      <c r="EZ209" s="287"/>
      <c r="FA209" s="14"/>
      <c r="FB209" s="14"/>
      <c r="FC209" s="48"/>
      <c r="FD209" s="287"/>
      <c r="FE209" s="14"/>
      <c r="FF209" s="14"/>
      <c r="FG209" s="48"/>
      <c r="FH209" s="287"/>
      <c r="FI209" s="14"/>
      <c r="FJ209" s="14"/>
      <c r="FK209" s="48"/>
      <c r="FL209" s="287"/>
      <c r="FM209" s="14"/>
      <c r="FN209" s="14"/>
      <c r="FO209" s="48"/>
      <c r="FP209" s="287"/>
      <c r="FQ209" s="14"/>
      <c r="FR209" s="14"/>
      <c r="FS209" s="48"/>
      <c r="FT209" s="48"/>
      <c r="FU209" s="48"/>
      <c r="FV209" s="48"/>
      <c r="FW209" s="48"/>
      <c r="FX209" s="48"/>
      <c r="FY209" s="48"/>
      <c r="FZ209" s="48"/>
      <c r="GA209" s="48"/>
      <c r="GB209" s="48"/>
      <c r="GC209" s="48"/>
      <c r="GD209" s="48"/>
      <c r="GE209" s="48"/>
      <c r="GF209" s="48"/>
      <c r="GG209" s="48"/>
      <c r="GH209" s="48"/>
      <c r="GI209" s="48"/>
      <c r="GJ209" s="48"/>
      <c r="GK209" s="48"/>
      <c r="GL209" s="48"/>
      <c r="GM209" s="48"/>
      <c r="GN209" s="48"/>
      <c r="GO209" s="48"/>
      <c r="GP209" s="48"/>
      <c r="GQ209" s="48"/>
      <c r="GR209" s="48"/>
      <c r="GS209" s="48"/>
      <c r="GT209" s="48"/>
      <c r="GU209" s="48"/>
      <c r="GV209" s="48"/>
      <c r="GW209" s="48"/>
      <c r="GX209" s="48"/>
      <c r="GY209" s="48"/>
      <c r="GZ209" s="48"/>
      <c r="HA209" s="48"/>
      <c r="HB209" s="48"/>
      <c r="HC209" s="48"/>
      <c r="HD209" s="48"/>
      <c r="HE209" s="48"/>
      <c r="HF209" s="48"/>
      <c r="HG209" s="48"/>
      <c r="HH209" s="48"/>
      <c r="HI209" s="48"/>
      <c r="HJ209" s="48"/>
      <c r="HK209" s="48"/>
      <c r="HL209" s="48"/>
      <c r="HM209" s="14"/>
      <c r="HN209" s="14"/>
      <c r="HO209" s="48"/>
      <c r="HP209" s="48"/>
      <c r="HQ209" s="14"/>
      <c r="HR209" s="14"/>
      <c r="HS209" s="48"/>
      <c r="HT209" s="48"/>
      <c r="HU209" s="14"/>
      <c r="HV209" s="14"/>
      <c r="HW209" s="48"/>
      <c r="HX209" s="48"/>
      <c r="HY209" s="14"/>
      <c r="HZ209" s="14"/>
      <c r="IA209" s="48"/>
      <c r="IB209" s="48"/>
      <c r="IC209" s="14"/>
      <c r="ID209" s="14"/>
      <c r="IE209" s="48"/>
      <c r="IF209" s="48"/>
      <c r="IG209" s="14"/>
      <c r="IH209" s="14"/>
      <c r="II209" s="48"/>
      <c r="IJ209" s="48"/>
      <c r="IK209" s="14"/>
      <c r="IL209" s="14"/>
      <c r="IM209" s="48"/>
      <c r="IN209" s="48"/>
      <c r="IO209" s="14"/>
      <c r="IP209" s="14"/>
      <c r="IQ209" s="48"/>
      <c r="IR209" s="48"/>
      <c r="IS209" s="14"/>
    </row>
    <row r="210" spans="1:253" s="12" customFormat="1" ht="15.75" x14ac:dyDescent="0.25">
      <c r="A210" s="57" t="s">
        <v>369</v>
      </c>
      <c r="B210" s="48">
        <f t="shared" si="567"/>
        <v>0</v>
      </c>
      <c r="C210" s="48">
        <f t="shared" si="568"/>
        <v>158.30000000000001</v>
      </c>
      <c r="D210" s="48">
        <f t="shared" si="568"/>
        <v>0</v>
      </c>
      <c r="E210" s="15">
        <f t="shared" si="133"/>
        <v>0</v>
      </c>
      <c r="F210" s="15"/>
      <c r="G210" s="48"/>
      <c r="H210" s="48"/>
      <c r="I210" s="48"/>
      <c r="J210" s="48"/>
      <c r="K210" s="48"/>
      <c r="L210" s="48"/>
      <c r="M210" s="48"/>
      <c r="N210" s="48"/>
      <c r="O210" s="48"/>
      <c r="P210" s="48"/>
      <c r="Q210" s="48"/>
      <c r="R210" s="48"/>
      <c r="S210" s="287"/>
      <c r="T210" s="287"/>
      <c r="U210" s="287"/>
      <c r="V210" s="287"/>
      <c r="W210" s="287"/>
      <c r="X210" s="287"/>
      <c r="Y210" s="287"/>
      <c r="Z210" s="287"/>
      <c r="AA210" s="287"/>
      <c r="AB210" s="287"/>
      <c r="AC210" s="287"/>
      <c r="AD210" s="287"/>
      <c r="AE210" s="287"/>
      <c r="AF210" s="287"/>
      <c r="AG210" s="287"/>
      <c r="AH210" s="48"/>
      <c r="AI210" s="48"/>
      <c r="AJ210" s="48"/>
      <c r="AK210" s="48"/>
      <c r="AL210" s="48"/>
      <c r="AM210" s="287"/>
      <c r="AN210" s="287"/>
      <c r="AO210" s="14"/>
      <c r="AP210" s="14"/>
      <c r="AQ210" s="287"/>
      <c r="AR210" s="287"/>
      <c r="AS210" s="287"/>
      <c r="AT210" s="287"/>
      <c r="AU210" s="287"/>
      <c r="AV210" s="287"/>
      <c r="AW210" s="15"/>
      <c r="AX210" s="15"/>
      <c r="AY210" s="287"/>
      <c r="AZ210" s="287"/>
      <c r="BA210" s="15"/>
      <c r="BB210" s="15"/>
      <c r="BC210" s="287"/>
      <c r="BD210" s="287"/>
      <c r="BE210" s="15"/>
      <c r="BF210" s="15"/>
      <c r="BG210" s="287"/>
      <c r="BH210" s="287"/>
      <c r="BI210" s="287"/>
      <c r="BJ210" s="287"/>
      <c r="BK210" s="287"/>
      <c r="BL210" s="287"/>
      <c r="BM210" s="287"/>
      <c r="BN210" s="287"/>
      <c r="BO210" s="287"/>
      <c r="BP210" s="287"/>
      <c r="BQ210" s="287"/>
      <c r="BR210" s="287"/>
      <c r="BS210" s="287"/>
      <c r="BT210" s="287"/>
      <c r="BU210" s="287"/>
      <c r="BV210" s="287"/>
      <c r="BW210" s="287"/>
      <c r="BX210" s="287"/>
      <c r="BY210" s="287"/>
      <c r="BZ210" s="287"/>
      <c r="CA210" s="48">
        <v>158.30000000000001</v>
      </c>
      <c r="CB210" s="48"/>
      <c r="CC210" s="14">
        <f t="shared" si="587"/>
        <v>0</v>
      </c>
      <c r="CD210" s="14"/>
      <c r="CE210" s="48"/>
      <c r="CF210" s="287"/>
      <c r="CG210" s="287"/>
      <c r="CH210" s="287"/>
      <c r="CI210" s="287"/>
      <c r="CJ210" s="287"/>
      <c r="CK210" s="287"/>
      <c r="CL210" s="287"/>
      <c r="CM210" s="48"/>
      <c r="CN210" s="287"/>
      <c r="CO210" s="287"/>
      <c r="CP210" s="287"/>
      <c r="CQ210" s="48"/>
      <c r="CR210" s="287"/>
      <c r="CS210" s="287"/>
      <c r="CT210" s="287"/>
      <c r="CU210" s="48"/>
      <c r="CV210" s="287"/>
      <c r="CW210" s="287"/>
      <c r="CX210" s="287"/>
      <c r="CY210" s="48"/>
      <c r="CZ210" s="287"/>
      <c r="DA210" s="287"/>
      <c r="DB210" s="275"/>
      <c r="DC210" s="48"/>
      <c r="DD210" s="48"/>
      <c r="DE210" s="287"/>
      <c r="DF210" s="287"/>
      <c r="DG210" s="48"/>
      <c r="DH210" s="48"/>
      <c r="DI210" s="14"/>
      <c r="DJ210" s="14"/>
      <c r="DK210" s="48"/>
      <c r="DL210" s="287"/>
      <c r="DM210" s="14"/>
      <c r="DN210" s="14"/>
      <c r="DO210" s="48"/>
      <c r="DP210" s="287"/>
      <c r="DQ210" s="14"/>
      <c r="DR210" s="14"/>
      <c r="DS210" s="48"/>
      <c r="DT210" s="287"/>
      <c r="DU210" s="14"/>
      <c r="DV210" s="14"/>
      <c r="DW210" s="48"/>
      <c r="DX210" s="287"/>
      <c r="DY210" s="14"/>
      <c r="DZ210" s="14"/>
      <c r="EA210" s="48"/>
      <c r="EB210" s="287"/>
      <c r="EC210" s="14"/>
      <c r="ED210" s="14"/>
      <c r="EE210" s="48"/>
      <c r="EF210" s="287"/>
      <c r="EG210" s="14"/>
      <c r="EH210" s="14"/>
      <c r="EI210" s="48"/>
      <c r="EJ210" s="287"/>
      <c r="EK210" s="14"/>
      <c r="EL210" s="14"/>
      <c r="EM210" s="48"/>
      <c r="EN210" s="287"/>
      <c r="EO210" s="14"/>
      <c r="EP210" s="14"/>
      <c r="EQ210" s="48"/>
      <c r="ER210" s="287"/>
      <c r="ES210" s="14"/>
      <c r="ET210" s="14"/>
      <c r="EU210" s="48"/>
      <c r="EV210" s="287"/>
      <c r="EW210" s="14"/>
      <c r="EX210" s="14"/>
      <c r="EY210" s="48"/>
      <c r="EZ210" s="287"/>
      <c r="FA210" s="14"/>
      <c r="FB210" s="14"/>
      <c r="FC210" s="48"/>
      <c r="FD210" s="287"/>
      <c r="FE210" s="14"/>
      <c r="FF210" s="14"/>
      <c r="FG210" s="48"/>
      <c r="FH210" s="287"/>
      <c r="FI210" s="14"/>
      <c r="FJ210" s="14"/>
      <c r="FK210" s="48"/>
      <c r="FL210" s="287"/>
      <c r="FM210" s="14"/>
      <c r="FN210" s="14"/>
      <c r="FO210" s="48"/>
      <c r="FP210" s="287"/>
      <c r="FQ210" s="14"/>
      <c r="FR210" s="14"/>
      <c r="FS210" s="48"/>
      <c r="FT210" s="48"/>
      <c r="FU210" s="48"/>
      <c r="FV210" s="48"/>
      <c r="FW210" s="48"/>
      <c r="FX210" s="48"/>
      <c r="FY210" s="48"/>
      <c r="FZ210" s="48"/>
      <c r="GA210" s="48"/>
      <c r="GB210" s="48"/>
      <c r="GC210" s="48"/>
      <c r="GD210" s="48"/>
      <c r="GE210" s="48"/>
      <c r="GF210" s="48"/>
      <c r="GG210" s="48"/>
      <c r="GH210" s="48"/>
      <c r="GI210" s="48"/>
      <c r="GJ210" s="48"/>
      <c r="GK210" s="48"/>
      <c r="GL210" s="48"/>
      <c r="GM210" s="48"/>
      <c r="GN210" s="48"/>
      <c r="GO210" s="48"/>
      <c r="GP210" s="48"/>
      <c r="GQ210" s="48"/>
      <c r="GR210" s="48"/>
      <c r="GS210" s="48"/>
      <c r="GT210" s="48"/>
      <c r="GU210" s="48"/>
      <c r="GV210" s="48"/>
      <c r="GW210" s="48"/>
      <c r="GX210" s="48"/>
      <c r="GY210" s="48"/>
      <c r="GZ210" s="48"/>
      <c r="HA210" s="48"/>
      <c r="HB210" s="48"/>
      <c r="HC210" s="48"/>
      <c r="HD210" s="48"/>
      <c r="HE210" s="48"/>
      <c r="HF210" s="48"/>
      <c r="HG210" s="48"/>
      <c r="HH210" s="48"/>
      <c r="HI210" s="48"/>
      <c r="HJ210" s="48"/>
      <c r="HK210" s="48"/>
      <c r="HL210" s="48"/>
      <c r="HM210" s="14"/>
      <c r="HN210" s="14"/>
      <c r="HO210" s="48"/>
      <c r="HP210" s="48"/>
      <c r="HQ210" s="14"/>
      <c r="HR210" s="14"/>
      <c r="HS210" s="48"/>
      <c r="HT210" s="48"/>
      <c r="HU210" s="14"/>
      <c r="HV210" s="14"/>
      <c r="HW210" s="48"/>
      <c r="HX210" s="48"/>
      <c r="HY210" s="14"/>
      <c r="HZ210" s="14"/>
      <c r="IA210" s="48"/>
      <c r="IB210" s="48"/>
      <c r="IC210" s="14"/>
      <c r="ID210" s="14"/>
      <c r="IE210" s="48"/>
      <c r="IF210" s="48"/>
      <c r="IG210" s="14"/>
      <c r="IH210" s="14"/>
      <c r="II210" s="48"/>
      <c r="IJ210" s="48"/>
      <c r="IK210" s="14"/>
      <c r="IL210" s="14"/>
      <c r="IM210" s="48"/>
      <c r="IN210" s="48"/>
      <c r="IO210" s="14"/>
      <c r="IP210" s="14"/>
      <c r="IQ210" s="48"/>
      <c r="IR210" s="48"/>
      <c r="IS210" s="14"/>
    </row>
    <row r="211" spans="1:253" s="12" customFormat="1" ht="15.75" x14ac:dyDescent="0.25">
      <c r="A211" s="57" t="s">
        <v>558</v>
      </c>
      <c r="B211" s="48">
        <f t="shared" si="567"/>
        <v>0</v>
      </c>
      <c r="C211" s="48">
        <f t="shared" si="568"/>
        <v>158.30000000000001</v>
      </c>
      <c r="D211" s="48">
        <f t="shared" si="569"/>
        <v>158.30000000000001</v>
      </c>
      <c r="E211" s="15">
        <f t="shared" si="133"/>
        <v>100</v>
      </c>
      <c r="F211" s="15"/>
      <c r="G211" s="48"/>
      <c r="H211" s="48"/>
      <c r="I211" s="48"/>
      <c r="J211" s="48"/>
      <c r="K211" s="48"/>
      <c r="L211" s="48"/>
      <c r="M211" s="48"/>
      <c r="N211" s="48"/>
      <c r="O211" s="48"/>
      <c r="P211" s="48"/>
      <c r="Q211" s="48"/>
      <c r="R211" s="48"/>
      <c r="S211" s="287"/>
      <c r="T211" s="287"/>
      <c r="U211" s="287"/>
      <c r="V211" s="287"/>
      <c r="W211" s="287"/>
      <c r="X211" s="287"/>
      <c r="Y211" s="287"/>
      <c r="Z211" s="287"/>
      <c r="AA211" s="287"/>
      <c r="AB211" s="287"/>
      <c r="AC211" s="287"/>
      <c r="AD211" s="287"/>
      <c r="AE211" s="287"/>
      <c r="AF211" s="287"/>
      <c r="AG211" s="287"/>
      <c r="AH211" s="48"/>
      <c r="AI211" s="48"/>
      <c r="AJ211" s="48"/>
      <c r="AK211" s="48"/>
      <c r="AL211" s="48"/>
      <c r="AM211" s="287"/>
      <c r="AN211" s="287"/>
      <c r="AO211" s="14"/>
      <c r="AP211" s="14"/>
      <c r="AQ211" s="287"/>
      <c r="AR211" s="287"/>
      <c r="AS211" s="287"/>
      <c r="AT211" s="287"/>
      <c r="AU211" s="287"/>
      <c r="AV211" s="287"/>
      <c r="AW211" s="15"/>
      <c r="AX211" s="15"/>
      <c r="AY211" s="287"/>
      <c r="AZ211" s="287"/>
      <c r="BA211" s="15"/>
      <c r="BB211" s="15"/>
      <c r="BC211" s="287"/>
      <c r="BD211" s="287"/>
      <c r="BE211" s="15"/>
      <c r="BF211" s="15"/>
      <c r="BG211" s="287"/>
      <c r="BH211" s="287"/>
      <c r="BI211" s="287"/>
      <c r="BJ211" s="287"/>
      <c r="BK211" s="287"/>
      <c r="BL211" s="287"/>
      <c r="BM211" s="287"/>
      <c r="BN211" s="287"/>
      <c r="BO211" s="287"/>
      <c r="BP211" s="287"/>
      <c r="BQ211" s="287"/>
      <c r="BR211" s="287"/>
      <c r="BS211" s="287"/>
      <c r="BT211" s="287"/>
      <c r="BU211" s="287"/>
      <c r="BV211" s="287"/>
      <c r="BW211" s="287"/>
      <c r="BX211" s="287"/>
      <c r="BY211" s="287"/>
      <c r="BZ211" s="287"/>
      <c r="CA211" s="48">
        <v>158.30000000000001</v>
      </c>
      <c r="CB211" s="48">
        <v>158.30000000000001</v>
      </c>
      <c r="CC211" s="14">
        <f t="shared" si="587"/>
        <v>100</v>
      </c>
      <c r="CD211" s="14"/>
      <c r="CE211" s="48"/>
      <c r="CF211" s="287"/>
      <c r="CG211" s="287"/>
      <c r="CH211" s="287"/>
      <c r="CI211" s="287"/>
      <c r="CJ211" s="287"/>
      <c r="CK211" s="287"/>
      <c r="CL211" s="287"/>
      <c r="CM211" s="48"/>
      <c r="CN211" s="287"/>
      <c r="CO211" s="287"/>
      <c r="CP211" s="287"/>
      <c r="CQ211" s="48"/>
      <c r="CR211" s="287"/>
      <c r="CS211" s="287"/>
      <c r="CT211" s="287"/>
      <c r="CU211" s="48"/>
      <c r="CV211" s="287"/>
      <c r="CW211" s="287"/>
      <c r="CX211" s="287"/>
      <c r="CY211" s="48"/>
      <c r="CZ211" s="287"/>
      <c r="DA211" s="287"/>
      <c r="DB211" s="275"/>
      <c r="DC211" s="48"/>
      <c r="DD211" s="48"/>
      <c r="DE211" s="287"/>
      <c r="DF211" s="287"/>
      <c r="DG211" s="48"/>
      <c r="DH211" s="48"/>
      <c r="DI211" s="14"/>
      <c r="DJ211" s="14"/>
      <c r="DK211" s="48"/>
      <c r="DL211" s="287"/>
      <c r="DM211" s="14"/>
      <c r="DN211" s="14"/>
      <c r="DO211" s="48"/>
      <c r="DP211" s="287"/>
      <c r="DQ211" s="14"/>
      <c r="DR211" s="14"/>
      <c r="DS211" s="48"/>
      <c r="DT211" s="287"/>
      <c r="DU211" s="14"/>
      <c r="DV211" s="14"/>
      <c r="DW211" s="48"/>
      <c r="DX211" s="287"/>
      <c r="DY211" s="14"/>
      <c r="DZ211" s="14"/>
      <c r="EA211" s="48"/>
      <c r="EB211" s="287"/>
      <c r="EC211" s="14"/>
      <c r="ED211" s="14"/>
      <c r="EE211" s="48"/>
      <c r="EF211" s="287"/>
      <c r="EG211" s="14"/>
      <c r="EH211" s="14"/>
      <c r="EI211" s="48"/>
      <c r="EJ211" s="287"/>
      <c r="EK211" s="14"/>
      <c r="EL211" s="14"/>
      <c r="EM211" s="48"/>
      <c r="EN211" s="287"/>
      <c r="EO211" s="14"/>
      <c r="EP211" s="14"/>
      <c r="EQ211" s="48"/>
      <c r="ER211" s="287"/>
      <c r="ES211" s="14"/>
      <c r="ET211" s="14"/>
      <c r="EU211" s="48"/>
      <c r="EV211" s="287"/>
      <c r="EW211" s="14"/>
      <c r="EX211" s="14"/>
      <c r="EY211" s="48"/>
      <c r="EZ211" s="287"/>
      <c r="FA211" s="14"/>
      <c r="FB211" s="14"/>
      <c r="FC211" s="48"/>
      <c r="FD211" s="287"/>
      <c r="FE211" s="14"/>
      <c r="FF211" s="14"/>
      <c r="FG211" s="48"/>
      <c r="FH211" s="287"/>
      <c r="FI211" s="14"/>
      <c r="FJ211" s="14"/>
      <c r="FK211" s="48"/>
      <c r="FL211" s="287"/>
      <c r="FM211" s="14"/>
      <c r="FN211" s="14"/>
      <c r="FO211" s="48"/>
      <c r="FP211" s="287"/>
      <c r="FQ211" s="14"/>
      <c r="FR211" s="14"/>
      <c r="FS211" s="48"/>
      <c r="FT211" s="48"/>
      <c r="FU211" s="48"/>
      <c r="FV211" s="48"/>
      <c r="FW211" s="48"/>
      <c r="FX211" s="48"/>
      <c r="FY211" s="48"/>
      <c r="FZ211" s="48"/>
      <c r="GA211" s="48"/>
      <c r="GB211" s="48"/>
      <c r="GC211" s="48"/>
      <c r="GD211" s="48"/>
      <c r="GE211" s="48"/>
      <c r="GF211" s="48"/>
      <c r="GG211" s="48"/>
      <c r="GH211" s="48"/>
      <c r="GI211" s="48"/>
      <c r="GJ211" s="48"/>
      <c r="GK211" s="48"/>
      <c r="GL211" s="48"/>
      <c r="GM211" s="48"/>
      <c r="GN211" s="48"/>
      <c r="GO211" s="48"/>
      <c r="GP211" s="48"/>
      <c r="GQ211" s="48"/>
      <c r="GR211" s="48"/>
      <c r="GS211" s="48"/>
      <c r="GT211" s="48"/>
      <c r="GU211" s="48"/>
      <c r="GV211" s="48"/>
      <c r="GW211" s="48"/>
      <c r="GX211" s="48"/>
      <c r="GY211" s="48"/>
      <c r="GZ211" s="48"/>
      <c r="HA211" s="48"/>
      <c r="HB211" s="48"/>
      <c r="HC211" s="48"/>
      <c r="HD211" s="48"/>
      <c r="HE211" s="48"/>
      <c r="HF211" s="48"/>
      <c r="HG211" s="48"/>
      <c r="HH211" s="48"/>
      <c r="HI211" s="48"/>
      <c r="HJ211" s="48"/>
      <c r="HK211" s="48"/>
      <c r="HL211" s="48"/>
      <c r="HM211" s="14"/>
      <c r="HN211" s="14"/>
      <c r="HO211" s="48"/>
      <c r="HP211" s="48"/>
      <c r="HQ211" s="14"/>
      <c r="HR211" s="14"/>
      <c r="HS211" s="48"/>
      <c r="HT211" s="48"/>
      <c r="HU211" s="14"/>
      <c r="HV211" s="14"/>
      <c r="HW211" s="48"/>
      <c r="HX211" s="48"/>
      <c r="HY211" s="14"/>
      <c r="HZ211" s="14"/>
      <c r="IA211" s="48"/>
      <c r="IB211" s="48"/>
      <c r="IC211" s="14"/>
      <c r="ID211" s="14"/>
      <c r="IE211" s="48"/>
      <c r="IF211" s="48"/>
      <c r="IG211" s="14"/>
      <c r="IH211" s="14"/>
      <c r="II211" s="48"/>
      <c r="IJ211" s="48"/>
      <c r="IK211" s="14"/>
      <c r="IL211" s="14"/>
      <c r="IM211" s="48"/>
      <c r="IN211" s="48"/>
      <c r="IO211" s="14"/>
      <c r="IP211" s="14"/>
      <c r="IQ211" s="48"/>
      <c r="IR211" s="48"/>
      <c r="IS211" s="14"/>
    </row>
    <row r="212" spans="1:253" s="12" customFormat="1" ht="15.75" x14ac:dyDescent="0.25">
      <c r="A212" s="57" t="s">
        <v>370</v>
      </c>
      <c r="B212" s="48">
        <f t="shared" si="567"/>
        <v>0</v>
      </c>
      <c r="C212" s="48">
        <f t="shared" si="568"/>
        <v>248.1</v>
      </c>
      <c r="D212" s="48">
        <f t="shared" si="569"/>
        <v>248.1</v>
      </c>
      <c r="E212" s="15">
        <f t="shared" si="133"/>
        <v>100</v>
      </c>
      <c r="F212" s="15"/>
      <c r="G212" s="48"/>
      <c r="H212" s="48"/>
      <c r="I212" s="48"/>
      <c r="J212" s="48"/>
      <c r="K212" s="48"/>
      <c r="L212" s="48"/>
      <c r="M212" s="48"/>
      <c r="N212" s="48"/>
      <c r="O212" s="48"/>
      <c r="P212" s="48"/>
      <c r="Q212" s="48"/>
      <c r="R212" s="48"/>
      <c r="S212" s="287"/>
      <c r="T212" s="287"/>
      <c r="U212" s="287"/>
      <c r="V212" s="287"/>
      <c r="W212" s="287"/>
      <c r="X212" s="287"/>
      <c r="Y212" s="287"/>
      <c r="Z212" s="287"/>
      <c r="AA212" s="287"/>
      <c r="AB212" s="287"/>
      <c r="AC212" s="287"/>
      <c r="AD212" s="287"/>
      <c r="AE212" s="287"/>
      <c r="AF212" s="287"/>
      <c r="AG212" s="287"/>
      <c r="AH212" s="48"/>
      <c r="AI212" s="48"/>
      <c r="AJ212" s="48"/>
      <c r="AK212" s="48"/>
      <c r="AL212" s="48"/>
      <c r="AM212" s="14"/>
      <c r="AN212" s="14"/>
      <c r="AO212" s="14"/>
      <c r="AP212" s="14"/>
      <c r="AQ212" s="287"/>
      <c r="AR212" s="287"/>
      <c r="AS212" s="287"/>
      <c r="AT212" s="287"/>
      <c r="AU212" s="287"/>
      <c r="AV212" s="287"/>
      <c r="AW212" s="15"/>
      <c r="AX212" s="15"/>
      <c r="AY212" s="287"/>
      <c r="AZ212" s="287"/>
      <c r="BA212" s="15"/>
      <c r="BB212" s="15"/>
      <c r="BC212" s="287"/>
      <c r="BD212" s="287"/>
      <c r="BE212" s="15"/>
      <c r="BF212" s="15"/>
      <c r="BG212" s="287"/>
      <c r="BH212" s="287"/>
      <c r="BI212" s="287"/>
      <c r="BJ212" s="287"/>
      <c r="BK212" s="287"/>
      <c r="BL212" s="287"/>
      <c r="BM212" s="287"/>
      <c r="BN212" s="287"/>
      <c r="BO212" s="287"/>
      <c r="BP212" s="287"/>
      <c r="BQ212" s="287"/>
      <c r="BR212" s="287"/>
      <c r="BS212" s="287"/>
      <c r="BT212" s="287"/>
      <c r="BU212" s="287"/>
      <c r="BV212" s="287"/>
      <c r="BW212" s="287"/>
      <c r="BX212" s="287"/>
      <c r="BY212" s="287"/>
      <c r="BZ212" s="287"/>
      <c r="CA212" s="48">
        <v>248.1</v>
      </c>
      <c r="CB212" s="48">
        <v>248.1</v>
      </c>
      <c r="CC212" s="14">
        <f t="shared" si="587"/>
        <v>100</v>
      </c>
      <c r="CD212" s="14"/>
      <c r="CE212" s="48"/>
      <c r="CF212" s="287"/>
      <c r="CG212" s="287"/>
      <c r="CH212" s="287"/>
      <c r="CI212" s="287"/>
      <c r="CJ212" s="287"/>
      <c r="CK212" s="287"/>
      <c r="CL212" s="287"/>
      <c r="CM212" s="48"/>
      <c r="CN212" s="287"/>
      <c r="CO212" s="287"/>
      <c r="CP212" s="287"/>
      <c r="CQ212" s="48"/>
      <c r="CR212" s="287"/>
      <c r="CS212" s="287"/>
      <c r="CT212" s="287"/>
      <c r="CU212" s="48"/>
      <c r="CV212" s="287"/>
      <c r="CW212" s="287"/>
      <c r="CX212" s="287"/>
      <c r="CY212" s="48"/>
      <c r="CZ212" s="287"/>
      <c r="DA212" s="287"/>
      <c r="DB212" s="275"/>
      <c r="DC212" s="48"/>
      <c r="DD212" s="48"/>
      <c r="DE212" s="287"/>
      <c r="DF212" s="287"/>
      <c r="DG212" s="48"/>
      <c r="DH212" s="48"/>
      <c r="DI212" s="14"/>
      <c r="DJ212" s="14"/>
      <c r="DK212" s="48"/>
      <c r="DL212" s="287"/>
      <c r="DM212" s="14"/>
      <c r="DN212" s="14"/>
      <c r="DO212" s="48"/>
      <c r="DP212" s="287"/>
      <c r="DQ212" s="14"/>
      <c r="DR212" s="14"/>
      <c r="DS212" s="48"/>
      <c r="DT212" s="287"/>
      <c r="DU212" s="14"/>
      <c r="DV212" s="14"/>
      <c r="DW212" s="48"/>
      <c r="DX212" s="287"/>
      <c r="DY212" s="14"/>
      <c r="DZ212" s="14"/>
      <c r="EA212" s="48"/>
      <c r="EB212" s="287"/>
      <c r="EC212" s="14"/>
      <c r="ED212" s="14"/>
      <c r="EE212" s="48"/>
      <c r="EF212" s="287"/>
      <c r="EG212" s="14"/>
      <c r="EH212" s="14"/>
      <c r="EI212" s="48"/>
      <c r="EJ212" s="287"/>
      <c r="EK212" s="14"/>
      <c r="EL212" s="14"/>
      <c r="EM212" s="48"/>
      <c r="EN212" s="287"/>
      <c r="EO212" s="14"/>
      <c r="EP212" s="14"/>
      <c r="EQ212" s="48"/>
      <c r="ER212" s="287"/>
      <c r="ES212" s="14"/>
      <c r="ET212" s="14"/>
      <c r="EU212" s="48"/>
      <c r="EV212" s="287"/>
      <c r="EW212" s="14"/>
      <c r="EX212" s="14"/>
      <c r="EY212" s="48"/>
      <c r="EZ212" s="287"/>
      <c r="FA212" s="14"/>
      <c r="FB212" s="14"/>
      <c r="FC212" s="48"/>
      <c r="FD212" s="287"/>
      <c r="FE212" s="14"/>
      <c r="FF212" s="14"/>
      <c r="FG212" s="48"/>
      <c r="FH212" s="287"/>
      <c r="FI212" s="14"/>
      <c r="FJ212" s="14"/>
      <c r="FK212" s="48"/>
      <c r="FL212" s="287"/>
      <c r="FM212" s="14"/>
      <c r="FN212" s="14"/>
      <c r="FO212" s="48"/>
      <c r="FP212" s="287"/>
      <c r="FQ212" s="14"/>
      <c r="FR212" s="14"/>
      <c r="FS212" s="48"/>
      <c r="FT212" s="48"/>
      <c r="FU212" s="48"/>
      <c r="FV212" s="48"/>
      <c r="FW212" s="48"/>
      <c r="FX212" s="48"/>
      <c r="FY212" s="48"/>
      <c r="FZ212" s="48"/>
      <c r="GA212" s="48"/>
      <c r="GB212" s="48"/>
      <c r="GC212" s="48"/>
      <c r="GD212" s="48"/>
      <c r="GE212" s="48"/>
      <c r="GF212" s="48"/>
      <c r="GG212" s="48"/>
      <c r="GH212" s="48"/>
      <c r="GI212" s="48"/>
      <c r="GJ212" s="48"/>
      <c r="GK212" s="48"/>
      <c r="GL212" s="48"/>
      <c r="GM212" s="48"/>
      <c r="GN212" s="48"/>
      <c r="GO212" s="48"/>
      <c r="GP212" s="48"/>
      <c r="GQ212" s="48"/>
      <c r="GR212" s="48"/>
      <c r="GS212" s="48"/>
      <c r="GT212" s="48"/>
      <c r="GU212" s="48"/>
      <c r="GV212" s="48"/>
      <c r="GW212" s="48"/>
      <c r="GX212" s="48"/>
      <c r="GY212" s="48"/>
      <c r="GZ212" s="48"/>
      <c r="HA212" s="48"/>
      <c r="HB212" s="48"/>
      <c r="HC212" s="48"/>
      <c r="HD212" s="48"/>
      <c r="HE212" s="48"/>
      <c r="HF212" s="48"/>
      <c r="HG212" s="48"/>
      <c r="HH212" s="48"/>
      <c r="HI212" s="48"/>
      <c r="HJ212" s="48"/>
      <c r="HK212" s="48"/>
      <c r="HL212" s="48"/>
      <c r="HM212" s="14"/>
      <c r="HN212" s="14"/>
      <c r="HO212" s="48"/>
      <c r="HP212" s="48"/>
      <c r="HQ212" s="14"/>
      <c r="HR212" s="14"/>
      <c r="HS212" s="48"/>
      <c r="HT212" s="48"/>
      <c r="HU212" s="14"/>
      <c r="HV212" s="14"/>
      <c r="HW212" s="48"/>
      <c r="HX212" s="48"/>
      <c r="HY212" s="14"/>
      <c r="HZ212" s="14"/>
      <c r="IA212" s="48"/>
      <c r="IB212" s="48"/>
      <c r="IC212" s="14"/>
      <c r="ID212" s="14"/>
      <c r="IE212" s="48"/>
      <c r="IF212" s="48"/>
      <c r="IG212" s="14"/>
      <c r="IH212" s="14"/>
      <c r="II212" s="48"/>
      <c r="IJ212" s="48"/>
      <c r="IK212" s="14"/>
      <c r="IL212" s="14"/>
      <c r="IM212" s="48"/>
      <c r="IN212" s="48"/>
      <c r="IO212" s="14"/>
      <c r="IP212" s="14"/>
      <c r="IQ212" s="48"/>
      <c r="IR212" s="48"/>
      <c r="IS212" s="14"/>
    </row>
    <row r="213" spans="1:253" s="12" customFormat="1" ht="15.75" x14ac:dyDescent="0.25">
      <c r="A213" s="57" t="s">
        <v>371</v>
      </c>
      <c r="B213" s="48">
        <f t="shared" si="567"/>
        <v>0</v>
      </c>
      <c r="C213" s="48">
        <f t="shared" si="568"/>
        <v>248.1</v>
      </c>
      <c r="D213" s="48">
        <f t="shared" si="569"/>
        <v>248.1</v>
      </c>
      <c r="E213" s="15">
        <f t="shared" si="133"/>
        <v>100</v>
      </c>
      <c r="F213" s="15"/>
      <c r="G213" s="48"/>
      <c r="H213" s="48"/>
      <c r="I213" s="48"/>
      <c r="J213" s="48"/>
      <c r="K213" s="48"/>
      <c r="L213" s="48"/>
      <c r="M213" s="48"/>
      <c r="N213" s="48"/>
      <c r="O213" s="48"/>
      <c r="P213" s="48"/>
      <c r="Q213" s="48"/>
      <c r="R213" s="48"/>
      <c r="S213" s="287"/>
      <c r="T213" s="287"/>
      <c r="U213" s="287"/>
      <c r="V213" s="287"/>
      <c r="W213" s="287"/>
      <c r="X213" s="287"/>
      <c r="Y213" s="287"/>
      <c r="Z213" s="287"/>
      <c r="AA213" s="287"/>
      <c r="AB213" s="287"/>
      <c r="AC213" s="287"/>
      <c r="AD213" s="287"/>
      <c r="AE213" s="287"/>
      <c r="AF213" s="287"/>
      <c r="AG213" s="287"/>
      <c r="AH213" s="48"/>
      <c r="AI213" s="48"/>
      <c r="AJ213" s="48"/>
      <c r="AK213" s="48"/>
      <c r="AL213" s="48"/>
      <c r="AM213" s="14"/>
      <c r="AN213" s="14"/>
      <c r="AO213" s="14"/>
      <c r="AP213" s="14"/>
      <c r="AQ213" s="287"/>
      <c r="AR213" s="287"/>
      <c r="AS213" s="287"/>
      <c r="AT213" s="287"/>
      <c r="AU213" s="287"/>
      <c r="AV213" s="287"/>
      <c r="AW213" s="15"/>
      <c r="AX213" s="15"/>
      <c r="AY213" s="287"/>
      <c r="AZ213" s="287"/>
      <c r="BA213" s="15"/>
      <c r="BB213" s="15"/>
      <c r="BC213" s="287"/>
      <c r="BD213" s="287"/>
      <c r="BE213" s="15"/>
      <c r="BF213" s="15"/>
      <c r="BG213" s="287"/>
      <c r="BH213" s="287"/>
      <c r="BI213" s="287"/>
      <c r="BJ213" s="287"/>
      <c r="BK213" s="287"/>
      <c r="BL213" s="287"/>
      <c r="BM213" s="287"/>
      <c r="BN213" s="287"/>
      <c r="BO213" s="287"/>
      <c r="BP213" s="287"/>
      <c r="BQ213" s="287"/>
      <c r="BR213" s="287"/>
      <c r="BS213" s="287"/>
      <c r="BT213" s="287"/>
      <c r="BU213" s="287"/>
      <c r="BV213" s="287"/>
      <c r="BW213" s="287"/>
      <c r="BX213" s="287"/>
      <c r="BY213" s="287"/>
      <c r="BZ213" s="287"/>
      <c r="CA213" s="48">
        <v>248.1</v>
      </c>
      <c r="CB213" s="48">
        <v>248.1</v>
      </c>
      <c r="CC213" s="14">
        <f t="shared" si="587"/>
        <v>100</v>
      </c>
      <c r="CD213" s="14"/>
      <c r="CE213" s="48"/>
      <c r="CF213" s="287"/>
      <c r="CG213" s="287"/>
      <c r="CH213" s="287"/>
      <c r="CI213" s="287"/>
      <c r="CJ213" s="287"/>
      <c r="CK213" s="287"/>
      <c r="CL213" s="287"/>
      <c r="CM213" s="48"/>
      <c r="CN213" s="287"/>
      <c r="CO213" s="287"/>
      <c r="CP213" s="287"/>
      <c r="CQ213" s="48"/>
      <c r="CR213" s="287"/>
      <c r="CS213" s="287"/>
      <c r="CT213" s="287"/>
      <c r="CU213" s="48"/>
      <c r="CV213" s="287"/>
      <c r="CW213" s="287"/>
      <c r="CX213" s="287"/>
      <c r="CY213" s="48"/>
      <c r="CZ213" s="287"/>
      <c r="DA213" s="287"/>
      <c r="DB213" s="275"/>
      <c r="DC213" s="48"/>
      <c r="DD213" s="48"/>
      <c r="DE213" s="287"/>
      <c r="DF213" s="287"/>
      <c r="DG213" s="48"/>
      <c r="DH213" s="48"/>
      <c r="DI213" s="14"/>
      <c r="DJ213" s="14"/>
      <c r="DK213" s="48"/>
      <c r="DL213" s="287"/>
      <c r="DM213" s="14"/>
      <c r="DN213" s="14"/>
      <c r="DO213" s="48"/>
      <c r="DP213" s="287"/>
      <c r="DQ213" s="14"/>
      <c r="DR213" s="14"/>
      <c r="DS213" s="48"/>
      <c r="DT213" s="287"/>
      <c r="DU213" s="14"/>
      <c r="DV213" s="14"/>
      <c r="DW213" s="48"/>
      <c r="DX213" s="287"/>
      <c r="DY213" s="14"/>
      <c r="DZ213" s="14"/>
      <c r="EA213" s="48"/>
      <c r="EB213" s="287"/>
      <c r="EC213" s="14"/>
      <c r="ED213" s="14"/>
      <c r="EE213" s="48"/>
      <c r="EF213" s="287"/>
      <c r="EG213" s="14"/>
      <c r="EH213" s="14"/>
      <c r="EI213" s="48"/>
      <c r="EJ213" s="287"/>
      <c r="EK213" s="14"/>
      <c r="EL213" s="14"/>
      <c r="EM213" s="48"/>
      <c r="EN213" s="287"/>
      <c r="EO213" s="14"/>
      <c r="EP213" s="14"/>
      <c r="EQ213" s="48"/>
      <c r="ER213" s="287"/>
      <c r="ES213" s="14"/>
      <c r="ET213" s="14"/>
      <c r="EU213" s="48"/>
      <c r="EV213" s="287"/>
      <c r="EW213" s="14"/>
      <c r="EX213" s="14"/>
      <c r="EY213" s="48"/>
      <c r="EZ213" s="287"/>
      <c r="FA213" s="14"/>
      <c r="FB213" s="14"/>
      <c r="FC213" s="48"/>
      <c r="FD213" s="287"/>
      <c r="FE213" s="14"/>
      <c r="FF213" s="14"/>
      <c r="FG213" s="48"/>
      <c r="FH213" s="287"/>
      <c r="FI213" s="14"/>
      <c r="FJ213" s="14"/>
      <c r="FK213" s="48"/>
      <c r="FL213" s="287"/>
      <c r="FM213" s="14"/>
      <c r="FN213" s="14"/>
      <c r="FO213" s="48"/>
      <c r="FP213" s="287"/>
      <c r="FQ213" s="14"/>
      <c r="FR213" s="14"/>
      <c r="FS213" s="48"/>
      <c r="FT213" s="48"/>
      <c r="FU213" s="48"/>
      <c r="FV213" s="48"/>
      <c r="FW213" s="48"/>
      <c r="FX213" s="48"/>
      <c r="FY213" s="48"/>
      <c r="FZ213" s="48"/>
      <c r="GA213" s="48"/>
      <c r="GB213" s="48"/>
      <c r="GC213" s="48"/>
      <c r="GD213" s="48"/>
      <c r="GE213" s="48"/>
      <c r="GF213" s="48"/>
      <c r="GG213" s="48"/>
      <c r="GH213" s="48"/>
      <c r="GI213" s="48"/>
      <c r="GJ213" s="48"/>
      <c r="GK213" s="48"/>
      <c r="GL213" s="48"/>
      <c r="GM213" s="48"/>
      <c r="GN213" s="48"/>
      <c r="GO213" s="48"/>
      <c r="GP213" s="48"/>
      <c r="GQ213" s="48"/>
      <c r="GR213" s="48"/>
      <c r="GS213" s="48"/>
      <c r="GT213" s="48"/>
      <c r="GU213" s="48"/>
      <c r="GV213" s="48"/>
      <c r="GW213" s="48"/>
      <c r="GX213" s="48"/>
      <c r="GY213" s="48"/>
      <c r="GZ213" s="48"/>
      <c r="HA213" s="48"/>
      <c r="HB213" s="48"/>
      <c r="HC213" s="48"/>
      <c r="HD213" s="48"/>
      <c r="HE213" s="48"/>
      <c r="HF213" s="48"/>
      <c r="HG213" s="48"/>
      <c r="HH213" s="48"/>
      <c r="HI213" s="48"/>
      <c r="HJ213" s="48"/>
      <c r="HK213" s="48"/>
      <c r="HL213" s="48"/>
      <c r="HM213" s="14"/>
      <c r="HN213" s="14"/>
      <c r="HO213" s="48"/>
      <c r="HP213" s="48"/>
      <c r="HQ213" s="14"/>
      <c r="HR213" s="14"/>
      <c r="HS213" s="48"/>
      <c r="HT213" s="48"/>
      <c r="HU213" s="14"/>
      <c r="HV213" s="14"/>
      <c r="HW213" s="48"/>
      <c r="HX213" s="48"/>
      <c r="HY213" s="14"/>
      <c r="HZ213" s="14"/>
      <c r="IA213" s="48"/>
      <c r="IB213" s="48"/>
      <c r="IC213" s="14"/>
      <c r="ID213" s="14"/>
      <c r="IE213" s="48"/>
      <c r="IF213" s="48"/>
      <c r="IG213" s="14"/>
      <c r="IH213" s="14"/>
      <c r="II213" s="48"/>
      <c r="IJ213" s="48"/>
      <c r="IK213" s="14"/>
      <c r="IL213" s="14"/>
      <c r="IM213" s="48"/>
      <c r="IN213" s="48"/>
      <c r="IO213" s="14"/>
      <c r="IP213" s="14"/>
      <c r="IQ213" s="48"/>
      <c r="IR213" s="48"/>
      <c r="IS213" s="14"/>
    </row>
    <row r="214" spans="1:253" s="26" customFormat="1" ht="31.5" x14ac:dyDescent="0.25">
      <c r="A214" s="118" t="s">
        <v>374</v>
      </c>
      <c r="B214" s="78">
        <f t="shared" si="567"/>
        <v>458.8</v>
      </c>
      <c r="C214" s="78">
        <f t="shared" si="568"/>
        <v>44952.100000000006</v>
      </c>
      <c r="D214" s="78">
        <f t="shared" si="569"/>
        <v>37664.535810000001</v>
      </c>
      <c r="E214" s="81">
        <f t="shared" ref="E214" si="589">D214/C214*100</f>
        <v>83.788156304154853</v>
      </c>
      <c r="F214" s="81"/>
      <c r="G214" s="81">
        <f>G215+G216</f>
        <v>0</v>
      </c>
      <c r="H214" s="81">
        <f t="shared" ref="H214:BP214" si="590">H215+H216</f>
        <v>0</v>
      </c>
      <c r="I214" s="81">
        <f t="shared" si="590"/>
        <v>0</v>
      </c>
      <c r="J214" s="81"/>
      <c r="K214" s="81">
        <f t="shared" si="590"/>
        <v>0</v>
      </c>
      <c r="L214" s="81">
        <f t="shared" si="590"/>
        <v>0</v>
      </c>
      <c r="M214" s="81">
        <f t="shared" si="590"/>
        <v>0</v>
      </c>
      <c r="N214" s="81">
        <f t="shared" ref="N214" si="591">N215+N216</f>
        <v>0</v>
      </c>
      <c r="O214" s="81">
        <f t="shared" si="590"/>
        <v>0</v>
      </c>
      <c r="P214" s="81">
        <f t="shared" si="590"/>
        <v>0</v>
      </c>
      <c r="Q214" s="81"/>
      <c r="R214" s="81"/>
      <c r="S214" s="81">
        <f t="shared" si="590"/>
        <v>0</v>
      </c>
      <c r="T214" s="81">
        <f t="shared" si="590"/>
        <v>0</v>
      </c>
      <c r="U214" s="81">
        <f t="shared" si="590"/>
        <v>0</v>
      </c>
      <c r="V214" s="81"/>
      <c r="W214" s="81">
        <f t="shared" si="590"/>
        <v>0</v>
      </c>
      <c r="X214" s="81">
        <f t="shared" si="590"/>
        <v>0</v>
      </c>
      <c r="Y214" s="81">
        <f t="shared" si="590"/>
        <v>0</v>
      </c>
      <c r="Z214" s="81">
        <f t="shared" ref="Z214" si="592">Z215+Z216</f>
        <v>0</v>
      </c>
      <c r="AA214" s="81">
        <f t="shared" si="590"/>
        <v>0</v>
      </c>
      <c r="AB214" s="81">
        <f t="shared" si="590"/>
        <v>0</v>
      </c>
      <c r="AC214" s="81">
        <f t="shared" si="590"/>
        <v>0</v>
      </c>
      <c r="AD214" s="81">
        <f t="shared" ref="AD214" si="593">AD215+AD216</f>
        <v>0</v>
      </c>
      <c r="AE214" s="81">
        <f t="shared" si="590"/>
        <v>0</v>
      </c>
      <c r="AF214" s="81">
        <f t="shared" ref="AF214" si="594">AF215+AF216</f>
        <v>0</v>
      </c>
      <c r="AG214" s="81">
        <f t="shared" si="590"/>
        <v>0</v>
      </c>
      <c r="AH214" s="81">
        <f t="shared" ref="AH214" si="595">AH215+AH216</f>
        <v>458.8</v>
      </c>
      <c r="AI214" s="81">
        <f t="shared" si="590"/>
        <v>458.8</v>
      </c>
      <c r="AJ214" s="81">
        <f t="shared" ref="AJ214" si="596">AJ215+AJ216</f>
        <v>458.8</v>
      </c>
      <c r="AK214" s="79">
        <f t="shared" si="213"/>
        <v>100</v>
      </c>
      <c r="AL214" s="79"/>
      <c r="AM214" s="81">
        <f t="shared" si="590"/>
        <v>0</v>
      </c>
      <c r="AN214" s="81">
        <f t="shared" si="590"/>
        <v>0</v>
      </c>
      <c r="AO214" s="79"/>
      <c r="AP214" s="79"/>
      <c r="AQ214" s="81">
        <f t="shared" si="590"/>
        <v>0</v>
      </c>
      <c r="AR214" s="81">
        <f t="shared" si="590"/>
        <v>0</v>
      </c>
      <c r="AS214" s="81">
        <f t="shared" si="590"/>
        <v>0</v>
      </c>
      <c r="AT214" s="81"/>
      <c r="AU214" s="81">
        <f>SUM(AU215:AU218)</f>
        <v>385</v>
      </c>
      <c r="AV214" s="81">
        <f t="shared" ref="AV214:AZ214" si="597">SUM(AV215:AV218)</f>
        <v>385</v>
      </c>
      <c r="AW214" s="81">
        <f t="shared" si="556"/>
        <v>100</v>
      </c>
      <c r="AX214" s="81"/>
      <c r="AY214" s="81">
        <f t="shared" si="597"/>
        <v>1484</v>
      </c>
      <c r="AZ214" s="81">
        <f t="shared" si="597"/>
        <v>1484</v>
      </c>
      <c r="BA214" s="81">
        <f t="shared" si="557"/>
        <v>100</v>
      </c>
      <c r="BB214" s="81"/>
      <c r="BC214" s="81">
        <f t="shared" si="590"/>
        <v>1200</v>
      </c>
      <c r="BD214" s="81">
        <f t="shared" ref="BD214" si="598">BD215+BD216</f>
        <v>1200</v>
      </c>
      <c r="BE214" s="81">
        <f t="shared" ref="BE214:BE233" si="599">BD214/BC214*100</f>
        <v>100</v>
      </c>
      <c r="BF214" s="81"/>
      <c r="BG214" s="81">
        <f t="shared" si="590"/>
        <v>0</v>
      </c>
      <c r="BH214" s="81">
        <f t="shared" si="590"/>
        <v>0</v>
      </c>
      <c r="BI214" s="81">
        <f t="shared" si="590"/>
        <v>0</v>
      </c>
      <c r="BJ214" s="81"/>
      <c r="BK214" s="81">
        <f t="shared" si="590"/>
        <v>0</v>
      </c>
      <c r="BL214" s="81">
        <f t="shared" si="590"/>
        <v>0</v>
      </c>
      <c r="BM214" s="81">
        <f t="shared" si="590"/>
        <v>0</v>
      </c>
      <c r="BN214" s="81"/>
      <c r="BO214" s="81">
        <f t="shared" si="590"/>
        <v>0</v>
      </c>
      <c r="BP214" s="81">
        <f t="shared" si="590"/>
        <v>0</v>
      </c>
      <c r="BQ214" s="81">
        <f t="shared" ref="BQ214:BY214" si="600">BQ215+BQ216</f>
        <v>0</v>
      </c>
      <c r="BR214" s="81"/>
      <c r="BS214" s="81">
        <f t="shared" si="600"/>
        <v>0</v>
      </c>
      <c r="BT214" s="81">
        <f t="shared" si="600"/>
        <v>0</v>
      </c>
      <c r="BU214" s="81">
        <f t="shared" si="600"/>
        <v>0</v>
      </c>
      <c r="BV214" s="81"/>
      <c r="BW214" s="81">
        <f t="shared" si="600"/>
        <v>0</v>
      </c>
      <c r="BX214" s="81">
        <f t="shared" si="600"/>
        <v>0</v>
      </c>
      <c r="BY214" s="81">
        <f t="shared" si="600"/>
        <v>0</v>
      </c>
      <c r="BZ214" s="81"/>
      <c r="CA214" s="81">
        <f>SUM(CA215:CA218)</f>
        <v>1513.9</v>
      </c>
      <c r="CB214" s="81">
        <f>SUM(CB215:CB218)</f>
        <v>1221.3698100000001</v>
      </c>
      <c r="CC214" s="79">
        <f t="shared" ref="CC214:CC218" si="601">CB214/CA214*100</f>
        <v>80.677046700574678</v>
      </c>
      <c r="CD214" s="79"/>
      <c r="CE214" s="81"/>
      <c r="CF214" s="81">
        <f t="shared" ref="CF214" si="602">CF215+CF216</f>
        <v>0</v>
      </c>
      <c r="CG214" s="79"/>
      <c r="CH214" s="79"/>
      <c r="CI214" s="81">
        <f t="shared" ref="CI214:CK214" si="603">CI215+CI216</f>
        <v>0</v>
      </c>
      <c r="CJ214" s="81">
        <f t="shared" si="603"/>
        <v>0</v>
      </c>
      <c r="CK214" s="81">
        <f t="shared" si="603"/>
        <v>0</v>
      </c>
      <c r="CL214" s="81"/>
      <c r="CM214" s="81">
        <f>SUM(CM215:CM218)</f>
        <v>0</v>
      </c>
      <c r="CN214" s="81">
        <f t="shared" ref="CN214" si="604">CN215+CN216</f>
        <v>0</v>
      </c>
      <c r="CO214" s="79"/>
      <c r="CP214" s="79"/>
      <c r="CQ214" s="81">
        <f>SUM(CQ215:CQ218)</f>
        <v>9400</v>
      </c>
      <c r="CR214" s="81">
        <f t="shared" ref="CR214" si="605">CR215+CR216</f>
        <v>9400</v>
      </c>
      <c r="CS214" s="79">
        <f>CR214/CQ214*100</f>
        <v>100</v>
      </c>
      <c r="CT214" s="79"/>
      <c r="CU214" s="81">
        <f>SUM(CU215:CU218)</f>
        <v>0</v>
      </c>
      <c r="CV214" s="81">
        <f t="shared" ref="CV214" si="606">CV215+CV216</f>
        <v>0</v>
      </c>
      <c r="CW214" s="79"/>
      <c r="CX214" s="79"/>
      <c r="CY214" s="81">
        <f>SUM(CY215:CY218)</f>
        <v>0</v>
      </c>
      <c r="CZ214" s="81">
        <f t="shared" ref="CZ214" si="607">CZ215+CZ216</f>
        <v>0</v>
      </c>
      <c r="DA214" s="79"/>
      <c r="DB214" s="153"/>
      <c r="DC214" s="81">
        <f>SUM(DC215:DC218)</f>
        <v>0</v>
      </c>
      <c r="DD214" s="81">
        <f>SUM(DD215:DD218)</f>
        <v>0</v>
      </c>
      <c r="DE214" s="79"/>
      <c r="DF214" s="79"/>
      <c r="DG214" s="81">
        <f>SUM(DG215:DG218)</f>
        <v>220</v>
      </c>
      <c r="DH214" s="81">
        <f>SUM(DH215:DH218)</f>
        <v>220</v>
      </c>
      <c r="DI214" s="79">
        <f t="shared" si="582"/>
        <v>100</v>
      </c>
      <c r="DJ214" s="79"/>
      <c r="DK214" s="81">
        <f>SUM(DK215:DK218)</f>
        <v>0</v>
      </c>
      <c r="DL214" s="81">
        <f t="shared" ref="DL214" si="608">DL215+DL216</f>
        <v>0</v>
      </c>
      <c r="DM214" s="79"/>
      <c r="DN214" s="79"/>
      <c r="DO214" s="81">
        <f>SUM(DO215:DO218)</f>
        <v>0</v>
      </c>
      <c r="DP214" s="81">
        <f t="shared" ref="DP214" si="609">DP215+DP216</f>
        <v>0</v>
      </c>
      <c r="DQ214" s="79"/>
      <c r="DR214" s="79"/>
      <c r="DS214" s="81">
        <f>SUM(DS215:DS218)</f>
        <v>0</v>
      </c>
      <c r="DT214" s="81">
        <f t="shared" ref="DT214" si="610">DT215+DT216</f>
        <v>0</v>
      </c>
      <c r="DU214" s="79"/>
      <c r="DV214" s="79"/>
      <c r="DW214" s="81">
        <f>SUM(DW215:DW218)</f>
        <v>0</v>
      </c>
      <c r="DX214" s="81">
        <f t="shared" ref="DX214" si="611">DX215+DX216</f>
        <v>0</v>
      </c>
      <c r="DY214" s="79"/>
      <c r="DZ214" s="79"/>
      <c r="EA214" s="81">
        <f>SUM(EA215:EA218)</f>
        <v>0</v>
      </c>
      <c r="EB214" s="81">
        <f t="shared" ref="EB214" si="612">EB215+EB216</f>
        <v>0</v>
      </c>
      <c r="EC214" s="79"/>
      <c r="ED214" s="79"/>
      <c r="EE214" s="81">
        <f>SUM(EE215:EE218)</f>
        <v>0</v>
      </c>
      <c r="EF214" s="81">
        <f t="shared" ref="EF214" si="613">EF215+EF216</f>
        <v>0</v>
      </c>
      <c r="EG214" s="79"/>
      <c r="EH214" s="79"/>
      <c r="EI214" s="81">
        <f>SUM(EI215:EI218)</f>
        <v>10000</v>
      </c>
      <c r="EJ214" s="81">
        <f>SUM(EJ215:EJ218)</f>
        <v>10000</v>
      </c>
      <c r="EK214" s="79">
        <f t="shared" ref="EK214:EK216" si="614">EJ214/EI214*100</f>
        <v>100</v>
      </c>
      <c r="EL214" s="79"/>
      <c r="EM214" s="81">
        <f>SUM(EM215:EM218)</f>
        <v>0</v>
      </c>
      <c r="EN214" s="81">
        <f t="shared" ref="EN214" si="615">EN215+EN216</f>
        <v>0</v>
      </c>
      <c r="EO214" s="79"/>
      <c r="EP214" s="79"/>
      <c r="EQ214" s="81">
        <f>SUM(EQ215:EQ218)</f>
        <v>0</v>
      </c>
      <c r="ER214" s="81">
        <f t="shared" ref="ER214" si="616">ER215+ER216</f>
        <v>0</v>
      </c>
      <c r="ES214" s="79"/>
      <c r="ET214" s="79"/>
      <c r="EU214" s="81">
        <f>SUM(EU215:EU218)</f>
        <v>0</v>
      </c>
      <c r="EV214" s="81">
        <f t="shared" ref="EV214" si="617">EV215+EV216</f>
        <v>0</v>
      </c>
      <c r="EW214" s="79"/>
      <c r="EX214" s="79"/>
      <c r="EY214" s="81">
        <f>SUM(EY215:EY218)</f>
        <v>0</v>
      </c>
      <c r="EZ214" s="81">
        <f t="shared" ref="EZ214" si="618">EZ215+EZ216</f>
        <v>0</v>
      </c>
      <c r="FA214" s="79"/>
      <c r="FB214" s="79"/>
      <c r="FC214" s="81">
        <f>SUM(FC215:FC218)</f>
        <v>0</v>
      </c>
      <c r="FD214" s="81">
        <f t="shared" ref="FD214" si="619">FD215+FD216</f>
        <v>0</v>
      </c>
      <c r="FE214" s="79"/>
      <c r="FF214" s="79"/>
      <c r="FG214" s="81">
        <f>SUM(FG215:FG218)</f>
        <v>0</v>
      </c>
      <c r="FH214" s="81">
        <f t="shared" ref="FH214" si="620">FH215+FH216</f>
        <v>0</v>
      </c>
      <c r="FI214" s="79"/>
      <c r="FJ214" s="79"/>
      <c r="FK214" s="81">
        <f>SUM(FK215:FK218)</f>
        <v>0</v>
      </c>
      <c r="FL214" s="81">
        <f t="shared" ref="FL214" si="621">FL215+FL216</f>
        <v>0</v>
      </c>
      <c r="FM214" s="79"/>
      <c r="FN214" s="79"/>
      <c r="FO214" s="81">
        <f>SUM(FO215:FO218)</f>
        <v>0</v>
      </c>
      <c r="FP214" s="81">
        <f t="shared" ref="FP214" si="622">FP215+FP216</f>
        <v>0</v>
      </c>
      <c r="FQ214" s="79"/>
      <c r="FR214" s="79"/>
      <c r="FS214" s="81">
        <f t="shared" ref="FS214:FT214" si="623">FS215+FS216</f>
        <v>290.39999999999998</v>
      </c>
      <c r="FT214" s="81">
        <f t="shared" si="623"/>
        <v>103.2</v>
      </c>
      <c r="FU214" s="79">
        <f t="shared" ref="FU214:FU215" si="624">FT214/FS214*100</f>
        <v>35.537190082644635</v>
      </c>
      <c r="FV214" s="79"/>
      <c r="FW214" s="81">
        <f t="shared" ref="FW214:FX214" si="625">FW215+FW216</f>
        <v>10000</v>
      </c>
      <c r="FX214" s="81">
        <f t="shared" si="625"/>
        <v>9786.2160000000003</v>
      </c>
      <c r="FY214" s="79">
        <f t="shared" ref="FY214:FY216" si="626">FX214/FW214*100</f>
        <v>97.862160000000003</v>
      </c>
      <c r="FZ214" s="79"/>
      <c r="GA214" s="81"/>
      <c r="GB214" s="81"/>
      <c r="GC214" s="79"/>
      <c r="GD214" s="79"/>
      <c r="GE214" s="81"/>
      <c r="GF214" s="81"/>
      <c r="GG214" s="79"/>
      <c r="GH214" s="79"/>
      <c r="GI214" s="81"/>
      <c r="GJ214" s="81"/>
      <c r="GK214" s="79"/>
      <c r="GL214" s="79"/>
      <c r="GM214" s="81"/>
      <c r="GN214" s="81"/>
      <c r="GO214" s="79"/>
      <c r="GP214" s="79"/>
      <c r="GQ214" s="81"/>
      <c r="GR214" s="81"/>
      <c r="GS214" s="79"/>
      <c r="GT214" s="79"/>
      <c r="GU214" s="81"/>
      <c r="GV214" s="81"/>
      <c r="GW214" s="79"/>
      <c r="GX214" s="79"/>
      <c r="GY214" s="81"/>
      <c r="GZ214" s="81"/>
      <c r="HA214" s="79"/>
      <c r="HB214" s="79"/>
      <c r="HC214" s="81"/>
      <c r="HD214" s="81"/>
      <c r="HE214" s="79"/>
      <c r="HF214" s="79"/>
      <c r="HG214" s="81"/>
      <c r="HH214" s="81"/>
      <c r="HI214" s="79"/>
      <c r="HJ214" s="79"/>
      <c r="HK214" s="81"/>
      <c r="HL214" s="81"/>
      <c r="HM214" s="79"/>
      <c r="HN214" s="79"/>
      <c r="HO214" s="81"/>
      <c r="HP214" s="81"/>
      <c r="HQ214" s="79"/>
      <c r="HR214" s="79"/>
      <c r="HS214" s="81"/>
      <c r="HT214" s="81"/>
      <c r="HU214" s="79"/>
      <c r="HV214" s="79"/>
      <c r="HW214" s="81"/>
      <c r="HX214" s="81"/>
      <c r="HY214" s="79"/>
      <c r="HZ214" s="79"/>
      <c r="IA214" s="81"/>
      <c r="IB214" s="81"/>
      <c r="IC214" s="79"/>
      <c r="ID214" s="79"/>
      <c r="IE214" s="81"/>
      <c r="IF214" s="81"/>
      <c r="IG214" s="79"/>
      <c r="IH214" s="79"/>
      <c r="II214" s="81"/>
      <c r="IJ214" s="81"/>
      <c r="IK214" s="79"/>
      <c r="IL214" s="79"/>
      <c r="IM214" s="81">
        <f>SUM(IM215:IM218)</f>
        <v>10000</v>
      </c>
      <c r="IN214" s="81">
        <f>SUM(IN215:IN218)</f>
        <v>3405.95</v>
      </c>
      <c r="IO214" s="79">
        <f t="shared" ref="IO214" si="627">IN214/IM214*100</f>
        <v>34.0595</v>
      </c>
      <c r="IP214" s="79"/>
      <c r="IQ214" s="81"/>
      <c r="IR214" s="81"/>
      <c r="IS214" s="79"/>
    </row>
    <row r="215" spans="1:253" s="12" customFormat="1" ht="35.25" customHeight="1" x14ac:dyDescent="0.25">
      <c r="A215" s="57" t="s">
        <v>339</v>
      </c>
      <c r="B215" s="48">
        <f t="shared" si="567"/>
        <v>458.8</v>
      </c>
      <c r="C215" s="48">
        <f t="shared" si="568"/>
        <v>14685.9</v>
      </c>
      <c r="D215" s="48">
        <f t="shared" si="569"/>
        <v>14206.169810000001</v>
      </c>
      <c r="E215" s="15">
        <f t="shared" si="133"/>
        <v>96.733396046548066</v>
      </c>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4"/>
      <c r="AD215" s="15"/>
      <c r="AE215" s="15"/>
      <c r="AF215" s="15"/>
      <c r="AG215" s="14"/>
      <c r="AH215" s="15">
        <v>458.8</v>
      </c>
      <c r="AI215" s="15">
        <v>458.8</v>
      </c>
      <c r="AJ215" s="15">
        <v>458.8</v>
      </c>
      <c r="AK215" s="14">
        <f t="shared" si="213"/>
        <v>100</v>
      </c>
      <c r="AL215" s="14"/>
      <c r="AM215" s="15"/>
      <c r="AN215" s="15"/>
      <c r="AO215" s="14"/>
      <c r="AP215" s="14"/>
      <c r="AQ215" s="15"/>
      <c r="AR215" s="15"/>
      <c r="AS215" s="14"/>
      <c r="AT215" s="14"/>
      <c r="AU215" s="48">
        <v>385</v>
      </c>
      <c r="AV215" s="48">
        <v>385</v>
      </c>
      <c r="AW215" s="15">
        <f t="shared" si="556"/>
        <v>100</v>
      </c>
      <c r="AX215" s="15"/>
      <c r="AY215" s="48">
        <v>1484</v>
      </c>
      <c r="AZ215" s="48">
        <v>1484</v>
      </c>
      <c r="BA215" s="15">
        <f t="shared" si="557"/>
        <v>100</v>
      </c>
      <c r="BB215" s="15"/>
      <c r="BC215" s="15">
        <v>1200</v>
      </c>
      <c r="BD215" s="15">
        <v>1200</v>
      </c>
      <c r="BE215" s="15">
        <f t="shared" si="599"/>
        <v>100</v>
      </c>
      <c r="BF215" s="15"/>
      <c r="BG215" s="15"/>
      <c r="BH215" s="15"/>
      <c r="BI215" s="14"/>
      <c r="BJ215" s="14"/>
      <c r="BK215" s="15"/>
      <c r="BL215" s="15"/>
      <c r="BM215" s="14"/>
      <c r="BN215" s="14"/>
      <c r="BO215" s="15"/>
      <c r="BP215" s="15"/>
      <c r="BQ215" s="14"/>
      <c r="BR215" s="14"/>
      <c r="BS215" s="15"/>
      <c r="BT215" s="15"/>
      <c r="BU215" s="14"/>
      <c r="BV215" s="14"/>
      <c r="BW215" s="15"/>
      <c r="BX215" s="15"/>
      <c r="BY215" s="14"/>
      <c r="BZ215" s="14"/>
      <c r="CA215" s="48">
        <v>1247.7</v>
      </c>
      <c r="CB215" s="48">
        <v>955.1698100000001</v>
      </c>
      <c r="CC215" s="14">
        <f t="shared" si="601"/>
        <v>76.554444978760927</v>
      </c>
      <c r="CD215" s="14"/>
      <c r="CE215" s="48"/>
      <c r="CF215" s="15"/>
      <c r="CG215" s="14"/>
      <c r="CH215" s="14"/>
      <c r="CI215" s="15"/>
      <c r="CJ215" s="15"/>
      <c r="CK215" s="14"/>
      <c r="CL215" s="14"/>
      <c r="CM215" s="48"/>
      <c r="CN215" s="15"/>
      <c r="CO215" s="14"/>
      <c r="CP215" s="14"/>
      <c r="CQ215" s="48">
        <v>9400</v>
      </c>
      <c r="CR215" s="48">
        <v>9400</v>
      </c>
      <c r="CS215" s="14">
        <f>CR215/CQ215*100</f>
        <v>100</v>
      </c>
      <c r="CT215" s="14"/>
      <c r="CU215" s="48"/>
      <c r="CV215" s="48"/>
      <c r="CW215" s="14"/>
      <c r="CX215" s="14"/>
      <c r="CY215" s="48"/>
      <c r="CZ215" s="48"/>
      <c r="DA215" s="14"/>
      <c r="DB215" s="155"/>
      <c r="DC215" s="48"/>
      <c r="DD215" s="48"/>
      <c r="DE215" s="14"/>
      <c r="DF215" s="14"/>
      <c r="DG215" s="48">
        <v>220</v>
      </c>
      <c r="DH215" s="48">
        <v>220</v>
      </c>
      <c r="DI215" s="14">
        <f t="shared" si="582"/>
        <v>100</v>
      </c>
      <c r="DJ215" s="14"/>
      <c r="DK215" s="48"/>
      <c r="DL215" s="15"/>
      <c r="DM215" s="14"/>
      <c r="DN215" s="14"/>
      <c r="DO215" s="48"/>
      <c r="DP215" s="15"/>
      <c r="DQ215" s="14"/>
      <c r="DR215" s="14"/>
      <c r="DS215" s="48"/>
      <c r="DT215" s="15"/>
      <c r="DU215" s="14"/>
      <c r="DV215" s="14"/>
      <c r="DW215" s="48"/>
      <c r="DX215" s="15"/>
      <c r="DY215" s="14"/>
      <c r="DZ215" s="14"/>
      <c r="EA215" s="48"/>
      <c r="EB215" s="15"/>
      <c r="EC215" s="14"/>
      <c r="ED215" s="14"/>
      <c r="EE215" s="48"/>
      <c r="EF215" s="15"/>
      <c r="EG215" s="14"/>
      <c r="EH215" s="14"/>
      <c r="EI215" s="48"/>
      <c r="EJ215" s="15"/>
      <c r="EK215" s="14"/>
      <c r="EL215" s="14"/>
      <c r="EM215" s="48"/>
      <c r="EN215" s="15"/>
      <c r="EO215" s="14"/>
      <c r="EP215" s="14"/>
      <c r="EQ215" s="48"/>
      <c r="ER215" s="15"/>
      <c r="ES215" s="14"/>
      <c r="ET215" s="14"/>
      <c r="EU215" s="48"/>
      <c r="EV215" s="15"/>
      <c r="EW215" s="14"/>
      <c r="EX215" s="14"/>
      <c r="EY215" s="48"/>
      <c r="EZ215" s="15"/>
      <c r="FA215" s="14"/>
      <c r="FB215" s="14"/>
      <c r="FC215" s="48"/>
      <c r="FD215" s="15"/>
      <c r="FE215" s="14"/>
      <c r="FF215" s="14"/>
      <c r="FG215" s="48"/>
      <c r="FH215" s="15"/>
      <c r="FI215" s="14"/>
      <c r="FJ215" s="14"/>
      <c r="FK215" s="48"/>
      <c r="FL215" s="15"/>
      <c r="FM215" s="14"/>
      <c r="FN215" s="14"/>
      <c r="FO215" s="48"/>
      <c r="FP215" s="15"/>
      <c r="FQ215" s="14"/>
      <c r="FR215" s="14"/>
      <c r="FS215" s="133">
        <v>290.39999999999998</v>
      </c>
      <c r="FT215" s="133">
        <v>103.2</v>
      </c>
      <c r="FU215" s="14">
        <f t="shared" si="624"/>
        <v>35.537190082644635</v>
      </c>
      <c r="FV215" s="14"/>
      <c r="FW215" s="133"/>
      <c r="FX215" s="133"/>
      <c r="FY215" s="14"/>
      <c r="FZ215" s="14"/>
      <c r="GA215" s="133"/>
      <c r="GB215" s="133"/>
      <c r="GC215" s="14"/>
      <c r="GD215" s="14"/>
      <c r="GE215" s="133"/>
      <c r="GF215" s="133"/>
      <c r="GG215" s="14"/>
      <c r="GH215" s="14"/>
      <c r="GI215" s="133"/>
      <c r="GJ215" s="133"/>
      <c r="GK215" s="14"/>
      <c r="GL215" s="14"/>
      <c r="GM215" s="133"/>
      <c r="GN215" s="133"/>
      <c r="GO215" s="14"/>
      <c r="GP215" s="14"/>
      <c r="GQ215" s="133"/>
      <c r="GR215" s="133"/>
      <c r="GS215" s="14"/>
      <c r="GT215" s="14"/>
      <c r="GU215" s="133"/>
      <c r="GV215" s="133"/>
      <c r="GW215" s="14"/>
      <c r="GX215" s="14"/>
      <c r="GY215" s="133"/>
      <c r="GZ215" s="133"/>
      <c r="HA215" s="14"/>
      <c r="HB215" s="14"/>
      <c r="HC215" s="133"/>
      <c r="HD215" s="133"/>
      <c r="HE215" s="14"/>
      <c r="HF215" s="14"/>
      <c r="HG215" s="133"/>
      <c r="HH215" s="133"/>
      <c r="HI215" s="14"/>
      <c r="HJ215" s="14"/>
      <c r="HK215" s="133"/>
      <c r="HL215" s="133"/>
      <c r="HM215" s="14"/>
      <c r="HN215" s="14"/>
      <c r="HO215" s="133"/>
      <c r="HP215" s="133"/>
      <c r="HQ215" s="14"/>
      <c r="HR215" s="14"/>
      <c r="HS215" s="133"/>
      <c r="HT215" s="133"/>
      <c r="HU215" s="14"/>
      <c r="HV215" s="14"/>
      <c r="HW215" s="133"/>
      <c r="HX215" s="133"/>
      <c r="HY215" s="14"/>
      <c r="HZ215" s="14"/>
      <c r="IA215" s="133"/>
      <c r="IB215" s="133"/>
      <c r="IC215" s="14"/>
      <c r="ID215" s="14"/>
      <c r="IE215" s="133"/>
      <c r="IF215" s="133"/>
      <c r="IG215" s="14"/>
      <c r="IH215" s="14"/>
      <c r="II215" s="133"/>
      <c r="IJ215" s="133"/>
      <c r="IK215" s="14"/>
      <c r="IL215" s="14"/>
      <c r="IM215" s="133"/>
      <c r="IN215" s="133"/>
      <c r="IO215" s="14"/>
      <c r="IP215" s="14"/>
      <c r="IQ215" s="133"/>
      <c r="IR215" s="133"/>
      <c r="IS215" s="14"/>
    </row>
    <row r="216" spans="1:253" s="12" customFormat="1" ht="15" customHeight="1" x14ac:dyDescent="0.25">
      <c r="A216" s="57" t="s">
        <v>373</v>
      </c>
      <c r="B216" s="48">
        <f t="shared" si="567"/>
        <v>0</v>
      </c>
      <c r="C216" s="48">
        <f t="shared" si="568"/>
        <v>29802.916559999998</v>
      </c>
      <c r="D216" s="48">
        <f t="shared" si="569"/>
        <v>22995.082559999999</v>
      </c>
      <c r="E216" s="15">
        <f t="shared" si="133"/>
        <v>77.157155118378114</v>
      </c>
      <c r="F216" s="15"/>
      <c r="G216" s="48"/>
      <c r="H216" s="48"/>
      <c r="I216" s="48"/>
      <c r="J216" s="48"/>
      <c r="K216" s="48"/>
      <c r="L216" s="48"/>
      <c r="M216" s="48"/>
      <c r="N216" s="48"/>
      <c r="O216" s="48"/>
      <c r="P216" s="48"/>
      <c r="Q216" s="48"/>
      <c r="R216" s="48"/>
      <c r="S216" s="287"/>
      <c r="T216" s="287"/>
      <c r="U216" s="287"/>
      <c r="V216" s="287"/>
      <c r="W216" s="287"/>
      <c r="X216" s="287"/>
      <c r="Y216" s="287"/>
      <c r="Z216" s="287"/>
      <c r="AA216" s="287"/>
      <c r="AB216" s="287"/>
      <c r="AC216" s="287"/>
      <c r="AD216" s="287"/>
      <c r="AE216" s="287"/>
      <c r="AF216" s="287"/>
      <c r="AG216" s="287"/>
      <c r="AH216" s="48"/>
      <c r="AI216" s="48"/>
      <c r="AJ216" s="48"/>
      <c r="AK216" s="48"/>
      <c r="AL216" s="48"/>
      <c r="AM216" s="14"/>
      <c r="AN216" s="14"/>
      <c r="AO216" s="14"/>
      <c r="AP216" s="14"/>
      <c r="AQ216" s="287"/>
      <c r="AR216" s="287"/>
      <c r="AS216" s="287"/>
      <c r="AT216" s="287"/>
      <c r="AU216" s="287"/>
      <c r="AV216" s="287"/>
      <c r="AW216" s="15"/>
      <c r="AX216" s="15"/>
      <c r="AY216" s="287"/>
      <c r="AZ216" s="287"/>
      <c r="BA216" s="15"/>
      <c r="BB216" s="15"/>
      <c r="BC216" s="287"/>
      <c r="BD216" s="287"/>
      <c r="BE216" s="15"/>
      <c r="BF216" s="15"/>
      <c r="BG216" s="287"/>
      <c r="BH216" s="287"/>
      <c r="BI216" s="287"/>
      <c r="BJ216" s="287"/>
      <c r="BK216" s="287"/>
      <c r="BL216" s="287"/>
      <c r="BM216" s="287"/>
      <c r="BN216" s="287"/>
      <c r="BO216" s="287"/>
      <c r="BP216" s="287"/>
      <c r="BQ216" s="287"/>
      <c r="BR216" s="287"/>
      <c r="BS216" s="287"/>
      <c r="BT216" s="287"/>
      <c r="BU216" s="287"/>
      <c r="BV216" s="287"/>
      <c r="BW216" s="287"/>
      <c r="BX216" s="287"/>
      <c r="BY216" s="287"/>
      <c r="BZ216" s="287"/>
      <c r="CA216" s="48"/>
      <c r="CB216" s="48"/>
      <c r="CC216" s="14"/>
      <c r="CD216" s="14"/>
      <c r="CE216" s="48"/>
      <c r="CF216" s="15"/>
      <c r="CG216" s="287"/>
      <c r="CH216" s="287"/>
      <c r="CI216" s="287"/>
      <c r="CJ216" s="287"/>
      <c r="CK216" s="287"/>
      <c r="CL216" s="287"/>
      <c r="CM216" s="48"/>
      <c r="CN216" s="15"/>
      <c r="CO216" s="287"/>
      <c r="CP216" s="287"/>
      <c r="CQ216" s="48"/>
      <c r="CR216" s="15"/>
      <c r="CS216" s="287"/>
      <c r="CT216" s="287"/>
      <c r="CU216" s="48"/>
      <c r="CV216" s="15"/>
      <c r="CW216" s="287"/>
      <c r="CX216" s="287"/>
      <c r="CY216" s="48"/>
      <c r="CZ216" s="15"/>
      <c r="DA216" s="287"/>
      <c r="DB216" s="275"/>
      <c r="DC216" s="48"/>
      <c r="DD216" s="48"/>
      <c r="DE216" s="287"/>
      <c r="DF216" s="287"/>
      <c r="DG216" s="48"/>
      <c r="DH216" s="48"/>
      <c r="DI216" s="14"/>
      <c r="DJ216" s="14"/>
      <c r="DK216" s="48"/>
      <c r="DL216" s="15"/>
      <c r="DM216" s="14"/>
      <c r="DN216" s="14"/>
      <c r="DO216" s="48"/>
      <c r="DP216" s="15"/>
      <c r="DQ216" s="14"/>
      <c r="DR216" s="14"/>
      <c r="DS216" s="48"/>
      <c r="DT216" s="15"/>
      <c r="DU216" s="14"/>
      <c r="DV216" s="14"/>
      <c r="DW216" s="48"/>
      <c r="DX216" s="15"/>
      <c r="DY216" s="14"/>
      <c r="DZ216" s="14"/>
      <c r="EA216" s="48"/>
      <c r="EB216" s="15"/>
      <c r="EC216" s="14"/>
      <c r="ED216" s="14"/>
      <c r="EE216" s="48"/>
      <c r="EF216" s="15"/>
      <c r="EG216" s="14"/>
      <c r="EH216" s="14"/>
      <c r="EI216" s="15">
        <v>9802.9165599999997</v>
      </c>
      <c r="EJ216" s="15">
        <v>9802.9165599999997</v>
      </c>
      <c r="EK216" s="14">
        <f t="shared" si="614"/>
        <v>100</v>
      </c>
      <c r="EL216" s="14"/>
      <c r="EM216" s="15"/>
      <c r="EN216" s="15"/>
      <c r="EO216" s="14"/>
      <c r="EP216" s="14"/>
      <c r="EQ216" s="15"/>
      <c r="ER216" s="15"/>
      <c r="ES216" s="14"/>
      <c r="ET216" s="14"/>
      <c r="EU216" s="15"/>
      <c r="EV216" s="15"/>
      <c r="EW216" s="14"/>
      <c r="EX216" s="14"/>
      <c r="EY216" s="15"/>
      <c r="EZ216" s="15"/>
      <c r="FA216" s="14"/>
      <c r="FB216" s="14"/>
      <c r="FC216" s="15"/>
      <c r="FD216" s="15"/>
      <c r="FE216" s="14"/>
      <c r="FF216" s="14"/>
      <c r="FG216" s="15"/>
      <c r="FH216" s="15"/>
      <c r="FI216" s="14"/>
      <c r="FJ216" s="14"/>
      <c r="FK216" s="15"/>
      <c r="FL216" s="15"/>
      <c r="FM216" s="14"/>
      <c r="FN216" s="14"/>
      <c r="FO216" s="15"/>
      <c r="FP216" s="15"/>
      <c r="FQ216" s="14"/>
      <c r="FR216" s="14"/>
      <c r="FS216" s="48"/>
      <c r="FT216" s="15"/>
      <c r="FU216" s="48"/>
      <c r="FV216" s="48"/>
      <c r="FW216" s="133">
        <v>10000</v>
      </c>
      <c r="FX216" s="15">
        <v>9786.2160000000003</v>
      </c>
      <c r="FY216" s="14">
        <f t="shared" si="626"/>
        <v>97.862160000000003</v>
      </c>
      <c r="FZ216" s="14"/>
      <c r="GA216" s="133"/>
      <c r="GB216" s="15"/>
      <c r="GC216" s="14"/>
      <c r="GD216" s="14"/>
      <c r="GE216" s="133"/>
      <c r="GF216" s="15"/>
      <c r="GG216" s="14"/>
      <c r="GH216" s="14"/>
      <c r="GI216" s="133"/>
      <c r="GJ216" s="15"/>
      <c r="GK216" s="14"/>
      <c r="GL216" s="14"/>
      <c r="GM216" s="133"/>
      <c r="GN216" s="15"/>
      <c r="GO216" s="14"/>
      <c r="GP216" s="14"/>
      <c r="GQ216" s="133"/>
      <c r="GR216" s="15"/>
      <c r="GS216" s="14"/>
      <c r="GT216" s="14"/>
      <c r="GU216" s="133"/>
      <c r="GV216" s="15"/>
      <c r="GW216" s="14"/>
      <c r="GX216" s="14"/>
      <c r="GY216" s="133"/>
      <c r="GZ216" s="15"/>
      <c r="HA216" s="14"/>
      <c r="HB216" s="14"/>
      <c r="HC216" s="133"/>
      <c r="HD216" s="15"/>
      <c r="HE216" s="14"/>
      <c r="HF216" s="14"/>
      <c r="HG216" s="133"/>
      <c r="HH216" s="133"/>
      <c r="HI216" s="14"/>
      <c r="HJ216" s="14"/>
      <c r="HK216" s="133"/>
      <c r="HL216" s="15"/>
      <c r="HM216" s="14"/>
      <c r="HN216" s="14"/>
      <c r="HO216" s="133"/>
      <c r="HP216" s="15"/>
      <c r="HQ216" s="14"/>
      <c r="HR216" s="14"/>
      <c r="HS216" s="133"/>
      <c r="HT216" s="15"/>
      <c r="HU216" s="14"/>
      <c r="HV216" s="14"/>
      <c r="HW216" s="133"/>
      <c r="HX216" s="15"/>
      <c r="HY216" s="14"/>
      <c r="HZ216" s="14"/>
      <c r="IA216" s="133"/>
      <c r="IB216" s="15"/>
      <c r="IC216" s="14"/>
      <c r="ID216" s="14"/>
      <c r="IE216" s="133"/>
      <c r="IF216" s="15"/>
      <c r="IG216" s="14"/>
      <c r="IH216" s="14"/>
      <c r="II216" s="133"/>
      <c r="IJ216" s="15"/>
      <c r="IK216" s="14"/>
      <c r="IL216" s="14"/>
      <c r="IM216" s="133">
        <v>10000</v>
      </c>
      <c r="IN216" s="15">
        <v>3405.95</v>
      </c>
      <c r="IO216" s="14">
        <f>IN216/IM216*100</f>
        <v>34.0595</v>
      </c>
      <c r="IP216" s="14"/>
      <c r="IQ216" s="133"/>
      <c r="IR216" s="15"/>
      <c r="IS216" s="14"/>
    </row>
    <row r="217" spans="1:253" s="12" customFormat="1" ht="15" customHeight="1" x14ac:dyDescent="0.25">
      <c r="A217" s="57" t="s">
        <v>559</v>
      </c>
      <c r="B217" s="48">
        <f t="shared" si="567"/>
        <v>0</v>
      </c>
      <c r="C217" s="48">
        <f t="shared" si="568"/>
        <v>285.28343999999998</v>
      </c>
      <c r="D217" s="48">
        <f t="shared" si="569"/>
        <v>285.28343999999998</v>
      </c>
      <c r="E217" s="15">
        <f t="shared" si="133"/>
        <v>100</v>
      </c>
      <c r="F217" s="15"/>
      <c r="G217" s="48"/>
      <c r="H217" s="48"/>
      <c r="I217" s="48"/>
      <c r="J217" s="48"/>
      <c r="K217" s="48"/>
      <c r="L217" s="48"/>
      <c r="M217" s="48"/>
      <c r="N217" s="48"/>
      <c r="O217" s="48"/>
      <c r="P217" s="48"/>
      <c r="Q217" s="48"/>
      <c r="R217" s="48"/>
      <c r="S217" s="287"/>
      <c r="T217" s="287"/>
      <c r="U217" s="287"/>
      <c r="V217" s="287"/>
      <c r="W217" s="287"/>
      <c r="X217" s="287"/>
      <c r="Y217" s="287"/>
      <c r="Z217" s="287"/>
      <c r="AA217" s="287"/>
      <c r="AB217" s="287"/>
      <c r="AC217" s="287"/>
      <c r="AD217" s="287"/>
      <c r="AE217" s="287"/>
      <c r="AF217" s="287"/>
      <c r="AG217" s="287"/>
      <c r="AH217" s="48"/>
      <c r="AI217" s="48"/>
      <c r="AJ217" s="48"/>
      <c r="AK217" s="48"/>
      <c r="AL217" s="48"/>
      <c r="AM217" s="14"/>
      <c r="AN217" s="14"/>
      <c r="AO217" s="14"/>
      <c r="AP217" s="14"/>
      <c r="AQ217" s="287"/>
      <c r="AR217" s="287"/>
      <c r="AS217" s="287"/>
      <c r="AT217" s="287"/>
      <c r="AU217" s="287"/>
      <c r="AV217" s="287"/>
      <c r="AW217" s="15"/>
      <c r="AX217" s="15"/>
      <c r="AY217" s="287"/>
      <c r="AZ217" s="287"/>
      <c r="BA217" s="15"/>
      <c r="BB217" s="15"/>
      <c r="BC217" s="287"/>
      <c r="BD217" s="287"/>
      <c r="BE217" s="15"/>
      <c r="BF217" s="15"/>
      <c r="BG217" s="287"/>
      <c r="BH217" s="287"/>
      <c r="BI217" s="287"/>
      <c r="BJ217" s="287"/>
      <c r="BK217" s="287"/>
      <c r="BL217" s="287"/>
      <c r="BM217" s="287"/>
      <c r="BN217" s="287"/>
      <c r="BO217" s="287"/>
      <c r="BP217" s="287"/>
      <c r="BQ217" s="287"/>
      <c r="BR217" s="287"/>
      <c r="BS217" s="287"/>
      <c r="BT217" s="287"/>
      <c r="BU217" s="287"/>
      <c r="BV217" s="287"/>
      <c r="BW217" s="287"/>
      <c r="BX217" s="287"/>
      <c r="BY217" s="287"/>
      <c r="BZ217" s="287"/>
      <c r="CA217" s="48">
        <v>88.2</v>
      </c>
      <c r="CB217" s="48">
        <v>88.2</v>
      </c>
      <c r="CC217" s="14">
        <f t="shared" si="601"/>
        <v>100</v>
      </c>
      <c r="CD217" s="14"/>
      <c r="CE217" s="48"/>
      <c r="CF217" s="15"/>
      <c r="CG217" s="287"/>
      <c r="CH217" s="287"/>
      <c r="CI217" s="287"/>
      <c r="CJ217" s="287"/>
      <c r="CK217" s="287"/>
      <c r="CL217" s="287"/>
      <c r="CM217" s="48"/>
      <c r="CN217" s="15"/>
      <c r="CO217" s="287"/>
      <c r="CP217" s="287"/>
      <c r="CQ217" s="48"/>
      <c r="CR217" s="15"/>
      <c r="CS217" s="287"/>
      <c r="CT217" s="287"/>
      <c r="CU217" s="48"/>
      <c r="CV217" s="15"/>
      <c r="CW217" s="287"/>
      <c r="CX217" s="287"/>
      <c r="CY217" s="48"/>
      <c r="CZ217" s="15"/>
      <c r="DA217" s="287"/>
      <c r="DB217" s="275"/>
      <c r="DC217" s="48"/>
      <c r="DD217" s="48"/>
      <c r="DE217" s="287"/>
      <c r="DF217" s="287"/>
      <c r="DG217" s="48"/>
      <c r="DH217" s="48"/>
      <c r="DI217" s="14"/>
      <c r="DJ217" s="14"/>
      <c r="DK217" s="48"/>
      <c r="DL217" s="15"/>
      <c r="DM217" s="14"/>
      <c r="DN217" s="14"/>
      <c r="DO217" s="48"/>
      <c r="DP217" s="15"/>
      <c r="DQ217" s="14"/>
      <c r="DR217" s="14"/>
      <c r="DS217" s="48"/>
      <c r="DT217" s="15"/>
      <c r="DU217" s="14"/>
      <c r="DV217" s="14"/>
      <c r="DW217" s="48"/>
      <c r="DX217" s="15"/>
      <c r="DY217" s="14"/>
      <c r="DZ217" s="14"/>
      <c r="EA217" s="48"/>
      <c r="EB217" s="15"/>
      <c r="EC217" s="14"/>
      <c r="ED217" s="14"/>
      <c r="EE217" s="48"/>
      <c r="EF217" s="15"/>
      <c r="EG217" s="14"/>
      <c r="EH217" s="14"/>
      <c r="EI217" s="15">
        <v>197.08344</v>
      </c>
      <c r="EJ217" s="15">
        <v>197.08344</v>
      </c>
      <c r="EK217" s="14">
        <f>EJ217/EI217*100</f>
        <v>100</v>
      </c>
      <c r="EL217" s="14"/>
      <c r="EM217" s="15"/>
      <c r="EN217" s="15"/>
      <c r="EO217" s="14"/>
      <c r="EP217" s="14"/>
      <c r="EQ217" s="15"/>
      <c r="ER217" s="15"/>
      <c r="ES217" s="14"/>
      <c r="ET217" s="14"/>
      <c r="EU217" s="15"/>
      <c r="EV217" s="15"/>
      <c r="EW217" s="14"/>
      <c r="EX217" s="14"/>
      <c r="EY217" s="15"/>
      <c r="EZ217" s="15"/>
      <c r="FA217" s="14"/>
      <c r="FB217" s="14"/>
      <c r="FC217" s="15"/>
      <c r="FD217" s="15"/>
      <c r="FE217" s="14"/>
      <c r="FF217" s="14"/>
      <c r="FG217" s="15"/>
      <c r="FH217" s="15"/>
      <c r="FI217" s="14"/>
      <c r="FJ217" s="14"/>
      <c r="FK217" s="15"/>
      <c r="FL217" s="15"/>
      <c r="FM217" s="14"/>
      <c r="FN217" s="14"/>
      <c r="FO217" s="15"/>
      <c r="FP217" s="15"/>
      <c r="FQ217" s="14"/>
      <c r="FR217" s="14"/>
      <c r="FS217" s="48"/>
      <c r="FT217" s="15"/>
      <c r="FU217" s="48"/>
      <c r="FV217" s="48"/>
      <c r="FW217" s="48"/>
      <c r="FX217" s="15"/>
      <c r="FY217" s="48"/>
      <c r="FZ217" s="48"/>
      <c r="GA217" s="48"/>
      <c r="GB217" s="15"/>
      <c r="GC217" s="48"/>
      <c r="GD217" s="48"/>
      <c r="GE217" s="48"/>
      <c r="GF217" s="15"/>
      <c r="GG217" s="48"/>
      <c r="GH217" s="48"/>
      <c r="GI217" s="48"/>
      <c r="GJ217" s="15"/>
      <c r="GK217" s="48"/>
      <c r="GL217" s="48"/>
      <c r="GM217" s="48"/>
      <c r="GN217" s="15"/>
      <c r="GO217" s="48"/>
      <c r="GP217" s="48"/>
      <c r="GQ217" s="48"/>
      <c r="GR217" s="15"/>
      <c r="GS217" s="48"/>
      <c r="GT217" s="48"/>
      <c r="GU217" s="48"/>
      <c r="GV217" s="15"/>
      <c r="GW217" s="48"/>
      <c r="GX217" s="48"/>
      <c r="GY217" s="48"/>
      <c r="GZ217" s="15"/>
      <c r="HA217" s="48"/>
      <c r="HB217" s="48"/>
      <c r="HC217" s="48"/>
      <c r="HD217" s="15"/>
      <c r="HE217" s="48"/>
      <c r="HF217" s="48"/>
      <c r="HG217" s="48"/>
      <c r="HH217" s="48"/>
      <c r="HI217" s="48"/>
      <c r="HJ217" s="48"/>
      <c r="HK217" s="48"/>
      <c r="HL217" s="15"/>
      <c r="HM217" s="14"/>
      <c r="HN217" s="14"/>
      <c r="HO217" s="48"/>
      <c r="HP217" s="15"/>
      <c r="HQ217" s="14"/>
      <c r="HR217" s="14"/>
      <c r="HS217" s="48"/>
      <c r="HT217" s="15"/>
      <c r="HU217" s="14"/>
      <c r="HV217" s="14"/>
      <c r="HW217" s="48"/>
      <c r="HX217" s="15"/>
      <c r="HY217" s="14"/>
      <c r="HZ217" s="14"/>
      <c r="IA217" s="48"/>
      <c r="IB217" s="15"/>
      <c r="IC217" s="14"/>
      <c r="ID217" s="14"/>
      <c r="IE217" s="48"/>
      <c r="IF217" s="15"/>
      <c r="IG217" s="14"/>
      <c r="IH217" s="14"/>
      <c r="II217" s="48"/>
      <c r="IJ217" s="15"/>
      <c r="IK217" s="14"/>
      <c r="IL217" s="14"/>
      <c r="IM217" s="48"/>
      <c r="IN217" s="15"/>
      <c r="IO217" s="14"/>
      <c r="IP217" s="14"/>
      <c r="IQ217" s="48"/>
      <c r="IR217" s="15"/>
      <c r="IS217" s="14"/>
    </row>
    <row r="218" spans="1:253" s="12" customFormat="1" ht="15" customHeight="1" x14ac:dyDescent="0.25">
      <c r="A218" s="57" t="s">
        <v>390</v>
      </c>
      <c r="B218" s="48">
        <f t="shared" si="567"/>
        <v>0</v>
      </c>
      <c r="C218" s="48">
        <f t="shared" si="568"/>
        <v>178</v>
      </c>
      <c r="D218" s="48">
        <f t="shared" si="569"/>
        <v>178</v>
      </c>
      <c r="E218" s="15">
        <f t="shared" si="133"/>
        <v>100</v>
      </c>
      <c r="F218" s="15"/>
      <c r="G218" s="48"/>
      <c r="H218" s="48"/>
      <c r="I218" s="48"/>
      <c r="J218" s="48"/>
      <c r="K218" s="48"/>
      <c r="L218" s="48"/>
      <c r="M218" s="48"/>
      <c r="N218" s="48"/>
      <c r="O218" s="48"/>
      <c r="P218" s="48"/>
      <c r="Q218" s="48"/>
      <c r="R218" s="48"/>
      <c r="S218" s="287"/>
      <c r="T218" s="287"/>
      <c r="U218" s="287"/>
      <c r="V218" s="287"/>
      <c r="W218" s="287"/>
      <c r="X218" s="287"/>
      <c r="Y218" s="287"/>
      <c r="Z218" s="287"/>
      <c r="AA218" s="287"/>
      <c r="AB218" s="287"/>
      <c r="AC218" s="287"/>
      <c r="AD218" s="287"/>
      <c r="AE218" s="287"/>
      <c r="AF218" s="287"/>
      <c r="AG218" s="287"/>
      <c r="AH218" s="48"/>
      <c r="AI218" s="48"/>
      <c r="AJ218" s="48"/>
      <c r="AK218" s="48"/>
      <c r="AL218" s="48"/>
      <c r="AM218" s="14"/>
      <c r="AN218" s="14"/>
      <c r="AO218" s="14"/>
      <c r="AP218" s="14"/>
      <c r="AQ218" s="287"/>
      <c r="AR218" s="287"/>
      <c r="AS218" s="287"/>
      <c r="AT218" s="287"/>
      <c r="AU218" s="287"/>
      <c r="AV218" s="287"/>
      <c r="AW218" s="15"/>
      <c r="AX218" s="15"/>
      <c r="AY218" s="287"/>
      <c r="AZ218" s="287"/>
      <c r="BA218" s="15"/>
      <c r="BB218" s="15"/>
      <c r="BC218" s="287"/>
      <c r="BD218" s="287"/>
      <c r="BE218" s="15"/>
      <c r="BF218" s="15"/>
      <c r="BG218" s="287"/>
      <c r="BH218" s="287"/>
      <c r="BI218" s="287"/>
      <c r="BJ218" s="287"/>
      <c r="BK218" s="287"/>
      <c r="BL218" s="287"/>
      <c r="BM218" s="287"/>
      <c r="BN218" s="287"/>
      <c r="BO218" s="287"/>
      <c r="BP218" s="287"/>
      <c r="BQ218" s="287"/>
      <c r="BR218" s="287"/>
      <c r="BS218" s="287"/>
      <c r="BT218" s="287"/>
      <c r="BU218" s="287"/>
      <c r="BV218" s="287"/>
      <c r="BW218" s="287"/>
      <c r="BX218" s="287"/>
      <c r="BY218" s="287"/>
      <c r="BZ218" s="287"/>
      <c r="CA218" s="48">
        <v>178</v>
      </c>
      <c r="CB218" s="48">
        <v>178</v>
      </c>
      <c r="CC218" s="14">
        <f t="shared" si="601"/>
        <v>100</v>
      </c>
      <c r="CD218" s="14"/>
      <c r="CE218" s="48"/>
      <c r="CF218" s="15"/>
      <c r="CG218" s="287"/>
      <c r="CH218" s="287"/>
      <c r="CI218" s="287"/>
      <c r="CJ218" s="287"/>
      <c r="CK218" s="287"/>
      <c r="CL218" s="287"/>
      <c r="CM218" s="48"/>
      <c r="CN218" s="15"/>
      <c r="CO218" s="287"/>
      <c r="CP218" s="287"/>
      <c r="CQ218" s="48"/>
      <c r="CR218" s="15"/>
      <c r="CS218" s="287"/>
      <c r="CT218" s="287"/>
      <c r="CU218" s="48"/>
      <c r="CV218" s="15"/>
      <c r="CW218" s="287"/>
      <c r="CX218" s="287"/>
      <c r="CY218" s="48"/>
      <c r="CZ218" s="15"/>
      <c r="DA218" s="287"/>
      <c r="DB218" s="275"/>
      <c r="DC218" s="48"/>
      <c r="DD218" s="48"/>
      <c r="DE218" s="287"/>
      <c r="DF218" s="287"/>
      <c r="DG218" s="48"/>
      <c r="DH218" s="48"/>
      <c r="DI218" s="14"/>
      <c r="DJ218" s="14"/>
      <c r="DK218" s="48"/>
      <c r="DL218" s="15"/>
      <c r="DM218" s="14"/>
      <c r="DN218" s="14"/>
      <c r="DO218" s="48"/>
      <c r="DP218" s="15"/>
      <c r="DQ218" s="14"/>
      <c r="DR218" s="14"/>
      <c r="DS218" s="48"/>
      <c r="DT218" s="15"/>
      <c r="DU218" s="14"/>
      <c r="DV218" s="14"/>
      <c r="DW218" s="48"/>
      <c r="DX218" s="15"/>
      <c r="DY218" s="14"/>
      <c r="DZ218" s="14"/>
      <c r="EA218" s="48"/>
      <c r="EB218" s="15"/>
      <c r="EC218" s="14"/>
      <c r="ED218" s="14"/>
      <c r="EE218" s="48"/>
      <c r="EF218" s="15"/>
      <c r="EG218" s="14"/>
      <c r="EH218" s="14"/>
      <c r="EI218" s="48"/>
      <c r="EJ218" s="15"/>
      <c r="EK218" s="14"/>
      <c r="EL218" s="14"/>
      <c r="EM218" s="48"/>
      <c r="EN218" s="15"/>
      <c r="EO218" s="14"/>
      <c r="EP218" s="14"/>
      <c r="EQ218" s="48"/>
      <c r="ER218" s="15"/>
      <c r="ES218" s="14"/>
      <c r="ET218" s="14"/>
      <c r="EU218" s="48"/>
      <c r="EV218" s="15"/>
      <c r="EW218" s="14"/>
      <c r="EX218" s="14"/>
      <c r="EY218" s="48"/>
      <c r="EZ218" s="15"/>
      <c r="FA218" s="14"/>
      <c r="FB218" s="14"/>
      <c r="FC218" s="48"/>
      <c r="FD218" s="15"/>
      <c r="FE218" s="14"/>
      <c r="FF218" s="14"/>
      <c r="FG218" s="48"/>
      <c r="FH218" s="15"/>
      <c r="FI218" s="14"/>
      <c r="FJ218" s="14"/>
      <c r="FK218" s="48"/>
      <c r="FL218" s="15"/>
      <c r="FM218" s="14"/>
      <c r="FN218" s="14"/>
      <c r="FO218" s="48"/>
      <c r="FP218" s="15"/>
      <c r="FQ218" s="14"/>
      <c r="FR218" s="14"/>
      <c r="FS218" s="48"/>
      <c r="FT218" s="15"/>
      <c r="FU218" s="48"/>
      <c r="FV218" s="48"/>
      <c r="FW218" s="48"/>
      <c r="FX218" s="15"/>
      <c r="FY218" s="48"/>
      <c r="FZ218" s="48"/>
      <c r="GA218" s="48"/>
      <c r="GB218" s="15"/>
      <c r="GC218" s="48"/>
      <c r="GD218" s="48"/>
      <c r="GE218" s="48"/>
      <c r="GF218" s="15"/>
      <c r="GG218" s="48"/>
      <c r="GH218" s="48"/>
      <c r="GI218" s="48"/>
      <c r="GJ218" s="15"/>
      <c r="GK218" s="48"/>
      <c r="GL218" s="48"/>
      <c r="GM218" s="48"/>
      <c r="GN218" s="15"/>
      <c r="GO218" s="48"/>
      <c r="GP218" s="48"/>
      <c r="GQ218" s="48"/>
      <c r="GR218" s="15"/>
      <c r="GS218" s="48"/>
      <c r="GT218" s="48"/>
      <c r="GU218" s="48"/>
      <c r="GV218" s="15"/>
      <c r="GW218" s="48"/>
      <c r="GX218" s="48"/>
      <c r="GY218" s="48"/>
      <c r="GZ218" s="15"/>
      <c r="HA218" s="48"/>
      <c r="HB218" s="48"/>
      <c r="HC218" s="48"/>
      <c r="HD218" s="15"/>
      <c r="HE218" s="48"/>
      <c r="HF218" s="48"/>
      <c r="HG218" s="48"/>
      <c r="HH218" s="48"/>
      <c r="HI218" s="48"/>
      <c r="HJ218" s="48"/>
      <c r="HK218" s="48"/>
      <c r="HL218" s="15"/>
      <c r="HM218" s="14"/>
      <c r="HN218" s="14"/>
      <c r="HO218" s="48"/>
      <c r="HP218" s="15"/>
      <c r="HQ218" s="14"/>
      <c r="HR218" s="14"/>
      <c r="HS218" s="48"/>
      <c r="HT218" s="15"/>
      <c r="HU218" s="14"/>
      <c r="HV218" s="14"/>
      <c r="HW218" s="48"/>
      <c r="HX218" s="15"/>
      <c r="HY218" s="14"/>
      <c r="HZ218" s="14"/>
      <c r="IA218" s="48"/>
      <c r="IB218" s="15"/>
      <c r="IC218" s="14"/>
      <c r="ID218" s="14"/>
      <c r="IE218" s="48"/>
      <c r="IF218" s="15"/>
      <c r="IG218" s="14"/>
      <c r="IH218" s="14"/>
      <c r="II218" s="48"/>
      <c r="IJ218" s="15"/>
      <c r="IK218" s="14"/>
      <c r="IL218" s="14"/>
      <c r="IM218" s="48"/>
      <c r="IN218" s="15"/>
      <c r="IO218" s="14"/>
      <c r="IP218" s="14"/>
      <c r="IQ218" s="48"/>
      <c r="IR218" s="15"/>
      <c r="IS218" s="14"/>
    </row>
    <row r="219" spans="1:253" s="26" customFormat="1" ht="33.75" customHeight="1" x14ac:dyDescent="0.25">
      <c r="A219" s="118" t="s">
        <v>378</v>
      </c>
      <c r="B219" s="78">
        <f t="shared" si="567"/>
        <v>4166.8</v>
      </c>
      <c r="C219" s="78">
        <f t="shared" si="568"/>
        <v>24647.902400000003</v>
      </c>
      <c r="D219" s="78">
        <f t="shared" si="569"/>
        <v>23982.90754</v>
      </c>
      <c r="E219" s="81">
        <f t="shared" ref="E219" si="628">D219/C219*100</f>
        <v>97.302022503951477</v>
      </c>
      <c r="F219" s="81"/>
      <c r="G219" s="78">
        <f t="shared" ref="G219:AI219" si="629">G220+G221+G227+G229</f>
        <v>0</v>
      </c>
      <c r="H219" s="78">
        <f t="shared" si="629"/>
        <v>0</v>
      </c>
      <c r="I219" s="78">
        <f t="shared" si="629"/>
        <v>0</v>
      </c>
      <c r="J219" s="78"/>
      <c r="K219" s="78">
        <f t="shared" si="629"/>
        <v>0</v>
      </c>
      <c r="L219" s="78">
        <f t="shared" si="629"/>
        <v>0</v>
      </c>
      <c r="M219" s="78">
        <f t="shared" si="629"/>
        <v>0</v>
      </c>
      <c r="N219" s="78">
        <f t="shared" ref="N219" si="630">N220+N221+N227+N229</f>
        <v>3800</v>
      </c>
      <c r="O219" s="78">
        <f t="shared" si="629"/>
        <v>3800</v>
      </c>
      <c r="P219" s="78">
        <f t="shared" si="629"/>
        <v>3800</v>
      </c>
      <c r="Q219" s="78">
        <f>P219/O219*100</f>
        <v>100</v>
      </c>
      <c r="R219" s="78"/>
      <c r="S219" s="78">
        <f t="shared" si="629"/>
        <v>0</v>
      </c>
      <c r="T219" s="78">
        <f t="shared" si="629"/>
        <v>0</v>
      </c>
      <c r="U219" s="78">
        <f t="shared" si="629"/>
        <v>0</v>
      </c>
      <c r="V219" s="78"/>
      <c r="W219" s="78">
        <f t="shared" si="629"/>
        <v>0</v>
      </c>
      <c r="X219" s="78">
        <f t="shared" si="629"/>
        <v>0</v>
      </c>
      <c r="Y219" s="78">
        <f t="shared" si="629"/>
        <v>0</v>
      </c>
      <c r="Z219" s="78">
        <f t="shared" ref="Z219" si="631">Z220+Z221+Z227+Z229</f>
        <v>0</v>
      </c>
      <c r="AA219" s="78">
        <f t="shared" si="629"/>
        <v>0</v>
      </c>
      <c r="AB219" s="78">
        <f t="shared" si="629"/>
        <v>0</v>
      </c>
      <c r="AC219" s="78">
        <f t="shared" si="629"/>
        <v>0</v>
      </c>
      <c r="AD219" s="78">
        <f t="shared" ref="AD219" si="632">AD220+AD221+AD227+AD229</f>
        <v>0</v>
      </c>
      <c r="AE219" s="78">
        <f t="shared" si="629"/>
        <v>0</v>
      </c>
      <c r="AF219" s="78">
        <f t="shared" ref="AF219" si="633">AF220+AF221+AF227+AF229</f>
        <v>0</v>
      </c>
      <c r="AG219" s="78">
        <f t="shared" si="629"/>
        <v>0</v>
      </c>
      <c r="AH219" s="78">
        <f t="shared" ref="AH219" si="634">AH220+AH221+AH227+AH229</f>
        <v>366.8</v>
      </c>
      <c r="AI219" s="78">
        <f t="shared" si="629"/>
        <v>366.8</v>
      </c>
      <c r="AJ219" s="78">
        <f t="shared" ref="AJ219" si="635">AJ220+AJ221+AJ227+AJ229</f>
        <v>366.8</v>
      </c>
      <c r="AK219" s="79">
        <f t="shared" si="213"/>
        <v>100</v>
      </c>
      <c r="AL219" s="79"/>
      <c r="AM219" s="78">
        <f>AM220+AM221+AM227+AM229</f>
        <v>0</v>
      </c>
      <c r="AN219" s="78">
        <f>AN220+AN221+AN227+AN229</f>
        <v>0</v>
      </c>
      <c r="AO219" s="79"/>
      <c r="AP219" s="79"/>
      <c r="AQ219" s="78">
        <f t="shared" ref="AQ219:AS219" si="636">AQ220+AQ221+AQ227+AQ229</f>
        <v>0</v>
      </c>
      <c r="AR219" s="78">
        <f t="shared" si="636"/>
        <v>0</v>
      </c>
      <c r="AS219" s="78">
        <f t="shared" si="636"/>
        <v>0</v>
      </c>
      <c r="AT219" s="78"/>
      <c r="AU219" s="78">
        <f>SUM(AU220:AU231)</f>
        <v>1110</v>
      </c>
      <c r="AV219" s="78">
        <f t="shared" ref="AV219:AZ219" si="637">SUM(AV220:AV231)</f>
        <v>1110</v>
      </c>
      <c r="AW219" s="81">
        <f t="shared" si="556"/>
        <v>100</v>
      </c>
      <c r="AX219" s="81"/>
      <c r="AY219" s="78">
        <f t="shared" si="637"/>
        <v>2990</v>
      </c>
      <c r="AZ219" s="78">
        <f t="shared" si="637"/>
        <v>2990</v>
      </c>
      <c r="BA219" s="81">
        <f t="shared" si="557"/>
        <v>100</v>
      </c>
      <c r="BB219" s="81"/>
      <c r="BC219" s="78">
        <f t="shared" ref="BC219:BI219" si="638">BC220+BC221+BC227+BC229</f>
        <v>1200</v>
      </c>
      <c r="BD219" s="78">
        <f t="shared" ref="BD219" si="639">BD220+BD221+BD227+BD229</f>
        <v>1200</v>
      </c>
      <c r="BE219" s="81">
        <f t="shared" si="599"/>
        <v>100</v>
      </c>
      <c r="BF219" s="81"/>
      <c r="BG219" s="78">
        <f t="shared" si="638"/>
        <v>0</v>
      </c>
      <c r="BH219" s="78">
        <f t="shared" si="638"/>
        <v>0</v>
      </c>
      <c r="BI219" s="78">
        <f t="shared" si="638"/>
        <v>0</v>
      </c>
      <c r="BJ219" s="78"/>
      <c r="BK219" s="78">
        <f t="shared" ref="BK219:BY219" si="640">BK220+BK221+BK227+BK229</f>
        <v>0</v>
      </c>
      <c r="BL219" s="78">
        <f t="shared" si="640"/>
        <v>0</v>
      </c>
      <c r="BM219" s="78">
        <f t="shared" si="640"/>
        <v>0</v>
      </c>
      <c r="BN219" s="78"/>
      <c r="BO219" s="78">
        <f t="shared" si="640"/>
        <v>0</v>
      </c>
      <c r="BP219" s="78">
        <f t="shared" si="640"/>
        <v>0</v>
      </c>
      <c r="BQ219" s="78">
        <f t="shared" si="640"/>
        <v>0</v>
      </c>
      <c r="BR219" s="78"/>
      <c r="BS219" s="78">
        <f t="shared" si="640"/>
        <v>0</v>
      </c>
      <c r="BT219" s="78">
        <f t="shared" si="640"/>
        <v>0</v>
      </c>
      <c r="BU219" s="78">
        <f t="shared" si="640"/>
        <v>0</v>
      </c>
      <c r="BV219" s="78"/>
      <c r="BW219" s="78">
        <f t="shared" si="640"/>
        <v>0</v>
      </c>
      <c r="BX219" s="78">
        <f t="shared" si="640"/>
        <v>0</v>
      </c>
      <c r="BY219" s="78">
        <f t="shared" si="640"/>
        <v>0</v>
      </c>
      <c r="BZ219" s="78"/>
      <c r="CA219" s="78">
        <f>SUM(CA220:CA231)</f>
        <v>2080.7000000000003</v>
      </c>
      <c r="CB219" s="78">
        <f>SUM(CB220:CB231)</f>
        <v>1624.4051400000001</v>
      </c>
      <c r="CC219" s="79">
        <f t="shared" ref="CC219:CC231" si="641">CB219/CA219*100</f>
        <v>78.070127360984273</v>
      </c>
      <c r="CD219" s="79"/>
      <c r="CE219" s="78"/>
      <c r="CF219" s="78">
        <f>SUM(CF220:CF231)</f>
        <v>0</v>
      </c>
      <c r="CG219" s="79"/>
      <c r="CH219" s="79"/>
      <c r="CI219" s="78">
        <f t="shared" ref="CI219" si="642">CI220+CI221+CI227+CI229</f>
        <v>0</v>
      </c>
      <c r="CJ219" s="78">
        <f t="shared" ref="CJ219" si="643">CJ220+CJ221+CJ227+CJ229</f>
        <v>0</v>
      </c>
      <c r="CK219" s="78">
        <f t="shared" ref="CK219" si="644">CK220+CK221+CK227+CK229</f>
        <v>0</v>
      </c>
      <c r="CL219" s="78"/>
      <c r="CM219" s="78">
        <f>SUM(CM220:CM231)</f>
        <v>0</v>
      </c>
      <c r="CN219" s="78">
        <f>SUM(CN220:CN231)</f>
        <v>0</v>
      </c>
      <c r="CO219" s="79"/>
      <c r="CP219" s="79"/>
      <c r="CQ219" s="78">
        <f>SUM(CQ220:CQ231)</f>
        <v>0</v>
      </c>
      <c r="CR219" s="78">
        <f>SUM(CR220:CR231)</f>
        <v>0</v>
      </c>
      <c r="CS219" s="79"/>
      <c r="CT219" s="79"/>
      <c r="CU219" s="78">
        <f>SUM(CU220:CU231)</f>
        <v>0</v>
      </c>
      <c r="CV219" s="78">
        <f>SUM(CV220:CV231)</f>
        <v>0</v>
      </c>
      <c r="CW219" s="79"/>
      <c r="CX219" s="79"/>
      <c r="CY219" s="78">
        <f>SUM(CY220:CY231)</f>
        <v>0</v>
      </c>
      <c r="CZ219" s="78">
        <f>SUM(CZ220:CZ231)</f>
        <v>0</v>
      </c>
      <c r="DA219" s="79"/>
      <c r="DB219" s="153"/>
      <c r="DC219" s="78">
        <f>SUM(DC220:DC231)</f>
        <v>5486.9</v>
      </c>
      <c r="DD219" s="78">
        <f>SUM(DD220:DD231)</f>
        <v>5486.9</v>
      </c>
      <c r="DE219" s="79">
        <f>DD219/DC219*100</f>
        <v>100</v>
      </c>
      <c r="DF219" s="79"/>
      <c r="DG219" s="78">
        <f>SUM(DG220:DG231)</f>
        <v>340</v>
      </c>
      <c r="DH219" s="78">
        <f>SUM(DH220:DH231)</f>
        <v>340</v>
      </c>
      <c r="DI219" s="79">
        <f t="shared" si="582"/>
        <v>100</v>
      </c>
      <c r="DJ219" s="79"/>
      <c r="DK219" s="78">
        <f>SUM(DK220:DK231)</f>
        <v>0</v>
      </c>
      <c r="DL219" s="78">
        <f>SUM(DL220:DL231)</f>
        <v>0</v>
      </c>
      <c r="DM219" s="79"/>
      <c r="DN219" s="79"/>
      <c r="DO219" s="78">
        <f>SUM(DO220:DO231)</f>
        <v>0</v>
      </c>
      <c r="DP219" s="78">
        <f>SUM(DP220:DP231)</f>
        <v>0</v>
      </c>
      <c r="DQ219" s="79"/>
      <c r="DR219" s="79"/>
      <c r="DS219" s="78">
        <f>SUM(DS220:DS231)</f>
        <v>0</v>
      </c>
      <c r="DT219" s="78">
        <f>SUM(DT220:DT231)</f>
        <v>0</v>
      </c>
      <c r="DU219" s="79"/>
      <c r="DV219" s="79"/>
      <c r="DW219" s="78">
        <f>SUM(DW220:DW231)</f>
        <v>0</v>
      </c>
      <c r="DX219" s="78">
        <f>SUM(DX220:DX231)</f>
        <v>0</v>
      </c>
      <c r="DY219" s="79"/>
      <c r="DZ219" s="79"/>
      <c r="EA219" s="78">
        <f>SUM(EA220:EA231)</f>
        <v>0</v>
      </c>
      <c r="EB219" s="78">
        <f>SUM(EB220:EB231)</f>
        <v>0</v>
      </c>
      <c r="EC219" s="79"/>
      <c r="ED219" s="79"/>
      <c r="EE219" s="78">
        <f>SUM(EE220:EE231)</f>
        <v>0</v>
      </c>
      <c r="EF219" s="78">
        <f>SUM(EF220:EF231)</f>
        <v>0</v>
      </c>
      <c r="EG219" s="79"/>
      <c r="EH219" s="79"/>
      <c r="EI219" s="78">
        <f>SUM(EI220:EI231)</f>
        <v>0</v>
      </c>
      <c r="EJ219" s="78">
        <f>SUM(EJ220:EJ231)</f>
        <v>0</v>
      </c>
      <c r="EK219" s="79"/>
      <c r="EL219" s="79"/>
      <c r="EM219" s="78">
        <f>SUM(EM220:EM231)</f>
        <v>0</v>
      </c>
      <c r="EN219" s="78">
        <f>SUM(EN220:EN231)</f>
        <v>0</v>
      </c>
      <c r="EO219" s="79"/>
      <c r="EP219" s="79"/>
      <c r="EQ219" s="78">
        <f>SUM(EQ220:EQ231)</f>
        <v>0</v>
      </c>
      <c r="ER219" s="78">
        <f>SUM(ER220:ER231)</f>
        <v>0</v>
      </c>
      <c r="ES219" s="79"/>
      <c r="ET219" s="79"/>
      <c r="EU219" s="78">
        <f>SUM(EU220:EU231)</f>
        <v>0</v>
      </c>
      <c r="EV219" s="78">
        <f>SUM(EV220:EV231)</f>
        <v>0</v>
      </c>
      <c r="EW219" s="79"/>
      <c r="EX219" s="79"/>
      <c r="EY219" s="78">
        <f>SUM(EY220:EY231)</f>
        <v>0</v>
      </c>
      <c r="EZ219" s="78">
        <f>SUM(EZ220:EZ231)</f>
        <v>0</v>
      </c>
      <c r="FA219" s="79"/>
      <c r="FB219" s="79"/>
      <c r="FC219" s="78">
        <f>SUM(FC220:FC231)</f>
        <v>6600.0024000000003</v>
      </c>
      <c r="FD219" s="78">
        <f>SUM(FD220:FD231)</f>
        <v>6600.0024000000003</v>
      </c>
      <c r="FE219" s="79">
        <f>FD219/FC219*100</f>
        <v>100</v>
      </c>
      <c r="FF219" s="79"/>
      <c r="FG219" s="78">
        <f>SUM(FG220:FG231)</f>
        <v>0</v>
      </c>
      <c r="FH219" s="78">
        <f>SUM(FH220:FH231)</f>
        <v>0</v>
      </c>
      <c r="FI219" s="79"/>
      <c r="FJ219" s="79"/>
      <c r="FK219" s="78">
        <f>SUM(FK220:FK231)</f>
        <v>0</v>
      </c>
      <c r="FL219" s="78">
        <f>SUM(FL220:FL231)</f>
        <v>0</v>
      </c>
      <c r="FM219" s="79"/>
      <c r="FN219" s="79"/>
      <c r="FO219" s="78">
        <f>SUM(FO220:FO231)</f>
        <v>0</v>
      </c>
      <c r="FP219" s="78">
        <f>SUM(FP220:FP231)</f>
        <v>0</v>
      </c>
      <c r="FQ219" s="79"/>
      <c r="FR219" s="79"/>
      <c r="FS219" s="78">
        <f t="shared" ref="FS219:FT219" si="645">FS220+FS221+FS227+FS229</f>
        <v>435.5</v>
      </c>
      <c r="FT219" s="81">
        <f t="shared" si="645"/>
        <v>226.8</v>
      </c>
      <c r="FU219" s="79">
        <f t="shared" ref="FU219:FU220" si="646">FT219/FS219*100</f>
        <v>52.078071182548804</v>
      </c>
      <c r="FV219" s="79"/>
      <c r="FW219" s="78">
        <f t="shared" ref="FW219:FX219" si="647">FW220+FW221+FW227+FW229</f>
        <v>0</v>
      </c>
      <c r="FX219" s="81">
        <f t="shared" si="647"/>
        <v>0</v>
      </c>
      <c r="FY219" s="79"/>
      <c r="FZ219" s="79"/>
      <c r="GA219" s="78"/>
      <c r="GB219" s="81"/>
      <c r="GC219" s="79"/>
      <c r="GD219" s="79"/>
      <c r="GE219" s="78"/>
      <c r="GF219" s="81"/>
      <c r="GG219" s="79"/>
      <c r="GH219" s="79"/>
      <c r="GI219" s="78"/>
      <c r="GJ219" s="81"/>
      <c r="GK219" s="79"/>
      <c r="GL219" s="79"/>
      <c r="GM219" s="78"/>
      <c r="GN219" s="81"/>
      <c r="GO219" s="79"/>
      <c r="GP219" s="79"/>
      <c r="GQ219" s="78">
        <f>SUM(GQ220:GQ231)</f>
        <v>238</v>
      </c>
      <c r="GR219" s="78">
        <f>SUM(GR220:GR231)</f>
        <v>238</v>
      </c>
      <c r="GS219" s="79">
        <f>GR219/GQ219*100</f>
        <v>100</v>
      </c>
      <c r="GT219" s="79"/>
      <c r="GU219" s="78"/>
      <c r="GV219" s="78"/>
      <c r="GW219" s="79"/>
      <c r="GX219" s="79"/>
      <c r="GY219" s="78"/>
      <c r="GZ219" s="78"/>
      <c r="HA219" s="79"/>
      <c r="HB219" s="79"/>
      <c r="HC219" s="78"/>
      <c r="HD219" s="78"/>
      <c r="HE219" s="79"/>
      <c r="HF219" s="79"/>
      <c r="HG219" s="78"/>
      <c r="HH219" s="78"/>
      <c r="HI219" s="79"/>
      <c r="HJ219" s="79"/>
      <c r="HK219" s="78"/>
      <c r="HL219" s="78"/>
      <c r="HM219" s="79"/>
      <c r="HN219" s="79"/>
      <c r="HO219" s="78"/>
      <c r="HP219" s="78"/>
      <c r="HQ219" s="79"/>
      <c r="HR219" s="79"/>
      <c r="HS219" s="78"/>
      <c r="HT219" s="78"/>
      <c r="HU219" s="79"/>
      <c r="HV219" s="79"/>
      <c r="HW219" s="78"/>
      <c r="HX219" s="78"/>
      <c r="HY219" s="79"/>
      <c r="HZ219" s="79"/>
      <c r="IA219" s="78"/>
      <c r="IB219" s="78"/>
      <c r="IC219" s="79"/>
      <c r="ID219" s="79"/>
      <c r="IE219" s="78"/>
      <c r="IF219" s="78"/>
      <c r="IG219" s="79"/>
      <c r="IH219" s="79"/>
      <c r="II219" s="78"/>
      <c r="IJ219" s="78"/>
      <c r="IK219" s="79"/>
      <c r="IL219" s="79"/>
      <c r="IM219" s="78"/>
      <c r="IN219" s="78"/>
      <c r="IO219" s="79"/>
      <c r="IP219" s="79"/>
      <c r="IQ219" s="78"/>
      <c r="IR219" s="78"/>
      <c r="IS219" s="79"/>
    </row>
    <row r="220" spans="1:253" s="12" customFormat="1" ht="33.75" customHeight="1" x14ac:dyDescent="0.25">
      <c r="A220" s="57" t="s">
        <v>358</v>
      </c>
      <c r="B220" s="48">
        <f t="shared" si="567"/>
        <v>4166.8</v>
      </c>
      <c r="C220" s="48">
        <f t="shared" si="568"/>
        <v>23408.702399999998</v>
      </c>
      <c r="D220" s="48">
        <f t="shared" si="569"/>
        <v>22852.385169999998</v>
      </c>
      <c r="E220" s="15">
        <f t="shared" si="133"/>
        <v>97.623459769389015</v>
      </c>
      <c r="F220" s="15"/>
      <c r="G220" s="15"/>
      <c r="H220" s="15"/>
      <c r="I220" s="15"/>
      <c r="J220" s="15"/>
      <c r="K220" s="15"/>
      <c r="L220" s="15"/>
      <c r="M220" s="15"/>
      <c r="N220" s="15">
        <v>3800</v>
      </c>
      <c r="O220" s="15">
        <v>3800</v>
      </c>
      <c r="P220" s="15">
        <v>3800</v>
      </c>
      <c r="Q220" s="48">
        <f>P220/O220*100</f>
        <v>100</v>
      </c>
      <c r="R220" s="48"/>
      <c r="S220" s="15"/>
      <c r="T220" s="15"/>
      <c r="U220" s="15"/>
      <c r="V220" s="15"/>
      <c r="W220" s="15"/>
      <c r="X220" s="15"/>
      <c r="Y220" s="15"/>
      <c r="Z220" s="15"/>
      <c r="AA220" s="15"/>
      <c r="AB220" s="15"/>
      <c r="AC220" s="14"/>
      <c r="AD220" s="15"/>
      <c r="AE220" s="15"/>
      <c r="AF220" s="15"/>
      <c r="AG220" s="14"/>
      <c r="AH220" s="15">
        <v>366.8</v>
      </c>
      <c r="AI220" s="15">
        <v>366.8</v>
      </c>
      <c r="AJ220" s="15">
        <v>366.8</v>
      </c>
      <c r="AK220" s="14">
        <f t="shared" si="213"/>
        <v>100</v>
      </c>
      <c r="AL220" s="14"/>
      <c r="AM220" s="15"/>
      <c r="AN220" s="15"/>
      <c r="AO220" s="14"/>
      <c r="AP220" s="14"/>
      <c r="AQ220" s="15"/>
      <c r="AR220" s="15"/>
      <c r="AS220" s="14"/>
      <c r="AT220" s="14"/>
      <c r="AU220" s="48">
        <v>1110</v>
      </c>
      <c r="AV220" s="48">
        <v>1110</v>
      </c>
      <c r="AW220" s="15">
        <f t="shared" si="556"/>
        <v>100</v>
      </c>
      <c r="AX220" s="15"/>
      <c r="AY220" s="48">
        <v>2990</v>
      </c>
      <c r="AZ220" s="48">
        <v>2990</v>
      </c>
      <c r="BA220" s="15">
        <f t="shared" si="557"/>
        <v>100</v>
      </c>
      <c r="BB220" s="15"/>
      <c r="BC220" s="15">
        <v>1200</v>
      </c>
      <c r="BD220" s="15">
        <v>1200</v>
      </c>
      <c r="BE220" s="15">
        <f t="shared" si="599"/>
        <v>100</v>
      </c>
      <c r="BF220" s="15"/>
      <c r="BG220" s="15"/>
      <c r="BH220" s="15"/>
      <c r="BI220" s="14"/>
      <c r="BJ220" s="14"/>
      <c r="BK220" s="15"/>
      <c r="BL220" s="15"/>
      <c r="BM220" s="14"/>
      <c r="BN220" s="14"/>
      <c r="BO220" s="15"/>
      <c r="BP220" s="15"/>
      <c r="BQ220" s="14"/>
      <c r="BR220" s="14"/>
      <c r="BS220" s="15"/>
      <c r="BT220" s="15"/>
      <c r="BU220" s="14"/>
      <c r="BV220" s="14"/>
      <c r="BW220" s="15"/>
      <c r="BX220" s="15"/>
      <c r="BY220" s="14"/>
      <c r="BZ220" s="14"/>
      <c r="CA220" s="48">
        <v>841.5</v>
      </c>
      <c r="CB220" s="48">
        <v>493.88276999999999</v>
      </c>
      <c r="CC220" s="14">
        <f t="shared" si="641"/>
        <v>58.690762923351159</v>
      </c>
      <c r="CD220" s="14"/>
      <c r="CE220" s="48"/>
      <c r="CF220" s="15"/>
      <c r="CG220" s="14"/>
      <c r="CH220" s="14"/>
      <c r="CI220" s="15"/>
      <c r="CJ220" s="15"/>
      <c r="CK220" s="14"/>
      <c r="CL220" s="14"/>
      <c r="CM220" s="48"/>
      <c r="CN220" s="15"/>
      <c r="CO220" s="14"/>
      <c r="CP220" s="14"/>
      <c r="CQ220" s="48"/>
      <c r="CR220" s="15"/>
      <c r="CS220" s="14"/>
      <c r="CT220" s="14"/>
      <c r="CU220" s="48"/>
      <c r="CV220" s="15"/>
      <c r="CW220" s="14"/>
      <c r="CX220" s="14"/>
      <c r="CY220" s="48"/>
      <c r="CZ220" s="15"/>
      <c r="DA220" s="14"/>
      <c r="DB220" s="155"/>
      <c r="DC220" s="14">
        <v>5486.9</v>
      </c>
      <c r="DD220" s="14">
        <v>5486.9</v>
      </c>
      <c r="DE220" s="14">
        <f>DD220/DC220*100</f>
        <v>100</v>
      </c>
      <c r="DF220" s="14"/>
      <c r="DG220" s="14">
        <v>340</v>
      </c>
      <c r="DH220" s="14">
        <v>340</v>
      </c>
      <c r="DI220" s="14">
        <f t="shared" si="582"/>
        <v>100</v>
      </c>
      <c r="DJ220" s="14"/>
      <c r="DK220" s="14"/>
      <c r="DL220" s="14"/>
      <c r="DM220" s="14"/>
      <c r="DN220" s="14"/>
      <c r="DO220" s="14"/>
      <c r="DP220" s="14"/>
      <c r="DQ220" s="14"/>
      <c r="DR220" s="14"/>
      <c r="DS220" s="14"/>
      <c r="DT220" s="14"/>
      <c r="DU220" s="14"/>
      <c r="DV220" s="14"/>
      <c r="DW220" s="14"/>
      <c r="DX220" s="14"/>
      <c r="DY220" s="14"/>
      <c r="DZ220" s="14"/>
      <c r="EA220" s="14"/>
      <c r="EB220" s="14"/>
      <c r="EC220" s="14"/>
      <c r="ED220" s="14"/>
      <c r="EE220" s="14"/>
      <c r="EF220" s="14"/>
      <c r="EG220" s="14"/>
      <c r="EH220" s="14"/>
      <c r="EI220" s="14"/>
      <c r="EJ220" s="14"/>
      <c r="EK220" s="14"/>
      <c r="EL220" s="14"/>
      <c r="EM220" s="14"/>
      <c r="EN220" s="14"/>
      <c r="EO220" s="14"/>
      <c r="EP220" s="14"/>
      <c r="EQ220" s="14"/>
      <c r="ER220" s="14"/>
      <c r="ES220" s="14"/>
      <c r="ET220" s="14"/>
      <c r="EU220" s="14"/>
      <c r="EV220" s="14"/>
      <c r="EW220" s="14"/>
      <c r="EX220" s="14"/>
      <c r="EY220" s="14"/>
      <c r="EZ220" s="14"/>
      <c r="FA220" s="14"/>
      <c r="FB220" s="14"/>
      <c r="FC220" s="14">
        <v>6600.0024000000003</v>
      </c>
      <c r="FD220" s="14">
        <v>6600.0024000000003</v>
      </c>
      <c r="FE220" s="14">
        <f>FD220/FC220*100</f>
        <v>100</v>
      </c>
      <c r="FF220" s="14"/>
      <c r="FG220" s="14"/>
      <c r="FH220" s="14"/>
      <c r="FI220" s="14"/>
      <c r="FJ220" s="14"/>
      <c r="FK220" s="14"/>
      <c r="FL220" s="14"/>
      <c r="FM220" s="14"/>
      <c r="FN220" s="14"/>
      <c r="FO220" s="14"/>
      <c r="FP220" s="14"/>
      <c r="FQ220" s="14"/>
      <c r="FR220" s="14"/>
      <c r="FS220" s="133">
        <v>435.5</v>
      </c>
      <c r="FT220" s="15">
        <v>226.8</v>
      </c>
      <c r="FU220" s="14">
        <f t="shared" si="646"/>
        <v>52.078071182548804</v>
      </c>
      <c r="FV220" s="14"/>
      <c r="FW220" s="133"/>
      <c r="FX220" s="15"/>
      <c r="FY220" s="14"/>
      <c r="FZ220" s="14"/>
      <c r="GA220" s="133"/>
      <c r="GB220" s="15"/>
      <c r="GC220" s="14"/>
      <c r="GD220" s="14"/>
      <c r="GE220" s="133"/>
      <c r="GF220" s="15"/>
      <c r="GG220" s="14"/>
      <c r="GH220" s="14"/>
      <c r="GI220" s="133"/>
      <c r="GJ220" s="15"/>
      <c r="GK220" s="14"/>
      <c r="GL220" s="14"/>
      <c r="GM220" s="133"/>
      <c r="GN220" s="15"/>
      <c r="GO220" s="14"/>
      <c r="GP220" s="14"/>
      <c r="GQ220" s="133">
        <v>238</v>
      </c>
      <c r="GR220" s="133">
        <v>238</v>
      </c>
      <c r="GS220" s="14">
        <f>GR220/GQ220*100</f>
        <v>100</v>
      </c>
      <c r="GT220" s="14"/>
      <c r="GU220" s="133"/>
      <c r="GV220" s="133"/>
      <c r="GW220" s="14"/>
      <c r="GX220" s="14"/>
      <c r="GY220" s="133"/>
      <c r="GZ220" s="133"/>
      <c r="HA220" s="14"/>
      <c r="HB220" s="14"/>
      <c r="HC220" s="133"/>
      <c r="HD220" s="133"/>
      <c r="HE220" s="14"/>
      <c r="HF220" s="14"/>
      <c r="HG220" s="133"/>
      <c r="HH220" s="133"/>
      <c r="HI220" s="14"/>
      <c r="HJ220" s="14"/>
      <c r="HK220" s="133"/>
      <c r="HL220" s="133"/>
      <c r="HM220" s="14"/>
      <c r="HN220" s="14"/>
      <c r="HO220" s="133"/>
      <c r="HP220" s="133"/>
      <c r="HQ220" s="14"/>
      <c r="HR220" s="14"/>
      <c r="HS220" s="133"/>
      <c r="HT220" s="133"/>
      <c r="HU220" s="14"/>
      <c r="HV220" s="14"/>
      <c r="HW220" s="133"/>
      <c r="HX220" s="133"/>
      <c r="HY220" s="14"/>
      <c r="HZ220" s="14"/>
      <c r="IA220" s="133"/>
      <c r="IB220" s="133"/>
      <c r="IC220" s="14"/>
      <c r="ID220" s="14"/>
      <c r="IE220" s="133"/>
      <c r="IF220" s="133"/>
      <c r="IG220" s="14"/>
      <c r="IH220" s="14"/>
      <c r="II220" s="133"/>
      <c r="IJ220" s="133"/>
      <c r="IK220" s="14"/>
      <c r="IL220" s="14"/>
      <c r="IM220" s="133"/>
      <c r="IN220" s="133"/>
      <c r="IO220" s="14"/>
      <c r="IP220" s="14"/>
      <c r="IQ220" s="133"/>
      <c r="IR220" s="133"/>
      <c r="IS220" s="14"/>
    </row>
    <row r="221" spans="1:253" s="12" customFormat="1" ht="15.75" x14ac:dyDescent="0.25">
      <c r="A221" s="57" t="s">
        <v>375</v>
      </c>
      <c r="B221" s="48">
        <f t="shared" si="567"/>
        <v>0</v>
      </c>
      <c r="C221" s="48">
        <f t="shared" si="568"/>
        <v>0</v>
      </c>
      <c r="D221" s="48">
        <f t="shared" si="569"/>
        <v>0</v>
      </c>
      <c r="E221" s="15"/>
      <c r="F221" s="15"/>
      <c r="G221" s="48"/>
      <c r="H221" s="48"/>
      <c r="I221" s="48"/>
      <c r="J221" s="48"/>
      <c r="K221" s="48"/>
      <c r="L221" s="48"/>
      <c r="M221" s="48"/>
      <c r="N221" s="48"/>
      <c r="O221" s="48"/>
      <c r="P221" s="48"/>
      <c r="Q221" s="48"/>
      <c r="R221" s="48"/>
      <c r="S221" s="287"/>
      <c r="T221" s="287"/>
      <c r="U221" s="287"/>
      <c r="V221" s="287"/>
      <c r="W221" s="287"/>
      <c r="X221" s="287"/>
      <c r="Y221" s="287"/>
      <c r="Z221" s="287"/>
      <c r="AA221" s="287"/>
      <c r="AB221" s="287"/>
      <c r="AC221" s="287"/>
      <c r="AD221" s="287"/>
      <c r="AE221" s="287"/>
      <c r="AF221" s="287"/>
      <c r="AG221" s="287"/>
      <c r="AH221" s="48"/>
      <c r="AI221" s="48"/>
      <c r="AJ221" s="48"/>
      <c r="AK221" s="48"/>
      <c r="AL221" s="48"/>
      <c r="AM221" s="287"/>
      <c r="AN221" s="287"/>
      <c r="AO221" s="287"/>
      <c r="AP221" s="287"/>
      <c r="AQ221" s="287"/>
      <c r="AR221" s="287"/>
      <c r="AS221" s="287"/>
      <c r="AT221" s="287"/>
      <c r="AU221" s="287"/>
      <c r="AV221" s="287"/>
      <c r="AW221" s="287"/>
      <c r="AX221" s="287"/>
      <c r="AY221" s="287"/>
      <c r="AZ221" s="287"/>
      <c r="BA221" s="287"/>
      <c r="BB221" s="287"/>
      <c r="BC221" s="287"/>
      <c r="BD221" s="287"/>
      <c r="BE221" s="15"/>
      <c r="BF221" s="15"/>
      <c r="BG221" s="287"/>
      <c r="BH221" s="287"/>
      <c r="BI221" s="287"/>
      <c r="BJ221" s="287"/>
      <c r="BK221" s="287"/>
      <c r="BL221" s="287"/>
      <c r="BM221" s="287"/>
      <c r="BN221" s="287"/>
      <c r="BO221" s="287"/>
      <c r="BP221" s="287"/>
      <c r="BQ221" s="287"/>
      <c r="BR221" s="287"/>
      <c r="BS221" s="287"/>
      <c r="BT221" s="287"/>
      <c r="BU221" s="287"/>
      <c r="BV221" s="287"/>
      <c r="BW221" s="287"/>
      <c r="BX221" s="287"/>
      <c r="BY221" s="287"/>
      <c r="BZ221" s="287"/>
      <c r="CA221" s="48"/>
      <c r="CB221" s="48"/>
      <c r="CC221" s="14"/>
      <c r="CD221" s="14"/>
      <c r="CE221" s="48"/>
      <c r="CF221" s="15"/>
      <c r="CG221" s="287"/>
      <c r="CH221" s="287"/>
      <c r="CI221" s="287"/>
      <c r="CJ221" s="287"/>
      <c r="CK221" s="287"/>
      <c r="CL221" s="287"/>
      <c r="CM221" s="48"/>
      <c r="CN221" s="15"/>
      <c r="CO221" s="287"/>
      <c r="CP221" s="287"/>
      <c r="CQ221" s="48"/>
      <c r="CR221" s="15"/>
      <c r="CS221" s="287"/>
      <c r="CT221" s="287"/>
      <c r="CU221" s="48"/>
      <c r="CV221" s="15"/>
      <c r="CW221" s="287"/>
      <c r="CX221" s="287"/>
      <c r="CY221" s="48"/>
      <c r="CZ221" s="15"/>
      <c r="DA221" s="287"/>
      <c r="DB221" s="275"/>
      <c r="DC221" s="48"/>
      <c r="DD221" s="48"/>
      <c r="DE221" s="287"/>
      <c r="DF221" s="287"/>
      <c r="DG221" s="48"/>
      <c r="DH221" s="48"/>
      <c r="DI221" s="14"/>
      <c r="DJ221" s="14"/>
      <c r="DK221" s="48"/>
      <c r="DL221" s="15"/>
      <c r="DM221" s="14"/>
      <c r="DN221" s="14"/>
      <c r="DO221" s="48"/>
      <c r="DP221" s="15"/>
      <c r="DQ221" s="14"/>
      <c r="DR221" s="14"/>
      <c r="DS221" s="48"/>
      <c r="DT221" s="15"/>
      <c r="DU221" s="14"/>
      <c r="DV221" s="14"/>
      <c r="DW221" s="48"/>
      <c r="DX221" s="15"/>
      <c r="DY221" s="14"/>
      <c r="DZ221" s="14"/>
      <c r="EA221" s="48"/>
      <c r="EB221" s="15"/>
      <c r="EC221" s="14"/>
      <c r="ED221" s="14"/>
      <c r="EE221" s="48"/>
      <c r="EF221" s="15"/>
      <c r="EG221" s="14"/>
      <c r="EH221" s="14"/>
      <c r="EI221" s="48"/>
      <c r="EJ221" s="15"/>
      <c r="EK221" s="14"/>
      <c r="EL221" s="14"/>
      <c r="EM221" s="48"/>
      <c r="EN221" s="15"/>
      <c r="EO221" s="14"/>
      <c r="EP221" s="14"/>
      <c r="EQ221" s="48"/>
      <c r="ER221" s="15"/>
      <c r="ES221" s="14"/>
      <c r="ET221" s="14"/>
      <c r="EU221" s="48"/>
      <c r="EV221" s="15"/>
      <c r="EW221" s="14"/>
      <c r="EX221" s="14"/>
      <c r="EY221" s="48"/>
      <c r="EZ221" s="15"/>
      <c r="FA221" s="14"/>
      <c r="FB221" s="14"/>
      <c r="FC221" s="48"/>
      <c r="FD221" s="15"/>
      <c r="FE221" s="14"/>
      <c r="FF221" s="14"/>
      <c r="FG221" s="48"/>
      <c r="FH221" s="15"/>
      <c r="FI221" s="14"/>
      <c r="FJ221" s="14"/>
      <c r="FK221" s="48"/>
      <c r="FL221" s="15"/>
      <c r="FM221" s="14"/>
      <c r="FN221" s="14"/>
      <c r="FO221" s="48"/>
      <c r="FP221" s="15"/>
      <c r="FQ221" s="14"/>
      <c r="FR221" s="14"/>
      <c r="FS221" s="48"/>
      <c r="FT221" s="15"/>
      <c r="FU221" s="48"/>
      <c r="FV221" s="48"/>
      <c r="FW221" s="48"/>
      <c r="FX221" s="15"/>
      <c r="FY221" s="48"/>
      <c r="FZ221" s="48"/>
      <c r="GA221" s="48"/>
      <c r="GB221" s="15"/>
      <c r="GC221" s="48"/>
      <c r="GD221" s="48"/>
      <c r="GE221" s="48"/>
      <c r="GF221" s="15"/>
      <c r="GG221" s="48"/>
      <c r="GH221" s="48"/>
      <c r="GI221" s="48"/>
      <c r="GJ221" s="15"/>
      <c r="GK221" s="48"/>
      <c r="GL221" s="48"/>
      <c r="GM221" s="48"/>
      <c r="GN221" s="15"/>
      <c r="GO221" s="48"/>
      <c r="GP221" s="48"/>
      <c r="GQ221" s="48"/>
      <c r="GR221" s="15"/>
      <c r="GS221" s="48"/>
      <c r="GT221" s="48"/>
      <c r="GU221" s="48"/>
      <c r="GV221" s="15"/>
      <c r="GW221" s="48"/>
      <c r="GX221" s="48"/>
      <c r="GY221" s="48"/>
      <c r="GZ221" s="15"/>
      <c r="HA221" s="48"/>
      <c r="HB221" s="48"/>
      <c r="HC221" s="48"/>
      <c r="HD221" s="15"/>
      <c r="HE221" s="48"/>
      <c r="HF221" s="48"/>
      <c r="HG221" s="48"/>
      <c r="HH221" s="48"/>
      <c r="HI221" s="48"/>
      <c r="HJ221" s="48"/>
      <c r="HK221" s="48"/>
      <c r="HL221" s="15"/>
      <c r="HM221" s="14"/>
      <c r="HN221" s="14"/>
      <c r="HO221" s="48"/>
      <c r="HP221" s="15"/>
      <c r="HQ221" s="14"/>
      <c r="HR221" s="14"/>
      <c r="HS221" s="48"/>
      <c r="HT221" s="15"/>
      <c r="HU221" s="14"/>
      <c r="HV221" s="14"/>
      <c r="HW221" s="48"/>
      <c r="HX221" s="15"/>
      <c r="HY221" s="14"/>
      <c r="HZ221" s="14"/>
      <c r="IA221" s="48"/>
      <c r="IB221" s="15"/>
      <c r="IC221" s="14"/>
      <c r="ID221" s="14"/>
      <c r="IE221" s="48"/>
      <c r="IF221" s="15"/>
      <c r="IG221" s="14"/>
      <c r="IH221" s="14"/>
      <c r="II221" s="48"/>
      <c r="IJ221" s="15"/>
      <c r="IK221" s="14"/>
      <c r="IL221" s="14"/>
      <c r="IM221" s="48"/>
      <c r="IN221" s="15"/>
      <c r="IO221" s="14"/>
      <c r="IP221" s="14"/>
      <c r="IQ221" s="48"/>
      <c r="IR221" s="15"/>
      <c r="IS221" s="14"/>
    </row>
    <row r="222" spans="1:253" s="12" customFormat="1" ht="15.75" x14ac:dyDescent="0.25">
      <c r="A222" s="57" t="s">
        <v>561</v>
      </c>
      <c r="B222" s="48">
        <f t="shared" si="567"/>
        <v>0</v>
      </c>
      <c r="C222" s="48">
        <f t="shared" si="568"/>
        <v>132.9</v>
      </c>
      <c r="D222" s="48">
        <f t="shared" si="569"/>
        <v>123.35372</v>
      </c>
      <c r="E222" s="15">
        <f t="shared" si="133"/>
        <v>92.816945071482309</v>
      </c>
      <c r="F222" s="15"/>
      <c r="G222" s="48"/>
      <c r="H222" s="48"/>
      <c r="I222" s="48"/>
      <c r="J222" s="48"/>
      <c r="K222" s="48"/>
      <c r="L222" s="48"/>
      <c r="M222" s="48"/>
      <c r="N222" s="48"/>
      <c r="O222" s="48"/>
      <c r="P222" s="48"/>
      <c r="Q222" s="48"/>
      <c r="R222" s="48"/>
      <c r="S222" s="287"/>
      <c r="T222" s="287"/>
      <c r="U222" s="287"/>
      <c r="V222" s="287"/>
      <c r="W222" s="287"/>
      <c r="X222" s="287"/>
      <c r="Y222" s="287"/>
      <c r="Z222" s="287"/>
      <c r="AA222" s="287"/>
      <c r="AB222" s="287"/>
      <c r="AC222" s="287"/>
      <c r="AD222" s="287"/>
      <c r="AE222" s="287"/>
      <c r="AF222" s="287"/>
      <c r="AG222" s="287"/>
      <c r="AH222" s="48"/>
      <c r="AI222" s="48"/>
      <c r="AJ222" s="48"/>
      <c r="AK222" s="48"/>
      <c r="AL222" s="48"/>
      <c r="AM222" s="287"/>
      <c r="AN222" s="287"/>
      <c r="AO222" s="287"/>
      <c r="AP222" s="287"/>
      <c r="AQ222" s="287"/>
      <c r="AR222" s="287"/>
      <c r="AS222" s="287"/>
      <c r="AT222" s="287"/>
      <c r="AU222" s="287"/>
      <c r="AV222" s="287"/>
      <c r="AW222" s="287"/>
      <c r="AX222" s="287"/>
      <c r="AY222" s="287"/>
      <c r="AZ222" s="287"/>
      <c r="BA222" s="287"/>
      <c r="BB222" s="287"/>
      <c r="BC222" s="287"/>
      <c r="BD222" s="287"/>
      <c r="BE222" s="15"/>
      <c r="BF222" s="15"/>
      <c r="BG222" s="287"/>
      <c r="BH222" s="287"/>
      <c r="BI222" s="287"/>
      <c r="BJ222" s="287"/>
      <c r="BK222" s="287"/>
      <c r="BL222" s="287"/>
      <c r="BM222" s="287"/>
      <c r="BN222" s="287"/>
      <c r="BO222" s="287"/>
      <c r="BP222" s="287"/>
      <c r="BQ222" s="287"/>
      <c r="BR222" s="287"/>
      <c r="BS222" s="287"/>
      <c r="BT222" s="287"/>
      <c r="BU222" s="287"/>
      <c r="BV222" s="287"/>
      <c r="BW222" s="287"/>
      <c r="BX222" s="287"/>
      <c r="BY222" s="287"/>
      <c r="BZ222" s="287"/>
      <c r="CA222" s="48">
        <v>132.9</v>
      </c>
      <c r="CB222" s="48">
        <v>123.35372</v>
      </c>
      <c r="CC222" s="14">
        <f t="shared" si="641"/>
        <v>92.816945071482309</v>
      </c>
      <c r="CD222" s="14"/>
      <c r="CE222" s="48"/>
      <c r="CF222" s="15"/>
      <c r="CG222" s="287"/>
      <c r="CH222" s="287"/>
      <c r="CI222" s="287"/>
      <c r="CJ222" s="287"/>
      <c r="CK222" s="287"/>
      <c r="CL222" s="287"/>
      <c r="CM222" s="48"/>
      <c r="CN222" s="15"/>
      <c r="CO222" s="287"/>
      <c r="CP222" s="287"/>
      <c r="CQ222" s="48"/>
      <c r="CR222" s="15"/>
      <c r="CS222" s="287"/>
      <c r="CT222" s="287"/>
      <c r="CU222" s="48"/>
      <c r="CV222" s="15"/>
      <c r="CW222" s="287"/>
      <c r="CX222" s="287"/>
      <c r="CY222" s="48"/>
      <c r="CZ222" s="15"/>
      <c r="DA222" s="287"/>
      <c r="DB222" s="275"/>
      <c r="DC222" s="48"/>
      <c r="DD222" s="48"/>
      <c r="DE222" s="287"/>
      <c r="DF222" s="287"/>
      <c r="DG222" s="48"/>
      <c r="DH222" s="48"/>
      <c r="DI222" s="14"/>
      <c r="DJ222" s="14"/>
      <c r="DK222" s="48"/>
      <c r="DL222" s="15"/>
      <c r="DM222" s="14"/>
      <c r="DN222" s="14"/>
      <c r="DO222" s="48"/>
      <c r="DP222" s="15"/>
      <c r="DQ222" s="14"/>
      <c r="DR222" s="14"/>
      <c r="DS222" s="48"/>
      <c r="DT222" s="15"/>
      <c r="DU222" s="14"/>
      <c r="DV222" s="14"/>
      <c r="DW222" s="48"/>
      <c r="DX222" s="15"/>
      <c r="DY222" s="14"/>
      <c r="DZ222" s="14"/>
      <c r="EA222" s="48"/>
      <c r="EB222" s="15"/>
      <c r="EC222" s="14"/>
      <c r="ED222" s="14"/>
      <c r="EE222" s="48"/>
      <c r="EF222" s="15"/>
      <c r="EG222" s="14"/>
      <c r="EH222" s="14"/>
      <c r="EI222" s="48"/>
      <c r="EJ222" s="15"/>
      <c r="EK222" s="14"/>
      <c r="EL222" s="14"/>
      <c r="EM222" s="48"/>
      <c r="EN222" s="15"/>
      <c r="EO222" s="14"/>
      <c r="EP222" s="14"/>
      <c r="EQ222" s="48"/>
      <c r="ER222" s="15"/>
      <c r="ES222" s="14"/>
      <c r="ET222" s="14"/>
      <c r="EU222" s="48"/>
      <c r="EV222" s="15"/>
      <c r="EW222" s="14"/>
      <c r="EX222" s="14"/>
      <c r="EY222" s="48"/>
      <c r="EZ222" s="15"/>
      <c r="FA222" s="14"/>
      <c r="FB222" s="14"/>
      <c r="FC222" s="48"/>
      <c r="FD222" s="15"/>
      <c r="FE222" s="14"/>
      <c r="FF222" s="14"/>
      <c r="FG222" s="48"/>
      <c r="FH222" s="15"/>
      <c r="FI222" s="14"/>
      <c r="FJ222" s="14"/>
      <c r="FK222" s="48"/>
      <c r="FL222" s="15"/>
      <c r="FM222" s="14"/>
      <c r="FN222" s="14"/>
      <c r="FO222" s="48"/>
      <c r="FP222" s="15"/>
      <c r="FQ222" s="14"/>
      <c r="FR222" s="14"/>
      <c r="FS222" s="48"/>
      <c r="FT222" s="15"/>
      <c r="FU222" s="48"/>
      <c r="FV222" s="48"/>
      <c r="FW222" s="48"/>
      <c r="FX222" s="15"/>
      <c r="FY222" s="48"/>
      <c r="FZ222" s="48"/>
      <c r="GA222" s="48"/>
      <c r="GB222" s="15"/>
      <c r="GC222" s="48"/>
      <c r="GD222" s="48"/>
      <c r="GE222" s="48"/>
      <c r="GF222" s="15"/>
      <c r="GG222" s="48"/>
      <c r="GH222" s="48"/>
      <c r="GI222" s="48"/>
      <c r="GJ222" s="15"/>
      <c r="GK222" s="48"/>
      <c r="GL222" s="48"/>
      <c r="GM222" s="48"/>
      <c r="GN222" s="15"/>
      <c r="GO222" s="48"/>
      <c r="GP222" s="48"/>
      <c r="GQ222" s="48"/>
      <c r="GR222" s="15"/>
      <c r="GS222" s="48"/>
      <c r="GT222" s="48"/>
      <c r="GU222" s="48"/>
      <c r="GV222" s="15"/>
      <c r="GW222" s="48"/>
      <c r="GX222" s="48"/>
      <c r="GY222" s="48"/>
      <c r="GZ222" s="15"/>
      <c r="HA222" s="48"/>
      <c r="HB222" s="48"/>
      <c r="HC222" s="48"/>
      <c r="HD222" s="15"/>
      <c r="HE222" s="48"/>
      <c r="HF222" s="48"/>
      <c r="HG222" s="48"/>
      <c r="HH222" s="48"/>
      <c r="HI222" s="48"/>
      <c r="HJ222" s="48"/>
      <c r="HK222" s="48"/>
      <c r="HL222" s="15"/>
      <c r="HM222" s="14"/>
      <c r="HN222" s="14"/>
      <c r="HO222" s="48"/>
      <c r="HP222" s="15"/>
      <c r="HQ222" s="14"/>
      <c r="HR222" s="14"/>
      <c r="HS222" s="48"/>
      <c r="HT222" s="15"/>
      <c r="HU222" s="14"/>
      <c r="HV222" s="14"/>
      <c r="HW222" s="48"/>
      <c r="HX222" s="15"/>
      <c r="HY222" s="14"/>
      <c r="HZ222" s="14"/>
      <c r="IA222" s="48"/>
      <c r="IB222" s="15"/>
      <c r="IC222" s="14"/>
      <c r="ID222" s="14"/>
      <c r="IE222" s="48"/>
      <c r="IF222" s="15"/>
      <c r="IG222" s="14"/>
      <c r="IH222" s="14"/>
      <c r="II222" s="48"/>
      <c r="IJ222" s="15"/>
      <c r="IK222" s="14"/>
      <c r="IL222" s="14"/>
      <c r="IM222" s="48"/>
      <c r="IN222" s="15"/>
      <c r="IO222" s="14"/>
      <c r="IP222" s="14"/>
      <c r="IQ222" s="48"/>
      <c r="IR222" s="15"/>
      <c r="IS222" s="14"/>
    </row>
    <row r="223" spans="1:253" s="12" customFormat="1" ht="15.75" x14ac:dyDescent="0.25">
      <c r="A223" s="57" t="s">
        <v>562</v>
      </c>
      <c r="B223" s="48">
        <f t="shared" si="567"/>
        <v>0</v>
      </c>
      <c r="C223" s="48">
        <f t="shared" si="568"/>
        <v>88</v>
      </c>
      <c r="D223" s="48">
        <f t="shared" si="569"/>
        <v>75.406259999999989</v>
      </c>
      <c r="E223" s="15">
        <f t="shared" si="133"/>
        <v>85.6889318181818</v>
      </c>
      <c r="F223" s="15"/>
      <c r="G223" s="48"/>
      <c r="H223" s="48"/>
      <c r="I223" s="48"/>
      <c r="J223" s="48"/>
      <c r="K223" s="48"/>
      <c r="L223" s="48"/>
      <c r="M223" s="48"/>
      <c r="N223" s="48"/>
      <c r="O223" s="48"/>
      <c r="P223" s="48"/>
      <c r="Q223" s="48"/>
      <c r="R223" s="48"/>
      <c r="S223" s="287"/>
      <c r="T223" s="287"/>
      <c r="U223" s="287"/>
      <c r="V223" s="287"/>
      <c r="W223" s="287"/>
      <c r="X223" s="287"/>
      <c r="Y223" s="287"/>
      <c r="Z223" s="287"/>
      <c r="AA223" s="287"/>
      <c r="AB223" s="287"/>
      <c r="AC223" s="287"/>
      <c r="AD223" s="287"/>
      <c r="AE223" s="287"/>
      <c r="AF223" s="287"/>
      <c r="AG223" s="287"/>
      <c r="AH223" s="48"/>
      <c r="AI223" s="48"/>
      <c r="AJ223" s="48"/>
      <c r="AK223" s="48"/>
      <c r="AL223" s="48"/>
      <c r="AM223" s="287"/>
      <c r="AN223" s="287"/>
      <c r="AO223" s="287"/>
      <c r="AP223" s="287"/>
      <c r="AQ223" s="287"/>
      <c r="AR223" s="287"/>
      <c r="AS223" s="287"/>
      <c r="AT223" s="287"/>
      <c r="AU223" s="287"/>
      <c r="AV223" s="287"/>
      <c r="AW223" s="287"/>
      <c r="AX223" s="287"/>
      <c r="AY223" s="287"/>
      <c r="AZ223" s="287"/>
      <c r="BA223" s="287"/>
      <c r="BB223" s="287"/>
      <c r="BC223" s="287"/>
      <c r="BD223" s="287"/>
      <c r="BE223" s="15"/>
      <c r="BF223" s="15"/>
      <c r="BG223" s="287"/>
      <c r="BH223" s="287"/>
      <c r="BI223" s="287"/>
      <c r="BJ223" s="287"/>
      <c r="BK223" s="287"/>
      <c r="BL223" s="287"/>
      <c r="BM223" s="287"/>
      <c r="BN223" s="287"/>
      <c r="BO223" s="287"/>
      <c r="BP223" s="287"/>
      <c r="BQ223" s="287"/>
      <c r="BR223" s="287"/>
      <c r="BS223" s="287"/>
      <c r="BT223" s="287"/>
      <c r="BU223" s="287"/>
      <c r="BV223" s="287"/>
      <c r="BW223" s="287"/>
      <c r="BX223" s="287"/>
      <c r="BY223" s="287"/>
      <c r="BZ223" s="287"/>
      <c r="CA223" s="48">
        <v>88</v>
      </c>
      <c r="CB223" s="48">
        <v>75.406259999999989</v>
      </c>
      <c r="CC223" s="14">
        <f t="shared" si="641"/>
        <v>85.6889318181818</v>
      </c>
      <c r="CD223" s="14"/>
      <c r="CE223" s="48"/>
      <c r="CF223" s="15"/>
      <c r="CG223" s="287"/>
      <c r="CH223" s="287"/>
      <c r="CI223" s="287"/>
      <c r="CJ223" s="287"/>
      <c r="CK223" s="287"/>
      <c r="CL223" s="287"/>
      <c r="CM223" s="48"/>
      <c r="CN223" s="15"/>
      <c r="CO223" s="287"/>
      <c r="CP223" s="287"/>
      <c r="CQ223" s="48"/>
      <c r="CR223" s="15"/>
      <c r="CS223" s="287"/>
      <c r="CT223" s="287"/>
      <c r="CU223" s="48"/>
      <c r="CV223" s="15"/>
      <c r="CW223" s="287"/>
      <c r="CX223" s="287"/>
      <c r="CY223" s="48"/>
      <c r="CZ223" s="15"/>
      <c r="DA223" s="287"/>
      <c r="DB223" s="275"/>
      <c r="DC223" s="48"/>
      <c r="DD223" s="48"/>
      <c r="DE223" s="287"/>
      <c r="DF223" s="287"/>
      <c r="DG223" s="48"/>
      <c r="DH223" s="48"/>
      <c r="DI223" s="14"/>
      <c r="DJ223" s="14"/>
      <c r="DK223" s="48"/>
      <c r="DL223" s="15"/>
      <c r="DM223" s="14"/>
      <c r="DN223" s="14"/>
      <c r="DO223" s="48"/>
      <c r="DP223" s="15"/>
      <c r="DQ223" s="14"/>
      <c r="DR223" s="14"/>
      <c r="DS223" s="48"/>
      <c r="DT223" s="15"/>
      <c r="DU223" s="14"/>
      <c r="DV223" s="14"/>
      <c r="DW223" s="48"/>
      <c r="DX223" s="15"/>
      <c r="DY223" s="14"/>
      <c r="DZ223" s="14"/>
      <c r="EA223" s="48"/>
      <c r="EB223" s="15"/>
      <c r="EC223" s="14"/>
      <c r="ED223" s="14"/>
      <c r="EE223" s="48"/>
      <c r="EF223" s="15"/>
      <c r="EG223" s="14"/>
      <c r="EH223" s="14"/>
      <c r="EI223" s="48"/>
      <c r="EJ223" s="15"/>
      <c r="EK223" s="14"/>
      <c r="EL223" s="14"/>
      <c r="EM223" s="48"/>
      <c r="EN223" s="15"/>
      <c r="EO223" s="14"/>
      <c r="EP223" s="14"/>
      <c r="EQ223" s="48"/>
      <c r="ER223" s="15"/>
      <c r="ES223" s="14"/>
      <c r="ET223" s="14"/>
      <c r="EU223" s="48"/>
      <c r="EV223" s="15"/>
      <c r="EW223" s="14"/>
      <c r="EX223" s="14"/>
      <c r="EY223" s="48"/>
      <c r="EZ223" s="15"/>
      <c r="FA223" s="14"/>
      <c r="FB223" s="14"/>
      <c r="FC223" s="48"/>
      <c r="FD223" s="15"/>
      <c r="FE223" s="14"/>
      <c r="FF223" s="14"/>
      <c r="FG223" s="48"/>
      <c r="FH223" s="15"/>
      <c r="FI223" s="14"/>
      <c r="FJ223" s="14"/>
      <c r="FK223" s="48"/>
      <c r="FL223" s="15"/>
      <c r="FM223" s="14"/>
      <c r="FN223" s="14"/>
      <c r="FO223" s="48"/>
      <c r="FP223" s="15"/>
      <c r="FQ223" s="14"/>
      <c r="FR223" s="14"/>
      <c r="FS223" s="48"/>
      <c r="FT223" s="15"/>
      <c r="FU223" s="48"/>
      <c r="FV223" s="48"/>
      <c r="FW223" s="48"/>
      <c r="FX223" s="15"/>
      <c r="FY223" s="48"/>
      <c r="FZ223" s="48"/>
      <c r="GA223" s="48"/>
      <c r="GB223" s="15"/>
      <c r="GC223" s="48"/>
      <c r="GD223" s="48"/>
      <c r="GE223" s="48"/>
      <c r="GF223" s="15"/>
      <c r="GG223" s="48"/>
      <c r="GH223" s="48"/>
      <c r="GI223" s="48"/>
      <c r="GJ223" s="15"/>
      <c r="GK223" s="48"/>
      <c r="GL223" s="48"/>
      <c r="GM223" s="48"/>
      <c r="GN223" s="15"/>
      <c r="GO223" s="48"/>
      <c r="GP223" s="48"/>
      <c r="GQ223" s="48"/>
      <c r="GR223" s="15"/>
      <c r="GS223" s="48"/>
      <c r="GT223" s="48"/>
      <c r="GU223" s="48"/>
      <c r="GV223" s="15"/>
      <c r="GW223" s="48"/>
      <c r="GX223" s="48"/>
      <c r="GY223" s="48"/>
      <c r="GZ223" s="15"/>
      <c r="HA223" s="48"/>
      <c r="HB223" s="48"/>
      <c r="HC223" s="48"/>
      <c r="HD223" s="15"/>
      <c r="HE223" s="48"/>
      <c r="HF223" s="48"/>
      <c r="HG223" s="48"/>
      <c r="HH223" s="48"/>
      <c r="HI223" s="48"/>
      <c r="HJ223" s="48"/>
      <c r="HK223" s="48"/>
      <c r="HL223" s="15"/>
      <c r="HM223" s="14"/>
      <c r="HN223" s="14"/>
      <c r="HO223" s="48"/>
      <c r="HP223" s="15"/>
      <c r="HQ223" s="14"/>
      <c r="HR223" s="14"/>
      <c r="HS223" s="48"/>
      <c r="HT223" s="15"/>
      <c r="HU223" s="14"/>
      <c r="HV223" s="14"/>
      <c r="HW223" s="48"/>
      <c r="HX223" s="15"/>
      <c r="HY223" s="14"/>
      <c r="HZ223" s="14"/>
      <c r="IA223" s="48"/>
      <c r="IB223" s="15"/>
      <c r="IC223" s="14"/>
      <c r="ID223" s="14"/>
      <c r="IE223" s="48"/>
      <c r="IF223" s="15"/>
      <c r="IG223" s="14"/>
      <c r="IH223" s="14"/>
      <c r="II223" s="48"/>
      <c r="IJ223" s="15"/>
      <c r="IK223" s="14"/>
      <c r="IL223" s="14"/>
      <c r="IM223" s="48"/>
      <c r="IN223" s="15"/>
      <c r="IO223" s="14"/>
      <c r="IP223" s="14"/>
      <c r="IQ223" s="48"/>
      <c r="IR223" s="15"/>
      <c r="IS223" s="14"/>
    </row>
    <row r="224" spans="1:253" s="12" customFormat="1" ht="15.75" x14ac:dyDescent="0.25">
      <c r="A224" s="57" t="s">
        <v>563</v>
      </c>
      <c r="B224" s="48">
        <f t="shared" si="567"/>
        <v>0</v>
      </c>
      <c r="C224" s="48">
        <f t="shared" si="568"/>
        <v>132.9</v>
      </c>
      <c r="D224" s="48">
        <f t="shared" si="569"/>
        <v>132.9</v>
      </c>
      <c r="E224" s="15">
        <f t="shared" si="133"/>
        <v>100</v>
      </c>
      <c r="F224" s="15"/>
      <c r="G224" s="48"/>
      <c r="H224" s="48"/>
      <c r="I224" s="48"/>
      <c r="J224" s="48"/>
      <c r="K224" s="48"/>
      <c r="L224" s="48"/>
      <c r="M224" s="48"/>
      <c r="N224" s="48"/>
      <c r="O224" s="48"/>
      <c r="P224" s="48"/>
      <c r="Q224" s="48"/>
      <c r="R224" s="48"/>
      <c r="S224" s="287"/>
      <c r="T224" s="287"/>
      <c r="U224" s="287"/>
      <c r="V224" s="287"/>
      <c r="W224" s="287"/>
      <c r="X224" s="287"/>
      <c r="Y224" s="287"/>
      <c r="Z224" s="287"/>
      <c r="AA224" s="287"/>
      <c r="AB224" s="287"/>
      <c r="AC224" s="287"/>
      <c r="AD224" s="287"/>
      <c r="AE224" s="287"/>
      <c r="AF224" s="287"/>
      <c r="AG224" s="287"/>
      <c r="AH224" s="48"/>
      <c r="AI224" s="48"/>
      <c r="AJ224" s="48"/>
      <c r="AK224" s="48"/>
      <c r="AL224" s="48"/>
      <c r="AM224" s="287"/>
      <c r="AN224" s="287"/>
      <c r="AO224" s="287"/>
      <c r="AP224" s="287"/>
      <c r="AQ224" s="287"/>
      <c r="AR224" s="287"/>
      <c r="AS224" s="287"/>
      <c r="AT224" s="287"/>
      <c r="AU224" s="287"/>
      <c r="AV224" s="287"/>
      <c r="AW224" s="287"/>
      <c r="AX224" s="287"/>
      <c r="AY224" s="287"/>
      <c r="AZ224" s="287"/>
      <c r="BA224" s="287"/>
      <c r="BB224" s="287"/>
      <c r="BC224" s="287"/>
      <c r="BD224" s="287"/>
      <c r="BE224" s="15"/>
      <c r="BF224" s="15"/>
      <c r="BG224" s="287"/>
      <c r="BH224" s="287"/>
      <c r="BI224" s="287"/>
      <c r="BJ224" s="287"/>
      <c r="BK224" s="287"/>
      <c r="BL224" s="287"/>
      <c r="BM224" s="287"/>
      <c r="BN224" s="287"/>
      <c r="BO224" s="287"/>
      <c r="BP224" s="287"/>
      <c r="BQ224" s="287"/>
      <c r="BR224" s="287"/>
      <c r="BS224" s="287"/>
      <c r="BT224" s="287"/>
      <c r="BU224" s="287"/>
      <c r="BV224" s="287"/>
      <c r="BW224" s="287"/>
      <c r="BX224" s="287"/>
      <c r="BY224" s="287"/>
      <c r="BZ224" s="287"/>
      <c r="CA224" s="48">
        <v>132.9</v>
      </c>
      <c r="CB224" s="48">
        <v>132.9</v>
      </c>
      <c r="CC224" s="14">
        <f t="shared" si="641"/>
        <v>100</v>
      </c>
      <c r="CD224" s="14"/>
      <c r="CE224" s="48"/>
      <c r="CF224" s="15"/>
      <c r="CG224" s="287"/>
      <c r="CH224" s="287"/>
      <c r="CI224" s="287"/>
      <c r="CJ224" s="287"/>
      <c r="CK224" s="287"/>
      <c r="CL224" s="287"/>
      <c r="CM224" s="48"/>
      <c r="CN224" s="15"/>
      <c r="CO224" s="287"/>
      <c r="CP224" s="287"/>
      <c r="CQ224" s="48"/>
      <c r="CR224" s="15"/>
      <c r="CS224" s="287"/>
      <c r="CT224" s="287"/>
      <c r="CU224" s="48"/>
      <c r="CV224" s="15"/>
      <c r="CW224" s="287"/>
      <c r="CX224" s="287"/>
      <c r="CY224" s="48"/>
      <c r="CZ224" s="15"/>
      <c r="DA224" s="287"/>
      <c r="DB224" s="275"/>
      <c r="DC224" s="48"/>
      <c r="DD224" s="48"/>
      <c r="DE224" s="287"/>
      <c r="DF224" s="287"/>
      <c r="DG224" s="48"/>
      <c r="DH224" s="48"/>
      <c r="DI224" s="14"/>
      <c r="DJ224" s="14"/>
      <c r="DK224" s="48"/>
      <c r="DL224" s="15"/>
      <c r="DM224" s="14"/>
      <c r="DN224" s="14"/>
      <c r="DO224" s="48"/>
      <c r="DP224" s="15"/>
      <c r="DQ224" s="14"/>
      <c r="DR224" s="14"/>
      <c r="DS224" s="48"/>
      <c r="DT224" s="15"/>
      <c r="DU224" s="14"/>
      <c r="DV224" s="14"/>
      <c r="DW224" s="48"/>
      <c r="DX224" s="15"/>
      <c r="DY224" s="14"/>
      <c r="DZ224" s="14"/>
      <c r="EA224" s="48"/>
      <c r="EB224" s="15"/>
      <c r="EC224" s="14"/>
      <c r="ED224" s="14"/>
      <c r="EE224" s="48"/>
      <c r="EF224" s="15"/>
      <c r="EG224" s="14"/>
      <c r="EH224" s="14"/>
      <c r="EI224" s="48"/>
      <c r="EJ224" s="15"/>
      <c r="EK224" s="14"/>
      <c r="EL224" s="14"/>
      <c r="EM224" s="48"/>
      <c r="EN224" s="15"/>
      <c r="EO224" s="14"/>
      <c r="EP224" s="14"/>
      <c r="EQ224" s="48"/>
      <c r="ER224" s="15"/>
      <c r="ES224" s="14"/>
      <c r="ET224" s="14"/>
      <c r="EU224" s="48"/>
      <c r="EV224" s="15"/>
      <c r="EW224" s="14"/>
      <c r="EX224" s="14"/>
      <c r="EY224" s="48"/>
      <c r="EZ224" s="15"/>
      <c r="FA224" s="14"/>
      <c r="FB224" s="14"/>
      <c r="FC224" s="48"/>
      <c r="FD224" s="15"/>
      <c r="FE224" s="14"/>
      <c r="FF224" s="14"/>
      <c r="FG224" s="48"/>
      <c r="FH224" s="15"/>
      <c r="FI224" s="14"/>
      <c r="FJ224" s="14"/>
      <c r="FK224" s="48"/>
      <c r="FL224" s="15"/>
      <c r="FM224" s="14"/>
      <c r="FN224" s="14"/>
      <c r="FO224" s="48"/>
      <c r="FP224" s="15"/>
      <c r="FQ224" s="14"/>
      <c r="FR224" s="14"/>
      <c r="FS224" s="48"/>
      <c r="FT224" s="15"/>
      <c r="FU224" s="48"/>
      <c r="FV224" s="48"/>
      <c r="FW224" s="48"/>
      <c r="FX224" s="15"/>
      <c r="FY224" s="48"/>
      <c r="FZ224" s="48"/>
      <c r="GA224" s="48"/>
      <c r="GB224" s="15"/>
      <c r="GC224" s="48"/>
      <c r="GD224" s="48"/>
      <c r="GE224" s="48"/>
      <c r="GF224" s="15"/>
      <c r="GG224" s="48"/>
      <c r="GH224" s="48"/>
      <c r="GI224" s="48"/>
      <c r="GJ224" s="15"/>
      <c r="GK224" s="48"/>
      <c r="GL224" s="48"/>
      <c r="GM224" s="48"/>
      <c r="GN224" s="15"/>
      <c r="GO224" s="48"/>
      <c r="GP224" s="48"/>
      <c r="GQ224" s="48"/>
      <c r="GR224" s="15"/>
      <c r="GS224" s="48"/>
      <c r="GT224" s="48"/>
      <c r="GU224" s="48"/>
      <c r="GV224" s="15"/>
      <c r="GW224" s="48"/>
      <c r="GX224" s="48"/>
      <c r="GY224" s="48"/>
      <c r="GZ224" s="15"/>
      <c r="HA224" s="48"/>
      <c r="HB224" s="48"/>
      <c r="HC224" s="48"/>
      <c r="HD224" s="15"/>
      <c r="HE224" s="48"/>
      <c r="HF224" s="48"/>
      <c r="HG224" s="48"/>
      <c r="HH224" s="48"/>
      <c r="HI224" s="48"/>
      <c r="HJ224" s="48"/>
      <c r="HK224" s="48"/>
      <c r="HL224" s="15"/>
      <c r="HM224" s="14"/>
      <c r="HN224" s="14"/>
      <c r="HO224" s="48"/>
      <c r="HP224" s="15"/>
      <c r="HQ224" s="14"/>
      <c r="HR224" s="14"/>
      <c r="HS224" s="48"/>
      <c r="HT224" s="15"/>
      <c r="HU224" s="14"/>
      <c r="HV224" s="14"/>
      <c r="HW224" s="48"/>
      <c r="HX224" s="15"/>
      <c r="HY224" s="14"/>
      <c r="HZ224" s="14"/>
      <c r="IA224" s="48"/>
      <c r="IB224" s="15"/>
      <c r="IC224" s="14"/>
      <c r="ID224" s="14"/>
      <c r="IE224" s="48"/>
      <c r="IF224" s="15"/>
      <c r="IG224" s="14"/>
      <c r="IH224" s="14"/>
      <c r="II224" s="48"/>
      <c r="IJ224" s="15"/>
      <c r="IK224" s="14"/>
      <c r="IL224" s="14"/>
      <c r="IM224" s="48"/>
      <c r="IN224" s="15"/>
      <c r="IO224" s="14"/>
      <c r="IP224" s="14"/>
      <c r="IQ224" s="48"/>
      <c r="IR224" s="15"/>
      <c r="IS224" s="14"/>
    </row>
    <row r="225" spans="1:253" s="12" customFormat="1" ht="15.75" x14ac:dyDescent="0.25">
      <c r="A225" s="57" t="s">
        <v>564</v>
      </c>
      <c r="B225" s="48">
        <f t="shared" si="567"/>
        <v>0</v>
      </c>
      <c r="C225" s="48">
        <f t="shared" si="568"/>
        <v>88</v>
      </c>
      <c r="D225" s="48">
        <f t="shared" si="569"/>
        <v>78.929850000000002</v>
      </c>
      <c r="E225" s="15">
        <f t="shared" si="133"/>
        <v>89.693011363636373</v>
      </c>
      <c r="F225" s="15"/>
      <c r="G225" s="48"/>
      <c r="H225" s="48"/>
      <c r="I225" s="48"/>
      <c r="J225" s="48"/>
      <c r="K225" s="48"/>
      <c r="L225" s="48"/>
      <c r="M225" s="48"/>
      <c r="N225" s="48"/>
      <c r="O225" s="48"/>
      <c r="P225" s="48"/>
      <c r="Q225" s="48"/>
      <c r="R225" s="48"/>
      <c r="S225" s="287"/>
      <c r="T225" s="287"/>
      <c r="U225" s="287"/>
      <c r="V225" s="287"/>
      <c r="W225" s="287"/>
      <c r="X225" s="287"/>
      <c r="Y225" s="287"/>
      <c r="Z225" s="287"/>
      <c r="AA225" s="287"/>
      <c r="AB225" s="287"/>
      <c r="AC225" s="287"/>
      <c r="AD225" s="287"/>
      <c r="AE225" s="287"/>
      <c r="AF225" s="287"/>
      <c r="AG225" s="287"/>
      <c r="AH225" s="48"/>
      <c r="AI225" s="48"/>
      <c r="AJ225" s="48"/>
      <c r="AK225" s="48"/>
      <c r="AL225" s="48"/>
      <c r="AM225" s="287"/>
      <c r="AN225" s="287"/>
      <c r="AO225" s="287"/>
      <c r="AP225" s="287"/>
      <c r="AQ225" s="287"/>
      <c r="AR225" s="287"/>
      <c r="AS225" s="287"/>
      <c r="AT225" s="287"/>
      <c r="AU225" s="287"/>
      <c r="AV225" s="287"/>
      <c r="AW225" s="287"/>
      <c r="AX225" s="287"/>
      <c r="AY225" s="287"/>
      <c r="AZ225" s="287"/>
      <c r="BA225" s="287"/>
      <c r="BB225" s="287"/>
      <c r="BC225" s="287"/>
      <c r="BD225" s="287"/>
      <c r="BE225" s="15"/>
      <c r="BF225" s="15"/>
      <c r="BG225" s="287"/>
      <c r="BH225" s="287"/>
      <c r="BI225" s="287"/>
      <c r="BJ225" s="287"/>
      <c r="BK225" s="287"/>
      <c r="BL225" s="287"/>
      <c r="BM225" s="287"/>
      <c r="BN225" s="287"/>
      <c r="BO225" s="287"/>
      <c r="BP225" s="287"/>
      <c r="BQ225" s="287"/>
      <c r="BR225" s="287"/>
      <c r="BS225" s="287"/>
      <c r="BT225" s="287"/>
      <c r="BU225" s="287"/>
      <c r="BV225" s="287"/>
      <c r="BW225" s="287"/>
      <c r="BX225" s="287"/>
      <c r="BY225" s="287"/>
      <c r="BZ225" s="287"/>
      <c r="CA225" s="48">
        <v>88</v>
      </c>
      <c r="CB225" s="48">
        <v>78.929850000000002</v>
      </c>
      <c r="CC225" s="14">
        <f t="shared" si="641"/>
        <v>89.693011363636373</v>
      </c>
      <c r="CD225" s="14"/>
      <c r="CE225" s="48"/>
      <c r="CF225" s="15"/>
      <c r="CG225" s="287"/>
      <c r="CH225" s="287"/>
      <c r="CI225" s="287"/>
      <c r="CJ225" s="287"/>
      <c r="CK225" s="287"/>
      <c r="CL225" s="287"/>
      <c r="CM225" s="48"/>
      <c r="CN225" s="15"/>
      <c r="CO225" s="287"/>
      <c r="CP225" s="287"/>
      <c r="CQ225" s="48"/>
      <c r="CR225" s="15"/>
      <c r="CS225" s="287"/>
      <c r="CT225" s="287"/>
      <c r="CU225" s="48"/>
      <c r="CV225" s="15"/>
      <c r="CW225" s="287"/>
      <c r="CX225" s="287"/>
      <c r="CY225" s="48"/>
      <c r="CZ225" s="15"/>
      <c r="DA225" s="287"/>
      <c r="DB225" s="275"/>
      <c r="DC225" s="48"/>
      <c r="DD225" s="48"/>
      <c r="DE225" s="287"/>
      <c r="DF225" s="287"/>
      <c r="DG225" s="48"/>
      <c r="DH225" s="48"/>
      <c r="DI225" s="14"/>
      <c r="DJ225" s="14"/>
      <c r="DK225" s="48"/>
      <c r="DL225" s="15"/>
      <c r="DM225" s="14"/>
      <c r="DN225" s="14"/>
      <c r="DO225" s="48"/>
      <c r="DP225" s="15"/>
      <c r="DQ225" s="14"/>
      <c r="DR225" s="14"/>
      <c r="DS225" s="48"/>
      <c r="DT225" s="15"/>
      <c r="DU225" s="14"/>
      <c r="DV225" s="14"/>
      <c r="DW225" s="48"/>
      <c r="DX225" s="15"/>
      <c r="DY225" s="14"/>
      <c r="DZ225" s="14"/>
      <c r="EA225" s="48"/>
      <c r="EB225" s="15"/>
      <c r="EC225" s="14"/>
      <c r="ED225" s="14"/>
      <c r="EE225" s="48"/>
      <c r="EF225" s="15"/>
      <c r="EG225" s="14"/>
      <c r="EH225" s="14"/>
      <c r="EI225" s="48"/>
      <c r="EJ225" s="15"/>
      <c r="EK225" s="14"/>
      <c r="EL225" s="14"/>
      <c r="EM225" s="48"/>
      <c r="EN225" s="15"/>
      <c r="EO225" s="14"/>
      <c r="EP225" s="14"/>
      <c r="EQ225" s="48"/>
      <c r="ER225" s="15"/>
      <c r="ES225" s="14"/>
      <c r="ET225" s="14"/>
      <c r="EU225" s="48"/>
      <c r="EV225" s="15"/>
      <c r="EW225" s="14"/>
      <c r="EX225" s="14"/>
      <c r="EY225" s="48"/>
      <c r="EZ225" s="15"/>
      <c r="FA225" s="14"/>
      <c r="FB225" s="14"/>
      <c r="FC225" s="48"/>
      <c r="FD225" s="15"/>
      <c r="FE225" s="14"/>
      <c r="FF225" s="14"/>
      <c r="FG225" s="48"/>
      <c r="FH225" s="15"/>
      <c r="FI225" s="14"/>
      <c r="FJ225" s="14"/>
      <c r="FK225" s="48"/>
      <c r="FL225" s="15"/>
      <c r="FM225" s="14"/>
      <c r="FN225" s="14"/>
      <c r="FO225" s="48"/>
      <c r="FP225" s="15"/>
      <c r="FQ225" s="14"/>
      <c r="FR225" s="14"/>
      <c r="FS225" s="48"/>
      <c r="FT225" s="15"/>
      <c r="FU225" s="48"/>
      <c r="FV225" s="48"/>
      <c r="FW225" s="48"/>
      <c r="FX225" s="15"/>
      <c r="FY225" s="48"/>
      <c r="FZ225" s="48"/>
      <c r="GA225" s="48"/>
      <c r="GB225" s="15"/>
      <c r="GC225" s="48"/>
      <c r="GD225" s="48"/>
      <c r="GE225" s="48"/>
      <c r="GF225" s="15"/>
      <c r="GG225" s="48"/>
      <c r="GH225" s="48"/>
      <c r="GI225" s="48"/>
      <c r="GJ225" s="15"/>
      <c r="GK225" s="48"/>
      <c r="GL225" s="48"/>
      <c r="GM225" s="48"/>
      <c r="GN225" s="15"/>
      <c r="GO225" s="48"/>
      <c r="GP225" s="48"/>
      <c r="GQ225" s="48"/>
      <c r="GR225" s="15"/>
      <c r="GS225" s="48"/>
      <c r="GT225" s="48"/>
      <c r="GU225" s="48"/>
      <c r="GV225" s="15"/>
      <c r="GW225" s="48"/>
      <c r="GX225" s="48"/>
      <c r="GY225" s="48"/>
      <c r="GZ225" s="15"/>
      <c r="HA225" s="48"/>
      <c r="HB225" s="48"/>
      <c r="HC225" s="48"/>
      <c r="HD225" s="15"/>
      <c r="HE225" s="48"/>
      <c r="HF225" s="48"/>
      <c r="HG225" s="48"/>
      <c r="HH225" s="48"/>
      <c r="HI225" s="48"/>
      <c r="HJ225" s="48"/>
      <c r="HK225" s="48"/>
      <c r="HL225" s="15"/>
      <c r="HM225" s="14"/>
      <c r="HN225" s="14"/>
      <c r="HO225" s="48"/>
      <c r="HP225" s="15"/>
      <c r="HQ225" s="14"/>
      <c r="HR225" s="14"/>
      <c r="HS225" s="48"/>
      <c r="HT225" s="15"/>
      <c r="HU225" s="14"/>
      <c r="HV225" s="14"/>
      <c r="HW225" s="48"/>
      <c r="HX225" s="15"/>
      <c r="HY225" s="14"/>
      <c r="HZ225" s="14"/>
      <c r="IA225" s="48"/>
      <c r="IB225" s="15"/>
      <c r="IC225" s="14"/>
      <c r="ID225" s="14"/>
      <c r="IE225" s="48"/>
      <c r="IF225" s="15"/>
      <c r="IG225" s="14"/>
      <c r="IH225" s="14"/>
      <c r="II225" s="48"/>
      <c r="IJ225" s="15"/>
      <c r="IK225" s="14"/>
      <c r="IL225" s="14"/>
      <c r="IM225" s="48"/>
      <c r="IN225" s="15"/>
      <c r="IO225" s="14"/>
      <c r="IP225" s="14"/>
      <c r="IQ225" s="48"/>
      <c r="IR225" s="15"/>
      <c r="IS225" s="14"/>
    </row>
    <row r="226" spans="1:253" s="12" customFormat="1" ht="15.75" x14ac:dyDescent="0.25">
      <c r="A226" s="57" t="s">
        <v>565</v>
      </c>
      <c r="B226" s="48">
        <f t="shared" si="567"/>
        <v>0</v>
      </c>
      <c r="C226" s="48">
        <f t="shared" si="568"/>
        <v>132.9</v>
      </c>
      <c r="D226" s="48">
        <f t="shared" si="569"/>
        <v>120.04564999999999</v>
      </c>
      <c r="E226" s="15">
        <f t="shared" si="133"/>
        <v>90.327802859292689</v>
      </c>
      <c r="F226" s="15"/>
      <c r="G226" s="48"/>
      <c r="H226" s="48"/>
      <c r="I226" s="48"/>
      <c r="J226" s="48"/>
      <c r="K226" s="48"/>
      <c r="L226" s="48"/>
      <c r="M226" s="48"/>
      <c r="N226" s="48"/>
      <c r="O226" s="48"/>
      <c r="P226" s="48"/>
      <c r="Q226" s="48"/>
      <c r="R226" s="48"/>
      <c r="S226" s="287"/>
      <c r="T226" s="287"/>
      <c r="U226" s="287"/>
      <c r="V226" s="287"/>
      <c r="W226" s="287"/>
      <c r="X226" s="287"/>
      <c r="Y226" s="287"/>
      <c r="Z226" s="287"/>
      <c r="AA226" s="287"/>
      <c r="AB226" s="287"/>
      <c r="AC226" s="287"/>
      <c r="AD226" s="287"/>
      <c r="AE226" s="287"/>
      <c r="AF226" s="287"/>
      <c r="AG226" s="287"/>
      <c r="AH226" s="48"/>
      <c r="AI226" s="48"/>
      <c r="AJ226" s="48"/>
      <c r="AK226" s="48"/>
      <c r="AL226" s="48"/>
      <c r="AM226" s="287"/>
      <c r="AN226" s="287"/>
      <c r="AO226" s="287"/>
      <c r="AP226" s="287"/>
      <c r="AQ226" s="287"/>
      <c r="AR226" s="287"/>
      <c r="AS226" s="287"/>
      <c r="AT226" s="287"/>
      <c r="AU226" s="287"/>
      <c r="AV226" s="287"/>
      <c r="AW226" s="287"/>
      <c r="AX226" s="287"/>
      <c r="AY226" s="287"/>
      <c r="AZ226" s="287"/>
      <c r="BA226" s="287"/>
      <c r="BB226" s="287"/>
      <c r="BC226" s="287"/>
      <c r="BD226" s="287"/>
      <c r="BE226" s="15"/>
      <c r="BF226" s="15"/>
      <c r="BG226" s="287"/>
      <c r="BH226" s="287"/>
      <c r="BI226" s="287"/>
      <c r="BJ226" s="287"/>
      <c r="BK226" s="287"/>
      <c r="BL226" s="287"/>
      <c r="BM226" s="287"/>
      <c r="BN226" s="287"/>
      <c r="BO226" s="287"/>
      <c r="BP226" s="287"/>
      <c r="BQ226" s="287"/>
      <c r="BR226" s="287"/>
      <c r="BS226" s="287"/>
      <c r="BT226" s="287"/>
      <c r="BU226" s="287"/>
      <c r="BV226" s="287"/>
      <c r="BW226" s="287"/>
      <c r="BX226" s="287"/>
      <c r="BY226" s="287"/>
      <c r="BZ226" s="287"/>
      <c r="CA226" s="48">
        <v>132.9</v>
      </c>
      <c r="CB226" s="48">
        <v>120.04564999999999</v>
      </c>
      <c r="CC226" s="14">
        <f t="shared" si="641"/>
        <v>90.327802859292689</v>
      </c>
      <c r="CD226" s="14"/>
      <c r="CE226" s="48"/>
      <c r="CF226" s="15"/>
      <c r="CG226" s="287"/>
      <c r="CH226" s="287"/>
      <c r="CI226" s="287"/>
      <c r="CJ226" s="287"/>
      <c r="CK226" s="287"/>
      <c r="CL226" s="287"/>
      <c r="CM226" s="48"/>
      <c r="CN226" s="15"/>
      <c r="CO226" s="287"/>
      <c r="CP226" s="287"/>
      <c r="CQ226" s="48"/>
      <c r="CR226" s="15"/>
      <c r="CS226" s="287"/>
      <c r="CT226" s="287"/>
      <c r="CU226" s="48"/>
      <c r="CV226" s="15"/>
      <c r="CW226" s="287"/>
      <c r="CX226" s="287"/>
      <c r="CY226" s="48"/>
      <c r="CZ226" s="15"/>
      <c r="DA226" s="287"/>
      <c r="DB226" s="275"/>
      <c r="DC226" s="48"/>
      <c r="DD226" s="48"/>
      <c r="DE226" s="287"/>
      <c r="DF226" s="287"/>
      <c r="DG226" s="48"/>
      <c r="DH226" s="48"/>
      <c r="DI226" s="14"/>
      <c r="DJ226" s="14"/>
      <c r="DK226" s="48"/>
      <c r="DL226" s="15"/>
      <c r="DM226" s="14"/>
      <c r="DN226" s="14"/>
      <c r="DO226" s="48"/>
      <c r="DP226" s="15"/>
      <c r="DQ226" s="14"/>
      <c r="DR226" s="14"/>
      <c r="DS226" s="48"/>
      <c r="DT226" s="15"/>
      <c r="DU226" s="14"/>
      <c r="DV226" s="14"/>
      <c r="DW226" s="48"/>
      <c r="DX226" s="15"/>
      <c r="DY226" s="14"/>
      <c r="DZ226" s="14"/>
      <c r="EA226" s="48"/>
      <c r="EB226" s="15"/>
      <c r="EC226" s="14"/>
      <c r="ED226" s="14"/>
      <c r="EE226" s="48"/>
      <c r="EF226" s="15"/>
      <c r="EG226" s="14"/>
      <c r="EH226" s="14"/>
      <c r="EI226" s="48"/>
      <c r="EJ226" s="15"/>
      <c r="EK226" s="14"/>
      <c r="EL226" s="14"/>
      <c r="EM226" s="48"/>
      <c r="EN226" s="15"/>
      <c r="EO226" s="14"/>
      <c r="EP226" s="14"/>
      <c r="EQ226" s="48"/>
      <c r="ER226" s="15"/>
      <c r="ES226" s="14"/>
      <c r="ET226" s="14"/>
      <c r="EU226" s="48"/>
      <c r="EV226" s="15"/>
      <c r="EW226" s="14"/>
      <c r="EX226" s="14"/>
      <c r="EY226" s="48"/>
      <c r="EZ226" s="15"/>
      <c r="FA226" s="14"/>
      <c r="FB226" s="14"/>
      <c r="FC226" s="48"/>
      <c r="FD226" s="15"/>
      <c r="FE226" s="14"/>
      <c r="FF226" s="14"/>
      <c r="FG226" s="48"/>
      <c r="FH226" s="15"/>
      <c r="FI226" s="14"/>
      <c r="FJ226" s="14"/>
      <c r="FK226" s="48"/>
      <c r="FL226" s="15"/>
      <c r="FM226" s="14"/>
      <c r="FN226" s="14"/>
      <c r="FO226" s="48"/>
      <c r="FP226" s="15"/>
      <c r="FQ226" s="14"/>
      <c r="FR226" s="14"/>
      <c r="FS226" s="48"/>
      <c r="FT226" s="15"/>
      <c r="FU226" s="48"/>
      <c r="FV226" s="48"/>
      <c r="FW226" s="48"/>
      <c r="FX226" s="15"/>
      <c r="FY226" s="48"/>
      <c r="FZ226" s="48"/>
      <c r="GA226" s="48"/>
      <c r="GB226" s="15"/>
      <c r="GC226" s="48"/>
      <c r="GD226" s="48"/>
      <c r="GE226" s="48"/>
      <c r="GF226" s="15"/>
      <c r="GG226" s="48"/>
      <c r="GH226" s="48"/>
      <c r="GI226" s="48"/>
      <c r="GJ226" s="15"/>
      <c r="GK226" s="48"/>
      <c r="GL226" s="48"/>
      <c r="GM226" s="48"/>
      <c r="GN226" s="15"/>
      <c r="GO226" s="48"/>
      <c r="GP226" s="48"/>
      <c r="GQ226" s="48"/>
      <c r="GR226" s="15"/>
      <c r="GS226" s="48"/>
      <c r="GT226" s="48"/>
      <c r="GU226" s="48"/>
      <c r="GV226" s="15"/>
      <c r="GW226" s="48"/>
      <c r="GX226" s="48"/>
      <c r="GY226" s="48"/>
      <c r="GZ226" s="15"/>
      <c r="HA226" s="48"/>
      <c r="HB226" s="48"/>
      <c r="HC226" s="48"/>
      <c r="HD226" s="15"/>
      <c r="HE226" s="48"/>
      <c r="HF226" s="48"/>
      <c r="HG226" s="48"/>
      <c r="HH226" s="48"/>
      <c r="HI226" s="48"/>
      <c r="HJ226" s="48"/>
      <c r="HK226" s="48"/>
      <c r="HL226" s="15"/>
      <c r="HM226" s="14"/>
      <c r="HN226" s="14"/>
      <c r="HO226" s="48"/>
      <c r="HP226" s="15"/>
      <c r="HQ226" s="14"/>
      <c r="HR226" s="14"/>
      <c r="HS226" s="48"/>
      <c r="HT226" s="15"/>
      <c r="HU226" s="14"/>
      <c r="HV226" s="14"/>
      <c r="HW226" s="48"/>
      <c r="HX226" s="15"/>
      <c r="HY226" s="14"/>
      <c r="HZ226" s="14"/>
      <c r="IA226" s="48"/>
      <c r="IB226" s="15"/>
      <c r="IC226" s="14"/>
      <c r="ID226" s="14"/>
      <c r="IE226" s="48"/>
      <c r="IF226" s="15"/>
      <c r="IG226" s="14"/>
      <c r="IH226" s="14"/>
      <c r="II226" s="48"/>
      <c r="IJ226" s="15"/>
      <c r="IK226" s="14"/>
      <c r="IL226" s="14"/>
      <c r="IM226" s="48"/>
      <c r="IN226" s="15"/>
      <c r="IO226" s="14"/>
      <c r="IP226" s="14"/>
      <c r="IQ226" s="48"/>
      <c r="IR226" s="15"/>
      <c r="IS226" s="14"/>
    </row>
    <row r="227" spans="1:253" s="12" customFormat="1" ht="15.75" x14ac:dyDescent="0.25">
      <c r="A227" s="57" t="s">
        <v>376</v>
      </c>
      <c r="B227" s="48">
        <f t="shared" si="567"/>
        <v>0</v>
      </c>
      <c r="C227" s="48">
        <f t="shared" si="568"/>
        <v>222.7</v>
      </c>
      <c r="D227" s="48">
        <f t="shared" si="569"/>
        <v>222.7</v>
      </c>
      <c r="E227" s="15">
        <f t="shared" si="133"/>
        <v>100</v>
      </c>
      <c r="F227" s="15"/>
      <c r="G227" s="48"/>
      <c r="H227" s="48"/>
      <c r="I227" s="48"/>
      <c r="J227" s="48"/>
      <c r="K227" s="48"/>
      <c r="L227" s="48"/>
      <c r="M227" s="48"/>
      <c r="N227" s="48"/>
      <c r="O227" s="48"/>
      <c r="P227" s="48"/>
      <c r="Q227" s="48"/>
      <c r="R227" s="48"/>
      <c r="S227" s="287"/>
      <c r="T227" s="287"/>
      <c r="U227" s="287"/>
      <c r="V227" s="287"/>
      <c r="W227" s="287"/>
      <c r="X227" s="287"/>
      <c r="Y227" s="287"/>
      <c r="Z227" s="287"/>
      <c r="AA227" s="287"/>
      <c r="AB227" s="287"/>
      <c r="AC227" s="287"/>
      <c r="AD227" s="287"/>
      <c r="AE227" s="287"/>
      <c r="AF227" s="287"/>
      <c r="AG227" s="287"/>
      <c r="AH227" s="48"/>
      <c r="AI227" s="48"/>
      <c r="AJ227" s="48"/>
      <c r="AK227" s="48"/>
      <c r="AL227" s="48"/>
      <c r="AM227" s="287"/>
      <c r="AN227" s="287"/>
      <c r="AO227" s="287"/>
      <c r="AP227" s="287"/>
      <c r="AQ227" s="287"/>
      <c r="AR227" s="287"/>
      <c r="AS227" s="287"/>
      <c r="AT227" s="287"/>
      <c r="AU227" s="287"/>
      <c r="AV227" s="287"/>
      <c r="AW227" s="287"/>
      <c r="AX227" s="287"/>
      <c r="AY227" s="287"/>
      <c r="AZ227" s="287"/>
      <c r="BA227" s="287"/>
      <c r="BB227" s="287"/>
      <c r="BC227" s="287"/>
      <c r="BD227" s="287"/>
      <c r="BE227" s="15"/>
      <c r="BF227" s="15"/>
      <c r="BG227" s="287"/>
      <c r="BH227" s="287"/>
      <c r="BI227" s="287"/>
      <c r="BJ227" s="287"/>
      <c r="BK227" s="287"/>
      <c r="BL227" s="287"/>
      <c r="BM227" s="287"/>
      <c r="BN227" s="287"/>
      <c r="BO227" s="287"/>
      <c r="BP227" s="287"/>
      <c r="BQ227" s="287"/>
      <c r="BR227" s="287"/>
      <c r="BS227" s="287"/>
      <c r="BT227" s="287"/>
      <c r="BU227" s="287"/>
      <c r="BV227" s="287"/>
      <c r="BW227" s="287"/>
      <c r="BX227" s="287"/>
      <c r="BY227" s="287"/>
      <c r="BZ227" s="287"/>
      <c r="CA227" s="48">
        <v>222.7</v>
      </c>
      <c r="CB227" s="48">
        <v>222.7</v>
      </c>
      <c r="CC227" s="14">
        <f t="shared" si="641"/>
        <v>100</v>
      </c>
      <c r="CD227" s="14"/>
      <c r="CE227" s="48"/>
      <c r="CF227" s="15"/>
      <c r="CG227" s="287"/>
      <c r="CH227" s="287"/>
      <c r="CI227" s="287"/>
      <c r="CJ227" s="287"/>
      <c r="CK227" s="287"/>
      <c r="CL227" s="287"/>
      <c r="CM227" s="48"/>
      <c r="CN227" s="15"/>
      <c r="CO227" s="287"/>
      <c r="CP227" s="287"/>
      <c r="CQ227" s="48"/>
      <c r="CR227" s="15"/>
      <c r="CS227" s="287"/>
      <c r="CT227" s="287"/>
      <c r="CU227" s="48"/>
      <c r="CV227" s="15"/>
      <c r="CW227" s="287"/>
      <c r="CX227" s="287"/>
      <c r="CY227" s="48"/>
      <c r="CZ227" s="15"/>
      <c r="DA227" s="287"/>
      <c r="DB227" s="275"/>
      <c r="DC227" s="48"/>
      <c r="DD227" s="48"/>
      <c r="DE227" s="287"/>
      <c r="DF227" s="287"/>
      <c r="DG227" s="48"/>
      <c r="DH227" s="48"/>
      <c r="DI227" s="14"/>
      <c r="DJ227" s="14"/>
      <c r="DK227" s="48"/>
      <c r="DL227" s="15"/>
      <c r="DM227" s="14"/>
      <c r="DN227" s="14"/>
      <c r="DO227" s="48"/>
      <c r="DP227" s="15"/>
      <c r="DQ227" s="14"/>
      <c r="DR227" s="14"/>
      <c r="DS227" s="48"/>
      <c r="DT227" s="15"/>
      <c r="DU227" s="14"/>
      <c r="DV227" s="14"/>
      <c r="DW227" s="48"/>
      <c r="DX227" s="15"/>
      <c r="DY227" s="14"/>
      <c r="DZ227" s="14"/>
      <c r="EA227" s="48"/>
      <c r="EB227" s="15"/>
      <c r="EC227" s="14"/>
      <c r="ED227" s="14"/>
      <c r="EE227" s="48"/>
      <c r="EF227" s="15"/>
      <c r="EG227" s="14"/>
      <c r="EH227" s="14"/>
      <c r="EI227" s="48"/>
      <c r="EJ227" s="15"/>
      <c r="EK227" s="14"/>
      <c r="EL227" s="14"/>
      <c r="EM227" s="48"/>
      <c r="EN227" s="15"/>
      <c r="EO227" s="14"/>
      <c r="EP227" s="14"/>
      <c r="EQ227" s="48"/>
      <c r="ER227" s="15"/>
      <c r="ES227" s="14"/>
      <c r="ET227" s="14"/>
      <c r="EU227" s="48"/>
      <c r="EV227" s="15"/>
      <c r="EW227" s="14"/>
      <c r="EX227" s="14"/>
      <c r="EY227" s="48"/>
      <c r="EZ227" s="15"/>
      <c r="FA227" s="14"/>
      <c r="FB227" s="14"/>
      <c r="FC227" s="48"/>
      <c r="FD227" s="15"/>
      <c r="FE227" s="14"/>
      <c r="FF227" s="14"/>
      <c r="FG227" s="48"/>
      <c r="FH227" s="15"/>
      <c r="FI227" s="14"/>
      <c r="FJ227" s="14"/>
      <c r="FK227" s="48"/>
      <c r="FL227" s="15"/>
      <c r="FM227" s="14"/>
      <c r="FN227" s="14"/>
      <c r="FO227" s="48"/>
      <c r="FP227" s="15"/>
      <c r="FQ227" s="14"/>
      <c r="FR227" s="14"/>
      <c r="FS227" s="48"/>
      <c r="FT227" s="15"/>
      <c r="FU227" s="48"/>
      <c r="FV227" s="48"/>
      <c r="FW227" s="48"/>
      <c r="FX227" s="15"/>
      <c r="FY227" s="48"/>
      <c r="FZ227" s="48"/>
      <c r="GA227" s="48"/>
      <c r="GB227" s="15"/>
      <c r="GC227" s="48"/>
      <c r="GD227" s="48"/>
      <c r="GE227" s="48"/>
      <c r="GF227" s="15"/>
      <c r="GG227" s="48"/>
      <c r="GH227" s="48"/>
      <c r="GI227" s="48"/>
      <c r="GJ227" s="15"/>
      <c r="GK227" s="48"/>
      <c r="GL227" s="48"/>
      <c r="GM227" s="48"/>
      <c r="GN227" s="15"/>
      <c r="GO227" s="48"/>
      <c r="GP227" s="48"/>
      <c r="GQ227" s="48"/>
      <c r="GR227" s="15"/>
      <c r="GS227" s="48"/>
      <c r="GT227" s="48"/>
      <c r="GU227" s="48"/>
      <c r="GV227" s="15"/>
      <c r="GW227" s="48"/>
      <c r="GX227" s="48"/>
      <c r="GY227" s="48"/>
      <c r="GZ227" s="15"/>
      <c r="HA227" s="48"/>
      <c r="HB227" s="48"/>
      <c r="HC227" s="48"/>
      <c r="HD227" s="15"/>
      <c r="HE227" s="48"/>
      <c r="HF227" s="48"/>
      <c r="HG227" s="48"/>
      <c r="HH227" s="48"/>
      <c r="HI227" s="48"/>
      <c r="HJ227" s="48"/>
      <c r="HK227" s="48"/>
      <c r="HL227" s="15"/>
      <c r="HM227" s="14"/>
      <c r="HN227" s="14"/>
      <c r="HO227" s="48"/>
      <c r="HP227" s="15"/>
      <c r="HQ227" s="14"/>
      <c r="HR227" s="14"/>
      <c r="HS227" s="48"/>
      <c r="HT227" s="15"/>
      <c r="HU227" s="14"/>
      <c r="HV227" s="14"/>
      <c r="HW227" s="48"/>
      <c r="HX227" s="15"/>
      <c r="HY227" s="14"/>
      <c r="HZ227" s="14"/>
      <c r="IA227" s="48"/>
      <c r="IB227" s="15"/>
      <c r="IC227" s="14"/>
      <c r="ID227" s="14"/>
      <c r="IE227" s="48"/>
      <c r="IF227" s="15"/>
      <c r="IG227" s="14"/>
      <c r="IH227" s="14"/>
      <c r="II227" s="48"/>
      <c r="IJ227" s="15"/>
      <c r="IK227" s="14"/>
      <c r="IL227" s="14"/>
      <c r="IM227" s="48"/>
      <c r="IN227" s="15"/>
      <c r="IO227" s="14"/>
      <c r="IP227" s="14"/>
      <c r="IQ227" s="48"/>
      <c r="IR227" s="15"/>
      <c r="IS227" s="14"/>
    </row>
    <row r="228" spans="1:253" s="12" customFormat="1" ht="15.75" x14ac:dyDescent="0.25">
      <c r="A228" s="57" t="s">
        <v>566</v>
      </c>
      <c r="B228" s="48">
        <f t="shared" si="567"/>
        <v>0</v>
      </c>
      <c r="C228" s="48">
        <f t="shared" si="568"/>
        <v>132.9</v>
      </c>
      <c r="D228" s="48">
        <f t="shared" si="569"/>
        <v>92.47847999999999</v>
      </c>
      <c r="E228" s="15">
        <f t="shared" si="133"/>
        <v>69.585011286681706</v>
      </c>
      <c r="F228" s="15"/>
      <c r="G228" s="48"/>
      <c r="H228" s="48"/>
      <c r="I228" s="48"/>
      <c r="J228" s="48"/>
      <c r="K228" s="48"/>
      <c r="L228" s="48"/>
      <c r="M228" s="48"/>
      <c r="N228" s="48"/>
      <c r="O228" s="48"/>
      <c r="P228" s="48"/>
      <c r="Q228" s="48"/>
      <c r="R228" s="48"/>
      <c r="S228" s="287"/>
      <c r="T228" s="287"/>
      <c r="U228" s="287"/>
      <c r="V228" s="287"/>
      <c r="W228" s="287"/>
      <c r="X228" s="287"/>
      <c r="Y228" s="287"/>
      <c r="Z228" s="287"/>
      <c r="AA228" s="287"/>
      <c r="AB228" s="287"/>
      <c r="AC228" s="287"/>
      <c r="AD228" s="287"/>
      <c r="AE228" s="287"/>
      <c r="AF228" s="287"/>
      <c r="AG228" s="287"/>
      <c r="AH228" s="48"/>
      <c r="AI228" s="48"/>
      <c r="AJ228" s="48"/>
      <c r="AK228" s="48"/>
      <c r="AL228" s="48"/>
      <c r="AM228" s="287"/>
      <c r="AN228" s="287"/>
      <c r="AO228" s="287"/>
      <c r="AP228" s="287"/>
      <c r="AQ228" s="287"/>
      <c r="AR228" s="287"/>
      <c r="AS228" s="287"/>
      <c r="AT228" s="287"/>
      <c r="AU228" s="287"/>
      <c r="AV228" s="287"/>
      <c r="AW228" s="287"/>
      <c r="AX228" s="287"/>
      <c r="AY228" s="287"/>
      <c r="AZ228" s="287"/>
      <c r="BA228" s="287"/>
      <c r="BB228" s="287"/>
      <c r="BC228" s="287"/>
      <c r="BD228" s="287"/>
      <c r="BE228" s="15"/>
      <c r="BF228" s="15"/>
      <c r="BG228" s="287"/>
      <c r="BH228" s="287"/>
      <c r="BI228" s="287"/>
      <c r="BJ228" s="287"/>
      <c r="BK228" s="287"/>
      <c r="BL228" s="287"/>
      <c r="BM228" s="287"/>
      <c r="BN228" s="287"/>
      <c r="BO228" s="287"/>
      <c r="BP228" s="287"/>
      <c r="BQ228" s="287"/>
      <c r="BR228" s="287"/>
      <c r="BS228" s="287"/>
      <c r="BT228" s="287"/>
      <c r="BU228" s="287"/>
      <c r="BV228" s="287"/>
      <c r="BW228" s="287"/>
      <c r="BX228" s="287"/>
      <c r="BY228" s="287"/>
      <c r="BZ228" s="287"/>
      <c r="CA228" s="48">
        <v>132.9</v>
      </c>
      <c r="CB228" s="48">
        <v>92.47847999999999</v>
      </c>
      <c r="CC228" s="14">
        <f t="shared" si="641"/>
        <v>69.585011286681706</v>
      </c>
      <c r="CD228" s="14"/>
      <c r="CE228" s="48"/>
      <c r="CF228" s="15"/>
      <c r="CG228" s="287"/>
      <c r="CH228" s="287"/>
      <c r="CI228" s="287"/>
      <c r="CJ228" s="287"/>
      <c r="CK228" s="287"/>
      <c r="CL228" s="287"/>
      <c r="CM228" s="48"/>
      <c r="CN228" s="15"/>
      <c r="CO228" s="287"/>
      <c r="CP228" s="287"/>
      <c r="CQ228" s="48"/>
      <c r="CR228" s="15"/>
      <c r="CS228" s="287"/>
      <c r="CT228" s="287"/>
      <c r="CU228" s="48"/>
      <c r="CV228" s="15"/>
      <c r="CW228" s="287"/>
      <c r="CX228" s="287"/>
      <c r="CY228" s="48"/>
      <c r="CZ228" s="15"/>
      <c r="DA228" s="287"/>
      <c r="DB228" s="275"/>
      <c r="DC228" s="48"/>
      <c r="DD228" s="48"/>
      <c r="DE228" s="287"/>
      <c r="DF228" s="287"/>
      <c r="DG228" s="48"/>
      <c r="DH228" s="48"/>
      <c r="DI228" s="14"/>
      <c r="DJ228" s="14"/>
      <c r="DK228" s="48"/>
      <c r="DL228" s="15"/>
      <c r="DM228" s="14"/>
      <c r="DN228" s="14"/>
      <c r="DO228" s="48"/>
      <c r="DP228" s="15"/>
      <c r="DQ228" s="14"/>
      <c r="DR228" s="14"/>
      <c r="DS228" s="48"/>
      <c r="DT228" s="15"/>
      <c r="DU228" s="14"/>
      <c r="DV228" s="14"/>
      <c r="DW228" s="48"/>
      <c r="DX228" s="15"/>
      <c r="DY228" s="14"/>
      <c r="DZ228" s="14"/>
      <c r="EA228" s="48"/>
      <c r="EB228" s="15"/>
      <c r="EC228" s="14"/>
      <c r="ED228" s="14"/>
      <c r="EE228" s="48"/>
      <c r="EF228" s="15"/>
      <c r="EG228" s="14"/>
      <c r="EH228" s="14"/>
      <c r="EI228" s="48"/>
      <c r="EJ228" s="15"/>
      <c r="EK228" s="14"/>
      <c r="EL228" s="14"/>
      <c r="EM228" s="48"/>
      <c r="EN228" s="15"/>
      <c r="EO228" s="14"/>
      <c r="EP228" s="14"/>
      <c r="EQ228" s="48"/>
      <c r="ER228" s="15"/>
      <c r="ES228" s="14"/>
      <c r="ET228" s="14"/>
      <c r="EU228" s="48"/>
      <c r="EV228" s="15"/>
      <c r="EW228" s="14"/>
      <c r="EX228" s="14"/>
      <c r="EY228" s="48"/>
      <c r="EZ228" s="15"/>
      <c r="FA228" s="14"/>
      <c r="FB228" s="14"/>
      <c r="FC228" s="48"/>
      <c r="FD228" s="15"/>
      <c r="FE228" s="14"/>
      <c r="FF228" s="14"/>
      <c r="FG228" s="48"/>
      <c r="FH228" s="15"/>
      <c r="FI228" s="14"/>
      <c r="FJ228" s="14"/>
      <c r="FK228" s="48"/>
      <c r="FL228" s="15"/>
      <c r="FM228" s="14"/>
      <c r="FN228" s="14"/>
      <c r="FO228" s="48"/>
      <c r="FP228" s="15"/>
      <c r="FQ228" s="14"/>
      <c r="FR228" s="14"/>
      <c r="FS228" s="48"/>
      <c r="FT228" s="15"/>
      <c r="FU228" s="48"/>
      <c r="FV228" s="48"/>
      <c r="FW228" s="48"/>
      <c r="FX228" s="15"/>
      <c r="FY228" s="48"/>
      <c r="FZ228" s="48"/>
      <c r="GA228" s="48"/>
      <c r="GB228" s="15"/>
      <c r="GC228" s="48"/>
      <c r="GD228" s="48"/>
      <c r="GE228" s="48"/>
      <c r="GF228" s="15"/>
      <c r="GG228" s="48"/>
      <c r="GH228" s="48"/>
      <c r="GI228" s="48"/>
      <c r="GJ228" s="15"/>
      <c r="GK228" s="48"/>
      <c r="GL228" s="48"/>
      <c r="GM228" s="48"/>
      <c r="GN228" s="15"/>
      <c r="GO228" s="48"/>
      <c r="GP228" s="48"/>
      <c r="GQ228" s="48"/>
      <c r="GR228" s="15"/>
      <c r="GS228" s="48"/>
      <c r="GT228" s="48"/>
      <c r="GU228" s="48"/>
      <c r="GV228" s="15"/>
      <c r="GW228" s="48"/>
      <c r="GX228" s="48"/>
      <c r="GY228" s="48"/>
      <c r="GZ228" s="15"/>
      <c r="HA228" s="48"/>
      <c r="HB228" s="48"/>
      <c r="HC228" s="48"/>
      <c r="HD228" s="15"/>
      <c r="HE228" s="48"/>
      <c r="HF228" s="48"/>
      <c r="HG228" s="48"/>
      <c r="HH228" s="48"/>
      <c r="HI228" s="48"/>
      <c r="HJ228" s="48"/>
      <c r="HK228" s="48"/>
      <c r="HL228" s="15"/>
      <c r="HM228" s="14"/>
      <c r="HN228" s="14"/>
      <c r="HO228" s="48"/>
      <c r="HP228" s="15"/>
      <c r="HQ228" s="14"/>
      <c r="HR228" s="14"/>
      <c r="HS228" s="48"/>
      <c r="HT228" s="15"/>
      <c r="HU228" s="14"/>
      <c r="HV228" s="14"/>
      <c r="HW228" s="48"/>
      <c r="HX228" s="15"/>
      <c r="HY228" s="14"/>
      <c r="HZ228" s="14"/>
      <c r="IA228" s="48"/>
      <c r="IB228" s="15"/>
      <c r="IC228" s="14"/>
      <c r="ID228" s="14"/>
      <c r="IE228" s="48"/>
      <c r="IF228" s="15"/>
      <c r="IG228" s="14"/>
      <c r="IH228" s="14"/>
      <c r="II228" s="48"/>
      <c r="IJ228" s="15"/>
      <c r="IK228" s="14"/>
      <c r="IL228" s="14"/>
      <c r="IM228" s="48"/>
      <c r="IN228" s="15"/>
      <c r="IO228" s="14"/>
      <c r="IP228" s="14"/>
      <c r="IQ228" s="48"/>
      <c r="IR228" s="15"/>
      <c r="IS228" s="14"/>
    </row>
    <row r="229" spans="1:253" s="12" customFormat="1" ht="15.75" x14ac:dyDescent="0.25">
      <c r="A229" s="57" t="s">
        <v>377</v>
      </c>
      <c r="B229" s="48">
        <f t="shared" si="567"/>
        <v>0</v>
      </c>
      <c r="C229" s="48">
        <f t="shared" si="568"/>
        <v>88</v>
      </c>
      <c r="D229" s="48">
        <f t="shared" si="569"/>
        <v>77.618759999999995</v>
      </c>
      <c r="E229" s="15">
        <f t="shared" si="133"/>
        <v>88.203136363636361</v>
      </c>
      <c r="F229" s="15"/>
      <c r="G229" s="48"/>
      <c r="H229" s="48"/>
      <c r="I229" s="48"/>
      <c r="J229" s="48"/>
      <c r="K229" s="48"/>
      <c r="L229" s="48"/>
      <c r="M229" s="48"/>
      <c r="N229" s="48"/>
      <c r="O229" s="48"/>
      <c r="P229" s="48"/>
      <c r="Q229" s="48"/>
      <c r="R229" s="48"/>
      <c r="S229" s="287"/>
      <c r="T229" s="287"/>
      <c r="U229" s="287"/>
      <c r="V229" s="287"/>
      <c r="W229" s="287"/>
      <c r="X229" s="287"/>
      <c r="Y229" s="287"/>
      <c r="Z229" s="287"/>
      <c r="AA229" s="287"/>
      <c r="AB229" s="287"/>
      <c r="AC229" s="287"/>
      <c r="AD229" s="287"/>
      <c r="AE229" s="287"/>
      <c r="AF229" s="287"/>
      <c r="AG229" s="287"/>
      <c r="AH229" s="48"/>
      <c r="AI229" s="48"/>
      <c r="AJ229" s="48"/>
      <c r="AK229" s="48"/>
      <c r="AL229" s="48"/>
      <c r="AM229" s="287"/>
      <c r="AN229" s="287"/>
      <c r="AO229" s="287"/>
      <c r="AP229" s="287"/>
      <c r="AQ229" s="287"/>
      <c r="AR229" s="287"/>
      <c r="AS229" s="287"/>
      <c r="AT229" s="287"/>
      <c r="AU229" s="287"/>
      <c r="AV229" s="287"/>
      <c r="AW229" s="287"/>
      <c r="AX229" s="287"/>
      <c r="AY229" s="287"/>
      <c r="AZ229" s="287"/>
      <c r="BA229" s="287"/>
      <c r="BB229" s="287"/>
      <c r="BC229" s="287"/>
      <c r="BD229" s="287"/>
      <c r="BE229" s="15"/>
      <c r="BF229" s="15"/>
      <c r="BG229" s="287"/>
      <c r="BH229" s="287"/>
      <c r="BI229" s="287"/>
      <c r="BJ229" s="287"/>
      <c r="BK229" s="287"/>
      <c r="BL229" s="287"/>
      <c r="BM229" s="287"/>
      <c r="BN229" s="287"/>
      <c r="BO229" s="287"/>
      <c r="BP229" s="287"/>
      <c r="BQ229" s="287"/>
      <c r="BR229" s="287"/>
      <c r="BS229" s="287"/>
      <c r="BT229" s="287"/>
      <c r="BU229" s="287"/>
      <c r="BV229" s="287"/>
      <c r="BW229" s="287"/>
      <c r="BX229" s="287"/>
      <c r="BY229" s="287"/>
      <c r="BZ229" s="287"/>
      <c r="CA229" s="48">
        <v>88</v>
      </c>
      <c r="CB229" s="48">
        <v>77.618759999999995</v>
      </c>
      <c r="CC229" s="14">
        <f t="shared" si="641"/>
        <v>88.203136363636361</v>
      </c>
      <c r="CD229" s="14"/>
      <c r="CE229" s="48"/>
      <c r="CF229" s="15"/>
      <c r="CG229" s="287"/>
      <c r="CH229" s="287"/>
      <c r="CI229" s="287"/>
      <c r="CJ229" s="287"/>
      <c r="CK229" s="287"/>
      <c r="CL229" s="287"/>
      <c r="CM229" s="48"/>
      <c r="CN229" s="15"/>
      <c r="CO229" s="287"/>
      <c r="CP229" s="287"/>
      <c r="CQ229" s="48"/>
      <c r="CR229" s="15"/>
      <c r="CS229" s="287"/>
      <c r="CT229" s="287"/>
      <c r="CU229" s="48"/>
      <c r="CV229" s="15"/>
      <c r="CW229" s="287"/>
      <c r="CX229" s="287"/>
      <c r="CY229" s="48"/>
      <c r="CZ229" s="15"/>
      <c r="DA229" s="287"/>
      <c r="DB229" s="275"/>
      <c r="DC229" s="48"/>
      <c r="DD229" s="48"/>
      <c r="DE229" s="287"/>
      <c r="DF229" s="287"/>
      <c r="DG229" s="48"/>
      <c r="DH229" s="48"/>
      <c r="DI229" s="14"/>
      <c r="DJ229" s="14"/>
      <c r="DK229" s="48"/>
      <c r="DL229" s="15"/>
      <c r="DM229" s="14"/>
      <c r="DN229" s="14"/>
      <c r="DO229" s="48"/>
      <c r="DP229" s="15"/>
      <c r="DQ229" s="14"/>
      <c r="DR229" s="14"/>
      <c r="DS229" s="48"/>
      <c r="DT229" s="15"/>
      <c r="DU229" s="14"/>
      <c r="DV229" s="14"/>
      <c r="DW229" s="48"/>
      <c r="DX229" s="15"/>
      <c r="DY229" s="14"/>
      <c r="DZ229" s="14"/>
      <c r="EA229" s="48"/>
      <c r="EB229" s="15"/>
      <c r="EC229" s="14"/>
      <c r="ED229" s="14"/>
      <c r="EE229" s="48"/>
      <c r="EF229" s="15"/>
      <c r="EG229" s="14"/>
      <c r="EH229" s="14"/>
      <c r="EI229" s="48"/>
      <c r="EJ229" s="15"/>
      <c r="EK229" s="14"/>
      <c r="EL229" s="14"/>
      <c r="EM229" s="48"/>
      <c r="EN229" s="15"/>
      <c r="EO229" s="14"/>
      <c r="EP229" s="14"/>
      <c r="EQ229" s="48"/>
      <c r="ER229" s="15"/>
      <c r="ES229" s="14"/>
      <c r="ET229" s="14"/>
      <c r="EU229" s="48"/>
      <c r="EV229" s="15"/>
      <c r="EW229" s="14"/>
      <c r="EX229" s="14"/>
      <c r="EY229" s="48"/>
      <c r="EZ229" s="15"/>
      <c r="FA229" s="14"/>
      <c r="FB229" s="14"/>
      <c r="FC229" s="48"/>
      <c r="FD229" s="15"/>
      <c r="FE229" s="14"/>
      <c r="FF229" s="14"/>
      <c r="FG229" s="48"/>
      <c r="FH229" s="15"/>
      <c r="FI229" s="14"/>
      <c r="FJ229" s="14"/>
      <c r="FK229" s="48"/>
      <c r="FL229" s="15"/>
      <c r="FM229" s="14"/>
      <c r="FN229" s="14"/>
      <c r="FO229" s="48"/>
      <c r="FP229" s="15"/>
      <c r="FQ229" s="14"/>
      <c r="FR229" s="14"/>
      <c r="FS229" s="48"/>
      <c r="FT229" s="15"/>
      <c r="FU229" s="48"/>
      <c r="FV229" s="48"/>
      <c r="FW229" s="48"/>
      <c r="FX229" s="15"/>
      <c r="FY229" s="48"/>
      <c r="FZ229" s="48"/>
      <c r="GA229" s="48"/>
      <c r="GB229" s="15"/>
      <c r="GC229" s="48"/>
      <c r="GD229" s="48"/>
      <c r="GE229" s="48"/>
      <c r="GF229" s="15"/>
      <c r="GG229" s="48"/>
      <c r="GH229" s="48"/>
      <c r="GI229" s="48"/>
      <c r="GJ229" s="15"/>
      <c r="GK229" s="48"/>
      <c r="GL229" s="48"/>
      <c r="GM229" s="48"/>
      <c r="GN229" s="15"/>
      <c r="GO229" s="48"/>
      <c r="GP229" s="48"/>
      <c r="GQ229" s="48"/>
      <c r="GR229" s="15"/>
      <c r="GS229" s="48"/>
      <c r="GT229" s="48"/>
      <c r="GU229" s="48"/>
      <c r="GV229" s="15"/>
      <c r="GW229" s="48"/>
      <c r="GX229" s="48"/>
      <c r="GY229" s="48"/>
      <c r="GZ229" s="15"/>
      <c r="HA229" s="48"/>
      <c r="HB229" s="48"/>
      <c r="HC229" s="48"/>
      <c r="HD229" s="15"/>
      <c r="HE229" s="48"/>
      <c r="HF229" s="48"/>
      <c r="HG229" s="48"/>
      <c r="HH229" s="48"/>
      <c r="HI229" s="48"/>
      <c r="HJ229" s="48"/>
      <c r="HK229" s="48"/>
      <c r="HL229" s="15"/>
      <c r="HM229" s="14"/>
      <c r="HN229" s="14"/>
      <c r="HO229" s="48"/>
      <c r="HP229" s="15"/>
      <c r="HQ229" s="14"/>
      <c r="HR229" s="14"/>
      <c r="HS229" s="48"/>
      <c r="HT229" s="15"/>
      <c r="HU229" s="14"/>
      <c r="HV229" s="14"/>
      <c r="HW229" s="48"/>
      <c r="HX229" s="15"/>
      <c r="HY229" s="14"/>
      <c r="HZ229" s="14"/>
      <c r="IA229" s="48"/>
      <c r="IB229" s="15"/>
      <c r="IC229" s="14"/>
      <c r="ID229" s="14"/>
      <c r="IE229" s="48"/>
      <c r="IF229" s="15"/>
      <c r="IG229" s="14"/>
      <c r="IH229" s="14"/>
      <c r="II229" s="48"/>
      <c r="IJ229" s="15"/>
      <c r="IK229" s="14"/>
      <c r="IL229" s="14"/>
      <c r="IM229" s="48"/>
      <c r="IN229" s="15"/>
      <c r="IO229" s="14"/>
      <c r="IP229" s="14"/>
      <c r="IQ229" s="48"/>
      <c r="IR229" s="15"/>
      <c r="IS229" s="14"/>
    </row>
    <row r="230" spans="1:253" s="12" customFormat="1" ht="15.75" x14ac:dyDescent="0.25">
      <c r="A230" s="57" t="s">
        <v>569</v>
      </c>
      <c r="B230" s="48">
        <f t="shared" si="567"/>
        <v>0</v>
      </c>
      <c r="C230" s="48">
        <f t="shared" si="568"/>
        <v>88</v>
      </c>
      <c r="D230" s="48">
        <f t="shared" si="569"/>
        <v>74.18965</v>
      </c>
      <c r="E230" s="15">
        <f t="shared" si="133"/>
        <v>84.306420454545446</v>
      </c>
      <c r="F230" s="15"/>
      <c r="G230" s="48"/>
      <c r="H230" s="48"/>
      <c r="I230" s="48"/>
      <c r="J230" s="48"/>
      <c r="K230" s="48"/>
      <c r="L230" s="48"/>
      <c r="M230" s="48"/>
      <c r="N230" s="48"/>
      <c r="O230" s="48"/>
      <c r="P230" s="48"/>
      <c r="Q230" s="48"/>
      <c r="R230" s="48"/>
      <c r="S230" s="287"/>
      <c r="T230" s="287"/>
      <c r="U230" s="287"/>
      <c r="V230" s="287"/>
      <c r="W230" s="287"/>
      <c r="X230" s="287"/>
      <c r="Y230" s="287"/>
      <c r="Z230" s="287"/>
      <c r="AA230" s="287"/>
      <c r="AB230" s="287"/>
      <c r="AC230" s="287"/>
      <c r="AD230" s="287"/>
      <c r="AE230" s="287"/>
      <c r="AF230" s="287"/>
      <c r="AG230" s="287"/>
      <c r="AH230" s="48"/>
      <c r="AI230" s="48"/>
      <c r="AJ230" s="48"/>
      <c r="AK230" s="48"/>
      <c r="AL230" s="48"/>
      <c r="AM230" s="287"/>
      <c r="AN230" s="287"/>
      <c r="AO230" s="287"/>
      <c r="AP230" s="287"/>
      <c r="AQ230" s="287"/>
      <c r="AR230" s="287"/>
      <c r="AS230" s="287"/>
      <c r="AT230" s="287"/>
      <c r="AU230" s="287"/>
      <c r="AV230" s="287"/>
      <c r="AW230" s="287"/>
      <c r="AX230" s="287"/>
      <c r="AY230" s="287"/>
      <c r="AZ230" s="287"/>
      <c r="BA230" s="287"/>
      <c r="BB230" s="287"/>
      <c r="BC230" s="287"/>
      <c r="BD230" s="287"/>
      <c r="BE230" s="15"/>
      <c r="BF230" s="15"/>
      <c r="BG230" s="287"/>
      <c r="BH230" s="287"/>
      <c r="BI230" s="287"/>
      <c r="BJ230" s="287"/>
      <c r="BK230" s="287"/>
      <c r="BL230" s="287"/>
      <c r="BM230" s="287"/>
      <c r="BN230" s="287"/>
      <c r="BO230" s="287"/>
      <c r="BP230" s="287"/>
      <c r="BQ230" s="287"/>
      <c r="BR230" s="287"/>
      <c r="BS230" s="287"/>
      <c r="BT230" s="287"/>
      <c r="BU230" s="287"/>
      <c r="BV230" s="287"/>
      <c r="BW230" s="287"/>
      <c r="BX230" s="287"/>
      <c r="BY230" s="287"/>
      <c r="BZ230" s="287"/>
      <c r="CA230" s="48">
        <v>88</v>
      </c>
      <c r="CB230" s="48">
        <v>74.18965</v>
      </c>
      <c r="CC230" s="14">
        <f t="shared" si="641"/>
        <v>84.306420454545446</v>
      </c>
      <c r="CD230" s="14"/>
      <c r="CE230" s="48"/>
      <c r="CF230" s="15"/>
      <c r="CG230" s="287"/>
      <c r="CH230" s="287"/>
      <c r="CI230" s="287"/>
      <c r="CJ230" s="287"/>
      <c r="CK230" s="287"/>
      <c r="CL230" s="287"/>
      <c r="CM230" s="48"/>
      <c r="CN230" s="15"/>
      <c r="CO230" s="287"/>
      <c r="CP230" s="287"/>
      <c r="CQ230" s="48"/>
      <c r="CR230" s="15"/>
      <c r="CS230" s="287"/>
      <c r="CT230" s="287"/>
      <c r="CU230" s="48"/>
      <c r="CV230" s="15"/>
      <c r="CW230" s="287"/>
      <c r="CX230" s="287"/>
      <c r="CY230" s="48"/>
      <c r="CZ230" s="15"/>
      <c r="DA230" s="287"/>
      <c r="DB230" s="275"/>
      <c r="DC230" s="48"/>
      <c r="DD230" s="48"/>
      <c r="DE230" s="287"/>
      <c r="DF230" s="287"/>
      <c r="DG230" s="48"/>
      <c r="DH230" s="48"/>
      <c r="DI230" s="14"/>
      <c r="DJ230" s="14"/>
      <c r="DK230" s="48"/>
      <c r="DL230" s="15"/>
      <c r="DM230" s="14"/>
      <c r="DN230" s="14"/>
      <c r="DO230" s="48"/>
      <c r="DP230" s="15"/>
      <c r="DQ230" s="14"/>
      <c r="DR230" s="14"/>
      <c r="DS230" s="48"/>
      <c r="DT230" s="15"/>
      <c r="DU230" s="14"/>
      <c r="DV230" s="14"/>
      <c r="DW230" s="48"/>
      <c r="DX230" s="15"/>
      <c r="DY230" s="14"/>
      <c r="DZ230" s="14"/>
      <c r="EA230" s="48"/>
      <c r="EB230" s="15"/>
      <c r="EC230" s="14"/>
      <c r="ED230" s="14"/>
      <c r="EE230" s="48"/>
      <c r="EF230" s="15"/>
      <c r="EG230" s="14"/>
      <c r="EH230" s="14"/>
      <c r="EI230" s="48"/>
      <c r="EJ230" s="15"/>
      <c r="EK230" s="14"/>
      <c r="EL230" s="14"/>
      <c r="EM230" s="48"/>
      <c r="EN230" s="15"/>
      <c r="EO230" s="14"/>
      <c r="EP230" s="14"/>
      <c r="EQ230" s="48"/>
      <c r="ER230" s="15"/>
      <c r="ES230" s="14"/>
      <c r="ET230" s="14"/>
      <c r="EU230" s="48"/>
      <c r="EV230" s="15"/>
      <c r="EW230" s="14"/>
      <c r="EX230" s="14"/>
      <c r="EY230" s="48"/>
      <c r="EZ230" s="15"/>
      <c r="FA230" s="14"/>
      <c r="FB230" s="14"/>
      <c r="FC230" s="48"/>
      <c r="FD230" s="15"/>
      <c r="FE230" s="14"/>
      <c r="FF230" s="14"/>
      <c r="FG230" s="48"/>
      <c r="FH230" s="15"/>
      <c r="FI230" s="14"/>
      <c r="FJ230" s="14"/>
      <c r="FK230" s="48"/>
      <c r="FL230" s="15"/>
      <c r="FM230" s="14"/>
      <c r="FN230" s="14"/>
      <c r="FO230" s="48"/>
      <c r="FP230" s="15"/>
      <c r="FQ230" s="14"/>
      <c r="FR230" s="14"/>
      <c r="FS230" s="48"/>
      <c r="FT230" s="15"/>
      <c r="FU230" s="48"/>
      <c r="FV230" s="48"/>
      <c r="FW230" s="48"/>
      <c r="FX230" s="15"/>
      <c r="FY230" s="48"/>
      <c r="FZ230" s="48"/>
      <c r="GA230" s="48"/>
      <c r="GB230" s="15"/>
      <c r="GC230" s="48"/>
      <c r="GD230" s="48"/>
      <c r="GE230" s="48"/>
      <c r="GF230" s="15"/>
      <c r="GG230" s="48"/>
      <c r="GH230" s="48"/>
      <c r="GI230" s="48"/>
      <c r="GJ230" s="15"/>
      <c r="GK230" s="48"/>
      <c r="GL230" s="48"/>
      <c r="GM230" s="48"/>
      <c r="GN230" s="15"/>
      <c r="GO230" s="48"/>
      <c r="GP230" s="48"/>
      <c r="GQ230" s="48"/>
      <c r="GR230" s="15"/>
      <c r="GS230" s="48"/>
      <c r="GT230" s="48"/>
      <c r="GU230" s="48"/>
      <c r="GV230" s="15"/>
      <c r="GW230" s="48"/>
      <c r="GX230" s="48"/>
      <c r="GY230" s="48"/>
      <c r="GZ230" s="15"/>
      <c r="HA230" s="48"/>
      <c r="HB230" s="48"/>
      <c r="HC230" s="48"/>
      <c r="HD230" s="15"/>
      <c r="HE230" s="48"/>
      <c r="HF230" s="48"/>
      <c r="HG230" s="48"/>
      <c r="HH230" s="48"/>
      <c r="HI230" s="48"/>
      <c r="HJ230" s="48"/>
      <c r="HK230" s="48"/>
      <c r="HL230" s="15"/>
      <c r="HM230" s="14"/>
      <c r="HN230" s="14"/>
      <c r="HO230" s="48"/>
      <c r="HP230" s="15"/>
      <c r="HQ230" s="14"/>
      <c r="HR230" s="14"/>
      <c r="HS230" s="48"/>
      <c r="HT230" s="15"/>
      <c r="HU230" s="14"/>
      <c r="HV230" s="14"/>
      <c r="HW230" s="48"/>
      <c r="HX230" s="15"/>
      <c r="HY230" s="14"/>
      <c r="HZ230" s="14"/>
      <c r="IA230" s="48"/>
      <c r="IB230" s="15"/>
      <c r="IC230" s="14"/>
      <c r="ID230" s="14"/>
      <c r="IE230" s="48"/>
      <c r="IF230" s="15"/>
      <c r="IG230" s="14"/>
      <c r="IH230" s="14"/>
      <c r="II230" s="48"/>
      <c r="IJ230" s="15"/>
      <c r="IK230" s="14"/>
      <c r="IL230" s="14"/>
      <c r="IM230" s="48"/>
      <c r="IN230" s="15"/>
      <c r="IO230" s="14"/>
      <c r="IP230" s="14"/>
      <c r="IQ230" s="48"/>
      <c r="IR230" s="15"/>
      <c r="IS230" s="14"/>
    </row>
    <row r="231" spans="1:253" s="12" customFormat="1" ht="15.75" x14ac:dyDescent="0.25">
      <c r="A231" s="57" t="s">
        <v>764</v>
      </c>
      <c r="B231" s="48">
        <f t="shared" si="567"/>
        <v>0</v>
      </c>
      <c r="C231" s="48">
        <f t="shared" si="568"/>
        <v>132.9</v>
      </c>
      <c r="D231" s="48">
        <f t="shared" si="569"/>
        <v>132.9</v>
      </c>
      <c r="E231" s="48"/>
      <c r="F231" s="48"/>
      <c r="G231" s="48"/>
      <c r="H231" s="48"/>
      <c r="I231" s="48"/>
      <c r="J231" s="48"/>
      <c r="K231" s="48"/>
      <c r="L231" s="48"/>
      <c r="M231" s="48"/>
      <c r="N231" s="48"/>
      <c r="O231" s="48"/>
      <c r="P231" s="48"/>
      <c r="Q231" s="48"/>
      <c r="R231" s="48"/>
      <c r="S231" s="287"/>
      <c r="T231" s="287"/>
      <c r="U231" s="287"/>
      <c r="V231" s="287"/>
      <c r="W231" s="287"/>
      <c r="X231" s="287"/>
      <c r="Y231" s="287"/>
      <c r="Z231" s="287"/>
      <c r="AA231" s="287"/>
      <c r="AB231" s="287"/>
      <c r="AC231" s="287"/>
      <c r="AD231" s="287"/>
      <c r="AE231" s="287"/>
      <c r="AF231" s="287"/>
      <c r="AG231" s="287"/>
      <c r="AH231" s="48"/>
      <c r="AI231" s="48"/>
      <c r="AJ231" s="48"/>
      <c r="AK231" s="48"/>
      <c r="AL231" s="48"/>
      <c r="AM231" s="287"/>
      <c r="AN231" s="287"/>
      <c r="AO231" s="287"/>
      <c r="AP231" s="287"/>
      <c r="AQ231" s="287"/>
      <c r="AR231" s="287"/>
      <c r="AS231" s="287"/>
      <c r="AT231" s="287"/>
      <c r="AU231" s="287"/>
      <c r="AV231" s="287"/>
      <c r="AW231" s="287"/>
      <c r="AX231" s="287"/>
      <c r="AY231" s="287"/>
      <c r="AZ231" s="287"/>
      <c r="BA231" s="287"/>
      <c r="BB231" s="287"/>
      <c r="BC231" s="287"/>
      <c r="BD231" s="287"/>
      <c r="BE231" s="15"/>
      <c r="BF231" s="15"/>
      <c r="BG231" s="287"/>
      <c r="BH231" s="287"/>
      <c r="BI231" s="287"/>
      <c r="BJ231" s="287"/>
      <c r="BK231" s="287"/>
      <c r="BL231" s="287"/>
      <c r="BM231" s="287"/>
      <c r="BN231" s="287"/>
      <c r="BO231" s="287"/>
      <c r="BP231" s="287"/>
      <c r="BQ231" s="287"/>
      <c r="BR231" s="287"/>
      <c r="BS231" s="287"/>
      <c r="BT231" s="287"/>
      <c r="BU231" s="287"/>
      <c r="BV231" s="287"/>
      <c r="BW231" s="287"/>
      <c r="BX231" s="287"/>
      <c r="BY231" s="287"/>
      <c r="BZ231" s="287"/>
      <c r="CA231" s="48">
        <v>132.9</v>
      </c>
      <c r="CB231" s="48">
        <v>132.9</v>
      </c>
      <c r="CC231" s="14">
        <f t="shared" si="641"/>
        <v>100</v>
      </c>
      <c r="CD231" s="14"/>
      <c r="CE231" s="48"/>
      <c r="CF231" s="15"/>
      <c r="CG231" s="287"/>
      <c r="CH231" s="287"/>
      <c r="CI231" s="287"/>
      <c r="CJ231" s="287"/>
      <c r="CK231" s="287"/>
      <c r="CL231" s="287"/>
      <c r="CM231" s="48"/>
      <c r="CN231" s="15"/>
      <c r="CO231" s="287"/>
      <c r="CP231" s="287"/>
      <c r="CQ231" s="48"/>
      <c r="CR231" s="15"/>
      <c r="CS231" s="287"/>
      <c r="CT231" s="287"/>
      <c r="CU231" s="48"/>
      <c r="CV231" s="15"/>
      <c r="CW231" s="287"/>
      <c r="CX231" s="287"/>
      <c r="CY231" s="48"/>
      <c r="CZ231" s="15"/>
      <c r="DA231" s="287"/>
      <c r="DB231" s="275"/>
      <c r="DC231" s="48"/>
      <c r="DD231" s="48"/>
      <c r="DE231" s="287"/>
      <c r="DF231" s="287"/>
      <c r="DG231" s="48"/>
      <c r="DH231" s="48"/>
      <c r="DI231" s="14"/>
      <c r="DJ231" s="14"/>
      <c r="DK231" s="48"/>
      <c r="DL231" s="15"/>
      <c r="DM231" s="14"/>
      <c r="DN231" s="14"/>
      <c r="DO231" s="48"/>
      <c r="DP231" s="15"/>
      <c r="DQ231" s="14"/>
      <c r="DR231" s="14"/>
      <c r="DS231" s="48"/>
      <c r="DT231" s="15"/>
      <c r="DU231" s="14"/>
      <c r="DV231" s="14"/>
      <c r="DW231" s="48"/>
      <c r="DX231" s="15"/>
      <c r="DY231" s="14"/>
      <c r="DZ231" s="14"/>
      <c r="EA231" s="48"/>
      <c r="EB231" s="15"/>
      <c r="EC231" s="14"/>
      <c r="ED231" s="14"/>
      <c r="EE231" s="48"/>
      <c r="EF231" s="15"/>
      <c r="EG231" s="14"/>
      <c r="EH231" s="14"/>
      <c r="EI231" s="48"/>
      <c r="EJ231" s="15"/>
      <c r="EK231" s="14"/>
      <c r="EL231" s="14"/>
      <c r="EM231" s="48"/>
      <c r="EN231" s="15"/>
      <c r="EO231" s="14"/>
      <c r="EP231" s="14"/>
      <c r="EQ231" s="48"/>
      <c r="ER231" s="15"/>
      <c r="ES231" s="14"/>
      <c r="ET231" s="14"/>
      <c r="EU231" s="48"/>
      <c r="EV231" s="15"/>
      <c r="EW231" s="14"/>
      <c r="EX231" s="14"/>
      <c r="EY231" s="48"/>
      <c r="EZ231" s="15"/>
      <c r="FA231" s="14"/>
      <c r="FB231" s="14"/>
      <c r="FC231" s="48"/>
      <c r="FD231" s="15"/>
      <c r="FE231" s="14"/>
      <c r="FF231" s="14"/>
      <c r="FG231" s="48"/>
      <c r="FH231" s="15"/>
      <c r="FI231" s="14"/>
      <c r="FJ231" s="14"/>
      <c r="FK231" s="48"/>
      <c r="FL231" s="15"/>
      <c r="FM231" s="14"/>
      <c r="FN231" s="14"/>
      <c r="FO231" s="48"/>
      <c r="FP231" s="15"/>
      <c r="FQ231" s="14"/>
      <c r="FR231" s="14"/>
      <c r="FS231" s="48"/>
      <c r="FT231" s="15"/>
      <c r="FU231" s="48"/>
      <c r="FV231" s="48"/>
      <c r="FW231" s="48"/>
      <c r="FX231" s="15"/>
      <c r="FY231" s="48"/>
      <c r="FZ231" s="48"/>
      <c r="GA231" s="48"/>
      <c r="GB231" s="15"/>
      <c r="GC231" s="48"/>
      <c r="GD231" s="48"/>
      <c r="GE231" s="48"/>
      <c r="GF231" s="15"/>
      <c r="GG231" s="48"/>
      <c r="GH231" s="48"/>
      <c r="GI231" s="48"/>
      <c r="GJ231" s="15"/>
      <c r="GK231" s="48"/>
      <c r="GL231" s="48"/>
      <c r="GM231" s="48"/>
      <c r="GN231" s="15"/>
      <c r="GO231" s="48"/>
      <c r="GP231" s="48"/>
      <c r="GQ231" s="48"/>
      <c r="GR231" s="15"/>
      <c r="GS231" s="48"/>
      <c r="GT231" s="48"/>
      <c r="GU231" s="48"/>
      <c r="GV231" s="15"/>
      <c r="GW231" s="48"/>
      <c r="GX231" s="48"/>
      <c r="GY231" s="48"/>
      <c r="GZ231" s="15"/>
      <c r="HA231" s="48"/>
      <c r="HB231" s="48"/>
      <c r="HC231" s="48"/>
      <c r="HD231" s="15"/>
      <c r="HE231" s="48"/>
      <c r="HF231" s="48"/>
      <c r="HG231" s="48"/>
      <c r="HH231" s="48"/>
      <c r="HI231" s="48"/>
      <c r="HJ231" s="48"/>
      <c r="HK231" s="48"/>
      <c r="HL231" s="15"/>
      <c r="HM231" s="14"/>
      <c r="HN231" s="14"/>
      <c r="HO231" s="48"/>
      <c r="HP231" s="15"/>
      <c r="HQ231" s="14"/>
      <c r="HR231" s="14"/>
      <c r="HS231" s="48"/>
      <c r="HT231" s="15"/>
      <c r="HU231" s="14"/>
      <c r="HV231" s="14"/>
      <c r="HW231" s="48"/>
      <c r="HX231" s="15"/>
      <c r="HY231" s="14"/>
      <c r="HZ231" s="14"/>
      <c r="IA231" s="48"/>
      <c r="IB231" s="15"/>
      <c r="IC231" s="14"/>
      <c r="ID231" s="14"/>
      <c r="IE231" s="48"/>
      <c r="IF231" s="15"/>
      <c r="IG231" s="14"/>
      <c r="IH231" s="14"/>
      <c r="II231" s="48"/>
      <c r="IJ231" s="15"/>
      <c r="IK231" s="14"/>
      <c r="IL231" s="14"/>
      <c r="IM231" s="48"/>
      <c r="IN231" s="15"/>
      <c r="IO231" s="14"/>
      <c r="IP231" s="14"/>
      <c r="IQ231" s="48"/>
      <c r="IR231" s="15"/>
      <c r="IS231" s="14"/>
    </row>
    <row r="232" spans="1:253" s="26" customFormat="1" ht="31.5" x14ac:dyDescent="0.25">
      <c r="A232" s="118" t="s">
        <v>359</v>
      </c>
      <c r="B232" s="78">
        <f t="shared" si="567"/>
        <v>454.3</v>
      </c>
      <c r="C232" s="78">
        <f t="shared" si="568"/>
        <v>17109.004000000001</v>
      </c>
      <c r="D232" s="78">
        <f t="shared" si="569"/>
        <v>16849.825779999999</v>
      </c>
      <c r="E232" s="81">
        <f t="shared" si="133"/>
        <v>98.48513554617206</v>
      </c>
      <c r="F232" s="81"/>
      <c r="G232" s="81">
        <f t="shared" ref="G232:AI232" si="648">G233+G235+G239+G242</f>
        <v>0</v>
      </c>
      <c r="H232" s="81">
        <f t="shared" si="648"/>
        <v>0</v>
      </c>
      <c r="I232" s="81">
        <f t="shared" si="648"/>
        <v>0</v>
      </c>
      <c r="J232" s="81"/>
      <c r="K232" s="81">
        <f t="shared" si="648"/>
        <v>0</v>
      </c>
      <c r="L232" s="81">
        <f t="shared" si="648"/>
        <v>0</v>
      </c>
      <c r="M232" s="81">
        <f t="shared" si="648"/>
        <v>0</v>
      </c>
      <c r="N232" s="81">
        <f t="shared" ref="N232" si="649">N233+N235+N239+N242</f>
        <v>0</v>
      </c>
      <c r="O232" s="81">
        <f t="shared" si="648"/>
        <v>0</v>
      </c>
      <c r="P232" s="81">
        <f t="shared" si="648"/>
        <v>0</v>
      </c>
      <c r="Q232" s="81">
        <f t="shared" si="648"/>
        <v>0</v>
      </c>
      <c r="R232" s="81"/>
      <c r="S232" s="81">
        <f t="shared" si="648"/>
        <v>0</v>
      </c>
      <c r="T232" s="81">
        <f t="shared" si="648"/>
        <v>0</v>
      </c>
      <c r="U232" s="81">
        <f t="shared" si="648"/>
        <v>0</v>
      </c>
      <c r="V232" s="81"/>
      <c r="W232" s="81">
        <f t="shared" si="648"/>
        <v>0</v>
      </c>
      <c r="X232" s="81">
        <f t="shared" si="648"/>
        <v>0</v>
      </c>
      <c r="Y232" s="81">
        <f t="shared" si="648"/>
        <v>0</v>
      </c>
      <c r="Z232" s="81">
        <f t="shared" ref="Z232" si="650">Z233+Z235+Z239+Z242</f>
        <v>0</v>
      </c>
      <c r="AA232" s="81">
        <f t="shared" si="648"/>
        <v>0</v>
      </c>
      <c r="AB232" s="81">
        <f t="shared" si="648"/>
        <v>0</v>
      </c>
      <c r="AC232" s="81">
        <f t="shared" si="648"/>
        <v>0</v>
      </c>
      <c r="AD232" s="81">
        <f t="shared" ref="AD232" si="651">AD233+AD235+AD239+AD242</f>
        <v>0</v>
      </c>
      <c r="AE232" s="81">
        <f t="shared" si="648"/>
        <v>0</v>
      </c>
      <c r="AF232" s="81">
        <f t="shared" ref="AF232" si="652">AF233+AF235+AF239+AF242</f>
        <v>0</v>
      </c>
      <c r="AG232" s="81">
        <f t="shared" si="648"/>
        <v>0</v>
      </c>
      <c r="AH232" s="81">
        <f t="shared" ref="AH232" si="653">AH233+AH235+AH239+AH242</f>
        <v>454.3</v>
      </c>
      <c r="AI232" s="81">
        <f t="shared" si="648"/>
        <v>454.3</v>
      </c>
      <c r="AJ232" s="81">
        <f t="shared" ref="AJ232" si="654">AJ233+AJ235+AJ239+AJ242</f>
        <v>454.3</v>
      </c>
      <c r="AK232" s="79">
        <f t="shared" si="213"/>
        <v>100</v>
      </c>
      <c r="AL232" s="79"/>
      <c r="AM232" s="81">
        <f>AM233+AM235+AM239+AM242</f>
        <v>5898.7039999999997</v>
      </c>
      <c r="AN232" s="81">
        <f>AN233+AN235+AN239+AN242</f>
        <v>5898.7039999999997</v>
      </c>
      <c r="AO232" s="79">
        <f>AN232/AM232*100</f>
        <v>100</v>
      </c>
      <c r="AP232" s="79"/>
      <c r="AQ232" s="81">
        <f t="shared" ref="AQ232:AS232" si="655">AQ233+AQ235+AQ239+AQ242</f>
        <v>0</v>
      </c>
      <c r="AR232" s="81">
        <f t="shared" si="655"/>
        <v>0</v>
      </c>
      <c r="AS232" s="81">
        <f t="shared" si="655"/>
        <v>0</v>
      </c>
      <c r="AT232" s="81"/>
      <c r="AU232" s="81">
        <f>SUM(AU233:AU244)</f>
        <v>769</v>
      </c>
      <c r="AV232" s="81">
        <f t="shared" ref="AV232:AZ232" si="656">SUM(AV233:AV244)</f>
        <v>769</v>
      </c>
      <c r="AW232" s="81">
        <f>AV232/AU232*100</f>
        <v>100</v>
      </c>
      <c r="AX232" s="81"/>
      <c r="AY232" s="81">
        <f t="shared" si="656"/>
        <v>2325</v>
      </c>
      <c r="AZ232" s="81">
        <f t="shared" si="656"/>
        <v>2325</v>
      </c>
      <c r="BA232" s="81">
        <f>AZ232/AY232*100</f>
        <v>100</v>
      </c>
      <c r="BB232" s="81"/>
      <c r="BC232" s="81">
        <f t="shared" ref="BC232:BI232" si="657">BC233+BC235+BC239+BC242</f>
        <v>1200</v>
      </c>
      <c r="BD232" s="81">
        <f t="shared" ref="BD232" si="658">BD233+BD235+BD239+BD242</f>
        <v>1200</v>
      </c>
      <c r="BE232" s="81">
        <f t="shared" si="599"/>
        <v>100</v>
      </c>
      <c r="BF232" s="81"/>
      <c r="BG232" s="81">
        <f t="shared" si="657"/>
        <v>0</v>
      </c>
      <c r="BH232" s="81">
        <f t="shared" si="657"/>
        <v>0</v>
      </c>
      <c r="BI232" s="81">
        <f t="shared" si="657"/>
        <v>0</v>
      </c>
      <c r="BJ232" s="81"/>
      <c r="BK232" s="81">
        <f t="shared" ref="BK232:BY232" si="659">BK233+BK235+BK239+BK242</f>
        <v>0</v>
      </c>
      <c r="BL232" s="81">
        <f t="shared" si="659"/>
        <v>0</v>
      </c>
      <c r="BM232" s="81">
        <f t="shared" si="659"/>
        <v>0</v>
      </c>
      <c r="BN232" s="81"/>
      <c r="BO232" s="81">
        <f t="shared" si="659"/>
        <v>0</v>
      </c>
      <c r="BP232" s="81">
        <f t="shared" si="659"/>
        <v>0</v>
      </c>
      <c r="BQ232" s="81">
        <f t="shared" si="659"/>
        <v>0</v>
      </c>
      <c r="BR232" s="81"/>
      <c r="BS232" s="81">
        <f t="shared" si="659"/>
        <v>0</v>
      </c>
      <c r="BT232" s="81">
        <f t="shared" si="659"/>
        <v>0</v>
      </c>
      <c r="BU232" s="81">
        <f t="shared" si="659"/>
        <v>0</v>
      </c>
      <c r="BV232" s="81"/>
      <c r="BW232" s="81">
        <f t="shared" si="659"/>
        <v>0</v>
      </c>
      <c r="BX232" s="81">
        <f t="shared" si="659"/>
        <v>0</v>
      </c>
      <c r="BY232" s="81">
        <f t="shared" si="659"/>
        <v>0</v>
      </c>
      <c r="BZ232" s="81"/>
      <c r="CA232" s="81">
        <f>SUM(CA233:CA244)</f>
        <v>3043</v>
      </c>
      <c r="CB232" s="81">
        <f>SUM(CB233:CB244)</f>
        <v>2783.8217799999998</v>
      </c>
      <c r="CC232" s="79">
        <f t="shared" ref="CC232:CC244" si="660">CB232/CA232*100</f>
        <v>91.482805783766011</v>
      </c>
      <c r="CD232" s="79"/>
      <c r="CE232" s="81"/>
      <c r="CF232" s="81">
        <f>SUM(CF233:CF244)</f>
        <v>0</v>
      </c>
      <c r="CG232" s="79"/>
      <c r="CH232" s="79"/>
      <c r="CI232" s="81">
        <f t="shared" ref="CI232" si="661">CI233+CI235+CI239+CI242</f>
        <v>0</v>
      </c>
      <c r="CJ232" s="81">
        <f t="shared" ref="CJ232" si="662">CJ233+CJ235+CJ239+CJ242</f>
        <v>0</v>
      </c>
      <c r="CK232" s="81">
        <f t="shared" ref="CK232" si="663">CK233+CK235+CK239+CK242</f>
        <v>0</v>
      </c>
      <c r="CL232" s="81"/>
      <c r="CM232" s="81">
        <f>SUM(CM233:CM244)</f>
        <v>3094</v>
      </c>
      <c r="CN232" s="81">
        <f>SUM(CN233:CN244)</f>
        <v>3094</v>
      </c>
      <c r="CO232" s="79">
        <f t="shared" ref="CO232:CO233" si="664">CN232/CM232*100</f>
        <v>100</v>
      </c>
      <c r="CP232" s="79"/>
      <c r="CQ232" s="81">
        <f>SUM(CQ233:CQ244)</f>
        <v>0</v>
      </c>
      <c r="CR232" s="81">
        <f>SUM(CR233:CR244)</f>
        <v>0</v>
      </c>
      <c r="CS232" s="79"/>
      <c r="CT232" s="79"/>
      <c r="CU232" s="81">
        <f>SUM(CU233:CU244)</f>
        <v>0</v>
      </c>
      <c r="CV232" s="81">
        <f>SUM(CV233:CV244)</f>
        <v>0</v>
      </c>
      <c r="CW232" s="79"/>
      <c r="CX232" s="79"/>
      <c r="CY232" s="81">
        <f>SUM(CY233:CY244)</f>
        <v>0</v>
      </c>
      <c r="CZ232" s="81">
        <f>SUM(CZ233:CZ244)</f>
        <v>0</v>
      </c>
      <c r="DA232" s="79"/>
      <c r="DB232" s="153"/>
      <c r="DC232" s="81">
        <f>SUM(DC233:DC244)</f>
        <v>0</v>
      </c>
      <c r="DD232" s="81">
        <f>SUM(DD233:DD244)</f>
        <v>0</v>
      </c>
      <c r="DE232" s="79"/>
      <c r="DF232" s="79"/>
      <c r="DG232" s="81">
        <f>SUM(DG233:DG244)</f>
        <v>50</v>
      </c>
      <c r="DH232" s="81">
        <f>SUM(DH233:DH244)</f>
        <v>50</v>
      </c>
      <c r="DI232" s="79">
        <f t="shared" si="582"/>
        <v>100</v>
      </c>
      <c r="DJ232" s="79"/>
      <c r="DK232" s="81">
        <f>SUM(DK233:DK244)</f>
        <v>0</v>
      </c>
      <c r="DL232" s="81">
        <f>SUM(DL233:DL244)</f>
        <v>0</v>
      </c>
      <c r="DM232" s="79"/>
      <c r="DN232" s="79"/>
      <c r="DO232" s="81">
        <f>SUM(DO233:DO244)</f>
        <v>0</v>
      </c>
      <c r="DP232" s="81">
        <f>SUM(DP233:DP244)</f>
        <v>0</v>
      </c>
      <c r="DQ232" s="79"/>
      <c r="DR232" s="79"/>
      <c r="DS232" s="81">
        <f>SUM(DS233:DS244)</f>
        <v>35</v>
      </c>
      <c r="DT232" s="81">
        <f>SUM(DT233:DT244)</f>
        <v>35</v>
      </c>
      <c r="DU232" s="79">
        <f t="shared" ref="DU232:DU233" si="665">DT232/DS232*100</f>
        <v>100</v>
      </c>
      <c r="DV232" s="79"/>
      <c r="DW232" s="81">
        <f>SUM(DW233:DW244)</f>
        <v>0</v>
      </c>
      <c r="DX232" s="81">
        <f>SUM(DX233:DX244)</f>
        <v>0</v>
      </c>
      <c r="DY232" s="79"/>
      <c r="DZ232" s="79"/>
      <c r="EA232" s="81">
        <f>SUM(EA233:EA244)</f>
        <v>0</v>
      </c>
      <c r="EB232" s="81">
        <f>SUM(EB233:EB244)</f>
        <v>0</v>
      </c>
      <c r="EC232" s="79"/>
      <c r="ED232" s="79"/>
      <c r="EE232" s="81">
        <f>SUM(EE233:EE244)</f>
        <v>0</v>
      </c>
      <c r="EF232" s="81">
        <f>SUM(EF233:EF244)</f>
        <v>0</v>
      </c>
      <c r="EG232" s="79"/>
      <c r="EH232" s="79"/>
      <c r="EI232" s="81">
        <f>SUM(EI233:EI244)</f>
        <v>0</v>
      </c>
      <c r="EJ232" s="81">
        <f>SUM(EJ233:EJ244)</f>
        <v>0</v>
      </c>
      <c r="EK232" s="79"/>
      <c r="EL232" s="79"/>
      <c r="EM232" s="81">
        <f>SUM(EM233:EM244)</f>
        <v>0</v>
      </c>
      <c r="EN232" s="81">
        <f>SUM(EN233:EN244)</f>
        <v>0</v>
      </c>
      <c r="EO232" s="79"/>
      <c r="EP232" s="79"/>
      <c r="EQ232" s="81">
        <f>SUM(EQ233:EQ244)</f>
        <v>0</v>
      </c>
      <c r="ER232" s="81">
        <f>SUM(ER233:ER244)</f>
        <v>0</v>
      </c>
      <c r="ES232" s="79"/>
      <c r="ET232" s="79"/>
      <c r="EU232" s="81">
        <f>SUM(EU233:EU244)</f>
        <v>0</v>
      </c>
      <c r="EV232" s="81">
        <f>SUM(EV233:EV244)</f>
        <v>0</v>
      </c>
      <c r="EW232" s="79"/>
      <c r="EX232" s="79"/>
      <c r="EY232" s="81">
        <f>SUM(EY233:EY244)</f>
        <v>0</v>
      </c>
      <c r="EZ232" s="81">
        <f>SUM(EZ233:EZ244)</f>
        <v>0</v>
      </c>
      <c r="FA232" s="79"/>
      <c r="FB232" s="79"/>
      <c r="FC232" s="81">
        <f>SUM(FC233:FC244)</f>
        <v>0</v>
      </c>
      <c r="FD232" s="81">
        <f>SUM(FD233:FD244)</f>
        <v>0</v>
      </c>
      <c r="FE232" s="79"/>
      <c r="FF232" s="79"/>
      <c r="FG232" s="81">
        <f>SUM(FG233:FG244)</f>
        <v>0</v>
      </c>
      <c r="FH232" s="81">
        <f>SUM(FH233:FH244)</f>
        <v>0</v>
      </c>
      <c r="FI232" s="79"/>
      <c r="FJ232" s="79"/>
      <c r="FK232" s="81">
        <f>SUM(FK233:FK244)</f>
        <v>0</v>
      </c>
      <c r="FL232" s="81">
        <f>SUM(FL233:FL244)</f>
        <v>0</v>
      </c>
      <c r="FM232" s="79"/>
      <c r="FN232" s="79"/>
      <c r="FO232" s="81">
        <f>SUM(FO233:FO244)</f>
        <v>0</v>
      </c>
      <c r="FP232" s="81">
        <f>SUM(FP233:FP244)</f>
        <v>0</v>
      </c>
      <c r="FQ232" s="79"/>
      <c r="FR232" s="79"/>
      <c r="FS232" s="81">
        <f t="shared" ref="FS232:FT232" si="666">FS233+FS235+FS239+FS242</f>
        <v>0</v>
      </c>
      <c r="FT232" s="81">
        <f t="shared" si="666"/>
        <v>0</v>
      </c>
      <c r="FU232" s="79"/>
      <c r="FV232" s="79"/>
      <c r="FW232" s="81">
        <f t="shared" ref="FW232:FX232" si="667">FW233+FW235+FW239+FW242</f>
        <v>0</v>
      </c>
      <c r="FX232" s="81">
        <f t="shared" si="667"/>
        <v>0</v>
      </c>
      <c r="FY232" s="79"/>
      <c r="FZ232" s="79"/>
      <c r="GA232" s="81"/>
      <c r="GB232" s="81"/>
      <c r="GC232" s="79"/>
      <c r="GD232" s="79"/>
      <c r="GE232" s="81"/>
      <c r="GF232" s="81"/>
      <c r="GG232" s="79"/>
      <c r="GH232" s="79"/>
      <c r="GI232" s="81"/>
      <c r="GJ232" s="81"/>
      <c r="GK232" s="79"/>
      <c r="GL232" s="79"/>
      <c r="GM232" s="81"/>
      <c r="GN232" s="81"/>
      <c r="GO232" s="79"/>
      <c r="GP232" s="79"/>
      <c r="GQ232" s="81"/>
      <c r="GR232" s="81"/>
      <c r="GS232" s="79"/>
      <c r="GT232" s="79"/>
      <c r="GU232" s="81"/>
      <c r="GV232" s="81"/>
      <c r="GW232" s="79"/>
      <c r="GX232" s="79"/>
      <c r="GY232" s="81"/>
      <c r="GZ232" s="81"/>
      <c r="HA232" s="79"/>
      <c r="HB232" s="79"/>
      <c r="HC232" s="81"/>
      <c r="HD232" s="81"/>
      <c r="HE232" s="79"/>
      <c r="HF232" s="79"/>
      <c r="HG232" s="81"/>
      <c r="HH232" s="81"/>
      <c r="HI232" s="79"/>
      <c r="HJ232" s="79"/>
      <c r="HK232" s="81">
        <f>SUM(HK233:HK244)</f>
        <v>240</v>
      </c>
      <c r="HL232" s="81">
        <f>SUM(HL233:HL244)</f>
        <v>240</v>
      </c>
      <c r="HM232" s="79">
        <f t="shared" si="586"/>
        <v>100</v>
      </c>
      <c r="HN232" s="79"/>
      <c r="HO232" s="81"/>
      <c r="HP232" s="81"/>
      <c r="HQ232" s="79"/>
      <c r="HR232" s="79"/>
      <c r="HS232" s="81"/>
      <c r="HT232" s="81"/>
      <c r="HU232" s="79"/>
      <c r="HV232" s="79"/>
      <c r="HW232" s="81"/>
      <c r="HX232" s="81"/>
      <c r="HY232" s="79"/>
      <c r="HZ232" s="79"/>
      <c r="IA232" s="81"/>
      <c r="IB232" s="81"/>
      <c r="IC232" s="79"/>
      <c r="ID232" s="79"/>
      <c r="IE232" s="81"/>
      <c r="IF232" s="81"/>
      <c r="IG232" s="79"/>
      <c r="IH232" s="79"/>
      <c r="II232" s="81"/>
      <c r="IJ232" s="81"/>
      <c r="IK232" s="79"/>
      <c r="IL232" s="79"/>
      <c r="IM232" s="81"/>
      <c r="IN232" s="81"/>
      <c r="IO232" s="79"/>
      <c r="IP232" s="79"/>
      <c r="IQ232" s="81"/>
      <c r="IR232" s="81"/>
      <c r="IS232" s="79"/>
    </row>
    <row r="233" spans="1:253" s="12" customFormat="1" ht="16.5" customHeight="1" x14ac:dyDescent="0.25">
      <c r="A233" s="57" t="s">
        <v>357</v>
      </c>
      <c r="B233" s="48">
        <f t="shared" si="567"/>
        <v>454.3</v>
      </c>
      <c r="C233" s="48">
        <f t="shared" si="568"/>
        <v>14994.804</v>
      </c>
      <c r="D233" s="48">
        <f t="shared" si="569"/>
        <v>14994.804</v>
      </c>
      <c r="E233" s="15">
        <f t="shared" si="133"/>
        <v>100</v>
      </c>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4"/>
      <c r="AD233" s="15"/>
      <c r="AE233" s="15"/>
      <c r="AF233" s="15"/>
      <c r="AG233" s="14"/>
      <c r="AH233" s="15">
        <v>454.3</v>
      </c>
      <c r="AI233" s="15">
        <v>454.3</v>
      </c>
      <c r="AJ233" s="15">
        <v>454.3</v>
      </c>
      <c r="AK233" s="14">
        <f t="shared" si="213"/>
        <v>100</v>
      </c>
      <c r="AL233" s="14"/>
      <c r="AM233" s="15">
        <v>5898.7039999999997</v>
      </c>
      <c r="AN233" s="15">
        <v>5898.7039999999997</v>
      </c>
      <c r="AO233" s="14">
        <f t="shared" ref="AO233" si="668">AN233/AM233*100</f>
        <v>100</v>
      </c>
      <c r="AP233" s="14"/>
      <c r="AQ233" s="15"/>
      <c r="AR233" s="15"/>
      <c r="AS233" s="14"/>
      <c r="AT233" s="14"/>
      <c r="AU233" s="15">
        <v>769</v>
      </c>
      <c r="AV233" s="15">
        <v>769</v>
      </c>
      <c r="AW233" s="15">
        <f t="shared" ref="AW233:AW268" si="669">AV233/AU233*100</f>
        <v>100</v>
      </c>
      <c r="AX233" s="15"/>
      <c r="AY233" s="14">
        <v>2325</v>
      </c>
      <c r="AZ233" s="14">
        <v>2325</v>
      </c>
      <c r="BA233" s="15">
        <f t="shared" ref="BA233:BA246" si="670">AZ233/AY233*100</f>
        <v>100</v>
      </c>
      <c r="BB233" s="15"/>
      <c r="BC233" s="15">
        <v>1200</v>
      </c>
      <c r="BD233" s="15">
        <v>1200</v>
      </c>
      <c r="BE233" s="15">
        <f t="shared" si="599"/>
        <v>100</v>
      </c>
      <c r="BF233" s="15"/>
      <c r="BG233" s="15"/>
      <c r="BH233" s="15"/>
      <c r="BI233" s="14"/>
      <c r="BJ233" s="14"/>
      <c r="BK233" s="15"/>
      <c r="BL233" s="15"/>
      <c r="BM233" s="14"/>
      <c r="BN233" s="14"/>
      <c r="BO233" s="15"/>
      <c r="BP233" s="15"/>
      <c r="BQ233" s="14"/>
      <c r="BR233" s="14"/>
      <c r="BS233" s="15"/>
      <c r="BT233" s="15"/>
      <c r="BU233" s="14"/>
      <c r="BV233" s="14"/>
      <c r="BW233" s="15"/>
      <c r="BX233" s="15"/>
      <c r="BY233" s="14"/>
      <c r="BZ233" s="14"/>
      <c r="CA233" s="48">
        <v>928.8</v>
      </c>
      <c r="CB233" s="48">
        <v>928.8</v>
      </c>
      <c r="CC233" s="14">
        <f t="shared" si="660"/>
        <v>100</v>
      </c>
      <c r="CD233" s="14"/>
      <c r="CE233" s="48"/>
      <c r="CF233" s="15"/>
      <c r="CG233" s="14"/>
      <c r="CH233" s="14"/>
      <c r="CI233" s="15"/>
      <c r="CJ233" s="15"/>
      <c r="CK233" s="14"/>
      <c r="CL233" s="14"/>
      <c r="CM233" s="15">
        <v>3094</v>
      </c>
      <c r="CN233" s="15">
        <v>3094</v>
      </c>
      <c r="CO233" s="14">
        <f t="shared" si="664"/>
        <v>100</v>
      </c>
      <c r="CP233" s="14"/>
      <c r="CQ233" s="15"/>
      <c r="CR233" s="15"/>
      <c r="CS233" s="14"/>
      <c r="CT233" s="14"/>
      <c r="CU233" s="15"/>
      <c r="CV233" s="15"/>
      <c r="CW233" s="14"/>
      <c r="CX233" s="14"/>
      <c r="CY233" s="15"/>
      <c r="CZ233" s="15"/>
      <c r="DA233" s="14"/>
      <c r="DB233" s="155"/>
      <c r="DC233" s="15"/>
      <c r="DD233" s="15"/>
      <c r="DE233" s="14"/>
      <c r="DF233" s="14"/>
      <c r="DG233" s="15">
        <v>50</v>
      </c>
      <c r="DH233" s="15">
        <v>50</v>
      </c>
      <c r="DI233" s="14">
        <f t="shared" si="582"/>
        <v>100</v>
      </c>
      <c r="DJ233" s="14"/>
      <c r="DK233" s="15"/>
      <c r="DL233" s="15"/>
      <c r="DM233" s="14"/>
      <c r="DN233" s="14"/>
      <c r="DO233" s="15"/>
      <c r="DP233" s="15"/>
      <c r="DQ233" s="14"/>
      <c r="DR233" s="14"/>
      <c r="DS233" s="15">
        <v>35</v>
      </c>
      <c r="DT233" s="15">
        <v>35</v>
      </c>
      <c r="DU233" s="14">
        <f t="shared" si="665"/>
        <v>100</v>
      </c>
      <c r="DV233" s="14"/>
      <c r="DW233" s="15"/>
      <c r="DX233" s="15"/>
      <c r="DY233" s="14"/>
      <c r="DZ233" s="14"/>
      <c r="EA233" s="15"/>
      <c r="EB233" s="15"/>
      <c r="EC233" s="14"/>
      <c r="ED233" s="14"/>
      <c r="EE233" s="15"/>
      <c r="EF233" s="15"/>
      <c r="EG233" s="14"/>
      <c r="EH233" s="14"/>
      <c r="EI233" s="15"/>
      <c r="EJ233" s="15"/>
      <c r="EK233" s="14"/>
      <c r="EL233" s="14"/>
      <c r="EM233" s="15"/>
      <c r="EN233" s="15"/>
      <c r="EO233" s="14"/>
      <c r="EP233" s="14"/>
      <c r="EQ233" s="15"/>
      <c r="ER233" s="15"/>
      <c r="ES233" s="14"/>
      <c r="ET233" s="14"/>
      <c r="EU233" s="15"/>
      <c r="EV233" s="15"/>
      <c r="EW233" s="14"/>
      <c r="EX233" s="14"/>
      <c r="EY233" s="15"/>
      <c r="EZ233" s="15"/>
      <c r="FA233" s="14"/>
      <c r="FB233" s="14"/>
      <c r="FC233" s="15"/>
      <c r="FD233" s="15"/>
      <c r="FE233" s="14"/>
      <c r="FF233" s="14"/>
      <c r="FG233" s="15"/>
      <c r="FH233" s="15"/>
      <c r="FI233" s="14"/>
      <c r="FJ233" s="14"/>
      <c r="FK233" s="15"/>
      <c r="FL233" s="15"/>
      <c r="FM233" s="14"/>
      <c r="FN233" s="14"/>
      <c r="FO233" s="15"/>
      <c r="FP233" s="15"/>
      <c r="FQ233" s="14"/>
      <c r="FR233" s="14"/>
      <c r="FS233" s="15"/>
      <c r="FT233" s="15"/>
      <c r="FU233" s="14"/>
      <c r="FV233" s="14"/>
      <c r="FW233" s="15"/>
      <c r="FX233" s="15"/>
      <c r="FY233" s="14"/>
      <c r="FZ233" s="14"/>
      <c r="GA233" s="15"/>
      <c r="GB233" s="15"/>
      <c r="GC233" s="14"/>
      <c r="GD233" s="14"/>
      <c r="GE233" s="15"/>
      <c r="GF233" s="15"/>
      <c r="GG233" s="14"/>
      <c r="GH233" s="14"/>
      <c r="GI233" s="15"/>
      <c r="GJ233" s="15"/>
      <c r="GK233" s="14"/>
      <c r="GL233" s="14"/>
      <c r="GM233" s="15"/>
      <c r="GN233" s="15"/>
      <c r="GO233" s="14"/>
      <c r="GP233" s="14"/>
      <c r="GQ233" s="15"/>
      <c r="GR233" s="15"/>
      <c r="GS233" s="14"/>
      <c r="GT233" s="14"/>
      <c r="GU233" s="15"/>
      <c r="GV233" s="15"/>
      <c r="GW233" s="14"/>
      <c r="GX233" s="14"/>
      <c r="GY233" s="15"/>
      <c r="GZ233" s="15"/>
      <c r="HA233" s="14"/>
      <c r="HB233" s="14"/>
      <c r="HC233" s="15"/>
      <c r="HD233" s="15"/>
      <c r="HE233" s="14"/>
      <c r="HF233" s="14"/>
      <c r="HG233" s="15"/>
      <c r="HH233" s="15"/>
      <c r="HI233" s="14"/>
      <c r="HJ233" s="14"/>
      <c r="HK233" s="15">
        <v>240</v>
      </c>
      <c r="HL233" s="15">
        <v>240</v>
      </c>
      <c r="HM233" s="14">
        <f t="shared" si="586"/>
        <v>100</v>
      </c>
      <c r="HN233" s="14"/>
      <c r="HO233" s="15"/>
      <c r="HP233" s="15"/>
      <c r="HQ233" s="14"/>
      <c r="HR233" s="14"/>
      <c r="HS233" s="15"/>
      <c r="HT233" s="15"/>
      <c r="HU233" s="14"/>
      <c r="HV233" s="14"/>
      <c r="HW233" s="15"/>
      <c r="HX233" s="15"/>
      <c r="HY233" s="14"/>
      <c r="HZ233" s="14"/>
      <c r="IA233" s="15"/>
      <c r="IB233" s="15"/>
      <c r="IC233" s="14"/>
      <c r="ID233" s="14"/>
      <c r="IE233" s="15"/>
      <c r="IF233" s="15"/>
      <c r="IG233" s="14"/>
      <c r="IH233" s="14"/>
      <c r="II233" s="15"/>
      <c r="IJ233" s="15"/>
      <c r="IK233" s="14"/>
      <c r="IL233" s="14"/>
      <c r="IM233" s="15"/>
      <c r="IN233" s="15"/>
      <c r="IO233" s="14"/>
      <c r="IP233" s="14"/>
      <c r="IQ233" s="15"/>
      <c r="IR233" s="15"/>
      <c r="IS233" s="14"/>
    </row>
    <row r="234" spans="1:253" s="12" customFormat="1" ht="16.5" customHeight="1" x14ac:dyDescent="0.25">
      <c r="A234" s="57" t="s">
        <v>570</v>
      </c>
      <c r="B234" s="48">
        <f t="shared" si="567"/>
        <v>0</v>
      </c>
      <c r="C234" s="48">
        <f t="shared" si="568"/>
        <v>177.5</v>
      </c>
      <c r="D234" s="48">
        <f t="shared" si="569"/>
        <v>89.793770000000009</v>
      </c>
      <c r="E234" s="15">
        <f t="shared" si="133"/>
        <v>50.588039436619724</v>
      </c>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4"/>
      <c r="AD234" s="15"/>
      <c r="AE234" s="15"/>
      <c r="AF234" s="15"/>
      <c r="AG234" s="14"/>
      <c r="AH234" s="15"/>
      <c r="AI234" s="15"/>
      <c r="AJ234" s="15"/>
      <c r="AK234" s="14"/>
      <c r="AL234" s="14"/>
      <c r="AM234" s="15"/>
      <c r="AN234" s="15"/>
      <c r="AO234" s="14"/>
      <c r="AP234" s="14"/>
      <c r="AQ234" s="15"/>
      <c r="AR234" s="15"/>
      <c r="AS234" s="14"/>
      <c r="AT234" s="14"/>
      <c r="AU234" s="15"/>
      <c r="AV234" s="15"/>
      <c r="AW234" s="81"/>
      <c r="AX234" s="81"/>
      <c r="AY234" s="14"/>
      <c r="AZ234" s="14"/>
      <c r="BA234" s="81"/>
      <c r="BB234" s="81"/>
      <c r="BC234" s="15"/>
      <c r="BD234" s="15"/>
      <c r="BE234" s="14"/>
      <c r="BF234" s="14"/>
      <c r="BG234" s="15"/>
      <c r="BH234" s="15"/>
      <c r="BI234" s="14"/>
      <c r="BJ234" s="14"/>
      <c r="BK234" s="15"/>
      <c r="BL234" s="15"/>
      <c r="BM234" s="14"/>
      <c r="BN234" s="14"/>
      <c r="BO234" s="15"/>
      <c r="BP234" s="15"/>
      <c r="BQ234" s="14"/>
      <c r="BR234" s="14"/>
      <c r="BS234" s="15"/>
      <c r="BT234" s="15"/>
      <c r="BU234" s="14"/>
      <c r="BV234" s="14"/>
      <c r="BW234" s="15"/>
      <c r="BX234" s="15"/>
      <c r="BY234" s="14"/>
      <c r="BZ234" s="14"/>
      <c r="CA234" s="48">
        <v>177.5</v>
      </c>
      <c r="CB234" s="48">
        <v>89.793770000000009</v>
      </c>
      <c r="CC234" s="14">
        <f t="shared" si="660"/>
        <v>50.588039436619724</v>
      </c>
      <c r="CD234" s="14"/>
      <c r="CE234" s="48"/>
      <c r="CF234" s="15"/>
      <c r="CG234" s="14"/>
      <c r="CH234" s="14"/>
      <c r="CI234" s="15"/>
      <c r="CJ234" s="15"/>
      <c r="CK234" s="14"/>
      <c r="CL234" s="14"/>
      <c r="CM234" s="48"/>
      <c r="CN234" s="15"/>
      <c r="CO234" s="14"/>
      <c r="CP234" s="14"/>
      <c r="CQ234" s="48"/>
      <c r="CR234" s="15"/>
      <c r="CS234" s="14"/>
      <c r="CT234" s="14"/>
      <c r="CU234" s="48"/>
      <c r="CV234" s="15"/>
      <c r="CW234" s="14"/>
      <c r="CX234" s="14"/>
      <c r="CY234" s="48"/>
      <c r="CZ234" s="15"/>
      <c r="DA234" s="14"/>
      <c r="DB234" s="155"/>
      <c r="DC234" s="48"/>
      <c r="DD234" s="48"/>
      <c r="DE234" s="14"/>
      <c r="DF234" s="14"/>
      <c r="DG234" s="48"/>
      <c r="DH234" s="48"/>
      <c r="DI234" s="14"/>
      <c r="DJ234" s="14"/>
      <c r="DK234" s="48"/>
      <c r="DL234" s="15"/>
      <c r="DM234" s="14"/>
      <c r="DN234" s="14"/>
      <c r="DO234" s="48"/>
      <c r="DP234" s="15"/>
      <c r="DQ234" s="14"/>
      <c r="DR234" s="14"/>
      <c r="DS234" s="48"/>
      <c r="DT234" s="15"/>
      <c r="DU234" s="14"/>
      <c r="DV234" s="14"/>
      <c r="DW234" s="48"/>
      <c r="DX234" s="15"/>
      <c r="DY234" s="14"/>
      <c r="DZ234" s="14"/>
      <c r="EA234" s="48"/>
      <c r="EB234" s="15"/>
      <c r="EC234" s="14"/>
      <c r="ED234" s="14"/>
      <c r="EE234" s="48"/>
      <c r="EF234" s="15"/>
      <c r="EG234" s="14"/>
      <c r="EH234" s="14"/>
      <c r="EI234" s="48"/>
      <c r="EJ234" s="15"/>
      <c r="EK234" s="14"/>
      <c r="EL234" s="14"/>
      <c r="EM234" s="48"/>
      <c r="EN234" s="15"/>
      <c r="EO234" s="14"/>
      <c r="EP234" s="14"/>
      <c r="EQ234" s="48"/>
      <c r="ER234" s="15"/>
      <c r="ES234" s="14"/>
      <c r="ET234" s="14"/>
      <c r="EU234" s="48"/>
      <c r="EV234" s="15"/>
      <c r="EW234" s="14"/>
      <c r="EX234" s="14"/>
      <c r="EY234" s="48"/>
      <c r="EZ234" s="15"/>
      <c r="FA234" s="14"/>
      <c r="FB234" s="14"/>
      <c r="FC234" s="48"/>
      <c r="FD234" s="15"/>
      <c r="FE234" s="14"/>
      <c r="FF234" s="14"/>
      <c r="FG234" s="48"/>
      <c r="FH234" s="15"/>
      <c r="FI234" s="14"/>
      <c r="FJ234" s="14"/>
      <c r="FK234" s="48"/>
      <c r="FL234" s="15"/>
      <c r="FM234" s="14"/>
      <c r="FN234" s="14"/>
      <c r="FO234" s="48"/>
      <c r="FP234" s="15"/>
      <c r="FQ234" s="14"/>
      <c r="FR234" s="14"/>
      <c r="FS234" s="15"/>
      <c r="FT234" s="15"/>
      <c r="FU234" s="14"/>
      <c r="FV234" s="14"/>
      <c r="FW234" s="15"/>
      <c r="FX234" s="15"/>
      <c r="FY234" s="14"/>
      <c r="FZ234" s="14"/>
      <c r="GA234" s="15"/>
      <c r="GB234" s="15"/>
      <c r="GC234" s="14"/>
      <c r="GD234" s="14"/>
      <c r="GE234" s="15"/>
      <c r="GF234" s="15"/>
      <c r="GG234" s="14"/>
      <c r="GH234" s="14"/>
      <c r="GI234" s="15"/>
      <c r="GJ234" s="15"/>
      <c r="GK234" s="14"/>
      <c r="GL234" s="14"/>
      <c r="GM234" s="15"/>
      <c r="GN234" s="15"/>
      <c r="GO234" s="14"/>
      <c r="GP234" s="14"/>
      <c r="GQ234" s="15"/>
      <c r="GR234" s="15"/>
      <c r="GS234" s="14"/>
      <c r="GT234" s="14"/>
      <c r="GU234" s="15"/>
      <c r="GV234" s="15"/>
      <c r="GW234" s="14"/>
      <c r="GX234" s="14"/>
      <c r="GY234" s="15"/>
      <c r="GZ234" s="15"/>
      <c r="HA234" s="14"/>
      <c r="HB234" s="14"/>
      <c r="HC234" s="15"/>
      <c r="HD234" s="15"/>
      <c r="HE234" s="14"/>
      <c r="HF234" s="14"/>
      <c r="HG234" s="15"/>
      <c r="HH234" s="15"/>
      <c r="HI234" s="14"/>
      <c r="HJ234" s="14"/>
      <c r="HK234" s="15"/>
      <c r="HL234" s="15"/>
      <c r="HM234" s="14"/>
      <c r="HN234" s="14"/>
      <c r="HO234" s="15"/>
      <c r="HP234" s="15"/>
      <c r="HQ234" s="14"/>
      <c r="HR234" s="14"/>
      <c r="HS234" s="15"/>
      <c r="HT234" s="15"/>
      <c r="HU234" s="14"/>
      <c r="HV234" s="14"/>
      <c r="HW234" s="15"/>
      <c r="HX234" s="15"/>
      <c r="HY234" s="14"/>
      <c r="HZ234" s="14"/>
      <c r="IA234" s="15"/>
      <c r="IB234" s="15"/>
      <c r="IC234" s="14"/>
      <c r="ID234" s="14"/>
      <c r="IE234" s="15"/>
      <c r="IF234" s="15"/>
      <c r="IG234" s="14"/>
      <c r="IH234" s="14"/>
      <c r="II234" s="15"/>
      <c r="IJ234" s="15"/>
      <c r="IK234" s="14"/>
      <c r="IL234" s="14"/>
      <c r="IM234" s="15"/>
      <c r="IN234" s="15"/>
      <c r="IO234" s="14"/>
      <c r="IP234" s="14"/>
      <c r="IQ234" s="15"/>
      <c r="IR234" s="15"/>
      <c r="IS234" s="14"/>
    </row>
    <row r="235" spans="1:253" s="12" customFormat="1" ht="15.75" x14ac:dyDescent="0.25">
      <c r="A235" s="57" t="s">
        <v>356</v>
      </c>
      <c r="B235" s="48">
        <f t="shared" si="567"/>
        <v>0</v>
      </c>
      <c r="C235" s="48">
        <f t="shared" si="568"/>
        <v>177.5</v>
      </c>
      <c r="D235" s="48">
        <f t="shared" si="569"/>
        <v>147.92274</v>
      </c>
      <c r="E235" s="15">
        <f t="shared" si="133"/>
        <v>83.336754929577467</v>
      </c>
      <c r="F235" s="15"/>
      <c r="G235" s="48"/>
      <c r="H235" s="48"/>
      <c r="I235" s="48"/>
      <c r="J235" s="48"/>
      <c r="K235" s="48"/>
      <c r="L235" s="48"/>
      <c r="M235" s="48"/>
      <c r="N235" s="48"/>
      <c r="O235" s="48"/>
      <c r="P235" s="48"/>
      <c r="Q235" s="48"/>
      <c r="R235" s="48"/>
      <c r="S235" s="287"/>
      <c r="T235" s="287"/>
      <c r="U235" s="287"/>
      <c r="V235" s="287"/>
      <c r="W235" s="287"/>
      <c r="X235" s="287"/>
      <c r="Y235" s="287"/>
      <c r="Z235" s="287"/>
      <c r="AA235" s="287"/>
      <c r="AB235" s="287"/>
      <c r="AC235" s="287"/>
      <c r="AD235" s="287"/>
      <c r="AE235" s="287"/>
      <c r="AF235" s="287"/>
      <c r="AG235" s="287"/>
      <c r="AH235" s="48"/>
      <c r="AI235" s="48"/>
      <c r="AJ235" s="48"/>
      <c r="AK235" s="48"/>
      <c r="AL235" s="48"/>
      <c r="AM235" s="14"/>
      <c r="AN235" s="14"/>
      <c r="AO235" s="14"/>
      <c r="AP235" s="14"/>
      <c r="AQ235" s="287"/>
      <c r="AR235" s="287"/>
      <c r="AS235" s="287"/>
      <c r="AT235" s="287"/>
      <c r="AU235" s="287"/>
      <c r="AV235" s="287"/>
      <c r="AW235" s="81"/>
      <c r="AX235" s="81"/>
      <c r="AY235" s="287"/>
      <c r="AZ235" s="287"/>
      <c r="BA235" s="81"/>
      <c r="BB235" s="81"/>
      <c r="BC235" s="287"/>
      <c r="BD235" s="287"/>
      <c r="BE235" s="287"/>
      <c r="BF235" s="287"/>
      <c r="BG235" s="287"/>
      <c r="BH235" s="287"/>
      <c r="BI235" s="287"/>
      <c r="BJ235" s="287"/>
      <c r="BK235" s="287"/>
      <c r="BL235" s="287"/>
      <c r="BM235" s="287"/>
      <c r="BN235" s="287"/>
      <c r="BO235" s="287"/>
      <c r="BP235" s="287"/>
      <c r="BQ235" s="287"/>
      <c r="BR235" s="287"/>
      <c r="BS235" s="287"/>
      <c r="BT235" s="287"/>
      <c r="BU235" s="287"/>
      <c r="BV235" s="287"/>
      <c r="BW235" s="287"/>
      <c r="BX235" s="287"/>
      <c r="BY235" s="287"/>
      <c r="BZ235" s="287"/>
      <c r="CA235" s="48">
        <v>177.5</v>
      </c>
      <c r="CB235" s="48">
        <v>147.92274</v>
      </c>
      <c r="CC235" s="14">
        <f t="shared" si="660"/>
        <v>83.336754929577467</v>
      </c>
      <c r="CD235" s="14"/>
      <c r="CE235" s="48"/>
      <c r="CF235" s="15"/>
      <c r="CG235" s="287"/>
      <c r="CH235" s="287"/>
      <c r="CI235" s="287"/>
      <c r="CJ235" s="287"/>
      <c r="CK235" s="287"/>
      <c r="CL235" s="287"/>
      <c r="CM235" s="48"/>
      <c r="CN235" s="15"/>
      <c r="CO235" s="287"/>
      <c r="CP235" s="287"/>
      <c r="CQ235" s="48"/>
      <c r="CR235" s="15"/>
      <c r="CS235" s="287"/>
      <c r="CT235" s="287"/>
      <c r="CU235" s="48"/>
      <c r="CV235" s="15"/>
      <c r="CW235" s="287"/>
      <c r="CX235" s="287"/>
      <c r="CY235" s="48"/>
      <c r="CZ235" s="15"/>
      <c r="DA235" s="287"/>
      <c r="DB235" s="275"/>
      <c r="DC235" s="48"/>
      <c r="DD235" s="48"/>
      <c r="DE235" s="287"/>
      <c r="DF235" s="287"/>
      <c r="DG235" s="48"/>
      <c r="DH235" s="48"/>
      <c r="DI235" s="14"/>
      <c r="DJ235" s="14"/>
      <c r="DK235" s="48"/>
      <c r="DL235" s="15"/>
      <c r="DM235" s="14"/>
      <c r="DN235" s="14"/>
      <c r="DO235" s="48"/>
      <c r="DP235" s="15"/>
      <c r="DQ235" s="14"/>
      <c r="DR235" s="14"/>
      <c r="DS235" s="48"/>
      <c r="DT235" s="15"/>
      <c r="DU235" s="14"/>
      <c r="DV235" s="14"/>
      <c r="DW235" s="48"/>
      <c r="DX235" s="15"/>
      <c r="DY235" s="14"/>
      <c r="DZ235" s="14"/>
      <c r="EA235" s="48"/>
      <c r="EB235" s="15"/>
      <c r="EC235" s="14"/>
      <c r="ED235" s="14"/>
      <c r="EE235" s="48"/>
      <c r="EF235" s="15"/>
      <c r="EG235" s="14"/>
      <c r="EH235" s="14"/>
      <c r="EI235" s="48"/>
      <c r="EJ235" s="15"/>
      <c r="EK235" s="14"/>
      <c r="EL235" s="14"/>
      <c r="EM235" s="48"/>
      <c r="EN235" s="15"/>
      <c r="EO235" s="14"/>
      <c r="EP235" s="14"/>
      <c r="EQ235" s="48"/>
      <c r="ER235" s="15"/>
      <c r="ES235" s="14"/>
      <c r="ET235" s="14"/>
      <c r="EU235" s="48"/>
      <c r="EV235" s="15"/>
      <c r="EW235" s="14"/>
      <c r="EX235" s="14"/>
      <c r="EY235" s="48"/>
      <c r="EZ235" s="15"/>
      <c r="FA235" s="14"/>
      <c r="FB235" s="14"/>
      <c r="FC235" s="48"/>
      <c r="FD235" s="15"/>
      <c r="FE235" s="14"/>
      <c r="FF235" s="14"/>
      <c r="FG235" s="48"/>
      <c r="FH235" s="15"/>
      <c r="FI235" s="14"/>
      <c r="FJ235" s="14"/>
      <c r="FK235" s="48"/>
      <c r="FL235" s="15"/>
      <c r="FM235" s="14"/>
      <c r="FN235" s="14"/>
      <c r="FO235" s="48"/>
      <c r="FP235" s="15"/>
      <c r="FQ235" s="14"/>
      <c r="FR235" s="14"/>
      <c r="FS235" s="48"/>
      <c r="FT235" s="15"/>
      <c r="FU235" s="48"/>
      <c r="FV235" s="48"/>
      <c r="FW235" s="48"/>
      <c r="FX235" s="15"/>
      <c r="FY235" s="48"/>
      <c r="FZ235" s="48"/>
      <c r="GA235" s="48"/>
      <c r="GB235" s="15"/>
      <c r="GC235" s="48"/>
      <c r="GD235" s="48"/>
      <c r="GE235" s="48"/>
      <c r="GF235" s="15"/>
      <c r="GG235" s="48"/>
      <c r="GH235" s="48"/>
      <c r="GI235" s="48"/>
      <c r="GJ235" s="15"/>
      <c r="GK235" s="48"/>
      <c r="GL235" s="48"/>
      <c r="GM235" s="48"/>
      <c r="GN235" s="15"/>
      <c r="GO235" s="48"/>
      <c r="GP235" s="48"/>
      <c r="GQ235" s="48"/>
      <c r="GR235" s="15"/>
      <c r="GS235" s="48"/>
      <c r="GT235" s="48"/>
      <c r="GU235" s="48"/>
      <c r="GV235" s="15"/>
      <c r="GW235" s="48"/>
      <c r="GX235" s="48"/>
      <c r="GY235" s="48"/>
      <c r="GZ235" s="15"/>
      <c r="HA235" s="48"/>
      <c r="HB235" s="48"/>
      <c r="HC235" s="48"/>
      <c r="HD235" s="15"/>
      <c r="HE235" s="48"/>
      <c r="HF235" s="48"/>
      <c r="HG235" s="48"/>
      <c r="HH235" s="48"/>
      <c r="HI235" s="48"/>
      <c r="HJ235" s="48"/>
      <c r="HK235" s="48"/>
      <c r="HL235" s="15"/>
      <c r="HM235" s="14"/>
      <c r="HN235" s="14"/>
      <c r="HO235" s="48"/>
      <c r="HP235" s="15"/>
      <c r="HQ235" s="14"/>
      <c r="HR235" s="14"/>
      <c r="HS235" s="48"/>
      <c r="HT235" s="15"/>
      <c r="HU235" s="14"/>
      <c r="HV235" s="14"/>
      <c r="HW235" s="48"/>
      <c r="HX235" s="15"/>
      <c r="HY235" s="14"/>
      <c r="HZ235" s="14"/>
      <c r="IA235" s="48"/>
      <c r="IB235" s="15"/>
      <c r="IC235" s="14"/>
      <c r="ID235" s="14"/>
      <c r="IE235" s="48"/>
      <c r="IF235" s="15"/>
      <c r="IG235" s="14"/>
      <c r="IH235" s="14"/>
      <c r="II235" s="48"/>
      <c r="IJ235" s="15"/>
      <c r="IK235" s="14"/>
      <c r="IL235" s="14"/>
      <c r="IM235" s="48"/>
      <c r="IN235" s="15"/>
      <c r="IO235" s="14"/>
      <c r="IP235" s="14"/>
      <c r="IQ235" s="48"/>
      <c r="IR235" s="15"/>
      <c r="IS235" s="14"/>
    </row>
    <row r="236" spans="1:253" s="12" customFormat="1" ht="15.75" x14ac:dyDescent="0.25">
      <c r="A236" s="57" t="s">
        <v>571</v>
      </c>
      <c r="B236" s="48">
        <f t="shared" si="567"/>
        <v>0</v>
      </c>
      <c r="C236" s="48">
        <f t="shared" si="568"/>
        <v>177.5</v>
      </c>
      <c r="D236" s="48">
        <f t="shared" si="569"/>
        <v>177.43</v>
      </c>
      <c r="E236" s="15">
        <f t="shared" si="133"/>
        <v>99.960563380281698</v>
      </c>
      <c r="F236" s="15"/>
      <c r="G236" s="48"/>
      <c r="H236" s="48"/>
      <c r="I236" s="48"/>
      <c r="J236" s="48"/>
      <c r="K236" s="48"/>
      <c r="L236" s="48"/>
      <c r="M236" s="48"/>
      <c r="N236" s="48"/>
      <c r="O236" s="48"/>
      <c r="P236" s="48"/>
      <c r="Q236" s="48"/>
      <c r="R236" s="48"/>
      <c r="S236" s="287"/>
      <c r="T236" s="287"/>
      <c r="U236" s="287"/>
      <c r="V236" s="287"/>
      <c r="W236" s="287"/>
      <c r="X236" s="287"/>
      <c r="Y236" s="287"/>
      <c r="Z236" s="287"/>
      <c r="AA236" s="287"/>
      <c r="AB236" s="287"/>
      <c r="AC236" s="287"/>
      <c r="AD236" s="287"/>
      <c r="AE236" s="287"/>
      <c r="AF236" s="287"/>
      <c r="AG236" s="287"/>
      <c r="AH236" s="48"/>
      <c r="AI236" s="48"/>
      <c r="AJ236" s="48"/>
      <c r="AK236" s="48"/>
      <c r="AL236" s="48"/>
      <c r="AM236" s="14"/>
      <c r="AN236" s="14"/>
      <c r="AO236" s="14"/>
      <c r="AP236" s="14"/>
      <c r="AQ236" s="287"/>
      <c r="AR236" s="287"/>
      <c r="AS236" s="287"/>
      <c r="AT236" s="287"/>
      <c r="AU236" s="287"/>
      <c r="AV236" s="287"/>
      <c r="AW236" s="81"/>
      <c r="AX236" s="81"/>
      <c r="AY236" s="287"/>
      <c r="AZ236" s="287"/>
      <c r="BA236" s="81"/>
      <c r="BB236" s="81"/>
      <c r="BC236" s="287"/>
      <c r="BD236" s="287"/>
      <c r="BE236" s="287"/>
      <c r="BF236" s="287"/>
      <c r="BG236" s="287"/>
      <c r="BH236" s="287"/>
      <c r="BI236" s="287"/>
      <c r="BJ236" s="287"/>
      <c r="BK236" s="287"/>
      <c r="BL236" s="287"/>
      <c r="BM236" s="287"/>
      <c r="BN236" s="287"/>
      <c r="BO236" s="287"/>
      <c r="BP236" s="287"/>
      <c r="BQ236" s="287"/>
      <c r="BR236" s="287"/>
      <c r="BS236" s="287"/>
      <c r="BT236" s="287"/>
      <c r="BU236" s="287"/>
      <c r="BV236" s="287"/>
      <c r="BW236" s="287"/>
      <c r="BX236" s="287"/>
      <c r="BY236" s="287"/>
      <c r="BZ236" s="287"/>
      <c r="CA236" s="48">
        <v>177.5</v>
      </c>
      <c r="CB236" s="48">
        <v>177.43</v>
      </c>
      <c r="CC236" s="14">
        <f t="shared" si="660"/>
        <v>99.960563380281698</v>
      </c>
      <c r="CD236" s="14"/>
      <c r="CE236" s="48"/>
      <c r="CF236" s="15"/>
      <c r="CG236" s="287"/>
      <c r="CH236" s="287"/>
      <c r="CI236" s="287"/>
      <c r="CJ236" s="287"/>
      <c r="CK236" s="287"/>
      <c r="CL236" s="287"/>
      <c r="CM236" s="48"/>
      <c r="CN236" s="15"/>
      <c r="CO236" s="287"/>
      <c r="CP236" s="287"/>
      <c r="CQ236" s="48"/>
      <c r="CR236" s="15"/>
      <c r="CS236" s="287"/>
      <c r="CT236" s="287"/>
      <c r="CU236" s="48"/>
      <c r="CV236" s="15"/>
      <c r="CW236" s="287"/>
      <c r="CX236" s="287"/>
      <c r="CY236" s="48"/>
      <c r="CZ236" s="15"/>
      <c r="DA236" s="287"/>
      <c r="DB236" s="275"/>
      <c r="DC236" s="48"/>
      <c r="DD236" s="48"/>
      <c r="DE236" s="287"/>
      <c r="DF236" s="287"/>
      <c r="DG236" s="48"/>
      <c r="DH236" s="48"/>
      <c r="DI236" s="14"/>
      <c r="DJ236" s="14"/>
      <c r="DK236" s="48"/>
      <c r="DL236" s="15"/>
      <c r="DM236" s="14"/>
      <c r="DN236" s="14"/>
      <c r="DO236" s="48"/>
      <c r="DP236" s="15"/>
      <c r="DQ236" s="14"/>
      <c r="DR236" s="14"/>
      <c r="DS236" s="48"/>
      <c r="DT236" s="15"/>
      <c r="DU236" s="14"/>
      <c r="DV236" s="14"/>
      <c r="DW236" s="48"/>
      <c r="DX236" s="15"/>
      <c r="DY236" s="14"/>
      <c r="DZ236" s="14"/>
      <c r="EA236" s="48"/>
      <c r="EB236" s="15"/>
      <c r="EC236" s="14"/>
      <c r="ED236" s="14"/>
      <c r="EE236" s="48"/>
      <c r="EF236" s="15"/>
      <c r="EG236" s="14"/>
      <c r="EH236" s="14"/>
      <c r="EI236" s="48"/>
      <c r="EJ236" s="15"/>
      <c r="EK236" s="14"/>
      <c r="EL236" s="14"/>
      <c r="EM236" s="48"/>
      <c r="EN236" s="15"/>
      <c r="EO236" s="14"/>
      <c r="EP236" s="14"/>
      <c r="EQ236" s="48"/>
      <c r="ER236" s="15"/>
      <c r="ES236" s="14"/>
      <c r="ET236" s="14"/>
      <c r="EU236" s="48"/>
      <c r="EV236" s="15"/>
      <c r="EW236" s="14"/>
      <c r="EX236" s="14"/>
      <c r="EY236" s="48"/>
      <c r="EZ236" s="15"/>
      <c r="FA236" s="14"/>
      <c r="FB236" s="14"/>
      <c r="FC236" s="48"/>
      <c r="FD236" s="15"/>
      <c r="FE236" s="14"/>
      <c r="FF236" s="14"/>
      <c r="FG236" s="48"/>
      <c r="FH236" s="15"/>
      <c r="FI236" s="14"/>
      <c r="FJ236" s="14"/>
      <c r="FK236" s="48"/>
      <c r="FL236" s="15"/>
      <c r="FM236" s="14"/>
      <c r="FN236" s="14"/>
      <c r="FO236" s="48"/>
      <c r="FP236" s="15"/>
      <c r="FQ236" s="14"/>
      <c r="FR236" s="14"/>
      <c r="FS236" s="48"/>
      <c r="FT236" s="15"/>
      <c r="FU236" s="48"/>
      <c r="FV236" s="48"/>
      <c r="FW236" s="48"/>
      <c r="FX236" s="15"/>
      <c r="FY236" s="48"/>
      <c r="FZ236" s="48"/>
      <c r="GA236" s="48"/>
      <c r="GB236" s="15"/>
      <c r="GC236" s="48"/>
      <c r="GD236" s="48"/>
      <c r="GE236" s="48"/>
      <c r="GF236" s="15"/>
      <c r="GG236" s="48"/>
      <c r="GH236" s="48"/>
      <c r="GI236" s="48"/>
      <c r="GJ236" s="15"/>
      <c r="GK236" s="48"/>
      <c r="GL236" s="48"/>
      <c r="GM236" s="48"/>
      <c r="GN236" s="15"/>
      <c r="GO236" s="48"/>
      <c r="GP236" s="48"/>
      <c r="GQ236" s="48"/>
      <c r="GR236" s="15"/>
      <c r="GS236" s="48"/>
      <c r="GT236" s="48"/>
      <c r="GU236" s="48"/>
      <c r="GV236" s="15"/>
      <c r="GW236" s="48"/>
      <c r="GX236" s="48"/>
      <c r="GY236" s="48"/>
      <c r="GZ236" s="15"/>
      <c r="HA236" s="48"/>
      <c r="HB236" s="48"/>
      <c r="HC236" s="48"/>
      <c r="HD236" s="15"/>
      <c r="HE236" s="48"/>
      <c r="HF236" s="48"/>
      <c r="HG236" s="48"/>
      <c r="HH236" s="48"/>
      <c r="HI236" s="48"/>
      <c r="HJ236" s="48"/>
      <c r="HK236" s="48"/>
      <c r="HL236" s="15"/>
      <c r="HM236" s="14"/>
      <c r="HN236" s="14"/>
      <c r="HO236" s="48"/>
      <c r="HP236" s="15"/>
      <c r="HQ236" s="14"/>
      <c r="HR236" s="14"/>
      <c r="HS236" s="48"/>
      <c r="HT236" s="15"/>
      <c r="HU236" s="14"/>
      <c r="HV236" s="14"/>
      <c r="HW236" s="48"/>
      <c r="HX236" s="15"/>
      <c r="HY236" s="14"/>
      <c r="HZ236" s="14"/>
      <c r="IA236" s="48"/>
      <c r="IB236" s="15"/>
      <c r="IC236" s="14"/>
      <c r="ID236" s="14"/>
      <c r="IE236" s="48"/>
      <c r="IF236" s="15"/>
      <c r="IG236" s="14"/>
      <c r="IH236" s="14"/>
      <c r="II236" s="48"/>
      <c r="IJ236" s="15"/>
      <c r="IK236" s="14"/>
      <c r="IL236" s="14"/>
      <c r="IM236" s="48"/>
      <c r="IN236" s="15"/>
      <c r="IO236" s="14"/>
      <c r="IP236" s="14"/>
      <c r="IQ236" s="48"/>
      <c r="IR236" s="15"/>
      <c r="IS236" s="14"/>
    </row>
    <row r="237" spans="1:253" s="12" customFormat="1" ht="15.75" x14ac:dyDescent="0.25">
      <c r="A237" s="57" t="s">
        <v>369</v>
      </c>
      <c r="B237" s="48">
        <f t="shared" si="567"/>
        <v>0</v>
      </c>
      <c r="C237" s="48">
        <f t="shared" si="568"/>
        <v>177.5</v>
      </c>
      <c r="D237" s="48">
        <f t="shared" si="569"/>
        <v>177.5</v>
      </c>
      <c r="E237" s="15">
        <f t="shared" si="133"/>
        <v>100</v>
      </c>
      <c r="F237" s="15"/>
      <c r="G237" s="48"/>
      <c r="H237" s="48"/>
      <c r="I237" s="48"/>
      <c r="J237" s="48"/>
      <c r="K237" s="48"/>
      <c r="L237" s="48"/>
      <c r="M237" s="48"/>
      <c r="N237" s="48"/>
      <c r="O237" s="48"/>
      <c r="P237" s="48"/>
      <c r="Q237" s="48"/>
      <c r="R237" s="48"/>
      <c r="S237" s="287"/>
      <c r="T237" s="287"/>
      <c r="U237" s="287"/>
      <c r="V237" s="287"/>
      <c r="W237" s="287"/>
      <c r="X237" s="287"/>
      <c r="Y237" s="287"/>
      <c r="Z237" s="287"/>
      <c r="AA237" s="287"/>
      <c r="AB237" s="287"/>
      <c r="AC237" s="287"/>
      <c r="AD237" s="287"/>
      <c r="AE237" s="287"/>
      <c r="AF237" s="287"/>
      <c r="AG237" s="287"/>
      <c r="AH237" s="48"/>
      <c r="AI237" s="48"/>
      <c r="AJ237" s="48"/>
      <c r="AK237" s="48"/>
      <c r="AL237" s="48"/>
      <c r="AM237" s="14"/>
      <c r="AN237" s="14"/>
      <c r="AO237" s="14"/>
      <c r="AP237" s="14"/>
      <c r="AQ237" s="287"/>
      <c r="AR237" s="287"/>
      <c r="AS237" s="287"/>
      <c r="AT237" s="287"/>
      <c r="AU237" s="287"/>
      <c r="AV237" s="287"/>
      <c r="AW237" s="81"/>
      <c r="AX237" s="81"/>
      <c r="AY237" s="287"/>
      <c r="AZ237" s="287"/>
      <c r="BA237" s="81"/>
      <c r="BB237" s="81"/>
      <c r="BC237" s="287"/>
      <c r="BD237" s="287"/>
      <c r="BE237" s="287"/>
      <c r="BF237" s="287"/>
      <c r="BG237" s="287"/>
      <c r="BH237" s="287"/>
      <c r="BI237" s="287"/>
      <c r="BJ237" s="287"/>
      <c r="BK237" s="287"/>
      <c r="BL237" s="287"/>
      <c r="BM237" s="287"/>
      <c r="BN237" s="287"/>
      <c r="BO237" s="287"/>
      <c r="BP237" s="287"/>
      <c r="BQ237" s="287"/>
      <c r="BR237" s="287"/>
      <c r="BS237" s="287"/>
      <c r="BT237" s="287"/>
      <c r="BU237" s="287"/>
      <c r="BV237" s="287"/>
      <c r="BW237" s="287"/>
      <c r="BX237" s="287"/>
      <c r="BY237" s="287"/>
      <c r="BZ237" s="287"/>
      <c r="CA237" s="48">
        <v>177.5</v>
      </c>
      <c r="CB237" s="48">
        <v>177.5</v>
      </c>
      <c r="CC237" s="14">
        <f t="shared" si="660"/>
        <v>100</v>
      </c>
      <c r="CD237" s="14"/>
      <c r="CE237" s="48"/>
      <c r="CF237" s="15"/>
      <c r="CG237" s="287"/>
      <c r="CH237" s="287"/>
      <c r="CI237" s="287"/>
      <c r="CJ237" s="287"/>
      <c r="CK237" s="287"/>
      <c r="CL237" s="287"/>
      <c r="CM237" s="48"/>
      <c r="CN237" s="15"/>
      <c r="CO237" s="287"/>
      <c r="CP237" s="287"/>
      <c r="CQ237" s="48"/>
      <c r="CR237" s="15"/>
      <c r="CS237" s="287"/>
      <c r="CT237" s="287"/>
      <c r="CU237" s="48"/>
      <c r="CV237" s="15"/>
      <c r="CW237" s="287"/>
      <c r="CX237" s="287"/>
      <c r="CY237" s="48"/>
      <c r="CZ237" s="15"/>
      <c r="DA237" s="287"/>
      <c r="DB237" s="275"/>
      <c r="DC237" s="48"/>
      <c r="DD237" s="48"/>
      <c r="DE237" s="287"/>
      <c r="DF237" s="287"/>
      <c r="DG237" s="48"/>
      <c r="DH237" s="48"/>
      <c r="DI237" s="14"/>
      <c r="DJ237" s="14"/>
      <c r="DK237" s="48"/>
      <c r="DL237" s="15"/>
      <c r="DM237" s="14"/>
      <c r="DN237" s="14"/>
      <c r="DO237" s="48"/>
      <c r="DP237" s="15"/>
      <c r="DQ237" s="14"/>
      <c r="DR237" s="14"/>
      <c r="DS237" s="48"/>
      <c r="DT237" s="15"/>
      <c r="DU237" s="14"/>
      <c r="DV237" s="14"/>
      <c r="DW237" s="48"/>
      <c r="DX237" s="15"/>
      <c r="DY237" s="14"/>
      <c r="DZ237" s="14"/>
      <c r="EA237" s="48"/>
      <c r="EB237" s="15"/>
      <c r="EC237" s="14"/>
      <c r="ED237" s="14"/>
      <c r="EE237" s="48"/>
      <c r="EF237" s="15"/>
      <c r="EG237" s="14"/>
      <c r="EH237" s="14"/>
      <c r="EI237" s="48"/>
      <c r="EJ237" s="15"/>
      <c r="EK237" s="14"/>
      <c r="EL237" s="14"/>
      <c r="EM237" s="48"/>
      <c r="EN237" s="15"/>
      <c r="EO237" s="14"/>
      <c r="EP237" s="14"/>
      <c r="EQ237" s="48"/>
      <c r="ER237" s="15"/>
      <c r="ES237" s="14"/>
      <c r="ET237" s="14"/>
      <c r="EU237" s="48"/>
      <c r="EV237" s="15"/>
      <c r="EW237" s="14"/>
      <c r="EX237" s="14"/>
      <c r="EY237" s="48"/>
      <c r="EZ237" s="15"/>
      <c r="FA237" s="14"/>
      <c r="FB237" s="14"/>
      <c r="FC237" s="48"/>
      <c r="FD237" s="15"/>
      <c r="FE237" s="14"/>
      <c r="FF237" s="14"/>
      <c r="FG237" s="48"/>
      <c r="FH237" s="15"/>
      <c r="FI237" s="14"/>
      <c r="FJ237" s="14"/>
      <c r="FK237" s="48"/>
      <c r="FL237" s="15"/>
      <c r="FM237" s="14"/>
      <c r="FN237" s="14"/>
      <c r="FO237" s="48"/>
      <c r="FP237" s="15"/>
      <c r="FQ237" s="14"/>
      <c r="FR237" s="14"/>
      <c r="FS237" s="48"/>
      <c r="FT237" s="15"/>
      <c r="FU237" s="48"/>
      <c r="FV237" s="48"/>
      <c r="FW237" s="48"/>
      <c r="FX237" s="15"/>
      <c r="FY237" s="48"/>
      <c r="FZ237" s="48"/>
      <c r="GA237" s="48"/>
      <c r="GB237" s="15"/>
      <c r="GC237" s="48"/>
      <c r="GD237" s="48"/>
      <c r="GE237" s="48"/>
      <c r="GF237" s="15"/>
      <c r="GG237" s="48"/>
      <c r="GH237" s="48"/>
      <c r="GI237" s="48"/>
      <c r="GJ237" s="15"/>
      <c r="GK237" s="48"/>
      <c r="GL237" s="48"/>
      <c r="GM237" s="48"/>
      <c r="GN237" s="15"/>
      <c r="GO237" s="48"/>
      <c r="GP237" s="48"/>
      <c r="GQ237" s="48"/>
      <c r="GR237" s="15"/>
      <c r="GS237" s="48"/>
      <c r="GT237" s="48"/>
      <c r="GU237" s="48"/>
      <c r="GV237" s="15"/>
      <c r="GW237" s="48"/>
      <c r="GX237" s="48"/>
      <c r="GY237" s="48"/>
      <c r="GZ237" s="15"/>
      <c r="HA237" s="48"/>
      <c r="HB237" s="48"/>
      <c r="HC237" s="48"/>
      <c r="HD237" s="15"/>
      <c r="HE237" s="48"/>
      <c r="HF237" s="48"/>
      <c r="HG237" s="48"/>
      <c r="HH237" s="48"/>
      <c r="HI237" s="48"/>
      <c r="HJ237" s="48"/>
      <c r="HK237" s="48"/>
      <c r="HL237" s="15"/>
      <c r="HM237" s="14"/>
      <c r="HN237" s="14"/>
      <c r="HO237" s="48"/>
      <c r="HP237" s="15"/>
      <c r="HQ237" s="14"/>
      <c r="HR237" s="14"/>
      <c r="HS237" s="48"/>
      <c r="HT237" s="15"/>
      <c r="HU237" s="14"/>
      <c r="HV237" s="14"/>
      <c r="HW237" s="48"/>
      <c r="HX237" s="15"/>
      <c r="HY237" s="14"/>
      <c r="HZ237" s="14"/>
      <c r="IA237" s="48"/>
      <c r="IB237" s="15"/>
      <c r="IC237" s="14"/>
      <c r="ID237" s="14"/>
      <c r="IE237" s="48"/>
      <c r="IF237" s="15"/>
      <c r="IG237" s="14"/>
      <c r="IH237" s="14"/>
      <c r="II237" s="48"/>
      <c r="IJ237" s="15"/>
      <c r="IK237" s="14"/>
      <c r="IL237" s="14"/>
      <c r="IM237" s="48"/>
      <c r="IN237" s="15"/>
      <c r="IO237" s="14"/>
      <c r="IP237" s="14"/>
      <c r="IQ237" s="48"/>
      <c r="IR237" s="15"/>
      <c r="IS237" s="14"/>
    </row>
    <row r="238" spans="1:253" s="12" customFormat="1" ht="15.75" x14ac:dyDescent="0.25">
      <c r="A238" s="57" t="s">
        <v>524</v>
      </c>
      <c r="B238" s="48">
        <f t="shared" si="567"/>
        <v>0</v>
      </c>
      <c r="C238" s="48">
        <f t="shared" si="568"/>
        <v>177.5</v>
      </c>
      <c r="D238" s="48">
        <f t="shared" si="569"/>
        <v>142.94474</v>
      </c>
      <c r="E238" s="15">
        <f t="shared" si="133"/>
        <v>80.532247887323933</v>
      </c>
      <c r="F238" s="15"/>
      <c r="G238" s="48"/>
      <c r="H238" s="48"/>
      <c r="I238" s="48"/>
      <c r="J238" s="48"/>
      <c r="K238" s="48"/>
      <c r="L238" s="48"/>
      <c r="M238" s="48"/>
      <c r="N238" s="48"/>
      <c r="O238" s="48"/>
      <c r="P238" s="48"/>
      <c r="Q238" s="48"/>
      <c r="R238" s="48"/>
      <c r="S238" s="287"/>
      <c r="T238" s="287"/>
      <c r="U238" s="287"/>
      <c r="V238" s="287"/>
      <c r="W238" s="287"/>
      <c r="X238" s="287"/>
      <c r="Y238" s="287"/>
      <c r="Z238" s="287"/>
      <c r="AA238" s="287"/>
      <c r="AB238" s="287"/>
      <c r="AC238" s="287"/>
      <c r="AD238" s="287"/>
      <c r="AE238" s="287"/>
      <c r="AF238" s="287"/>
      <c r="AG238" s="287"/>
      <c r="AH238" s="48"/>
      <c r="AI238" s="48"/>
      <c r="AJ238" s="48"/>
      <c r="AK238" s="48"/>
      <c r="AL238" s="48"/>
      <c r="AM238" s="14"/>
      <c r="AN238" s="14"/>
      <c r="AO238" s="14"/>
      <c r="AP238" s="14"/>
      <c r="AQ238" s="287"/>
      <c r="AR238" s="287"/>
      <c r="AS238" s="287"/>
      <c r="AT238" s="287"/>
      <c r="AU238" s="287"/>
      <c r="AV238" s="287"/>
      <c r="AW238" s="81"/>
      <c r="AX238" s="81"/>
      <c r="AY238" s="287"/>
      <c r="AZ238" s="287"/>
      <c r="BA238" s="81"/>
      <c r="BB238" s="81"/>
      <c r="BC238" s="287"/>
      <c r="BD238" s="287"/>
      <c r="BE238" s="287"/>
      <c r="BF238" s="287"/>
      <c r="BG238" s="287"/>
      <c r="BH238" s="287"/>
      <c r="BI238" s="287"/>
      <c r="BJ238" s="287"/>
      <c r="BK238" s="287"/>
      <c r="BL238" s="287"/>
      <c r="BM238" s="287"/>
      <c r="BN238" s="287"/>
      <c r="BO238" s="287"/>
      <c r="BP238" s="287"/>
      <c r="BQ238" s="287"/>
      <c r="BR238" s="287"/>
      <c r="BS238" s="287"/>
      <c r="BT238" s="287"/>
      <c r="BU238" s="287"/>
      <c r="BV238" s="287"/>
      <c r="BW238" s="287"/>
      <c r="BX238" s="287"/>
      <c r="BY238" s="287"/>
      <c r="BZ238" s="287"/>
      <c r="CA238" s="48">
        <v>177.5</v>
      </c>
      <c r="CB238" s="48">
        <v>142.94474</v>
      </c>
      <c r="CC238" s="14">
        <f t="shared" si="660"/>
        <v>80.532247887323933</v>
      </c>
      <c r="CD238" s="14"/>
      <c r="CE238" s="48"/>
      <c r="CF238" s="15"/>
      <c r="CG238" s="287"/>
      <c r="CH238" s="287"/>
      <c r="CI238" s="287"/>
      <c r="CJ238" s="287"/>
      <c r="CK238" s="287"/>
      <c r="CL238" s="287"/>
      <c r="CM238" s="48"/>
      <c r="CN238" s="15"/>
      <c r="CO238" s="287"/>
      <c r="CP238" s="287"/>
      <c r="CQ238" s="48"/>
      <c r="CR238" s="15"/>
      <c r="CS238" s="287"/>
      <c r="CT238" s="287"/>
      <c r="CU238" s="48"/>
      <c r="CV238" s="15"/>
      <c r="CW238" s="287"/>
      <c r="CX238" s="287"/>
      <c r="CY238" s="48"/>
      <c r="CZ238" s="15"/>
      <c r="DA238" s="287"/>
      <c r="DB238" s="275"/>
      <c r="DC238" s="48"/>
      <c r="DD238" s="48"/>
      <c r="DE238" s="287"/>
      <c r="DF238" s="287"/>
      <c r="DG238" s="48"/>
      <c r="DH238" s="48"/>
      <c r="DI238" s="14"/>
      <c r="DJ238" s="14"/>
      <c r="DK238" s="48"/>
      <c r="DL238" s="15"/>
      <c r="DM238" s="14"/>
      <c r="DN238" s="14"/>
      <c r="DO238" s="48"/>
      <c r="DP238" s="15"/>
      <c r="DQ238" s="14"/>
      <c r="DR238" s="14"/>
      <c r="DS238" s="48"/>
      <c r="DT238" s="15"/>
      <c r="DU238" s="14"/>
      <c r="DV238" s="14"/>
      <c r="DW238" s="48"/>
      <c r="DX238" s="15"/>
      <c r="DY238" s="14"/>
      <c r="DZ238" s="14"/>
      <c r="EA238" s="48"/>
      <c r="EB238" s="15"/>
      <c r="EC238" s="14"/>
      <c r="ED238" s="14"/>
      <c r="EE238" s="48"/>
      <c r="EF238" s="15"/>
      <c r="EG238" s="14"/>
      <c r="EH238" s="14"/>
      <c r="EI238" s="48"/>
      <c r="EJ238" s="15"/>
      <c r="EK238" s="14"/>
      <c r="EL238" s="14"/>
      <c r="EM238" s="48"/>
      <c r="EN238" s="15"/>
      <c r="EO238" s="14"/>
      <c r="EP238" s="14"/>
      <c r="EQ238" s="48"/>
      <c r="ER238" s="15"/>
      <c r="ES238" s="14"/>
      <c r="ET238" s="14"/>
      <c r="EU238" s="48"/>
      <c r="EV238" s="15"/>
      <c r="EW238" s="14"/>
      <c r="EX238" s="14"/>
      <c r="EY238" s="48"/>
      <c r="EZ238" s="15"/>
      <c r="FA238" s="14"/>
      <c r="FB238" s="14"/>
      <c r="FC238" s="48"/>
      <c r="FD238" s="15"/>
      <c r="FE238" s="14"/>
      <c r="FF238" s="14"/>
      <c r="FG238" s="48"/>
      <c r="FH238" s="15"/>
      <c r="FI238" s="14"/>
      <c r="FJ238" s="14"/>
      <c r="FK238" s="48"/>
      <c r="FL238" s="15"/>
      <c r="FM238" s="14"/>
      <c r="FN238" s="14"/>
      <c r="FO238" s="48"/>
      <c r="FP238" s="15"/>
      <c r="FQ238" s="14"/>
      <c r="FR238" s="14"/>
      <c r="FS238" s="48"/>
      <c r="FT238" s="15"/>
      <c r="FU238" s="48"/>
      <c r="FV238" s="48"/>
      <c r="FW238" s="48"/>
      <c r="FX238" s="15"/>
      <c r="FY238" s="48"/>
      <c r="FZ238" s="48"/>
      <c r="GA238" s="48"/>
      <c r="GB238" s="15"/>
      <c r="GC238" s="48"/>
      <c r="GD238" s="48"/>
      <c r="GE238" s="48"/>
      <c r="GF238" s="15"/>
      <c r="GG238" s="48"/>
      <c r="GH238" s="48"/>
      <c r="GI238" s="48"/>
      <c r="GJ238" s="15"/>
      <c r="GK238" s="48"/>
      <c r="GL238" s="48"/>
      <c r="GM238" s="48"/>
      <c r="GN238" s="15"/>
      <c r="GO238" s="48"/>
      <c r="GP238" s="48"/>
      <c r="GQ238" s="48"/>
      <c r="GR238" s="15"/>
      <c r="GS238" s="48"/>
      <c r="GT238" s="48"/>
      <c r="GU238" s="48"/>
      <c r="GV238" s="15"/>
      <c r="GW238" s="48"/>
      <c r="GX238" s="48"/>
      <c r="GY238" s="48"/>
      <c r="GZ238" s="15"/>
      <c r="HA238" s="48"/>
      <c r="HB238" s="48"/>
      <c r="HC238" s="48"/>
      <c r="HD238" s="15"/>
      <c r="HE238" s="48"/>
      <c r="HF238" s="48"/>
      <c r="HG238" s="48"/>
      <c r="HH238" s="48"/>
      <c r="HI238" s="48"/>
      <c r="HJ238" s="48"/>
      <c r="HK238" s="48"/>
      <c r="HL238" s="15"/>
      <c r="HM238" s="14"/>
      <c r="HN238" s="14"/>
      <c r="HO238" s="48"/>
      <c r="HP238" s="15"/>
      <c r="HQ238" s="14"/>
      <c r="HR238" s="14"/>
      <c r="HS238" s="48"/>
      <c r="HT238" s="15"/>
      <c r="HU238" s="14"/>
      <c r="HV238" s="14"/>
      <c r="HW238" s="48"/>
      <c r="HX238" s="15"/>
      <c r="HY238" s="14"/>
      <c r="HZ238" s="14"/>
      <c r="IA238" s="48"/>
      <c r="IB238" s="15"/>
      <c r="IC238" s="14"/>
      <c r="ID238" s="14"/>
      <c r="IE238" s="48"/>
      <c r="IF238" s="15"/>
      <c r="IG238" s="14"/>
      <c r="IH238" s="14"/>
      <c r="II238" s="48"/>
      <c r="IJ238" s="15"/>
      <c r="IK238" s="14"/>
      <c r="IL238" s="14"/>
      <c r="IM238" s="48"/>
      <c r="IN238" s="15"/>
      <c r="IO238" s="14"/>
      <c r="IP238" s="14"/>
      <c r="IQ238" s="48"/>
      <c r="IR238" s="15"/>
      <c r="IS238" s="14"/>
    </row>
    <row r="239" spans="1:253" s="12" customFormat="1" ht="15.75" x14ac:dyDescent="0.25">
      <c r="A239" s="57" t="s">
        <v>355</v>
      </c>
      <c r="B239" s="48">
        <f t="shared" si="567"/>
        <v>0</v>
      </c>
      <c r="C239" s="48">
        <f t="shared" si="568"/>
        <v>294.3</v>
      </c>
      <c r="D239" s="48">
        <f t="shared" si="569"/>
        <v>247.56229999999999</v>
      </c>
      <c r="E239" s="15">
        <f t="shared" si="133"/>
        <v>84.119028202514428</v>
      </c>
      <c r="F239" s="15"/>
      <c r="G239" s="48"/>
      <c r="H239" s="48"/>
      <c r="I239" s="48"/>
      <c r="J239" s="48"/>
      <c r="K239" s="48"/>
      <c r="L239" s="48"/>
      <c r="M239" s="48"/>
      <c r="N239" s="48"/>
      <c r="O239" s="48"/>
      <c r="P239" s="48"/>
      <c r="Q239" s="48"/>
      <c r="R239" s="48"/>
      <c r="S239" s="287"/>
      <c r="T239" s="287"/>
      <c r="U239" s="287"/>
      <c r="V239" s="287"/>
      <c r="W239" s="287"/>
      <c r="X239" s="287"/>
      <c r="Y239" s="287"/>
      <c r="Z239" s="287"/>
      <c r="AA239" s="287"/>
      <c r="AB239" s="287"/>
      <c r="AC239" s="287"/>
      <c r="AD239" s="287"/>
      <c r="AE239" s="287"/>
      <c r="AF239" s="287"/>
      <c r="AG239" s="287"/>
      <c r="AH239" s="48"/>
      <c r="AI239" s="48"/>
      <c r="AJ239" s="48"/>
      <c r="AK239" s="48"/>
      <c r="AL239" s="48"/>
      <c r="AM239" s="287"/>
      <c r="AN239" s="287"/>
      <c r="AO239" s="287"/>
      <c r="AP239" s="287"/>
      <c r="AQ239" s="287"/>
      <c r="AR239" s="287"/>
      <c r="AS239" s="287"/>
      <c r="AT239" s="287"/>
      <c r="AU239" s="287"/>
      <c r="AV239" s="287"/>
      <c r="AW239" s="81"/>
      <c r="AX239" s="81"/>
      <c r="AY239" s="287"/>
      <c r="AZ239" s="287"/>
      <c r="BA239" s="81"/>
      <c r="BB239" s="81"/>
      <c r="BC239" s="287"/>
      <c r="BD239" s="287"/>
      <c r="BE239" s="287"/>
      <c r="BF239" s="287"/>
      <c r="BG239" s="287"/>
      <c r="BH239" s="287"/>
      <c r="BI239" s="287"/>
      <c r="BJ239" s="287"/>
      <c r="BK239" s="287"/>
      <c r="BL239" s="287"/>
      <c r="BM239" s="287"/>
      <c r="BN239" s="287"/>
      <c r="BO239" s="287"/>
      <c r="BP239" s="287"/>
      <c r="BQ239" s="287"/>
      <c r="BR239" s="287"/>
      <c r="BS239" s="287"/>
      <c r="BT239" s="287"/>
      <c r="BU239" s="287"/>
      <c r="BV239" s="287"/>
      <c r="BW239" s="287"/>
      <c r="BX239" s="287"/>
      <c r="BY239" s="287"/>
      <c r="BZ239" s="287"/>
      <c r="CA239" s="48">
        <v>294.3</v>
      </c>
      <c r="CB239" s="48">
        <v>247.56229999999999</v>
      </c>
      <c r="CC239" s="14">
        <f t="shared" si="660"/>
        <v>84.119028202514428</v>
      </c>
      <c r="CD239" s="14"/>
      <c r="CE239" s="48"/>
      <c r="CF239" s="15"/>
      <c r="CG239" s="287"/>
      <c r="CH239" s="287"/>
      <c r="CI239" s="287"/>
      <c r="CJ239" s="287"/>
      <c r="CK239" s="287"/>
      <c r="CL239" s="287"/>
      <c r="CM239" s="48"/>
      <c r="CN239" s="15"/>
      <c r="CO239" s="287"/>
      <c r="CP239" s="287"/>
      <c r="CQ239" s="48"/>
      <c r="CR239" s="15"/>
      <c r="CS239" s="287"/>
      <c r="CT239" s="287"/>
      <c r="CU239" s="48"/>
      <c r="CV239" s="15"/>
      <c r="CW239" s="287"/>
      <c r="CX239" s="287"/>
      <c r="CY239" s="48"/>
      <c r="CZ239" s="15"/>
      <c r="DA239" s="287"/>
      <c r="DB239" s="275"/>
      <c r="DC239" s="48"/>
      <c r="DD239" s="48"/>
      <c r="DE239" s="287"/>
      <c r="DF239" s="287"/>
      <c r="DG239" s="48"/>
      <c r="DH239" s="48"/>
      <c r="DI239" s="14"/>
      <c r="DJ239" s="14"/>
      <c r="DK239" s="48"/>
      <c r="DL239" s="15"/>
      <c r="DM239" s="14"/>
      <c r="DN239" s="14"/>
      <c r="DO239" s="48"/>
      <c r="DP239" s="15"/>
      <c r="DQ239" s="14"/>
      <c r="DR239" s="14"/>
      <c r="DS239" s="48"/>
      <c r="DT239" s="15"/>
      <c r="DU239" s="14"/>
      <c r="DV239" s="14"/>
      <c r="DW239" s="48"/>
      <c r="DX239" s="15"/>
      <c r="DY239" s="14"/>
      <c r="DZ239" s="14"/>
      <c r="EA239" s="48"/>
      <c r="EB239" s="15"/>
      <c r="EC239" s="14"/>
      <c r="ED239" s="14"/>
      <c r="EE239" s="48"/>
      <c r="EF239" s="15"/>
      <c r="EG239" s="14"/>
      <c r="EH239" s="14"/>
      <c r="EI239" s="48"/>
      <c r="EJ239" s="15"/>
      <c r="EK239" s="14"/>
      <c r="EL239" s="14"/>
      <c r="EM239" s="48"/>
      <c r="EN239" s="15"/>
      <c r="EO239" s="14"/>
      <c r="EP239" s="14"/>
      <c r="EQ239" s="48"/>
      <c r="ER239" s="15"/>
      <c r="ES239" s="14"/>
      <c r="ET239" s="14"/>
      <c r="EU239" s="48"/>
      <c r="EV239" s="15"/>
      <c r="EW239" s="14"/>
      <c r="EX239" s="14"/>
      <c r="EY239" s="48"/>
      <c r="EZ239" s="15"/>
      <c r="FA239" s="14"/>
      <c r="FB239" s="14"/>
      <c r="FC239" s="48"/>
      <c r="FD239" s="15"/>
      <c r="FE239" s="14"/>
      <c r="FF239" s="14"/>
      <c r="FG239" s="48"/>
      <c r="FH239" s="15"/>
      <c r="FI239" s="14"/>
      <c r="FJ239" s="14"/>
      <c r="FK239" s="48"/>
      <c r="FL239" s="15"/>
      <c r="FM239" s="14"/>
      <c r="FN239" s="14"/>
      <c r="FO239" s="48"/>
      <c r="FP239" s="15"/>
      <c r="FQ239" s="14"/>
      <c r="FR239" s="14"/>
      <c r="FS239" s="48"/>
      <c r="FT239" s="15"/>
      <c r="FU239" s="48"/>
      <c r="FV239" s="48"/>
      <c r="FW239" s="48"/>
      <c r="FX239" s="15"/>
      <c r="FY239" s="48"/>
      <c r="FZ239" s="48"/>
      <c r="GA239" s="48"/>
      <c r="GB239" s="15"/>
      <c r="GC239" s="48"/>
      <c r="GD239" s="48"/>
      <c r="GE239" s="48"/>
      <c r="GF239" s="15"/>
      <c r="GG239" s="48"/>
      <c r="GH239" s="48"/>
      <c r="GI239" s="48"/>
      <c r="GJ239" s="15"/>
      <c r="GK239" s="48"/>
      <c r="GL239" s="48"/>
      <c r="GM239" s="48"/>
      <c r="GN239" s="15"/>
      <c r="GO239" s="48"/>
      <c r="GP239" s="48"/>
      <c r="GQ239" s="48"/>
      <c r="GR239" s="15"/>
      <c r="GS239" s="48"/>
      <c r="GT239" s="48"/>
      <c r="GU239" s="48"/>
      <c r="GV239" s="15"/>
      <c r="GW239" s="48"/>
      <c r="GX239" s="48"/>
      <c r="GY239" s="48"/>
      <c r="GZ239" s="15"/>
      <c r="HA239" s="48"/>
      <c r="HB239" s="48"/>
      <c r="HC239" s="48"/>
      <c r="HD239" s="15"/>
      <c r="HE239" s="48"/>
      <c r="HF239" s="48"/>
      <c r="HG239" s="48"/>
      <c r="HH239" s="48"/>
      <c r="HI239" s="48"/>
      <c r="HJ239" s="48"/>
      <c r="HK239" s="48"/>
      <c r="HL239" s="15"/>
      <c r="HM239" s="14"/>
      <c r="HN239" s="14"/>
      <c r="HO239" s="48"/>
      <c r="HP239" s="15"/>
      <c r="HQ239" s="14"/>
      <c r="HR239" s="14"/>
      <c r="HS239" s="48"/>
      <c r="HT239" s="15"/>
      <c r="HU239" s="14"/>
      <c r="HV239" s="14"/>
      <c r="HW239" s="48"/>
      <c r="HX239" s="15"/>
      <c r="HY239" s="14"/>
      <c r="HZ239" s="14"/>
      <c r="IA239" s="48"/>
      <c r="IB239" s="15"/>
      <c r="IC239" s="14"/>
      <c r="ID239" s="14"/>
      <c r="IE239" s="48"/>
      <c r="IF239" s="15"/>
      <c r="IG239" s="14"/>
      <c r="IH239" s="14"/>
      <c r="II239" s="48"/>
      <c r="IJ239" s="15"/>
      <c r="IK239" s="14"/>
      <c r="IL239" s="14"/>
      <c r="IM239" s="48"/>
      <c r="IN239" s="15"/>
      <c r="IO239" s="14"/>
      <c r="IP239" s="14"/>
      <c r="IQ239" s="48"/>
      <c r="IR239" s="15"/>
      <c r="IS239" s="14"/>
    </row>
    <row r="240" spans="1:253" s="12" customFormat="1" ht="15.75" x14ac:dyDescent="0.25">
      <c r="A240" s="57" t="s">
        <v>572</v>
      </c>
      <c r="B240" s="48">
        <f t="shared" si="567"/>
        <v>0</v>
      </c>
      <c r="C240" s="48">
        <f t="shared" si="568"/>
        <v>177.5</v>
      </c>
      <c r="D240" s="48">
        <f t="shared" si="569"/>
        <v>177.476</v>
      </c>
      <c r="E240" s="15">
        <f t="shared" si="133"/>
        <v>99.986478873239435</v>
      </c>
      <c r="F240" s="15"/>
      <c r="G240" s="48"/>
      <c r="H240" s="48"/>
      <c r="I240" s="48"/>
      <c r="J240" s="48"/>
      <c r="K240" s="48"/>
      <c r="L240" s="48"/>
      <c r="M240" s="48"/>
      <c r="N240" s="48"/>
      <c r="O240" s="48"/>
      <c r="P240" s="48"/>
      <c r="Q240" s="48"/>
      <c r="R240" s="48"/>
      <c r="S240" s="287"/>
      <c r="T240" s="287"/>
      <c r="U240" s="287"/>
      <c r="V240" s="287"/>
      <c r="W240" s="287"/>
      <c r="X240" s="287"/>
      <c r="Y240" s="287"/>
      <c r="Z240" s="287"/>
      <c r="AA240" s="287"/>
      <c r="AB240" s="287"/>
      <c r="AC240" s="287"/>
      <c r="AD240" s="287"/>
      <c r="AE240" s="287"/>
      <c r="AF240" s="287"/>
      <c r="AG240" s="287"/>
      <c r="AH240" s="48"/>
      <c r="AI240" s="48"/>
      <c r="AJ240" s="48"/>
      <c r="AK240" s="48"/>
      <c r="AL240" s="48"/>
      <c r="AM240" s="287"/>
      <c r="AN240" s="287"/>
      <c r="AO240" s="287"/>
      <c r="AP240" s="287"/>
      <c r="AQ240" s="287"/>
      <c r="AR240" s="287"/>
      <c r="AS240" s="287"/>
      <c r="AT240" s="287"/>
      <c r="AU240" s="287"/>
      <c r="AV240" s="287"/>
      <c r="AW240" s="81"/>
      <c r="AX240" s="81"/>
      <c r="AY240" s="287"/>
      <c r="AZ240" s="287"/>
      <c r="BA240" s="81"/>
      <c r="BB240" s="81"/>
      <c r="BC240" s="287"/>
      <c r="BD240" s="287"/>
      <c r="BE240" s="287"/>
      <c r="BF240" s="287"/>
      <c r="BG240" s="287"/>
      <c r="BH240" s="287"/>
      <c r="BI240" s="287"/>
      <c r="BJ240" s="287"/>
      <c r="BK240" s="287"/>
      <c r="BL240" s="287"/>
      <c r="BM240" s="287"/>
      <c r="BN240" s="287"/>
      <c r="BO240" s="287"/>
      <c r="BP240" s="287"/>
      <c r="BQ240" s="287"/>
      <c r="BR240" s="287"/>
      <c r="BS240" s="287"/>
      <c r="BT240" s="287"/>
      <c r="BU240" s="287"/>
      <c r="BV240" s="287"/>
      <c r="BW240" s="287"/>
      <c r="BX240" s="287"/>
      <c r="BY240" s="287"/>
      <c r="BZ240" s="287"/>
      <c r="CA240" s="48">
        <v>177.5</v>
      </c>
      <c r="CB240" s="48">
        <v>177.476</v>
      </c>
      <c r="CC240" s="14">
        <f t="shared" si="660"/>
        <v>99.986478873239435</v>
      </c>
      <c r="CD240" s="14"/>
      <c r="CE240" s="48"/>
      <c r="CF240" s="15"/>
      <c r="CG240" s="287"/>
      <c r="CH240" s="287"/>
      <c r="CI240" s="287"/>
      <c r="CJ240" s="287"/>
      <c r="CK240" s="287"/>
      <c r="CL240" s="287"/>
      <c r="CM240" s="48"/>
      <c r="CN240" s="15"/>
      <c r="CO240" s="287"/>
      <c r="CP240" s="287"/>
      <c r="CQ240" s="48"/>
      <c r="CR240" s="15"/>
      <c r="CS240" s="287"/>
      <c r="CT240" s="287"/>
      <c r="CU240" s="48"/>
      <c r="CV240" s="15"/>
      <c r="CW240" s="287"/>
      <c r="CX240" s="287"/>
      <c r="CY240" s="48"/>
      <c r="CZ240" s="15"/>
      <c r="DA240" s="287"/>
      <c r="DB240" s="275"/>
      <c r="DC240" s="48"/>
      <c r="DD240" s="48"/>
      <c r="DE240" s="287"/>
      <c r="DF240" s="287"/>
      <c r="DG240" s="48"/>
      <c r="DH240" s="48"/>
      <c r="DI240" s="14"/>
      <c r="DJ240" s="14"/>
      <c r="DK240" s="48"/>
      <c r="DL240" s="15"/>
      <c r="DM240" s="14"/>
      <c r="DN240" s="14"/>
      <c r="DO240" s="48"/>
      <c r="DP240" s="15"/>
      <c r="DQ240" s="14"/>
      <c r="DR240" s="14"/>
      <c r="DS240" s="48"/>
      <c r="DT240" s="15"/>
      <c r="DU240" s="14"/>
      <c r="DV240" s="14"/>
      <c r="DW240" s="48"/>
      <c r="DX240" s="15"/>
      <c r="DY240" s="14"/>
      <c r="DZ240" s="14"/>
      <c r="EA240" s="48"/>
      <c r="EB240" s="15"/>
      <c r="EC240" s="14"/>
      <c r="ED240" s="14"/>
      <c r="EE240" s="48"/>
      <c r="EF240" s="15"/>
      <c r="EG240" s="14"/>
      <c r="EH240" s="14"/>
      <c r="EI240" s="48"/>
      <c r="EJ240" s="15"/>
      <c r="EK240" s="14"/>
      <c r="EL240" s="14"/>
      <c r="EM240" s="48"/>
      <c r="EN240" s="15"/>
      <c r="EO240" s="14"/>
      <c r="EP240" s="14"/>
      <c r="EQ240" s="48"/>
      <c r="ER240" s="15"/>
      <c r="ES240" s="14"/>
      <c r="ET240" s="14"/>
      <c r="EU240" s="48"/>
      <c r="EV240" s="15"/>
      <c r="EW240" s="14"/>
      <c r="EX240" s="14"/>
      <c r="EY240" s="48"/>
      <c r="EZ240" s="15"/>
      <c r="FA240" s="14"/>
      <c r="FB240" s="14"/>
      <c r="FC240" s="48"/>
      <c r="FD240" s="15"/>
      <c r="FE240" s="14"/>
      <c r="FF240" s="14"/>
      <c r="FG240" s="48"/>
      <c r="FH240" s="15"/>
      <c r="FI240" s="14"/>
      <c r="FJ240" s="14"/>
      <c r="FK240" s="48"/>
      <c r="FL240" s="15"/>
      <c r="FM240" s="14"/>
      <c r="FN240" s="14"/>
      <c r="FO240" s="48"/>
      <c r="FP240" s="15"/>
      <c r="FQ240" s="14"/>
      <c r="FR240" s="14"/>
      <c r="FS240" s="48"/>
      <c r="FT240" s="15"/>
      <c r="FU240" s="48"/>
      <c r="FV240" s="48"/>
      <c r="FW240" s="48"/>
      <c r="FX240" s="15"/>
      <c r="FY240" s="48"/>
      <c r="FZ240" s="48"/>
      <c r="GA240" s="48"/>
      <c r="GB240" s="15"/>
      <c r="GC240" s="48"/>
      <c r="GD240" s="48"/>
      <c r="GE240" s="48"/>
      <c r="GF240" s="15"/>
      <c r="GG240" s="48"/>
      <c r="GH240" s="48"/>
      <c r="GI240" s="48"/>
      <c r="GJ240" s="15"/>
      <c r="GK240" s="48"/>
      <c r="GL240" s="48"/>
      <c r="GM240" s="48"/>
      <c r="GN240" s="15"/>
      <c r="GO240" s="48"/>
      <c r="GP240" s="48"/>
      <c r="GQ240" s="48"/>
      <c r="GR240" s="15"/>
      <c r="GS240" s="48"/>
      <c r="GT240" s="48"/>
      <c r="GU240" s="48"/>
      <c r="GV240" s="15"/>
      <c r="GW240" s="48"/>
      <c r="GX240" s="48"/>
      <c r="GY240" s="48"/>
      <c r="GZ240" s="15"/>
      <c r="HA240" s="48"/>
      <c r="HB240" s="48"/>
      <c r="HC240" s="48"/>
      <c r="HD240" s="15"/>
      <c r="HE240" s="48"/>
      <c r="HF240" s="48"/>
      <c r="HG240" s="48"/>
      <c r="HH240" s="48"/>
      <c r="HI240" s="48"/>
      <c r="HJ240" s="48"/>
      <c r="HK240" s="48"/>
      <c r="HL240" s="15"/>
      <c r="HM240" s="14"/>
      <c r="HN240" s="14"/>
      <c r="HO240" s="48"/>
      <c r="HP240" s="15"/>
      <c r="HQ240" s="14"/>
      <c r="HR240" s="14"/>
      <c r="HS240" s="48"/>
      <c r="HT240" s="15"/>
      <c r="HU240" s="14"/>
      <c r="HV240" s="14"/>
      <c r="HW240" s="48"/>
      <c r="HX240" s="15"/>
      <c r="HY240" s="14"/>
      <c r="HZ240" s="14"/>
      <c r="IA240" s="48"/>
      <c r="IB240" s="15"/>
      <c r="IC240" s="14"/>
      <c r="ID240" s="14"/>
      <c r="IE240" s="48"/>
      <c r="IF240" s="15"/>
      <c r="IG240" s="14"/>
      <c r="IH240" s="14"/>
      <c r="II240" s="48"/>
      <c r="IJ240" s="15"/>
      <c r="IK240" s="14"/>
      <c r="IL240" s="14"/>
      <c r="IM240" s="48"/>
      <c r="IN240" s="15"/>
      <c r="IO240" s="14"/>
      <c r="IP240" s="14"/>
      <c r="IQ240" s="48"/>
      <c r="IR240" s="15"/>
      <c r="IS240" s="14"/>
    </row>
    <row r="241" spans="1:253" s="12" customFormat="1" ht="15.75" x14ac:dyDescent="0.25">
      <c r="A241" s="57" t="s">
        <v>573</v>
      </c>
      <c r="B241" s="48">
        <f t="shared" si="567"/>
        <v>0</v>
      </c>
      <c r="C241" s="48">
        <f t="shared" si="568"/>
        <v>177.5</v>
      </c>
      <c r="D241" s="48">
        <f t="shared" si="569"/>
        <v>157.33440999999999</v>
      </c>
      <c r="E241" s="15">
        <f t="shared" si="133"/>
        <v>88.639104225352099</v>
      </c>
      <c r="F241" s="15"/>
      <c r="G241" s="48"/>
      <c r="H241" s="48"/>
      <c r="I241" s="48"/>
      <c r="J241" s="48"/>
      <c r="K241" s="48"/>
      <c r="L241" s="48"/>
      <c r="M241" s="48"/>
      <c r="N241" s="48"/>
      <c r="O241" s="48"/>
      <c r="P241" s="48"/>
      <c r="Q241" s="48"/>
      <c r="R241" s="48"/>
      <c r="S241" s="287"/>
      <c r="T241" s="287"/>
      <c r="U241" s="287"/>
      <c r="V241" s="287"/>
      <c r="W241" s="287"/>
      <c r="X241" s="287"/>
      <c r="Y241" s="287"/>
      <c r="Z241" s="287"/>
      <c r="AA241" s="287"/>
      <c r="AB241" s="287"/>
      <c r="AC241" s="287"/>
      <c r="AD241" s="287"/>
      <c r="AE241" s="287"/>
      <c r="AF241" s="287"/>
      <c r="AG241" s="287"/>
      <c r="AH241" s="48"/>
      <c r="AI241" s="48"/>
      <c r="AJ241" s="48"/>
      <c r="AK241" s="48"/>
      <c r="AL241" s="48"/>
      <c r="AM241" s="287"/>
      <c r="AN241" s="287"/>
      <c r="AO241" s="287"/>
      <c r="AP241" s="287"/>
      <c r="AQ241" s="287"/>
      <c r="AR241" s="287"/>
      <c r="AS241" s="287"/>
      <c r="AT241" s="287"/>
      <c r="AU241" s="287"/>
      <c r="AV241" s="287"/>
      <c r="AW241" s="81"/>
      <c r="AX241" s="81"/>
      <c r="AY241" s="287"/>
      <c r="AZ241" s="287"/>
      <c r="BA241" s="81"/>
      <c r="BB241" s="81"/>
      <c r="BC241" s="287"/>
      <c r="BD241" s="287"/>
      <c r="BE241" s="287"/>
      <c r="BF241" s="287"/>
      <c r="BG241" s="287"/>
      <c r="BH241" s="287"/>
      <c r="BI241" s="287"/>
      <c r="BJ241" s="287"/>
      <c r="BK241" s="287"/>
      <c r="BL241" s="287"/>
      <c r="BM241" s="287"/>
      <c r="BN241" s="287"/>
      <c r="BO241" s="287"/>
      <c r="BP241" s="287"/>
      <c r="BQ241" s="287"/>
      <c r="BR241" s="287"/>
      <c r="BS241" s="287"/>
      <c r="BT241" s="287"/>
      <c r="BU241" s="287"/>
      <c r="BV241" s="287"/>
      <c r="BW241" s="287"/>
      <c r="BX241" s="287"/>
      <c r="BY241" s="287"/>
      <c r="BZ241" s="287"/>
      <c r="CA241" s="48">
        <v>177.5</v>
      </c>
      <c r="CB241" s="48">
        <v>157.33440999999999</v>
      </c>
      <c r="CC241" s="14">
        <f t="shared" si="660"/>
        <v>88.639104225352099</v>
      </c>
      <c r="CD241" s="14"/>
      <c r="CE241" s="48"/>
      <c r="CF241" s="15"/>
      <c r="CG241" s="287"/>
      <c r="CH241" s="287"/>
      <c r="CI241" s="287"/>
      <c r="CJ241" s="287"/>
      <c r="CK241" s="287"/>
      <c r="CL241" s="287"/>
      <c r="CM241" s="48"/>
      <c r="CN241" s="15"/>
      <c r="CO241" s="287"/>
      <c r="CP241" s="287"/>
      <c r="CQ241" s="48"/>
      <c r="CR241" s="15"/>
      <c r="CS241" s="287"/>
      <c r="CT241" s="287"/>
      <c r="CU241" s="48"/>
      <c r="CV241" s="15"/>
      <c r="CW241" s="287"/>
      <c r="CX241" s="287"/>
      <c r="CY241" s="48"/>
      <c r="CZ241" s="15"/>
      <c r="DA241" s="287"/>
      <c r="DB241" s="275"/>
      <c r="DC241" s="48"/>
      <c r="DD241" s="48"/>
      <c r="DE241" s="287"/>
      <c r="DF241" s="287"/>
      <c r="DG241" s="48"/>
      <c r="DH241" s="48"/>
      <c r="DI241" s="14"/>
      <c r="DJ241" s="14"/>
      <c r="DK241" s="48"/>
      <c r="DL241" s="15"/>
      <c r="DM241" s="14"/>
      <c r="DN241" s="14"/>
      <c r="DO241" s="48"/>
      <c r="DP241" s="15"/>
      <c r="DQ241" s="14"/>
      <c r="DR241" s="14"/>
      <c r="DS241" s="48"/>
      <c r="DT241" s="15"/>
      <c r="DU241" s="14"/>
      <c r="DV241" s="14"/>
      <c r="DW241" s="48"/>
      <c r="DX241" s="15"/>
      <c r="DY241" s="14"/>
      <c r="DZ241" s="14"/>
      <c r="EA241" s="48"/>
      <c r="EB241" s="15"/>
      <c r="EC241" s="14"/>
      <c r="ED241" s="14"/>
      <c r="EE241" s="48"/>
      <c r="EF241" s="15"/>
      <c r="EG241" s="14"/>
      <c r="EH241" s="14"/>
      <c r="EI241" s="48"/>
      <c r="EJ241" s="15"/>
      <c r="EK241" s="14"/>
      <c r="EL241" s="14"/>
      <c r="EM241" s="48"/>
      <c r="EN241" s="15"/>
      <c r="EO241" s="14"/>
      <c r="EP241" s="14"/>
      <c r="EQ241" s="48"/>
      <c r="ER241" s="15"/>
      <c r="ES241" s="14"/>
      <c r="ET241" s="14"/>
      <c r="EU241" s="48"/>
      <c r="EV241" s="15"/>
      <c r="EW241" s="14"/>
      <c r="EX241" s="14"/>
      <c r="EY241" s="48"/>
      <c r="EZ241" s="15"/>
      <c r="FA241" s="14"/>
      <c r="FB241" s="14"/>
      <c r="FC241" s="48"/>
      <c r="FD241" s="15"/>
      <c r="FE241" s="14"/>
      <c r="FF241" s="14"/>
      <c r="FG241" s="48"/>
      <c r="FH241" s="15"/>
      <c r="FI241" s="14"/>
      <c r="FJ241" s="14"/>
      <c r="FK241" s="48"/>
      <c r="FL241" s="15"/>
      <c r="FM241" s="14"/>
      <c r="FN241" s="14"/>
      <c r="FO241" s="48"/>
      <c r="FP241" s="15"/>
      <c r="FQ241" s="14"/>
      <c r="FR241" s="14"/>
      <c r="FS241" s="48"/>
      <c r="FT241" s="15"/>
      <c r="FU241" s="48"/>
      <c r="FV241" s="48"/>
      <c r="FW241" s="48"/>
      <c r="FX241" s="15"/>
      <c r="FY241" s="48"/>
      <c r="FZ241" s="48"/>
      <c r="GA241" s="48"/>
      <c r="GB241" s="15"/>
      <c r="GC241" s="48"/>
      <c r="GD241" s="48"/>
      <c r="GE241" s="48"/>
      <c r="GF241" s="15"/>
      <c r="GG241" s="48"/>
      <c r="GH241" s="48"/>
      <c r="GI241" s="48"/>
      <c r="GJ241" s="15"/>
      <c r="GK241" s="48"/>
      <c r="GL241" s="48"/>
      <c r="GM241" s="48"/>
      <c r="GN241" s="15"/>
      <c r="GO241" s="48"/>
      <c r="GP241" s="48"/>
      <c r="GQ241" s="48"/>
      <c r="GR241" s="15"/>
      <c r="GS241" s="48"/>
      <c r="GT241" s="48"/>
      <c r="GU241" s="48"/>
      <c r="GV241" s="15"/>
      <c r="GW241" s="48"/>
      <c r="GX241" s="48"/>
      <c r="GY241" s="48"/>
      <c r="GZ241" s="15"/>
      <c r="HA241" s="48"/>
      <c r="HB241" s="48"/>
      <c r="HC241" s="48"/>
      <c r="HD241" s="15"/>
      <c r="HE241" s="48"/>
      <c r="HF241" s="48"/>
      <c r="HG241" s="48"/>
      <c r="HH241" s="48"/>
      <c r="HI241" s="48"/>
      <c r="HJ241" s="48"/>
      <c r="HK241" s="48"/>
      <c r="HL241" s="15"/>
      <c r="HM241" s="14"/>
      <c r="HN241" s="14"/>
      <c r="HO241" s="48"/>
      <c r="HP241" s="15"/>
      <c r="HQ241" s="14"/>
      <c r="HR241" s="14"/>
      <c r="HS241" s="48"/>
      <c r="HT241" s="15"/>
      <c r="HU241" s="14"/>
      <c r="HV241" s="14"/>
      <c r="HW241" s="48"/>
      <c r="HX241" s="15"/>
      <c r="HY241" s="14"/>
      <c r="HZ241" s="14"/>
      <c r="IA241" s="48"/>
      <c r="IB241" s="15"/>
      <c r="IC241" s="14"/>
      <c r="ID241" s="14"/>
      <c r="IE241" s="48"/>
      <c r="IF241" s="15"/>
      <c r="IG241" s="14"/>
      <c r="IH241" s="14"/>
      <c r="II241" s="48"/>
      <c r="IJ241" s="15"/>
      <c r="IK241" s="14"/>
      <c r="IL241" s="14"/>
      <c r="IM241" s="48"/>
      <c r="IN241" s="15"/>
      <c r="IO241" s="14"/>
      <c r="IP241" s="14"/>
      <c r="IQ241" s="48"/>
      <c r="IR241" s="15"/>
      <c r="IS241" s="14"/>
    </row>
    <row r="242" spans="1:253" s="12" customFormat="1" ht="15.75" x14ac:dyDescent="0.25">
      <c r="A242" s="57" t="s">
        <v>354</v>
      </c>
      <c r="B242" s="48">
        <f t="shared" si="567"/>
        <v>0</v>
      </c>
      <c r="C242" s="48">
        <f t="shared" si="568"/>
        <v>222.4</v>
      </c>
      <c r="D242" s="48">
        <f t="shared" si="569"/>
        <v>222.4</v>
      </c>
      <c r="E242" s="15">
        <f t="shared" si="133"/>
        <v>100</v>
      </c>
      <c r="F242" s="15"/>
      <c r="G242" s="48"/>
      <c r="H242" s="48"/>
      <c r="I242" s="48"/>
      <c r="J242" s="48"/>
      <c r="K242" s="48"/>
      <c r="L242" s="48"/>
      <c r="M242" s="48"/>
      <c r="N242" s="48"/>
      <c r="O242" s="48"/>
      <c r="P242" s="48"/>
      <c r="Q242" s="48"/>
      <c r="R242" s="48"/>
      <c r="S242" s="287"/>
      <c r="T242" s="287"/>
      <c r="U242" s="287"/>
      <c r="V242" s="287"/>
      <c r="W242" s="287"/>
      <c r="X242" s="287"/>
      <c r="Y242" s="287"/>
      <c r="Z242" s="287"/>
      <c r="AA242" s="287"/>
      <c r="AB242" s="287"/>
      <c r="AC242" s="287"/>
      <c r="AD242" s="287"/>
      <c r="AE242" s="287"/>
      <c r="AF242" s="287"/>
      <c r="AG242" s="287"/>
      <c r="AH242" s="48"/>
      <c r="AI242" s="48"/>
      <c r="AJ242" s="48"/>
      <c r="AK242" s="48"/>
      <c r="AL242" s="48"/>
      <c r="AM242" s="287"/>
      <c r="AN242" s="287"/>
      <c r="AO242" s="15"/>
      <c r="AP242" s="15"/>
      <c r="AQ242" s="287"/>
      <c r="AR242" s="287"/>
      <c r="AS242" s="287"/>
      <c r="AT242" s="287"/>
      <c r="AU242" s="287"/>
      <c r="AV242" s="287"/>
      <c r="AW242" s="81"/>
      <c r="AX242" s="81"/>
      <c r="AY242" s="287"/>
      <c r="AZ242" s="287"/>
      <c r="BA242" s="81"/>
      <c r="BB242" s="81"/>
      <c r="BC242" s="287"/>
      <c r="BD242" s="287"/>
      <c r="BE242" s="287"/>
      <c r="BF242" s="287"/>
      <c r="BG242" s="287"/>
      <c r="BH242" s="287"/>
      <c r="BI242" s="287"/>
      <c r="BJ242" s="287"/>
      <c r="BK242" s="287"/>
      <c r="BL242" s="287"/>
      <c r="BM242" s="287"/>
      <c r="BN242" s="287"/>
      <c r="BO242" s="287"/>
      <c r="BP242" s="287"/>
      <c r="BQ242" s="287"/>
      <c r="BR242" s="287"/>
      <c r="BS242" s="287"/>
      <c r="BT242" s="287"/>
      <c r="BU242" s="287"/>
      <c r="BV242" s="287"/>
      <c r="BW242" s="287"/>
      <c r="BX242" s="287"/>
      <c r="BY242" s="287"/>
      <c r="BZ242" s="287"/>
      <c r="CA242" s="48">
        <v>222.4</v>
      </c>
      <c r="CB242" s="48">
        <v>222.4</v>
      </c>
      <c r="CC242" s="14">
        <f t="shared" si="660"/>
        <v>100</v>
      </c>
      <c r="CD242" s="14"/>
      <c r="CE242" s="48"/>
      <c r="CF242" s="15"/>
      <c r="CG242" s="287"/>
      <c r="CH242" s="287"/>
      <c r="CI242" s="287"/>
      <c r="CJ242" s="287"/>
      <c r="CK242" s="287"/>
      <c r="CL242" s="287"/>
      <c r="CM242" s="48"/>
      <c r="CN242" s="15"/>
      <c r="CO242" s="287"/>
      <c r="CP242" s="287"/>
      <c r="CQ242" s="48"/>
      <c r="CR242" s="15"/>
      <c r="CS242" s="287"/>
      <c r="CT242" s="287"/>
      <c r="CU242" s="48"/>
      <c r="CV242" s="15"/>
      <c r="CW242" s="287"/>
      <c r="CX242" s="287"/>
      <c r="CY242" s="48"/>
      <c r="CZ242" s="15"/>
      <c r="DA242" s="287"/>
      <c r="DB242" s="275"/>
      <c r="DC242" s="48"/>
      <c r="DD242" s="48"/>
      <c r="DE242" s="287"/>
      <c r="DF242" s="287"/>
      <c r="DG242" s="48"/>
      <c r="DH242" s="48"/>
      <c r="DI242" s="14"/>
      <c r="DJ242" s="14"/>
      <c r="DK242" s="48"/>
      <c r="DL242" s="15"/>
      <c r="DM242" s="14"/>
      <c r="DN242" s="14"/>
      <c r="DO242" s="48"/>
      <c r="DP242" s="15"/>
      <c r="DQ242" s="14"/>
      <c r="DR242" s="14"/>
      <c r="DS242" s="48"/>
      <c r="DT242" s="15"/>
      <c r="DU242" s="14"/>
      <c r="DV242" s="14"/>
      <c r="DW242" s="48"/>
      <c r="DX242" s="15"/>
      <c r="DY242" s="14"/>
      <c r="DZ242" s="14"/>
      <c r="EA242" s="48"/>
      <c r="EB242" s="15"/>
      <c r="EC242" s="14"/>
      <c r="ED242" s="14"/>
      <c r="EE242" s="48"/>
      <c r="EF242" s="15"/>
      <c r="EG242" s="14"/>
      <c r="EH242" s="14"/>
      <c r="EI242" s="48"/>
      <c r="EJ242" s="15"/>
      <c r="EK242" s="14"/>
      <c r="EL242" s="14"/>
      <c r="EM242" s="48"/>
      <c r="EN242" s="15"/>
      <c r="EO242" s="14"/>
      <c r="EP242" s="14"/>
      <c r="EQ242" s="48"/>
      <c r="ER242" s="15"/>
      <c r="ES242" s="14"/>
      <c r="ET242" s="14"/>
      <c r="EU242" s="48"/>
      <c r="EV242" s="15"/>
      <c r="EW242" s="14"/>
      <c r="EX242" s="14"/>
      <c r="EY242" s="48"/>
      <c r="EZ242" s="15"/>
      <c r="FA242" s="14"/>
      <c r="FB242" s="14"/>
      <c r="FC242" s="48"/>
      <c r="FD242" s="15"/>
      <c r="FE242" s="14"/>
      <c r="FF242" s="14"/>
      <c r="FG242" s="48"/>
      <c r="FH242" s="15"/>
      <c r="FI242" s="14"/>
      <c r="FJ242" s="14"/>
      <c r="FK242" s="48"/>
      <c r="FL242" s="15"/>
      <c r="FM242" s="14"/>
      <c r="FN242" s="14"/>
      <c r="FO242" s="48"/>
      <c r="FP242" s="15"/>
      <c r="FQ242" s="14"/>
      <c r="FR242" s="14"/>
      <c r="FS242" s="48"/>
      <c r="FT242" s="15"/>
      <c r="FU242" s="48"/>
      <c r="FV242" s="48"/>
      <c r="FW242" s="48"/>
      <c r="FX242" s="15"/>
      <c r="FY242" s="48"/>
      <c r="FZ242" s="48"/>
      <c r="GA242" s="48"/>
      <c r="GB242" s="15"/>
      <c r="GC242" s="48"/>
      <c r="GD242" s="48"/>
      <c r="GE242" s="48"/>
      <c r="GF242" s="15"/>
      <c r="GG242" s="48"/>
      <c r="GH242" s="48"/>
      <c r="GI242" s="48"/>
      <c r="GJ242" s="15"/>
      <c r="GK242" s="48"/>
      <c r="GL242" s="48"/>
      <c r="GM242" s="48"/>
      <c r="GN242" s="15"/>
      <c r="GO242" s="48"/>
      <c r="GP242" s="48"/>
      <c r="GQ242" s="48"/>
      <c r="GR242" s="15"/>
      <c r="GS242" s="48"/>
      <c r="GT242" s="48"/>
      <c r="GU242" s="48"/>
      <c r="GV242" s="15"/>
      <c r="GW242" s="48"/>
      <c r="GX242" s="48"/>
      <c r="GY242" s="48"/>
      <c r="GZ242" s="15"/>
      <c r="HA242" s="48"/>
      <c r="HB242" s="48"/>
      <c r="HC242" s="48"/>
      <c r="HD242" s="15"/>
      <c r="HE242" s="48"/>
      <c r="HF242" s="48"/>
      <c r="HG242" s="48"/>
      <c r="HH242" s="48"/>
      <c r="HI242" s="48"/>
      <c r="HJ242" s="48"/>
      <c r="HK242" s="48"/>
      <c r="HL242" s="15"/>
      <c r="HM242" s="14"/>
      <c r="HN242" s="14"/>
      <c r="HO242" s="48"/>
      <c r="HP242" s="15"/>
      <c r="HQ242" s="14"/>
      <c r="HR242" s="14"/>
      <c r="HS242" s="48"/>
      <c r="HT242" s="15"/>
      <c r="HU242" s="14"/>
      <c r="HV242" s="14"/>
      <c r="HW242" s="48"/>
      <c r="HX242" s="15"/>
      <c r="HY242" s="14"/>
      <c r="HZ242" s="14"/>
      <c r="IA242" s="48"/>
      <c r="IB242" s="15"/>
      <c r="IC242" s="14"/>
      <c r="ID242" s="14"/>
      <c r="IE242" s="48"/>
      <c r="IF242" s="15"/>
      <c r="IG242" s="14"/>
      <c r="IH242" s="14"/>
      <c r="II242" s="48"/>
      <c r="IJ242" s="15"/>
      <c r="IK242" s="14"/>
      <c r="IL242" s="14"/>
      <c r="IM242" s="48"/>
      <c r="IN242" s="15"/>
      <c r="IO242" s="14"/>
      <c r="IP242" s="14"/>
      <c r="IQ242" s="48"/>
      <c r="IR242" s="15"/>
      <c r="IS242" s="14"/>
    </row>
    <row r="243" spans="1:253" s="12" customFormat="1" ht="15.75" x14ac:dyDescent="0.25">
      <c r="A243" s="57" t="s">
        <v>574</v>
      </c>
      <c r="B243" s="48">
        <f t="shared" si="567"/>
        <v>0</v>
      </c>
      <c r="C243" s="48">
        <f t="shared" si="568"/>
        <v>177.5</v>
      </c>
      <c r="D243" s="48">
        <f t="shared" si="569"/>
        <v>177.5</v>
      </c>
      <c r="E243" s="15">
        <f t="shared" si="133"/>
        <v>100</v>
      </c>
      <c r="F243" s="15"/>
      <c r="G243" s="48"/>
      <c r="H243" s="48"/>
      <c r="I243" s="48"/>
      <c r="J243" s="48"/>
      <c r="K243" s="48"/>
      <c r="L243" s="48"/>
      <c r="M243" s="48"/>
      <c r="N243" s="48"/>
      <c r="O243" s="48"/>
      <c r="P243" s="48"/>
      <c r="Q243" s="48"/>
      <c r="R243" s="48"/>
      <c r="S243" s="287"/>
      <c r="T243" s="287"/>
      <c r="U243" s="287"/>
      <c r="V243" s="287"/>
      <c r="W243" s="287"/>
      <c r="X243" s="287"/>
      <c r="Y243" s="287"/>
      <c r="Z243" s="287"/>
      <c r="AA243" s="287"/>
      <c r="AB243" s="287"/>
      <c r="AC243" s="287"/>
      <c r="AD243" s="287"/>
      <c r="AE243" s="287"/>
      <c r="AF243" s="287"/>
      <c r="AG243" s="287"/>
      <c r="AH243" s="48"/>
      <c r="AI243" s="48"/>
      <c r="AJ243" s="48"/>
      <c r="AK243" s="48"/>
      <c r="AL243" s="48"/>
      <c r="AM243" s="287"/>
      <c r="AN243" s="287"/>
      <c r="AO243" s="15"/>
      <c r="AP243" s="15"/>
      <c r="AQ243" s="287"/>
      <c r="AR243" s="287"/>
      <c r="AS243" s="287"/>
      <c r="AT243" s="287"/>
      <c r="AU243" s="287"/>
      <c r="AV243" s="287"/>
      <c r="AW243" s="81"/>
      <c r="AX243" s="81"/>
      <c r="AY243" s="287"/>
      <c r="AZ243" s="287"/>
      <c r="BA243" s="81"/>
      <c r="BB243" s="81"/>
      <c r="BC243" s="287"/>
      <c r="BD243" s="287"/>
      <c r="BE243" s="287"/>
      <c r="BF243" s="287"/>
      <c r="BG243" s="287"/>
      <c r="BH243" s="287"/>
      <c r="BI243" s="287"/>
      <c r="BJ243" s="287"/>
      <c r="BK243" s="287"/>
      <c r="BL243" s="287"/>
      <c r="BM243" s="287"/>
      <c r="BN243" s="287"/>
      <c r="BO243" s="287"/>
      <c r="BP243" s="287"/>
      <c r="BQ243" s="287"/>
      <c r="BR243" s="287"/>
      <c r="BS243" s="287"/>
      <c r="BT243" s="287"/>
      <c r="BU243" s="287"/>
      <c r="BV243" s="287"/>
      <c r="BW243" s="287"/>
      <c r="BX243" s="287"/>
      <c r="BY243" s="287"/>
      <c r="BZ243" s="287"/>
      <c r="CA243" s="48">
        <v>177.5</v>
      </c>
      <c r="CB243" s="48">
        <v>177.5</v>
      </c>
      <c r="CC243" s="14">
        <f t="shared" si="660"/>
        <v>100</v>
      </c>
      <c r="CD243" s="14"/>
      <c r="CE243" s="48"/>
      <c r="CF243" s="15"/>
      <c r="CG243" s="287"/>
      <c r="CH243" s="287"/>
      <c r="CI243" s="287"/>
      <c r="CJ243" s="287"/>
      <c r="CK243" s="287"/>
      <c r="CL243" s="287"/>
      <c r="CM243" s="48"/>
      <c r="CN243" s="15"/>
      <c r="CO243" s="287"/>
      <c r="CP243" s="287"/>
      <c r="CQ243" s="48"/>
      <c r="CR243" s="15"/>
      <c r="CS243" s="287"/>
      <c r="CT243" s="287"/>
      <c r="CU243" s="48"/>
      <c r="CV243" s="15"/>
      <c r="CW243" s="287"/>
      <c r="CX243" s="287"/>
      <c r="CY243" s="48"/>
      <c r="CZ243" s="15"/>
      <c r="DA243" s="287"/>
      <c r="DB243" s="275"/>
      <c r="DC243" s="48"/>
      <c r="DD243" s="48"/>
      <c r="DE243" s="287"/>
      <c r="DF243" s="287"/>
      <c r="DG243" s="48"/>
      <c r="DH243" s="48"/>
      <c r="DI243" s="14"/>
      <c r="DJ243" s="14"/>
      <c r="DK243" s="48"/>
      <c r="DL243" s="15"/>
      <c r="DM243" s="14"/>
      <c r="DN243" s="14"/>
      <c r="DO243" s="48"/>
      <c r="DP243" s="15"/>
      <c r="DQ243" s="14"/>
      <c r="DR243" s="14"/>
      <c r="DS243" s="48"/>
      <c r="DT243" s="15"/>
      <c r="DU243" s="14"/>
      <c r="DV243" s="14"/>
      <c r="DW243" s="48"/>
      <c r="DX243" s="15"/>
      <c r="DY243" s="14"/>
      <c r="DZ243" s="14"/>
      <c r="EA243" s="48"/>
      <c r="EB243" s="15"/>
      <c r="EC243" s="14"/>
      <c r="ED243" s="14"/>
      <c r="EE243" s="48"/>
      <c r="EF243" s="15"/>
      <c r="EG243" s="14"/>
      <c r="EH243" s="14"/>
      <c r="EI243" s="48"/>
      <c r="EJ243" s="15"/>
      <c r="EK243" s="14"/>
      <c r="EL243" s="14"/>
      <c r="EM243" s="48"/>
      <c r="EN243" s="15"/>
      <c r="EO243" s="14"/>
      <c r="EP243" s="14"/>
      <c r="EQ243" s="48"/>
      <c r="ER243" s="15"/>
      <c r="ES243" s="14"/>
      <c r="ET243" s="14"/>
      <c r="EU243" s="48"/>
      <c r="EV243" s="15"/>
      <c r="EW243" s="14"/>
      <c r="EX243" s="14"/>
      <c r="EY243" s="48"/>
      <c r="EZ243" s="15"/>
      <c r="FA243" s="14"/>
      <c r="FB243" s="14"/>
      <c r="FC243" s="48"/>
      <c r="FD243" s="15"/>
      <c r="FE243" s="14"/>
      <c r="FF243" s="14"/>
      <c r="FG243" s="48"/>
      <c r="FH243" s="15"/>
      <c r="FI243" s="14"/>
      <c r="FJ243" s="14"/>
      <c r="FK243" s="48"/>
      <c r="FL243" s="15"/>
      <c r="FM243" s="14"/>
      <c r="FN243" s="14"/>
      <c r="FO243" s="48"/>
      <c r="FP243" s="15"/>
      <c r="FQ243" s="14"/>
      <c r="FR243" s="14"/>
      <c r="FS243" s="48"/>
      <c r="FT243" s="15"/>
      <c r="FU243" s="48"/>
      <c r="FV243" s="48"/>
      <c r="FW243" s="48"/>
      <c r="FX243" s="15"/>
      <c r="FY243" s="48"/>
      <c r="FZ243" s="48"/>
      <c r="GA243" s="48"/>
      <c r="GB243" s="15"/>
      <c r="GC243" s="48"/>
      <c r="GD243" s="48"/>
      <c r="GE243" s="48"/>
      <c r="GF243" s="15"/>
      <c r="GG243" s="48"/>
      <c r="GH243" s="48"/>
      <c r="GI243" s="48"/>
      <c r="GJ243" s="15"/>
      <c r="GK243" s="48"/>
      <c r="GL243" s="48"/>
      <c r="GM243" s="48"/>
      <c r="GN243" s="15"/>
      <c r="GO243" s="48"/>
      <c r="GP243" s="48"/>
      <c r="GQ243" s="48"/>
      <c r="GR243" s="15"/>
      <c r="GS243" s="48"/>
      <c r="GT243" s="48"/>
      <c r="GU243" s="48"/>
      <c r="GV243" s="15"/>
      <c r="GW243" s="48"/>
      <c r="GX243" s="48"/>
      <c r="GY243" s="48"/>
      <c r="GZ243" s="15"/>
      <c r="HA243" s="48"/>
      <c r="HB243" s="48"/>
      <c r="HC243" s="48"/>
      <c r="HD243" s="15"/>
      <c r="HE243" s="48"/>
      <c r="HF243" s="48"/>
      <c r="HG243" s="48"/>
      <c r="HH243" s="48"/>
      <c r="HI243" s="48"/>
      <c r="HJ243" s="48"/>
      <c r="HK243" s="48"/>
      <c r="HL243" s="15"/>
      <c r="HM243" s="14"/>
      <c r="HN243" s="14"/>
      <c r="HO243" s="48"/>
      <c r="HP243" s="15"/>
      <c r="HQ243" s="14"/>
      <c r="HR243" s="14"/>
      <c r="HS243" s="48"/>
      <c r="HT243" s="15"/>
      <c r="HU243" s="14"/>
      <c r="HV243" s="14"/>
      <c r="HW243" s="48"/>
      <c r="HX243" s="15"/>
      <c r="HY243" s="14"/>
      <c r="HZ243" s="14"/>
      <c r="IA243" s="48"/>
      <c r="IB243" s="15"/>
      <c r="IC243" s="14"/>
      <c r="ID243" s="14"/>
      <c r="IE243" s="48"/>
      <c r="IF243" s="15"/>
      <c r="IG243" s="14"/>
      <c r="IH243" s="14"/>
      <c r="II243" s="48"/>
      <c r="IJ243" s="15"/>
      <c r="IK243" s="14"/>
      <c r="IL243" s="14"/>
      <c r="IM243" s="48"/>
      <c r="IN243" s="15"/>
      <c r="IO243" s="14"/>
      <c r="IP243" s="14"/>
      <c r="IQ243" s="48"/>
      <c r="IR243" s="15"/>
      <c r="IS243" s="14"/>
    </row>
    <row r="244" spans="1:253" s="12" customFormat="1" ht="15.75" x14ac:dyDescent="0.25">
      <c r="A244" s="57" t="s">
        <v>575</v>
      </c>
      <c r="B244" s="48">
        <f t="shared" si="567"/>
        <v>0</v>
      </c>
      <c r="C244" s="48">
        <f t="shared" si="568"/>
        <v>177.5</v>
      </c>
      <c r="D244" s="48">
        <f t="shared" si="569"/>
        <v>137.15782000000002</v>
      </c>
      <c r="E244" s="15">
        <f t="shared" si="133"/>
        <v>77.272011267605649</v>
      </c>
      <c r="F244" s="15"/>
      <c r="G244" s="48"/>
      <c r="H244" s="48"/>
      <c r="I244" s="48"/>
      <c r="J244" s="48"/>
      <c r="K244" s="48"/>
      <c r="L244" s="48"/>
      <c r="M244" s="48"/>
      <c r="N244" s="48"/>
      <c r="O244" s="48"/>
      <c r="P244" s="48"/>
      <c r="Q244" s="48"/>
      <c r="R244" s="48"/>
      <c r="S244" s="287"/>
      <c r="T244" s="287"/>
      <c r="U244" s="287"/>
      <c r="V244" s="287"/>
      <c r="W244" s="287"/>
      <c r="X244" s="287"/>
      <c r="Y244" s="287"/>
      <c r="Z244" s="287"/>
      <c r="AA244" s="287"/>
      <c r="AB244" s="287"/>
      <c r="AC244" s="287"/>
      <c r="AD244" s="287"/>
      <c r="AE244" s="287"/>
      <c r="AF244" s="287"/>
      <c r="AG244" s="287"/>
      <c r="AH244" s="48"/>
      <c r="AI244" s="48"/>
      <c r="AJ244" s="48"/>
      <c r="AK244" s="48"/>
      <c r="AL244" s="48"/>
      <c r="AM244" s="287"/>
      <c r="AN244" s="287"/>
      <c r="AO244" s="15"/>
      <c r="AP244" s="15"/>
      <c r="AQ244" s="287"/>
      <c r="AR244" s="287"/>
      <c r="AS244" s="287"/>
      <c r="AT244" s="287"/>
      <c r="AU244" s="287"/>
      <c r="AV244" s="287"/>
      <c r="AW244" s="81"/>
      <c r="AX244" s="81"/>
      <c r="AY244" s="287"/>
      <c r="AZ244" s="287"/>
      <c r="BA244" s="81"/>
      <c r="BB244" s="81"/>
      <c r="BC244" s="287"/>
      <c r="BD244" s="287"/>
      <c r="BE244" s="287"/>
      <c r="BF244" s="287"/>
      <c r="BG244" s="287"/>
      <c r="BH244" s="287"/>
      <c r="BI244" s="287"/>
      <c r="BJ244" s="287"/>
      <c r="BK244" s="287"/>
      <c r="BL244" s="287"/>
      <c r="BM244" s="287"/>
      <c r="BN244" s="287"/>
      <c r="BO244" s="287"/>
      <c r="BP244" s="287"/>
      <c r="BQ244" s="287"/>
      <c r="BR244" s="287"/>
      <c r="BS244" s="287"/>
      <c r="BT244" s="287"/>
      <c r="BU244" s="287"/>
      <c r="BV244" s="287"/>
      <c r="BW244" s="287"/>
      <c r="BX244" s="287"/>
      <c r="BY244" s="287"/>
      <c r="BZ244" s="287"/>
      <c r="CA244" s="48">
        <v>177.5</v>
      </c>
      <c r="CB244" s="48">
        <v>137.15782000000002</v>
      </c>
      <c r="CC244" s="14">
        <f t="shared" si="660"/>
        <v>77.272011267605649</v>
      </c>
      <c r="CD244" s="14"/>
      <c r="CE244" s="48"/>
      <c r="CF244" s="15"/>
      <c r="CG244" s="287"/>
      <c r="CH244" s="287"/>
      <c r="CI244" s="287"/>
      <c r="CJ244" s="287"/>
      <c r="CK244" s="287"/>
      <c r="CL244" s="287"/>
      <c r="CM244" s="48"/>
      <c r="CN244" s="15"/>
      <c r="CO244" s="287"/>
      <c r="CP244" s="287"/>
      <c r="CQ244" s="48"/>
      <c r="CR244" s="15"/>
      <c r="CS244" s="287"/>
      <c r="CT244" s="287"/>
      <c r="CU244" s="48"/>
      <c r="CV244" s="15"/>
      <c r="CW244" s="287"/>
      <c r="CX244" s="287"/>
      <c r="CY244" s="48"/>
      <c r="CZ244" s="15"/>
      <c r="DA244" s="287"/>
      <c r="DB244" s="275"/>
      <c r="DC244" s="48"/>
      <c r="DD244" s="48"/>
      <c r="DE244" s="287"/>
      <c r="DF244" s="287"/>
      <c r="DG244" s="48"/>
      <c r="DH244" s="48"/>
      <c r="DI244" s="14"/>
      <c r="DJ244" s="14"/>
      <c r="DK244" s="48"/>
      <c r="DL244" s="15"/>
      <c r="DM244" s="14"/>
      <c r="DN244" s="14"/>
      <c r="DO244" s="48"/>
      <c r="DP244" s="15"/>
      <c r="DQ244" s="14"/>
      <c r="DR244" s="14"/>
      <c r="DS244" s="48"/>
      <c r="DT244" s="15"/>
      <c r="DU244" s="14"/>
      <c r="DV244" s="14"/>
      <c r="DW244" s="48"/>
      <c r="DX244" s="15"/>
      <c r="DY244" s="14"/>
      <c r="DZ244" s="14"/>
      <c r="EA244" s="48"/>
      <c r="EB244" s="15"/>
      <c r="EC244" s="14"/>
      <c r="ED244" s="14"/>
      <c r="EE244" s="48"/>
      <c r="EF244" s="15"/>
      <c r="EG244" s="14"/>
      <c r="EH244" s="14"/>
      <c r="EI244" s="48"/>
      <c r="EJ244" s="15"/>
      <c r="EK244" s="14"/>
      <c r="EL244" s="14"/>
      <c r="EM244" s="48"/>
      <c r="EN244" s="15"/>
      <c r="EO244" s="14"/>
      <c r="EP244" s="14"/>
      <c r="EQ244" s="48"/>
      <c r="ER244" s="15"/>
      <c r="ES244" s="14"/>
      <c r="ET244" s="14"/>
      <c r="EU244" s="48"/>
      <c r="EV244" s="15"/>
      <c r="EW244" s="14"/>
      <c r="EX244" s="14"/>
      <c r="EY244" s="48"/>
      <c r="EZ244" s="15"/>
      <c r="FA244" s="14"/>
      <c r="FB244" s="14"/>
      <c r="FC244" s="48"/>
      <c r="FD244" s="15"/>
      <c r="FE244" s="14"/>
      <c r="FF244" s="14"/>
      <c r="FG244" s="48"/>
      <c r="FH244" s="15"/>
      <c r="FI244" s="14"/>
      <c r="FJ244" s="14"/>
      <c r="FK244" s="48"/>
      <c r="FL244" s="15"/>
      <c r="FM244" s="14"/>
      <c r="FN244" s="14"/>
      <c r="FO244" s="48"/>
      <c r="FP244" s="15"/>
      <c r="FQ244" s="14"/>
      <c r="FR244" s="14"/>
      <c r="FS244" s="48"/>
      <c r="FT244" s="15"/>
      <c r="FU244" s="48"/>
      <c r="FV244" s="48"/>
      <c r="FW244" s="48"/>
      <c r="FX244" s="15"/>
      <c r="FY244" s="48"/>
      <c r="FZ244" s="48"/>
      <c r="GA244" s="48"/>
      <c r="GB244" s="15"/>
      <c r="GC244" s="48"/>
      <c r="GD244" s="48"/>
      <c r="GE244" s="48"/>
      <c r="GF244" s="15"/>
      <c r="GG244" s="48"/>
      <c r="GH244" s="48"/>
      <c r="GI244" s="48"/>
      <c r="GJ244" s="15"/>
      <c r="GK244" s="48"/>
      <c r="GL244" s="48"/>
      <c r="GM244" s="48"/>
      <c r="GN244" s="15"/>
      <c r="GO244" s="48"/>
      <c r="GP244" s="48"/>
      <c r="GQ244" s="48"/>
      <c r="GR244" s="15"/>
      <c r="GS244" s="48"/>
      <c r="GT244" s="48"/>
      <c r="GU244" s="48"/>
      <c r="GV244" s="15"/>
      <c r="GW244" s="48"/>
      <c r="GX244" s="48"/>
      <c r="GY244" s="48"/>
      <c r="GZ244" s="15"/>
      <c r="HA244" s="48"/>
      <c r="HB244" s="48"/>
      <c r="HC244" s="48"/>
      <c r="HD244" s="15"/>
      <c r="HE244" s="48"/>
      <c r="HF244" s="48"/>
      <c r="HG244" s="48"/>
      <c r="HH244" s="48"/>
      <c r="HI244" s="48"/>
      <c r="HJ244" s="48"/>
      <c r="HK244" s="48"/>
      <c r="HL244" s="15"/>
      <c r="HM244" s="14"/>
      <c r="HN244" s="14"/>
      <c r="HO244" s="48"/>
      <c r="HP244" s="15"/>
      <c r="HQ244" s="14"/>
      <c r="HR244" s="14"/>
      <c r="HS244" s="48"/>
      <c r="HT244" s="15"/>
      <c r="HU244" s="14"/>
      <c r="HV244" s="14"/>
      <c r="HW244" s="48"/>
      <c r="HX244" s="15"/>
      <c r="HY244" s="14"/>
      <c r="HZ244" s="14"/>
      <c r="IA244" s="48"/>
      <c r="IB244" s="15"/>
      <c r="IC244" s="14"/>
      <c r="ID244" s="14"/>
      <c r="IE244" s="48"/>
      <c r="IF244" s="15"/>
      <c r="IG244" s="14"/>
      <c r="IH244" s="14"/>
      <c r="II244" s="48"/>
      <c r="IJ244" s="15"/>
      <c r="IK244" s="14"/>
      <c r="IL244" s="14"/>
      <c r="IM244" s="48"/>
      <c r="IN244" s="15"/>
      <c r="IO244" s="14"/>
      <c r="IP244" s="14"/>
      <c r="IQ244" s="48"/>
      <c r="IR244" s="15"/>
      <c r="IS244" s="14"/>
    </row>
    <row r="245" spans="1:253" s="26" customFormat="1" ht="31.5" x14ac:dyDescent="0.25">
      <c r="A245" s="118" t="s">
        <v>392</v>
      </c>
      <c r="B245" s="78">
        <f t="shared" si="567"/>
        <v>306</v>
      </c>
      <c r="C245" s="78">
        <f t="shared" si="568"/>
        <v>58103.8</v>
      </c>
      <c r="D245" s="78">
        <f t="shared" si="569"/>
        <v>55384.168169999997</v>
      </c>
      <c r="E245" s="81">
        <f t="shared" ref="E245" si="671">D245/C245*100</f>
        <v>95.319356341581781</v>
      </c>
      <c r="F245" s="81"/>
      <c r="G245" s="81">
        <f>G246+G247+G248+G249+G250+G251+G252+G253+G254+G255+G256+G257+G258</f>
        <v>0</v>
      </c>
      <c r="H245" s="81">
        <f t="shared" ref="H245:BP245" si="672">H246+H247+H248+H249+H250+H251+H252+H253+H254+H255+H256+H257+H258</f>
        <v>0</v>
      </c>
      <c r="I245" s="81">
        <f t="shared" si="672"/>
        <v>0</v>
      </c>
      <c r="J245" s="81"/>
      <c r="K245" s="81">
        <f t="shared" si="672"/>
        <v>0</v>
      </c>
      <c r="L245" s="81">
        <f t="shared" si="672"/>
        <v>0</v>
      </c>
      <c r="M245" s="81">
        <f t="shared" si="672"/>
        <v>0</v>
      </c>
      <c r="N245" s="81">
        <f t="shared" ref="N245" si="673">N246+N247+N248+N249+N250+N251+N252+N253+N254+N255+N256+N257+N258</f>
        <v>0</v>
      </c>
      <c r="O245" s="81">
        <f t="shared" si="672"/>
        <v>0</v>
      </c>
      <c r="P245" s="81">
        <f t="shared" si="672"/>
        <v>0</v>
      </c>
      <c r="Q245" s="81">
        <f t="shared" si="672"/>
        <v>0</v>
      </c>
      <c r="R245" s="81"/>
      <c r="S245" s="81">
        <f t="shared" si="672"/>
        <v>0</v>
      </c>
      <c r="T245" s="81">
        <f t="shared" si="672"/>
        <v>0</v>
      </c>
      <c r="U245" s="81">
        <f t="shared" si="672"/>
        <v>0</v>
      </c>
      <c r="V245" s="81"/>
      <c r="W245" s="81">
        <f t="shared" si="672"/>
        <v>0</v>
      </c>
      <c r="X245" s="81">
        <f t="shared" si="672"/>
        <v>0</v>
      </c>
      <c r="Y245" s="81">
        <f t="shared" si="672"/>
        <v>0</v>
      </c>
      <c r="Z245" s="81">
        <f t="shared" ref="Z245" si="674">Z246+Z247+Z248+Z249+Z250+Z251+Z252+Z253+Z254+Z255+Z256+Z257+Z258</f>
        <v>0</v>
      </c>
      <c r="AA245" s="81">
        <f t="shared" si="672"/>
        <v>0</v>
      </c>
      <c r="AB245" s="81">
        <f t="shared" si="672"/>
        <v>0</v>
      </c>
      <c r="AC245" s="79"/>
      <c r="AD245" s="81">
        <f t="shared" ref="AD245" si="675">AD246+AD247+AD248+AD249+AD250+AD251+AD252+AD253+AD254+AD255+AD256+AD257+AD258</f>
        <v>0</v>
      </c>
      <c r="AE245" s="81">
        <f t="shared" si="672"/>
        <v>0</v>
      </c>
      <c r="AF245" s="81">
        <f t="shared" ref="AF245" si="676">AF246+AF247+AF248+AF249+AF250+AF251+AF252+AF253+AF254+AF255+AF256+AF257+AF258</f>
        <v>0</v>
      </c>
      <c r="AG245" s="81">
        <f t="shared" si="672"/>
        <v>0</v>
      </c>
      <c r="AH245" s="81">
        <f t="shared" ref="AH245" si="677">AH246+AH247+AH248+AH249+AH250+AH251+AH252+AH253+AH254+AH255+AH256+AH257+AH258</f>
        <v>306</v>
      </c>
      <c r="AI245" s="81">
        <f t="shared" si="672"/>
        <v>306</v>
      </c>
      <c r="AJ245" s="81">
        <f t="shared" ref="AJ245" si="678">AJ246+AJ247+AJ248+AJ249+AJ250+AJ251+AJ252+AJ253+AJ254+AJ255+AJ256+AJ257+AJ258</f>
        <v>306</v>
      </c>
      <c r="AK245" s="79">
        <f t="shared" si="213"/>
        <v>100</v>
      </c>
      <c r="AL245" s="79"/>
      <c r="AM245" s="81">
        <f t="shared" si="672"/>
        <v>0</v>
      </c>
      <c r="AN245" s="81">
        <f t="shared" si="672"/>
        <v>0</v>
      </c>
      <c r="AO245" s="79"/>
      <c r="AP245" s="79"/>
      <c r="AQ245" s="81">
        <f t="shared" si="672"/>
        <v>0</v>
      </c>
      <c r="AR245" s="81">
        <f t="shared" si="672"/>
        <v>0</v>
      </c>
      <c r="AS245" s="81">
        <f t="shared" si="672"/>
        <v>0</v>
      </c>
      <c r="AT245" s="81"/>
      <c r="AU245" s="81">
        <f>SUM(AU246:AU258)</f>
        <v>594</v>
      </c>
      <c r="AV245" s="81">
        <f t="shared" ref="AV245:AZ245" si="679">SUM(AV246:AV258)</f>
        <v>594</v>
      </c>
      <c r="AW245" s="81">
        <f t="shared" si="669"/>
        <v>100</v>
      </c>
      <c r="AX245" s="81"/>
      <c r="AY245" s="81">
        <f t="shared" si="679"/>
        <v>1770</v>
      </c>
      <c r="AZ245" s="81">
        <f t="shared" si="679"/>
        <v>1770</v>
      </c>
      <c r="BA245" s="81">
        <f t="shared" si="670"/>
        <v>100</v>
      </c>
      <c r="BB245" s="81"/>
      <c r="BC245" s="81">
        <f t="shared" si="672"/>
        <v>1200</v>
      </c>
      <c r="BD245" s="81">
        <f t="shared" ref="BD245" si="680">BD246+BD247+BD248+BD249+BD250+BD251+BD252+BD253+BD254+BD255+BD256+BD257+BD258</f>
        <v>748.71438000000001</v>
      </c>
      <c r="BE245" s="79">
        <f>BD245/BC245*100</f>
        <v>62.392865</v>
      </c>
      <c r="BF245" s="81"/>
      <c r="BG245" s="81">
        <f t="shared" si="672"/>
        <v>0</v>
      </c>
      <c r="BH245" s="81">
        <f t="shared" si="672"/>
        <v>0</v>
      </c>
      <c r="BI245" s="81">
        <f t="shared" si="672"/>
        <v>0</v>
      </c>
      <c r="BJ245" s="81"/>
      <c r="BK245" s="81">
        <f t="shared" si="672"/>
        <v>0</v>
      </c>
      <c r="BL245" s="81">
        <f t="shared" si="672"/>
        <v>0</v>
      </c>
      <c r="BM245" s="81">
        <f t="shared" si="672"/>
        <v>0</v>
      </c>
      <c r="BN245" s="81"/>
      <c r="BO245" s="81">
        <f t="shared" si="672"/>
        <v>0</v>
      </c>
      <c r="BP245" s="81">
        <f t="shared" si="672"/>
        <v>0</v>
      </c>
      <c r="BQ245" s="81">
        <f t="shared" ref="BQ245:BY245" si="681">BQ246+BQ247+BQ248+BQ249+BQ250+BQ251+BQ252+BQ253+BQ254+BQ255+BQ256+BQ257+BQ258</f>
        <v>0</v>
      </c>
      <c r="BR245" s="81"/>
      <c r="BS245" s="81">
        <f t="shared" si="681"/>
        <v>0</v>
      </c>
      <c r="BT245" s="81">
        <f t="shared" si="681"/>
        <v>0</v>
      </c>
      <c r="BU245" s="81">
        <f t="shared" si="681"/>
        <v>0</v>
      </c>
      <c r="BV245" s="81"/>
      <c r="BW245" s="81">
        <f t="shared" si="681"/>
        <v>0</v>
      </c>
      <c r="BX245" s="81">
        <f t="shared" si="681"/>
        <v>0</v>
      </c>
      <c r="BY245" s="81">
        <f t="shared" si="681"/>
        <v>0</v>
      </c>
      <c r="BZ245" s="81"/>
      <c r="CA245" s="81">
        <f>SUM(CA246:CA258)</f>
        <v>1857.900000000001</v>
      </c>
      <c r="CB245" s="81">
        <f>SUM(CB246:CB258)</f>
        <v>1857.900000000001</v>
      </c>
      <c r="CC245" s="79">
        <f t="shared" ref="CC245:CC258" si="682">CB245/CA245*100</f>
        <v>100</v>
      </c>
      <c r="CD245" s="79"/>
      <c r="CE245" s="81"/>
      <c r="CF245" s="81">
        <f>SUM(CF246:CF258)</f>
        <v>0</v>
      </c>
      <c r="CG245" s="79"/>
      <c r="CH245" s="79"/>
      <c r="CI245" s="81">
        <f t="shared" ref="CI245:CK245" si="683">CI246+CI247+CI248+CI249+CI250+CI251+CI252+CI253+CI254+CI255+CI256+CI257+CI258</f>
        <v>0</v>
      </c>
      <c r="CJ245" s="81">
        <f t="shared" si="683"/>
        <v>0</v>
      </c>
      <c r="CK245" s="81">
        <f t="shared" si="683"/>
        <v>0</v>
      </c>
      <c r="CL245" s="81"/>
      <c r="CM245" s="81">
        <f>SUM(CM246:CM258)</f>
        <v>2364</v>
      </c>
      <c r="CN245" s="81">
        <f>SUM(CN246:CN258)</f>
        <v>2364</v>
      </c>
      <c r="CO245" s="79">
        <f t="shared" ref="CO245:CO246" si="684">CN245/CM245*100</f>
        <v>100</v>
      </c>
      <c r="CP245" s="79"/>
      <c r="CQ245" s="81">
        <f>SUM(CQ246:CQ258)</f>
        <v>0</v>
      </c>
      <c r="CR245" s="81">
        <f>SUM(CR246:CR258)</f>
        <v>0</v>
      </c>
      <c r="CS245" s="79"/>
      <c r="CT245" s="79"/>
      <c r="CU245" s="81">
        <f>SUM(CU246:CU258)</f>
        <v>0</v>
      </c>
      <c r="CV245" s="81">
        <f>SUM(CV246:CV258)</f>
        <v>0</v>
      </c>
      <c r="CW245" s="79"/>
      <c r="CX245" s="79"/>
      <c r="CY245" s="81">
        <f>SUM(CY246:CY258)</f>
        <v>0</v>
      </c>
      <c r="CZ245" s="81">
        <f>SUM(CZ246:CZ258)</f>
        <v>0</v>
      </c>
      <c r="DA245" s="79"/>
      <c r="DB245" s="153"/>
      <c r="DC245" s="81">
        <f>SUM(DC246:DC258)</f>
        <v>0</v>
      </c>
      <c r="DD245" s="81">
        <f>SUM(DD246:DD258)</f>
        <v>0</v>
      </c>
      <c r="DE245" s="79"/>
      <c r="DF245" s="79"/>
      <c r="DG245" s="81">
        <f>SUM(DG246:DG258)</f>
        <v>40</v>
      </c>
      <c r="DH245" s="81">
        <f>SUM(DH246:DH258)</f>
        <v>40</v>
      </c>
      <c r="DI245" s="79">
        <f t="shared" si="582"/>
        <v>100</v>
      </c>
      <c r="DJ245" s="79"/>
      <c r="DK245" s="81">
        <f>SUM(DK246:DK258)</f>
        <v>0</v>
      </c>
      <c r="DL245" s="81">
        <f>SUM(DL246:DL258)</f>
        <v>0</v>
      </c>
      <c r="DM245" s="79"/>
      <c r="DN245" s="79"/>
      <c r="DO245" s="81">
        <f>SUM(DO246:DO258)</f>
        <v>0</v>
      </c>
      <c r="DP245" s="81">
        <f>SUM(DP246:DP258)</f>
        <v>0</v>
      </c>
      <c r="DQ245" s="79"/>
      <c r="DR245" s="79"/>
      <c r="DS245" s="81">
        <f>SUM(DS246:DS258)</f>
        <v>0</v>
      </c>
      <c r="DT245" s="81">
        <f>SUM(DT246:DT258)</f>
        <v>0</v>
      </c>
      <c r="DU245" s="79"/>
      <c r="DV245" s="79"/>
      <c r="DW245" s="81">
        <f>SUM(DW246:DW258)</f>
        <v>0</v>
      </c>
      <c r="DX245" s="81">
        <f>SUM(DX246:DX258)</f>
        <v>0</v>
      </c>
      <c r="DY245" s="79"/>
      <c r="DZ245" s="79"/>
      <c r="EA245" s="81">
        <f>SUM(EA246:EA258)</f>
        <v>22000</v>
      </c>
      <c r="EB245" s="81">
        <f>SUM(EB246:EB258)</f>
        <v>22000</v>
      </c>
      <c r="EC245" s="79">
        <f>EB245/EA245*100</f>
        <v>100</v>
      </c>
      <c r="ED245" s="79"/>
      <c r="EE245" s="81">
        <f>SUM(EE246:EE258)</f>
        <v>0</v>
      </c>
      <c r="EF245" s="81">
        <f>SUM(EF246:EF258)</f>
        <v>0</v>
      </c>
      <c r="EG245" s="79"/>
      <c r="EH245" s="79"/>
      <c r="EI245" s="81">
        <f>SUM(EI246:EI258)</f>
        <v>0</v>
      </c>
      <c r="EJ245" s="81">
        <f>SUM(EJ246:EJ258)</f>
        <v>0</v>
      </c>
      <c r="EK245" s="79"/>
      <c r="EL245" s="79"/>
      <c r="EM245" s="81">
        <f>SUM(EM246:EM258)</f>
        <v>0</v>
      </c>
      <c r="EN245" s="81">
        <f>SUM(EN246:EN258)</f>
        <v>0</v>
      </c>
      <c r="EO245" s="79"/>
      <c r="EP245" s="79"/>
      <c r="EQ245" s="81">
        <f>SUM(EQ246:EQ258)</f>
        <v>0</v>
      </c>
      <c r="ER245" s="81">
        <f>SUM(ER246:ER258)</f>
        <v>0</v>
      </c>
      <c r="ES245" s="79"/>
      <c r="ET245" s="79"/>
      <c r="EU245" s="81">
        <f>SUM(EU246:EU258)</f>
        <v>0</v>
      </c>
      <c r="EV245" s="81">
        <f>SUM(EV246:EV258)</f>
        <v>0</v>
      </c>
      <c r="EW245" s="79"/>
      <c r="EX245" s="79"/>
      <c r="EY245" s="81">
        <f>SUM(EY246:EY258)</f>
        <v>0</v>
      </c>
      <c r="EZ245" s="81">
        <f>SUM(EZ246:EZ258)</f>
        <v>0</v>
      </c>
      <c r="FA245" s="79"/>
      <c r="FB245" s="79"/>
      <c r="FC245" s="81">
        <f>SUM(FC246:FC258)</f>
        <v>0</v>
      </c>
      <c r="FD245" s="81">
        <f>SUM(FD246:FD258)</f>
        <v>0</v>
      </c>
      <c r="FE245" s="79"/>
      <c r="FF245" s="79"/>
      <c r="FG245" s="81">
        <f>SUM(FG246:FG258)</f>
        <v>25004.1</v>
      </c>
      <c r="FH245" s="81">
        <f>SUM(FH246:FH258)</f>
        <v>25004.1</v>
      </c>
      <c r="FI245" s="79">
        <f>FH245/FG245*100</f>
        <v>100</v>
      </c>
      <c r="FJ245" s="79"/>
      <c r="FK245" s="81">
        <f>SUM(FK246:FK258)</f>
        <v>0</v>
      </c>
      <c r="FL245" s="81">
        <f>SUM(FL246:FL258)</f>
        <v>0</v>
      </c>
      <c r="FM245" s="79"/>
      <c r="FN245" s="79"/>
      <c r="FO245" s="81">
        <f>SUM(FO246:FO258)</f>
        <v>0</v>
      </c>
      <c r="FP245" s="81">
        <f>SUM(FP246:FP258)</f>
        <v>0</v>
      </c>
      <c r="FQ245" s="79"/>
      <c r="FR245" s="79"/>
      <c r="FS245" s="81">
        <f t="shared" ref="FS245:FT245" si="685">FS246+FS247+FS248+FS249+FS250+FS251+FS252+FS253+FS254+FS255+FS256+FS257+FS258</f>
        <v>2967.8</v>
      </c>
      <c r="FT245" s="81">
        <f t="shared" si="685"/>
        <v>699.45379000000003</v>
      </c>
      <c r="FU245" s="79">
        <f t="shared" ref="FU245:FU246" si="686">FT245/FS245*100</f>
        <v>23.568090504750995</v>
      </c>
      <c r="FV245" s="79"/>
      <c r="FW245" s="81">
        <f t="shared" ref="FW245:FX245" si="687">FW246+FW247+FW248+FW249+FW250+FW251+FW252+FW253+FW254+FW255+FW256+FW257+FW258</f>
        <v>0</v>
      </c>
      <c r="FX245" s="81">
        <f t="shared" si="687"/>
        <v>0</v>
      </c>
      <c r="FY245" s="79"/>
      <c r="FZ245" s="79"/>
      <c r="GA245" s="81"/>
      <c r="GB245" s="81"/>
      <c r="GC245" s="79"/>
      <c r="GD245" s="79"/>
      <c r="GE245" s="81"/>
      <c r="GF245" s="81"/>
      <c r="GG245" s="79"/>
      <c r="GH245" s="79"/>
      <c r="GI245" s="81"/>
      <c r="GJ245" s="81"/>
      <c r="GK245" s="79"/>
      <c r="GL245" s="79"/>
      <c r="GM245" s="81"/>
      <c r="GN245" s="81"/>
      <c r="GO245" s="79"/>
      <c r="GP245" s="79"/>
      <c r="GQ245" s="81"/>
      <c r="GR245" s="81"/>
      <c r="GS245" s="79"/>
      <c r="GT245" s="79"/>
      <c r="GU245" s="81"/>
      <c r="GV245" s="81"/>
      <c r="GW245" s="79"/>
      <c r="GX245" s="79"/>
      <c r="GY245" s="81"/>
      <c r="GZ245" s="81"/>
      <c r="HA245" s="79"/>
      <c r="HB245" s="79"/>
      <c r="HC245" s="81"/>
      <c r="HD245" s="81"/>
      <c r="HE245" s="79"/>
      <c r="HF245" s="79"/>
      <c r="HG245" s="81"/>
      <c r="HH245" s="81"/>
      <c r="HI245" s="79"/>
      <c r="HJ245" s="79"/>
      <c r="HK245" s="81"/>
      <c r="HL245" s="81"/>
      <c r="HM245" s="79"/>
      <c r="HN245" s="79"/>
      <c r="HO245" s="81"/>
      <c r="HP245" s="81"/>
      <c r="HQ245" s="79"/>
      <c r="HR245" s="79"/>
      <c r="HS245" s="81"/>
      <c r="HT245" s="81"/>
      <c r="HU245" s="79"/>
      <c r="HV245" s="79"/>
      <c r="HW245" s="81"/>
      <c r="HX245" s="81"/>
      <c r="HY245" s="79"/>
      <c r="HZ245" s="79"/>
      <c r="IA245" s="81"/>
      <c r="IB245" s="81"/>
      <c r="IC245" s="79"/>
      <c r="ID245" s="79"/>
      <c r="IE245" s="81"/>
      <c r="IF245" s="81"/>
      <c r="IG245" s="79"/>
      <c r="IH245" s="79"/>
      <c r="II245" s="81"/>
      <c r="IJ245" s="81"/>
      <c r="IK245" s="79"/>
      <c r="IL245" s="79"/>
      <c r="IM245" s="81"/>
      <c r="IN245" s="81"/>
      <c r="IO245" s="79"/>
      <c r="IP245" s="79"/>
      <c r="IQ245" s="81"/>
      <c r="IR245" s="81"/>
      <c r="IS245" s="79"/>
    </row>
    <row r="246" spans="1:253" s="12" customFormat="1" ht="31.5" x14ac:dyDescent="0.25">
      <c r="A246" s="57" t="s">
        <v>353</v>
      </c>
      <c r="B246" s="48">
        <f t="shared" si="567"/>
        <v>306</v>
      </c>
      <c r="C246" s="48">
        <f t="shared" si="568"/>
        <v>57452.2</v>
      </c>
      <c r="D246" s="48">
        <f t="shared" si="569"/>
        <v>54732.568169999999</v>
      </c>
      <c r="E246" s="15">
        <f t="shared" si="133"/>
        <v>95.266270342998183</v>
      </c>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4"/>
      <c r="AD246" s="15"/>
      <c r="AE246" s="15"/>
      <c r="AF246" s="15"/>
      <c r="AG246" s="14"/>
      <c r="AH246" s="15">
        <v>306</v>
      </c>
      <c r="AI246" s="15">
        <v>306</v>
      </c>
      <c r="AJ246" s="15">
        <v>306</v>
      </c>
      <c r="AK246" s="14">
        <f t="shared" si="213"/>
        <v>100</v>
      </c>
      <c r="AL246" s="14"/>
      <c r="AM246" s="15"/>
      <c r="AN246" s="15"/>
      <c r="AO246" s="14"/>
      <c r="AP246" s="14"/>
      <c r="AQ246" s="15"/>
      <c r="AR246" s="15"/>
      <c r="AS246" s="14"/>
      <c r="AT246" s="14"/>
      <c r="AU246" s="15">
        <v>594</v>
      </c>
      <c r="AV246" s="15">
        <v>594</v>
      </c>
      <c r="AW246" s="15">
        <f t="shared" si="669"/>
        <v>100</v>
      </c>
      <c r="AX246" s="15"/>
      <c r="AY246" s="14">
        <v>1770</v>
      </c>
      <c r="AZ246" s="14">
        <v>1770</v>
      </c>
      <c r="BA246" s="15">
        <f t="shared" si="670"/>
        <v>100</v>
      </c>
      <c r="BB246" s="15"/>
      <c r="BC246" s="15">
        <v>1200</v>
      </c>
      <c r="BD246" s="15">
        <v>748.71438000000001</v>
      </c>
      <c r="BE246" s="14">
        <f>BD246/BC246*100</f>
        <v>62.392865</v>
      </c>
      <c r="BF246" s="14"/>
      <c r="BG246" s="15"/>
      <c r="BH246" s="15"/>
      <c r="BI246" s="14"/>
      <c r="BJ246" s="14"/>
      <c r="BK246" s="15"/>
      <c r="BL246" s="15"/>
      <c r="BM246" s="14"/>
      <c r="BN246" s="14"/>
      <c r="BO246" s="15"/>
      <c r="BP246" s="15"/>
      <c r="BQ246" s="14"/>
      <c r="BR246" s="14"/>
      <c r="BS246" s="15"/>
      <c r="BT246" s="15"/>
      <c r="BU246" s="14"/>
      <c r="BV246" s="14"/>
      <c r="BW246" s="15"/>
      <c r="BX246" s="15"/>
      <c r="BY246" s="14"/>
      <c r="BZ246" s="14"/>
      <c r="CA246" s="48">
        <v>1206.3</v>
      </c>
      <c r="CB246" s="48">
        <v>1206.3</v>
      </c>
      <c r="CC246" s="14">
        <f t="shared" si="682"/>
        <v>100</v>
      </c>
      <c r="CD246" s="14"/>
      <c r="CE246" s="48"/>
      <c r="CF246" s="15"/>
      <c r="CG246" s="14"/>
      <c r="CH246" s="14"/>
      <c r="CI246" s="15"/>
      <c r="CJ246" s="15"/>
      <c r="CK246" s="14"/>
      <c r="CL246" s="14"/>
      <c r="CM246" s="15">
        <v>2364</v>
      </c>
      <c r="CN246" s="15">
        <v>2364</v>
      </c>
      <c r="CO246" s="14">
        <f t="shared" si="684"/>
        <v>100</v>
      </c>
      <c r="CP246" s="14"/>
      <c r="CQ246" s="15"/>
      <c r="CR246" s="15"/>
      <c r="CS246" s="14"/>
      <c r="CT246" s="14"/>
      <c r="CU246" s="15"/>
      <c r="CV246" s="15"/>
      <c r="CW246" s="14"/>
      <c r="CX246" s="14"/>
      <c r="CY246" s="15"/>
      <c r="CZ246" s="15"/>
      <c r="DA246" s="14"/>
      <c r="DB246" s="155"/>
      <c r="DC246" s="15"/>
      <c r="DD246" s="15"/>
      <c r="DE246" s="14"/>
      <c r="DF246" s="14"/>
      <c r="DG246" s="15">
        <v>40</v>
      </c>
      <c r="DH246" s="15">
        <v>40</v>
      </c>
      <c r="DI246" s="14">
        <f t="shared" si="582"/>
        <v>100</v>
      </c>
      <c r="DJ246" s="14"/>
      <c r="DK246" s="15"/>
      <c r="DL246" s="15"/>
      <c r="DM246" s="14"/>
      <c r="DN246" s="14"/>
      <c r="DO246" s="15"/>
      <c r="DP246" s="15"/>
      <c r="DQ246" s="14"/>
      <c r="DR246" s="14"/>
      <c r="DS246" s="15"/>
      <c r="DT246" s="15"/>
      <c r="DU246" s="14"/>
      <c r="DV246" s="14"/>
      <c r="DW246" s="15"/>
      <c r="DX246" s="15"/>
      <c r="DY246" s="14"/>
      <c r="DZ246" s="14"/>
      <c r="EA246" s="15">
        <v>22000</v>
      </c>
      <c r="EB246" s="15">
        <v>22000</v>
      </c>
      <c r="EC246" s="14">
        <f>EB246/EA246*100</f>
        <v>100</v>
      </c>
      <c r="ED246" s="14"/>
      <c r="EE246" s="15"/>
      <c r="EF246" s="15"/>
      <c r="EG246" s="14"/>
      <c r="EH246" s="14"/>
      <c r="EI246" s="15"/>
      <c r="EJ246" s="15"/>
      <c r="EK246" s="14"/>
      <c r="EL246" s="14"/>
      <c r="EM246" s="15"/>
      <c r="EN246" s="15"/>
      <c r="EO246" s="14"/>
      <c r="EP246" s="14"/>
      <c r="EQ246" s="15"/>
      <c r="ER246" s="15"/>
      <c r="ES246" s="14"/>
      <c r="ET246" s="14"/>
      <c r="EU246" s="15"/>
      <c r="EV246" s="15"/>
      <c r="EW246" s="14"/>
      <c r="EX246" s="14"/>
      <c r="EY246" s="15"/>
      <c r="EZ246" s="15"/>
      <c r="FA246" s="14"/>
      <c r="FB246" s="14"/>
      <c r="FC246" s="15"/>
      <c r="FD246" s="15"/>
      <c r="FE246" s="14"/>
      <c r="FF246" s="14"/>
      <c r="FG246" s="15">
        <v>25004.1</v>
      </c>
      <c r="FH246" s="15">
        <v>25004.1</v>
      </c>
      <c r="FI246" s="14">
        <f>FH246/FG246*100</f>
        <v>100</v>
      </c>
      <c r="FJ246" s="14"/>
      <c r="FK246" s="15"/>
      <c r="FL246" s="15"/>
      <c r="FM246" s="14"/>
      <c r="FN246" s="14"/>
      <c r="FO246" s="15"/>
      <c r="FP246" s="15"/>
      <c r="FQ246" s="14"/>
      <c r="FR246" s="14"/>
      <c r="FS246" s="133">
        <v>2967.8</v>
      </c>
      <c r="FT246" s="15">
        <v>699.45379000000003</v>
      </c>
      <c r="FU246" s="14">
        <f t="shared" si="686"/>
        <v>23.568090504750995</v>
      </c>
      <c r="FV246" s="14"/>
      <c r="FW246" s="133"/>
      <c r="FX246" s="15"/>
      <c r="FY246" s="14"/>
      <c r="FZ246" s="14"/>
      <c r="GA246" s="133"/>
      <c r="GB246" s="15"/>
      <c r="GC246" s="14"/>
      <c r="GD246" s="14"/>
      <c r="GE246" s="133"/>
      <c r="GF246" s="15"/>
      <c r="GG246" s="14"/>
      <c r="GH246" s="14"/>
      <c r="GI246" s="133"/>
      <c r="GJ246" s="15"/>
      <c r="GK246" s="14"/>
      <c r="GL246" s="14"/>
      <c r="GM246" s="133"/>
      <c r="GN246" s="15"/>
      <c r="GO246" s="14"/>
      <c r="GP246" s="14"/>
      <c r="GQ246" s="133"/>
      <c r="GR246" s="15"/>
      <c r="GS246" s="14"/>
      <c r="GT246" s="14"/>
      <c r="GU246" s="133"/>
      <c r="GV246" s="15"/>
      <c r="GW246" s="14"/>
      <c r="GX246" s="14"/>
      <c r="GY246" s="133"/>
      <c r="GZ246" s="15"/>
      <c r="HA246" s="14"/>
      <c r="HB246" s="14"/>
      <c r="HC246" s="133"/>
      <c r="HD246" s="15"/>
      <c r="HE246" s="14"/>
      <c r="HF246" s="14"/>
      <c r="HG246" s="133"/>
      <c r="HH246" s="133"/>
      <c r="HI246" s="14"/>
      <c r="HJ246" s="14"/>
      <c r="HK246" s="133"/>
      <c r="HL246" s="15"/>
      <c r="HM246" s="14"/>
      <c r="HN246" s="14"/>
      <c r="HO246" s="133"/>
      <c r="HP246" s="15"/>
      <c r="HQ246" s="14"/>
      <c r="HR246" s="14"/>
      <c r="HS246" s="133"/>
      <c r="HT246" s="15"/>
      <c r="HU246" s="14"/>
      <c r="HV246" s="14"/>
      <c r="HW246" s="133"/>
      <c r="HX246" s="15"/>
      <c r="HY246" s="14"/>
      <c r="HZ246" s="14"/>
      <c r="IA246" s="133"/>
      <c r="IB246" s="15"/>
      <c r="IC246" s="14"/>
      <c r="ID246" s="14"/>
      <c r="IE246" s="133"/>
      <c r="IF246" s="15"/>
      <c r="IG246" s="14"/>
      <c r="IH246" s="14"/>
      <c r="II246" s="133"/>
      <c r="IJ246" s="15"/>
      <c r="IK246" s="14"/>
      <c r="IL246" s="14"/>
      <c r="IM246" s="133"/>
      <c r="IN246" s="15"/>
      <c r="IO246" s="14"/>
      <c r="IP246" s="14"/>
      <c r="IQ246" s="133"/>
      <c r="IR246" s="15"/>
      <c r="IS246" s="14"/>
    </row>
    <row r="247" spans="1:253" s="12" customFormat="1" ht="15.75" x14ac:dyDescent="0.25">
      <c r="A247" s="57" t="s">
        <v>381</v>
      </c>
      <c r="B247" s="48">
        <f t="shared" si="567"/>
        <v>0</v>
      </c>
      <c r="C247" s="48">
        <f t="shared" si="568"/>
        <v>43.4</v>
      </c>
      <c r="D247" s="48">
        <f t="shared" si="569"/>
        <v>43.4</v>
      </c>
      <c r="E247" s="15">
        <f t="shared" si="133"/>
        <v>100</v>
      </c>
      <c r="F247" s="15"/>
      <c r="G247" s="48"/>
      <c r="H247" s="48"/>
      <c r="I247" s="48"/>
      <c r="J247" s="48"/>
      <c r="K247" s="48"/>
      <c r="L247" s="48"/>
      <c r="M247" s="48"/>
      <c r="N247" s="48"/>
      <c r="O247" s="48"/>
      <c r="P247" s="48"/>
      <c r="Q247" s="48"/>
      <c r="R247" s="48"/>
      <c r="S247" s="287"/>
      <c r="T247" s="287"/>
      <c r="U247" s="287"/>
      <c r="V247" s="287"/>
      <c r="W247" s="287"/>
      <c r="X247" s="287"/>
      <c r="Y247" s="287"/>
      <c r="Z247" s="287"/>
      <c r="AA247" s="287"/>
      <c r="AB247" s="287"/>
      <c r="AC247" s="287"/>
      <c r="AD247" s="287"/>
      <c r="AE247" s="287"/>
      <c r="AF247" s="287"/>
      <c r="AG247" s="287"/>
      <c r="AH247" s="48"/>
      <c r="AI247" s="48"/>
      <c r="AJ247" s="48"/>
      <c r="AK247" s="48"/>
      <c r="AL247" s="48"/>
      <c r="AM247" s="287"/>
      <c r="AN247" s="287"/>
      <c r="AO247" s="287"/>
      <c r="AP247" s="287"/>
      <c r="AQ247" s="287"/>
      <c r="AR247" s="287"/>
      <c r="AS247" s="287"/>
      <c r="AT247" s="287"/>
      <c r="AU247" s="287"/>
      <c r="AV247" s="287"/>
      <c r="AW247" s="81"/>
      <c r="AX247" s="81"/>
      <c r="AY247" s="287"/>
      <c r="AZ247" s="287"/>
      <c r="BA247" s="287"/>
      <c r="BB247" s="287"/>
      <c r="BC247" s="287"/>
      <c r="BD247" s="287"/>
      <c r="BE247" s="287"/>
      <c r="BF247" s="287"/>
      <c r="BG247" s="287"/>
      <c r="BH247" s="287"/>
      <c r="BI247" s="287"/>
      <c r="BJ247" s="287"/>
      <c r="BK247" s="287"/>
      <c r="BL247" s="287"/>
      <c r="BM247" s="287"/>
      <c r="BN247" s="287"/>
      <c r="BO247" s="287"/>
      <c r="BP247" s="287"/>
      <c r="BQ247" s="287"/>
      <c r="BR247" s="287"/>
      <c r="BS247" s="287"/>
      <c r="BT247" s="287"/>
      <c r="BU247" s="287"/>
      <c r="BV247" s="287"/>
      <c r="BW247" s="287"/>
      <c r="BX247" s="287"/>
      <c r="BY247" s="287"/>
      <c r="BZ247" s="287"/>
      <c r="CA247" s="48">
        <v>43.4</v>
      </c>
      <c r="CB247" s="48">
        <v>43.4</v>
      </c>
      <c r="CC247" s="14">
        <f t="shared" si="682"/>
        <v>100</v>
      </c>
      <c r="CD247" s="14"/>
      <c r="CE247" s="48"/>
      <c r="CF247" s="287"/>
      <c r="CG247" s="287"/>
      <c r="CH247" s="287"/>
      <c r="CI247" s="287"/>
      <c r="CJ247" s="287"/>
      <c r="CK247" s="287"/>
      <c r="CL247" s="287"/>
      <c r="CM247" s="48"/>
      <c r="CN247" s="287"/>
      <c r="CO247" s="287"/>
      <c r="CP247" s="287"/>
      <c r="CQ247" s="48"/>
      <c r="CR247" s="287"/>
      <c r="CS247" s="287"/>
      <c r="CT247" s="287"/>
      <c r="CU247" s="48"/>
      <c r="CV247" s="287"/>
      <c r="CW247" s="287"/>
      <c r="CX247" s="287"/>
      <c r="CY247" s="48"/>
      <c r="CZ247" s="287"/>
      <c r="DA247" s="287"/>
      <c r="DB247" s="275"/>
      <c r="DC247" s="48"/>
      <c r="DD247" s="48"/>
      <c r="DE247" s="287"/>
      <c r="DF247" s="287"/>
      <c r="DG247" s="48"/>
      <c r="DH247" s="48"/>
      <c r="DI247" s="14"/>
      <c r="DJ247" s="14"/>
      <c r="DK247" s="48"/>
      <c r="DL247" s="287"/>
      <c r="DM247" s="14"/>
      <c r="DN247" s="14"/>
      <c r="DO247" s="48"/>
      <c r="DP247" s="287"/>
      <c r="DQ247" s="14"/>
      <c r="DR247" s="14"/>
      <c r="DS247" s="48"/>
      <c r="DT247" s="287"/>
      <c r="DU247" s="14"/>
      <c r="DV247" s="14"/>
      <c r="DW247" s="48"/>
      <c r="DX247" s="287"/>
      <c r="DY247" s="14"/>
      <c r="DZ247" s="14"/>
      <c r="EA247" s="48"/>
      <c r="EB247" s="287"/>
      <c r="EC247" s="14"/>
      <c r="ED247" s="14"/>
      <c r="EE247" s="48"/>
      <c r="EF247" s="287"/>
      <c r="EG247" s="14"/>
      <c r="EH247" s="14"/>
      <c r="EI247" s="48"/>
      <c r="EJ247" s="287"/>
      <c r="EK247" s="14"/>
      <c r="EL247" s="14"/>
      <c r="EM247" s="48"/>
      <c r="EN247" s="287"/>
      <c r="EO247" s="14"/>
      <c r="EP247" s="14"/>
      <c r="EQ247" s="48"/>
      <c r="ER247" s="287"/>
      <c r="ES247" s="14"/>
      <c r="ET247" s="14"/>
      <c r="EU247" s="48"/>
      <c r="EV247" s="287"/>
      <c r="EW247" s="14"/>
      <c r="EX247" s="14"/>
      <c r="EY247" s="48"/>
      <c r="EZ247" s="287"/>
      <c r="FA247" s="14"/>
      <c r="FB247" s="14"/>
      <c r="FC247" s="48"/>
      <c r="FD247" s="287"/>
      <c r="FE247" s="14"/>
      <c r="FF247" s="14"/>
      <c r="FG247" s="48"/>
      <c r="FH247" s="287"/>
      <c r="FI247" s="14"/>
      <c r="FJ247" s="14"/>
      <c r="FK247" s="48"/>
      <c r="FL247" s="287"/>
      <c r="FM247" s="14"/>
      <c r="FN247" s="14"/>
      <c r="FO247" s="48"/>
      <c r="FP247" s="287"/>
      <c r="FQ247" s="14"/>
      <c r="FR247" s="14"/>
      <c r="FS247" s="48"/>
      <c r="FT247" s="48"/>
      <c r="FU247" s="48"/>
      <c r="FV247" s="48"/>
      <c r="FW247" s="48"/>
      <c r="FX247" s="48"/>
      <c r="FY247" s="48"/>
      <c r="FZ247" s="48"/>
      <c r="GA247" s="48"/>
      <c r="GB247" s="48"/>
      <c r="GC247" s="48"/>
      <c r="GD247" s="48"/>
      <c r="GE247" s="48"/>
      <c r="GF247" s="48"/>
      <c r="GG247" s="48"/>
      <c r="GH247" s="48"/>
      <c r="GI247" s="48"/>
      <c r="GJ247" s="48"/>
      <c r="GK247" s="48"/>
      <c r="GL247" s="48"/>
      <c r="GM247" s="48"/>
      <c r="GN247" s="48"/>
      <c r="GO247" s="48"/>
      <c r="GP247" s="48"/>
      <c r="GQ247" s="48"/>
      <c r="GR247" s="48"/>
      <c r="GS247" s="48"/>
      <c r="GT247" s="48"/>
      <c r="GU247" s="48"/>
      <c r="GV247" s="48"/>
      <c r="GW247" s="48"/>
      <c r="GX247" s="48"/>
      <c r="GY247" s="48"/>
      <c r="GZ247" s="48"/>
      <c r="HA247" s="48"/>
      <c r="HB247" s="48"/>
      <c r="HC247" s="48"/>
      <c r="HD247" s="48"/>
      <c r="HE247" s="48"/>
      <c r="HF247" s="48"/>
      <c r="HG247" s="48"/>
      <c r="HH247" s="48"/>
      <c r="HI247" s="48"/>
      <c r="HJ247" s="48"/>
      <c r="HK247" s="48"/>
      <c r="HL247" s="48"/>
      <c r="HM247" s="14"/>
      <c r="HN247" s="14"/>
      <c r="HO247" s="48"/>
      <c r="HP247" s="48"/>
      <c r="HQ247" s="14"/>
      <c r="HR247" s="14"/>
      <c r="HS247" s="48"/>
      <c r="HT247" s="48"/>
      <c r="HU247" s="14"/>
      <c r="HV247" s="14"/>
      <c r="HW247" s="48"/>
      <c r="HX247" s="48"/>
      <c r="HY247" s="14"/>
      <c r="HZ247" s="14"/>
      <c r="IA247" s="48"/>
      <c r="IB247" s="48"/>
      <c r="IC247" s="14"/>
      <c r="ID247" s="14"/>
      <c r="IE247" s="48"/>
      <c r="IF247" s="48"/>
      <c r="IG247" s="14"/>
      <c r="IH247" s="14"/>
      <c r="II247" s="48"/>
      <c r="IJ247" s="48"/>
      <c r="IK247" s="14"/>
      <c r="IL247" s="14"/>
      <c r="IM247" s="48"/>
      <c r="IN247" s="48"/>
      <c r="IO247" s="14"/>
      <c r="IP247" s="14"/>
      <c r="IQ247" s="48"/>
      <c r="IR247" s="48"/>
      <c r="IS247" s="14"/>
    </row>
    <row r="248" spans="1:253" s="12" customFormat="1" ht="15.75" x14ac:dyDescent="0.25">
      <c r="A248" s="57" t="s">
        <v>382</v>
      </c>
      <c r="B248" s="48">
        <f t="shared" si="567"/>
        <v>0</v>
      </c>
      <c r="C248" s="48">
        <f t="shared" si="568"/>
        <v>43.4</v>
      </c>
      <c r="D248" s="48">
        <f t="shared" si="569"/>
        <v>43.4</v>
      </c>
      <c r="E248" s="15">
        <f t="shared" si="133"/>
        <v>100</v>
      </c>
      <c r="F248" s="15"/>
      <c r="G248" s="48"/>
      <c r="H248" s="48"/>
      <c r="I248" s="48"/>
      <c r="J248" s="48"/>
      <c r="K248" s="48"/>
      <c r="L248" s="48"/>
      <c r="M248" s="48"/>
      <c r="N248" s="48"/>
      <c r="O248" s="48"/>
      <c r="P248" s="48"/>
      <c r="Q248" s="48"/>
      <c r="R248" s="48"/>
      <c r="S248" s="287"/>
      <c r="T248" s="287"/>
      <c r="U248" s="287"/>
      <c r="V248" s="287"/>
      <c r="W248" s="287"/>
      <c r="X248" s="287"/>
      <c r="Y248" s="287"/>
      <c r="Z248" s="287"/>
      <c r="AA248" s="287"/>
      <c r="AB248" s="287"/>
      <c r="AC248" s="287"/>
      <c r="AD248" s="287"/>
      <c r="AE248" s="287"/>
      <c r="AF248" s="287"/>
      <c r="AG248" s="287"/>
      <c r="AH248" s="48"/>
      <c r="AI248" s="48"/>
      <c r="AJ248" s="48"/>
      <c r="AK248" s="48"/>
      <c r="AL248" s="48"/>
      <c r="AM248" s="287"/>
      <c r="AN248" s="287"/>
      <c r="AO248" s="287"/>
      <c r="AP248" s="287"/>
      <c r="AQ248" s="287"/>
      <c r="AR248" s="287"/>
      <c r="AS248" s="287"/>
      <c r="AT248" s="287"/>
      <c r="AU248" s="287"/>
      <c r="AV248" s="287"/>
      <c r="AW248" s="81"/>
      <c r="AX248" s="81"/>
      <c r="AY248" s="287"/>
      <c r="AZ248" s="287"/>
      <c r="BA248" s="287"/>
      <c r="BB248" s="287"/>
      <c r="BC248" s="287"/>
      <c r="BD248" s="287"/>
      <c r="BE248" s="287"/>
      <c r="BF248" s="287"/>
      <c r="BG248" s="287"/>
      <c r="BH248" s="287"/>
      <c r="BI248" s="287"/>
      <c r="BJ248" s="287"/>
      <c r="BK248" s="287"/>
      <c r="BL248" s="287"/>
      <c r="BM248" s="287"/>
      <c r="BN248" s="287"/>
      <c r="BO248" s="287"/>
      <c r="BP248" s="287"/>
      <c r="BQ248" s="287"/>
      <c r="BR248" s="287"/>
      <c r="BS248" s="287"/>
      <c r="BT248" s="287"/>
      <c r="BU248" s="287"/>
      <c r="BV248" s="287"/>
      <c r="BW248" s="287"/>
      <c r="BX248" s="287"/>
      <c r="BY248" s="287"/>
      <c r="BZ248" s="287"/>
      <c r="CA248" s="48">
        <v>43.4</v>
      </c>
      <c r="CB248" s="48">
        <v>43.4</v>
      </c>
      <c r="CC248" s="14">
        <f t="shared" si="682"/>
        <v>100</v>
      </c>
      <c r="CD248" s="14"/>
      <c r="CE248" s="48"/>
      <c r="CF248" s="287"/>
      <c r="CG248" s="287"/>
      <c r="CH248" s="287"/>
      <c r="CI248" s="287"/>
      <c r="CJ248" s="287"/>
      <c r="CK248" s="287"/>
      <c r="CL248" s="287"/>
      <c r="CM248" s="48"/>
      <c r="CN248" s="287"/>
      <c r="CO248" s="287"/>
      <c r="CP248" s="287"/>
      <c r="CQ248" s="48"/>
      <c r="CR248" s="287"/>
      <c r="CS248" s="287"/>
      <c r="CT248" s="287"/>
      <c r="CU248" s="48"/>
      <c r="CV248" s="287"/>
      <c r="CW248" s="287"/>
      <c r="CX248" s="287"/>
      <c r="CY248" s="48"/>
      <c r="CZ248" s="287"/>
      <c r="DA248" s="287"/>
      <c r="DB248" s="275"/>
      <c r="DC248" s="48"/>
      <c r="DD248" s="48"/>
      <c r="DE248" s="287"/>
      <c r="DF248" s="287"/>
      <c r="DG248" s="48"/>
      <c r="DH248" s="48"/>
      <c r="DI248" s="14"/>
      <c r="DJ248" s="14"/>
      <c r="DK248" s="48"/>
      <c r="DL248" s="287"/>
      <c r="DM248" s="14"/>
      <c r="DN248" s="14"/>
      <c r="DO248" s="48"/>
      <c r="DP248" s="287"/>
      <c r="DQ248" s="14"/>
      <c r="DR248" s="14"/>
      <c r="DS248" s="48"/>
      <c r="DT248" s="287"/>
      <c r="DU248" s="14"/>
      <c r="DV248" s="14"/>
      <c r="DW248" s="48"/>
      <c r="DX248" s="287"/>
      <c r="DY248" s="14"/>
      <c r="DZ248" s="14"/>
      <c r="EA248" s="48"/>
      <c r="EB248" s="287"/>
      <c r="EC248" s="14"/>
      <c r="ED248" s="14"/>
      <c r="EE248" s="48"/>
      <c r="EF248" s="287"/>
      <c r="EG248" s="14"/>
      <c r="EH248" s="14"/>
      <c r="EI248" s="48"/>
      <c r="EJ248" s="287"/>
      <c r="EK248" s="14"/>
      <c r="EL248" s="14"/>
      <c r="EM248" s="48"/>
      <c r="EN248" s="287"/>
      <c r="EO248" s="14"/>
      <c r="EP248" s="14"/>
      <c r="EQ248" s="48"/>
      <c r="ER248" s="287"/>
      <c r="ES248" s="14"/>
      <c r="ET248" s="14"/>
      <c r="EU248" s="48"/>
      <c r="EV248" s="287"/>
      <c r="EW248" s="14"/>
      <c r="EX248" s="14"/>
      <c r="EY248" s="48"/>
      <c r="EZ248" s="287"/>
      <c r="FA248" s="14"/>
      <c r="FB248" s="14"/>
      <c r="FC248" s="48"/>
      <c r="FD248" s="287"/>
      <c r="FE248" s="14"/>
      <c r="FF248" s="14"/>
      <c r="FG248" s="48"/>
      <c r="FH248" s="287"/>
      <c r="FI248" s="14"/>
      <c r="FJ248" s="14"/>
      <c r="FK248" s="48"/>
      <c r="FL248" s="287"/>
      <c r="FM248" s="14"/>
      <c r="FN248" s="14"/>
      <c r="FO248" s="48"/>
      <c r="FP248" s="287"/>
      <c r="FQ248" s="14"/>
      <c r="FR248" s="14"/>
      <c r="FS248" s="48"/>
      <c r="FT248" s="48"/>
      <c r="FU248" s="48"/>
      <c r="FV248" s="48"/>
      <c r="FW248" s="48"/>
      <c r="FX248" s="48"/>
      <c r="FY248" s="48"/>
      <c r="FZ248" s="48"/>
      <c r="GA248" s="48"/>
      <c r="GB248" s="48"/>
      <c r="GC248" s="48"/>
      <c r="GD248" s="48"/>
      <c r="GE248" s="48"/>
      <c r="GF248" s="48"/>
      <c r="GG248" s="48"/>
      <c r="GH248" s="48"/>
      <c r="GI248" s="48"/>
      <c r="GJ248" s="48"/>
      <c r="GK248" s="48"/>
      <c r="GL248" s="48"/>
      <c r="GM248" s="48"/>
      <c r="GN248" s="48"/>
      <c r="GO248" s="48"/>
      <c r="GP248" s="48"/>
      <c r="GQ248" s="48"/>
      <c r="GR248" s="48"/>
      <c r="GS248" s="48"/>
      <c r="GT248" s="48"/>
      <c r="GU248" s="48"/>
      <c r="GV248" s="48"/>
      <c r="GW248" s="48"/>
      <c r="GX248" s="48"/>
      <c r="GY248" s="48"/>
      <c r="GZ248" s="48"/>
      <c r="HA248" s="48"/>
      <c r="HB248" s="48"/>
      <c r="HC248" s="48"/>
      <c r="HD248" s="48"/>
      <c r="HE248" s="48"/>
      <c r="HF248" s="48"/>
      <c r="HG248" s="48"/>
      <c r="HH248" s="48"/>
      <c r="HI248" s="48"/>
      <c r="HJ248" s="48"/>
      <c r="HK248" s="48"/>
      <c r="HL248" s="48"/>
      <c r="HM248" s="14"/>
      <c r="HN248" s="14"/>
      <c r="HO248" s="48"/>
      <c r="HP248" s="48"/>
      <c r="HQ248" s="14"/>
      <c r="HR248" s="14"/>
      <c r="HS248" s="48"/>
      <c r="HT248" s="48"/>
      <c r="HU248" s="14"/>
      <c r="HV248" s="14"/>
      <c r="HW248" s="48"/>
      <c r="HX248" s="48"/>
      <c r="HY248" s="14"/>
      <c r="HZ248" s="14"/>
      <c r="IA248" s="48"/>
      <c r="IB248" s="48"/>
      <c r="IC248" s="14"/>
      <c r="ID248" s="14"/>
      <c r="IE248" s="48"/>
      <c r="IF248" s="48"/>
      <c r="IG248" s="14"/>
      <c r="IH248" s="14"/>
      <c r="II248" s="48"/>
      <c r="IJ248" s="48"/>
      <c r="IK248" s="14"/>
      <c r="IL248" s="14"/>
      <c r="IM248" s="48"/>
      <c r="IN248" s="48"/>
      <c r="IO248" s="14"/>
      <c r="IP248" s="14"/>
      <c r="IQ248" s="48"/>
      <c r="IR248" s="48"/>
      <c r="IS248" s="14"/>
    </row>
    <row r="249" spans="1:253" s="12" customFormat="1" ht="15.75" x14ac:dyDescent="0.25">
      <c r="A249" s="57" t="s">
        <v>383</v>
      </c>
      <c r="B249" s="48">
        <f t="shared" si="567"/>
        <v>0</v>
      </c>
      <c r="C249" s="48">
        <f t="shared" si="568"/>
        <v>43.4</v>
      </c>
      <c r="D249" s="48">
        <f t="shared" si="569"/>
        <v>43.4</v>
      </c>
      <c r="E249" s="15">
        <f t="shared" si="133"/>
        <v>100</v>
      </c>
      <c r="F249" s="15"/>
      <c r="G249" s="48"/>
      <c r="H249" s="48"/>
      <c r="I249" s="48"/>
      <c r="J249" s="48"/>
      <c r="K249" s="48"/>
      <c r="L249" s="48"/>
      <c r="M249" s="48"/>
      <c r="N249" s="48"/>
      <c r="O249" s="48"/>
      <c r="P249" s="48"/>
      <c r="Q249" s="48"/>
      <c r="R249" s="48"/>
      <c r="S249" s="287"/>
      <c r="T249" s="287"/>
      <c r="U249" s="287"/>
      <c r="V249" s="287"/>
      <c r="W249" s="287"/>
      <c r="X249" s="287"/>
      <c r="Y249" s="287"/>
      <c r="Z249" s="287"/>
      <c r="AA249" s="287"/>
      <c r="AB249" s="287"/>
      <c r="AC249" s="287"/>
      <c r="AD249" s="287"/>
      <c r="AE249" s="287"/>
      <c r="AF249" s="287"/>
      <c r="AG249" s="287"/>
      <c r="AH249" s="48"/>
      <c r="AI249" s="48"/>
      <c r="AJ249" s="48"/>
      <c r="AK249" s="48"/>
      <c r="AL249" s="48"/>
      <c r="AM249" s="287"/>
      <c r="AN249" s="287"/>
      <c r="AO249" s="287"/>
      <c r="AP249" s="287"/>
      <c r="AQ249" s="287"/>
      <c r="AR249" s="287"/>
      <c r="AS249" s="287"/>
      <c r="AT249" s="287"/>
      <c r="AU249" s="287"/>
      <c r="AV249" s="287"/>
      <c r="AW249" s="81"/>
      <c r="AX249" s="81"/>
      <c r="AY249" s="287"/>
      <c r="AZ249" s="287"/>
      <c r="BA249" s="287"/>
      <c r="BB249" s="287"/>
      <c r="BC249" s="287"/>
      <c r="BD249" s="287"/>
      <c r="BE249" s="287"/>
      <c r="BF249" s="287"/>
      <c r="BG249" s="287"/>
      <c r="BH249" s="287"/>
      <c r="BI249" s="287"/>
      <c r="BJ249" s="287"/>
      <c r="BK249" s="287"/>
      <c r="BL249" s="287"/>
      <c r="BM249" s="287"/>
      <c r="BN249" s="287"/>
      <c r="BO249" s="287"/>
      <c r="BP249" s="287"/>
      <c r="BQ249" s="287"/>
      <c r="BR249" s="287"/>
      <c r="BS249" s="287"/>
      <c r="BT249" s="287"/>
      <c r="BU249" s="287"/>
      <c r="BV249" s="287"/>
      <c r="BW249" s="287"/>
      <c r="BX249" s="287"/>
      <c r="BY249" s="287"/>
      <c r="BZ249" s="287"/>
      <c r="CA249" s="48">
        <v>43.4</v>
      </c>
      <c r="CB249" s="48">
        <v>43.4</v>
      </c>
      <c r="CC249" s="14">
        <f t="shared" si="682"/>
        <v>100</v>
      </c>
      <c r="CD249" s="14"/>
      <c r="CE249" s="48"/>
      <c r="CF249" s="287"/>
      <c r="CG249" s="287"/>
      <c r="CH249" s="287"/>
      <c r="CI249" s="287"/>
      <c r="CJ249" s="287"/>
      <c r="CK249" s="287"/>
      <c r="CL249" s="287"/>
      <c r="CM249" s="48"/>
      <c r="CN249" s="287"/>
      <c r="CO249" s="287"/>
      <c r="CP249" s="287"/>
      <c r="CQ249" s="48"/>
      <c r="CR249" s="287"/>
      <c r="CS249" s="287"/>
      <c r="CT249" s="287"/>
      <c r="CU249" s="48"/>
      <c r="CV249" s="287"/>
      <c r="CW249" s="287"/>
      <c r="CX249" s="287"/>
      <c r="CY249" s="48"/>
      <c r="CZ249" s="287"/>
      <c r="DA249" s="287"/>
      <c r="DB249" s="275"/>
      <c r="DC249" s="48"/>
      <c r="DD249" s="48"/>
      <c r="DE249" s="287"/>
      <c r="DF249" s="287"/>
      <c r="DG249" s="48"/>
      <c r="DH249" s="48"/>
      <c r="DI249" s="14"/>
      <c r="DJ249" s="14"/>
      <c r="DK249" s="48"/>
      <c r="DL249" s="287"/>
      <c r="DM249" s="14"/>
      <c r="DN249" s="14"/>
      <c r="DO249" s="48"/>
      <c r="DP249" s="287"/>
      <c r="DQ249" s="14"/>
      <c r="DR249" s="14"/>
      <c r="DS249" s="48"/>
      <c r="DT249" s="287"/>
      <c r="DU249" s="14"/>
      <c r="DV249" s="14"/>
      <c r="DW249" s="48"/>
      <c r="DX249" s="287"/>
      <c r="DY249" s="14"/>
      <c r="DZ249" s="14"/>
      <c r="EA249" s="48"/>
      <c r="EB249" s="287"/>
      <c r="EC249" s="14"/>
      <c r="ED249" s="14"/>
      <c r="EE249" s="48"/>
      <c r="EF249" s="287"/>
      <c r="EG249" s="14"/>
      <c r="EH249" s="14"/>
      <c r="EI249" s="48"/>
      <c r="EJ249" s="287"/>
      <c r="EK249" s="14"/>
      <c r="EL249" s="14"/>
      <c r="EM249" s="48"/>
      <c r="EN249" s="287"/>
      <c r="EO249" s="14"/>
      <c r="EP249" s="14"/>
      <c r="EQ249" s="48"/>
      <c r="ER249" s="287"/>
      <c r="ES249" s="14"/>
      <c r="ET249" s="14"/>
      <c r="EU249" s="48"/>
      <c r="EV249" s="287"/>
      <c r="EW249" s="14"/>
      <c r="EX249" s="14"/>
      <c r="EY249" s="48"/>
      <c r="EZ249" s="287"/>
      <c r="FA249" s="14"/>
      <c r="FB249" s="14"/>
      <c r="FC249" s="48"/>
      <c r="FD249" s="287"/>
      <c r="FE249" s="14"/>
      <c r="FF249" s="14"/>
      <c r="FG249" s="48"/>
      <c r="FH249" s="287"/>
      <c r="FI249" s="14"/>
      <c r="FJ249" s="14"/>
      <c r="FK249" s="48"/>
      <c r="FL249" s="287"/>
      <c r="FM249" s="14"/>
      <c r="FN249" s="14"/>
      <c r="FO249" s="48"/>
      <c r="FP249" s="287"/>
      <c r="FQ249" s="14"/>
      <c r="FR249" s="14"/>
      <c r="FS249" s="48"/>
      <c r="FT249" s="48"/>
      <c r="FU249" s="48"/>
      <c r="FV249" s="48"/>
      <c r="FW249" s="48"/>
      <c r="FX249" s="48"/>
      <c r="FY249" s="48"/>
      <c r="FZ249" s="48"/>
      <c r="GA249" s="48"/>
      <c r="GB249" s="48"/>
      <c r="GC249" s="48"/>
      <c r="GD249" s="48"/>
      <c r="GE249" s="48"/>
      <c r="GF249" s="48"/>
      <c r="GG249" s="48"/>
      <c r="GH249" s="48"/>
      <c r="GI249" s="48"/>
      <c r="GJ249" s="48"/>
      <c r="GK249" s="48"/>
      <c r="GL249" s="48"/>
      <c r="GM249" s="48"/>
      <c r="GN249" s="48"/>
      <c r="GO249" s="48"/>
      <c r="GP249" s="48"/>
      <c r="GQ249" s="48"/>
      <c r="GR249" s="48"/>
      <c r="GS249" s="48"/>
      <c r="GT249" s="48"/>
      <c r="GU249" s="48"/>
      <c r="GV249" s="48"/>
      <c r="GW249" s="48"/>
      <c r="GX249" s="48"/>
      <c r="GY249" s="48"/>
      <c r="GZ249" s="48"/>
      <c r="HA249" s="48"/>
      <c r="HB249" s="48"/>
      <c r="HC249" s="48"/>
      <c r="HD249" s="48"/>
      <c r="HE249" s="48"/>
      <c r="HF249" s="48"/>
      <c r="HG249" s="48"/>
      <c r="HH249" s="48"/>
      <c r="HI249" s="48"/>
      <c r="HJ249" s="48"/>
      <c r="HK249" s="48"/>
      <c r="HL249" s="48"/>
      <c r="HM249" s="14"/>
      <c r="HN249" s="14"/>
      <c r="HO249" s="48"/>
      <c r="HP249" s="48"/>
      <c r="HQ249" s="14"/>
      <c r="HR249" s="14"/>
      <c r="HS249" s="48"/>
      <c r="HT249" s="48"/>
      <c r="HU249" s="14"/>
      <c r="HV249" s="14"/>
      <c r="HW249" s="48"/>
      <c r="HX249" s="48"/>
      <c r="HY249" s="14"/>
      <c r="HZ249" s="14"/>
      <c r="IA249" s="48"/>
      <c r="IB249" s="48"/>
      <c r="IC249" s="14"/>
      <c r="ID249" s="14"/>
      <c r="IE249" s="48"/>
      <c r="IF249" s="48"/>
      <c r="IG249" s="14"/>
      <c r="IH249" s="14"/>
      <c r="II249" s="48"/>
      <c r="IJ249" s="48"/>
      <c r="IK249" s="14"/>
      <c r="IL249" s="14"/>
      <c r="IM249" s="48"/>
      <c r="IN249" s="48"/>
      <c r="IO249" s="14"/>
      <c r="IP249" s="14"/>
      <c r="IQ249" s="48"/>
      <c r="IR249" s="48"/>
      <c r="IS249" s="14"/>
    </row>
    <row r="250" spans="1:253" s="12" customFormat="1" ht="15.75" x14ac:dyDescent="0.25">
      <c r="A250" s="57" t="s">
        <v>384</v>
      </c>
      <c r="B250" s="48">
        <f t="shared" si="567"/>
        <v>0</v>
      </c>
      <c r="C250" s="48">
        <f t="shared" si="568"/>
        <v>43.4</v>
      </c>
      <c r="D250" s="48">
        <f t="shared" si="569"/>
        <v>43.4</v>
      </c>
      <c r="E250" s="15">
        <f t="shared" si="133"/>
        <v>100</v>
      </c>
      <c r="F250" s="15"/>
      <c r="G250" s="48"/>
      <c r="H250" s="48"/>
      <c r="I250" s="48"/>
      <c r="J250" s="48"/>
      <c r="K250" s="48"/>
      <c r="L250" s="48"/>
      <c r="M250" s="48"/>
      <c r="N250" s="48"/>
      <c r="O250" s="48"/>
      <c r="P250" s="48"/>
      <c r="Q250" s="48"/>
      <c r="R250" s="48"/>
      <c r="S250" s="287"/>
      <c r="T250" s="287"/>
      <c r="U250" s="287"/>
      <c r="V250" s="287"/>
      <c r="W250" s="287"/>
      <c r="X250" s="287"/>
      <c r="Y250" s="287"/>
      <c r="Z250" s="287"/>
      <c r="AA250" s="287"/>
      <c r="AB250" s="287"/>
      <c r="AC250" s="287"/>
      <c r="AD250" s="287"/>
      <c r="AE250" s="287"/>
      <c r="AF250" s="287"/>
      <c r="AG250" s="287"/>
      <c r="AH250" s="48"/>
      <c r="AI250" s="48"/>
      <c r="AJ250" s="48"/>
      <c r="AK250" s="48"/>
      <c r="AL250" s="48"/>
      <c r="AM250" s="287"/>
      <c r="AN250" s="287"/>
      <c r="AO250" s="287"/>
      <c r="AP250" s="287"/>
      <c r="AQ250" s="287"/>
      <c r="AR250" s="287"/>
      <c r="AS250" s="287"/>
      <c r="AT250" s="287"/>
      <c r="AU250" s="287"/>
      <c r="AV250" s="287"/>
      <c r="AW250" s="81"/>
      <c r="AX250" s="81"/>
      <c r="AY250" s="287"/>
      <c r="AZ250" s="287"/>
      <c r="BA250" s="287"/>
      <c r="BB250" s="287"/>
      <c r="BC250" s="287"/>
      <c r="BD250" s="287"/>
      <c r="BE250" s="287"/>
      <c r="BF250" s="287"/>
      <c r="BG250" s="287"/>
      <c r="BH250" s="287"/>
      <c r="BI250" s="287"/>
      <c r="BJ250" s="287"/>
      <c r="BK250" s="287"/>
      <c r="BL250" s="287"/>
      <c r="BM250" s="287"/>
      <c r="BN250" s="287"/>
      <c r="BO250" s="287"/>
      <c r="BP250" s="287"/>
      <c r="BQ250" s="287"/>
      <c r="BR250" s="287"/>
      <c r="BS250" s="287"/>
      <c r="BT250" s="287"/>
      <c r="BU250" s="287"/>
      <c r="BV250" s="287"/>
      <c r="BW250" s="287"/>
      <c r="BX250" s="287"/>
      <c r="BY250" s="287"/>
      <c r="BZ250" s="287"/>
      <c r="CA250" s="48">
        <v>43.4</v>
      </c>
      <c r="CB250" s="48">
        <v>43.4</v>
      </c>
      <c r="CC250" s="14">
        <f t="shared" si="682"/>
        <v>100</v>
      </c>
      <c r="CD250" s="14"/>
      <c r="CE250" s="48"/>
      <c r="CF250" s="287"/>
      <c r="CG250" s="287"/>
      <c r="CH250" s="287"/>
      <c r="CI250" s="287"/>
      <c r="CJ250" s="287"/>
      <c r="CK250" s="287"/>
      <c r="CL250" s="287"/>
      <c r="CM250" s="48"/>
      <c r="CN250" s="287"/>
      <c r="CO250" s="287"/>
      <c r="CP250" s="287"/>
      <c r="CQ250" s="48"/>
      <c r="CR250" s="287"/>
      <c r="CS250" s="287"/>
      <c r="CT250" s="287"/>
      <c r="CU250" s="48"/>
      <c r="CV250" s="287"/>
      <c r="CW250" s="287"/>
      <c r="CX250" s="287"/>
      <c r="CY250" s="48"/>
      <c r="CZ250" s="287"/>
      <c r="DA250" s="287"/>
      <c r="DB250" s="275"/>
      <c r="DC250" s="48"/>
      <c r="DD250" s="48"/>
      <c r="DE250" s="287"/>
      <c r="DF250" s="287"/>
      <c r="DG250" s="48"/>
      <c r="DH250" s="48"/>
      <c r="DI250" s="14"/>
      <c r="DJ250" s="14"/>
      <c r="DK250" s="48"/>
      <c r="DL250" s="287"/>
      <c r="DM250" s="14"/>
      <c r="DN250" s="14"/>
      <c r="DO250" s="48"/>
      <c r="DP250" s="287"/>
      <c r="DQ250" s="14"/>
      <c r="DR250" s="14"/>
      <c r="DS250" s="48"/>
      <c r="DT250" s="287"/>
      <c r="DU250" s="14"/>
      <c r="DV250" s="14"/>
      <c r="DW250" s="48"/>
      <c r="DX250" s="287"/>
      <c r="DY250" s="14"/>
      <c r="DZ250" s="14"/>
      <c r="EA250" s="48"/>
      <c r="EB250" s="287"/>
      <c r="EC250" s="14"/>
      <c r="ED250" s="14"/>
      <c r="EE250" s="48"/>
      <c r="EF250" s="287"/>
      <c r="EG250" s="14"/>
      <c r="EH250" s="14"/>
      <c r="EI250" s="48"/>
      <c r="EJ250" s="287"/>
      <c r="EK250" s="14"/>
      <c r="EL250" s="14"/>
      <c r="EM250" s="48"/>
      <c r="EN250" s="287"/>
      <c r="EO250" s="14"/>
      <c r="EP250" s="14"/>
      <c r="EQ250" s="48"/>
      <c r="ER250" s="287"/>
      <c r="ES250" s="14"/>
      <c r="ET250" s="14"/>
      <c r="EU250" s="48"/>
      <c r="EV250" s="287"/>
      <c r="EW250" s="14"/>
      <c r="EX250" s="14"/>
      <c r="EY250" s="48"/>
      <c r="EZ250" s="287"/>
      <c r="FA250" s="14"/>
      <c r="FB250" s="14"/>
      <c r="FC250" s="48"/>
      <c r="FD250" s="287"/>
      <c r="FE250" s="14"/>
      <c r="FF250" s="14"/>
      <c r="FG250" s="48"/>
      <c r="FH250" s="287"/>
      <c r="FI250" s="14"/>
      <c r="FJ250" s="14"/>
      <c r="FK250" s="48"/>
      <c r="FL250" s="287"/>
      <c r="FM250" s="14"/>
      <c r="FN250" s="14"/>
      <c r="FO250" s="48"/>
      <c r="FP250" s="287"/>
      <c r="FQ250" s="14"/>
      <c r="FR250" s="14"/>
      <c r="FS250" s="48"/>
      <c r="FT250" s="48"/>
      <c r="FU250" s="48"/>
      <c r="FV250" s="48"/>
      <c r="FW250" s="48"/>
      <c r="FX250" s="48"/>
      <c r="FY250" s="48"/>
      <c r="FZ250" s="48"/>
      <c r="GA250" s="48"/>
      <c r="GB250" s="48"/>
      <c r="GC250" s="48"/>
      <c r="GD250" s="48"/>
      <c r="GE250" s="48"/>
      <c r="GF250" s="48"/>
      <c r="GG250" s="48"/>
      <c r="GH250" s="48"/>
      <c r="GI250" s="48"/>
      <c r="GJ250" s="48"/>
      <c r="GK250" s="48"/>
      <c r="GL250" s="48"/>
      <c r="GM250" s="48"/>
      <c r="GN250" s="48"/>
      <c r="GO250" s="48"/>
      <c r="GP250" s="48"/>
      <c r="GQ250" s="48"/>
      <c r="GR250" s="48"/>
      <c r="GS250" s="48"/>
      <c r="GT250" s="48"/>
      <c r="GU250" s="48"/>
      <c r="GV250" s="48"/>
      <c r="GW250" s="48"/>
      <c r="GX250" s="48"/>
      <c r="GY250" s="48"/>
      <c r="GZ250" s="48"/>
      <c r="HA250" s="48"/>
      <c r="HB250" s="48"/>
      <c r="HC250" s="48"/>
      <c r="HD250" s="48"/>
      <c r="HE250" s="48"/>
      <c r="HF250" s="48"/>
      <c r="HG250" s="48"/>
      <c r="HH250" s="48"/>
      <c r="HI250" s="48"/>
      <c r="HJ250" s="48"/>
      <c r="HK250" s="48"/>
      <c r="HL250" s="48"/>
      <c r="HM250" s="14"/>
      <c r="HN250" s="14"/>
      <c r="HO250" s="48"/>
      <c r="HP250" s="48"/>
      <c r="HQ250" s="14"/>
      <c r="HR250" s="14"/>
      <c r="HS250" s="48"/>
      <c r="HT250" s="48"/>
      <c r="HU250" s="14"/>
      <c r="HV250" s="14"/>
      <c r="HW250" s="48"/>
      <c r="HX250" s="48"/>
      <c r="HY250" s="14"/>
      <c r="HZ250" s="14"/>
      <c r="IA250" s="48"/>
      <c r="IB250" s="48"/>
      <c r="IC250" s="14"/>
      <c r="ID250" s="14"/>
      <c r="IE250" s="48"/>
      <c r="IF250" s="48"/>
      <c r="IG250" s="14"/>
      <c r="IH250" s="14"/>
      <c r="II250" s="48"/>
      <c r="IJ250" s="48"/>
      <c r="IK250" s="14"/>
      <c r="IL250" s="14"/>
      <c r="IM250" s="48"/>
      <c r="IN250" s="48"/>
      <c r="IO250" s="14"/>
      <c r="IP250" s="14"/>
      <c r="IQ250" s="48"/>
      <c r="IR250" s="48"/>
      <c r="IS250" s="14"/>
    </row>
    <row r="251" spans="1:253" s="12" customFormat="1" ht="15.75" x14ac:dyDescent="0.25">
      <c r="A251" s="57" t="s">
        <v>385</v>
      </c>
      <c r="B251" s="48">
        <f t="shared" si="567"/>
        <v>0</v>
      </c>
      <c r="C251" s="48">
        <f t="shared" si="568"/>
        <v>43.4</v>
      </c>
      <c r="D251" s="48">
        <f t="shared" si="569"/>
        <v>43.4</v>
      </c>
      <c r="E251" s="15">
        <f t="shared" si="133"/>
        <v>100</v>
      </c>
      <c r="F251" s="15"/>
      <c r="G251" s="48"/>
      <c r="H251" s="48"/>
      <c r="I251" s="48"/>
      <c r="J251" s="48"/>
      <c r="K251" s="48"/>
      <c r="L251" s="48"/>
      <c r="M251" s="48"/>
      <c r="N251" s="48"/>
      <c r="O251" s="48"/>
      <c r="P251" s="48"/>
      <c r="Q251" s="48"/>
      <c r="R251" s="48"/>
      <c r="S251" s="287"/>
      <c r="T251" s="287"/>
      <c r="U251" s="287"/>
      <c r="V251" s="287"/>
      <c r="W251" s="287"/>
      <c r="X251" s="287"/>
      <c r="Y251" s="287"/>
      <c r="Z251" s="287"/>
      <c r="AA251" s="287"/>
      <c r="AB251" s="287"/>
      <c r="AC251" s="287"/>
      <c r="AD251" s="287"/>
      <c r="AE251" s="287"/>
      <c r="AF251" s="287"/>
      <c r="AG251" s="287"/>
      <c r="AH251" s="48"/>
      <c r="AI251" s="48"/>
      <c r="AJ251" s="48"/>
      <c r="AK251" s="48"/>
      <c r="AL251" s="48"/>
      <c r="AM251" s="287"/>
      <c r="AN251" s="287"/>
      <c r="AO251" s="287"/>
      <c r="AP251" s="287"/>
      <c r="AQ251" s="287"/>
      <c r="AR251" s="287"/>
      <c r="AS251" s="287"/>
      <c r="AT251" s="287"/>
      <c r="AU251" s="287"/>
      <c r="AV251" s="287"/>
      <c r="AW251" s="81"/>
      <c r="AX251" s="81"/>
      <c r="AY251" s="287"/>
      <c r="AZ251" s="287"/>
      <c r="BA251" s="287"/>
      <c r="BB251" s="287"/>
      <c r="BC251" s="287"/>
      <c r="BD251" s="287"/>
      <c r="BE251" s="287"/>
      <c r="BF251" s="287"/>
      <c r="BG251" s="287"/>
      <c r="BH251" s="287"/>
      <c r="BI251" s="287"/>
      <c r="BJ251" s="287"/>
      <c r="BK251" s="287"/>
      <c r="BL251" s="287"/>
      <c r="BM251" s="287"/>
      <c r="BN251" s="287"/>
      <c r="BO251" s="287"/>
      <c r="BP251" s="287"/>
      <c r="BQ251" s="287"/>
      <c r="BR251" s="287"/>
      <c r="BS251" s="287"/>
      <c r="BT251" s="287"/>
      <c r="BU251" s="287"/>
      <c r="BV251" s="287"/>
      <c r="BW251" s="287"/>
      <c r="BX251" s="287"/>
      <c r="BY251" s="287"/>
      <c r="BZ251" s="287"/>
      <c r="CA251" s="48">
        <v>43.4</v>
      </c>
      <c r="CB251" s="48">
        <v>43.4</v>
      </c>
      <c r="CC251" s="14">
        <f t="shared" si="682"/>
        <v>100</v>
      </c>
      <c r="CD251" s="14"/>
      <c r="CE251" s="48"/>
      <c r="CF251" s="287"/>
      <c r="CG251" s="287"/>
      <c r="CH251" s="287"/>
      <c r="CI251" s="287"/>
      <c r="CJ251" s="287"/>
      <c r="CK251" s="287"/>
      <c r="CL251" s="287"/>
      <c r="CM251" s="48"/>
      <c r="CN251" s="287"/>
      <c r="CO251" s="287"/>
      <c r="CP251" s="287"/>
      <c r="CQ251" s="48"/>
      <c r="CR251" s="287"/>
      <c r="CS251" s="287"/>
      <c r="CT251" s="287"/>
      <c r="CU251" s="48"/>
      <c r="CV251" s="287"/>
      <c r="CW251" s="287"/>
      <c r="CX251" s="287"/>
      <c r="CY251" s="48"/>
      <c r="CZ251" s="287"/>
      <c r="DA251" s="287"/>
      <c r="DB251" s="275"/>
      <c r="DC251" s="48"/>
      <c r="DD251" s="48"/>
      <c r="DE251" s="287"/>
      <c r="DF251" s="287"/>
      <c r="DG251" s="48"/>
      <c r="DH251" s="48"/>
      <c r="DI251" s="14"/>
      <c r="DJ251" s="14"/>
      <c r="DK251" s="48"/>
      <c r="DL251" s="287"/>
      <c r="DM251" s="14"/>
      <c r="DN251" s="14"/>
      <c r="DO251" s="48"/>
      <c r="DP251" s="287"/>
      <c r="DQ251" s="14"/>
      <c r="DR251" s="14"/>
      <c r="DS251" s="48"/>
      <c r="DT251" s="287"/>
      <c r="DU251" s="14"/>
      <c r="DV251" s="14"/>
      <c r="DW251" s="48"/>
      <c r="DX251" s="287"/>
      <c r="DY251" s="14"/>
      <c r="DZ251" s="14"/>
      <c r="EA251" s="48"/>
      <c r="EB251" s="287"/>
      <c r="EC251" s="14"/>
      <c r="ED251" s="14"/>
      <c r="EE251" s="48"/>
      <c r="EF251" s="287"/>
      <c r="EG251" s="14"/>
      <c r="EH251" s="14"/>
      <c r="EI251" s="48"/>
      <c r="EJ251" s="287"/>
      <c r="EK251" s="14"/>
      <c r="EL251" s="14"/>
      <c r="EM251" s="48"/>
      <c r="EN251" s="287"/>
      <c r="EO251" s="14"/>
      <c r="EP251" s="14"/>
      <c r="EQ251" s="48"/>
      <c r="ER251" s="287"/>
      <c r="ES251" s="14"/>
      <c r="ET251" s="14"/>
      <c r="EU251" s="48"/>
      <c r="EV251" s="287"/>
      <c r="EW251" s="14"/>
      <c r="EX251" s="14"/>
      <c r="EY251" s="48"/>
      <c r="EZ251" s="287"/>
      <c r="FA251" s="14"/>
      <c r="FB251" s="14"/>
      <c r="FC251" s="48"/>
      <c r="FD251" s="287"/>
      <c r="FE251" s="14"/>
      <c r="FF251" s="14"/>
      <c r="FG251" s="48"/>
      <c r="FH251" s="287"/>
      <c r="FI251" s="14"/>
      <c r="FJ251" s="14"/>
      <c r="FK251" s="48"/>
      <c r="FL251" s="287"/>
      <c r="FM251" s="14"/>
      <c r="FN251" s="14"/>
      <c r="FO251" s="48"/>
      <c r="FP251" s="287"/>
      <c r="FQ251" s="14"/>
      <c r="FR251" s="14"/>
      <c r="FS251" s="48"/>
      <c r="FT251" s="48"/>
      <c r="FU251" s="48"/>
      <c r="FV251" s="48"/>
      <c r="FW251" s="48"/>
      <c r="FX251" s="48"/>
      <c r="FY251" s="48"/>
      <c r="FZ251" s="48"/>
      <c r="GA251" s="48"/>
      <c r="GB251" s="48"/>
      <c r="GC251" s="48"/>
      <c r="GD251" s="48"/>
      <c r="GE251" s="48"/>
      <c r="GF251" s="48"/>
      <c r="GG251" s="48"/>
      <c r="GH251" s="48"/>
      <c r="GI251" s="48"/>
      <c r="GJ251" s="48"/>
      <c r="GK251" s="48"/>
      <c r="GL251" s="48"/>
      <c r="GM251" s="48"/>
      <c r="GN251" s="48"/>
      <c r="GO251" s="48"/>
      <c r="GP251" s="48"/>
      <c r="GQ251" s="48"/>
      <c r="GR251" s="48"/>
      <c r="GS251" s="48"/>
      <c r="GT251" s="48"/>
      <c r="GU251" s="48"/>
      <c r="GV251" s="48"/>
      <c r="GW251" s="48"/>
      <c r="GX251" s="48"/>
      <c r="GY251" s="48"/>
      <c r="GZ251" s="48"/>
      <c r="HA251" s="48"/>
      <c r="HB251" s="48"/>
      <c r="HC251" s="48"/>
      <c r="HD251" s="48"/>
      <c r="HE251" s="48"/>
      <c r="HF251" s="48"/>
      <c r="HG251" s="48"/>
      <c r="HH251" s="48"/>
      <c r="HI251" s="48"/>
      <c r="HJ251" s="48"/>
      <c r="HK251" s="48"/>
      <c r="HL251" s="48"/>
      <c r="HM251" s="14"/>
      <c r="HN251" s="14"/>
      <c r="HO251" s="48"/>
      <c r="HP251" s="48"/>
      <c r="HQ251" s="14"/>
      <c r="HR251" s="14"/>
      <c r="HS251" s="48"/>
      <c r="HT251" s="48"/>
      <c r="HU251" s="14"/>
      <c r="HV251" s="14"/>
      <c r="HW251" s="48"/>
      <c r="HX251" s="48"/>
      <c r="HY251" s="14"/>
      <c r="HZ251" s="14"/>
      <c r="IA251" s="48"/>
      <c r="IB251" s="48"/>
      <c r="IC251" s="14"/>
      <c r="ID251" s="14"/>
      <c r="IE251" s="48"/>
      <c r="IF251" s="48"/>
      <c r="IG251" s="14"/>
      <c r="IH251" s="14"/>
      <c r="II251" s="48"/>
      <c r="IJ251" s="48"/>
      <c r="IK251" s="14"/>
      <c r="IL251" s="14"/>
      <c r="IM251" s="48"/>
      <c r="IN251" s="48"/>
      <c r="IO251" s="14"/>
      <c r="IP251" s="14"/>
      <c r="IQ251" s="48"/>
      <c r="IR251" s="48"/>
      <c r="IS251" s="14"/>
    </row>
    <row r="252" spans="1:253" s="12" customFormat="1" ht="15.75" x14ac:dyDescent="0.25">
      <c r="A252" s="57" t="s">
        <v>386</v>
      </c>
      <c r="B252" s="48">
        <f t="shared" si="567"/>
        <v>0</v>
      </c>
      <c r="C252" s="48">
        <f t="shared" si="568"/>
        <v>43.4</v>
      </c>
      <c r="D252" s="48">
        <f t="shared" si="569"/>
        <v>43.4</v>
      </c>
      <c r="E252" s="15">
        <f t="shared" si="133"/>
        <v>100</v>
      </c>
      <c r="F252" s="15"/>
      <c r="G252" s="48"/>
      <c r="H252" s="48"/>
      <c r="I252" s="48"/>
      <c r="J252" s="48"/>
      <c r="K252" s="48"/>
      <c r="L252" s="48"/>
      <c r="M252" s="48"/>
      <c r="N252" s="48"/>
      <c r="O252" s="48"/>
      <c r="P252" s="48"/>
      <c r="Q252" s="48"/>
      <c r="R252" s="48"/>
      <c r="S252" s="287"/>
      <c r="T252" s="287"/>
      <c r="U252" s="287"/>
      <c r="V252" s="287"/>
      <c r="W252" s="287"/>
      <c r="X252" s="287"/>
      <c r="Y252" s="287"/>
      <c r="Z252" s="287"/>
      <c r="AA252" s="287"/>
      <c r="AB252" s="287"/>
      <c r="AC252" s="287"/>
      <c r="AD252" s="287"/>
      <c r="AE252" s="287"/>
      <c r="AF252" s="287"/>
      <c r="AG252" s="287"/>
      <c r="AH252" s="48"/>
      <c r="AI252" s="48"/>
      <c r="AJ252" s="48"/>
      <c r="AK252" s="48"/>
      <c r="AL252" s="48"/>
      <c r="AM252" s="287"/>
      <c r="AN252" s="287"/>
      <c r="AO252" s="287"/>
      <c r="AP252" s="287"/>
      <c r="AQ252" s="287"/>
      <c r="AR252" s="287"/>
      <c r="AS252" s="287"/>
      <c r="AT252" s="287"/>
      <c r="AU252" s="287"/>
      <c r="AV252" s="287"/>
      <c r="AW252" s="81"/>
      <c r="AX252" s="81"/>
      <c r="AY252" s="287"/>
      <c r="AZ252" s="287"/>
      <c r="BA252" s="287"/>
      <c r="BB252" s="287"/>
      <c r="BC252" s="287"/>
      <c r="BD252" s="287"/>
      <c r="BE252" s="287"/>
      <c r="BF252" s="287"/>
      <c r="BG252" s="287"/>
      <c r="BH252" s="287"/>
      <c r="BI252" s="287"/>
      <c r="BJ252" s="287"/>
      <c r="BK252" s="287"/>
      <c r="BL252" s="287"/>
      <c r="BM252" s="287"/>
      <c r="BN252" s="287"/>
      <c r="BO252" s="287"/>
      <c r="BP252" s="287"/>
      <c r="BQ252" s="287"/>
      <c r="BR252" s="287"/>
      <c r="BS252" s="287"/>
      <c r="BT252" s="287"/>
      <c r="BU252" s="287"/>
      <c r="BV252" s="287"/>
      <c r="BW252" s="287"/>
      <c r="BX252" s="287"/>
      <c r="BY252" s="287"/>
      <c r="BZ252" s="287"/>
      <c r="CA252" s="48">
        <v>43.4</v>
      </c>
      <c r="CB252" s="48">
        <v>43.4</v>
      </c>
      <c r="CC252" s="14">
        <f t="shared" si="682"/>
        <v>100</v>
      </c>
      <c r="CD252" s="14"/>
      <c r="CE252" s="48"/>
      <c r="CF252" s="287"/>
      <c r="CG252" s="287"/>
      <c r="CH252" s="287"/>
      <c r="CI252" s="287"/>
      <c r="CJ252" s="287"/>
      <c r="CK252" s="287"/>
      <c r="CL252" s="287"/>
      <c r="CM252" s="48"/>
      <c r="CN252" s="287"/>
      <c r="CO252" s="287"/>
      <c r="CP252" s="287"/>
      <c r="CQ252" s="48"/>
      <c r="CR252" s="287"/>
      <c r="CS252" s="287"/>
      <c r="CT252" s="287"/>
      <c r="CU252" s="48"/>
      <c r="CV252" s="287"/>
      <c r="CW252" s="287"/>
      <c r="CX252" s="287"/>
      <c r="CY252" s="48"/>
      <c r="CZ252" s="287"/>
      <c r="DA252" s="287"/>
      <c r="DB252" s="275"/>
      <c r="DC252" s="48"/>
      <c r="DD252" s="48"/>
      <c r="DE252" s="287"/>
      <c r="DF252" s="287"/>
      <c r="DG252" s="48"/>
      <c r="DH252" s="48"/>
      <c r="DI252" s="14"/>
      <c r="DJ252" s="14"/>
      <c r="DK252" s="48"/>
      <c r="DL252" s="287"/>
      <c r="DM252" s="14"/>
      <c r="DN252" s="14"/>
      <c r="DO252" s="48"/>
      <c r="DP252" s="287"/>
      <c r="DQ252" s="14"/>
      <c r="DR252" s="14"/>
      <c r="DS252" s="48"/>
      <c r="DT252" s="287"/>
      <c r="DU252" s="14"/>
      <c r="DV252" s="14"/>
      <c r="DW252" s="48"/>
      <c r="DX252" s="287"/>
      <c r="DY252" s="14"/>
      <c r="DZ252" s="14"/>
      <c r="EA252" s="48"/>
      <c r="EB252" s="287"/>
      <c r="EC252" s="14"/>
      <c r="ED252" s="14"/>
      <c r="EE252" s="48"/>
      <c r="EF252" s="287"/>
      <c r="EG252" s="14"/>
      <c r="EH252" s="14"/>
      <c r="EI252" s="48"/>
      <c r="EJ252" s="287"/>
      <c r="EK252" s="14"/>
      <c r="EL252" s="14"/>
      <c r="EM252" s="48"/>
      <c r="EN252" s="287"/>
      <c r="EO252" s="14"/>
      <c r="EP252" s="14"/>
      <c r="EQ252" s="48"/>
      <c r="ER252" s="287"/>
      <c r="ES252" s="14"/>
      <c r="ET252" s="14"/>
      <c r="EU252" s="48"/>
      <c r="EV252" s="287"/>
      <c r="EW252" s="14"/>
      <c r="EX252" s="14"/>
      <c r="EY252" s="48"/>
      <c r="EZ252" s="287"/>
      <c r="FA252" s="14"/>
      <c r="FB252" s="14"/>
      <c r="FC252" s="48"/>
      <c r="FD252" s="287"/>
      <c r="FE252" s="14"/>
      <c r="FF252" s="14"/>
      <c r="FG252" s="48"/>
      <c r="FH252" s="287"/>
      <c r="FI252" s="14"/>
      <c r="FJ252" s="14"/>
      <c r="FK252" s="48"/>
      <c r="FL252" s="287"/>
      <c r="FM252" s="14"/>
      <c r="FN252" s="14"/>
      <c r="FO252" s="48"/>
      <c r="FP252" s="287"/>
      <c r="FQ252" s="14"/>
      <c r="FR252" s="14"/>
      <c r="FS252" s="48"/>
      <c r="FT252" s="48"/>
      <c r="FU252" s="48"/>
      <c r="FV252" s="48"/>
      <c r="FW252" s="48"/>
      <c r="FX252" s="48"/>
      <c r="FY252" s="48"/>
      <c r="FZ252" s="48"/>
      <c r="GA252" s="48"/>
      <c r="GB252" s="48"/>
      <c r="GC252" s="48"/>
      <c r="GD252" s="48"/>
      <c r="GE252" s="48"/>
      <c r="GF252" s="48"/>
      <c r="GG252" s="48"/>
      <c r="GH252" s="48"/>
      <c r="GI252" s="48"/>
      <c r="GJ252" s="48"/>
      <c r="GK252" s="48"/>
      <c r="GL252" s="48"/>
      <c r="GM252" s="48"/>
      <c r="GN252" s="48"/>
      <c r="GO252" s="48"/>
      <c r="GP252" s="48"/>
      <c r="GQ252" s="48"/>
      <c r="GR252" s="48"/>
      <c r="GS252" s="48"/>
      <c r="GT252" s="48"/>
      <c r="GU252" s="48"/>
      <c r="GV252" s="48"/>
      <c r="GW252" s="48"/>
      <c r="GX252" s="48"/>
      <c r="GY252" s="48"/>
      <c r="GZ252" s="48"/>
      <c r="HA252" s="48"/>
      <c r="HB252" s="48"/>
      <c r="HC252" s="48"/>
      <c r="HD252" s="48"/>
      <c r="HE252" s="48"/>
      <c r="HF252" s="48"/>
      <c r="HG252" s="48"/>
      <c r="HH252" s="48"/>
      <c r="HI252" s="48"/>
      <c r="HJ252" s="48"/>
      <c r="HK252" s="48"/>
      <c r="HL252" s="48"/>
      <c r="HM252" s="14"/>
      <c r="HN252" s="14"/>
      <c r="HO252" s="48"/>
      <c r="HP252" s="48"/>
      <c r="HQ252" s="14"/>
      <c r="HR252" s="14"/>
      <c r="HS252" s="48"/>
      <c r="HT252" s="48"/>
      <c r="HU252" s="14"/>
      <c r="HV252" s="14"/>
      <c r="HW252" s="48"/>
      <c r="HX252" s="48"/>
      <c r="HY252" s="14"/>
      <c r="HZ252" s="14"/>
      <c r="IA252" s="48"/>
      <c r="IB252" s="48"/>
      <c r="IC252" s="14"/>
      <c r="ID252" s="14"/>
      <c r="IE252" s="48"/>
      <c r="IF252" s="48"/>
      <c r="IG252" s="14"/>
      <c r="IH252" s="14"/>
      <c r="II252" s="48"/>
      <c r="IJ252" s="48"/>
      <c r="IK252" s="14"/>
      <c r="IL252" s="14"/>
      <c r="IM252" s="48"/>
      <c r="IN252" s="48"/>
      <c r="IO252" s="14"/>
      <c r="IP252" s="14"/>
      <c r="IQ252" s="48"/>
      <c r="IR252" s="48"/>
      <c r="IS252" s="14"/>
    </row>
    <row r="253" spans="1:253" s="12" customFormat="1" ht="15.75" x14ac:dyDescent="0.25">
      <c r="A253" s="57" t="s">
        <v>289</v>
      </c>
      <c r="B253" s="48">
        <f t="shared" si="567"/>
        <v>0</v>
      </c>
      <c r="C253" s="48">
        <f t="shared" si="568"/>
        <v>43.4</v>
      </c>
      <c r="D253" s="48">
        <f t="shared" si="569"/>
        <v>43.4</v>
      </c>
      <c r="E253" s="15">
        <f t="shared" si="133"/>
        <v>100</v>
      </c>
      <c r="F253" s="15"/>
      <c r="G253" s="48"/>
      <c r="H253" s="48"/>
      <c r="I253" s="48"/>
      <c r="J253" s="48"/>
      <c r="K253" s="48"/>
      <c r="L253" s="48"/>
      <c r="M253" s="48"/>
      <c r="N253" s="48"/>
      <c r="O253" s="48"/>
      <c r="P253" s="48"/>
      <c r="Q253" s="48"/>
      <c r="R253" s="48"/>
      <c r="S253" s="287"/>
      <c r="T253" s="287"/>
      <c r="U253" s="287"/>
      <c r="V253" s="287"/>
      <c r="W253" s="287"/>
      <c r="X253" s="287"/>
      <c r="Y253" s="287"/>
      <c r="Z253" s="287"/>
      <c r="AA253" s="287"/>
      <c r="AB253" s="287"/>
      <c r="AC253" s="287"/>
      <c r="AD253" s="287"/>
      <c r="AE253" s="287"/>
      <c r="AF253" s="287"/>
      <c r="AG253" s="287"/>
      <c r="AH253" s="48"/>
      <c r="AI253" s="48"/>
      <c r="AJ253" s="48"/>
      <c r="AK253" s="48"/>
      <c r="AL253" s="48"/>
      <c r="AM253" s="287"/>
      <c r="AN253" s="287"/>
      <c r="AO253" s="287"/>
      <c r="AP253" s="287"/>
      <c r="AQ253" s="287"/>
      <c r="AR253" s="287"/>
      <c r="AS253" s="287"/>
      <c r="AT253" s="287"/>
      <c r="AU253" s="287"/>
      <c r="AV253" s="287"/>
      <c r="AW253" s="81"/>
      <c r="AX253" s="81"/>
      <c r="AY253" s="287"/>
      <c r="AZ253" s="287"/>
      <c r="BA253" s="287"/>
      <c r="BB253" s="287"/>
      <c r="BC253" s="287"/>
      <c r="BD253" s="287"/>
      <c r="BE253" s="287"/>
      <c r="BF253" s="287"/>
      <c r="BG253" s="287"/>
      <c r="BH253" s="287"/>
      <c r="BI253" s="287"/>
      <c r="BJ253" s="287"/>
      <c r="BK253" s="287"/>
      <c r="BL253" s="287"/>
      <c r="BM253" s="287"/>
      <c r="BN253" s="287"/>
      <c r="BO253" s="287"/>
      <c r="BP253" s="287"/>
      <c r="BQ253" s="287"/>
      <c r="BR253" s="287"/>
      <c r="BS253" s="287"/>
      <c r="BT253" s="287"/>
      <c r="BU253" s="287"/>
      <c r="BV253" s="287"/>
      <c r="BW253" s="287"/>
      <c r="BX253" s="287"/>
      <c r="BY253" s="287"/>
      <c r="BZ253" s="287"/>
      <c r="CA253" s="48">
        <v>43.4</v>
      </c>
      <c r="CB253" s="48">
        <v>43.4</v>
      </c>
      <c r="CC253" s="14">
        <f t="shared" si="682"/>
        <v>100</v>
      </c>
      <c r="CD253" s="14"/>
      <c r="CE253" s="48"/>
      <c r="CF253" s="287"/>
      <c r="CG253" s="287"/>
      <c r="CH253" s="287"/>
      <c r="CI253" s="287"/>
      <c r="CJ253" s="287"/>
      <c r="CK253" s="287"/>
      <c r="CL253" s="287"/>
      <c r="CM253" s="48"/>
      <c r="CN253" s="287"/>
      <c r="CO253" s="287"/>
      <c r="CP253" s="287"/>
      <c r="CQ253" s="48"/>
      <c r="CR253" s="287"/>
      <c r="CS253" s="287"/>
      <c r="CT253" s="287"/>
      <c r="CU253" s="48"/>
      <c r="CV253" s="287"/>
      <c r="CW253" s="287"/>
      <c r="CX253" s="287"/>
      <c r="CY253" s="48"/>
      <c r="CZ253" s="287"/>
      <c r="DA253" s="287"/>
      <c r="DB253" s="275"/>
      <c r="DC253" s="48"/>
      <c r="DD253" s="48"/>
      <c r="DE253" s="287"/>
      <c r="DF253" s="287"/>
      <c r="DG253" s="48"/>
      <c r="DH253" s="48"/>
      <c r="DI253" s="14"/>
      <c r="DJ253" s="14"/>
      <c r="DK253" s="48"/>
      <c r="DL253" s="287"/>
      <c r="DM253" s="14"/>
      <c r="DN253" s="14"/>
      <c r="DO253" s="48"/>
      <c r="DP253" s="287"/>
      <c r="DQ253" s="14"/>
      <c r="DR253" s="14"/>
      <c r="DS253" s="48"/>
      <c r="DT253" s="287"/>
      <c r="DU253" s="14"/>
      <c r="DV253" s="14"/>
      <c r="DW253" s="48"/>
      <c r="DX253" s="287"/>
      <c r="DY253" s="14"/>
      <c r="DZ253" s="14"/>
      <c r="EA253" s="48"/>
      <c r="EB253" s="287"/>
      <c r="EC253" s="14"/>
      <c r="ED253" s="14"/>
      <c r="EE253" s="48"/>
      <c r="EF253" s="287"/>
      <c r="EG253" s="14"/>
      <c r="EH253" s="14"/>
      <c r="EI253" s="48"/>
      <c r="EJ253" s="287"/>
      <c r="EK253" s="14"/>
      <c r="EL253" s="14"/>
      <c r="EM253" s="48"/>
      <c r="EN253" s="287"/>
      <c r="EO253" s="14"/>
      <c r="EP253" s="14"/>
      <c r="EQ253" s="48"/>
      <c r="ER253" s="287"/>
      <c r="ES253" s="14"/>
      <c r="ET253" s="14"/>
      <c r="EU253" s="48"/>
      <c r="EV253" s="287"/>
      <c r="EW253" s="14"/>
      <c r="EX253" s="14"/>
      <c r="EY253" s="48"/>
      <c r="EZ253" s="287"/>
      <c r="FA253" s="14"/>
      <c r="FB253" s="14"/>
      <c r="FC253" s="48"/>
      <c r="FD253" s="287"/>
      <c r="FE253" s="14"/>
      <c r="FF253" s="14"/>
      <c r="FG253" s="48"/>
      <c r="FH253" s="287"/>
      <c r="FI253" s="14"/>
      <c r="FJ253" s="14"/>
      <c r="FK253" s="48"/>
      <c r="FL253" s="287"/>
      <c r="FM253" s="14"/>
      <c r="FN253" s="14"/>
      <c r="FO253" s="48"/>
      <c r="FP253" s="287"/>
      <c r="FQ253" s="14"/>
      <c r="FR253" s="14"/>
      <c r="FS253" s="48"/>
      <c r="FT253" s="48"/>
      <c r="FU253" s="48"/>
      <c r="FV253" s="48"/>
      <c r="FW253" s="48"/>
      <c r="FX253" s="48"/>
      <c r="FY253" s="48"/>
      <c r="FZ253" s="48"/>
      <c r="GA253" s="48"/>
      <c r="GB253" s="48"/>
      <c r="GC253" s="48"/>
      <c r="GD253" s="48"/>
      <c r="GE253" s="48"/>
      <c r="GF253" s="48"/>
      <c r="GG253" s="48"/>
      <c r="GH253" s="48"/>
      <c r="GI253" s="48"/>
      <c r="GJ253" s="48"/>
      <c r="GK253" s="48"/>
      <c r="GL253" s="48"/>
      <c r="GM253" s="48"/>
      <c r="GN253" s="48"/>
      <c r="GO253" s="48"/>
      <c r="GP253" s="48"/>
      <c r="GQ253" s="48"/>
      <c r="GR253" s="48"/>
      <c r="GS253" s="48"/>
      <c r="GT253" s="48"/>
      <c r="GU253" s="48"/>
      <c r="GV253" s="48"/>
      <c r="GW253" s="48"/>
      <c r="GX253" s="48"/>
      <c r="GY253" s="48"/>
      <c r="GZ253" s="48"/>
      <c r="HA253" s="48"/>
      <c r="HB253" s="48"/>
      <c r="HC253" s="48"/>
      <c r="HD253" s="48"/>
      <c r="HE253" s="48"/>
      <c r="HF253" s="48"/>
      <c r="HG253" s="48"/>
      <c r="HH253" s="48"/>
      <c r="HI253" s="48"/>
      <c r="HJ253" s="48"/>
      <c r="HK253" s="48"/>
      <c r="HL253" s="48"/>
      <c r="HM253" s="14"/>
      <c r="HN253" s="14"/>
      <c r="HO253" s="48"/>
      <c r="HP253" s="48"/>
      <c r="HQ253" s="14"/>
      <c r="HR253" s="14"/>
      <c r="HS253" s="48"/>
      <c r="HT253" s="48"/>
      <c r="HU253" s="14"/>
      <c r="HV253" s="14"/>
      <c r="HW253" s="48"/>
      <c r="HX253" s="48"/>
      <c r="HY253" s="14"/>
      <c r="HZ253" s="14"/>
      <c r="IA253" s="48"/>
      <c r="IB253" s="48"/>
      <c r="IC253" s="14"/>
      <c r="ID253" s="14"/>
      <c r="IE253" s="48"/>
      <c r="IF253" s="48"/>
      <c r="IG253" s="14"/>
      <c r="IH253" s="14"/>
      <c r="II253" s="48"/>
      <c r="IJ253" s="48"/>
      <c r="IK253" s="14"/>
      <c r="IL253" s="14"/>
      <c r="IM253" s="48"/>
      <c r="IN253" s="48"/>
      <c r="IO253" s="14"/>
      <c r="IP253" s="14"/>
      <c r="IQ253" s="48"/>
      <c r="IR253" s="48"/>
      <c r="IS253" s="14"/>
    </row>
    <row r="254" spans="1:253" s="12" customFormat="1" ht="15.75" x14ac:dyDescent="0.25">
      <c r="A254" s="57" t="s">
        <v>387</v>
      </c>
      <c r="B254" s="48">
        <f t="shared" si="567"/>
        <v>0</v>
      </c>
      <c r="C254" s="48">
        <f t="shared" si="568"/>
        <v>43.4</v>
      </c>
      <c r="D254" s="48">
        <f t="shared" si="569"/>
        <v>43.4</v>
      </c>
      <c r="E254" s="15">
        <f t="shared" si="133"/>
        <v>100</v>
      </c>
      <c r="F254" s="15"/>
      <c r="G254" s="48"/>
      <c r="H254" s="48"/>
      <c r="I254" s="48"/>
      <c r="J254" s="48"/>
      <c r="K254" s="48"/>
      <c r="L254" s="48"/>
      <c r="M254" s="48"/>
      <c r="N254" s="48"/>
      <c r="O254" s="48"/>
      <c r="P254" s="48"/>
      <c r="Q254" s="48"/>
      <c r="R254" s="48"/>
      <c r="S254" s="287"/>
      <c r="T254" s="287"/>
      <c r="U254" s="287"/>
      <c r="V254" s="287"/>
      <c r="W254" s="287"/>
      <c r="X254" s="287"/>
      <c r="Y254" s="287"/>
      <c r="Z254" s="287"/>
      <c r="AA254" s="287"/>
      <c r="AB254" s="287"/>
      <c r="AC254" s="287"/>
      <c r="AD254" s="287"/>
      <c r="AE254" s="287"/>
      <c r="AF254" s="287"/>
      <c r="AG254" s="287"/>
      <c r="AH254" s="48"/>
      <c r="AI254" s="48"/>
      <c r="AJ254" s="48"/>
      <c r="AK254" s="48"/>
      <c r="AL254" s="48"/>
      <c r="AM254" s="287"/>
      <c r="AN254" s="287"/>
      <c r="AO254" s="287"/>
      <c r="AP254" s="287"/>
      <c r="AQ254" s="287"/>
      <c r="AR254" s="287"/>
      <c r="AS254" s="287"/>
      <c r="AT254" s="287"/>
      <c r="AU254" s="287"/>
      <c r="AV254" s="287"/>
      <c r="AW254" s="81"/>
      <c r="AX254" s="81"/>
      <c r="AY254" s="287"/>
      <c r="AZ254" s="287"/>
      <c r="BA254" s="287"/>
      <c r="BB254" s="287"/>
      <c r="BC254" s="287"/>
      <c r="BD254" s="287"/>
      <c r="BE254" s="287"/>
      <c r="BF254" s="287"/>
      <c r="BG254" s="287"/>
      <c r="BH254" s="287"/>
      <c r="BI254" s="287"/>
      <c r="BJ254" s="287"/>
      <c r="BK254" s="287"/>
      <c r="BL254" s="287"/>
      <c r="BM254" s="287"/>
      <c r="BN254" s="287"/>
      <c r="BO254" s="287"/>
      <c r="BP254" s="287"/>
      <c r="BQ254" s="287"/>
      <c r="BR254" s="287"/>
      <c r="BS254" s="287"/>
      <c r="BT254" s="287"/>
      <c r="BU254" s="287"/>
      <c r="BV254" s="287"/>
      <c r="BW254" s="287"/>
      <c r="BX254" s="287"/>
      <c r="BY254" s="287"/>
      <c r="BZ254" s="287"/>
      <c r="CA254" s="48">
        <v>43.4</v>
      </c>
      <c r="CB254" s="48">
        <v>43.4</v>
      </c>
      <c r="CC254" s="14">
        <f t="shared" si="682"/>
        <v>100</v>
      </c>
      <c r="CD254" s="14"/>
      <c r="CE254" s="48"/>
      <c r="CF254" s="287"/>
      <c r="CG254" s="287"/>
      <c r="CH254" s="287"/>
      <c r="CI254" s="287"/>
      <c r="CJ254" s="287"/>
      <c r="CK254" s="287"/>
      <c r="CL254" s="287"/>
      <c r="CM254" s="48"/>
      <c r="CN254" s="287"/>
      <c r="CO254" s="287"/>
      <c r="CP254" s="287"/>
      <c r="CQ254" s="48"/>
      <c r="CR254" s="287"/>
      <c r="CS254" s="287"/>
      <c r="CT254" s="287"/>
      <c r="CU254" s="48"/>
      <c r="CV254" s="287"/>
      <c r="CW254" s="287"/>
      <c r="CX254" s="287"/>
      <c r="CY254" s="48"/>
      <c r="CZ254" s="287"/>
      <c r="DA254" s="287"/>
      <c r="DB254" s="275"/>
      <c r="DC254" s="48"/>
      <c r="DD254" s="48"/>
      <c r="DE254" s="287"/>
      <c r="DF254" s="287"/>
      <c r="DG254" s="48"/>
      <c r="DH254" s="48"/>
      <c r="DI254" s="14"/>
      <c r="DJ254" s="14"/>
      <c r="DK254" s="48"/>
      <c r="DL254" s="287"/>
      <c r="DM254" s="14"/>
      <c r="DN254" s="14"/>
      <c r="DO254" s="48"/>
      <c r="DP254" s="287"/>
      <c r="DQ254" s="14"/>
      <c r="DR254" s="14"/>
      <c r="DS254" s="48"/>
      <c r="DT254" s="287"/>
      <c r="DU254" s="14"/>
      <c r="DV254" s="14"/>
      <c r="DW254" s="48"/>
      <c r="DX254" s="287"/>
      <c r="DY254" s="14"/>
      <c r="DZ254" s="14"/>
      <c r="EA254" s="48"/>
      <c r="EB254" s="287"/>
      <c r="EC254" s="14"/>
      <c r="ED254" s="14"/>
      <c r="EE254" s="48"/>
      <c r="EF254" s="287"/>
      <c r="EG254" s="14"/>
      <c r="EH254" s="14"/>
      <c r="EI254" s="48"/>
      <c r="EJ254" s="287"/>
      <c r="EK254" s="14"/>
      <c r="EL254" s="14"/>
      <c r="EM254" s="48"/>
      <c r="EN254" s="287"/>
      <c r="EO254" s="14"/>
      <c r="EP254" s="14"/>
      <c r="EQ254" s="48"/>
      <c r="ER254" s="287"/>
      <c r="ES254" s="14"/>
      <c r="ET254" s="14"/>
      <c r="EU254" s="48"/>
      <c r="EV254" s="287"/>
      <c r="EW254" s="14"/>
      <c r="EX254" s="14"/>
      <c r="EY254" s="48"/>
      <c r="EZ254" s="287"/>
      <c r="FA254" s="14"/>
      <c r="FB254" s="14"/>
      <c r="FC254" s="48"/>
      <c r="FD254" s="287"/>
      <c r="FE254" s="14"/>
      <c r="FF254" s="14"/>
      <c r="FG254" s="48"/>
      <c r="FH254" s="287"/>
      <c r="FI254" s="14"/>
      <c r="FJ254" s="14"/>
      <c r="FK254" s="48"/>
      <c r="FL254" s="287"/>
      <c r="FM254" s="14"/>
      <c r="FN254" s="14"/>
      <c r="FO254" s="48"/>
      <c r="FP254" s="287"/>
      <c r="FQ254" s="14"/>
      <c r="FR254" s="14"/>
      <c r="FS254" s="48"/>
      <c r="FT254" s="48"/>
      <c r="FU254" s="48"/>
      <c r="FV254" s="48"/>
      <c r="FW254" s="48"/>
      <c r="FX254" s="48"/>
      <c r="FY254" s="48"/>
      <c r="FZ254" s="48"/>
      <c r="GA254" s="48"/>
      <c r="GB254" s="48"/>
      <c r="GC254" s="48"/>
      <c r="GD254" s="48"/>
      <c r="GE254" s="48"/>
      <c r="GF254" s="48"/>
      <c r="GG254" s="48"/>
      <c r="GH254" s="48"/>
      <c r="GI254" s="48"/>
      <c r="GJ254" s="48"/>
      <c r="GK254" s="48"/>
      <c r="GL254" s="48"/>
      <c r="GM254" s="48"/>
      <c r="GN254" s="48"/>
      <c r="GO254" s="48"/>
      <c r="GP254" s="48"/>
      <c r="GQ254" s="48"/>
      <c r="GR254" s="48"/>
      <c r="GS254" s="48"/>
      <c r="GT254" s="48"/>
      <c r="GU254" s="48"/>
      <c r="GV254" s="48"/>
      <c r="GW254" s="48"/>
      <c r="GX254" s="48"/>
      <c r="GY254" s="48"/>
      <c r="GZ254" s="48"/>
      <c r="HA254" s="48"/>
      <c r="HB254" s="48"/>
      <c r="HC254" s="48"/>
      <c r="HD254" s="48"/>
      <c r="HE254" s="48"/>
      <c r="HF254" s="48"/>
      <c r="HG254" s="48"/>
      <c r="HH254" s="48"/>
      <c r="HI254" s="48"/>
      <c r="HJ254" s="48"/>
      <c r="HK254" s="48"/>
      <c r="HL254" s="48"/>
      <c r="HM254" s="14"/>
      <c r="HN254" s="14"/>
      <c r="HO254" s="48"/>
      <c r="HP254" s="48"/>
      <c r="HQ254" s="14"/>
      <c r="HR254" s="14"/>
      <c r="HS254" s="48"/>
      <c r="HT254" s="48"/>
      <c r="HU254" s="14"/>
      <c r="HV254" s="14"/>
      <c r="HW254" s="48"/>
      <c r="HX254" s="48"/>
      <c r="HY254" s="14"/>
      <c r="HZ254" s="14"/>
      <c r="IA254" s="48"/>
      <c r="IB254" s="48"/>
      <c r="IC254" s="14"/>
      <c r="ID254" s="14"/>
      <c r="IE254" s="48"/>
      <c r="IF254" s="48"/>
      <c r="IG254" s="14"/>
      <c r="IH254" s="14"/>
      <c r="II254" s="48"/>
      <c r="IJ254" s="48"/>
      <c r="IK254" s="14"/>
      <c r="IL254" s="14"/>
      <c r="IM254" s="48"/>
      <c r="IN254" s="48"/>
      <c r="IO254" s="14"/>
      <c r="IP254" s="14"/>
      <c r="IQ254" s="48"/>
      <c r="IR254" s="48"/>
      <c r="IS254" s="14"/>
    </row>
    <row r="255" spans="1:253" s="12" customFormat="1" ht="15.75" x14ac:dyDescent="0.25">
      <c r="A255" s="57" t="s">
        <v>388</v>
      </c>
      <c r="B255" s="48">
        <f t="shared" si="567"/>
        <v>0</v>
      </c>
      <c r="C255" s="48">
        <f t="shared" si="568"/>
        <v>174.2</v>
      </c>
      <c r="D255" s="48">
        <f t="shared" si="569"/>
        <v>174.2</v>
      </c>
      <c r="E255" s="15">
        <f t="shared" si="133"/>
        <v>100</v>
      </c>
      <c r="F255" s="15"/>
      <c r="G255" s="48"/>
      <c r="H255" s="48"/>
      <c r="I255" s="48"/>
      <c r="J255" s="48"/>
      <c r="K255" s="48"/>
      <c r="L255" s="48"/>
      <c r="M255" s="48"/>
      <c r="N255" s="48"/>
      <c r="O255" s="48"/>
      <c r="P255" s="48"/>
      <c r="Q255" s="48"/>
      <c r="R255" s="48"/>
      <c r="S255" s="287"/>
      <c r="T255" s="287"/>
      <c r="U255" s="287"/>
      <c r="V255" s="287"/>
      <c r="W255" s="287"/>
      <c r="X255" s="287"/>
      <c r="Y255" s="287"/>
      <c r="Z255" s="287"/>
      <c r="AA255" s="287"/>
      <c r="AB255" s="287"/>
      <c r="AC255" s="287"/>
      <c r="AD255" s="287"/>
      <c r="AE255" s="287"/>
      <c r="AF255" s="287"/>
      <c r="AG255" s="287"/>
      <c r="AH255" s="48"/>
      <c r="AI255" s="48"/>
      <c r="AJ255" s="48"/>
      <c r="AK255" s="48"/>
      <c r="AL255" s="48"/>
      <c r="AM255" s="287"/>
      <c r="AN255" s="287"/>
      <c r="AO255" s="287"/>
      <c r="AP255" s="287"/>
      <c r="AQ255" s="287"/>
      <c r="AR255" s="287"/>
      <c r="AS255" s="287"/>
      <c r="AT255" s="287"/>
      <c r="AU255" s="287"/>
      <c r="AV255" s="287"/>
      <c r="AW255" s="81"/>
      <c r="AX255" s="81"/>
      <c r="AY255" s="287"/>
      <c r="AZ255" s="287"/>
      <c r="BA255" s="287"/>
      <c r="BB255" s="287"/>
      <c r="BC255" s="287"/>
      <c r="BD255" s="287"/>
      <c r="BE255" s="287"/>
      <c r="BF255" s="287"/>
      <c r="BG255" s="287"/>
      <c r="BH255" s="287"/>
      <c r="BI255" s="287"/>
      <c r="BJ255" s="287"/>
      <c r="BK255" s="287"/>
      <c r="BL255" s="287"/>
      <c r="BM255" s="287"/>
      <c r="BN255" s="287"/>
      <c r="BO255" s="287"/>
      <c r="BP255" s="287"/>
      <c r="BQ255" s="287"/>
      <c r="BR255" s="287"/>
      <c r="BS255" s="287"/>
      <c r="BT255" s="287"/>
      <c r="BU255" s="287"/>
      <c r="BV255" s="287"/>
      <c r="BW255" s="287"/>
      <c r="BX255" s="287"/>
      <c r="BY255" s="287"/>
      <c r="BZ255" s="287"/>
      <c r="CA255" s="48">
        <v>174.2</v>
      </c>
      <c r="CB255" s="48">
        <v>174.2</v>
      </c>
      <c r="CC255" s="14">
        <f t="shared" si="682"/>
        <v>100</v>
      </c>
      <c r="CD255" s="14"/>
      <c r="CE255" s="48"/>
      <c r="CF255" s="287"/>
      <c r="CG255" s="287"/>
      <c r="CH255" s="287"/>
      <c r="CI255" s="287"/>
      <c r="CJ255" s="287"/>
      <c r="CK255" s="287"/>
      <c r="CL255" s="287"/>
      <c r="CM255" s="48"/>
      <c r="CN255" s="287"/>
      <c r="CO255" s="287"/>
      <c r="CP255" s="287"/>
      <c r="CQ255" s="48"/>
      <c r="CR255" s="287"/>
      <c r="CS255" s="287"/>
      <c r="CT255" s="287"/>
      <c r="CU255" s="48"/>
      <c r="CV255" s="287"/>
      <c r="CW255" s="287"/>
      <c r="CX255" s="287"/>
      <c r="CY255" s="48"/>
      <c r="CZ255" s="287"/>
      <c r="DA255" s="287"/>
      <c r="DB255" s="275"/>
      <c r="DC255" s="48"/>
      <c r="DD255" s="48"/>
      <c r="DE255" s="287"/>
      <c r="DF255" s="287"/>
      <c r="DG255" s="48"/>
      <c r="DH255" s="48"/>
      <c r="DI255" s="14"/>
      <c r="DJ255" s="14"/>
      <c r="DK255" s="48"/>
      <c r="DL255" s="287"/>
      <c r="DM255" s="14"/>
      <c r="DN255" s="14"/>
      <c r="DO255" s="48"/>
      <c r="DP255" s="287"/>
      <c r="DQ255" s="14"/>
      <c r="DR255" s="14"/>
      <c r="DS255" s="48"/>
      <c r="DT255" s="287"/>
      <c r="DU255" s="14"/>
      <c r="DV255" s="14"/>
      <c r="DW255" s="48"/>
      <c r="DX255" s="287"/>
      <c r="DY255" s="14"/>
      <c r="DZ255" s="14"/>
      <c r="EA255" s="48"/>
      <c r="EB255" s="287"/>
      <c r="EC255" s="14"/>
      <c r="ED255" s="14"/>
      <c r="EE255" s="48"/>
      <c r="EF255" s="287"/>
      <c r="EG255" s="14"/>
      <c r="EH255" s="14"/>
      <c r="EI255" s="48"/>
      <c r="EJ255" s="287"/>
      <c r="EK255" s="14"/>
      <c r="EL255" s="14"/>
      <c r="EM255" s="48"/>
      <c r="EN255" s="287"/>
      <c r="EO255" s="14"/>
      <c r="EP255" s="14"/>
      <c r="EQ255" s="48"/>
      <c r="ER255" s="287"/>
      <c r="ES255" s="14"/>
      <c r="ET255" s="14"/>
      <c r="EU255" s="48"/>
      <c r="EV255" s="287"/>
      <c r="EW255" s="14"/>
      <c r="EX255" s="14"/>
      <c r="EY255" s="48"/>
      <c r="EZ255" s="287"/>
      <c r="FA255" s="14"/>
      <c r="FB255" s="14"/>
      <c r="FC255" s="48"/>
      <c r="FD255" s="287"/>
      <c r="FE255" s="14"/>
      <c r="FF255" s="14"/>
      <c r="FG255" s="48"/>
      <c r="FH255" s="287"/>
      <c r="FI255" s="14"/>
      <c r="FJ255" s="14"/>
      <c r="FK255" s="48"/>
      <c r="FL255" s="287"/>
      <c r="FM255" s="14"/>
      <c r="FN255" s="14"/>
      <c r="FO255" s="48"/>
      <c r="FP255" s="287"/>
      <c r="FQ255" s="14"/>
      <c r="FR255" s="14"/>
      <c r="FS255" s="48"/>
      <c r="FT255" s="48"/>
      <c r="FU255" s="48"/>
      <c r="FV255" s="48"/>
      <c r="FW255" s="48"/>
      <c r="FX255" s="48"/>
      <c r="FY255" s="48"/>
      <c r="FZ255" s="48"/>
      <c r="GA255" s="48"/>
      <c r="GB255" s="48"/>
      <c r="GC255" s="48"/>
      <c r="GD255" s="48"/>
      <c r="GE255" s="48"/>
      <c r="GF255" s="48"/>
      <c r="GG255" s="48"/>
      <c r="GH255" s="48"/>
      <c r="GI255" s="48"/>
      <c r="GJ255" s="48"/>
      <c r="GK255" s="48"/>
      <c r="GL255" s="48"/>
      <c r="GM255" s="48"/>
      <c r="GN255" s="48"/>
      <c r="GO255" s="48"/>
      <c r="GP255" s="48"/>
      <c r="GQ255" s="48"/>
      <c r="GR255" s="48"/>
      <c r="GS255" s="48"/>
      <c r="GT255" s="48"/>
      <c r="GU255" s="48"/>
      <c r="GV255" s="48"/>
      <c r="GW255" s="48"/>
      <c r="GX255" s="48"/>
      <c r="GY255" s="48"/>
      <c r="GZ255" s="48"/>
      <c r="HA255" s="48"/>
      <c r="HB255" s="48"/>
      <c r="HC255" s="48"/>
      <c r="HD255" s="48"/>
      <c r="HE255" s="48"/>
      <c r="HF255" s="48"/>
      <c r="HG255" s="48"/>
      <c r="HH255" s="48"/>
      <c r="HI255" s="48"/>
      <c r="HJ255" s="48"/>
      <c r="HK255" s="48"/>
      <c r="HL255" s="48"/>
      <c r="HM255" s="14"/>
      <c r="HN255" s="14"/>
      <c r="HO255" s="48"/>
      <c r="HP255" s="48"/>
      <c r="HQ255" s="14"/>
      <c r="HR255" s="14"/>
      <c r="HS255" s="48"/>
      <c r="HT255" s="48"/>
      <c r="HU255" s="14"/>
      <c r="HV255" s="14"/>
      <c r="HW255" s="48"/>
      <c r="HX255" s="48"/>
      <c r="HY255" s="14"/>
      <c r="HZ255" s="14"/>
      <c r="IA255" s="48"/>
      <c r="IB255" s="48"/>
      <c r="IC255" s="14"/>
      <c r="ID255" s="14"/>
      <c r="IE255" s="48"/>
      <c r="IF255" s="48"/>
      <c r="IG255" s="14"/>
      <c r="IH255" s="14"/>
      <c r="II255" s="48"/>
      <c r="IJ255" s="48"/>
      <c r="IK255" s="14"/>
      <c r="IL255" s="14"/>
      <c r="IM255" s="48"/>
      <c r="IN255" s="48"/>
      <c r="IO255" s="14"/>
      <c r="IP255" s="14"/>
      <c r="IQ255" s="48"/>
      <c r="IR255" s="48"/>
      <c r="IS255" s="14"/>
    </row>
    <row r="256" spans="1:253" s="12" customFormat="1" ht="15.75" x14ac:dyDescent="0.25">
      <c r="A256" s="57" t="s">
        <v>389</v>
      </c>
      <c r="B256" s="48">
        <f t="shared" si="567"/>
        <v>0</v>
      </c>
      <c r="C256" s="48">
        <f t="shared" si="568"/>
        <v>43.4</v>
      </c>
      <c r="D256" s="48">
        <f t="shared" si="569"/>
        <v>43.4</v>
      </c>
      <c r="E256" s="15">
        <f t="shared" si="133"/>
        <v>100</v>
      </c>
      <c r="F256" s="15"/>
      <c r="G256" s="48"/>
      <c r="H256" s="48"/>
      <c r="I256" s="48"/>
      <c r="J256" s="48"/>
      <c r="K256" s="48"/>
      <c r="L256" s="48"/>
      <c r="M256" s="48"/>
      <c r="N256" s="48"/>
      <c r="O256" s="48"/>
      <c r="P256" s="48"/>
      <c r="Q256" s="48"/>
      <c r="R256" s="48"/>
      <c r="S256" s="287"/>
      <c r="T256" s="287"/>
      <c r="U256" s="287"/>
      <c r="V256" s="287"/>
      <c r="W256" s="287"/>
      <c r="X256" s="287"/>
      <c r="Y256" s="287"/>
      <c r="Z256" s="287"/>
      <c r="AA256" s="287"/>
      <c r="AB256" s="287"/>
      <c r="AC256" s="287"/>
      <c r="AD256" s="287"/>
      <c r="AE256" s="287"/>
      <c r="AF256" s="287"/>
      <c r="AG256" s="287"/>
      <c r="AH256" s="48"/>
      <c r="AI256" s="48"/>
      <c r="AJ256" s="48"/>
      <c r="AK256" s="48"/>
      <c r="AL256" s="48"/>
      <c r="AM256" s="287"/>
      <c r="AN256" s="287"/>
      <c r="AO256" s="287"/>
      <c r="AP256" s="287"/>
      <c r="AQ256" s="287"/>
      <c r="AR256" s="287"/>
      <c r="AS256" s="287"/>
      <c r="AT256" s="287"/>
      <c r="AU256" s="287"/>
      <c r="AV256" s="287"/>
      <c r="AW256" s="81"/>
      <c r="AX256" s="81"/>
      <c r="AY256" s="287"/>
      <c r="AZ256" s="287"/>
      <c r="BA256" s="287"/>
      <c r="BB256" s="287"/>
      <c r="BC256" s="287"/>
      <c r="BD256" s="287"/>
      <c r="BE256" s="287"/>
      <c r="BF256" s="287"/>
      <c r="BG256" s="287"/>
      <c r="BH256" s="287"/>
      <c r="BI256" s="287"/>
      <c r="BJ256" s="287"/>
      <c r="BK256" s="287"/>
      <c r="BL256" s="287"/>
      <c r="BM256" s="287"/>
      <c r="BN256" s="287"/>
      <c r="BO256" s="287"/>
      <c r="BP256" s="287"/>
      <c r="BQ256" s="287"/>
      <c r="BR256" s="287"/>
      <c r="BS256" s="287"/>
      <c r="BT256" s="287"/>
      <c r="BU256" s="287"/>
      <c r="BV256" s="287"/>
      <c r="BW256" s="287"/>
      <c r="BX256" s="287"/>
      <c r="BY256" s="287"/>
      <c r="BZ256" s="287"/>
      <c r="CA256" s="48">
        <v>43.4</v>
      </c>
      <c r="CB256" s="48">
        <v>43.4</v>
      </c>
      <c r="CC256" s="14">
        <f t="shared" si="682"/>
        <v>100</v>
      </c>
      <c r="CD256" s="14"/>
      <c r="CE256" s="48"/>
      <c r="CF256" s="287"/>
      <c r="CG256" s="287"/>
      <c r="CH256" s="287"/>
      <c r="CI256" s="287"/>
      <c r="CJ256" s="287"/>
      <c r="CK256" s="287"/>
      <c r="CL256" s="287"/>
      <c r="CM256" s="48"/>
      <c r="CN256" s="287"/>
      <c r="CO256" s="287"/>
      <c r="CP256" s="287"/>
      <c r="CQ256" s="48"/>
      <c r="CR256" s="287"/>
      <c r="CS256" s="287"/>
      <c r="CT256" s="287"/>
      <c r="CU256" s="48"/>
      <c r="CV256" s="287"/>
      <c r="CW256" s="287"/>
      <c r="CX256" s="287"/>
      <c r="CY256" s="48"/>
      <c r="CZ256" s="287"/>
      <c r="DA256" s="287"/>
      <c r="DB256" s="275"/>
      <c r="DC256" s="48"/>
      <c r="DD256" s="48"/>
      <c r="DE256" s="287"/>
      <c r="DF256" s="287"/>
      <c r="DG256" s="48"/>
      <c r="DH256" s="48"/>
      <c r="DI256" s="14"/>
      <c r="DJ256" s="14"/>
      <c r="DK256" s="48"/>
      <c r="DL256" s="287"/>
      <c r="DM256" s="14"/>
      <c r="DN256" s="14"/>
      <c r="DO256" s="48"/>
      <c r="DP256" s="287"/>
      <c r="DQ256" s="14"/>
      <c r="DR256" s="14"/>
      <c r="DS256" s="48"/>
      <c r="DT256" s="287"/>
      <c r="DU256" s="14"/>
      <c r="DV256" s="14"/>
      <c r="DW256" s="48"/>
      <c r="DX256" s="287"/>
      <c r="DY256" s="14"/>
      <c r="DZ256" s="14"/>
      <c r="EA256" s="48"/>
      <c r="EB256" s="287"/>
      <c r="EC256" s="14"/>
      <c r="ED256" s="14"/>
      <c r="EE256" s="48"/>
      <c r="EF256" s="287"/>
      <c r="EG256" s="14"/>
      <c r="EH256" s="14"/>
      <c r="EI256" s="48"/>
      <c r="EJ256" s="287"/>
      <c r="EK256" s="14"/>
      <c r="EL256" s="14"/>
      <c r="EM256" s="48"/>
      <c r="EN256" s="287"/>
      <c r="EO256" s="14"/>
      <c r="EP256" s="14"/>
      <c r="EQ256" s="48"/>
      <c r="ER256" s="287"/>
      <c r="ES256" s="14"/>
      <c r="ET256" s="14"/>
      <c r="EU256" s="48"/>
      <c r="EV256" s="287"/>
      <c r="EW256" s="14"/>
      <c r="EX256" s="14"/>
      <c r="EY256" s="48"/>
      <c r="EZ256" s="287"/>
      <c r="FA256" s="14"/>
      <c r="FB256" s="14"/>
      <c r="FC256" s="48"/>
      <c r="FD256" s="287"/>
      <c r="FE256" s="14"/>
      <c r="FF256" s="14"/>
      <c r="FG256" s="48"/>
      <c r="FH256" s="287"/>
      <c r="FI256" s="14"/>
      <c r="FJ256" s="14"/>
      <c r="FK256" s="48"/>
      <c r="FL256" s="287"/>
      <c r="FM256" s="14"/>
      <c r="FN256" s="14"/>
      <c r="FO256" s="48"/>
      <c r="FP256" s="287"/>
      <c r="FQ256" s="14"/>
      <c r="FR256" s="14"/>
      <c r="FS256" s="48"/>
      <c r="FT256" s="48"/>
      <c r="FU256" s="48"/>
      <c r="FV256" s="48"/>
      <c r="FW256" s="48"/>
      <c r="FX256" s="48"/>
      <c r="FY256" s="48"/>
      <c r="FZ256" s="48"/>
      <c r="GA256" s="48"/>
      <c r="GB256" s="48"/>
      <c r="GC256" s="48"/>
      <c r="GD256" s="48"/>
      <c r="GE256" s="48"/>
      <c r="GF256" s="48"/>
      <c r="GG256" s="48"/>
      <c r="GH256" s="48"/>
      <c r="GI256" s="48"/>
      <c r="GJ256" s="48"/>
      <c r="GK256" s="48"/>
      <c r="GL256" s="48"/>
      <c r="GM256" s="48"/>
      <c r="GN256" s="48"/>
      <c r="GO256" s="48"/>
      <c r="GP256" s="48"/>
      <c r="GQ256" s="48"/>
      <c r="GR256" s="48"/>
      <c r="GS256" s="48"/>
      <c r="GT256" s="48"/>
      <c r="GU256" s="48"/>
      <c r="GV256" s="48"/>
      <c r="GW256" s="48"/>
      <c r="GX256" s="48"/>
      <c r="GY256" s="48"/>
      <c r="GZ256" s="48"/>
      <c r="HA256" s="48"/>
      <c r="HB256" s="48"/>
      <c r="HC256" s="48"/>
      <c r="HD256" s="48"/>
      <c r="HE256" s="48"/>
      <c r="HF256" s="48"/>
      <c r="HG256" s="48"/>
      <c r="HH256" s="48"/>
      <c r="HI256" s="48"/>
      <c r="HJ256" s="48"/>
      <c r="HK256" s="48"/>
      <c r="HL256" s="48"/>
      <c r="HM256" s="14"/>
      <c r="HN256" s="14"/>
      <c r="HO256" s="48"/>
      <c r="HP256" s="48"/>
      <c r="HQ256" s="14"/>
      <c r="HR256" s="14"/>
      <c r="HS256" s="48"/>
      <c r="HT256" s="48"/>
      <c r="HU256" s="14"/>
      <c r="HV256" s="14"/>
      <c r="HW256" s="48"/>
      <c r="HX256" s="48"/>
      <c r="HY256" s="14"/>
      <c r="HZ256" s="14"/>
      <c r="IA256" s="48"/>
      <c r="IB256" s="48"/>
      <c r="IC256" s="14"/>
      <c r="ID256" s="14"/>
      <c r="IE256" s="48"/>
      <c r="IF256" s="48"/>
      <c r="IG256" s="14"/>
      <c r="IH256" s="14"/>
      <c r="II256" s="48"/>
      <c r="IJ256" s="48"/>
      <c r="IK256" s="14"/>
      <c r="IL256" s="14"/>
      <c r="IM256" s="48"/>
      <c r="IN256" s="48"/>
      <c r="IO256" s="14"/>
      <c r="IP256" s="14"/>
      <c r="IQ256" s="48"/>
      <c r="IR256" s="48"/>
      <c r="IS256" s="14"/>
    </row>
    <row r="257" spans="1:253" s="12" customFormat="1" ht="15.75" x14ac:dyDescent="0.25">
      <c r="A257" s="57" t="s">
        <v>390</v>
      </c>
      <c r="B257" s="48">
        <f t="shared" si="567"/>
        <v>0</v>
      </c>
      <c r="C257" s="48">
        <f t="shared" si="568"/>
        <v>43.4</v>
      </c>
      <c r="D257" s="48">
        <f t="shared" si="569"/>
        <v>43.4</v>
      </c>
      <c r="E257" s="15">
        <f t="shared" si="133"/>
        <v>100</v>
      </c>
      <c r="F257" s="15"/>
      <c r="G257" s="48"/>
      <c r="H257" s="48"/>
      <c r="I257" s="48"/>
      <c r="J257" s="48"/>
      <c r="K257" s="48"/>
      <c r="L257" s="48"/>
      <c r="M257" s="48"/>
      <c r="N257" s="48"/>
      <c r="O257" s="48"/>
      <c r="P257" s="48"/>
      <c r="Q257" s="48"/>
      <c r="R257" s="48"/>
      <c r="S257" s="287"/>
      <c r="T257" s="287"/>
      <c r="U257" s="287"/>
      <c r="V257" s="287"/>
      <c r="W257" s="287"/>
      <c r="X257" s="287"/>
      <c r="Y257" s="287"/>
      <c r="Z257" s="287"/>
      <c r="AA257" s="287"/>
      <c r="AB257" s="287"/>
      <c r="AC257" s="287"/>
      <c r="AD257" s="287"/>
      <c r="AE257" s="287"/>
      <c r="AF257" s="287"/>
      <c r="AG257" s="287"/>
      <c r="AH257" s="48"/>
      <c r="AI257" s="48"/>
      <c r="AJ257" s="48"/>
      <c r="AK257" s="48"/>
      <c r="AL257" s="48"/>
      <c r="AM257" s="287"/>
      <c r="AN257" s="287"/>
      <c r="AO257" s="287"/>
      <c r="AP257" s="287"/>
      <c r="AQ257" s="287"/>
      <c r="AR257" s="287"/>
      <c r="AS257" s="287"/>
      <c r="AT257" s="287"/>
      <c r="AU257" s="287"/>
      <c r="AV257" s="287"/>
      <c r="AW257" s="81"/>
      <c r="AX257" s="81"/>
      <c r="AY257" s="287"/>
      <c r="AZ257" s="287"/>
      <c r="BA257" s="287"/>
      <c r="BB257" s="287"/>
      <c r="BC257" s="287"/>
      <c r="BD257" s="287"/>
      <c r="BE257" s="287"/>
      <c r="BF257" s="287"/>
      <c r="BG257" s="287"/>
      <c r="BH257" s="287"/>
      <c r="BI257" s="287"/>
      <c r="BJ257" s="287"/>
      <c r="BK257" s="287"/>
      <c r="BL257" s="287"/>
      <c r="BM257" s="287"/>
      <c r="BN257" s="287"/>
      <c r="BO257" s="287"/>
      <c r="BP257" s="287"/>
      <c r="BQ257" s="287"/>
      <c r="BR257" s="287"/>
      <c r="BS257" s="287"/>
      <c r="BT257" s="287"/>
      <c r="BU257" s="287"/>
      <c r="BV257" s="287"/>
      <c r="BW257" s="287"/>
      <c r="BX257" s="287"/>
      <c r="BY257" s="287"/>
      <c r="BZ257" s="287"/>
      <c r="CA257" s="48">
        <v>43.4</v>
      </c>
      <c r="CB257" s="48">
        <v>43.4</v>
      </c>
      <c r="CC257" s="14">
        <f t="shared" si="682"/>
        <v>100</v>
      </c>
      <c r="CD257" s="14"/>
      <c r="CE257" s="48"/>
      <c r="CF257" s="287"/>
      <c r="CG257" s="287"/>
      <c r="CH257" s="287"/>
      <c r="CI257" s="287"/>
      <c r="CJ257" s="287"/>
      <c r="CK257" s="287"/>
      <c r="CL257" s="287"/>
      <c r="CM257" s="48"/>
      <c r="CN257" s="287"/>
      <c r="CO257" s="287"/>
      <c r="CP257" s="287"/>
      <c r="CQ257" s="48"/>
      <c r="CR257" s="287"/>
      <c r="CS257" s="287"/>
      <c r="CT257" s="287"/>
      <c r="CU257" s="48"/>
      <c r="CV257" s="287"/>
      <c r="CW257" s="287"/>
      <c r="CX257" s="287"/>
      <c r="CY257" s="48"/>
      <c r="CZ257" s="287"/>
      <c r="DA257" s="287"/>
      <c r="DB257" s="275"/>
      <c r="DC257" s="48"/>
      <c r="DD257" s="48"/>
      <c r="DE257" s="287"/>
      <c r="DF257" s="287"/>
      <c r="DG257" s="48"/>
      <c r="DH257" s="48"/>
      <c r="DI257" s="14"/>
      <c r="DJ257" s="14"/>
      <c r="DK257" s="48"/>
      <c r="DL257" s="287"/>
      <c r="DM257" s="14"/>
      <c r="DN257" s="14"/>
      <c r="DO257" s="48"/>
      <c r="DP257" s="287"/>
      <c r="DQ257" s="14"/>
      <c r="DR257" s="14"/>
      <c r="DS257" s="48"/>
      <c r="DT257" s="287"/>
      <c r="DU257" s="14"/>
      <c r="DV257" s="14"/>
      <c r="DW257" s="48"/>
      <c r="DX257" s="287"/>
      <c r="DY257" s="14"/>
      <c r="DZ257" s="14"/>
      <c r="EA257" s="48"/>
      <c r="EB257" s="287"/>
      <c r="EC257" s="14"/>
      <c r="ED257" s="14"/>
      <c r="EE257" s="48"/>
      <c r="EF257" s="287"/>
      <c r="EG257" s="14"/>
      <c r="EH257" s="14"/>
      <c r="EI257" s="48"/>
      <c r="EJ257" s="287"/>
      <c r="EK257" s="14"/>
      <c r="EL257" s="14"/>
      <c r="EM257" s="48"/>
      <c r="EN257" s="287"/>
      <c r="EO257" s="14"/>
      <c r="EP257" s="14"/>
      <c r="EQ257" s="48"/>
      <c r="ER257" s="287"/>
      <c r="ES257" s="14"/>
      <c r="ET257" s="14"/>
      <c r="EU257" s="48"/>
      <c r="EV257" s="287"/>
      <c r="EW257" s="14"/>
      <c r="EX257" s="14"/>
      <c r="EY257" s="48"/>
      <c r="EZ257" s="287"/>
      <c r="FA257" s="14"/>
      <c r="FB257" s="14"/>
      <c r="FC257" s="48"/>
      <c r="FD257" s="287"/>
      <c r="FE257" s="14"/>
      <c r="FF257" s="14"/>
      <c r="FG257" s="48"/>
      <c r="FH257" s="287"/>
      <c r="FI257" s="14"/>
      <c r="FJ257" s="14"/>
      <c r="FK257" s="48"/>
      <c r="FL257" s="287"/>
      <c r="FM257" s="14"/>
      <c r="FN257" s="14"/>
      <c r="FO257" s="48"/>
      <c r="FP257" s="287"/>
      <c r="FQ257" s="14"/>
      <c r="FR257" s="14"/>
      <c r="FS257" s="48"/>
      <c r="FT257" s="48"/>
      <c r="FU257" s="48"/>
      <c r="FV257" s="48"/>
      <c r="FW257" s="48"/>
      <c r="FX257" s="48"/>
      <c r="FY257" s="48"/>
      <c r="FZ257" s="48"/>
      <c r="GA257" s="48"/>
      <c r="GB257" s="48"/>
      <c r="GC257" s="48"/>
      <c r="GD257" s="48"/>
      <c r="GE257" s="48"/>
      <c r="GF257" s="48"/>
      <c r="GG257" s="48"/>
      <c r="GH257" s="48"/>
      <c r="GI257" s="48"/>
      <c r="GJ257" s="48"/>
      <c r="GK257" s="48"/>
      <c r="GL257" s="48"/>
      <c r="GM257" s="48"/>
      <c r="GN257" s="48"/>
      <c r="GO257" s="48"/>
      <c r="GP257" s="48"/>
      <c r="GQ257" s="48"/>
      <c r="GR257" s="48"/>
      <c r="GS257" s="48"/>
      <c r="GT257" s="48"/>
      <c r="GU257" s="48"/>
      <c r="GV257" s="48"/>
      <c r="GW257" s="48"/>
      <c r="GX257" s="48"/>
      <c r="GY257" s="48"/>
      <c r="GZ257" s="48"/>
      <c r="HA257" s="48"/>
      <c r="HB257" s="48"/>
      <c r="HC257" s="48"/>
      <c r="HD257" s="48"/>
      <c r="HE257" s="48"/>
      <c r="HF257" s="48"/>
      <c r="HG257" s="48"/>
      <c r="HH257" s="48"/>
      <c r="HI257" s="48"/>
      <c r="HJ257" s="48"/>
      <c r="HK257" s="48"/>
      <c r="HL257" s="48"/>
      <c r="HM257" s="14"/>
      <c r="HN257" s="14"/>
      <c r="HO257" s="48"/>
      <c r="HP257" s="48"/>
      <c r="HQ257" s="14"/>
      <c r="HR257" s="14"/>
      <c r="HS257" s="48"/>
      <c r="HT257" s="48"/>
      <c r="HU257" s="14"/>
      <c r="HV257" s="14"/>
      <c r="HW257" s="48"/>
      <c r="HX257" s="48"/>
      <c r="HY257" s="14"/>
      <c r="HZ257" s="14"/>
      <c r="IA257" s="48"/>
      <c r="IB257" s="48"/>
      <c r="IC257" s="14"/>
      <c r="ID257" s="14"/>
      <c r="IE257" s="48"/>
      <c r="IF257" s="48"/>
      <c r="IG257" s="14"/>
      <c r="IH257" s="14"/>
      <c r="II257" s="48"/>
      <c r="IJ257" s="48"/>
      <c r="IK257" s="14"/>
      <c r="IL257" s="14"/>
      <c r="IM257" s="48"/>
      <c r="IN257" s="48"/>
      <c r="IO257" s="14"/>
      <c r="IP257" s="14"/>
      <c r="IQ257" s="48"/>
      <c r="IR257" s="48"/>
      <c r="IS257" s="14"/>
    </row>
    <row r="258" spans="1:253" s="12" customFormat="1" ht="15.75" x14ac:dyDescent="0.25">
      <c r="A258" s="57" t="s">
        <v>391</v>
      </c>
      <c r="B258" s="48">
        <f t="shared" si="567"/>
        <v>0</v>
      </c>
      <c r="C258" s="48">
        <f t="shared" si="568"/>
        <v>43.4</v>
      </c>
      <c r="D258" s="48">
        <f t="shared" si="569"/>
        <v>43.4</v>
      </c>
      <c r="E258" s="15">
        <f t="shared" si="133"/>
        <v>100</v>
      </c>
      <c r="F258" s="15"/>
      <c r="G258" s="48"/>
      <c r="H258" s="48"/>
      <c r="I258" s="48"/>
      <c r="J258" s="48"/>
      <c r="K258" s="48"/>
      <c r="L258" s="48"/>
      <c r="M258" s="48"/>
      <c r="N258" s="48"/>
      <c r="O258" s="48"/>
      <c r="P258" s="48"/>
      <c r="Q258" s="48"/>
      <c r="R258" s="48"/>
      <c r="S258" s="287"/>
      <c r="T258" s="287"/>
      <c r="U258" s="287"/>
      <c r="V258" s="287"/>
      <c r="W258" s="287"/>
      <c r="X258" s="287"/>
      <c r="Y258" s="287"/>
      <c r="Z258" s="287"/>
      <c r="AA258" s="287"/>
      <c r="AB258" s="287"/>
      <c r="AC258" s="287"/>
      <c r="AD258" s="287"/>
      <c r="AE258" s="287"/>
      <c r="AF258" s="287"/>
      <c r="AG258" s="287"/>
      <c r="AH258" s="48"/>
      <c r="AI258" s="48"/>
      <c r="AJ258" s="48"/>
      <c r="AK258" s="48"/>
      <c r="AL258" s="48"/>
      <c r="AM258" s="287"/>
      <c r="AN258" s="287"/>
      <c r="AO258" s="287"/>
      <c r="AP258" s="287"/>
      <c r="AQ258" s="287"/>
      <c r="AR258" s="287"/>
      <c r="AS258" s="287"/>
      <c r="AT258" s="287"/>
      <c r="AU258" s="287"/>
      <c r="AV258" s="287"/>
      <c r="AW258" s="81"/>
      <c r="AX258" s="81"/>
      <c r="AY258" s="287"/>
      <c r="AZ258" s="287"/>
      <c r="BA258" s="287"/>
      <c r="BB258" s="287"/>
      <c r="BC258" s="287"/>
      <c r="BD258" s="287"/>
      <c r="BE258" s="287"/>
      <c r="BF258" s="287"/>
      <c r="BG258" s="287"/>
      <c r="BH258" s="287"/>
      <c r="BI258" s="287"/>
      <c r="BJ258" s="287"/>
      <c r="BK258" s="287"/>
      <c r="BL258" s="287"/>
      <c r="BM258" s="287"/>
      <c r="BN258" s="287"/>
      <c r="BO258" s="287"/>
      <c r="BP258" s="287"/>
      <c r="BQ258" s="287"/>
      <c r="BR258" s="287"/>
      <c r="BS258" s="287"/>
      <c r="BT258" s="287"/>
      <c r="BU258" s="287"/>
      <c r="BV258" s="287"/>
      <c r="BW258" s="287"/>
      <c r="BX258" s="287"/>
      <c r="BY258" s="287"/>
      <c r="BZ258" s="287"/>
      <c r="CA258" s="48">
        <v>43.4</v>
      </c>
      <c r="CB258" s="48">
        <v>43.4</v>
      </c>
      <c r="CC258" s="14">
        <f t="shared" si="682"/>
        <v>100</v>
      </c>
      <c r="CD258" s="14"/>
      <c r="CE258" s="48"/>
      <c r="CF258" s="287"/>
      <c r="CG258" s="287"/>
      <c r="CH258" s="287"/>
      <c r="CI258" s="287"/>
      <c r="CJ258" s="287"/>
      <c r="CK258" s="287"/>
      <c r="CL258" s="287"/>
      <c r="CM258" s="48"/>
      <c r="CN258" s="287"/>
      <c r="CO258" s="287"/>
      <c r="CP258" s="287"/>
      <c r="CQ258" s="48"/>
      <c r="CR258" s="287"/>
      <c r="CS258" s="287"/>
      <c r="CT258" s="287"/>
      <c r="CU258" s="48"/>
      <c r="CV258" s="287"/>
      <c r="CW258" s="287"/>
      <c r="CX258" s="287"/>
      <c r="CY258" s="48"/>
      <c r="CZ258" s="287"/>
      <c r="DA258" s="287"/>
      <c r="DB258" s="275"/>
      <c r="DC258" s="48"/>
      <c r="DD258" s="48"/>
      <c r="DE258" s="287"/>
      <c r="DF258" s="287"/>
      <c r="DG258" s="48"/>
      <c r="DH258" s="48"/>
      <c r="DI258" s="14"/>
      <c r="DJ258" s="14"/>
      <c r="DK258" s="48"/>
      <c r="DL258" s="287"/>
      <c r="DM258" s="14"/>
      <c r="DN258" s="14"/>
      <c r="DO258" s="48"/>
      <c r="DP258" s="287"/>
      <c r="DQ258" s="14"/>
      <c r="DR258" s="14"/>
      <c r="DS258" s="48"/>
      <c r="DT258" s="287"/>
      <c r="DU258" s="14"/>
      <c r="DV258" s="14"/>
      <c r="DW258" s="48"/>
      <c r="DX258" s="287"/>
      <c r="DY258" s="14"/>
      <c r="DZ258" s="14"/>
      <c r="EA258" s="48"/>
      <c r="EB258" s="287"/>
      <c r="EC258" s="14"/>
      <c r="ED258" s="14"/>
      <c r="EE258" s="48"/>
      <c r="EF258" s="287"/>
      <c r="EG258" s="14"/>
      <c r="EH258" s="14"/>
      <c r="EI258" s="48"/>
      <c r="EJ258" s="287"/>
      <c r="EK258" s="14"/>
      <c r="EL258" s="14"/>
      <c r="EM258" s="48"/>
      <c r="EN258" s="287"/>
      <c r="EO258" s="14"/>
      <c r="EP258" s="14"/>
      <c r="EQ258" s="48"/>
      <c r="ER258" s="287"/>
      <c r="ES258" s="14"/>
      <c r="ET258" s="14"/>
      <c r="EU258" s="48"/>
      <c r="EV258" s="287"/>
      <c r="EW258" s="14"/>
      <c r="EX258" s="14"/>
      <c r="EY258" s="48"/>
      <c r="EZ258" s="287"/>
      <c r="FA258" s="14"/>
      <c r="FB258" s="14"/>
      <c r="FC258" s="48"/>
      <c r="FD258" s="287"/>
      <c r="FE258" s="14"/>
      <c r="FF258" s="14"/>
      <c r="FG258" s="48"/>
      <c r="FH258" s="287"/>
      <c r="FI258" s="14"/>
      <c r="FJ258" s="14"/>
      <c r="FK258" s="48"/>
      <c r="FL258" s="287"/>
      <c r="FM258" s="14"/>
      <c r="FN258" s="14"/>
      <c r="FO258" s="48"/>
      <c r="FP258" s="287"/>
      <c r="FQ258" s="14"/>
      <c r="FR258" s="14"/>
      <c r="FS258" s="48"/>
      <c r="FT258" s="48"/>
      <c r="FU258" s="48"/>
      <c r="FV258" s="48"/>
      <c r="FW258" s="48"/>
      <c r="FX258" s="48"/>
      <c r="FY258" s="48"/>
      <c r="FZ258" s="48"/>
      <c r="GA258" s="48"/>
      <c r="GB258" s="48"/>
      <c r="GC258" s="48"/>
      <c r="GD258" s="48"/>
      <c r="GE258" s="48"/>
      <c r="GF258" s="48"/>
      <c r="GG258" s="48"/>
      <c r="GH258" s="48"/>
      <c r="GI258" s="48"/>
      <c r="GJ258" s="48"/>
      <c r="GK258" s="48"/>
      <c r="GL258" s="48"/>
      <c r="GM258" s="48"/>
      <c r="GN258" s="48"/>
      <c r="GO258" s="48"/>
      <c r="GP258" s="48"/>
      <c r="GQ258" s="48"/>
      <c r="GR258" s="48"/>
      <c r="GS258" s="48"/>
      <c r="GT258" s="48"/>
      <c r="GU258" s="48"/>
      <c r="GV258" s="48"/>
      <c r="GW258" s="48"/>
      <c r="GX258" s="48"/>
      <c r="GY258" s="48"/>
      <c r="GZ258" s="48"/>
      <c r="HA258" s="48"/>
      <c r="HB258" s="48"/>
      <c r="HC258" s="48"/>
      <c r="HD258" s="48"/>
      <c r="HE258" s="48"/>
      <c r="HF258" s="48"/>
      <c r="HG258" s="48"/>
      <c r="HH258" s="48"/>
      <c r="HI258" s="48"/>
      <c r="HJ258" s="48"/>
      <c r="HK258" s="48"/>
      <c r="HL258" s="48"/>
      <c r="HM258" s="14"/>
      <c r="HN258" s="14"/>
      <c r="HO258" s="48"/>
      <c r="HP258" s="48"/>
      <c r="HQ258" s="14"/>
      <c r="HR258" s="14"/>
      <c r="HS258" s="48"/>
      <c r="HT258" s="48"/>
      <c r="HU258" s="14"/>
      <c r="HV258" s="14"/>
      <c r="HW258" s="48"/>
      <c r="HX258" s="48"/>
      <c r="HY258" s="14"/>
      <c r="HZ258" s="14"/>
      <c r="IA258" s="48"/>
      <c r="IB258" s="48"/>
      <c r="IC258" s="14"/>
      <c r="ID258" s="14"/>
      <c r="IE258" s="48"/>
      <c r="IF258" s="48"/>
      <c r="IG258" s="14"/>
      <c r="IH258" s="14"/>
      <c r="II258" s="48"/>
      <c r="IJ258" s="48"/>
      <c r="IK258" s="14"/>
      <c r="IL258" s="14"/>
      <c r="IM258" s="48"/>
      <c r="IN258" s="48"/>
      <c r="IO258" s="14"/>
      <c r="IP258" s="14"/>
      <c r="IQ258" s="48"/>
      <c r="IR258" s="48"/>
      <c r="IS258" s="14"/>
    </row>
    <row r="259" spans="1:253" s="26" customFormat="1" ht="31.5" x14ac:dyDescent="0.25">
      <c r="A259" s="118" t="s">
        <v>380</v>
      </c>
      <c r="B259" s="78">
        <f t="shared" si="567"/>
        <v>78400.800000000003</v>
      </c>
      <c r="C259" s="78">
        <f t="shared" si="568"/>
        <v>171094.55</v>
      </c>
      <c r="D259" s="78">
        <f t="shared" si="569"/>
        <v>160206.86166999998</v>
      </c>
      <c r="E259" s="81">
        <f t="shared" ref="E259" si="688">D259/C259*100</f>
        <v>93.636449360894318</v>
      </c>
      <c r="F259" s="81"/>
      <c r="G259" s="81">
        <f>G260+G261</f>
        <v>0</v>
      </c>
      <c r="H259" s="81">
        <f t="shared" ref="H259:BP259" si="689">H260+H261</f>
        <v>0</v>
      </c>
      <c r="I259" s="81">
        <f t="shared" si="689"/>
        <v>0</v>
      </c>
      <c r="J259" s="81"/>
      <c r="K259" s="81">
        <f t="shared" si="689"/>
        <v>0</v>
      </c>
      <c r="L259" s="81">
        <f t="shared" si="689"/>
        <v>0</v>
      </c>
      <c r="M259" s="81">
        <f t="shared" si="689"/>
        <v>0</v>
      </c>
      <c r="N259" s="81">
        <f t="shared" ref="N259" si="690">N260+N261</f>
        <v>7950</v>
      </c>
      <c r="O259" s="81">
        <f t="shared" si="689"/>
        <v>7950</v>
      </c>
      <c r="P259" s="81">
        <f t="shared" si="689"/>
        <v>7950</v>
      </c>
      <c r="Q259" s="81">
        <f t="shared" si="283"/>
        <v>100</v>
      </c>
      <c r="R259" s="81"/>
      <c r="S259" s="81">
        <f t="shared" si="689"/>
        <v>0</v>
      </c>
      <c r="T259" s="81">
        <f t="shared" si="689"/>
        <v>0</v>
      </c>
      <c r="U259" s="81">
        <f t="shared" si="689"/>
        <v>0</v>
      </c>
      <c r="V259" s="81"/>
      <c r="W259" s="81">
        <f t="shared" si="689"/>
        <v>0</v>
      </c>
      <c r="X259" s="81">
        <f t="shared" si="689"/>
        <v>0</v>
      </c>
      <c r="Y259" s="81">
        <f t="shared" si="689"/>
        <v>0</v>
      </c>
      <c r="Z259" s="81">
        <f t="shared" ref="Z259" si="691">Z260+Z261</f>
        <v>0</v>
      </c>
      <c r="AA259" s="81">
        <f t="shared" si="689"/>
        <v>0</v>
      </c>
      <c r="AB259" s="81">
        <f t="shared" si="689"/>
        <v>0</v>
      </c>
      <c r="AC259" s="81">
        <f t="shared" si="689"/>
        <v>0</v>
      </c>
      <c r="AD259" s="81">
        <f t="shared" ref="AD259" si="692">AD260+AD261</f>
        <v>70000</v>
      </c>
      <c r="AE259" s="81">
        <f t="shared" si="689"/>
        <v>70000</v>
      </c>
      <c r="AF259" s="81">
        <f t="shared" ref="AF259" si="693">AF260+AF261</f>
        <v>69250.312529999996</v>
      </c>
      <c r="AG259" s="81">
        <f>AF259/AE259*100</f>
        <v>98.929017899999991</v>
      </c>
      <c r="AH259" s="81">
        <f t="shared" ref="AH259" si="694">AH260+AH261</f>
        <v>450.8</v>
      </c>
      <c r="AI259" s="81">
        <f t="shared" si="689"/>
        <v>450.8</v>
      </c>
      <c r="AJ259" s="81">
        <f t="shared" ref="AJ259" si="695">AJ260+AJ261</f>
        <v>450.8</v>
      </c>
      <c r="AK259" s="79">
        <f t="shared" si="213"/>
        <v>100</v>
      </c>
      <c r="AL259" s="79"/>
      <c r="AM259" s="78">
        <f t="shared" si="689"/>
        <v>1472.75</v>
      </c>
      <c r="AN259" s="81">
        <f t="shared" si="689"/>
        <v>1472.75</v>
      </c>
      <c r="AO259" s="79">
        <f>AN259/AM259*100</f>
        <v>100</v>
      </c>
      <c r="AP259" s="79"/>
      <c r="AQ259" s="81">
        <f t="shared" si="689"/>
        <v>0</v>
      </c>
      <c r="AR259" s="81">
        <f t="shared" si="689"/>
        <v>0</v>
      </c>
      <c r="AS259" s="81">
        <f t="shared" si="689"/>
        <v>0</v>
      </c>
      <c r="AT259" s="81"/>
      <c r="AU259" s="81">
        <f>SUM(AU260:AU266)</f>
        <v>1199</v>
      </c>
      <c r="AV259" s="81">
        <f t="shared" ref="AV259:AZ259" si="696">SUM(AV260:AV266)</f>
        <v>1199</v>
      </c>
      <c r="AW259" s="81">
        <f t="shared" si="669"/>
        <v>100</v>
      </c>
      <c r="AX259" s="81"/>
      <c r="AY259" s="81">
        <f t="shared" si="696"/>
        <v>3387</v>
      </c>
      <c r="AZ259" s="81">
        <f t="shared" si="696"/>
        <v>3387</v>
      </c>
      <c r="BA259" s="81">
        <f>AZ259/AY259*100</f>
        <v>100</v>
      </c>
      <c r="BB259" s="81"/>
      <c r="BC259" s="81">
        <f t="shared" si="689"/>
        <v>1200</v>
      </c>
      <c r="BD259" s="81">
        <f t="shared" ref="BD259" si="697">BD260+BD261</f>
        <v>1200</v>
      </c>
      <c r="BE259" s="81">
        <f t="shared" ref="BE259:BE268" si="698">BD259/BC259*100</f>
        <v>100</v>
      </c>
      <c r="BF259" s="81"/>
      <c r="BG259" s="81">
        <f t="shared" si="689"/>
        <v>0</v>
      </c>
      <c r="BH259" s="81">
        <f t="shared" si="689"/>
        <v>0</v>
      </c>
      <c r="BI259" s="81">
        <f t="shared" si="689"/>
        <v>0</v>
      </c>
      <c r="BJ259" s="81"/>
      <c r="BK259" s="81">
        <f t="shared" si="689"/>
        <v>0</v>
      </c>
      <c r="BL259" s="81">
        <f t="shared" si="689"/>
        <v>0</v>
      </c>
      <c r="BM259" s="81">
        <f t="shared" si="689"/>
        <v>0</v>
      </c>
      <c r="BN259" s="81"/>
      <c r="BO259" s="81">
        <f t="shared" si="689"/>
        <v>0</v>
      </c>
      <c r="BP259" s="81">
        <f t="shared" si="689"/>
        <v>0</v>
      </c>
      <c r="BQ259" s="81">
        <f t="shared" ref="BQ259:BY259" si="699">BQ260+BQ261</f>
        <v>0</v>
      </c>
      <c r="BR259" s="81"/>
      <c r="BS259" s="81">
        <f t="shared" si="699"/>
        <v>0</v>
      </c>
      <c r="BT259" s="81">
        <f t="shared" si="699"/>
        <v>0</v>
      </c>
      <c r="BU259" s="81">
        <f t="shared" si="699"/>
        <v>0</v>
      </c>
      <c r="BV259" s="81"/>
      <c r="BW259" s="81">
        <f t="shared" si="699"/>
        <v>0</v>
      </c>
      <c r="BX259" s="81">
        <f t="shared" si="699"/>
        <v>0</v>
      </c>
      <c r="BY259" s="81">
        <f t="shared" si="699"/>
        <v>0</v>
      </c>
      <c r="BZ259" s="81"/>
      <c r="CA259" s="81">
        <f>SUM(CA260:CA266)</f>
        <v>2160.8999999999996</v>
      </c>
      <c r="CB259" s="81">
        <f>SUM(CB260:CB266)</f>
        <v>1792.8419399999996</v>
      </c>
      <c r="CC259" s="79">
        <f t="shared" ref="CC259:CC266" si="700">CB259/CA259*100</f>
        <v>82.967371928363178</v>
      </c>
      <c r="CD259" s="79"/>
      <c r="CE259" s="81"/>
      <c r="CF259" s="81">
        <f>SUM(CF260:CF266)</f>
        <v>0</v>
      </c>
      <c r="CG259" s="79"/>
      <c r="CH259" s="79"/>
      <c r="CI259" s="81">
        <f t="shared" ref="CI259:CK259" si="701">CI260+CI261</f>
        <v>0</v>
      </c>
      <c r="CJ259" s="81">
        <f t="shared" si="701"/>
        <v>0</v>
      </c>
      <c r="CK259" s="81">
        <f t="shared" si="701"/>
        <v>0</v>
      </c>
      <c r="CL259" s="81"/>
      <c r="CM259" s="81">
        <f>SUM(CM260:CM266)</f>
        <v>0</v>
      </c>
      <c r="CN259" s="81">
        <f>SUM(CN260:CN266)</f>
        <v>0</v>
      </c>
      <c r="CO259" s="79"/>
      <c r="CP259" s="79"/>
      <c r="CQ259" s="81">
        <f>SUM(CQ260:CQ266)</f>
        <v>0</v>
      </c>
      <c r="CR259" s="81">
        <f>SUM(CR260:CR266)</f>
        <v>0</v>
      </c>
      <c r="CS259" s="79"/>
      <c r="CT259" s="79"/>
      <c r="CU259" s="81">
        <f>SUM(CU260:CU266)</f>
        <v>0</v>
      </c>
      <c r="CV259" s="81">
        <f>SUM(CV260:CV266)</f>
        <v>0</v>
      </c>
      <c r="CW259" s="79"/>
      <c r="CX259" s="79"/>
      <c r="CY259" s="81">
        <f>SUM(CY260:CY266)</f>
        <v>7000</v>
      </c>
      <c r="CZ259" s="81">
        <f>SUM(CZ260:CZ266)</f>
        <v>0</v>
      </c>
      <c r="DA259" s="79"/>
      <c r="DB259" s="153"/>
      <c r="DC259" s="81">
        <f>SUM(DC260:DC266)</f>
        <v>0</v>
      </c>
      <c r="DD259" s="81">
        <f>SUM(DD260:DD266)</f>
        <v>0</v>
      </c>
      <c r="DE259" s="79"/>
      <c r="DF259" s="79"/>
      <c r="DG259" s="81">
        <f>SUM(DG260:DG266)</f>
        <v>480</v>
      </c>
      <c r="DH259" s="81">
        <f>SUM(DH260:DH266)</f>
        <v>480</v>
      </c>
      <c r="DI259" s="79">
        <f t="shared" si="582"/>
        <v>100</v>
      </c>
      <c r="DJ259" s="79"/>
      <c r="DK259" s="81">
        <f>SUM(DK260:DK266)</f>
        <v>0</v>
      </c>
      <c r="DL259" s="81">
        <f>SUM(DL260:DL266)</f>
        <v>0</v>
      </c>
      <c r="DM259" s="79"/>
      <c r="DN259" s="79"/>
      <c r="DO259" s="81">
        <f>SUM(DO260:DO266)</f>
        <v>0</v>
      </c>
      <c r="DP259" s="81">
        <f>SUM(DP260:DP266)</f>
        <v>0</v>
      </c>
      <c r="DQ259" s="79"/>
      <c r="DR259" s="79"/>
      <c r="DS259" s="81">
        <f>SUM(DS260:DS266)</f>
        <v>0</v>
      </c>
      <c r="DT259" s="81">
        <f>SUM(DT260:DT266)</f>
        <v>0</v>
      </c>
      <c r="DU259" s="79"/>
      <c r="DV259" s="79"/>
      <c r="DW259" s="81">
        <f>SUM(DW260:DW266)</f>
        <v>0</v>
      </c>
      <c r="DX259" s="81">
        <f>SUM(DX260:DX266)</f>
        <v>0</v>
      </c>
      <c r="DY259" s="79"/>
      <c r="DZ259" s="79"/>
      <c r="EA259" s="81">
        <f>SUM(EA260:EA266)</f>
        <v>0</v>
      </c>
      <c r="EB259" s="81">
        <f>SUM(EB260:EB266)</f>
        <v>0</v>
      </c>
      <c r="EC259" s="79"/>
      <c r="ED259" s="79"/>
      <c r="EE259" s="81">
        <f>SUM(EE260:EE266)</f>
        <v>0</v>
      </c>
      <c r="EF259" s="81">
        <f>SUM(EF260:EF266)</f>
        <v>0</v>
      </c>
      <c r="EG259" s="79"/>
      <c r="EH259" s="79"/>
      <c r="EI259" s="81">
        <f>SUM(EI260:EI266)</f>
        <v>0</v>
      </c>
      <c r="EJ259" s="81">
        <f>SUM(EJ260:EJ266)</f>
        <v>0</v>
      </c>
      <c r="EK259" s="79"/>
      <c r="EL259" s="79"/>
      <c r="EM259" s="81">
        <f>SUM(EM260:EM266)</f>
        <v>0</v>
      </c>
      <c r="EN259" s="81">
        <f>SUM(EN260:EN266)</f>
        <v>0</v>
      </c>
      <c r="EO259" s="79"/>
      <c r="EP259" s="79"/>
      <c r="EQ259" s="81">
        <f>SUM(EQ260:EQ266)</f>
        <v>0</v>
      </c>
      <c r="ER259" s="81">
        <f>SUM(ER260:ER266)</f>
        <v>0</v>
      </c>
      <c r="ES259" s="79"/>
      <c r="ET259" s="79"/>
      <c r="EU259" s="81">
        <f>SUM(EU260:EU266)</f>
        <v>0</v>
      </c>
      <c r="EV259" s="81">
        <f>SUM(EV260:EV266)</f>
        <v>0</v>
      </c>
      <c r="EW259" s="79"/>
      <c r="EX259" s="79"/>
      <c r="EY259" s="81">
        <f>SUM(EY260:EY266)</f>
        <v>0</v>
      </c>
      <c r="EZ259" s="81">
        <f>SUM(EZ260:EZ266)</f>
        <v>0</v>
      </c>
      <c r="FA259" s="79"/>
      <c r="FB259" s="79"/>
      <c r="FC259" s="81">
        <f>SUM(FC260:FC266)</f>
        <v>0</v>
      </c>
      <c r="FD259" s="81">
        <f>SUM(FD260:FD266)</f>
        <v>0</v>
      </c>
      <c r="FE259" s="79"/>
      <c r="FF259" s="79"/>
      <c r="FG259" s="81">
        <f>SUM(FG260:FG266)</f>
        <v>0</v>
      </c>
      <c r="FH259" s="81">
        <f>SUM(FH260:FH266)</f>
        <v>0</v>
      </c>
      <c r="FI259" s="79"/>
      <c r="FJ259" s="79"/>
      <c r="FK259" s="81">
        <f>SUM(FK260:FK266)</f>
        <v>0</v>
      </c>
      <c r="FL259" s="81">
        <f>SUM(FL260:FL266)</f>
        <v>0</v>
      </c>
      <c r="FM259" s="79"/>
      <c r="FN259" s="79"/>
      <c r="FO259" s="81">
        <f>SUM(FO260:FO266)</f>
        <v>0</v>
      </c>
      <c r="FP259" s="81">
        <f>SUM(FP260:FP266)</f>
        <v>0</v>
      </c>
      <c r="FQ259" s="79"/>
      <c r="FR259" s="79"/>
      <c r="FS259" s="81">
        <f t="shared" ref="FS259:FT259" si="702">FS260+FS261</f>
        <v>3194.1</v>
      </c>
      <c r="FT259" s="81">
        <f t="shared" si="702"/>
        <v>470.5</v>
      </c>
      <c r="FU259" s="79">
        <f t="shared" ref="FU259:FU260" si="703">FT259/FS259*100</f>
        <v>14.730283961053193</v>
      </c>
      <c r="FV259" s="79"/>
      <c r="FW259" s="81">
        <f t="shared" ref="FW259:FX259" si="704">FW260+FW261</f>
        <v>44600</v>
      </c>
      <c r="FX259" s="81">
        <f t="shared" si="704"/>
        <v>44599.998</v>
      </c>
      <c r="FY259" s="79">
        <f t="shared" ref="FY259:FY261" si="705">FX259/FW259*100</f>
        <v>99.999995515695062</v>
      </c>
      <c r="FZ259" s="79"/>
      <c r="GA259" s="81"/>
      <c r="GB259" s="81"/>
      <c r="GC259" s="79"/>
      <c r="GD259" s="79"/>
      <c r="GE259" s="81"/>
      <c r="GF259" s="81"/>
      <c r="GG259" s="79"/>
      <c r="GH259" s="79"/>
      <c r="GI259" s="81">
        <f>SUM(GI260:GI266)</f>
        <v>28000</v>
      </c>
      <c r="GJ259" s="81">
        <f>SUM(GJ260:GJ266)</f>
        <v>27953.659199999998</v>
      </c>
      <c r="GK259" s="79">
        <f>GJ259/GI259*100</f>
        <v>99.834497142857131</v>
      </c>
      <c r="GL259" s="79"/>
      <c r="GM259" s="81"/>
      <c r="GN259" s="81"/>
      <c r="GO259" s="79"/>
      <c r="GP259" s="79"/>
      <c r="GQ259" s="81"/>
      <c r="GR259" s="81"/>
      <c r="GS259" s="79"/>
      <c r="GT259" s="79"/>
      <c r="GU259" s="81"/>
      <c r="GV259" s="81"/>
      <c r="GW259" s="79"/>
      <c r="GX259" s="79"/>
      <c r="GY259" s="81"/>
      <c r="GZ259" s="81"/>
      <c r="HA259" s="79"/>
      <c r="HB259" s="79"/>
      <c r="HC259" s="81"/>
      <c r="HD259" s="81"/>
      <c r="HE259" s="79"/>
      <c r="HF259" s="79"/>
      <c r="HG259" s="81"/>
      <c r="HH259" s="81"/>
      <c r="HI259" s="79"/>
      <c r="HJ259" s="79"/>
      <c r="HK259" s="81"/>
      <c r="HL259" s="81"/>
      <c r="HM259" s="79"/>
      <c r="HN259" s="79"/>
      <c r="HO259" s="81"/>
      <c r="HP259" s="81"/>
      <c r="HQ259" s="79"/>
      <c r="HR259" s="79"/>
      <c r="HS259" s="81"/>
      <c r="HT259" s="81"/>
      <c r="HU259" s="79"/>
      <c r="HV259" s="79"/>
      <c r="HW259" s="81"/>
      <c r="HX259" s="81"/>
      <c r="HY259" s="79"/>
      <c r="HZ259" s="79"/>
      <c r="IA259" s="81"/>
      <c r="IB259" s="81"/>
      <c r="IC259" s="79"/>
      <c r="ID259" s="79"/>
      <c r="IE259" s="81"/>
      <c r="IF259" s="81"/>
      <c r="IG259" s="79"/>
      <c r="IH259" s="79"/>
      <c r="II259" s="81"/>
      <c r="IJ259" s="81"/>
      <c r="IK259" s="79"/>
      <c r="IL259" s="79"/>
      <c r="IM259" s="81"/>
      <c r="IN259" s="81"/>
      <c r="IO259" s="79"/>
      <c r="IP259" s="79"/>
      <c r="IQ259" s="81"/>
      <c r="IR259" s="81"/>
      <c r="IS259" s="79"/>
    </row>
    <row r="260" spans="1:253" s="12" customFormat="1" ht="31.5" x14ac:dyDescent="0.25">
      <c r="A260" s="57" t="s">
        <v>352</v>
      </c>
      <c r="B260" s="48">
        <f t="shared" si="567"/>
        <v>8400.7999999999993</v>
      </c>
      <c r="C260" s="48">
        <f t="shared" si="568"/>
        <v>27868.749999999996</v>
      </c>
      <c r="D260" s="48">
        <f t="shared" si="569"/>
        <v>17777.091939999998</v>
      </c>
      <c r="E260" s="15">
        <f t="shared" si="133"/>
        <v>63.788623242879574</v>
      </c>
      <c r="F260" s="15"/>
      <c r="G260" s="15"/>
      <c r="H260" s="15"/>
      <c r="I260" s="15"/>
      <c r="J260" s="15"/>
      <c r="K260" s="15"/>
      <c r="L260" s="15"/>
      <c r="M260" s="15"/>
      <c r="N260" s="15">
        <v>7950</v>
      </c>
      <c r="O260" s="15">
        <v>7950</v>
      </c>
      <c r="P260" s="15">
        <v>7950</v>
      </c>
      <c r="Q260" s="15">
        <f t="shared" si="283"/>
        <v>100</v>
      </c>
      <c r="R260" s="15"/>
      <c r="S260" s="15"/>
      <c r="T260" s="15"/>
      <c r="U260" s="15"/>
      <c r="V260" s="15"/>
      <c r="W260" s="15"/>
      <c r="X260" s="15"/>
      <c r="Y260" s="15"/>
      <c r="Z260" s="15"/>
      <c r="AA260" s="15"/>
      <c r="AB260" s="15"/>
      <c r="AC260" s="14"/>
      <c r="AD260" s="15"/>
      <c r="AE260" s="15"/>
      <c r="AF260" s="15"/>
      <c r="AG260" s="81"/>
      <c r="AH260" s="15">
        <v>450.8</v>
      </c>
      <c r="AI260" s="15">
        <v>450.8</v>
      </c>
      <c r="AJ260" s="15">
        <v>450.8</v>
      </c>
      <c r="AK260" s="14">
        <f t="shared" si="213"/>
        <v>100</v>
      </c>
      <c r="AL260" s="14"/>
      <c r="AM260" s="48">
        <v>1472.75</v>
      </c>
      <c r="AN260" s="48">
        <v>1472.75</v>
      </c>
      <c r="AO260" s="14">
        <f>AN260/AM260*100</f>
        <v>100</v>
      </c>
      <c r="AP260" s="14"/>
      <c r="AQ260" s="15"/>
      <c r="AR260" s="15"/>
      <c r="AS260" s="14"/>
      <c r="AT260" s="14"/>
      <c r="AU260" s="15">
        <v>1199</v>
      </c>
      <c r="AV260" s="15">
        <v>1199</v>
      </c>
      <c r="AW260" s="15">
        <f t="shared" si="669"/>
        <v>100</v>
      </c>
      <c r="AX260" s="15"/>
      <c r="AY260" s="14">
        <v>3387</v>
      </c>
      <c r="AZ260" s="14">
        <v>3387</v>
      </c>
      <c r="BA260" s="15">
        <f t="shared" ref="BA260:BA277" si="706">AZ260/AY260*100</f>
        <v>100</v>
      </c>
      <c r="BB260" s="15"/>
      <c r="BC260" s="15">
        <v>1200</v>
      </c>
      <c r="BD260" s="15">
        <v>1200</v>
      </c>
      <c r="BE260" s="15">
        <f t="shared" si="698"/>
        <v>100</v>
      </c>
      <c r="BF260" s="15"/>
      <c r="BG260" s="15"/>
      <c r="BH260" s="15"/>
      <c r="BI260" s="14"/>
      <c r="BJ260" s="14"/>
      <c r="BK260" s="15"/>
      <c r="BL260" s="15"/>
      <c r="BM260" s="14"/>
      <c r="BN260" s="14"/>
      <c r="BO260" s="15"/>
      <c r="BP260" s="15"/>
      <c r="BQ260" s="14"/>
      <c r="BR260" s="14"/>
      <c r="BS260" s="15"/>
      <c r="BT260" s="15"/>
      <c r="BU260" s="14"/>
      <c r="BV260" s="14"/>
      <c r="BW260" s="15"/>
      <c r="BX260" s="15"/>
      <c r="BY260" s="14"/>
      <c r="BZ260" s="14"/>
      <c r="CA260" s="48">
        <v>1535.1</v>
      </c>
      <c r="CB260" s="48">
        <v>1167.0419399999998</v>
      </c>
      <c r="CC260" s="14">
        <f t="shared" si="700"/>
        <v>76.023838186437359</v>
      </c>
      <c r="CD260" s="14"/>
      <c r="CE260" s="48"/>
      <c r="CF260" s="15"/>
      <c r="CG260" s="14"/>
      <c r="CH260" s="14"/>
      <c r="CI260" s="15"/>
      <c r="CJ260" s="15"/>
      <c r="CK260" s="14"/>
      <c r="CL260" s="14"/>
      <c r="CM260" s="48"/>
      <c r="CN260" s="15"/>
      <c r="CO260" s="14"/>
      <c r="CP260" s="14"/>
      <c r="CQ260" s="48"/>
      <c r="CR260" s="15"/>
      <c r="CS260" s="14"/>
      <c r="CT260" s="14"/>
      <c r="CU260" s="48"/>
      <c r="CV260" s="15"/>
      <c r="CW260" s="14"/>
      <c r="CX260" s="14"/>
      <c r="CY260" s="48">
        <v>7000</v>
      </c>
      <c r="CZ260" s="15"/>
      <c r="DA260" s="14"/>
      <c r="DB260" s="155"/>
      <c r="DC260" s="48"/>
      <c r="DD260" s="48"/>
      <c r="DE260" s="14"/>
      <c r="DF260" s="14"/>
      <c r="DG260" s="14">
        <v>480</v>
      </c>
      <c r="DH260" s="14">
        <v>480</v>
      </c>
      <c r="DI260" s="14">
        <f t="shared" si="582"/>
        <v>100</v>
      </c>
      <c r="DJ260" s="14"/>
      <c r="DK260" s="14"/>
      <c r="DL260" s="14"/>
      <c r="DM260" s="14"/>
      <c r="DN260" s="14"/>
      <c r="DO260" s="14"/>
      <c r="DP260" s="14"/>
      <c r="DQ260" s="14"/>
      <c r="DR260" s="14"/>
      <c r="DS260" s="14"/>
      <c r="DT260" s="14"/>
      <c r="DU260" s="14"/>
      <c r="DV260" s="14"/>
      <c r="DW260" s="14"/>
      <c r="DX260" s="14"/>
      <c r="DY260" s="14"/>
      <c r="DZ260" s="14"/>
      <c r="EA260" s="14"/>
      <c r="EB260" s="14"/>
      <c r="EC260" s="14"/>
      <c r="ED260" s="14"/>
      <c r="EE260" s="14"/>
      <c r="EF260" s="14"/>
      <c r="EG260" s="14"/>
      <c r="EH260" s="14"/>
      <c r="EI260" s="14"/>
      <c r="EJ260" s="14"/>
      <c r="EK260" s="14"/>
      <c r="EL260" s="14"/>
      <c r="EM260" s="14"/>
      <c r="EN260" s="14"/>
      <c r="EO260" s="14"/>
      <c r="EP260" s="14"/>
      <c r="EQ260" s="14"/>
      <c r="ER260" s="14"/>
      <c r="ES260" s="14"/>
      <c r="ET260" s="14"/>
      <c r="EU260" s="14"/>
      <c r="EV260" s="14"/>
      <c r="EW260" s="14"/>
      <c r="EX260" s="14"/>
      <c r="EY260" s="14"/>
      <c r="EZ260" s="14"/>
      <c r="FA260" s="14"/>
      <c r="FB260" s="14"/>
      <c r="FC260" s="14"/>
      <c r="FD260" s="14"/>
      <c r="FE260" s="14"/>
      <c r="FF260" s="14"/>
      <c r="FG260" s="14"/>
      <c r="FH260" s="14"/>
      <c r="FI260" s="14"/>
      <c r="FJ260" s="14"/>
      <c r="FK260" s="14"/>
      <c r="FL260" s="14"/>
      <c r="FM260" s="14"/>
      <c r="FN260" s="14"/>
      <c r="FO260" s="14"/>
      <c r="FP260" s="14"/>
      <c r="FQ260" s="14"/>
      <c r="FR260" s="14"/>
      <c r="FS260" s="133">
        <v>3194.1</v>
      </c>
      <c r="FT260" s="133">
        <v>470.5</v>
      </c>
      <c r="FU260" s="14">
        <f t="shared" si="703"/>
        <v>14.730283961053193</v>
      </c>
      <c r="FV260" s="14"/>
      <c r="FW260" s="133"/>
      <c r="FX260" s="133"/>
      <c r="FY260" s="14"/>
      <c r="FZ260" s="14"/>
      <c r="GA260" s="133"/>
      <c r="GB260" s="133"/>
      <c r="GC260" s="14"/>
      <c r="GD260" s="14"/>
      <c r="GE260" s="133"/>
      <c r="GF260" s="133"/>
      <c r="GG260" s="14"/>
      <c r="GH260" s="14"/>
      <c r="GI260" s="133"/>
      <c r="GJ260" s="133"/>
      <c r="GK260" s="14"/>
      <c r="GL260" s="14"/>
      <c r="GM260" s="133"/>
      <c r="GN260" s="133"/>
      <c r="GO260" s="14"/>
      <c r="GP260" s="14"/>
      <c r="GQ260" s="133"/>
      <c r="GR260" s="133"/>
      <c r="GS260" s="14"/>
      <c r="GT260" s="14"/>
      <c r="GU260" s="133"/>
      <c r="GV260" s="133"/>
      <c r="GW260" s="14"/>
      <c r="GX260" s="14"/>
      <c r="GY260" s="133"/>
      <c r="GZ260" s="133"/>
      <c r="HA260" s="14"/>
      <c r="HB260" s="14"/>
      <c r="HC260" s="133"/>
      <c r="HD260" s="133"/>
      <c r="HE260" s="14"/>
      <c r="HF260" s="14"/>
      <c r="HG260" s="133"/>
      <c r="HH260" s="133"/>
      <c r="HI260" s="14"/>
      <c r="HJ260" s="14"/>
      <c r="HK260" s="133"/>
      <c r="HL260" s="133"/>
      <c r="HM260" s="14"/>
      <c r="HN260" s="14"/>
      <c r="HO260" s="133"/>
      <c r="HP260" s="133"/>
      <c r="HQ260" s="14"/>
      <c r="HR260" s="14"/>
      <c r="HS260" s="133"/>
      <c r="HT260" s="133"/>
      <c r="HU260" s="14"/>
      <c r="HV260" s="14"/>
      <c r="HW260" s="133"/>
      <c r="HX260" s="133"/>
      <c r="HY260" s="14"/>
      <c r="HZ260" s="14"/>
      <c r="IA260" s="133"/>
      <c r="IB260" s="133"/>
      <c r="IC260" s="14"/>
      <c r="ID260" s="14"/>
      <c r="IE260" s="133"/>
      <c r="IF260" s="133"/>
      <c r="IG260" s="14"/>
      <c r="IH260" s="14"/>
      <c r="II260" s="133"/>
      <c r="IJ260" s="133"/>
      <c r="IK260" s="14"/>
      <c r="IL260" s="14"/>
      <c r="IM260" s="133"/>
      <c r="IN260" s="133"/>
      <c r="IO260" s="14"/>
      <c r="IP260" s="14"/>
      <c r="IQ260" s="133"/>
      <c r="IR260" s="133"/>
      <c r="IS260" s="14"/>
    </row>
    <row r="261" spans="1:253" s="12" customFormat="1" ht="15.75" x14ac:dyDescent="0.25">
      <c r="A261" s="57" t="s">
        <v>379</v>
      </c>
      <c r="B261" s="48">
        <f t="shared" si="567"/>
        <v>70000</v>
      </c>
      <c r="C261" s="48">
        <f t="shared" si="568"/>
        <v>142600</v>
      </c>
      <c r="D261" s="48">
        <f t="shared" si="569"/>
        <v>141803.96972999998</v>
      </c>
      <c r="E261" s="15">
        <f t="shared" si="133"/>
        <v>99.441774004207559</v>
      </c>
      <c r="F261" s="15"/>
      <c r="G261" s="48"/>
      <c r="H261" s="48"/>
      <c r="I261" s="48"/>
      <c r="J261" s="48"/>
      <c r="K261" s="48"/>
      <c r="L261" s="48"/>
      <c r="M261" s="48"/>
      <c r="N261" s="48"/>
      <c r="O261" s="48"/>
      <c r="P261" s="15"/>
      <c r="Q261" s="15"/>
      <c r="R261" s="15"/>
      <c r="S261" s="287"/>
      <c r="T261" s="287"/>
      <c r="U261" s="287"/>
      <c r="V261" s="287"/>
      <c r="W261" s="287"/>
      <c r="X261" s="287"/>
      <c r="Y261" s="287"/>
      <c r="Z261" s="287"/>
      <c r="AA261" s="287"/>
      <c r="AB261" s="287"/>
      <c r="AC261" s="287"/>
      <c r="AD261" s="15">
        <v>70000</v>
      </c>
      <c r="AE261" s="15">
        <v>70000</v>
      </c>
      <c r="AF261" s="15">
        <v>69250.312529999996</v>
      </c>
      <c r="AG261" s="15">
        <f t="shared" ref="AG261" si="707">AF261/AE261*100</f>
        <v>98.929017899999991</v>
      </c>
      <c r="AH261" s="48"/>
      <c r="AI261" s="48"/>
      <c r="AJ261" s="48"/>
      <c r="AK261" s="48"/>
      <c r="AL261" s="48"/>
      <c r="AM261" s="287"/>
      <c r="AN261" s="287"/>
      <c r="AO261" s="287"/>
      <c r="AP261" s="287"/>
      <c r="AQ261" s="287"/>
      <c r="AR261" s="287"/>
      <c r="AS261" s="287"/>
      <c r="AT261" s="287"/>
      <c r="AU261" s="287"/>
      <c r="AV261" s="287"/>
      <c r="AW261" s="15"/>
      <c r="AX261" s="15"/>
      <c r="AY261" s="287"/>
      <c r="AZ261" s="287"/>
      <c r="BA261" s="15"/>
      <c r="BB261" s="15"/>
      <c r="BC261" s="287"/>
      <c r="BD261" s="287"/>
      <c r="BE261" s="15"/>
      <c r="BF261" s="15"/>
      <c r="BG261" s="287"/>
      <c r="BH261" s="287"/>
      <c r="BI261" s="287"/>
      <c r="BJ261" s="287"/>
      <c r="BK261" s="287"/>
      <c r="BL261" s="287"/>
      <c r="BM261" s="287"/>
      <c r="BN261" s="287"/>
      <c r="BO261" s="287"/>
      <c r="BP261" s="287"/>
      <c r="BQ261" s="287"/>
      <c r="BR261" s="287"/>
      <c r="BS261" s="287"/>
      <c r="BT261" s="287"/>
      <c r="BU261" s="287"/>
      <c r="BV261" s="287"/>
      <c r="BW261" s="287"/>
      <c r="BX261" s="287"/>
      <c r="BY261" s="287"/>
      <c r="BZ261" s="287"/>
      <c r="CA261" s="48"/>
      <c r="CB261" s="48"/>
      <c r="CC261" s="14"/>
      <c r="CD261" s="14"/>
      <c r="CE261" s="48"/>
      <c r="CF261" s="15"/>
      <c r="CG261" s="287"/>
      <c r="CH261" s="287"/>
      <c r="CI261" s="287"/>
      <c r="CJ261" s="287"/>
      <c r="CK261" s="287"/>
      <c r="CL261" s="287"/>
      <c r="CM261" s="48"/>
      <c r="CN261" s="15"/>
      <c r="CO261" s="287"/>
      <c r="CP261" s="287"/>
      <c r="CQ261" s="48"/>
      <c r="CR261" s="15"/>
      <c r="CS261" s="287"/>
      <c r="CT261" s="287"/>
      <c r="CU261" s="48"/>
      <c r="CV261" s="15"/>
      <c r="CW261" s="287"/>
      <c r="CX261" s="287"/>
      <c r="CY261" s="48"/>
      <c r="CZ261" s="15"/>
      <c r="DA261" s="287"/>
      <c r="DB261" s="275"/>
      <c r="DC261" s="48"/>
      <c r="DD261" s="48"/>
      <c r="DE261" s="287"/>
      <c r="DF261" s="287"/>
      <c r="DG261" s="48"/>
      <c r="DH261" s="48"/>
      <c r="DI261" s="14"/>
      <c r="DJ261" s="14"/>
      <c r="DK261" s="48"/>
      <c r="DL261" s="15"/>
      <c r="DM261" s="14"/>
      <c r="DN261" s="14"/>
      <c r="DO261" s="48"/>
      <c r="DP261" s="15"/>
      <c r="DQ261" s="14"/>
      <c r="DR261" s="14"/>
      <c r="DS261" s="48"/>
      <c r="DT261" s="15"/>
      <c r="DU261" s="14"/>
      <c r="DV261" s="14"/>
      <c r="DW261" s="48"/>
      <c r="DX261" s="15"/>
      <c r="DY261" s="14"/>
      <c r="DZ261" s="14"/>
      <c r="EA261" s="48"/>
      <c r="EB261" s="15"/>
      <c r="EC261" s="14"/>
      <c r="ED261" s="14"/>
      <c r="EE261" s="48"/>
      <c r="EF261" s="15"/>
      <c r="EG261" s="14"/>
      <c r="EH261" s="14"/>
      <c r="EI261" s="48"/>
      <c r="EJ261" s="15"/>
      <c r="EK261" s="14"/>
      <c r="EL261" s="14"/>
      <c r="EM261" s="48"/>
      <c r="EN261" s="15"/>
      <c r="EO261" s="14"/>
      <c r="EP261" s="14"/>
      <c r="EQ261" s="48"/>
      <c r="ER261" s="15"/>
      <c r="ES261" s="14"/>
      <c r="ET261" s="14"/>
      <c r="EU261" s="48"/>
      <c r="EV261" s="15"/>
      <c r="EW261" s="14"/>
      <c r="EX261" s="14"/>
      <c r="EY261" s="48"/>
      <c r="EZ261" s="15"/>
      <c r="FA261" s="14"/>
      <c r="FB261" s="14"/>
      <c r="FC261" s="48"/>
      <c r="FD261" s="15"/>
      <c r="FE261" s="14"/>
      <c r="FF261" s="14"/>
      <c r="FG261" s="48"/>
      <c r="FH261" s="15"/>
      <c r="FI261" s="14"/>
      <c r="FJ261" s="14"/>
      <c r="FK261" s="48"/>
      <c r="FL261" s="15"/>
      <c r="FM261" s="14"/>
      <c r="FN261" s="14"/>
      <c r="FO261" s="48"/>
      <c r="FP261" s="15"/>
      <c r="FQ261" s="14"/>
      <c r="FR261" s="14"/>
      <c r="FS261" s="48"/>
      <c r="FT261" s="15"/>
      <c r="FU261" s="48"/>
      <c r="FV261" s="48"/>
      <c r="FW261" s="133">
        <v>44600</v>
      </c>
      <c r="FX261" s="15">
        <v>44599.998</v>
      </c>
      <c r="FY261" s="14">
        <f t="shared" si="705"/>
        <v>99.999995515695062</v>
      </c>
      <c r="FZ261" s="14"/>
      <c r="GA261" s="133"/>
      <c r="GB261" s="15"/>
      <c r="GC261" s="14"/>
      <c r="GD261" s="14"/>
      <c r="GE261" s="133"/>
      <c r="GF261" s="15"/>
      <c r="GG261" s="14"/>
      <c r="GH261" s="14"/>
      <c r="GI261" s="133">
        <v>28000</v>
      </c>
      <c r="GJ261" s="133">
        <v>27953.659199999998</v>
      </c>
      <c r="GK261" s="14">
        <f t="shared" ref="GK261:GK280" si="708">GJ261/GI261*100</f>
        <v>99.834497142857131</v>
      </c>
      <c r="GL261" s="14"/>
      <c r="GM261" s="133"/>
      <c r="GN261" s="133"/>
      <c r="GO261" s="14"/>
      <c r="GP261" s="14"/>
      <c r="GQ261" s="133"/>
      <c r="GR261" s="133"/>
      <c r="GS261" s="14"/>
      <c r="GT261" s="14"/>
      <c r="GU261" s="133"/>
      <c r="GV261" s="133"/>
      <c r="GW261" s="14"/>
      <c r="GX261" s="14"/>
      <c r="GY261" s="133"/>
      <c r="GZ261" s="133"/>
      <c r="HA261" s="14"/>
      <c r="HB261" s="14"/>
      <c r="HC261" s="133"/>
      <c r="HD261" s="133"/>
      <c r="HE261" s="14"/>
      <c r="HF261" s="14"/>
      <c r="HG261" s="133"/>
      <c r="HH261" s="133"/>
      <c r="HI261" s="14"/>
      <c r="HJ261" s="14"/>
      <c r="HK261" s="133"/>
      <c r="HL261" s="133"/>
      <c r="HM261" s="14"/>
      <c r="HN261" s="14"/>
      <c r="HO261" s="133"/>
      <c r="HP261" s="133"/>
      <c r="HQ261" s="14"/>
      <c r="HR261" s="14"/>
      <c r="HS261" s="133"/>
      <c r="HT261" s="133"/>
      <c r="HU261" s="14"/>
      <c r="HV261" s="14"/>
      <c r="HW261" s="133"/>
      <c r="HX261" s="133"/>
      <c r="HY261" s="14"/>
      <c r="HZ261" s="14"/>
      <c r="IA261" s="133"/>
      <c r="IB261" s="133"/>
      <c r="IC261" s="14"/>
      <c r="ID261" s="14"/>
      <c r="IE261" s="133"/>
      <c r="IF261" s="133"/>
      <c r="IG261" s="14"/>
      <c r="IH261" s="14"/>
      <c r="II261" s="133"/>
      <c r="IJ261" s="133"/>
      <c r="IK261" s="14"/>
      <c r="IL261" s="14"/>
      <c r="IM261" s="133"/>
      <c r="IN261" s="133"/>
      <c r="IO261" s="14"/>
      <c r="IP261" s="14"/>
      <c r="IQ261" s="133"/>
      <c r="IR261" s="133"/>
      <c r="IS261" s="14"/>
    </row>
    <row r="262" spans="1:253" s="12" customFormat="1" ht="15.75" x14ac:dyDescent="0.25">
      <c r="A262" s="57" t="s">
        <v>576</v>
      </c>
      <c r="B262" s="48">
        <f t="shared" si="567"/>
        <v>0</v>
      </c>
      <c r="C262" s="48">
        <f t="shared" si="568"/>
        <v>125.1</v>
      </c>
      <c r="D262" s="48">
        <f t="shared" si="569"/>
        <v>125.1</v>
      </c>
      <c r="E262" s="15">
        <f t="shared" si="133"/>
        <v>100</v>
      </c>
      <c r="F262" s="15"/>
      <c r="G262" s="48"/>
      <c r="H262" s="48"/>
      <c r="I262" s="48"/>
      <c r="J262" s="48"/>
      <c r="K262" s="48"/>
      <c r="L262" s="48"/>
      <c r="M262" s="48"/>
      <c r="N262" s="48"/>
      <c r="O262" s="48"/>
      <c r="P262" s="15"/>
      <c r="Q262" s="15"/>
      <c r="R262" s="15"/>
      <c r="S262" s="287"/>
      <c r="T262" s="287"/>
      <c r="U262" s="287"/>
      <c r="V262" s="287"/>
      <c r="W262" s="287"/>
      <c r="X262" s="287"/>
      <c r="Y262" s="287"/>
      <c r="Z262" s="287"/>
      <c r="AA262" s="287"/>
      <c r="AB262" s="287"/>
      <c r="AC262" s="287"/>
      <c r="AD262" s="15"/>
      <c r="AE262" s="15"/>
      <c r="AF262" s="15"/>
      <c r="AG262" s="287"/>
      <c r="AH262" s="48"/>
      <c r="AI262" s="48"/>
      <c r="AJ262" s="48"/>
      <c r="AK262" s="48"/>
      <c r="AL262" s="48"/>
      <c r="AM262" s="287"/>
      <c r="AN262" s="287"/>
      <c r="AO262" s="287"/>
      <c r="AP262" s="287"/>
      <c r="AQ262" s="287"/>
      <c r="AR262" s="287"/>
      <c r="AS262" s="287"/>
      <c r="AT262" s="287"/>
      <c r="AU262" s="287"/>
      <c r="AV262" s="287"/>
      <c r="AW262" s="15"/>
      <c r="AX262" s="15"/>
      <c r="AY262" s="287"/>
      <c r="AZ262" s="287"/>
      <c r="BA262" s="15"/>
      <c r="BB262" s="15"/>
      <c r="BC262" s="287"/>
      <c r="BD262" s="287"/>
      <c r="BE262" s="15"/>
      <c r="BF262" s="15"/>
      <c r="BG262" s="287"/>
      <c r="BH262" s="287"/>
      <c r="BI262" s="287"/>
      <c r="BJ262" s="287"/>
      <c r="BK262" s="287"/>
      <c r="BL262" s="287"/>
      <c r="BM262" s="287"/>
      <c r="BN262" s="287"/>
      <c r="BO262" s="287"/>
      <c r="BP262" s="287"/>
      <c r="BQ262" s="287"/>
      <c r="BR262" s="287"/>
      <c r="BS262" s="287"/>
      <c r="BT262" s="287"/>
      <c r="BU262" s="287"/>
      <c r="BV262" s="287"/>
      <c r="BW262" s="287"/>
      <c r="BX262" s="287"/>
      <c r="BY262" s="287"/>
      <c r="BZ262" s="287"/>
      <c r="CA262" s="48">
        <v>125.1</v>
      </c>
      <c r="CB262" s="48">
        <v>125.1</v>
      </c>
      <c r="CC262" s="14">
        <f t="shared" si="700"/>
        <v>100</v>
      </c>
      <c r="CD262" s="14"/>
      <c r="CE262" s="48"/>
      <c r="CF262" s="15"/>
      <c r="CG262" s="287"/>
      <c r="CH262" s="287"/>
      <c r="CI262" s="287"/>
      <c r="CJ262" s="287"/>
      <c r="CK262" s="287"/>
      <c r="CL262" s="287"/>
      <c r="CM262" s="48"/>
      <c r="CN262" s="15"/>
      <c r="CO262" s="287"/>
      <c r="CP262" s="287"/>
      <c r="CQ262" s="48"/>
      <c r="CR262" s="15"/>
      <c r="CS262" s="287"/>
      <c r="CT262" s="287"/>
      <c r="CU262" s="48"/>
      <c r="CV262" s="15"/>
      <c r="CW262" s="287"/>
      <c r="CX262" s="287"/>
      <c r="CY262" s="48"/>
      <c r="CZ262" s="15"/>
      <c r="DA262" s="287"/>
      <c r="DB262" s="275"/>
      <c r="DC262" s="48"/>
      <c r="DD262" s="48"/>
      <c r="DE262" s="287"/>
      <c r="DF262" s="287"/>
      <c r="DG262" s="48"/>
      <c r="DH262" s="48"/>
      <c r="DI262" s="14"/>
      <c r="DJ262" s="14"/>
      <c r="DK262" s="48"/>
      <c r="DL262" s="15"/>
      <c r="DM262" s="14"/>
      <c r="DN262" s="14"/>
      <c r="DO262" s="48"/>
      <c r="DP262" s="15"/>
      <c r="DQ262" s="14"/>
      <c r="DR262" s="14"/>
      <c r="DS262" s="48"/>
      <c r="DT262" s="15"/>
      <c r="DU262" s="14"/>
      <c r="DV262" s="14"/>
      <c r="DW262" s="48"/>
      <c r="DX262" s="15"/>
      <c r="DY262" s="14"/>
      <c r="DZ262" s="14"/>
      <c r="EA262" s="48"/>
      <c r="EB262" s="15"/>
      <c r="EC262" s="14"/>
      <c r="ED262" s="14"/>
      <c r="EE262" s="48"/>
      <c r="EF262" s="15"/>
      <c r="EG262" s="14"/>
      <c r="EH262" s="14"/>
      <c r="EI262" s="48"/>
      <c r="EJ262" s="15"/>
      <c r="EK262" s="14"/>
      <c r="EL262" s="14"/>
      <c r="EM262" s="48"/>
      <c r="EN262" s="15"/>
      <c r="EO262" s="14"/>
      <c r="EP262" s="14"/>
      <c r="EQ262" s="48"/>
      <c r="ER262" s="15"/>
      <c r="ES262" s="14"/>
      <c r="ET262" s="14"/>
      <c r="EU262" s="48"/>
      <c r="EV262" s="15"/>
      <c r="EW262" s="14"/>
      <c r="EX262" s="14"/>
      <c r="EY262" s="48"/>
      <c r="EZ262" s="15"/>
      <c r="FA262" s="14"/>
      <c r="FB262" s="14"/>
      <c r="FC262" s="48"/>
      <c r="FD262" s="15"/>
      <c r="FE262" s="14"/>
      <c r="FF262" s="14"/>
      <c r="FG262" s="48"/>
      <c r="FH262" s="15"/>
      <c r="FI262" s="14"/>
      <c r="FJ262" s="14"/>
      <c r="FK262" s="48"/>
      <c r="FL262" s="15"/>
      <c r="FM262" s="14"/>
      <c r="FN262" s="14"/>
      <c r="FO262" s="48"/>
      <c r="FP262" s="15"/>
      <c r="FQ262" s="14"/>
      <c r="FR262" s="14"/>
      <c r="FS262" s="48"/>
      <c r="FT262" s="15"/>
      <c r="FU262" s="48"/>
      <c r="FV262" s="48"/>
      <c r="FW262" s="48"/>
      <c r="FX262" s="15"/>
      <c r="FY262" s="48"/>
      <c r="FZ262" s="48"/>
      <c r="GA262" s="48"/>
      <c r="GB262" s="15"/>
      <c r="GC262" s="48"/>
      <c r="GD262" s="48"/>
      <c r="GE262" s="48"/>
      <c r="GF262" s="15"/>
      <c r="GG262" s="48"/>
      <c r="GH262" s="48"/>
      <c r="GI262" s="48"/>
      <c r="GJ262" s="15"/>
      <c r="GK262" s="14"/>
      <c r="GL262" s="14"/>
      <c r="GM262" s="48"/>
      <c r="GN262" s="15"/>
      <c r="GO262" s="14"/>
      <c r="GP262" s="14"/>
      <c r="GQ262" s="48"/>
      <c r="GR262" s="15"/>
      <c r="GS262" s="14"/>
      <c r="GT262" s="14"/>
      <c r="GU262" s="48"/>
      <c r="GV262" s="15"/>
      <c r="GW262" s="14"/>
      <c r="GX262" s="14"/>
      <c r="GY262" s="48"/>
      <c r="GZ262" s="15"/>
      <c r="HA262" s="14"/>
      <c r="HB262" s="14"/>
      <c r="HC262" s="48"/>
      <c r="HD262" s="15"/>
      <c r="HE262" s="14"/>
      <c r="HF262" s="14"/>
      <c r="HG262" s="48"/>
      <c r="HH262" s="48"/>
      <c r="HI262" s="14"/>
      <c r="HJ262" s="14"/>
      <c r="HK262" s="48"/>
      <c r="HL262" s="15"/>
      <c r="HM262" s="14"/>
      <c r="HN262" s="14"/>
      <c r="HO262" s="48"/>
      <c r="HP262" s="15"/>
      <c r="HQ262" s="14"/>
      <c r="HR262" s="14"/>
      <c r="HS262" s="48"/>
      <c r="HT262" s="15"/>
      <c r="HU262" s="14"/>
      <c r="HV262" s="14"/>
      <c r="HW262" s="48"/>
      <c r="HX262" s="15"/>
      <c r="HY262" s="14"/>
      <c r="HZ262" s="14"/>
      <c r="IA262" s="48"/>
      <c r="IB262" s="15"/>
      <c r="IC262" s="14"/>
      <c r="ID262" s="14"/>
      <c r="IE262" s="48"/>
      <c r="IF262" s="15"/>
      <c r="IG262" s="14"/>
      <c r="IH262" s="14"/>
      <c r="II262" s="48"/>
      <c r="IJ262" s="15"/>
      <c r="IK262" s="14"/>
      <c r="IL262" s="14"/>
      <c r="IM262" s="48"/>
      <c r="IN262" s="15"/>
      <c r="IO262" s="14"/>
      <c r="IP262" s="14"/>
      <c r="IQ262" s="48"/>
      <c r="IR262" s="15"/>
      <c r="IS262" s="14"/>
    </row>
    <row r="263" spans="1:253" s="12" customFormat="1" ht="15.75" x14ac:dyDescent="0.25">
      <c r="A263" s="57" t="s">
        <v>577</v>
      </c>
      <c r="B263" s="48">
        <f t="shared" si="567"/>
        <v>0</v>
      </c>
      <c r="C263" s="48">
        <f t="shared" si="568"/>
        <v>125.1</v>
      </c>
      <c r="D263" s="48">
        <f t="shared" si="569"/>
        <v>125.1</v>
      </c>
      <c r="E263" s="15">
        <f t="shared" si="133"/>
        <v>100</v>
      </c>
      <c r="F263" s="15"/>
      <c r="G263" s="48"/>
      <c r="H263" s="48"/>
      <c r="I263" s="48"/>
      <c r="J263" s="48"/>
      <c r="K263" s="48"/>
      <c r="L263" s="48"/>
      <c r="M263" s="48"/>
      <c r="N263" s="48"/>
      <c r="O263" s="48"/>
      <c r="P263" s="15"/>
      <c r="Q263" s="15"/>
      <c r="R263" s="15"/>
      <c r="S263" s="287"/>
      <c r="T263" s="287"/>
      <c r="U263" s="287"/>
      <c r="V263" s="287"/>
      <c r="W263" s="287"/>
      <c r="X263" s="287"/>
      <c r="Y263" s="287"/>
      <c r="Z263" s="287"/>
      <c r="AA263" s="287"/>
      <c r="AB263" s="287"/>
      <c r="AC263" s="287"/>
      <c r="AD263" s="15"/>
      <c r="AE263" s="15"/>
      <c r="AF263" s="15"/>
      <c r="AG263" s="287"/>
      <c r="AH263" s="48"/>
      <c r="AI263" s="48"/>
      <c r="AJ263" s="48"/>
      <c r="AK263" s="48"/>
      <c r="AL263" s="48"/>
      <c r="AM263" s="287"/>
      <c r="AN263" s="287"/>
      <c r="AO263" s="287"/>
      <c r="AP263" s="287"/>
      <c r="AQ263" s="287"/>
      <c r="AR263" s="287"/>
      <c r="AS263" s="287"/>
      <c r="AT263" s="287"/>
      <c r="AU263" s="287"/>
      <c r="AV263" s="287"/>
      <c r="AW263" s="15"/>
      <c r="AX263" s="15"/>
      <c r="AY263" s="287"/>
      <c r="AZ263" s="287"/>
      <c r="BA263" s="15"/>
      <c r="BB263" s="15"/>
      <c r="BC263" s="287"/>
      <c r="BD263" s="287"/>
      <c r="BE263" s="15"/>
      <c r="BF263" s="15"/>
      <c r="BG263" s="287"/>
      <c r="BH263" s="287"/>
      <c r="BI263" s="287"/>
      <c r="BJ263" s="287"/>
      <c r="BK263" s="287"/>
      <c r="BL263" s="287"/>
      <c r="BM263" s="287"/>
      <c r="BN263" s="287"/>
      <c r="BO263" s="287"/>
      <c r="BP263" s="287"/>
      <c r="BQ263" s="287"/>
      <c r="BR263" s="287"/>
      <c r="BS263" s="287"/>
      <c r="BT263" s="287"/>
      <c r="BU263" s="287"/>
      <c r="BV263" s="287"/>
      <c r="BW263" s="287"/>
      <c r="BX263" s="287"/>
      <c r="BY263" s="287"/>
      <c r="BZ263" s="287"/>
      <c r="CA263" s="48">
        <v>125.1</v>
      </c>
      <c r="CB263" s="48">
        <v>125.1</v>
      </c>
      <c r="CC263" s="14">
        <f t="shared" si="700"/>
        <v>100</v>
      </c>
      <c r="CD263" s="14"/>
      <c r="CE263" s="48"/>
      <c r="CF263" s="15"/>
      <c r="CG263" s="287"/>
      <c r="CH263" s="287"/>
      <c r="CI263" s="287"/>
      <c r="CJ263" s="287"/>
      <c r="CK263" s="287"/>
      <c r="CL263" s="287"/>
      <c r="CM263" s="48"/>
      <c r="CN263" s="15"/>
      <c r="CO263" s="287"/>
      <c r="CP263" s="287"/>
      <c r="CQ263" s="48"/>
      <c r="CR263" s="15"/>
      <c r="CS263" s="287"/>
      <c r="CT263" s="287"/>
      <c r="CU263" s="48"/>
      <c r="CV263" s="15"/>
      <c r="CW263" s="287"/>
      <c r="CX263" s="287"/>
      <c r="CY263" s="48"/>
      <c r="CZ263" s="15"/>
      <c r="DA263" s="287"/>
      <c r="DB263" s="275"/>
      <c r="DC263" s="48"/>
      <c r="DD263" s="48"/>
      <c r="DE263" s="287"/>
      <c r="DF263" s="287"/>
      <c r="DG263" s="48"/>
      <c r="DH263" s="48"/>
      <c r="DI263" s="14"/>
      <c r="DJ263" s="14"/>
      <c r="DK263" s="48"/>
      <c r="DL263" s="15"/>
      <c r="DM263" s="14"/>
      <c r="DN263" s="14"/>
      <c r="DO263" s="48"/>
      <c r="DP263" s="15"/>
      <c r="DQ263" s="14"/>
      <c r="DR263" s="14"/>
      <c r="DS263" s="48"/>
      <c r="DT263" s="15"/>
      <c r="DU263" s="14"/>
      <c r="DV263" s="14"/>
      <c r="DW263" s="48"/>
      <c r="DX263" s="15"/>
      <c r="DY263" s="14"/>
      <c r="DZ263" s="14"/>
      <c r="EA263" s="48"/>
      <c r="EB263" s="15"/>
      <c r="EC263" s="14"/>
      <c r="ED263" s="14"/>
      <c r="EE263" s="48"/>
      <c r="EF263" s="15"/>
      <c r="EG263" s="14"/>
      <c r="EH263" s="14"/>
      <c r="EI263" s="48"/>
      <c r="EJ263" s="15"/>
      <c r="EK263" s="14"/>
      <c r="EL263" s="14"/>
      <c r="EM263" s="48"/>
      <c r="EN263" s="15"/>
      <c r="EO263" s="14"/>
      <c r="EP263" s="14"/>
      <c r="EQ263" s="48"/>
      <c r="ER263" s="15"/>
      <c r="ES263" s="14"/>
      <c r="ET263" s="14"/>
      <c r="EU263" s="48"/>
      <c r="EV263" s="15"/>
      <c r="EW263" s="14"/>
      <c r="EX263" s="14"/>
      <c r="EY263" s="48"/>
      <c r="EZ263" s="15"/>
      <c r="FA263" s="14"/>
      <c r="FB263" s="14"/>
      <c r="FC263" s="48"/>
      <c r="FD263" s="15"/>
      <c r="FE263" s="14"/>
      <c r="FF263" s="14"/>
      <c r="FG263" s="48"/>
      <c r="FH263" s="15"/>
      <c r="FI263" s="14"/>
      <c r="FJ263" s="14"/>
      <c r="FK263" s="48"/>
      <c r="FL263" s="15"/>
      <c r="FM263" s="14"/>
      <c r="FN263" s="14"/>
      <c r="FO263" s="48"/>
      <c r="FP263" s="15"/>
      <c r="FQ263" s="14"/>
      <c r="FR263" s="14"/>
      <c r="FS263" s="48"/>
      <c r="FT263" s="15"/>
      <c r="FU263" s="48"/>
      <c r="FV263" s="48"/>
      <c r="FW263" s="48"/>
      <c r="FX263" s="15"/>
      <c r="FY263" s="48"/>
      <c r="FZ263" s="48"/>
      <c r="GA263" s="48"/>
      <c r="GB263" s="15"/>
      <c r="GC263" s="48"/>
      <c r="GD263" s="48"/>
      <c r="GE263" s="48"/>
      <c r="GF263" s="15"/>
      <c r="GG263" s="48"/>
      <c r="GH263" s="48"/>
      <c r="GI263" s="48"/>
      <c r="GJ263" s="15"/>
      <c r="GK263" s="14"/>
      <c r="GL263" s="14"/>
      <c r="GM263" s="48"/>
      <c r="GN263" s="15"/>
      <c r="GO263" s="14"/>
      <c r="GP263" s="14"/>
      <c r="GQ263" s="48"/>
      <c r="GR263" s="15"/>
      <c r="GS263" s="14"/>
      <c r="GT263" s="14"/>
      <c r="GU263" s="48"/>
      <c r="GV263" s="15"/>
      <c r="GW263" s="14"/>
      <c r="GX263" s="14"/>
      <c r="GY263" s="48"/>
      <c r="GZ263" s="15"/>
      <c r="HA263" s="14"/>
      <c r="HB263" s="14"/>
      <c r="HC263" s="48"/>
      <c r="HD263" s="15"/>
      <c r="HE263" s="14"/>
      <c r="HF263" s="14"/>
      <c r="HG263" s="48"/>
      <c r="HH263" s="48"/>
      <c r="HI263" s="14"/>
      <c r="HJ263" s="14"/>
      <c r="HK263" s="48"/>
      <c r="HL263" s="15"/>
      <c r="HM263" s="14"/>
      <c r="HN263" s="14"/>
      <c r="HO263" s="48"/>
      <c r="HP263" s="15"/>
      <c r="HQ263" s="14"/>
      <c r="HR263" s="14"/>
      <c r="HS263" s="48"/>
      <c r="HT263" s="15"/>
      <c r="HU263" s="14"/>
      <c r="HV263" s="14"/>
      <c r="HW263" s="48"/>
      <c r="HX263" s="15"/>
      <c r="HY263" s="14"/>
      <c r="HZ263" s="14"/>
      <c r="IA263" s="48"/>
      <c r="IB263" s="15"/>
      <c r="IC263" s="14"/>
      <c r="ID263" s="14"/>
      <c r="IE263" s="48"/>
      <c r="IF263" s="15"/>
      <c r="IG263" s="14"/>
      <c r="IH263" s="14"/>
      <c r="II263" s="48"/>
      <c r="IJ263" s="15"/>
      <c r="IK263" s="14"/>
      <c r="IL263" s="14"/>
      <c r="IM263" s="48"/>
      <c r="IN263" s="15"/>
      <c r="IO263" s="14"/>
      <c r="IP263" s="14"/>
      <c r="IQ263" s="48"/>
      <c r="IR263" s="15"/>
      <c r="IS263" s="14"/>
    </row>
    <row r="264" spans="1:253" s="12" customFormat="1" ht="15.75" x14ac:dyDescent="0.25">
      <c r="A264" s="57" t="s">
        <v>494</v>
      </c>
      <c r="B264" s="48">
        <f t="shared" si="567"/>
        <v>0</v>
      </c>
      <c r="C264" s="48">
        <f t="shared" si="568"/>
        <v>125.1</v>
      </c>
      <c r="D264" s="48">
        <f t="shared" si="569"/>
        <v>125.1</v>
      </c>
      <c r="E264" s="15">
        <f t="shared" si="133"/>
        <v>100</v>
      </c>
      <c r="F264" s="15"/>
      <c r="G264" s="48"/>
      <c r="H264" s="48"/>
      <c r="I264" s="48"/>
      <c r="J264" s="48"/>
      <c r="K264" s="48"/>
      <c r="L264" s="48"/>
      <c r="M264" s="48"/>
      <c r="N264" s="48"/>
      <c r="O264" s="48"/>
      <c r="P264" s="15"/>
      <c r="Q264" s="15"/>
      <c r="R264" s="15"/>
      <c r="S264" s="287"/>
      <c r="T264" s="287"/>
      <c r="U264" s="287"/>
      <c r="V264" s="287"/>
      <c r="W264" s="287"/>
      <c r="X264" s="287"/>
      <c r="Y264" s="287"/>
      <c r="Z264" s="287"/>
      <c r="AA264" s="287"/>
      <c r="AB264" s="287"/>
      <c r="AC264" s="287"/>
      <c r="AD264" s="15"/>
      <c r="AE264" s="15"/>
      <c r="AF264" s="15"/>
      <c r="AG264" s="287"/>
      <c r="AH264" s="48"/>
      <c r="AI264" s="48"/>
      <c r="AJ264" s="48"/>
      <c r="AK264" s="48"/>
      <c r="AL264" s="48"/>
      <c r="AM264" s="287"/>
      <c r="AN264" s="287"/>
      <c r="AO264" s="287"/>
      <c r="AP264" s="287"/>
      <c r="AQ264" s="287"/>
      <c r="AR264" s="287"/>
      <c r="AS264" s="287"/>
      <c r="AT264" s="287"/>
      <c r="AU264" s="287"/>
      <c r="AV264" s="287"/>
      <c r="AW264" s="15"/>
      <c r="AX264" s="15"/>
      <c r="AY264" s="287"/>
      <c r="AZ264" s="287"/>
      <c r="BA264" s="15"/>
      <c r="BB264" s="15"/>
      <c r="BC264" s="287"/>
      <c r="BD264" s="287"/>
      <c r="BE264" s="15"/>
      <c r="BF264" s="15"/>
      <c r="BG264" s="287"/>
      <c r="BH264" s="287"/>
      <c r="BI264" s="287"/>
      <c r="BJ264" s="287"/>
      <c r="BK264" s="287"/>
      <c r="BL264" s="287"/>
      <c r="BM264" s="287"/>
      <c r="BN264" s="287"/>
      <c r="BO264" s="287"/>
      <c r="BP264" s="287"/>
      <c r="BQ264" s="287"/>
      <c r="BR264" s="287"/>
      <c r="BS264" s="287"/>
      <c r="BT264" s="287"/>
      <c r="BU264" s="287"/>
      <c r="BV264" s="287"/>
      <c r="BW264" s="287"/>
      <c r="BX264" s="287"/>
      <c r="BY264" s="287"/>
      <c r="BZ264" s="287"/>
      <c r="CA264" s="48">
        <v>125.1</v>
      </c>
      <c r="CB264" s="48">
        <v>125.1</v>
      </c>
      <c r="CC264" s="14">
        <f t="shared" si="700"/>
        <v>100</v>
      </c>
      <c r="CD264" s="14"/>
      <c r="CE264" s="48"/>
      <c r="CF264" s="15"/>
      <c r="CG264" s="287"/>
      <c r="CH264" s="287"/>
      <c r="CI264" s="287"/>
      <c r="CJ264" s="287"/>
      <c r="CK264" s="287"/>
      <c r="CL264" s="287"/>
      <c r="CM264" s="48"/>
      <c r="CN264" s="15"/>
      <c r="CO264" s="287"/>
      <c r="CP264" s="287"/>
      <c r="CQ264" s="48"/>
      <c r="CR264" s="15"/>
      <c r="CS264" s="287"/>
      <c r="CT264" s="287"/>
      <c r="CU264" s="48"/>
      <c r="CV264" s="15"/>
      <c r="CW264" s="287"/>
      <c r="CX264" s="287"/>
      <c r="CY264" s="48"/>
      <c r="CZ264" s="15"/>
      <c r="DA264" s="287"/>
      <c r="DB264" s="275"/>
      <c r="DC264" s="48"/>
      <c r="DD264" s="48"/>
      <c r="DE264" s="287"/>
      <c r="DF264" s="287"/>
      <c r="DG264" s="48"/>
      <c r="DH264" s="48"/>
      <c r="DI264" s="14"/>
      <c r="DJ264" s="14"/>
      <c r="DK264" s="48"/>
      <c r="DL264" s="15"/>
      <c r="DM264" s="14"/>
      <c r="DN264" s="14"/>
      <c r="DO264" s="48"/>
      <c r="DP264" s="15"/>
      <c r="DQ264" s="14"/>
      <c r="DR264" s="14"/>
      <c r="DS264" s="48"/>
      <c r="DT264" s="15"/>
      <c r="DU264" s="14"/>
      <c r="DV264" s="14"/>
      <c r="DW264" s="48"/>
      <c r="DX264" s="15"/>
      <c r="DY264" s="14"/>
      <c r="DZ264" s="14"/>
      <c r="EA264" s="48"/>
      <c r="EB264" s="15"/>
      <c r="EC264" s="14"/>
      <c r="ED264" s="14"/>
      <c r="EE264" s="48"/>
      <c r="EF264" s="15"/>
      <c r="EG264" s="14"/>
      <c r="EH264" s="14"/>
      <c r="EI264" s="48"/>
      <c r="EJ264" s="15"/>
      <c r="EK264" s="14"/>
      <c r="EL264" s="14"/>
      <c r="EM264" s="48"/>
      <c r="EN264" s="15"/>
      <c r="EO264" s="14"/>
      <c r="EP264" s="14"/>
      <c r="EQ264" s="48"/>
      <c r="ER264" s="15"/>
      <c r="ES264" s="14"/>
      <c r="ET264" s="14"/>
      <c r="EU264" s="48"/>
      <c r="EV264" s="15"/>
      <c r="EW264" s="14"/>
      <c r="EX264" s="14"/>
      <c r="EY264" s="48"/>
      <c r="EZ264" s="15"/>
      <c r="FA264" s="14"/>
      <c r="FB264" s="14"/>
      <c r="FC264" s="48"/>
      <c r="FD264" s="15"/>
      <c r="FE264" s="14"/>
      <c r="FF264" s="14"/>
      <c r="FG264" s="48"/>
      <c r="FH264" s="15"/>
      <c r="FI264" s="14"/>
      <c r="FJ264" s="14"/>
      <c r="FK264" s="48"/>
      <c r="FL264" s="15"/>
      <c r="FM264" s="14"/>
      <c r="FN264" s="14"/>
      <c r="FO264" s="48"/>
      <c r="FP264" s="15"/>
      <c r="FQ264" s="14"/>
      <c r="FR264" s="14"/>
      <c r="FS264" s="48"/>
      <c r="FT264" s="15"/>
      <c r="FU264" s="48"/>
      <c r="FV264" s="48"/>
      <c r="FW264" s="48"/>
      <c r="FX264" s="15"/>
      <c r="FY264" s="48"/>
      <c r="FZ264" s="48"/>
      <c r="GA264" s="48"/>
      <c r="GB264" s="15"/>
      <c r="GC264" s="48"/>
      <c r="GD264" s="48"/>
      <c r="GE264" s="48"/>
      <c r="GF264" s="15"/>
      <c r="GG264" s="48"/>
      <c r="GH264" s="48"/>
      <c r="GI264" s="48"/>
      <c r="GJ264" s="15"/>
      <c r="GK264" s="14"/>
      <c r="GL264" s="14"/>
      <c r="GM264" s="48"/>
      <c r="GN264" s="15"/>
      <c r="GO264" s="14"/>
      <c r="GP264" s="14"/>
      <c r="GQ264" s="48"/>
      <c r="GR264" s="15"/>
      <c r="GS264" s="14"/>
      <c r="GT264" s="14"/>
      <c r="GU264" s="48"/>
      <c r="GV264" s="15"/>
      <c r="GW264" s="14"/>
      <c r="GX264" s="14"/>
      <c r="GY264" s="48"/>
      <c r="GZ264" s="15"/>
      <c r="HA264" s="14"/>
      <c r="HB264" s="14"/>
      <c r="HC264" s="48"/>
      <c r="HD264" s="15"/>
      <c r="HE264" s="14"/>
      <c r="HF264" s="14"/>
      <c r="HG264" s="48"/>
      <c r="HH264" s="48"/>
      <c r="HI264" s="14"/>
      <c r="HJ264" s="14"/>
      <c r="HK264" s="48"/>
      <c r="HL264" s="15"/>
      <c r="HM264" s="14"/>
      <c r="HN264" s="14"/>
      <c r="HO264" s="48"/>
      <c r="HP264" s="15"/>
      <c r="HQ264" s="14"/>
      <c r="HR264" s="14"/>
      <c r="HS264" s="48"/>
      <c r="HT264" s="15"/>
      <c r="HU264" s="14"/>
      <c r="HV264" s="14"/>
      <c r="HW264" s="48"/>
      <c r="HX264" s="15"/>
      <c r="HY264" s="14"/>
      <c r="HZ264" s="14"/>
      <c r="IA264" s="48"/>
      <c r="IB264" s="15"/>
      <c r="IC264" s="14"/>
      <c r="ID264" s="14"/>
      <c r="IE264" s="48"/>
      <c r="IF264" s="15"/>
      <c r="IG264" s="14"/>
      <c r="IH264" s="14"/>
      <c r="II264" s="48"/>
      <c r="IJ264" s="15"/>
      <c r="IK264" s="14"/>
      <c r="IL264" s="14"/>
      <c r="IM264" s="48"/>
      <c r="IN264" s="15"/>
      <c r="IO264" s="14"/>
      <c r="IP264" s="14"/>
      <c r="IQ264" s="48"/>
      <c r="IR264" s="15"/>
      <c r="IS264" s="14"/>
    </row>
    <row r="265" spans="1:253" s="12" customFormat="1" ht="15.75" x14ac:dyDescent="0.25">
      <c r="A265" s="57" t="s">
        <v>578</v>
      </c>
      <c r="B265" s="48">
        <f t="shared" si="567"/>
        <v>0</v>
      </c>
      <c r="C265" s="48">
        <f t="shared" si="568"/>
        <v>125.4</v>
      </c>
      <c r="D265" s="48">
        <f t="shared" si="569"/>
        <v>125.4</v>
      </c>
      <c r="E265" s="15">
        <f t="shared" si="133"/>
        <v>100</v>
      </c>
      <c r="F265" s="15"/>
      <c r="G265" s="48"/>
      <c r="H265" s="48"/>
      <c r="I265" s="48"/>
      <c r="J265" s="48"/>
      <c r="K265" s="48"/>
      <c r="L265" s="48"/>
      <c r="M265" s="48"/>
      <c r="N265" s="48"/>
      <c r="O265" s="48"/>
      <c r="P265" s="15"/>
      <c r="Q265" s="15"/>
      <c r="R265" s="15"/>
      <c r="S265" s="287"/>
      <c r="T265" s="287"/>
      <c r="U265" s="287"/>
      <c r="V265" s="287"/>
      <c r="W265" s="287"/>
      <c r="X265" s="287"/>
      <c r="Y265" s="287"/>
      <c r="Z265" s="287"/>
      <c r="AA265" s="287"/>
      <c r="AB265" s="287"/>
      <c r="AC265" s="287"/>
      <c r="AD265" s="15"/>
      <c r="AE265" s="15"/>
      <c r="AF265" s="15"/>
      <c r="AG265" s="287"/>
      <c r="AH265" s="48"/>
      <c r="AI265" s="48"/>
      <c r="AJ265" s="48"/>
      <c r="AK265" s="48"/>
      <c r="AL265" s="48"/>
      <c r="AM265" s="287"/>
      <c r="AN265" s="287"/>
      <c r="AO265" s="287"/>
      <c r="AP265" s="287"/>
      <c r="AQ265" s="287"/>
      <c r="AR265" s="287"/>
      <c r="AS265" s="287"/>
      <c r="AT265" s="287"/>
      <c r="AU265" s="287"/>
      <c r="AV265" s="287"/>
      <c r="AW265" s="15"/>
      <c r="AX265" s="15"/>
      <c r="AY265" s="287"/>
      <c r="AZ265" s="287"/>
      <c r="BA265" s="15"/>
      <c r="BB265" s="15"/>
      <c r="BC265" s="287"/>
      <c r="BD265" s="287"/>
      <c r="BE265" s="15"/>
      <c r="BF265" s="15"/>
      <c r="BG265" s="287"/>
      <c r="BH265" s="287"/>
      <c r="BI265" s="287"/>
      <c r="BJ265" s="287"/>
      <c r="BK265" s="287"/>
      <c r="BL265" s="287"/>
      <c r="BM265" s="287"/>
      <c r="BN265" s="287"/>
      <c r="BO265" s="287"/>
      <c r="BP265" s="287"/>
      <c r="BQ265" s="287"/>
      <c r="BR265" s="287"/>
      <c r="BS265" s="287"/>
      <c r="BT265" s="287"/>
      <c r="BU265" s="287"/>
      <c r="BV265" s="287"/>
      <c r="BW265" s="287"/>
      <c r="BX265" s="287"/>
      <c r="BY265" s="287"/>
      <c r="BZ265" s="287"/>
      <c r="CA265" s="48">
        <v>125.4</v>
      </c>
      <c r="CB265" s="48">
        <v>125.4</v>
      </c>
      <c r="CC265" s="14">
        <f t="shared" si="700"/>
        <v>100</v>
      </c>
      <c r="CD265" s="14"/>
      <c r="CE265" s="48"/>
      <c r="CF265" s="15"/>
      <c r="CG265" s="287"/>
      <c r="CH265" s="287"/>
      <c r="CI265" s="287"/>
      <c r="CJ265" s="287"/>
      <c r="CK265" s="287"/>
      <c r="CL265" s="287"/>
      <c r="CM265" s="48"/>
      <c r="CN265" s="15"/>
      <c r="CO265" s="287"/>
      <c r="CP265" s="287"/>
      <c r="CQ265" s="48"/>
      <c r="CR265" s="15"/>
      <c r="CS265" s="287"/>
      <c r="CT265" s="287"/>
      <c r="CU265" s="48"/>
      <c r="CV265" s="15"/>
      <c r="CW265" s="287"/>
      <c r="CX265" s="287"/>
      <c r="CY265" s="48"/>
      <c r="CZ265" s="15"/>
      <c r="DA265" s="287"/>
      <c r="DB265" s="275"/>
      <c r="DC265" s="48"/>
      <c r="DD265" s="48"/>
      <c r="DE265" s="287"/>
      <c r="DF265" s="287"/>
      <c r="DG265" s="48"/>
      <c r="DH265" s="48"/>
      <c r="DI265" s="14"/>
      <c r="DJ265" s="14"/>
      <c r="DK265" s="48"/>
      <c r="DL265" s="15"/>
      <c r="DM265" s="14"/>
      <c r="DN265" s="14"/>
      <c r="DO265" s="48"/>
      <c r="DP265" s="15"/>
      <c r="DQ265" s="14"/>
      <c r="DR265" s="14"/>
      <c r="DS265" s="48"/>
      <c r="DT265" s="15"/>
      <c r="DU265" s="14"/>
      <c r="DV265" s="14"/>
      <c r="DW265" s="48"/>
      <c r="DX265" s="15"/>
      <c r="DY265" s="14"/>
      <c r="DZ265" s="14"/>
      <c r="EA265" s="48"/>
      <c r="EB265" s="15"/>
      <c r="EC265" s="14"/>
      <c r="ED265" s="14"/>
      <c r="EE265" s="48"/>
      <c r="EF265" s="15"/>
      <c r="EG265" s="14"/>
      <c r="EH265" s="14"/>
      <c r="EI265" s="48"/>
      <c r="EJ265" s="15"/>
      <c r="EK265" s="14"/>
      <c r="EL265" s="14"/>
      <c r="EM265" s="48"/>
      <c r="EN265" s="15"/>
      <c r="EO265" s="14"/>
      <c r="EP265" s="14"/>
      <c r="EQ265" s="48"/>
      <c r="ER265" s="15"/>
      <c r="ES265" s="14"/>
      <c r="ET265" s="14"/>
      <c r="EU265" s="48"/>
      <c r="EV265" s="15"/>
      <c r="EW265" s="14"/>
      <c r="EX265" s="14"/>
      <c r="EY265" s="48"/>
      <c r="EZ265" s="15"/>
      <c r="FA265" s="14"/>
      <c r="FB265" s="14"/>
      <c r="FC265" s="48"/>
      <c r="FD265" s="15"/>
      <c r="FE265" s="14"/>
      <c r="FF265" s="14"/>
      <c r="FG265" s="48"/>
      <c r="FH265" s="15"/>
      <c r="FI265" s="14"/>
      <c r="FJ265" s="14"/>
      <c r="FK265" s="48"/>
      <c r="FL265" s="15"/>
      <c r="FM265" s="14"/>
      <c r="FN265" s="14"/>
      <c r="FO265" s="48"/>
      <c r="FP265" s="15"/>
      <c r="FQ265" s="14"/>
      <c r="FR265" s="14"/>
      <c r="FS265" s="48"/>
      <c r="FT265" s="15"/>
      <c r="FU265" s="48"/>
      <c r="FV265" s="48"/>
      <c r="FW265" s="48"/>
      <c r="FX265" s="15"/>
      <c r="FY265" s="48"/>
      <c r="FZ265" s="48"/>
      <c r="GA265" s="48"/>
      <c r="GB265" s="15"/>
      <c r="GC265" s="48"/>
      <c r="GD265" s="48"/>
      <c r="GE265" s="48"/>
      <c r="GF265" s="15"/>
      <c r="GG265" s="48"/>
      <c r="GH265" s="48"/>
      <c r="GI265" s="48"/>
      <c r="GJ265" s="15"/>
      <c r="GK265" s="14"/>
      <c r="GL265" s="14"/>
      <c r="GM265" s="48"/>
      <c r="GN265" s="15"/>
      <c r="GO265" s="14"/>
      <c r="GP265" s="14"/>
      <c r="GQ265" s="48"/>
      <c r="GR265" s="15"/>
      <c r="GS265" s="14"/>
      <c r="GT265" s="14"/>
      <c r="GU265" s="48"/>
      <c r="GV265" s="15"/>
      <c r="GW265" s="14"/>
      <c r="GX265" s="14"/>
      <c r="GY265" s="48"/>
      <c r="GZ265" s="15"/>
      <c r="HA265" s="14"/>
      <c r="HB265" s="14"/>
      <c r="HC265" s="48"/>
      <c r="HD265" s="15"/>
      <c r="HE265" s="14"/>
      <c r="HF265" s="14"/>
      <c r="HG265" s="48"/>
      <c r="HH265" s="48"/>
      <c r="HI265" s="14"/>
      <c r="HJ265" s="14"/>
      <c r="HK265" s="48"/>
      <c r="HL265" s="15"/>
      <c r="HM265" s="14"/>
      <c r="HN265" s="14"/>
      <c r="HO265" s="48"/>
      <c r="HP265" s="15"/>
      <c r="HQ265" s="14"/>
      <c r="HR265" s="14"/>
      <c r="HS265" s="48"/>
      <c r="HT265" s="15"/>
      <c r="HU265" s="14"/>
      <c r="HV265" s="14"/>
      <c r="HW265" s="48"/>
      <c r="HX265" s="15"/>
      <c r="HY265" s="14"/>
      <c r="HZ265" s="14"/>
      <c r="IA265" s="48"/>
      <c r="IB265" s="15"/>
      <c r="IC265" s="14"/>
      <c r="ID265" s="14"/>
      <c r="IE265" s="48"/>
      <c r="IF265" s="15"/>
      <c r="IG265" s="14"/>
      <c r="IH265" s="14"/>
      <c r="II265" s="48"/>
      <c r="IJ265" s="15"/>
      <c r="IK265" s="14"/>
      <c r="IL265" s="14"/>
      <c r="IM265" s="48"/>
      <c r="IN265" s="15"/>
      <c r="IO265" s="14"/>
      <c r="IP265" s="14"/>
      <c r="IQ265" s="48"/>
      <c r="IR265" s="15"/>
      <c r="IS265" s="14"/>
    </row>
    <row r="266" spans="1:253" s="12" customFormat="1" ht="15.75" x14ac:dyDescent="0.25">
      <c r="A266" s="57" t="s">
        <v>579</v>
      </c>
      <c r="B266" s="48">
        <f t="shared" si="567"/>
        <v>0</v>
      </c>
      <c r="C266" s="48">
        <f t="shared" si="568"/>
        <v>125.1</v>
      </c>
      <c r="D266" s="48">
        <f t="shared" si="569"/>
        <v>125.1</v>
      </c>
      <c r="E266" s="15">
        <f t="shared" si="133"/>
        <v>100</v>
      </c>
      <c r="F266" s="15"/>
      <c r="G266" s="48"/>
      <c r="H266" s="48"/>
      <c r="I266" s="48"/>
      <c r="J266" s="48"/>
      <c r="K266" s="48"/>
      <c r="L266" s="48"/>
      <c r="M266" s="48"/>
      <c r="N266" s="48"/>
      <c r="O266" s="48"/>
      <c r="P266" s="15"/>
      <c r="Q266" s="15"/>
      <c r="R266" s="15"/>
      <c r="S266" s="287"/>
      <c r="T266" s="287"/>
      <c r="U266" s="287"/>
      <c r="V266" s="287"/>
      <c r="W266" s="287"/>
      <c r="X266" s="287"/>
      <c r="Y266" s="287"/>
      <c r="Z266" s="287"/>
      <c r="AA266" s="287"/>
      <c r="AB266" s="287"/>
      <c r="AC266" s="287"/>
      <c r="AD266" s="15"/>
      <c r="AE266" s="15"/>
      <c r="AF266" s="15"/>
      <c r="AG266" s="287"/>
      <c r="AH266" s="48"/>
      <c r="AI266" s="48"/>
      <c r="AJ266" s="48"/>
      <c r="AK266" s="48"/>
      <c r="AL266" s="48"/>
      <c r="AM266" s="287"/>
      <c r="AN266" s="287"/>
      <c r="AO266" s="287"/>
      <c r="AP266" s="287"/>
      <c r="AQ266" s="287"/>
      <c r="AR266" s="287"/>
      <c r="AS266" s="287"/>
      <c r="AT266" s="287"/>
      <c r="AU266" s="287"/>
      <c r="AV266" s="287"/>
      <c r="AW266" s="15"/>
      <c r="AX266" s="15"/>
      <c r="AY266" s="287"/>
      <c r="AZ266" s="287"/>
      <c r="BA266" s="15"/>
      <c r="BB266" s="15"/>
      <c r="BC266" s="287"/>
      <c r="BD266" s="287"/>
      <c r="BE266" s="15"/>
      <c r="BF266" s="15"/>
      <c r="BG266" s="287"/>
      <c r="BH266" s="287"/>
      <c r="BI266" s="287"/>
      <c r="BJ266" s="287"/>
      <c r="BK266" s="287"/>
      <c r="BL266" s="287"/>
      <c r="BM266" s="287"/>
      <c r="BN266" s="287"/>
      <c r="BO266" s="287"/>
      <c r="BP266" s="287"/>
      <c r="BQ266" s="287"/>
      <c r="BR266" s="287"/>
      <c r="BS266" s="287"/>
      <c r="BT266" s="287"/>
      <c r="BU266" s="287"/>
      <c r="BV266" s="287"/>
      <c r="BW266" s="287"/>
      <c r="BX266" s="287"/>
      <c r="BY266" s="287"/>
      <c r="BZ266" s="287"/>
      <c r="CA266" s="48">
        <v>125.1</v>
      </c>
      <c r="CB266" s="48">
        <v>125.1</v>
      </c>
      <c r="CC266" s="14">
        <f t="shared" si="700"/>
        <v>100</v>
      </c>
      <c r="CD266" s="14"/>
      <c r="CE266" s="48"/>
      <c r="CF266" s="15"/>
      <c r="CG266" s="287"/>
      <c r="CH266" s="287"/>
      <c r="CI266" s="287"/>
      <c r="CJ266" s="287"/>
      <c r="CK266" s="287"/>
      <c r="CL266" s="287"/>
      <c r="CM266" s="48"/>
      <c r="CN266" s="15"/>
      <c r="CO266" s="287"/>
      <c r="CP266" s="287"/>
      <c r="CQ266" s="48"/>
      <c r="CR266" s="15"/>
      <c r="CS266" s="287"/>
      <c r="CT266" s="287"/>
      <c r="CU266" s="48"/>
      <c r="CV266" s="15"/>
      <c r="CW266" s="287"/>
      <c r="CX266" s="287"/>
      <c r="CY266" s="48"/>
      <c r="CZ266" s="15"/>
      <c r="DA266" s="287"/>
      <c r="DB266" s="275"/>
      <c r="DC266" s="48"/>
      <c r="DD266" s="48"/>
      <c r="DE266" s="287"/>
      <c r="DF266" s="287"/>
      <c r="DG266" s="48"/>
      <c r="DH266" s="48"/>
      <c r="DI266" s="14"/>
      <c r="DJ266" s="14"/>
      <c r="DK266" s="48"/>
      <c r="DL266" s="15"/>
      <c r="DM266" s="14"/>
      <c r="DN266" s="14"/>
      <c r="DO266" s="48"/>
      <c r="DP266" s="15"/>
      <c r="DQ266" s="14"/>
      <c r="DR266" s="14"/>
      <c r="DS266" s="48"/>
      <c r="DT266" s="15"/>
      <c r="DU266" s="14"/>
      <c r="DV266" s="14"/>
      <c r="DW266" s="48"/>
      <c r="DX266" s="15"/>
      <c r="DY266" s="14"/>
      <c r="DZ266" s="14"/>
      <c r="EA266" s="48"/>
      <c r="EB266" s="15"/>
      <c r="EC266" s="14"/>
      <c r="ED266" s="14"/>
      <c r="EE266" s="48"/>
      <c r="EF266" s="15"/>
      <c r="EG266" s="14"/>
      <c r="EH266" s="14"/>
      <c r="EI266" s="48"/>
      <c r="EJ266" s="15"/>
      <c r="EK266" s="14"/>
      <c r="EL266" s="14"/>
      <c r="EM266" s="48"/>
      <c r="EN266" s="15"/>
      <c r="EO266" s="14"/>
      <c r="EP266" s="14"/>
      <c r="EQ266" s="48"/>
      <c r="ER266" s="15"/>
      <c r="ES266" s="14"/>
      <c r="ET266" s="14"/>
      <c r="EU266" s="48"/>
      <c r="EV266" s="15"/>
      <c r="EW266" s="14"/>
      <c r="EX266" s="14"/>
      <c r="EY266" s="48"/>
      <c r="EZ266" s="15"/>
      <c r="FA266" s="14"/>
      <c r="FB266" s="14"/>
      <c r="FC266" s="48"/>
      <c r="FD266" s="15"/>
      <c r="FE266" s="14"/>
      <c r="FF266" s="14"/>
      <c r="FG266" s="48"/>
      <c r="FH266" s="15"/>
      <c r="FI266" s="14"/>
      <c r="FJ266" s="14"/>
      <c r="FK266" s="48"/>
      <c r="FL266" s="15"/>
      <c r="FM266" s="14"/>
      <c r="FN266" s="14"/>
      <c r="FO266" s="48"/>
      <c r="FP266" s="15"/>
      <c r="FQ266" s="14"/>
      <c r="FR266" s="14"/>
      <c r="FS266" s="48"/>
      <c r="FT266" s="15"/>
      <c r="FU266" s="48"/>
      <c r="FV266" s="48"/>
      <c r="FW266" s="48"/>
      <c r="FX266" s="15"/>
      <c r="FY266" s="48"/>
      <c r="FZ266" s="48"/>
      <c r="GA266" s="48"/>
      <c r="GB266" s="15"/>
      <c r="GC266" s="48"/>
      <c r="GD266" s="48"/>
      <c r="GE266" s="48"/>
      <c r="GF266" s="15"/>
      <c r="GG266" s="48"/>
      <c r="GH266" s="48"/>
      <c r="GI266" s="48"/>
      <c r="GJ266" s="15"/>
      <c r="GK266" s="14"/>
      <c r="GL266" s="14"/>
      <c r="GM266" s="48"/>
      <c r="GN266" s="15"/>
      <c r="GO266" s="14"/>
      <c r="GP266" s="14"/>
      <c r="GQ266" s="48"/>
      <c r="GR266" s="15"/>
      <c r="GS266" s="14"/>
      <c r="GT266" s="14"/>
      <c r="GU266" s="48"/>
      <c r="GV266" s="15"/>
      <c r="GW266" s="14"/>
      <c r="GX266" s="14"/>
      <c r="GY266" s="48"/>
      <c r="GZ266" s="15"/>
      <c r="HA266" s="14"/>
      <c r="HB266" s="14"/>
      <c r="HC266" s="48"/>
      <c r="HD266" s="15"/>
      <c r="HE266" s="14"/>
      <c r="HF266" s="14"/>
      <c r="HG266" s="48"/>
      <c r="HH266" s="48"/>
      <c r="HI266" s="14"/>
      <c r="HJ266" s="14"/>
      <c r="HK266" s="48"/>
      <c r="HL266" s="15"/>
      <c r="HM266" s="14"/>
      <c r="HN266" s="14"/>
      <c r="HO266" s="48"/>
      <c r="HP266" s="15"/>
      <c r="HQ266" s="14"/>
      <c r="HR266" s="14"/>
      <c r="HS266" s="48"/>
      <c r="HT266" s="15"/>
      <c r="HU266" s="14"/>
      <c r="HV266" s="14"/>
      <c r="HW266" s="48"/>
      <c r="HX266" s="15"/>
      <c r="HY266" s="14"/>
      <c r="HZ266" s="14"/>
      <c r="IA266" s="48"/>
      <c r="IB266" s="15"/>
      <c r="IC266" s="14"/>
      <c r="ID266" s="14"/>
      <c r="IE266" s="48"/>
      <c r="IF266" s="15"/>
      <c r="IG266" s="14"/>
      <c r="IH266" s="14"/>
      <c r="II266" s="48"/>
      <c r="IJ266" s="15"/>
      <c r="IK266" s="14"/>
      <c r="IL266" s="14"/>
      <c r="IM266" s="48"/>
      <c r="IN266" s="15"/>
      <c r="IO266" s="14"/>
      <c r="IP266" s="14"/>
      <c r="IQ266" s="48"/>
      <c r="IR266" s="15"/>
      <c r="IS266" s="14"/>
    </row>
    <row r="267" spans="1:253" s="26" customFormat="1" ht="31.5" x14ac:dyDescent="0.25">
      <c r="A267" s="118" t="s">
        <v>420</v>
      </c>
      <c r="B267" s="78">
        <f t="shared" si="567"/>
        <v>5546.2</v>
      </c>
      <c r="C267" s="78">
        <f t="shared" si="568"/>
        <v>30458.586000000003</v>
      </c>
      <c r="D267" s="78">
        <f t="shared" si="569"/>
        <v>30343.017290000003</v>
      </c>
      <c r="E267" s="81">
        <f t="shared" ref="E267" si="709">D267/C267*100</f>
        <v>99.620570994333093</v>
      </c>
      <c r="F267" s="81"/>
      <c r="G267" s="78">
        <f t="shared" ref="G267:P267" si="710">G268+G272</f>
        <v>0</v>
      </c>
      <c r="H267" s="78">
        <f t="shared" si="710"/>
        <v>0</v>
      </c>
      <c r="I267" s="78">
        <f t="shared" si="710"/>
        <v>0</v>
      </c>
      <c r="J267" s="78"/>
      <c r="K267" s="78">
        <f t="shared" si="710"/>
        <v>0</v>
      </c>
      <c r="L267" s="78">
        <f t="shared" si="710"/>
        <v>0</v>
      </c>
      <c r="M267" s="78">
        <f t="shared" si="710"/>
        <v>0</v>
      </c>
      <c r="N267" s="78">
        <f t="shared" ref="N267" si="711">N268+N272</f>
        <v>5000</v>
      </c>
      <c r="O267" s="78">
        <f t="shared" si="710"/>
        <v>5000</v>
      </c>
      <c r="P267" s="81">
        <f t="shared" si="710"/>
        <v>5000</v>
      </c>
      <c r="Q267" s="81">
        <f t="shared" si="283"/>
        <v>100</v>
      </c>
      <c r="R267" s="81"/>
      <c r="S267" s="78">
        <f t="shared" ref="S267:AI267" si="712">S268+S272</f>
        <v>0</v>
      </c>
      <c r="T267" s="78">
        <f t="shared" si="712"/>
        <v>0</v>
      </c>
      <c r="U267" s="78">
        <f t="shared" si="712"/>
        <v>0</v>
      </c>
      <c r="V267" s="78"/>
      <c r="W267" s="78">
        <f t="shared" si="712"/>
        <v>0</v>
      </c>
      <c r="X267" s="78">
        <f t="shared" si="712"/>
        <v>0</v>
      </c>
      <c r="Y267" s="78">
        <f t="shared" si="712"/>
        <v>0</v>
      </c>
      <c r="Z267" s="78">
        <f t="shared" ref="Z267" si="713">Z268+Z272</f>
        <v>0</v>
      </c>
      <c r="AA267" s="78">
        <f t="shared" si="712"/>
        <v>0</v>
      </c>
      <c r="AB267" s="78">
        <f t="shared" si="712"/>
        <v>0</v>
      </c>
      <c r="AC267" s="78">
        <f t="shared" si="712"/>
        <v>0</v>
      </c>
      <c r="AD267" s="78">
        <f t="shared" ref="AD267" si="714">AD268+AD272</f>
        <v>0</v>
      </c>
      <c r="AE267" s="78">
        <f t="shared" si="712"/>
        <v>0</v>
      </c>
      <c r="AF267" s="78">
        <f t="shared" ref="AF267" si="715">AF268+AF272</f>
        <v>0</v>
      </c>
      <c r="AG267" s="78">
        <f t="shared" si="712"/>
        <v>0</v>
      </c>
      <c r="AH267" s="78">
        <f t="shared" ref="AH267" si="716">AH268+AH272</f>
        <v>546.20000000000005</v>
      </c>
      <c r="AI267" s="78">
        <f t="shared" si="712"/>
        <v>546.20000000000005</v>
      </c>
      <c r="AJ267" s="78">
        <f t="shared" ref="AJ267" si="717">AJ268+AJ272</f>
        <v>546.20000000000005</v>
      </c>
      <c r="AK267" s="79">
        <f t="shared" si="213"/>
        <v>100</v>
      </c>
      <c r="AL267" s="79"/>
      <c r="AM267" s="78">
        <f>AM268+AM272</f>
        <v>0</v>
      </c>
      <c r="AN267" s="78">
        <f>AN268+AN272</f>
        <v>0</v>
      </c>
      <c r="AO267" s="79"/>
      <c r="AP267" s="79"/>
      <c r="AQ267" s="78">
        <f t="shared" ref="AQ267:AS267" si="718">AQ268+AQ272</f>
        <v>0</v>
      </c>
      <c r="AR267" s="78">
        <f t="shared" si="718"/>
        <v>0</v>
      </c>
      <c r="AS267" s="78">
        <f t="shared" si="718"/>
        <v>0</v>
      </c>
      <c r="AT267" s="78"/>
      <c r="AU267" s="78">
        <f>SUM(AU268:AU275)</f>
        <v>583</v>
      </c>
      <c r="AV267" s="78">
        <f t="shared" ref="AV267:AZ267" si="719">SUM(AV268:AV275)</f>
        <v>583</v>
      </c>
      <c r="AW267" s="81">
        <f t="shared" si="669"/>
        <v>100</v>
      </c>
      <c r="AX267" s="81"/>
      <c r="AY267" s="78">
        <f t="shared" si="719"/>
        <v>1259</v>
      </c>
      <c r="AZ267" s="78">
        <f t="shared" si="719"/>
        <v>1259</v>
      </c>
      <c r="BA267" s="81">
        <f t="shared" si="706"/>
        <v>100</v>
      </c>
      <c r="BB267" s="81"/>
      <c r="BC267" s="78">
        <f t="shared" ref="BC267:BI267" si="720">BC268+BC272</f>
        <v>1200</v>
      </c>
      <c r="BD267" s="78">
        <f t="shared" ref="BD267" si="721">BD268+BD272</f>
        <v>1200</v>
      </c>
      <c r="BE267" s="81">
        <f t="shared" si="698"/>
        <v>100</v>
      </c>
      <c r="BF267" s="81"/>
      <c r="BG267" s="78">
        <f t="shared" si="720"/>
        <v>0</v>
      </c>
      <c r="BH267" s="78">
        <f t="shared" si="720"/>
        <v>0</v>
      </c>
      <c r="BI267" s="78">
        <f t="shared" si="720"/>
        <v>0</v>
      </c>
      <c r="BJ267" s="78"/>
      <c r="BK267" s="78">
        <f t="shared" ref="BK267:BY267" si="722">BK268+BK272</f>
        <v>0</v>
      </c>
      <c r="BL267" s="78">
        <f t="shared" si="722"/>
        <v>0</v>
      </c>
      <c r="BM267" s="78">
        <f t="shared" si="722"/>
        <v>0</v>
      </c>
      <c r="BN267" s="78"/>
      <c r="BO267" s="78">
        <f t="shared" si="722"/>
        <v>0</v>
      </c>
      <c r="BP267" s="78">
        <f t="shared" si="722"/>
        <v>0</v>
      </c>
      <c r="BQ267" s="78">
        <f t="shared" si="722"/>
        <v>0</v>
      </c>
      <c r="BR267" s="78"/>
      <c r="BS267" s="78">
        <f t="shared" si="722"/>
        <v>0</v>
      </c>
      <c r="BT267" s="78">
        <f t="shared" si="722"/>
        <v>0</v>
      </c>
      <c r="BU267" s="78">
        <f t="shared" si="722"/>
        <v>0</v>
      </c>
      <c r="BV267" s="78"/>
      <c r="BW267" s="78">
        <f t="shared" si="722"/>
        <v>0</v>
      </c>
      <c r="BX267" s="78">
        <f t="shared" si="722"/>
        <v>0</v>
      </c>
      <c r="BY267" s="78">
        <f t="shared" si="722"/>
        <v>0</v>
      </c>
      <c r="BZ267" s="78"/>
      <c r="CA267" s="78">
        <f>SUM(CA268:CA275)</f>
        <v>2269.1000000000004</v>
      </c>
      <c r="CB267" s="78">
        <f>SUM(CB268:CB275)</f>
        <v>2197.43129</v>
      </c>
      <c r="CC267" s="79">
        <f t="shared" ref="CC267:CC275" si="723">CB267/CA267*100</f>
        <v>96.841535851218524</v>
      </c>
      <c r="CD267" s="79"/>
      <c r="CE267" s="78"/>
      <c r="CF267" s="78">
        <f>SUM(CF268:CF275)</f>
        <v>0</v>
      </c>
      <c r="CG267" s="79"/>
      <c r="CH267" s="79"/>
      <c r="CI267" s="78">
        <f t="shared" ref="CI267" si="724">CI268+CI272</f>
        <v>0</v>
      </c>
      <c r="CJ267" s="78">
        <f t="shared" ref="CJ267" si="725">CJ268+CJ272</f>
        <v>0</v>
      </c>
      <c r="CK267" s="78">
        <f t="shared" ref="CK267" si="726">CK268+CK272</f>
        <v>0</v>
      </c>
      <c r="CL267" s="78"/>
      <c r="CM267" s="78">
        <f>SUM(CM268:CM275)</f>
        <v>0</v>
      </c>
      <c r="CN267" s="78">
        <f>SUM(CN268:CN275)</f>
        <v>0</v>
      </c>
      <c r="CO267" s="79"/>
      <c r="CP267" s="79"/>
      <c r="CQ267" s="78">
        <f>SUM(CQ268:CQ275)</f>
        <v>0</v>
      </c>
      <c r="CR267" s="78">
        <f>SUM(CR268:CR275)</f>
        <v>0</v>
      </c>
      <c r="CS267" s="79"/>
      <c r="CT267" s="79"/>
      <c r="CU267" s="78">
        <f>SUM(CU268:CU275)</f>
        <v>0</v>
      </c>
      <c r="CV267" s="78">
        <f>SUM(CV268:CV275)</f>
        <v>0</v>
      </c>
      <c r="CW267" s="79"/>
      <c r="CX267" s="79"/>
      <c r="CY267" s="78">
        <f>SUM(CY268:CY275)</f>
        <v>0</v>
      </c>
      <c r="CZ267" s="78">
        <f>SUM(CZ268:CZ275)</f>
        <v>0</v>
      </c>
      <c r="DA267" s="79"/>
      <c r="DB267" s="153"/>
      <c r="DC267" s="78">
        <f>SUM(DC268:DC275)</f>
        <v>2989.2159999999999</v>
      </c>
      <c r="DD267" s="78">
        <f>SUM(DD268:DD275)</f>
        <v>2989.2159999999999</v>
      </c>
      <c r="DE267" s="79">
        <f>DD267/DC267*100</f>
        <v>100</v>
      </c>
      <c r="DF267" s="79"/>
      <c r="DG267" s="78">
        <f>SUM(DG268:DG275)</f>
        <v>430</v>
      </c>
      <c r="DH267" s="78">
        <f>SUM(DH268:DH275)</f>
        <v>430</v>
      </c>
      <c r="DI267" s="79">
        <f t="shared" si="582"/>
        <v>100</v>
      </c>
      <c r="DJ267" s="79"/>
      <c r="DK267" s="78">
        <f>SUM(DK268:DK275)</f>
        <v>0</v>
      </c>
      <c r="DL267" s="78">
        <f>SUM(DL268:DL275)</f>
        <v>0</v>
      </c>
      <c r="DM267" s="79"/>
      <c r="DN267" s="79"/>
      <c r="DO267" s="78">
        <f>SUM(DO268:DO275)</f>
        <v>0</v>
      </c>
      <c r="DP267" s="78">
        <f>SUM(DP268:DP275)</f>
        <v>0</v>
      </c>
      <c r="DQ267" s="79"/>
      <c r="DR267" s="79"/>
      <c r="DS267" s="78">
        <f>SUM(DS268:DS275)</f>
        <v>0</v>
      </c>
      <c r="DT267" s="78">
        <f>SUM(DT268:DT275)</f>
        <v>0</v>
      </c>
      <c r="DU267" s="79"/>
      <c r="DV267" s="79"/>
      <c r="DW267" s="78">
        <f>SUM(DW268:DW275)</f>
        <v>0</v>
      </c>
      <c r="DX267" s="78">
        <f>SUM(DX268:DX275)</f>
        <v>0</v>
      </c>
      <c r="DY267" s="79"/>
      <c r="DZ267" s="79"/>
      <c r="EA267" s="78">
        <f>SUM(EA268:EA275)</f>
        <v>0</v>
      </c>
      <c r="EB267" s="78">
        <f>SUM(EB268:EB275)</f>
        <v>0</v>
      </c>
      <c r="EC267" s="79"/>
      <c r="ED267" s="79"/>
      <c r="EE267" s="78">
        <f>SUM(EE268:EE275)</f>
        <v>0</v>
      </c>
      <c r="EF267" s="78">
        <f>SUM(EF268:EF275)</f>
        <v>0</v>
      </c>
      <c r="EG267" s="79"/>
      <c r="EH267" s="79"/>
      <c r="EI267" s="78">
        <f>SUM(EI268:EI275)</f>
        <v>0</v>
      </c>
      <c r="EJ267" s="78">
        <f>SUM(EJ268:EJ275)</f>
        <v>0</v>
      </c>
      <c r="EK267" s="79"/>
      <c r="EL267" s="79"/>
      <c r="EM267" s="78">
        <f>SUM(EM268:EM275)</f>
        <v>0</v>
      </c>
      <c r="EN267" s="78">
        <f>SUM(EN268:EN275)</f>
        <v>0</v>
      </c>
      <c r="EO267" s="79"/>
      <c r="EP267" s="79"/>
      <c r="EQ267" s="78">
        <f>SUM(EQ268:EQ275)</f>
        <v>0</v>
      </c>
      <c r="ER267" s="78">
        <f>SUM(ER268:ER275)</f>
        <v>0</v>
      </c>
      <c r="ES267" s="79"/>
      <c r="ET267" s="79"/>
      <c r="EU267" s="78">
        <f>SUM(EU268:EU275)</f>
        <v>0</v>
      </c>
      <c r="EV267" s="78">
        <f>SUM(EV268:EV275)</f>
        <v>0</v>
      </c>
      <c r="EW267" s="79"/>
      <c r="EX267" s="79"/>
      <c r="EY267" s="78">
        <f>SUM(EY268:EY275)</f>
        <v>0</v>
      </c>
      <c r="EZ267" s="78">
        <f>SUM(EZ268:EZ275)</f>
        <v>0</v>
      </c>
      <c r="FA267" s="79"/>
      <c r="FB267" s="79"/>
      <c r="FC267" s="78">
        <f>SUM(FC268:FC275)</f>
        <v>0</v>
      </c>
      <c r="FD267" s="78">
        <f>SUM(FD268:FD275)</f>
        <v>0</v>
      </c>
      <c r="FE267" s="79"/>
      <c r="FF267" s="79"/>
      <c r="FG267" s="78">
        <f>SUM(FG268:FG275)</f>
        <v>0</v>
      </c>
      <c r="FH267" s="78">
        <f>SUM(FH268:FH275)</f>
        <v>0</v>
      </c>
      <c r="FI267" s="79"/>
      <c r="FJ267" s="79"/>
      <c r="FK267" s="78">
        <f>SUM(FK268:FK275)</f>
        <v>0</v>
      </c>
      <c r="FL267" s="78">
        <f>SUM(FL268:FL275)</f>
        <v>0</v>
      </c>
      <c r="FM267" s="79"/>
      <c r="FN267" s="79"/>
      <c r="FO267" s="78">
        <f>SUM(FO268:FO275)</f>
        <v>0</v>
      </c>
      <c r="FP267" s="78">
        <f>SUM(FP268:FP275)</f>
        <v>0</v>
      </c>
      <c r="FQ267" s="79"/>
      <c r="FR267" s="79"/>
      <c r="FS267" s="78">
        <f t="shared" ref="FS267:FT267" si="727">FS268+FS272</f>
        <v>225.1</v>
      </c>
      <c r="FT267" s="81">
        <f t="shared" si="727"/>
        <v>181.2</v>
      </c>
      <c r="FU267" s="79">
        <f t="shared" ref="FU267:FU268" si="728">FT267/FS267*100</f>
        <v>80.497556641492665</v>
      </c>
      <c r="FV267" s="79"/>
      <c r="FW267" s="78">
        <f t="shared" ref="FW267:FX267" si="729">FW268+FW272</f>
        <v>0</v>
      </c>
      <c r="FX267" s="81">
        <f t="shared" si="729"/>
        <v>0</v>
      </c>
      <c r="FY267" s="79"/>
      <c r="FZ267" s="79"/>
      <c r="GA267" s="78"/>
      <c r="GB267" s="81"/>
      <c r="GC267" s="79"/>
      <c r="GD267" s="79"/>
      <c r="GE267" s="78"/>
      <c r="GF267" s="81"/>
      <c r="GG267" s="79"/>
      <c r="GH267" s="79"/>
      <c r="GI267" s="78"/>
      <c r="GJ267" s="81"/>
      <c r="GK267" s="79"/>
      <c r="GL267" s="79"/>
      <c r="GM267" s="78"/>
      <c r="GN267" s="81"/>
      <c r="GO267" s="79"/>
      <c r="GP267" s="79"/>
      <c r="GQ267" s="78"/>
      <c r="GR267" s="81"/>
      <c r="GS267" s="79"/>
      <c r="GT267" s="79"/>
      <c r="GU267" s="78"/>
      <c r="GV267" s="81"/>
      <c r="GW267" s="79"/>
      <c r="GX267" s="79"/>
      <c r="GY267" s="78">
        <f>SUM(GY268:GY275)</f>
        <v>15956.97</v>
      </c>
      <c r="GZ267" s="78">
        <f>SUM(GZ268:GZ275)</f>
        <v>15956.97</v>
      </c>
      <c r="HA267" s="79">
        <f>GZ267/GY267*100</f>
        <v>100</v>
      </c>
      <c r="HB267" s="79"/>
      <c r="HC267" s="78"/>
      <c r="HD267" s="78"/>
      <c r="HE267" s="79"/>
      <c r="HF267" s="79"/>
      <c r="HG267" s="78"/>
      <c r="HH267" s="78"/>
      <c r="HI267" s="79"/>
      <c r="HJ267" s="79"/>
      <c r="HK267" s="78"/>
      <c r="HL267" s="78"/>
      <c r="HM267" s="79"/>
      <c r="HN267" s="79"/>
      <c r="HO267" s="78"/>
      <c r="HP267" s="78"/>
      <c r="HQ267" s="79"/>
      <c r="HR267" s="79"/>
      <c r="HS267" s="78"/>
      <c r="HT267" s="78"/>
      <c r="HU267" s="79"/>
      <c r="HV267" s="79"/>
      <c r="HW267" s="78"/>
      <c r="HX267" s="78"/>
      <c r="HY267" s="79"/>
      <c r="HZ267" s="79"/>
      <c r="IA267" s="78"/>
      <c r="IB267" s="78"/>
      <c r="IC267" s="79"/>
      <c r="ID267" s="79"/>
      <c r="IE267" s="78"/>
      <c r="IF267" s="78"/>
      <c r="IG267" s="79"/>
      <c r="IH267" s="79"/>
      <c r="II267" s="78"/>
      <c r="IJ267" s="78"/>
      <c r="IK267" s="79"/>
      <c r="IL267" s="79"/>
      <c r="IM267" s="78"/>
      <c r="IN267" s="78"/>
      <c r="IO267" s="79"/>
      <c r="IP267" s="79"/>
      <c r="IQ267" s="78"/>
      <c r="IR267" s="78"/>
      <c r="IS267" s="79"/>
    </row>
    <row r="268" spans="1:253" s="12" customFormat="1" ht="31.5" x14ac:dyDescent="0.25">
      <c r="A268" s="57" t="s">
        <v>351</v>
      </c>
      <c r="B268" s="48">
        <f t="shared" si="567"/>
        <v>5546.2</v>
      </c>
      <c r="C268" s="48">
        <f t="shared" si="568"/>
        <v>29363.786</v>
      </c>
      <c r="D268" s="48">
        <f t="shared" si="569"/>
        <v>29319.885999999999</v>
      </c>
      <c r="E268" s="15">
        <f t="shared" si="133"/>
        <v>99.850496117905223</v>
      </c>
      <c r="F268" s="15"/>
      <c r="G268" s="15"/>
      <c r="H268" s="15"/>
      <c r="I268" s="15"/>
      <c r="J268" s="15"/>
      <c r="K268" s="15"/>
      <c r="L268" s="15"/>
      <c r="M268" s="15"/>
      <c r="N268" s="15">
        <v>5000</v>
      </c>
      <c r="O268" s="15">
        <v>5000</v>
      </c>
      <c r="P268" s="15">
        <v>5000</v>
      </c>
      <c r="Q268" s="15">
        <f t="shared" si="283"/>
        <v>100</v>
      </c>
      <c r="R268" s="15"/>
      <c r="S268" s="15"/>
      <c r="T268" s="15"/>
      <c r="U268" s="15"/>
      <c r="V268" s="15"/>
      <c r="W268" s="15"/>
      <c r="X268" s="15"/>
      <c r="Y268" s="15"/>
      <c r="Z268" s="15"/>
      <c r="AA268" s="15"/>
      <c r="AB268" s="15"/>
      <c r="AC268" s="14"/>
      <c r="AD268" s="15"/>
      <c r="AE268" s="15"/>
      <c r="AF268" s="15"/>
      <c r="AG268" s="14"/>
      <c r="AH268" s="15">
        <v>546.20000000000005</v>
      </c>
      <c r="AI268" s="15">
        <v>546.20000000000005</v>
      </c>
      <c r="AJ268" s="15">
        <v>546.20000000000005</v>
      </c>
      <c r="AK268" s="14">
        <f t="shared" si="213"/>
        <v>100</v>
      </c>
      <c r="AL268" s="14"/>
      <c r="AM268" s="48"/>
      <c r="AN268" s="15"/>
      <c r="AO268" s="14"/>
      <c r="AP268" s="14"/>
      <c r="AQ268" s="15"/>
      <c r="AR268" s="15"/>
      <c r="AS268" s="14"/>
      <c r="AT268" s="14"/>
      <c r="AU268" s="48">
        <v>583</v>
      </c>
      <c r="AV268" s="48">
        <v>583</v>
      </c>
      <c r="AW268" s="15">
        <f t="shared" si="669"/>
        <v>100</v>
      </c>
      <c r="AX268" s="15"/>
      <c r="AY268" s="48">
        <v>1259</v>
      </c>
      <c r="AZ268" s="48">
        <v>1259</v>
      </c>
      <c r="BA268" s="15">
        <f t="shared" si="706"/>
        <v>100</v>
      </c>
      <c r="BB268" s="15"/>
      <c r="BC268" s="15">
        <v>1200</v>
      </c>
      <c r="BD268" s="15">
        <v>1200</v>
      </c>
      <c r="BE268" s="15">
        <f t="shared" si="698"/>
        <v>100</v>
      </c>
      <c r="BF268" s="15"/>
      <c r="BG268" s="15"/>
      <c r="BH268" s="15"/>
      <c r="BI268" s="14"/>
      <c r="BJ268" s="14"/>
      <c r="BK268" s="15"/>
      <c r="BL268" s="15"/>
      <c r="BM268" s="14"/>
      <c r="BN268" s="14"/>
      <c r="BO268" s="15"/>
      <c r="BP268" s="15"/>
      <c r="BQ268" s="14"/>
      <c r="BR268" s="14"/>
      <c r="BS268" s="15"/>
      <c r="BT268" s="15"/>
      <c r="BU268" s="14"/>
      <c r="BV268" s="14"/>
      <c r="BW268" s="15"/>
      <c r="BX268" s="15"/>
      <c r="BY268" s="14"/>
      <c r="BZ268" s="14"/>
      <c r="CA268" s="48">
        <v>1174.3</v>
      </c>
      <c r="CB268" s="48">
        <v>1174.3</v>
      </c>
      <c r="CC268" s="14">
        <f t="shared" si="723"/>
        <v>100</v>
      </c>
      <c r="CD268" s="14"/>
      <c r="CE268" s="48"/>
      <c r="CF268" s="15"/>
      <c r="CG268" s="14"/>
      <c r="CH268" s="14"/>
      <c r="CI268" s="15"/>
      <c r="CJ268" s="15"/>
      <c r="CK268" s="14"/>
      <c r="CL268" s="14"/>
      <c r="CM268" s="48"/>
      <c r="CN268" s="15"/>
      <c r="CO268" s="14"/>
      <c r="CP268" s="14"/>
      <c r="CQ268" s="48"/>
      <c r="CR268" s="15"/>
      <c r="CS268" s="14"/>
      <c r="CT268" s="14"/>
      <c r="CU268" s="48"/>
      <c r="CV268" s="15"/>
      <c r="CW268" s="14"/>
      <c r="CX268" s="14"/>
      <c r="CY268" s="48"/>
      <c r="CZ268" s="15"/>
      <c r="DA268" s="14"/>
      <c r="DB268" s="155"/>
      <c r="DC268" s="14">
        <v>2989.2159999999999</v>
      </c>
      <c r="DD268" s="14">
        <v>2989.2159999999999</v>
      </c>
      <c r="DE268" s="14">
        <f>DD268/DC268*100</f>
        <v>100</v>
      </c>
      <c r="DF268" s="14"/>
      <c r="DG268" s="14">
        <v>430</v>
      </c>
      <c r="DH268" s="14">
        <v>430</v>
      </c>
      <c r="DI268" s="14">
        <f t="shared" si="582"/>
        <v>100</v>
      </c>
      <c r="DJ268" s="14"/>
      <c r="DK268" s="14"/>
      <c r="DL268" s="14"/>
      <c r="DM268" s="14"/>
      <c r="DN268" s="14"/>
      <c r="DO268" s="14"/>
      <c r="DP268" s="14"/>
      <c r="DQ268" s="14"/>
      <c r="DR268" s="14"/>
      <c r="DS268" s="14"/>
      <c r="DT268" s="14"/>
      <c r="DU268" s="14"/>
      <c r="DV268" s="14"/>
      <c r="DW268" s="14"/>
      <c r="DX268" s="14"/>
      <c r="DY268" s="14"/>
      <c r="DZ268" s="14"/>
      <c r="EA268" s="14"/>
      <c r="EB268" s="14"/>
      <c r="EC268" s="14"/>
      <c r="ED268" s="14"/>
      <c r="EE268" s="14"/>
      <c r="EF268" s="14"/>
      <c r="EG268" s="14"/>
      <c r="EH268" s="14"/>
      <c r="EI268" s="14"/>
      <c r="EJ268" s="14"/>
      <c r="EK268" s="14"/>
      <c r="EL268" s="14"/>
      <c r="EM268" s="14"/>
      <c r="EN268" s="14"/>
      <c r="EO268" s="14"/>
      <c r="EP268" s="14"/>
      <c r="EQ268" s="14"/>
      <c r="ER268" s="14"/>
      <c r="ES268" s="14"/>
      <c r="ET268" s="14"/>
      <c r="EU268" s="14"/>
      <c r="EV268" s="14"/>
      <c r="EW268" s="14"/>
      <c r="EX268" s="14"/>
      <c r="EY268" s="14"/>
      <c r="EZ268" s="14"/>
      <c r="FA268" s="14"/>
      <c r="FB268" s="14"/>
      <c r="FC268" s="14"/>
      <c r="FD268" s="14"/>
      <c r="FE268" s="14"/>
      <c r="FF268" s="14"/>
      <c r="FG268" s="14"/>
      <c r="FH268" s="14"/>
      <c r="FI268" s="14"/>
      <c r="FJ268" s="14"/>
      <c r="FK268" s="14"/>
      <c r="FL268" s="14"/>
      <c r="FM268" s="14"/>
      <c r="FN268" s="14"/>
      <c r="FO268" s="14"/>
      <c r="FP268" s="14"/>
      <c r="FQ268" s="14"/>
      <c r="FR268" s="14"/>
      <c r="FS268" s="133">
        <v>225.1</v>
      </c>
      <c r="FT268" s="133">
        <v>181.2</v>
      </c>
      <c r="FU268" s="14">
        <f t="shared" si="728"/>
        <v>80.497556641492665</v>
      </c>
      <c r="FV268" s="14"/>
      <c r="FW268" s="133"/>
      <c r="FX268" s="133"/>
      <c r="FY268" s="14"/>
      <c r="FZ268" s="14"/>
      <c r="GA268" s="133"/>
      <c r="GB268" s="133"/>
      <c r="GC268" s="14"/>
      <c r="GD268" s="14"/>
      <c r="GE268" s="133"/>
      <c r="GF268" s="133"/>
      <c r="GG268" s="14"/>
      <c r="GH268" s="14"/>
      <c r="GI268" s="133"/>
      <c r="GJ268" s="133"/>
      <c r="GK268" s="14"/>
      <c r="GL268" s="14"/>
      <c r="GM268" s="133"/>
      <c r="GN268" s="133"/>
      <c r="GO268" s="14"/>
      <c r="GP268" s="14"/>
      <c r="GQ268" s="133"/>
      <c r="GR268" s="133"/>
      <c r="GS268" s="14"/>
      <c r="GT268" s="14"/>
      <c r="GU268" s="133"/>
      <c r="GV268" s="133"/>
      <c r="GW268" s="14"/>
      <c r="GX268" s="14"/>
      <c r="GY268" s="133">
        <v>15956.97</v>
      </c>
      <c r="GZ268" s="133">
        <v>15956.97</v>
      </c>
      <c r="HA268" s="14">
        <f>GZ268/GY268*100</f>
        <v>100</v>
      </c>
      <c r="HB268" s="14"/>
      <c r="HC268" s="133"/>
      <c r="HD268" s="133"/>
      <c r="HE268" s="14"/>
      <c r="HF268" s="14"/>
      <c r="HG268" s="133"/>
      <c r="HH268" s="133"/>
      <c r="HI268" s="14"/>
      <c r="HJ268" s="14"/>
      <c r="HK268" s="133"/>
      <c r="HL268" s="133"/>
      <c r="HM268" s="14"/>
      <c r="HN268" s="14"/>
      <c r="HO268" s="133"/>
      <c r="HP268" s="133"/>
      <c r="HQ268" s="14"/>
      <c r="HR268" s="14"/>
      <c r="HS268" s="133"/>
      <c r="HT268" s="133"/>
      <c r="HU268" s="14"/>
      <c r="HV268" s="14"/>
      <c r="HW268" s="133"/>
      <c r="HX268" s="133"/>
      <c r="HY268" s="14"/>
      <c r="HZ268" s="14"/>
      <c r="IA268" s="133"/>
      <c r="IB268" s="133"/>
      <c r="IC268" s="14"/>
      <c r="ID268" s="14"/>
      <c r="IE268" s="133"/>
      <c r="IF268" s="133"/>
      <c r="IG268" s="14"/>
      <c r="IH268" s="14"/>
      <c r="II268" s="133"/>
      <c r="IJ268" s="133"/>
      <c r="IK268" s="14"/>
      <c r="IL268" s="14"/>
      <c r="IM268" s="133"/>
      <c r="IN268" s="133"/>
      <c r="IO268" s="14"/>
      <c r="IP268" s="14"/>
      <c r="IQ268" s="133"/>
      <c r="IR268" s="133"/>
      <c r="IS268" s="14"/>
    </row>
    <row r="269" spans="1:253" s="12" customFormat="1" ht="15.75" x14ac:dyDescent="0.25">
      <c r="A269" s="57" t="s">
        <v>581</v>
      </c>
      <c r="B269" s="48">
        <f t="shared" ref="B269:B332" si="730">F269+J269+N269+R269+V269+Z269+AD269+AH269+AL269+AP269+AT269+AX269+BB269+BF269+BJ269+BN269+BR269+BV269++BZ269+CD269+CH269+CL269+CP269+CT269+CX269+DB269+DF269+DJ269+DN269+DR269+DV269+DZ269+ED269+EH269+EL269+EP269+ET269+EX269+FB269+FF269+FJ269+FN269+FR269+FV269+FZ269+GD269+GH269+GL269+GP269+GT269+GX269+HB269+HF269+HJ269+HN269+HR269+HV269+HZ269+ID269+IH269+IL269+IP269</f>
        <v>0</v>
      </c>
      <c r="C269" s="48">
        <f t="shared" ref="C269:C332" si="731">G269+K269+O269+S269+W269+AA269+AE269+AI269+AM269+AQ269+AU269+AY269+BC269+BG269+BK269+BO269+BS269+BW269++CA269+CE269+CI269+CM269+CQ269+CU269+CY269+DC269+DG269+DK269+DO269+DS269+DW269+EA269+EE269+EI269+EM269+EQ269+EU269+EY269+FC269+FG269+FK269+FO269+FS269+FW269+GA269+GE269+GI269+GM269+GQ269+GU269+GY269+HC269+HG269+HK269+HO269+HS269+HW269+IA269+IE269+II269+IM269+IQ269</f>
        <v>154.80000000000001</v>
      </c>
      <c r="D269" s="48">
        <f t="shared" ref="D269:D332" si="732">H269+L269+P269+T269+X269+AB269+AF269+AJ269+AN269+AR269+AV269+AZ269+BD269+BH269+BL269+BP269+BT269+BX269++CB269+CF269+CJ269+CN269+CR269+CV269+CZ269+DD269+DH269+DL269+DP269+DT269+DX269+EB269+EF269+EJ269+EN269+ER269+EV269+EZ269+FD269+FH269+FL269+FP269+FT269+FX269+GB269+GF269+GJ269+GN269+GR269+GV269+GZ269+HD269+HH269+HL269+HP269+HT269+HX269+IB269+IF269+IJ269+IN269+IR269</f>
        <v>154.80000000000001</v>
      </c>
      <c r="E269" s="15">
        <f t="shared" si="133"/>
        <v>100</v>
      </c>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4"/>
      <c r="AD269" s="15"/>
      <c r="AE269" s="15"/>
      <c r="AF269" s="15"/>
      <c r="AG269" s="14"/>
      <c r="AH269" s="15"/>
      <c r="AI269" s="15"/>
      <c r="AJ269" s="15"/>
      <c r="AK269" s="14"/>
      <c r="AL269" s="14"/>
      <c r="AM269" s="48"/>
      <c r="AN269" s="15"/>
      <c r="AO269" s="14"/>
      <c r="AP269" s="14"/>
      <c r="AQ269" s="15"/>
      <c r="AR269" s="15"/>
      <c r="AS269" s="14"/>
      <c r="AT269" s="14"/>
      <c r="AU269" s="15"/>
      <c r="AV269" s="15"/>
      <c r="AW269" s="14"/>
      <c r="AX269" s="14"/>
      <c r="AY269" s="14"/>
      <c r="AZ269" s="14"/>
      <c r="BA269" s="81"/>
      <c r="BB269" s="81"/>
      <c r="BC269" s="15"/>
      <c r="BD269" s="15"/>
      <c r="BE269" s="15"/>
      <c r="BF269" s="15"/>
      <c r="BG269" s="15"/>
      <c r="BH269" s="15"/>
      <c r="BI269" s="14"/>
      <c r="BJ269" s="14"/>
      <c r="BK269" s="15"/>
      <c r="BL269" s="15"/>
      <c r="BM269" s="14"/>
      <c r="BN269" s="14"/>
      <c r="BO269" s="15"/>
      <c r="BP269" s="15"/>
      <c r="BQ269" s="14"/>
      <c r="BR269" s="14"/>
      <c r="BS269" s="15"/>
      <c r="BT269" s="15"/>
      <c r="BU269" s="14"/>
      <c r="BV269" s="14"/>
      <c r="BW269" s="15"/>
      <c r="BX269" s="15"/>
      <c r="BY269" s="14"/>
      <c r="BZ269" s="14"/>
      <c r="CA269" s="48">
        <v>154.80000000000001</v>
      </c>
      <c r="CB269" s="48">
        <v>154.80000000000001</v>
      </c>
      <c r="CC269" s="14">
        <f t="shared" si="723"/>
        <v>100</v>
      </c>
      <c r="CD269" s="14"/>
      <c r="CE269" s="48"/>
      <c r="CF269" s="15"/>
      <c r="CG269" s="14"/>
      <c r="CH269" s="14"/>
      <c r="CI269" s="15"/>
      <c r="CJ269" s="15"/>
      <c r="CK269" s="14"/>
      <c r="CL269" s="14"/>
      <c r="CM269" s="48"/>
      <c r="CN269" s="15"/>
      <c r="CO269" s="14"/>
      <c r="CP269" s="14"/>
      <c r="CQ269" s="48"/>
      <c r="CR269" s="15"/>
      <c r="CS269" s="14"/>
      <c r="CT269" s="14"/>
      <c r="CU269" s="48"/>
      <c r="CV269" s="15"/>
      <c r="CW269" s="14"/>
      <c r="CX269" s="14"/>
      <c r="CY269" s="48"/>
      <c r="CZ269" s="15"/>
      <c r="DA269" s="14"/>
      <c r="DB269" s="155"/>
      <c r="DC269" s="48"/>
      <c r="DD269" s="48"/>
      <c r="DE269" s="14"/>
      <c r="DF269" s="14"/>
      <c r="DG269" s="48"/>
      <c r="DH269" s="48"/>
      <c r="DI269" s="14"/>
      <c r="DJ269" s="14"/>
      <c r="DK269" s="48"/>
      <c r="DL269" s="15"/>
      <c r="DM269" s="14"/>
      <c r="DN269" s="14"/>
      <c r="DO269" s="48"/>
      <c r="DP269" s="15"/>
      <c r="DQ269" s="14"/>
      <c r="DR269" s="14"/>
      <c r="DS269" s="48"/>
      <c r="DT269" s="15"/>
      <c r="DU269" s="14"/>
      <c r="DV269" s="14"/>
      <c r="DW269" s="48"/>
      <c r="DX269" s="15"/>
      <c r="DY269" s="14"/>
      <c r="DZ269" s="14"/>
      <c r="EA269" s="48"/>
      <c r="EB269" s="15"/>
      <c r="EC269" s="14"/>
      <c r="ED269" s="14"/>
      <c r="EE269" s="48"/>
      <c r="EF269" s="15"/>
      <c r="EG269" s="14"/>
      <c r="EH269" s="14"/>
      <c r="EI269" s="48"/>
      <c r="EJ269" s="15"/>
      <c r="EK269" s="14"/>
      <c r="EL269" s="14"/>
      <c r="EM269" s="48"/>
      <c r="EN269" s="15"/>
      <c r="EO269" s="14"/>
      <c r="EP269" s="14"/>
      <c r="EQ269" s="48"/>
      <c r="ER269" s="15"/>
      <c r="ES269" s="14"/>
      <c r="ET269" s="14"/>
      <c r="EU269" s="48"/>
      <c r="EV269" s="15"/>
      <c r="EW269" s="14"/>
      <c r="EX269" s="14"/>
      <c r="EY269" s="48"/>
      <c r="EZ269" s="15"/>
      <c r="FA269" s="14"/>
      <c r="FB269" s="14"/>
      <c r="FC269" s="48"/>
      <c r="FD269" s="15"/>
      <c r="FE269" s="14"/>
      <c r="FF269" s="14"/>
      <c r="FG269" s="48"/>
      <c r="FH269" s="15"/>
      <c r="FI269" s="14"/>
      <c r="FJ269" s="14"/>
      <c r="FK269" s="48"/>
      <c r="FL269" s="15"/>
      <c r="FM269" s="14"/>
      <c r="FN269" s="14"/>
      <c r="FO269" s="48"/>
      <c r="FP269" s="15"/>
      <c r="FQ269" s="14"/>
      <c r="FR269" s="14"/>
      <c r="FS269" s="15"/>
      <c r="FT269" s="15"/>
      <c r="FU269" s="14"/>
      <c r="FV269" s="14"/>
      <c r="FW269" s="15"/>
      <c r="FX269" s="15"/>
      <c r="FY269" s="14"/>
      <c r="FZ269" s="14"/>
      <c r="GA269" s="15"/>
      <c r="GB269" s="15"/>
      <c r="GC269" s="14"/>
      <c r="GD269" s="14"/>
      <c r="GE269" s="15"/>
      <c r="GF269" s="15"/>
      <c r="GG269" s="14"/>
      <c r="GH269" s="14"/>
      <c r="GI269" s="15"/>
      <c r="GJ269" s="15"/>
      <c r="GK269" s="14"/>
      <c r="GL269" s="14"/>
      <c r="GM269" s="15"/>
      <c r="GN269" s="15"/>
      <c r="GO269" s="14"/>
      <c r="GP269" s="14"/>
      <c r="GQ269" s="15"/>
      <c r="GR269" s="15"/>
      <c r="GS269" s="14"/>
      <c r="GT269" s="14"/>
      <c r="GU269" s="15"/>
      <c r="GV269" s="15"/>
      <c r="GW269" s="14"/>
      <c r="GX269" s="14"/>
      <c r="GY269" s="15"/>
      <c r="GZ269" s="15"/>
      <c r="HA269" s="14"/>
      <c r="HB269" s="14"/>
      <c r="HC269" s="15"/>
      <c r="HD269" s="15"/>
      <c r="HE269" s="14"/>
      <c r="HF269" s="14"/>
      <c r="HG269" s="15"/>
      <c r="HH269" s="15"/>
      <c r="HI269" s="14"/>
      <c r="HJ269" s="14"/>
      <c r="HK269" s="15"/>
      <c r="HL269" s="15"/>
      <c r="HM269" s="14"/>
      <c r="HN269" s="14"/>
      <c r="HO269" s="15"/>
      <c r="HP269" s="15"/>
      <c r="HQ269" s="14"/>
      <c r="HR269" s="14"/>
      <c r="HS269" s="15"/>
      <c r="HT269" s="15"/>
      <c r="HU269" s="14"/>
      <c r="HV269" s="14"/>
      <c r="HW269" s="15"/>
      <c r="HX269" s="15"/>
      <c r="HY269" s="14"/>
      <c r="HZ269" s="14"/>
      <c r="IA269" s="15"/>
      <c r="IB269" s="15"/>
      <c r="IC269" s="14"/>
      <c r="ID269" s="14"/>
      <c r="IE269" s="15"/>
      <c r="IF269" s="15"/>
      <c r="IG269" s="14"/>
      <c r="IH269" s="14"/>
      <c r="II269" s="15"/>
      <c r="IJ269" s="15"/>
      <c r="IK269" s="14"/>
      <c r="IL269" s="14"/>
      <c r="IM269" s="15"/>
      <c r="IN269" s="15"/>
      <c r="IO269" s="14"/>
      <c r="IP269" s="14"/>
      <c r="IQ269" s="15"/>
      <c r="IR269" s="15"/>
      <c r="IS269" s="14"/>
    </row>
    <row r="270" spans="1:253" s="12" customFormat="1" ht="15.75" x14ac:dyDescent="0.25">
      <c r="A270" s="57" t="s">
        <v>659</v>
      </c>
      <c r="B270" s="48">
        <f t="shared" si="730"/>
        <v>0</v>
      </c>
      <c r="C270" s="48">
        <f t="shared" si="731"/>
        <v>113.9</v>
      </c>
      <c r="D270" s="48">
        <f t="shared" si="732"/>
        <v>113.9</v>
      </c>
      <c r="E270" s="15">
        <f t="shared" si="133"/>
        <v>100</v>
      </c>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4"/>
      <c r="AD270" s="15"/>
      <c r="AE270" s="15"/>
      <c r="AF270" s="15"/>
      <c r="AG270" s="14"/>
      <c r="AH270" s="15"/>
      <c r="AI270" s="15"/>
      <c r="AJ270" s="15"/>
      <c r="AK270" s="14"/>
      <c r="AL270" s="14"/>
      <c r="AM270" s="48"/>
      <c r="AN270" s="15"/>
      <c r="AO270" s="14"/>
      <c r="AP270" s="14"/>
      <c r="AQ270" s="15"/>
      <c r="AR270" s="15"/>
      <c r="AS270" s="14"/>
      <c r="AT270" s="14"/>
      <c r="AU270" s="15"/>
      <c r="AV270" s="15"/>
      <c r="AW270" s="14"/>
      <c r="AX270" s="14"/>
      <c r="AY270" s="14"/>
      <c r="AZ270" s="14"/>
      <c r="BA270" s="81"/>
      <c r="BB270" s="81"/>
      <c r="BC270" s="15"/>
      <c r="BD270" s="15"/>
      <c r="BE270" s="15"/>
      <c r="BF270" s="15"/>
      <c r="BG270" s="15"/>
      <c r="BH270" s="15"/>
      <c r="BI270" s="14"/>
      <c r="BJ270" s="14"/>
      <c r="BK270" s="15"/>
      <c r="BL270" s="15"/>
      <c r="BM270" s="14"/>
      <c r="BN270" s="14"/>
      <c r="BO270" s="15"/>
      <c r="BP270" s="15"/>
      <c r="BQ270" s="14"/>
      <c r="BR270" s="14"/>
      <c r="BS270" s="15"/>
      <c r="BT270" s="15"/>
      <c r="BU270" s="14"/>
      <c r="BV270" s="14"/>
      <c r="BW270" s="15"/>
      <c r="BX270" s="15"/>
      <c r="BY270" s="14"/>
      <c r="BZ270" s="14"/>
      <c r="CA270" s="48">
        <v>113.9</v>
      </c>
      <c r="CB270" s="48">
        <v>113.9</v>
      </c>
      <c r="CC270" s="14">
        <f t="shared" si="723"/>
        <v>100</v>
      </c>
      <c r="CD270" s="14"/>
      <c r="CE270" s="48"/>
      <c r="CF270" s="15"/>
      <c r="CG270" s="14"/>
      <c r="CH270" s="14"/>
      <c r="CI270" s="15"/>
      <c r="CJ270" s="15"/>
      <c r="CK270" s="14"/>
      <c r="CL270" s="14"/>
      <c r="CM270" s="48"/>
      <c r="CN270" s="15"/>
      <c r="CO270" s="14"/>
      <c r="CP270" s="14"/>
      <c r="CQ270" s="48"/>
      <c r="CR270" s="15"/>
      <c r="CS270" s="14"/>
      <c r="CT270" s="14"/>
      <c r="CU270" s="48"/>
      <c r="CV270" s="15"/>
      <c r="CW270" s="14"/>
      <c r="CX270" s="14"/>
      <c r="CY270" s="48"/>
      <c r="CZ270" s="15"/>
      <c r="DA270" s="14"/>
      <c r="DB270" s="155"/>
      <c r="DC270" s="48"/>
      <c r="DD270" s="48"/>
      <c r="DE270" s="14"/>
      <c r="DF270" s="14"/>
      <c r="DG270" s="48"/>
      <c r="DH270" s="48"/>
      <c r="DI270" s="14"/>
      <c r="DJ270" s="14"/>
      <c r="DK270" s="48"/>
      <c r="DL270" s="15"/>
      <c r="DM270" s="14"/>
      <c r="DN270" s="14"/>
      <c r="DO270" s="48"/>
      <c r="DP270" s="15"/>
      <c r="DQ270" s="14"/>
      <c r="DR270" s="14"/>
      <c r="DS270" s="48"/>
      <c r="DT270" s="15"/>
      <c r="DU270" s="14"/>
      <c r="DV270" s="14"/>
      <c r="DW270" s="48"/>
      <c r="DX270" s="15"/>
      <c r="DY270" s="14"/>
      <c r="DZ270" s="14"/>
      <c r="EA270" s="48"/>
      <c r="EB270" s="15"/>
      <c r="EC270" s="14"/>
      <c r="ED270" s="14"/>
      <c r="EE270" s="48"/>
      <c r="EF270" s="15"/>
      <c r="EG270" s="14"/>
      <c r="EH270" s="14"/>
      <c r="EI270" s="48"/>
      <c r="EJ270" s="15"/>
      <c r="EK270" s="14"/>
      <c r="EL270" s="14"/>
      <c r="EM270" s="48"/>
      <c r="EN270" s="15"/>
      <c r="EO270" s="14"/>
      <c r="EP270" s="14"/>
      <c r="EQ270" s="48"/>
      <c r="ER270" s="15"/>
      <c r="ES270" s="14"/>
      <c r="ET270" s="14"/>
      <c r="EU270" s="48"/>
      <c r="EV270" s="15"/>
      <c r="EW270" s="14"/>
      <c r="EX270" s="14"/>
      <c r="EY270" s="48"/>
      <c r="EZ270" s="15"/>
      <c r="FA270" s="14"/>
      <c r="FB270" s="14"/>
      <c r="FC270" s="48"/>
      <c r="FD270" s="15"/>
      <c r="FE270" s="14"/>
      <c r="FF270" s="14"/>
      <c r="FG270" s="48"/>
      <c r="FH270" s="15"/>
      <c r="FI270" s="14"/>
      <c r="FJ270" s="14"/>
      <c r="FK270" s="48"/>
      <c r="FL270" s="15"/>
      <c r="FM270" s="14"/>
      <c r="FN270" s="14"/>
      <c r="FO270" s="48"/>
      <c r="FP270" s="15"/>
      <c r="FQ270" s="14"/>
      <c r="FR270" s="14"/>
      <c r="FS270" s="15"/>
      <c r="FT270" s="15"/>
      <c r="FU270" s="14"/>
      <c r="FV270" s="14"/>
      <c r="FW270" s="15"/>
      <c r="FX270" s="15"/>
      <c r="FY270" s="14"/>
      <c r="FZ270" s="14"/>
      <c r="GA270" s="15"/>
      <c r="GB270" s="15"/>
      <c r="GC270" s="14"/>
      <c r="GD270" s="14"/>
      <c r="GE270" s="15"/>
      <c r="GF270" s="15"/>
      <c r="GG270" s="14"/>
      <c r="GH270" s="14"/>
      <c r="GI270" s="15"/>
      <c r="GJ270" s="15"/>
      <c r="GK270" s="14"/>
      <c r="GL270" s="14"/>
      <c r="GM270" s="15"/>
      <c r="GN270" s="15"/>
      <c r="GO270" s="14"/>
      <c r="GP270" s="14"/>
      <c r="GQ270" s="15"/>
      <c r="GR270" s="15"/>
      <c r="GS270" s="14"/>
      <c r="GT270" s="14"/>
      <c r="GU270" s="15"/>
      <c r="GV270" s="15"/>
      <c r="GW270" s="14"/>
      <c r="GX270" s="14"/>
      <c r="GY270" s="15"/>
      <c r="GZ270" s="15"/>
      <c r="HA270" s="14"/>
      <c r="HB270" s="14"/>
      <c r="HC270" s="15"/>
      <c r="HD270" s="15"/>
      <c r="HE270" s="14"/>
      <c r="HF270" s="14"/>
      <c r="HG270" s="15"/>
      <c r="HH270" s="15"/>
      <c r="HI270" s="14"/>
      <c r="HJ270" s="14"/>
      <c r="HK270" s="15"/>
      <c r="HL270" s="15"/>
      <c r="HM270" s="14"/>
      <c r="HN270" s="14"/>
      <c r="HO270" s="15"/>
      <c r="HP270" s="15"/>
      <c r="HQ270" s="14"/>
      <c r="HR270" s="14"/>
      <c r="HS270" s="15"/>
      <c r="HT270" s="15"/>
      <c r="HU270" s="14"/>
      <c r="HV270" s="14"/>
      <c r="HW270" s="15"/>
      <c r="HX270" s="15"/>
      <c r="HY270" s="14"/>
      <c r="HZ270" s="14"/>
      <c r="IA270" s="15"/>
      <c r="IB270" s="15"/>
      <c r="IC270" s="14"/>
      <c r="ID270" s="14"/>
      <c r="IE270" s="15"/>
      <c r="IF270" s="15"/>
      <c r="IG270" s="14"/>
      <c r="IH270" s="14"/>
      <c r="II270" s="15"/>
      <c r="IJ270" s="15"/>
      <c r="IK270" s="14"/>
      <c r="IL270" s="14"/>
      <c r="IM270" s="15"/>
      <c r="IN270" s="15"/>
      <c r="IO270" s="14"/>
      <c r="IP270" s="14"/>
      <c r="IQ270" s="15"/>
      <c r="IR270" s="15"/>
      <c r="IS270" s="14"/>
    </row>
    <row r="271" spans="1:253" s="12" customFormat="1" ht="15.75" x14ac:dyDescent="0.25">
      <c r="A271" s="57" t="s">
        <v>584</v>
      </c>
      <c r="B271" s="48">
        <f t="shared" si="730"/>
        <v>0</v>
      </c>
      <c r="C271" s="48">
        <f t="shared" si="731"/>
        <v>140.19999999999999</v>
      </c>
      <c r="D271" s="48">
        <f t="shared" si="732"/>
        <v>140.19999999999999</v>
      </c>
      <c r="E271" s="15">
        <f t="shared" si="133"/>
        <v>100</v>
      </c>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4"/>
      <c r="AD271" s="15"/>
      <c r="AE271" s="15"/>
      <c r="AF271" s="15"/>
      <c r="AG271" s="14"/>
      <c r="AH271" s="15"/>
      <c r="AI271" s="15"/>
      <c r="AJ271" s="15"/>
      <c r="AK271" s="14"/>
      <c r="AL271" s="14"/>
      <c r="AM271" s="48"/>
      <c r="AN271" s="15"/>
      <c r="AO271" s="14"/>
      <c r="AP271" s="14"/>
      <c r="AQ271" s="15"/>
      <c r="AR271" s="15"/>
      <c r="AS271" s="14"/>
      <c r="AT271" s="14"/>
      <c r="AU271" s="15"/>
      <c r="AV271" s="15"/>
      <c r="AW271" s="14"/>
      <c r="AX271" s="14"/>
      <c r="AY271" s="14"/>
      <c r="AZ271" s="14"/>
      <c r="BA271" s="81"/>
      <c r="BB271" s="81"/>
      <c r="BC271" s="15"/>
      <c r="BD271" s="15"/>
      <c r="BE271" s="15"/>
      <c r="BF271" s="15"/>
      <c r="BG271" s="15"/>
      <c r="BH271" s="15"/>
      <c r="BI271" s="14"/>
      <c r="BJ271" s="14"/>
      <c r="BK271" s="15"/>
      <c r="BL271" s="15"/>
      <c r="BM271" s="14"/>
      <c r="BN271" s="14"/>
      <c r="BO271" s="15"/>
      <c r="BP271" s="15"/>
      <c r="BQ271" s="14"/>
      <c r="BR271" s="14"/>
      <c r="BS271" s="15"/>
      <c r="BT271" s="15"/>
      <c r="BU271" s="14"/>
      <c r="BV271" s="14"/>
      <c r="BW271" s="15"/>
      <c r="BX271" s="15"/>
      <c r="BY271" s="14"/>
      <c r="BZ271" s="14"/>
      <c r="CA271" s="48">
        <v>140.19999999999999</v>
      </c>
      <c r="CB271" s="48">
        <v>140.19999999999999</v>
      </c>
      <c r="CC271" s="14">
        <f t="shared" si="723"/>
        <v>100</v>
      </c>
      <c r="CD271" s="14"/>
      <c r="CE271" s="48"/>
      <c r="CF271" s="15"/>
      <c r="CG271" s="14"/>
      <c r="CH271" s="14"/>
      <c r="CI271" s="15"/>
      <c r="CJ271" s="15"/>
      <c r="CK271" s="14"/>
      <c r="CL271" s="14"/>
      <c r="CM271" s="48"/>
      <c r="CN271" s="15"/>
      <c r="CO271" s="14"/>
      <c r="CP271" s="14"/>
      <c r="CQ271" s="48"/>
      <c r="CR271" s="15"/>
      <c r="CS271" s="14"/>
      <c r="CT271" s="14"/>
      <c r="CU271" s="48"/>
      <c r="CV271" s="15"/>
      <c r="CW271" s="14"/>
      <c r="CX271" s="14"/>
      <c r="CY271" s="48"/>
      <c r="CZ271" s="15"/>
      <c r="DA271" s="14"/>
      <c r="DB271" s="155"/>
      <c r="DC271" s="48"/>
      <c r="DD271" s="48"/>
      <c r="DE271" s="14"/>
      <c r="DF271" s="14"/>
      <c r="DG271" s="48"/>
      <c r="DH271" s="48"/>
      <c r="DI271" s="14"/>
      <c r="DJ271" s="14"/>
      <c r="DK271" s="48"/>
      <c r="DL271" s="15"/>
      <c r="DM271" s="14"/>
      <c r="DN271" s="14"/>
      <c r="DO271" s="48"/>
      <c r="DP271" s="15"/>
      <c r="DQ271" s="14"/>
      <c r="DR271" s="14"/>
      <c r="DS271" s="48"/>
      <c r="DT271" s="15"/>
      <c r="DU271" s="14"/>
      <c r="DV271" s="14"/>
      <c r="DW271" s="48"/>
      <c r="DX271" s="15"/>
      <c r="DY271" s="14"/>
      <c r="DZ271" s="14"/>
      <c r="EA271" s="48"/>
      <c r="EB271" s="15"/>
      <c r="EC271" s="14"/>
      <c r="ED271" s="14"/>
      <c r="EE271" s="48"/>
      <c r="EF271" s="15"/>
      <c r="EG271" s="14"/>
      <c r="EH271" s="14"/>
      <c r="EI271" s="48"/>
      <c r="EJ271" s="15"/>
      <c r="EK271" s="14"/>
      <c r="EL271" s="14"/>
      <c r="EM271" s="48"/>
      <c r="EN271" s="15"/>
      <c r="EO271" s="14"/>
      <c r="EP271" s="14"/>
      <c r="EQ271" s="48"/>
      <c r="ER271" s="15"/>
      <c r="ES271" s="14"/>
      <c r="ET271" s="14"/>
      <c r="EU271" s="48"/>
      <c r="EV271" s="15"/>
      <c r="EW271" s="14"/>
      <c r="EX271" s="14"/>
      <c r="EY271" s="48"/>
      <c r="EZ271" s="15"/>
      <c r="FA271" s="14"/>
      <c r="FB271" s="14"/>
      <c r="FC271" s="48"/>
      <c r="FD271" s="15"/>
      <c r="FE271" s="14"/>
      <c r="FF271" s="14"/>
      <c r="FG271" s="48"/>
      <c r="FH271" s="15"/>
      <c r="FI271" s="14"/>
      <c r="FJ271" s="14"/>
      <c r="FK271" s="48"/>
      <c r="FL271" s="15"/>
      <c r="FM271" s="14"/>
      <c r="FN271" s="14"/>
      <c r="FO271" s="48"/>
      <c r="FP271" s="15"/>
      <c r="FQ271" s="14"/>
      <c r="FR271" s="14"/>
      <c r="FS271" s="15"/>
      <c r="FT271" s="15"/>
      <c r="FU271" s="14"/>
      <c r="FV271" s="14"/>
      <c r="FW271" s="15"/>
      <c r="FX271" s="15"/>
      <c r="FY271" s="14"/>
      <c r="FZ271" s="14"/>
      <c r="GA271" s="15"/>
      <c r="GB271" s="15"/>
      <c r="GC271" s="14"/>
      <c r="GD271" s="14"/>
      <c r="GE271" s="15"/>
      <c r="GF271" s="15"/>
      <c r="GG271" s="14"/>
      <c r="GH271" s="14"/>
      <c r="GI271" s="15"/>
      <c r="GJ271" s="15"/>
      <c r="GK271" s="14"/>
      <c r="GL271" s="14"/>
      <c r="GM271" s="15"/>
      <c r="GN271" s="15"/>
      <c r="GO271" s="14"/>
      <c r="GP271" s="14"/>
      <c r="GQ271" s="15"/>
      <c r="GR271" s="15"/>
      <c r="GS271" s="14"/>
      <c r="GT271" s="14"/>
      <c r="GU271" s="15"/>
      <c r="GV271" s="15"/>
      <c r="GW271" s="14"/>
      <c r="GX271" s="14"/>
      <c r="GY271" s="15"/>
      <c r="GZ271" s="15"/>
      <c r="HA271" s="14"/>
      <c r="HB271" s="14"/>
      <c r="HC271" s="15"/>
      <c r="HD271" s="15"/>
      <c r="HE271" s="14"/>
      <c r="HF271" s="14"/>
      <c r="HG271" s="15"/>
      <c r="HH271" s="15"/>
      <c r="HI271" s="14"/>
      <c r="HJ271" s="14"/>
      <c r="HK271" s="15"/>
      <c r="HL271" s="15"/>
      <c r="HM271" s="14"/>
      <c r="HN271" s="14"/>
      <c r="HO271" s="15"/>
      <c r="HP271" s="15"/>
      <c r="HQ271" s="14"/>
      <c r="HR271" s="14"/>
      <c r="HS271" s="15"/>
      <c r="HT271" s="15"/>
      <c r="HU271" s="14"/>
      <c r="HV271" s="14"/>
      <c r="HW271" s="15"/>
      <c r="HX271" s="15"/>
      <c r="HY271" s="14"/>
      <c r="HZ271" s="14"/>
      <c r="IA271" s="15"/>
      <c r="IB271" s="15"/>
      <c r="IC271" s="14"/>
      <c r="ID271" s="14"/>
      <c r="IE271" s="15"/>
      <c r="IF271" s="15"/>
      <c r="IG271" s="14"/>
      <c r="IH271" s="14"/>
      <c r="II271" s="15"/>
      <c r="IJ271" s="15"/>
      <c r="IK271" s="14"/>
      <c r="IL271" s="14"/>
      <c r="IM271" s="15"/>
      <c r="IN271" s="15"/>
      <c r="IO271" s="14"/>
      <c r="IP271" s="14"/>
      <c r="IQ271" s="15"/>
      <c r="IR271" s="15"/>
      <c r="IS271" s="14"/>
    </row>
    <row r="272" spans="1:253" s="12" customFormat="1" ht="15.75" x14ac:dyDescent="0.25">
      <c r="A272" s="57" t="s">
        <v>419</v>
      </c>
      <c r="B272" s="48">
        <f t="shared" si="730"/>
        <v>0</v>
      </c>
      <c r="C272" s="48">
        <f t="shared" si="731"/>
        <v>230</v>
      </c>
      <c r="D272" s="48">
        <f t="shared" si="732"/>
        <v>230</v>
      </c>
      <c r="E272" s="15">
        <f t="shared" si="133"/>
        <v>100</v>
      </c>
      <c r="F272" s="15"/>
      <c r="G272" s="48"/>
      <c r="H272" s="48"/>
      <c r="I272" s="48"/>
      <c r="J272" s="48"/>
      <c r="K272" s="48"/>
      <c r="L272" s="48"/>
      <c r="M272" s="48"/>
      <c r="N272" s="48"/>
      <c r="O272" s="48"/>
      <c r="P272" s="48"/>
      <c r="Q272" s="48"/>
      <c r="R272" s="48"/>
      <c r="S272" s="287"/>
      <c r="T272" s="287"/>
      <c r="U272" s="287"/>
      <c r="V272" s="287"/>
      <c r="W272" s="287"/>
      <c r="X272" s="287"/>
      <c r="Y272" s="287"/>
      <c r="Z272" s="287"/>
      <c r="AA272" s="287"/>
      <c r="AB272" s="287"/>
      <c r="AC272" s="287"/>
      <c r="AD272" s="287"/>
      <c r="AE272" s="287"/>
      <c r="AF272" s="287"/>
      <c r="AG272" s="287"/>
      <c r="AH272" s="48"/>
      <c r="AI272" s="48"/>
      <c r="AJ272" s="48"/>
      <c r="AK272" s="48"/>
      <c r="AL272" s="48"/>
      <c r="AM272" s="287"/>
      <c r="AN272" s="287"/>
      <c r="AO272" s="287"/>
      <c r="AP272" s="287"/>
      <c r="AQ272" s="287"/>
      <c r="AR272" s="287"/>
      <c r="AS272" s="287"/>
      <c r="AT272" s="287"/>
      <c r="AU272" s="287"/>
      <c r="AV272" s="287"/>
      <c r="AW272" s="287"/>
      <c r="AX272" s="287"/>
      <c r="AY272" s="287"/>
      <c r="AZ272" s="287"/>
      <c r="BA272" s="81"/>
      <c r="BB272" s="81"/>
      <c r="BC272" s="287"/>
      <c r="BD272" s="287"/>
      <c r="BE272" s="15"/>
      <c r="BF272" s="15"/>
      <c r="BG272" s="287"/>
      <c r="BH272" s="287"/>
      <c r="BI272" s="287"/>
      <c r="BJ272" s="287"/>
      <c r="BK272" s="287"/>
      <c r="BL272" s="287"/>
      <c r="BM272" s="287"/>
      <c r="BN272" s="287"/>
      <c r="BO272" s="287"/>
      <c r="BP272" s="287"/>
      <c r="BQ272" s="287"/>
      <c r="BR272" s="287"/>
      <c r="BS272" s="287"/>
      <c r="BT272" s="287"/>
      <c r="BU272" s="287"/>
      <c r="BV272" s="287"/>
      <c r="BW272" s="287"/>
      <c r="BX272" s="287"/>
      <c r="BY272" s="287"/>
      <c r="BZ272" s="287"/>
      <c r="CA272" s="48">
        <v>230</v>
      </c>
      <c r="CB272" s="48">
        <v>230</v>
      </c>
      <c r="CC272" s="14">
        <f t="shared" si="723"/>
        <v>100</v>
      </c>
      <c r="CD272" s="14"/>
      <c r="CE272" s="48"/>
      <c r="CF272" s="15"/>
      <c r="CG272" s="287"/>
      <c r="CH272" s="287"/>
      <c r="CI272" s="287"/>
      <c r="CJ272" s="287"/>
      <c r="CK272" s="287"/>
      <c r="CL272" s="287"/>
      <c r="CM272" s="48"/>
      <c r="CN272" s="15"/>
      <c r="CO272" s="287"/>
      <c r="CP272" s="287"/>
      <c r="CQ272" s="48"/>
      <c r="CR272" s="15"/>
      <c r="CS272" s="287"/>
      <c r="CT272" s="287"/>
      <c r="CU272" s="48"/>
      <c r="CV272" s="15"/>
      <c r="CW272" s="287"/>
      <c r="CX272" s="287"/>
      <c r="CY272" s="48"/>
      <c r="CZ272" s="15"/>
      <c r="DA272" s="287"/>
      <c r="DB272" s="275"/>
      <c r="DC272" s="48"/>
      <c r="DD272" s="48"/>
      <c r="DE272" s="287"/>
      <c r="DF272" s="287"/>
      <c r="DG272" s="48"/>
      <c r="DH272" s="48"/>
      <c r="DI272" s="14"/>
      <c r="DJ272" s="14"/>
      <c r="DK272" s="48"/>
      <c r="DL272" s="15"/>
      <c r="DM272" s="14"/>
      <c r="DN272" s="14"/>
      <c r="DO272" s="48"/>
      <c r="DP272" s="15"/>
      <c r="DQ272" s="14"/>
      <c r="DR272" s="14"/>
      <c r="DS272" s="48"/>
      <c r="DT272" s="15"/>
      <c r="DU272" s="14"/>
      <c r="DV272" s="14"/>
      <c r="DW272" s="48"/>
      <c r="DX272" s="15"/>
      <c r="DY272" s="14"/>
      <c r="DZ272" s="14"/>
      <c r="EA272" s="48"/>
      <c r="EB272" s="15"/>
      <c r="EC272" s="14"/>
      <c r="ED272" s="14"/>
      <c r="EE272" s="48"/>
      <c r="EF272" s="15"/>
      <c r="EG272" s="14"/>
      <c r="EH272" s="14"/>
      <c r="EI272" s="48"/>
      <c r="EJ272" s="15"/>
      <c r="EK272" s="14"/>
      <c r="EL272" s="14"/>
      <c r="EM272" s="48"/>
      <c r="EN272" s="15"/>
      <c r="EO272" s="14"/>
      <c r="EP272" s="14"/>
      <c r="EQ272" s="48"/>
      <c r="ER272" s="15"/>
      <c r="ES272" s="14"/>
      <c r="ET272" s="14"/>
      <c r="EU272" s="48"/>
      <c r="EV272" s="15"/>
      <c r="EW272" s="14"/>
      <c r="EX272" s="14"/>
      <c r="EY272" s="48"/>
      <c r="EZ272" s="15"/>
      <c r="FA272" s="14"/>
      <c r="FB272" s="14"/>
      <c r="FC272" s="48"/>
      <c r="FD272" s="15"/>
      <c r="FE272" s="14"/>
      <c r="FF272" s="14"/>
      <c r="FG272" s="48"/>
      <c r="FH272" s="15"/>
      <c r="FI272" s="14"/>
      <c r="FJ272" s="14"/>
      <c r="FK272" s="48"/>
      <c r="FL272" s="15"/>
      <c r="FM272" s="14"/>
      <c r="FN272" s="14"/>
      <c r="FO272" s="48"/>
      <c r="FP272" s="15"/>
      <c r="FQ272" s="14"/>
      <c r="FR272" s="14"/>
      <c r="FS272" s="48"/>
      <c r="FT272" s="15"/>
      <c r="FU272" s="48"/>
      <c r="FV272" s="48"/>
      <c r="FW272" s="48"/>
      <c r="FX272" s="15"/>
      <c r="FY272" s="48"/>
      <c r="FZ272" s="48"/>
      <c r="GA272" s="48"/>
      <c r="GB272" s="15"/>
      <c r="GC272" s="48"/>
      <c r="GD272" s="48"/>
      <c r="GE272" s="48"/>
      <c r="GF272" s="15"/>
      <c r="GG272" s="48"/>
      <c r="GH272" s="48"/>
      <c r="GI272" s="48"/>
      <c r="GJ272" s="15"/>
      <c r="GK272" s="14"/>
      <c r="GL272" s="14"/>
      <c r="GM272" s="48"/>
      <c r="GN272" s="15"/>
      <c r="GO272" s="14"/>
      <c r="GP272" s="14"/>
      <c r="GQ272" s="48"/>
      <c r="GR272" s="15"/>
      <c r="GS272" s="14"/>
      <c r="GT272" s="14"/>
      <c r="GU272" s="48"/>
      <c r="GV272" s="15"/>
      <c r="GW272" s="14"/>
      <c r="GX272" s="14"/>
      <c r="GY272" s="48"/>
      <c r="GZ272" s="15"/>
      <c r="HA272" s="14"/>
      <c r="HB272" s="14"/>
      <c r="HC272" s="48"/>
      <c r="HD272" s="15"/>
      <c r="HE272" s="14"/>
      <c r="HF272" s="14"/>
      <c r="HG272" s="48"/>
      <c r="HH272" s="48"/>
      <c r="HI272" s="14"/>
      <c r="HJ272" s="14"/>
      <c r="HK272" s="48"/>
      <c r="HL272" s="15"/>
      <c r="HM272" s="14"/>
      <c r="HN272" s="14"/>
      <c r="HO272" s="48"/>
      <c r="HP272" s="15"/>
      <c r="HQ272" s="14"/>
      <c r="HR272" s="14"/>
      <c r="HS272" s="48"/>
      <c r="HT272" s="15"/>
      <c r="HU272" s="14"/>
      <c r="HV272" s="14"/>
      <c r="HW272" s="48"/>
      <c r="HX272" s="15"/>
      <c r="HY272" s="14"/>
      <c r="HZ272" s="14"/>
      <c r="IA272" s="48"/>
      <c r="IB272" s="15"/>
      <c r="IC272" s="14"/>
      <c r="ID272" s="14"/>
      <c r="IE272" s="48"/>
      <c r="IF272" s="15"/>
      <c r="IG272" s="14"/>
      <c r="IH272" s="14"/>
      <c r="II272" s="48"/>
      <c r="IJ272" s="15"/>
      <c r="IK272" s="14"/>
      <c r="IL272" s="14"/>
      <c r="IM272" s="48"/>
      <c r="IN272" s="15"/>
      <c r="IO272" s="14"/>
      <c r="IP272" s="14"/>
      <c r="IQ272" s="48"/>
      <c r="IR272" s="15"/>
      <c r="IS272" s="14"/>
    </row>
    <row r="273" spans="1:253" s="12" customFormat="1" ht="15.75" x14ac:dyDescent="0.25">
      <c r="A273" s="57" t="s">
        <v>660</v>
      </c>
      <c r="B273" s="48">
        <f t="shared" si="730"/>
        <v>0</v>
      </c>
      <c r="C273" s="48">
        <f t="shared" si="731"/>
        <v>95.3</v>
      </c>
      <c r="D273" s="48">
        <f t="shared" si="732"/>
        <v>95.3</v>
      </c>
      <c r="E273" s="15">
        <f t="shared" si="133"/>
        <v>100</v>
      </c>
      <c r="F273" s="15"/>
      <c r="G273" s="48"/>
      <c r="H273" s="48"/>
      <c r="I273" s="48"/>
      <c r="J273" s="48"/>
      <c r="K273" s="48"/>
      <c r="L273" s="48"/>
      <c r="M273" s="48"/>
      <c r="N273" s="48"/>
      <c r="O273" s="48"/>
      <c r="P273" s="48"/>
      <c r="Q273" s="48"/>
      <c r="R273" s="48"/>
      <c r="S273" s="287"/>
      <c r="T273" s="287"/>
      <c r="U273" s="287"/>
      <c r="V273" s="287"/>
      <c r="W273" s="287"/>
      <c r="X273" s="287"/>
      <c r="Y273" s="287"/>
      <c r="Z273" s="287"/>
      <c r="AA273" s="287"/>
      <c r="AB273" s="287"/>
      <c r="AC273" s="287"/>
      <c r="AD273" s="287"/>
      <c r="AE273" s="287"/>
      <c r="AF273" s="287"/>
      <c r="AG273" s="287"/>
      <c r="AH273" s="48"/>
      <c r="AI273" s="48"/>
      <c r="AJ273" s="48"/>
      <c r="AK273" s="48"/>
      <c r="AL273" s="48"/>
      <c r="AM273" s="287"/>
      <c r="AN273" s="287"/>
      <c r="AO273" s="287"/>
      <c r="AP273" s="287"/>
      <c r="AQ273" s="287"/>
      <c r="AR273" s="287"/>
      <c r="AS273" s="287"/>
      <c r="AT273" s="287"/>
      <c r="AU273" s="287"/>
      <c r="AV273" s="287"/>
      <c r="AW273" s="287"/>
      <c r="AX273" s="287"/>
      <c r="AY273" s="287"/>
      <c r="AZ273" s="287"/>
      <c r="BA273" s="81"/>
      <c r="BB273" s="81"/>
      <c r="BC273" s="287"/>
      <c r="BD273" s="287"/>
      <c r="BE273" s="15"/>
      <c r="BF273" s="15"/>
      <c r="BG273" s="287"/>
      <c r="BH273" s="287"/>
      <c r="BI273" s="287"/>
      <c r="BJ273" s="287"/>
      <c r="BK273" s="287"/>
      <c r="BL273" s="287"/>
      <c r="BM273" s="287"/>
      <c r="BN273" s="287"/>
      <c r="BO273" s="287"/>
      <c r="BP273" s="287"/>
      <c r="BQ273" s="287"/>
      <c r="BR273" s="287"/>
      <c r="BS273" s="287"/>
      <c r="BT273" s="287"/>
      <c r="BU273" s="287"/>
      <c r="BV273" s="287"/>
      <c r="BW273" s="287"/>
      <c r="BX273" s="287"/>
      <c r="BY273" s="287"/>
      <c r="BZ273" s="287"/>
      <c r="CA273" s="48">
        <v>95.3</v>
      </c>
      <c r="CB273" s="48">
        <v>95.3</v>
      </c>
      <c r="CC273" s="14">
        <f t="shared" si="723"/>
        <v>100</v>
      </c>
      <c r="CD273" s="14"/>
      <c r="CE273" s="48"/>
      <c r="CF273" s="15"/>
      <c r="CG273" s="287"/>
      <c r="CH273" s="287"/>
      <c r="CI273" s="287"/>
      <c r="CJ273" s="287"/>
      <c r="CK273" s="287"/>
      <c r="CL273" s="287"/>
      <c r="CM273" s="48"/>
      <c r="CN273" s="15"/>
      <c r="CO273" s="287"/>
      <c r="CP273" s="287"/>
      <c r="CQ273" s="48"/>
      <c r="CR273" s="15"/>
      <c r="CS273" s="287"/>
      <c r="CT273" s="287"/>
      <c r="CU273" s="48"/>
      <c r="CV273" s="15"/>
      <c r="CW273" s="287"/>
      <c r="CX273" s="287"/>
      <c r="CY273" s="48"/>
      <c r="CZ273" s="15"/>
      <c r="DA273" s="287"/>
      <c r="DB273" s="275"/>
      <c r="DC273" s="48"/>
      <c r="DD273" s="48"/>
      <c r="DE273" s="287"/>
      <c r="DF273" s="287"/>
      <c r="DG273" s="48"/>
      <c r="DH273" s="48"/>
      <c r="DI273" s="14"/>
      <c r="DJ273" s="14"/>
      <c r="DK273" s="48"/>
      <c r="DL273" s="15"/>
      <c r="DM273" s="14"/>
      <c r="DN273" s="14"/>
      <c r="DO273" s="48"/>
      <c r="DP273" s="15"/>
      <c r="DQ273" s="14"/>
      <c r="DR273" s="14"/>
      <c r="DS273" s="48"/>
      <c r="DT273" s="15"/>
      <c r="DU273" s="14"/>
      <c r="DV273" s="14"/>
      <c r="DW273" s="48"/>
      <c r="DX273" s="15"/>
      <c r="DY273" s="14"/>
      <c r="DZ273" s="14"/>
      <c r="EA273" s="48"/>
      <c r="EB273" s="15"/>
      <c r="EC273" s="14"/>
      <c r="ED273" s="14"/>
      <c r="EE273" s="48"/>
      <c r="EF273" s="15"/>
      <c r="EG273" s="14"/>
      <c r="EH273" s="14"/>
      <c r="EI273" s="48"/>
      <c r="EJ273" s="15"/>
      <c r="EK273" s="14"/>
      <c r="EL273" s="14"/>
      <c r="EM273" s="48"/>
      <c r="EN273" s="15"/>
      <c r="EO273" s="14"/>
      <c r="EP273" s="14"/>
      <c r="EQ273" s="48"/>
      <c r="ER273" s="15"/>
      <c r="ES273" s="14"/>
      <c r="ET273" s="14"/>
      <c r="EU273" s="48"/>
      <c r="EV273" s="15"/>
      <c r="EW273" s="14"/>
      <c r="EX273" s="14"/>
      <c r="EY273" s="48"/>
      <c r="EZ273" s="15"/>
      <c r="FA273" s="14"/>
      <c r="FB273" s="14"/>
      <c r="FC273" s="48"/>
      <c r="FD273" s="15"/>
      <c r="FE273" s="14"/>
      <c r="FF273" s="14"/>
      <c r="FG273" s="48"/>
      <c r="FH273" s="15"/>
      <c r="FI273" s="14"/>
      <c r="FJ273" s="14"/>
      <c r="FK273" s="48"/>
      <c r="FL273" s="15"/>
      <c r="FM273" s="14"/>
      <c r="FN273" s="14"/>
      <c r="FO273" s="48"/>
      <c r="FP273" s="15"/>
      <c r="FQ273" s="14"/>
      <c r="FR273" s="14"/>
      <c r="FS273" s="48"/>
      <c r="FT273" s="15"/>
      <c r="FU273" s="48"/>
      <c r="FV273" s="48"/>
      <c r="FW273" s="48"/>
      <c r="FX273" s="15"/>
      <c r="FY273" s="48"/>
      <c r="FZ273" s="48"/>
      <c r="GA273" s="48"/>
      <c r="GB273" s="15"/>
      <c r="GC273" s="48"/>
      <c r="GD273" s="48"/>
      <c r="GE273" s="48"/>
      <c r="GF273" s="15"/>
      <c r="GG273" s="48"/>
      <c r="GH273" s="48"/>
      <c r="GI273" s="48"/>
      <c r="GJ273" s="15"/>
      <c r="GK273" s="14"/>
      <c r="GL273" s="14"/>
      <c r="GM273" s="48"/>
      <c r="GN273" s="15"/>
      <c r="GO273" s="14"/>
      <c r="GP273" s="14"/>
      <c r="GQ273" s="48"/>
      <c r="GR273" s="15"/>
      <c r="GS273" s="14"/>
      <c r="GT273" s="14"/>
      <c r="GU273" s="48"/>
      <c r="GV273" s="15"/>
      <c r="GW273" s="14"/>
      <c r="GX273" s="14"/>
      <c r="GY273" s="48"/>
      <c r="GZ273" s="15"/>
      <c r="HA273" s="14"/>
      <c r="HB273" s="14"/>
      <c r="HC273" s="48"/>
      <c r="HD273" s="15"/>
      <c r="HE273" s="14"/>
      <c r="HF273" s="14"/>
      <c r="HG273" s="48"/>
      <c r="HH273" s="48"/>
      <c r="HI273" s="14"/>
      <c r="HJ273" s="14"/>
      <c r="HK273" s="48"/>
      <c r="HL273" s="15"/>
      <c r="HM273" s="14"/>
      <c r="HN273" s="14"/>
      <c r="HO273" s="48"/>
      <c r="HP273" s="15"/>
      <c r="HQ273" s="14"/>
      <c r="HR273" s="14"/>
      <c r="HS273" s="48"/>
      <c r="HT273" s="15"/>
      <c r="HU273" s="14"/>
      <c r="HV273" s="14"/>
      <c r="HW273" s="48"/>
      <c r="HX273" s="15"/>
      <c r="HY273" s="14"/>
      <c r="HZ273" s="14"/>
      <c r="IA273" s="48"/>
      <c r="IB273" s="15"/>
      <c r="IC273" s="14"/>
      <c r="ID273" s="14"/>
      <c r="IE273" s="48"/>
      <c r="IF273" s="15"/>
      <c r="IG273" s="14"/>
      <c r="IH273" s="14"/>
      <c r="II273" s="48"/>
      <c r="IJ273" s="15"/>
      <c r="IK273" s="14"/>
      <c r="IL273" s="14"/>
      <c r="IM273" s="48"/>
      <c r="IN273" s="15"/>
      <c r="IO273" s="14"/>
      <c r="IP273" s="14"/>
      <c r="IQ273" s="48"/>
      <c r="IR273" s="15"/>
      <c r="IS273" s="14"/>
    </row>
    <row r="274" spans="1:253" s="12" customFormat="1" ht="15.75" x14ac:dyDescent="0.25">
      <c r="A274" s="57" t="s">
        <v>582</v>
      </c>
      <c r="B274" s="48">
        <f t="shared" si="730"/>
        <v>0</v>
      </c>
      <c r="C274" s="48">
        <f t="shared" si="731"/>
        <v>265.3</v>
      </c>
      <c r="D274" s="48">
        <f t="shared" si="732"/>
        <v>265.3</v>
      </c>
      <c r="E274" s="15">
        <f t="shared" si="133"/>
        <v>100</v>
      </c>
      <c r="F274" s="15"/>
      <c r="G274" s="48"/>
      <c r="H274" s="48"/>
      <c r="I274" s="48"/>
      <c r="J274" s="48"/>
      <c r="K274" s="48"/>
      <c r="L274" s="48"/>
      <c r="M274" s="48"/>
      <c r="N274" s="48"/>
      <c r="O274" s="48"/>
      <c r="P274" s="48"/>
      <c r="Q274" s="48"/>
      <c r="R274" s="48"/>
      <c r="S274" s="287"/>
      <c r="T274" s="287"/>
      <c r="U274" s="287"/>
      <c r="V274" s="287"/>
      <c r="W274" s="287"/>
      <c r="X274" s="287"/>
      <c r="Y274" s="287"/>
      <c r="Z274" s="287"/>
      <c r="AA274" s="287"/>
      <c r="AB274" s="287"/>
      <c r="AC274" s="287"/>
      <c r="AD274" s="287"/>
      <c r="AE274" s="287"/>
      <c r="AF274" s="287"/>
      <c r="AG274" s="287"/>
      <c r="AH274" s="48"/>
      <c r="AI274" s="48"/>
      <c r="AJ274" s="48"/>
      <c r="AK274" s="48"/>
      <c r="AL274" s="48"/>
      <c r="AM274" s="287"/>
      <c r="AN274" s="287"/>
      <c r="AO274" s="287"/>
      <c r="AP274" s="287"/>
      <c r="AQ274" s="287"/>
      <c r="AR274" s="287"/>
      <c r="AS274" s="287"/>
      <c r="AT274" s="287"/>
      <c r="AU274" s="287"/>
      <c r="AV274" s="287"/>
      <c r="AW274" s="287"/>
      <c r="AX274" s="287"/>
      <c r="AY274" s="287"/>
      <c r="AZ274" s="287"/>
      <c r="BA274" s="81"/>
      <c r="BB274" s="81"/>
      <c r="BC274" s="287"/>
      <c r="BD274" s="287"/>
      <c r="BE274" s="15"/>
      <c r="BF274" s="15"/>
      <c r="BG274" s="287"/>
      <c r="BH274" s="287"/>
      <c r="BI274" s="287"/>
      <c r="BJ274" s="287"/>
      <c r="BK274" s="287"/>
      <c r="BL274" s="287"/>
      <c r="BM274" s="287"/>
      <c r="BN274" s="287"/>
      <c r="BO274" s="287"/>
      <c r="BP274" s="287"/>
      <c r="BQ274" s="287"/>
      <c r="BR274" s="287"/>
      <c r="BS274" s="287"/>
      <c r="BT274" s="287"/>
      <c r="BU274" s="287"/>
      <c r="BV274" s="287"/>
      <c r="BW274" s="287"/>
      <c r="BX274" s="287"/>
      <c r="BY274" s="287"/>
      <c r="BZ274" s="287"/>
      <c r="CA274" s="48">
        <v>265.3</v>
      </c>
      <c r="CB274" s="48">
        <v>265.3</v>
      </c>
      <c r="CC274" s="14">
        <f t="shared" si="723"/>
        <v>100</v>
      </c>
      <c r="CD274" s="14"/>
      <c r="CE274" s="48"/>
      <c r="CF274" s="15"/>
      <c r="CG274" s="287"/>
      <c r="CH274" s="287"/>
      <c r="CI274" s="287"/>
      <c r="CJ274" s="287"/>
      <c r="CK274" s="287"/>
      <c r="CL274" s="287"/>
      <c r="CM274" s="48"/>
      <c r="CN274" s="15"/>
      <c r="CO274" s="287"/>
      <c r="CP274" s="287"/>
      <c r="CQ274" s="48"/>
      <c r="CR274" s="15"/>
      <c r="CS274" s="287"/>
      <c r="CT274" s="287"/>
      <c r="CU274" s="48"/>
      <c r="CV274" s="15"/>
      <c r="CW274" s="287"/>
      <c r="CX274" s="287"/>
      <c r="CY274" s="48"/>
      <c r="CZ274" s="15"/>
      <c r="DA274" s="287"/>
      <c r="DB274" s="275"/>
      <c r="DC274" s="48"/>
      <c r="DD274" s="48"/>
      <c r="DE274" s="287"/>
      <c r="DF274" s="287"/>
      <c r="DG274" s="48"/>
      <c r="DH274" s="48"/>
      <c r="DI274" s="14"/>
      <c r="DJ274" s="14"/>
      <c r="DK274" s="48"/>
      <c r="DL274" s="15"/>
      <c r="DM274" s="14"/>
      <c r="DN274" s="14"/>
      <c r="DO274" s="48"/>
      <c r="DP274" s="15"/>
      <c r="DQ274" s="14"/>
      <c r="DR274" s="14"/>
      <c r="DS274" s="48"/>
      <c r="DT274" s="15"/>
      <c r="DU274" s="14"/>
      <c r="DV274" s="14"/>
      <c r="DW274" s="48"/>
      <c r="DX274" s="15"/>
      <c r="DY274" s="14"/>
      <c r="DZ274" s="14"/>
      <c r="EA274" s="48"/>
      <c r="EB274" s="15"/>
      <c r="EC274" s="14"/>
      <c r="ED274" s="14"/>
      <c r="EE274" s="48"/>
      <c r="EF274" s="15"/>
      <c r="EG274" s="14"/>
      <c r="EH274" s="14"/>
      <c r="EI274" s="48"/>
      <c r="EJ274" s="15"/>
      <c r="EK274" s="14"/>
      <c r="EL274" s="14"/>
      <c r="EM274" s="48"/>
      <c r="EN274" s="15"/>
      <c r="EO274" s="14"/>
      <c r="EP274" s="14"/>
      <c r="EQ274" s="48"/>
      <c r="ER274" s="15"/>
      <c r="ES274" s="14"/>
      <c r="ET274" s="14"/>
      <c r="EU274" s="48"/>
      <c r="EV274" s="15"/>
      <c r="EW274" s="14"/>
      <c r="EX274" s="14"/>
      <c r="EY274" s="48"/>
      <c r="EZ274" s="15"/>
      <c r="FA274" s="14"/>
      <c r="FB274" s="14"/>
      <c r="FC274" s="48"/>
      <c r="FD274" s="15"/>
      <c r="FE274" s="14"/>
      <c r="FF274" s="14"/>
      <c r="FG274" s="48"/>
      <c r="FH274" s="15"/>
      <c r="FI274" s="14"/>
      <c r="FJ274" s="14"/>
      <c r="FK274" s="48"/>
      <c r="FL274" s="15"/>
      <c r="FM274" s="14"/>
      <c r="FN274" s="14"/>
      <c r="FO274" s="48"/>
      <c r="FP274" s="15"/>
      <c r="FQ274" s="14"/>
      <c r="FR274" s="14"/>
      <c r="FS274" s="48"/>
      <c r="FT274" s="15"/>
      <c r="FU274" s="48"/>
      <c r="FV274" s="48"/>
      <c r="FW274" s="48"/>
      <c r="FX274" s="15"/>
      <c r="FY274" s="48"/>
      <c r="FZ274" s="48"/>
      <c r="GA274" s="48"/>
      <c r="GB274" s="15"/>
      <c r="GC274" s="48"/>
      <c r="GD274" s="48"/>
      <c r="GE274" s="48"/>
      <c r="GF274" s="15"/>
      <c r="GG274" s="48"/>
      <c r="GH274" s="48"/>
      <c r="GI274" s="48"/>
      <c r="GJ274" s="15"/>
      <c r="GK274" s="14"/>
      <c r="GL274" s="14"/>
      <c r="GM274" s="48"/>
      <c r="GN274" s="15"/>
      <c r="GO274" s="14"/>
      <c r="GP274" s="14"/>
      <c r="GQ274" s="48"/>
      <c r="GR274" s="15"/>
      <c r="GS274" s="14"/>
      <c r="GT274" s="14"/>
      <c r="GU274" s="48"/>
      <c r="GV274" s="15"/>
      <c r="GW274" s="14"/>
      <c r="GX274" s="14"/>
      <c r="GY274" s="48"/>
      <c r="GZ274" s="15"/>
      <c r="HA274" s="14"/>
      <c r="HB274" s="14"/>
      <c r="HC274" s="48"/>
      <c r="HD274" s="15"/>
      <c r="HE274" s="14"/>
      <c r="HF274" s="14"/>
      <c r="HG274" s="48"/>
      <c r="HH274" s="48"/>
      <c r="HI274" s="14"/>
      <c r="HJ274" s="14"/>
      <c r="HK274" s="48"/>
      <c r="HL274" s="15"/>
      <c r="HM274" s="14"/>
      <c r="HN274" s="14"/>
      <c r="HO274" s="48"/>
      <c r="HP274" s="15"/>
      <c r="HQ274" s="14"/>
      <c r="HR274" s="14"/>
      <c r="HS274" s="48"/>
      <c r="HT274" s="15"/>
      <c r="HU274" s="14"/>
      <c r="HV274" s="14"/>
      <c r="HW274" s="48"/>
      <c r="HX274" s="15"/>
      <c r="HY274" s="14"/>
      <c r="HZ274" s="14"/>
      <c r="IA274" s="48"/>
      <c r="IB274" s="15"/>
      <c r="IC274" s="14"/>
      <c r="ID274" s="14"/>
      <c r="IE274" s="48"/>
      <c r="IF274" s="15"/>
      <c r="IG274" s="14"/>
      <c r="IH274" s="14"/>
      <c r="II274" s="48"/>
      <c r="IJ274" s="15"/>
      <c r="IK274" s="14"/>
      <c r="IL274" s="14"/>
      <c r="IM274" s="48"/>
      <c r="IN274" s="15"/>
      <c r="IO274" s="14"/>
      <c r="IP274" s="14"/>
      <c r="IQ274" s="48"/>
      <c r="IR274" s="15"/>
      <c r="IS274" s="14"/>
    </row>
    <row r="275" spans="1:253" s="12" customFormat="1" ht="15.75" x14ac:dyDescent="0.25">
      <c r="A275" s="57" t="s">
        <v>303</v>
      </c>
      <c r="B275" s="48">
        <f t="shared" si="730"/>
        <v>0</v>
      </c>
      <c r="C275" s="48">
        <f t="shared" si="731"/>
        <v>95.3</v>
      </c>
      <c r="D275" s="48">
        <f t="shared" si="732"/>
        <v>23.63129</v>
      </c>
      <c r="E275" s="15">
        <f t="shared" si="133"/>
        <v>24.796736621196221</v>
      </c>
      <c r="F275" s="15"/>
      <c r="G275" s="48"/>
      <c r="H275" s="48"/>
      <c r="I275" s="48"/>
      <c r="J275" s="48"/>
      <c r="K275" s="48"/>
      <c r="L275" s="48"/>
      <c r="M275" s="48"/>
      <c r="N275" s="48"/>
      <c r="O275" s="48"/>
      <c r="P275" s="48"/>
      <c r="Q275" s="48"/>
      <c r="R275" s="48"/>
      <c r="S275" s="287"/>
      <c r="T275" s="287"/>
      <c r="U275" s="287"/>
      <c r="V275" s="287"/>
      <c r="W275" s="287"/>
      <c r="X275" s="287"/>
      <c r="Y275" s="287"/>
      <c r="Z275" s="287"/>
      <c r="AA275" s="287"/>
      <c r="AB275" s="287"/>
      <c r="AC275" s="287"/>
      <c r="AD275" s="287"/>
      <c r="AE275" s="287"/>
      <c r="AF275" s="287"/>
      <c r="AG275" s="287"/>
      <c r="AH275" s="48"/>
      <c r="AI275" s="48"/>
      <c r="AJ275" s="48"/>
      <c r="AK275" s="48"/>
      <c r="AL275" s="48"/>
      <c r="AM275" s="287"/>
      <c r="AN275" s="287"/>
      <c r="AO275" s="14"/>
      <c r="AP275" s="287"/>
      <c r="AQ275" s="287"/>
      <c r="AR275" s="287"/>
      <c r="AS275" s="287"/>
      <c r="AT275" s="287"/>
      <c r="AU275" s="287"/>
      <c r="AV275" s="287"/>
      <c r="AW275" s="287"/>
      <c r="AX275" s="287"/>
      <c r="AY275" s="287"/>
      <c r="AZ275" s="287"/>
      <c r="BA275" s="81"/>
      <c r="BB275" s="81"/>
      <c r="BC275" s="287"/>
      <c r="BD275" s="287"/>
      <c r="BE275" s="15"/>
      <c r="BF275" s="15"/>
      <c r="BG275" s="287"/>
      <c r="BH275" s="287"/>
      <c r="BI275" s="287"/>
      <c r="BJ275" s="287"/>
      <c r="BK275" s="287"/>
      <c r="BL275" s="287"/>
      <c r="BM275" s="287"/>
      <c r="BN275" s="287"/>
      <c r="BO275" s="287"/>
      <c r="BP275" s="287"/>
      <c r="BQ275" s="287"/>
      <c r="BR275" s="287"/>
      <c r="BS275" s="287"/>
      <c r="BT275" s="287"/>
      <c r="BU275" s="287"/>
      <c r="BV275" s="287"/>
      <c r="BW275" s="287"/>
      <c r="BX275" s="287"/>
      <c r="BY275" s="287"/>
      <c r="BZ275" s="287"/>
      <c r="CA275" s="48">
        <v>95.3</v>
      </c>
      <c r="CB275" s="48">
        <v>23.63129</v>
      </c>
      <c r="CC275" s="14">
        <f t="shared" si="723"/>
        <v>24.796736621196221</v>
      </c>
      <c r="CD275" s="14"/>
      <c r="CE275" s="48"/>
      <c r="CF275" s="15"/>
      <c r="CG275" s="287"/>
      <c r="CH275" s="287"/>
      <c r="CI275" s="287"/>
      <c r="CJ275" s="287"/>
      <c r="CK275" s="287"/>
      <c r="CL275" s="287"/>
      <c r="CM275" s="48"/>
      <c r="CN275" s="15"/>
      <c r="CO275" s="287"/>
      <c r="CP275" s="287"/>
      <c r="CQ275" s="48"/>
      <c r="CR275" s="15"/>
      <c r="CS275" s="287"/>
      <c r="CT275" s="287"/>
      <c r="CU275" s="48"/>
      <c r="CV275" s="15"/>
      <c r="CW275" s="287"/>
      <c r="CX275" s="287"/>
      <c r="CY275" s="48"/>
      <c r="CZ275" s="15"/>
      <c r="DA275" s="287"/>
      <c r="DB275" s="275"/>
      <c r="DC275" s="48"/>
      <c r="DD275" s="48"/>
      <c r="DE275" s="287"/>
      <c r="DF275" s="287"/>
      <c r="DG275" s="48"/>
      <c r="DH275" s="48"/>
      <c r="DI275" s="14"/>
      <c r="DJ275" s="14"/>
      <c r="DK275" s="48"/>
      <c r="DL275" s="15"/>
      <c r="DM275" s="14"/>
      <c r="DN275" s="14"/>
      <c r="DO275" s="48"/>
      <c r="DP275" s="15"/>
      <c r="DQ275" s="14"/>
      <c r="DR275" s="14"/>
      <c r="DS275" s="48"/>
      <c r="DT275" s="15"/>
      <c r="DU275" s="14"/>
      <c r="DV275" s="14"/>
      <c r="DW275" s="48"/>
      <c r="DX275" s="15"/>
      <c r="DY275" s="14"/>
      <c r="DZ275" s="14"/>
      <c r="EA275" s="48"/>
      <c r="EB275" s="15"/>
      <c r="EC275" s="14"/>
      <c r="ED275" s="14"/>
      <c r="EE275" s="48"/>
      <c r="EF275" s="15"/>
      <c r="EG275" s="14"/>
      <c r="EH275" s="14"/>
      <c r="EI275" s="48"/>
      <c r="EJ275" s="15"/>
      <c r="EK275" s="14"/>
      <c r="EL275" s="14"/>
      <c r="EM275" s="48"/>
      <c r="EN275" s="15"/>
      <c r="EO275" s="14"/>
      <c r="EP275" s="14"/>
      <c r="EQ275" s="48"/>
      <c r="ER275" s="15"/>
      <c r="ES275" s="14"/>
      <c r="ET275" s="14"/>
      <c r="EU275" s="48"/>
      <c r="EV275" s="15"/>
      <c r="EW275" s="14"/>
      <c r="EX275" s="14"/>
      <c r="EY275" s="48"/>
      <c r="EZ275" s="15"/>
      <c r="FA275" s="14"/>
      <c r="FB275" s="14"/>
      <c r="FC275" s="48"/>
      <c r="FD275" s="15"/>
      <c r="FE275" s="14"/>
      <c r="FF275" s="14"/>
      <c r="FG275" s="48"/>
      <c r="FH275" s="15"/>
      <c r="FI275" s="14"/>
      <c r="FJ275" s="14"/>
      <c r="FK275" s="48"/>
      <c r="FL275" s="15"/>
      <c r="FM275" s="14"/>
      <c r="FN275" s="14"/>
      <c r="FO275" s="48"/>
      <c r="FP275" s="15"/>
      <c r="FQ275" s="14"/>
      <c r="FR275" s="14"/>
      <c r="FS275" s="48"/>
      <c r="FT275" s="15"/>
      <c r="FU275" s="48"/>
      <c r="FV275" s="48"/>
      <c r="FW275" s="48"/>
      <c r="FX275" s="15"/>
      <c r="FY275" s="48"/>
      <c r="FZ275" s="48"/>
      <c r="GA275" s="48"/>
      <c r="GB275" s="15"/>
      <c r="GC275" s="48"/>
      <c r="GD275" s="48"/>
      <c r="GE275" s="48"/>
      <c r="GF275" s="15"/>
      <c r="GG275" s="48"/>
      <c r="GH275" s="48"/>
      <c r="GI275" s="48"/>
      <c r="GJ275" s="15"/>
      <c r="GK275" s="14"/>
      <c r="GL275" s="14"/>
      <c r="GM275" s="48"/>
      <c r="GN275" s="15"/>
      <c r="GO275" s="14"/>
      <c r="GP275" s="14"/>
      <c r="GQ275" s="48"/>
      <c r="GR275" s="15"/>
      <c r="GS275" s="14"/>
      <c r="GT275" s="14"/>
      <c r="GU275" s="48"/>
      <c r="GV275" s="15"/>
      <c r="GW275" s="14"/>
      <c r="GX275" s="14"/>
      <c r="GY275" s="48"/>
      <c r="GZ275" s="15"/>
      <c r="HA275" s="14"/>
      <c r="HB275" s="14"/>
      <c r="HC275" s="48"/>
      <c r="HD275" s="15"/>
      <c r="HE275" s="14"/>
      <c r="HF275" s="14"/>
      <c r="HG275" s="48"/>
      <c r="HH275" s="48"/>
      <c r="HI275" s="14"/>
      <c r="HJ275" s="14"/>
      <c r="HK275" s="48"/>
      <c r="HL275" s="15"/>
      <c r="HM275" s="14"/>
      <c r="HN275" s="14"/>
      <c r="HO275" s="48"/>
      <c r="HP275" s="15"/>
      <c r="HQ275" s="14"/>
      <c r="HR275" s="14"/>
      <c r="HS275" s="48"/>
      <c r="HT275" s="15"/>
      <c r="HU275" s="14"/>
      <c r="HV275" s="14"/>
      <c r="HW275" s="48"/>
      <c r="HX275" s="15"/>
      <c r="HY275" s="14"/>
      <c r="HZ275" s="14"/>
      <c r="IA275" s="48"/>
      <c r="IB275" s="15"/>
      <c r="IC275" s="14"/>
      <c r="ID275" s="14"/>
      <c r="IE275" s="48"/>
      <c r="IF275" s="15"/>
      <c r="IG275" s="14"/>
      <c r="IH275" s="14"/>
      <c r="II275" s="48"/>
      <c r="IJ275" s="15"/>
      <c r="IK275" s="14"/>
      <c r="IL275" s="14"/>
      <c r="IM275" s="48"/>
      <c r="IN275" s="15"/>
      <c r="IO275" s="14"/>
      <c r="IP275" s="14"/>
      <c r="IQ275" s="48"/>
      <c r="IR275" s="15"/>
      <c r="IS275" s="14"/>
    </row>
    <row r="276" spans="1:253" s="26" customFormat="1" ht="31.5" x14ac:dyDescent="0.25">
      <c r="A276" s="118" t="s">
        <v>408</v>
      </c>
      <c r="B276" s="78">
        <f t="shared" si="730"/>
        <v>576.9</v>
      </c>
      <c r="C276" s="78">
        <f t="shared" si="731"/>
        <v>116885.928</v>
      </c>
      <c r="D276" s="78">
        <f t="shared" si="732"/>
        <v>115140.6637</v>
      </c>
      <c r="E276" s="81">
        <f t="shared" ref="E276" si="733">D276/C276*100</f>
        <v>98.506865343106142</v>
      </c>
      <c r="F276" s="81"/>
      <c r="G276" s="81">
        <f>G277+G278+G280+G281+G286</f>
        <v>0</v>
      </c>
      <c r="H276" s="81">
        <f t="shared" ref="H276:BP276" si="734">H277+H278+H280+H281+H286</f>
        <v>0</v>
      </c>
      <c r="I276" s="81">
        <f t="shared" si="734"/>
        <v>0</v>
      </c>
      <c r="J276" s="81"/>
      <c r="K276" s="81">
        <f t="shared" si="734"/>
        <v>0</v>
      </c>
      <c r="L276" s="81">
        <f t="shared" si="734"/>
        <v>0</v>
      </c>
      <c r="M276" s="81">
        <f t="shared" si="734"/>
        <v>0</v>
      </c>
      <c r="N276" s="81">
        <f t="shared" ref="N276" si="735">N277+N278+N280+N281+N286</f>
        <v>0</v>
      </c>
      <c r="O276" s="81">
        <f t="shared" si="734"/>
        <v>0</v>
      </c>
      <c r="P276" s="81">
        <f t="shared" si="734"/>
        <v>0</v>
      </c>
      <c r="Q276" s="81"/>
      <c r="R276" s="81"/>
      <c r="S276" s="81">
        <f t="shared" si="734"/>
        <v>0</v>
      </c>
      <c r="T276" s="81">
        <f t="shared" si="734"/>
        <v>0</v>
      </c>
      <c r="U276" s="81">
        <f t="shared" si="734"/>
        <v>0</v>
      </c>
      <c r="V276" s="81"/>
      <c r="W276" s="81">
        <f t="shared" si="734"/>
        <v>0</v>
      </c>
      <c r="X276" s="81">
        <f t="shared" si="734"/>
        <v>0</v>
      </c>
      <c r="Y276" s="81">
        <f t="shared" si="734"/>
        <v>0</v>
      </c>
      <c r="Z276" s="81">
        <f t="shared" ref="Z276" si="736">Z277+Z278+Z280+Z281+Z286</f>
        <v>0</v>
      </c>
      <c r="AA276" s="81">
        <f t="shared" si="734"/>
        <v>0</v>
      </c>
      <c r="AB276" s="81">
        <f t="shared" si="734"/>
        <v>0</v>
      </c>
      <c r="AC276" s="81">
        <f t="shared" si="734"/>
        <v>0</v>
      </c>
      <c r="AD276" s="81">
        <f t="shared" ref="AD276" si="737">AD277+AD278+AD280+AD281+AD286</f>
        <v>0</v>
      </c>
      <c r="AE276" s="81">
        <f t="shared" si="734"/>
        <v>0</v>
      </c>
      <c r="AF276" s="81">
        <f t="shared" ref="AF276" si="738">AF277+AF278+AF280+AF281+AF286</f>
        <v>0</v>
      </c>
      <c r="AG276" s="81"/>
      <c r="AH276" s="81">
        <f t="shared" ref="AH276" si="739">AH277+AH278+AH280+AH281+AH286</f>
        <v>576.9</v>
      </c>
      <c r="AI276" s="81">
        <f t="shared" si="734"/>
        <v>576.9</v>
      </c>
      <c r="AJ276" s="81">
        <f t="shared" ref="AJ276" si="740">AJ277+AJ278+AJ280+AJ281+AJ286</f>
        <v>576.9</v>
      </c>
      <c r="AK276" s="81">
        <f t="shared" si="734"/>
        <v>100</v>
      </c>
      <c r="AL276" s="81"/>
      <c r="AM276" s="78">
        <f t="shared" si="734"/>
        <v>1117.028</v>
      </c>
      <c r="AN276" s="78">
        <f t="shared" ref="AN276" si="741">AN277+AN278+AN280+AN281+AN286</f>
        <v>1117.028</v>
      </c>
      <c r="AO276" s="79">
        <f t="shared" ref="AO276" si="742">AN276/AM276*100</f>
        <v>100</v>
      </c>
      <c r="AP276" s="79"/>
      <c r="AQ276" s="81">
        <f t="shared" si="734"/>
        <v>0</v>
      </c>
      <c r="AR276" s="81">
        <f t="shared" si="734"/>
        <v>0</v>
      </c>
      <c r="AS276" s="81">
        <f t="shared" si="734"/>
        <v>0</v>
      </c>
      <c r="AT276" s="81"/>
      <c r="AU276" s="81">
        <f>SUM(AU277:AU286)</f>
        <v>2059</v>
      </c>
      <c r="AV276" s="81">
        <f t="shared" ref="AV276:AZ276" si="743">SUM(AV277:AV286)</f>
        <v>2059</v>
      </c>
      <c r="AW276" s="81">
        <f>AV276/AU276*100</f>
        <v>100</v>
      </c>
      <c r="AX276" s="81"/>
      <c r="AY276" s="81">
        <f t="shared" si="743"/>
        <v>5739</v>
      </c>
      <c r="AZ276" s="81">
        <f t="shared" si="743"/>
        <v>5739</v>
      </c>
      <c r="BA276" s="81">
        <f t="shared" si="706"/>
        <v>100</v>
      </c>
      <c r="BB276" s="81"/>
      <c r="BC276" s="81">
        <f t="shared" si="734"/>
        <v>1200</v>
      </c>
      <c r="BD276" s="81">
        <f t="shared" ref="BD276" si="744">BD277+BD278+BD280+BD281+BD286</f>
        <v>1200</v>
      </c>
      <c r="BE276" s="81">
        <f>BD276/BC276*100</f>
        <v>100</v>
      </c>
      <c r="BF276" s="81"/>
      <c r="BG276" s="81">
        <f t="shared" si="734"/>
        <v>0</v>
      </c>
      <c r="BH276" s="81">
        <f t="shared" si="734"/>
        <v>0</v>
      </c>
      <c r="BI276" s="81">
        <f t="shared" si="734"/>
        <v>0</v>
      </c>
      <c r="BJ276" s="81"/>
      <c r="BK276" s="81">
        <f t="shared" si="734"/>
        <v>0</v>
      </c>
      <c r="BL276" s="81">
        <f t="shared" si="734"/>
        <v>0</v>
      </c>
      <c r="BM276" s="81">
        <f t="shared" si="734"/>
        <v>0</v>
      </c>
      <c r="BN276" s="81"/>
      <c r="BO276" s="81">
        <f t="shared" si="734"/>
        <v>0</v>
      </c>
      <c r="BP276" s="81">
        <f t="shared" si="734"/>
        <v>0</v>
      </c>
      <c r="BQ276" s="81">
        <f t="shared" ref="BQ276:CC276" si="745">BQ277+BQ278+BQ280+BQ281+BQ286</f>
        <v>0</v>
      </c>
      <c r="BR276" s="81"/>
      <c r="BS276" s="81">
        <f t="shared" si="745"/>
        <v>0</v>
      </c>
      <c r="BT276" s="81">
        <f t="shared" si="745"/>
        <v>0</v>
      </c>
      <c r="BU276" s="81">
        <f t="shared" si="745"/>
        <v>0</v>
      </c>
      <c r="BV276" s="81"/>
      <c r="BW276" s="81">
        <f t="shared" si="745"/>
        <v>0</v>
      </c>
      <c r="BX276" s="81">
        <f t="shared" si="745"/>
        <v>0</v>
      </c>
      <c r="BY276" s="81">
        <f t="shared" si="745"/>
        <v>0</v>
      </c>
      <c r="BZ276" s="81"/>
      <c r="CA276" s="81">
        <f>SUM(CA277:CA286)</f>
        <v>3213.1000000000004</v>
      </c>
      <c r="CB276" s="81">
        <f>SUM(CB277:CB286)</f>
        <v>3213.1000000000004</v>
      </c>
      <c r="CC276" s="81">
        <f t="shared" si="745"/>
        <v>400</v>
      </c>
      <c r="CD276" s="81"/>
      <c r="CE276" s="81"/>
      <c r="CF276" s="81">
        <f>SUM(CF277:CF286)</f>
        <v>0</v>
      </c>
      <c r="CG276" s="81"/>
      <c r="CH276" s="81"/>
      <c r="CI276" s="81">
        <f t="shared" ref="CI276:CK276" si="746">CI277+CI278+CI280+CI281+CI286</f>
        <v>0</v>
      </c>
      <c r="CJ276" s="81">
        <f t="shared" si="746"/>
        <v>0</v>
      </c>
      <c r="CK276" s="81">
        <f t="shared" si="746"/>
        <v>0</v>
      </c>
      <c r="CL276" s="81"/>
      <c r="CM276" s="81">
        <f>SUM(CM277:CM286)</f>
        <v>0</v>
      </c>
      <c r="CN276" s="81">
        <f>SUM(CN277:CN286)</f>
        <v>0</v>
      </c>
      <c r="CO276" s="81"/>
      <c r="CP276" s="81"/>
      <c r="CQ276" s="81">
        <f>SUM(CQ277:CQ286)</f>
        <v>0</v>
      </c>
      <c r="CR276" s="81">
        <f>SUM(CR277:CR286)</f>
        <v>0</v>
      </c>
      <c r="CS276" s="81"/>
      <c r="CT276" s="81"/>
      <c r="CU276" s="81">
        <f>SUM(CU277:CU286)</f>
        <v>0</v>
      </c>
      <c r="CV276" s="81">
        <f>SUM(CV277:CV286)</f>
        <v>0</v>
      </c>
      <c r="CW276" s="81"/>
      <c r="CX276" s="81"/>
      <c r="CY276" s="81">
        <f>SUM(CY277:CY286)</f>
        <v>0</v>
      </c>
      <c r="CZ276" s="81">
        <f>SUM(CZ277:CZ286)</f>
        <v>0</v>
      </c>
      <c r="DA276" s="81"/>
      <c r="DB276" s="154"/>
      <c r="DC276" s="81">
        <f>SUM(DC277:DC286)</f>
        <v>0</v>
      </c>
      <c r="DD276" s="81">
        <f>SUM(DD277:DD286)</f>
        <v>0</v>
      </c>
      <c r="DE276" s="81"/>
      <c r="DF276" s="81"/>
      <c r="DG276" s="81">
        <f>SUM(DG277:DG286)</f>
        <v>50</v>
      </c>
      <c r="DH276" s="81">
        <f>SUM(DH277:DH286)</f>
        <v>50</v>
      </c>
      <c r="DI276" s="79">
        <f t="shared" ref="DI276:DI333" si="747">DH276/DG276*100</f>
        <v>100</v>
      </c>
      <c r="DJ276" s="79"/>
      <c r="DK276" s="81">
        <f>SUM(DK277:DK286)</f>
        <v>0</v>
      </c>
      <c r="DL276" s="81">
        <f>SUM(DL277:DL286)</f>
        <v>0</v>
      </c>
      <c r="DM276" s="79"/>
      <c r="DN276" s="79"/>
      <c r="DO276" s="81">
        <f>SUM(DO277:DO286)</f>
        <v>0</v>
      </c>
      <c r="DP276" s="81">
        <f>SUM(DP277:DP286)</f>
        <v>0</v>
      </c>
      <c r="DQ276" s="79"/>
      <c r="DR276" s="79"/>
      <c r="DS276" s="81">
        <f>SUM(DS277:DS286)</f>
        <v>0</v>
      </c>
      <c r="DT276" s="81">
        <f>SUM(DT277:DT286)</f>
        <v>0</v>
      </c>
      <c r="DU276" s="79"/>
      <c r="DV276" s="79"/>
      <c r="DW276" s="81">
        <f>SUM(DW277:DW286)</f>
        <v>0</v>
      </c>
      <c r="DX276" s="81">
        <f>SUM(DX277:DX286)</f>
        <v>0</v>
      </c>
      <c r="DY276" s="79"/>
      <c r="DZ276" s="79"/>
      <c r="EA276" s="81">
        <f>SUM(EA277:EA286)</f>
        <v>0</v>
      </c>
      <c r="EB276" s="81">
        <f>SUM(EB277:EB286)</f>
        <v>0</v>
      </c>
      <c r="EC276" s="79"/>
      <c r="ED276" s="79"/>
      <c r="EE276" s="81">
        <f>SUM(EE277:EE286)</f>
        <v>0</v>
      </c>
      <c r="EF276" s="81">
        <f>SUM(EF277:EF286)</f>
        <v>0</v>
      </c>
      <c r="EG276" s="79"/>
      <c r="EH276" s="79"/>
      <c r="EI276" s="81">
        <f>SUM(EI277:EI286)</f>
        <v>37000</v>
      </c>
      <c r="EJ276" s="81">
        <f>SUM(EJ277:EJ286)</f>
        <v>37000</v>
      </c>
      <c r="EK276" s="79">
        <f t="shared" ref="EK276" si="748">EJ276/EI276*100</f>
        <v>100</v>
      </c>
      <c r="EL276" s="79"/>
      <c r="EM276" s="81">
        <f>SUM(EM277:EM286)</f>
        <v>0</v>
      </c>
      <c r="EN276" s="81">
        <f>SUM(EN277:EN286)</f>
        <v>0</v>
      </c>
      <c r="EO276" s="79"/>
      <c r="EP276" s="79"/>
      <c r="EQ276" s="81">
        <f>SUM(EQ277:EQ286)</f>
        <v>0</v>
      </c>
      <c r="ER276" s="81">
        <f>SUM(ER277:ER286)</f>
        <v>0</v>
      </c>
      <c r="ES276" s="79"/>
      <c r="ET276" s="79"/>
      <c r="EU276" s="81">
        <f>SUM(EU277:EU286)</f>
        <v>0</v>
      </c>
      <c r="EV276" s="81">
        <f>SUM(EV277:EV286)</f>
        <v>0</v>
      </c>
      <c r="EW276" s="79"/>
      <c r="EX276" s="79"/>
      <c r="EY276" s="81">
        <f>SUM(EY277:EY286)</f>
        <v>0</v>
      </c>
      <c r="EZ276" s="81">
        <f>SUM(EZ277:EZ286)</f>
        <v>0</v>
      </c>
      <c r="FA276" s="79"/>
      <c r="FB276" s="79"/>
      <c r="FC276" s="81">
        <f>SUM(FC277:FC286)</f>
        <v>0</v>
      </c>
      <c r="FD276" s="81">
        <f>SUM(FD277:FD286)</f>
        <v>0</v>
      </c>
      <c r="FE276" s="79"/>
      <c r="FF276" s="79"/>
      <c r="FG276" s="81">
        <f>SUM(FG277:FG286)</f>
        <v>0</v>
      </c>
      <c r="FH276" s="81">
        <f>SUM(FH277:FH286)</f>
        <v>0</v>
      </c>
      <c r="FI276" s="79"/>
      <c r="FJ276" s="79"/>
      <c r="FK276" s="81">
        <f>SUM(FK277:FK286)</f>
        <v>0</v>
      </c>
      <c r="FL276" s="81">
        <f>SUM(FL277:FL286)</f>
        <v>0</v>
      </c>
      <c r="FM276" s="79"/>
      <c r="FN276" s="79"/>
      <c r="FO276" s="81">
        <f>SUM(FO277:FO286)</f>
        <v>0</v>
      </c>
      <c r="FP276" s="81">
        <f>SUM(FP277:FP286)</f>
        <v>0</v>
      </c>
      <c r="FQ276" s="79"/>
      <c r="FR276" s="79"/>
      <c r="FS276" s="81">
        <f t="shared" ref="FS276:FU276" si="749">FS277+FS278+FS280+FS281+FS286</f>
        <v>500.9</v>
      </c>
      <c r="FT276" s="81">
        <f t="shared" si="749"/>
        <v>425</v>
      </c>
      <c r="FU276" s="81">
        <f t="shared" si="749"/>
        <v>84.847274905170707</v>
      </c>
      <c r="FV276" s="81"/>
      <c r="FW276" s="81">
        <f t="shared" ref="FW276:FX276" si="750">FW277+FW278+FW280+FW281+FW286</f>
        <v>0</v>
      </c>
      <c r="FX276" s="81">
        <f t="shared" si="750"/>
        <v>0</v>
      </c>
      <c r="FY276" s="81"/>
      <c r="FZ276" s="81"/>
      <c r="GA276" s="81"/>
      <c r="GB276" s="81"/>
      <c r="GC276" s="81"/>
      <c r="GD276" s="81"/>
      <c r="GE276" s="81"/>
      <c r="GF276" s="81"/>
      <c r="GG276" s="81"/>
      <c r="GH276" s="81"/>
      <c r="GI276" s="81">
        <f>SUM(GI277:GI286)</f>
        <v>65000</v>
      </c>
      <c r="GJ276" s="81">
        <f>SUM(GJ277:GJ286)</f>
        <v>63330.635699999999</v>
      </c>
      <c r="GK276" s="79">
        <f t="shared" si="708"/>
        <v>97.431747230769233</v>
      </c>
      <c r="GL276" s="79"/>
      <c r="GM276" s="81"/>
      <c r="GN276" s="81"/>
      <c r="GO276" s="79"/>
      <c r="GP276" s="79"/>
      <c r="GQ276" s="81"/>
      <c r="GR276" s="81"/>
      <c r="GS276" s="79"/>
      <c r="GT276" s="79"/>
      <c r="GU276" s="81"/>
      <c r="GV276" s="81"/>
      <c r="GW276" s="79"/>
      <c r="GX276" s="79"/>
      <c r="GY276" s="81"/>
      <c r="GZ276" s="81"/>
      <c r="HA276" s="79"/>
      <c r="HB276" s="79"/>
      <c r="HC276" s="81"/>
      <c r="HD276" s="81"/>
      <c r="HE276" s="79"/>
      <c r="HF276" s="79"/>
      <c r="HG276" s="81"/>
      <c r="HH276" s="81"/>
      <c r="HI276" s="79"/>
      <c r="HJ276" s="79"/>
      <c r="HK276" s="81">
        <f>SUM(HK277:HK286)</f>
        <v>430</v>
      </c>
      <c r="HL276" s="81">
        <f>SUM(HL277:HL286)</f>
        <v>430</v>
      </c>
      <c r="HM276" s="79">
        <f t="shared" ref="HM276:HM325" si="751">HL276/HK276*100</f>
        <v>100</v>
      </c>
      <c r="HN276" s="79"/>
      <c r="HO276" s="81"/>
      <c r="HP276" s="81"/>
      <c r="HQ276" s="79"/>
      <c r="HR276" s="79"/>
      <c r="HS276" s="81"/>
      <c r="HT276" s="81"/>
      <c r="HU276" s="79"/>
      <c r="HV276" s="79"/>
      <c r="HW276" s="81"/>
      <c r="HX276" s="81"/>
      <c r="HY276" s="79"/>
      <c r="HZ276" s="79"/>
      <c r="IA276" s="81"/>
      <c r="IB276" s="81"/>
      <c r="IC276" s="79"/>
      <c r="ID276" s="79"/>
      <c r="IE276" s="81"/>
      <c r="IF276" s="81"/>
      <c r="IG276" s="79"/>
      <c r="IH276" s="79"/>
      <c r="II276" s="81"/>
      <c r="IJ276" s="81"/>
      <c r="IK276" s="79"/>
      <c r="IL276" s="79"/>
      <c r="IM276" s="81"/>
      <c r="IN276" s="81"/>
      <c r="IO276" s="79"/>
      <c r="IP276" s="79"/>
      <c r="IQ276" s="81"/>
      <c r="IR276" s="81"/>
      <c r="IS276" s="79"/>
    </row>
    <row r="277" spans="1:253" s="12" customFormat="1" ht="31.5" x14ac:dyDescent="0.25">
      <c r="A277" s="57" t="s">
        <v>350</v>
      </c>
      <c r="B277" s="48">
        <f t="shared" si="730"/>
        <v>576.9</v>
      </c>
      <c r="C277" s="48">
        <f t="shared" si="731"/>
        <v>14146.127999999999</v>
      </c>
      <c r="D277" s="48">
        <f t="shared" si="732"/>
        <v>14070.227999999999</v>
      </c>
      <c r="E277" s="15">
        <f t="shared" si="133"/>
        <v>99.463457420998878</v>
      </c>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4"/>
      <c r="AD277" s="15"/>
      <c r="AE277" s="15"/>
      <c r="AF277" s="15"/>
      <c r="AG277" s="15"/>
      <c r="AH277" s="15">
        <v>576.9</v>
      </c>
      <c r="AI277" s="15">
        <v>576.9</v>
      </c>
      <c r="AJ277" s="15">
        <v>576.9</v>
      </c>
      <c r="AK277" s="14">
        <f t="shared" si="213"/>
        <v>100</v>
      </c>
      <c r="AL277" s="14"/>
      <c r="AM277" s="48">
        <v>1117.028</v>
      </c>
      <c r="AN277" s="48">
        <v>1117.028</v>
      </c>
      <c r="AO277" s="14">
        <f>AN277/AM277*100</f>
        <v>100</v>
      </c>
      <c r="AP277" s="14"/>
      <c r="AQ277" s="15"/>
      <c r="AR277" s="15"/>
      <c r="AS277" s="14"/>
      <c r="AT277" s="14"/>
      <c r="AU277" s="15">
        <v>2059</v>
      </c>
      <c r="AV277" s="15">
        <v>2059</v>
      </c>
      <c r="AW277" s="15">
        <f t="shared" ref="AW277:AW298" si="752">AV277/AU277*100</f>
        <v>100</v>
      </c>
      <c r="AX277" s="15"/>
      <c r="AY277" s="14">
        <v>5739</v>
      </c>
      <c r="AZ277" s="14">
        <v>5739</v>
      </c>
      <c r="BA277" s="15">
        <f t="shared" si="706"/>
        <v>100</v>
      </c>
      <c r="BB277" s="15"/>
      <c r="BC277" s="15">
        <v>1200</v>
      </c>
      <c r="BD277" s="15">
        <v>1200</v>
      </c>
      <c r="BE277" s="15">
        <f>BD277/BC277*100</f>
        <v>100</v>
      </c>
      <c r="BF277" s="15"/>
      <c r="BG277" s="15"/>
      <c r="BH277" s="15"/>
      <c r="BI277" s="14"/>
      <c r="BJ277" s="14"/>
      <c r="BK277" s="15"/>
      <c r="BL277" s="15"/>
      <c r="BM277" s="14"/>
      <c r="BN277" s="14"/>
      <c r="BO277" s="15"/>
      <c r="BP277" s="15"/>
      <c r="BQ277" s="14"/>
      <c r="BR277" s="14"/>
      <c r="BS277" s="15"/>
      <c r="BT277" s="15"/>
      <c r="BU277" s="14"/>
      <c r="BV277" s="14"/>
      <c r="BW277" s="15"/>
      <c r="BX277" s="15"/>
      <c r="BY277" s="14"/>
      <c r="BZ277" s="14"/>
      <c r="CA277" s="48">
        <v>2473.3000000000002</v>
      </c>
      <c r="CB277" s="48">
        <v>2473.3000000000002</v>
      </c>
      <c r="CC277" s="14">
        <f t="shared" ref="CC277:CC286" si="753">CB277/CA277*100</f>
        <v>100</v>
      </c>
      <c r="CD277" s="14"/>
      <c r="CE277" s="48"/>
      <c r="CF277" s="15"/>
      <c r="CG277" s="14"/>
      <c r="CH277" s="14"/>
      <c r="CI277" s="15"/>
      <c r="CJ277" s="15"/>
      <c r="CK277" s="14"/>
      <c r="CL277" s="14"/>
      <c r="CM277" s="48"/>
      <c r="CN277" s="15"/>
      <c r="CO277" s="14"/>
      <c r="CP277" s="14"/>
      <c r="CQ277" s="48"/>
      <c r="CR277" s="15"/>
      <c r="CS277" s="14"/>
      <c r="CT277" s="14"/>
      <c r="CU277" s="48"/>
      <c r="CV277" s="15"/>
      <c r="CW277" s="14"/>
      <c r="CX277" s="14"/>
      <c r="CY277" s="48"/>
      <c r="CZ277" s="15"/>
      <c r="DA277" s="14"/>
      <c r="DB277" s="155"/>
      <c r="DC277" s="48"/>
      <c r="DD277" s="48"/>
      <c r="DE277" s="14"/>
      <c r="DF277" s="14"/>
      <c r="DG277" s="14">
        <v>50</v>
      </c>
      <c r="DH277" s="14">
        <v>50</v>
      </c>
      <c r="DI277" s="14">
        <f t="shared" si="747"/>
        <v>100</v>
      </c>
      <c r="DJ277" s="14"/>
      <c r="DK277" s="14"/>
      <c r="DL277" s="14"/>
      <c r="DM277" s="14"/>
      <c r="DN277" s="14"/>
      <c r="DO277" s="14"/>
      <c r="DP277" s="14"/>
      <c r="DQ277" s="14"/>
      <c r="DR277" s="14"/>
      <c r="DS277" s="14"/>
      <c r="DT277" s="14"/>
      <c r="DU277" s="14"/>
      <c r="DV277" s="14"/>
      <c r="DW277" s="14"/>
      <c r="DX277" s="14"/>
      <c r="DY277" s="14"/>
      <c r="DZ277" s="14"/>
      <c r="EA277" s="14"/>
      <c r="EB277" s="14"/>
      <c r="EC277" s="14"/>
      <c r="ED277" s="14"/>
      <c r="EE277" s="14"/>
      <c r="EF277" s="14"/>
      <c r="EG277" s="14"/>
      <c r="EH277" s="14"/>
      <c r="EI277" s="14"/>
      <c r="EJ277" s="14"/>
      <c r="EK277" s="14"/>
      <c r="EL277" s="14"/>
      <c r="EM277" s="14"/>
      <c r="EN277" s="14"/>
      <c r="EO277" s="14"/>
      <c r="EP277" s="14"/>
      <c r="EQ277" s="14"/>
      <c r="ER277" s="14"/>
      <c r="ES277" s="14"/>
      <c r="ET277" s="14"/>
      <c r="EU277" s="14"/>
      <c r="EV277" s="14"/>
      <c r="EW277" s="14"/>
      <c r="EX277" s="14"/>
      <c r="EY277" s="14"/>
      <c r="EZ277" s="14"/>
      <c r="FA277" s="14"/>
      <c r="FB277" s="14"/>
      <c r="FC277" s="14"/>
      <c r="FD277" s="14"/>
      <c r="FE277" s="14"/>
      <c r="FF277" s="14"/>
      <c r="FG277" s="14"/>
      <c r="FH277" s="14"/>
      <c r="FI277" s="14"/>
      <c r="FJ277" s="14"/>
      <c r="FK277" s="14"/>
      <c r="FL277" s="14"/>
      <c r="FM277" s="14"/>
      <c r="FN277" s="14"/>
      <c r="FO277" s="14"/>
      <c r="FP277" s="14"/>
      <c r="FQ277" s="14"/>
      <c r="FR277" s="14"/>
      <c r="FS277" s="133">
        <v>500.9</v>
      </c>
      <c r="FT277" s="133">
        <v>425</v>
      </c>
      <c r="FU277" s="14">
        <f t="shared" ref="FU277" si="754">FT277/FS277*100</f>
        <v>84.847274905170707</v>
      </c>
      <c r="FV277" s="14"/>
      <c r="FW277" s="133"/>
      <c r="FX277" s="133"/>
      <c r="FY277" s="14"/>
      <c r="FZ277" s="14"/>
      <c r="GA277" s="133"/>
      <c r="GB277" s="133"/>
      <c r="GC277" s="14"/>
      <c r="GD277" s="14"/>
      <c r="GE277" s="133"/>
      <c r="GF277" s="133"/>
      <c r="GG277" s="14"/>
      <c r="GH277" s="14"/>
      <c r="GI277" s="133"/>
      <c r="GJ277" s="133"/>
      <c r="GK277" s="14"/>
      <c r="GL277" s="14"/>
      <c r="GM277" s="133"/>
      <c r="GN277" s="133"/>
      <c r="GO277" s="14"/>
      <c r="GP277" s="14"/>
      <c r="GQ277" s="133"/>
      <c r="GR277" s="133"/>
      <c r="GS277" s="14"/>
      <c r="GT277" s="14"/>
      <c r="GU277" s="133"/>
      <c r="GV277" s="133"/>
      <c r="GW277" s="14"/>
      <c r="GX277" s="14"/>
      <c r="GY277" s="133"/>
      <c r="GZ277" s="133"/>
      <c r="HA277" s="14"/>
      <c r="HB277" s="14"/>
      <c r="HC277" s="133"/>
      <c r="HD277" s="133"/>
      <c r="HE277" s="14"/>
      <c r="HF277" s="14"/>
      <c r="HG277" s="133"/>
      <c r="HH277" s="133"/>
      <c r="HI277" s="14"/>
      <c r="HJ277" s="14"/>
      <c r="HK277" s="133">
        <v>430</v>
      </c>
      <c r="HL277" s="133">
        <v>430</v>
      </c>
      <c r="HM277" s="14">
        <f t="shared" si="751"/>
        <v>100</v>
      </c>
      <c r="HN277" s="14"/>
      <c r="HO277" s="133"/>
      <c r="HP277" s="133"/>
      <c r="HQ277" s="14"/>
      <c r="HR277" s="14"/>
      <c r="HS277" s="133"/>
      <c r="HT277" s="133"/>
      <c r="HU277" s="14"/>
      <c r="HV277" s="14"/>
      <c r="HW277" s="133"/>
      <c r="HX277" s="133"/>
      <c r="HY277" s="14"/>
      <c r="HZ277" s="14"/>
      <c r="IA277" s="133"/>
      <c r="IB277" s="133"/>
      <c r="IC277" s="14"/>
      <c r="ID277" s="14"/>
      <c r="IE277" s="133"/>
      <c r="IF277" s="133"/>
      <c r="IG277" s="14"/>
      <c r="IH277" s="14"/>
      <c r="II277" s="133"/>
      <c r="IJ277" s="133"/>
      <c r="IK277" s="14"/>
      <c r="IL277" s="14"/>
      <c r="IM277" s="133"/>
      <c r="IN277" s="133"/>
      <c r="IO277" s="14"/>
      <c r="IP277" s="14"/>
      <c r="IQ277" s="133"/>
      <c r="IR277" s="133"/>
      <c r="IS277" s="14"/>
    </row>
    <row r="278" spans="1:253" s="12" customFormat="1" ht="15.75" x14ac:dyDescent="0.25">
      <c r="A278" s="57" t="s">
        <v>404</v>
      </c>
      <c r="B278" s="48">
        <f t="shared" si="730"/>
        <v>0</v>
      </c>
      <c r="C278" s="48">
        <f t="shared" si="731"/>
        <v>101226</v>
      </c>
      <c r="D278" s="48">
        <f t="shared" si="732"/>
        <v>99556.587700000004</v>
      </c>
      <c r="E278" s="15">
        <f t="shared" si="133"/>
        <v>98.350806808527452</v>
      </c>
      <c r="F278" s="15"/>
      <c r="G278" s="48"/>
      <c r="H278" s="48"/>
      <c r="I278" s="48"/>
      <c r="J278" s="48"/>
      <c r="K278" s="48"/>
      <c r="L278" s="48"/>
      <c r="M278" s="48"/>
      <c r="N278" s="48"/>
      <c r="O278" s="48"/>
      <c r="P278" s="48"/>
      <c r="Q278" s="48"/>
      <c r="R278" s="48"/>
      <c r="S278" s="287"/>
      <c r="T278" s="287"/>
      <c r="U278" s="287"/>
      <c r="V278" s="287"/>
      <c r="W278" s="287"/>
      <c r="X278" s="287"/>
      <c r="Y278" s="287"/>
      <c r="Z278" s="287"/>
      <c r="AA278" s="287"/>
      <c r="AB278" s="287"/>
      <c r="AC278" s="287"/>
      <c r="AD278" s="15"/>
      <c r="AE278" s="15"/>
      <c r="AF278" s="15"/>
      <c r="AG278" s="15"/>
      <c r="AH278" s="15"/>
      <c r="AI278" s="15"/>
      <c r="AJ278" s="15"/>
      <c r="AK278" s="48"/>
      <c r="AL278" s="48"/>
      <c r="AM278" s="15"/>
      <c r="AN278" s="15"/>
      <c r="AO278" s="15"/>
      <c r="AP278" s="15"/>
      <c r="AQ278" s="15"/>
      <c r="AR278" s="15"/>
      <c r="AS278" s="287"/>
      <c r="AT278" s="287"/>
      <c r="AU278" s="15"/>
      <c r="AV278" s="15"/>
      <c r="AW278" s="15"/>
      <c r="AX278" s="15"/>
      <c r="AY278" s="287"/>
      <c r="AZ278" s="287"/>
      <c r="BA278" s="287"/>
      <c r="BB278" s="287"/>
      <c r="BC278" s="15"/>
      <c r="BD278" s="15"/>
      <c r="BE278" s="287"/>
      <c r="BF278" s="287"/>
      <c r="BG278" s="15"/>
      <c r="BH278" s="15"/>
      <c r="BI278" s="287"/>
      <c r="BJ278" s="287"/>
      <c r="BK278" s="15"/>
      <c r="BL278" s="15"/>
      <c r="BM278" s="287"/>
      <c r="BN278" s="287"/>
      <c r="BO278" s="15"/>
      <c r="BP278" s="15"/>
      <c r="BQ278" s="287"/>
      <c r="BR278" s="287"/>
      <c r="BS278" s="15"/>
      <c r="BT278" s="15"/>
      <c r="BU278" s="287"/>
      <c r="BV278" s="287"/>
      <c r="BW278" s="15"/>
      <c r="BX278" s="15"/>
      <c r="BY278" s="287"/>
      <c r="BZ278" s="287"/>
      <c r="CA278" s="48"/>
      <c r="CB278" s="48"/>
      <c r="CC278" s="14"/>
      <c r="CD278" s="14"/>
      <c r="CE278" s="48"/>
      <c r="CF278" s="15"/>
      <c r="CG278" s="287"/>
      <c r="CH278" s="287"/>
      <c r="CI278" s="15"/>
      <c r="CJ278" s="15"/>
      <c r="CK278" s="287"/>
      <c r="CL278" s="287"/>
      <c r="CM278" s="48"/>
      <c r="CN278" s="15"/>
      <c r="CO278" s="287"/>
      <c r="CP278" s="287"/>
      <c r="CQ278" s="48"/>
      <c r="CR278" s="15"/>
      <c r="CS278" s="287"/>
      <c r="CT278" s="287"/>
      <c r="CU278" s="48"/>
      <c r="CV278" s="15"/>
      <c r="CW278" s="287"/>
      <c r="CX278" s="287"/>
      <c r="CY278" s="48"/>
      <c r="CZ278" s="15"/>
      <c r="DA278" s="287"/>
      <c r="DB278" s="275"/>
      <c r="DC278" s="48"/>
      <c r="DD278" s="48"/>
      <c r="DE278" s="287"/>
      <c r="DF278" s="287"/>
      <c r="DG278" s="14"/>
      <c r="DH278" s="14"/>
      <c r="DI278" s="14"/>
      <c r="DJ278" s="14"/>
      <c r="DK278" s="14"/>
      <c r="DL278" s="14"/>
      <c r="DM278" s="14"/>
      <c r="DN278" s="14"/>
      <c r="DO278" s="14"/>
      <c r="DP278" s="14"/>
      <c r="DQ278" s="14"/>
      <c r="DR278" s="14"/>
      <c r="DS278" s="14"/>
      <c r="DT278" s="14"/>
      <c r="DU278" s="14"/>
      <c r="DV278" s="14"/>
      <c r="DW278" s="14"/>
      <c r="DX278" s="14"/>
      <c r="DY278" s="14"/>
      <c r="DZ278" s="14"/>
      <c r="EA278" s="14"/>
      <c r="EB278" s="14"/>
      <c r="EC278" s="14"/>
      <c r="ED278" s="14"/>
      <c r="EE278" s="14"/>
      <c r="EF278" s="14"/>
      <c r="EG278" s="14"/>
      <c r="EH278" s="14"/>
      <c r="EI278" s="14">
        <v>37000</v>
      </c>
      <c r="EJ278" s="14">
        <v>37000</v>
      </c>
      <c r="EK278" s="14">
        <f>EJ278/EI278*100</f>
        <v>100</v>
      </c>
      <c r="EL278" s="14"/>
      <c r="EM278" s="14"/>
      <c r="EN278" s="14"/>
      <c r="EO278" s="14"/>
      <c r="EP278" s="14"/>
      <c r="EQ278" s="14"/>
      <c r="ER278" s="14"/>
      <c r="ES278" s="14"/>
      <c r="ET278" s="14"/>
      <c r="EU278" s="14"/>
      <c r="EV278" s="14"/>
      <c r="EW278" s="14"/>
      <c r="EX278" s="14"/>
      <c r="EY278" s="14"/>
      <c r="EZ278" s="14"/>
      <c r="FA278" s="14"/>
      <c r="FB278" s="14"/>
      <c r="FC278" s="14"/>
      <c r="FD278" s="14"/>
      <c r="FE278" s="14"/>
      <c r="FF278" s="14"/>
      <c r="FG278" s="14"/>
      <c r="FH278" s="14"/>
      <c r="FI278" s="14"/>
      <c r="FJ278" s="14"/>
      <c r="FK278" s="14"/>
      <c r="FL278" s="14"/>
      <c r="FM278" s="14"/>
      <c r="FN278" s="14"/>
      <c r="FO278" s="14"/>
      <c r="FP278" s="14"/>
      <c r="FQ278" s="14"/>
      <c r="FR278" s="14"/>
      <c r="FS278" s="15"/>
      <c r="FT278" s="15"/>
      <c r="FU278" s="48"/>
      <c r="FV278" s="48"/>
      <c r="FW278" s="15"/>
      <c r="FX278" s="15"/>
      <c r="FY278" s="48"/>
      <c r="FZ278" s="48"/>
      <c r="GA278" s="15"/>
      <c r="GB278" s="15"/>
      <c r="GC278" s="48"/>
      <c r="GD278" s="48"/>
      <c r="GE278" s="15"/>
      <c r="GF278" s="15"/>
      <c r="GG278" s="48"/>
      <c r="GH278" s="48"/>
      <c r="GI278" s="15">
        <v>64226</v>
      </c>
      <c r="GJ278" s="133">
        <v>62556.587699999996</v>
      </c>
      <c r="GK278" s="14">
        <f t="shared" si="708"/>
        <v>97.400721981751943</v>
      </c>
      <c r="GL278" s="14"/>
      <c r="GM278" s="15"/>
      <c r="GN278" s="133"/>
      <c r="GO278" s="14"/>
      <c r="GP278" s="14"/>
      <c r="GQ278" s="15"/>
      <c r="GR278" s="133"/>
      <c r="GS278" s="14"/>
      <c r="GT278" s="14"/>
      <c r="GU278" s="15"/>
      <c r="GV278" s="133"/>
      <c r="GW278" s="14"/>
      <c r="GX278" s="14"/>
      <c r="GY278" s="15"/>
      <c r="GZ278" s="133"/>
      <c r="HA278" s="14"/>
      <c r="HB278" s="14"/>
      <c r="HC278" s="15"/>
      <c r="HD278" s="133"/>
      <c r="HE278" s="14"/>
      <c r="HF278" s="14"/>
      <c r="HG278" s="15"/>
      <c r="HH278" s="15"/>
      <c r="HI278" s="14"/>
      <c r="HJ278" s="14"/>
      <c r="HK278" s="15"/>
      <c r="HL278" s="133"/>
      <c r="HM278" s="14"/>
      <c r="HN278" s="14"/>
      <c r="HO278" s="15"/>
      <c r="HP278" s="133"/>
      <c r="HQ278" s="14"/>
      <c r="HR278" s="14"/>
      <c r="HS278" s="15"/>
      <c r="HT278" s="133"/>
      <c r="HU278" s="14"/>
      <c r="HV278" s="14"/>
      <c r="HW278" s="15"/>
      <c r="HX278" s="133"/>
      <c r="HY278" s="14"/>
      <c r="HZ278" s="14"/>
      <c r="IA278" s="15"/>
      <c r="IB278" s="133"/>
      <c r="IC278" s="14"/>
      <c r="ID278" s="14"/>
      <c r="IE278" s="15"/>
      <c r="IF278" s="133"/>
      <c r="IG278" s="14"/>
      <c r="IH278" s="14"/>
      <c r="II278" s="15"/>
      <c r="IJ278" s="133"/>
      <c r="IK278" s="14"/>
      <c r="IL278" s="14"/>
      <c r="IM278" s="15"/>
      <c r="IN278" s="133"/>
      <c r="IO278" s="14"/>
      <c r="IP278" s="14"/>
      <c r="IQ278" s="15"/>
      <c r="IR278" s="133"/>
      <c r="IS278" s="14"/>
    </row>
    <row r="279" spans="1:253" s="12" customFormat="1" ht="15.75" x14ac:dyDescent="0.25">
      <c r="A279" s="57" t="s">
        <v>586</v>
      </c>
      <c r="B279" s="48">
        <f t="shared" si="730"/>
        <v>0</v>
      </c>
      <c r="C279" s="48">
        <f t="shared" si="731"/>
        <v>46.5</v>
      </c>
      <c r="D279" s="48">
        <f t="shared" si="732"/>
        <v>46.5</v>
      </c>
      <c r="E279" s="15">
        <f t="shared" si="133"/>
        <v>100</v>
      </c>
      <c r="F279" s="15"/>
      <c r="G279" s="48"/>
      <c r="H279" s="48"/>
      <c r="I279" s="48"/>
      <c r="J279" s="48"/>
      <c r="K279" s="48"/>
      <c r="L279" s="48"/>
      <c r="M279" s="48"/>
      <c r="N279" s="48"/>
      <c r="O279" s="48"/>
      <c r="P279" s="48"/>
      <c r="Q279" s="48"/>
      <c r="R279" s="48"/>
      <c r="S279" s="287"/>
      <c r="T279" s="287"/>
      <c r="U279" s="287"/>
      <c r="V279" s="287"/>
      <c r="W279" s="287"/>
      <c r="X279" s="287"/>
      <c r="Y279" s="287"/>
      <c r="Z279" s="287"/>
      <c r="AA279" s="287"/>
      <c r="AB279" s="287"/>
      <c r="AC279" s="287"/>
      <c r="AD279" s="15"/>
      <c r="AE279" s="15"/>
      <c r="AF279" s="15"/>
      <c r="AG279" s="15"/>
      <c r="AH279" s="15"/>
      <c r="AI279" s="15"/>
      <c r="AJ279" s="15"/>
      <c r="AK279" s="48"/>
      <c r="AL279" s="48"/>
      <c r="AM279" s="15"/>
      <c r="AN279" s="15"/>
      <c r="AO279" s="15"/>
      <c r="AP279" s="15"/>
      <c r="AQ279" s="15"/>
      <c r="AR279" s="15"/>
      <c r="AS279" s="287"/>
      <c r="AT279" s="287"/>
      <c r="AU279" s="15"/>
      <c r="AV279" s="15"/>
      <c r="AW279" s="15"/>
      <c r="AX279" s="15"/>
      <c r="AY279" s="287"/>
      <c r="AZ279" s="287"/>
      <c r="BA279" s="287"/>
      <c r="BB279" s="287"/>
      <c r="BC279" s="15"/>
      <c r="BD279" s="15"/>
      <c r="BE279" s="287"/>
      <c r="BF279" s="287"/>
      <c r="BG279" s="15"/>
      <c r="BH279" s="15"/>
      <c r="BI279" s="287"/>
      <c r="BJ279" s="287"/>
      <c r="BK279" s="15"/>
      <c r="BL279" s="15"/>
      <c r="BM279" s="287"/>
      <c r="BN279" s="287"/>
      <c r="BO279" s="15"/>
      <c r="BP279" s="15"/>
      <c r="BQ279" s="287"/>
      <c r="BR279" s="287"/>
      <c r="BS279" s="15"/>
      <c r="BT279" s="15"/>
      <c r="BU279" s="287"/>
      <c r="BV279" s="287"/>
      <c r="BW279" s="15"/>
      <c r="BX279" s="15"/>
      <c r="BY279" s="287"/>
      <c r="BZ279" s="287"/>
      <c r="CA279" s="48">
        <v>46.5</v>
      </c>
      <c r="CB279" s="48">
        <v>46.5</v>
      </c>
      <c r="CC279" s="14">
        <f t="shared" si="753"/>
        <v>100</v>
      </c>
      <c r="CD279" s="14"/>
      <c r="CE279" s="48"/>
      <c r="CF279" s="15"/>
      <c r="CG279" s="287"/>
      <c r="CH279" s="287"/>
      <c r="CI279" s="15"/>
      <c r="CJ279" s="15"/>
      <c r="CK279" s="287"/>
      <c r="CL279" s="287"/>
      <c r="CM279" s="48"/>
      <c r="CN279" s="15"/>
      <c r="CO279" s="287"/>
      <c r="CP279" s="287"/>
      <c r="CQ279" s="48"/>
      <c r="CR279" s="15"/>
      <c r="CS279" s="287"/>
      <c r="CT279" s="287"/>
      <c r="CU279" s="48"/>
      <c r="CV279" s="15"/>
      <c r="CW279" s="287"/>
      <c r="CX279" s="287"/>
      <c r="CY279" s="48"/>
      <c r="CZ279" s="15"/>
      <c r="DA279" s="287"/>
      <c r="DB279" s="275"/>
      <c r="DC279" s="48"/>
      <c r="DD279" s="48"/>
      <c r="DE279" s="287"/>
      <c r="DF279" s="287"/>
      <c r="DG279" s="48"/>
      <c r="DH279" s="48"/>
      <c r="DI279" s="14"/>
      <c r="DJ279" s="14"/>
      <c r="DK279" s="48"/>
      <c r="DL279" s="15"/>
      <c r="DM279" s="14"/>
      <c r="DN279" s="14"/>
      <c r="DO279" s="48"/>
      <c r="DP279" s="15"/>
      <c r="DQ279" s="14"/>
      <c r="DR279" s="14"/>
      <c r="DS279" s="48"/>
      <c r="DT279" s="15"/>
      <c r="DU279" s="14"/>
      <c r="DV279" s="14"/>
      <c r="DW279" s="48"/>
      <c r="DX279" s="15"/>
      <c r="DY279" s="14"/>
      <c r="DZ279" s="14"/>
      <c r="EA279" s="48"/>
      <c r="EB279" s="15"/>
      <c r="EC279" s="14"/>
      <c r="ED279" s="14"/>
      <c r="EE279" s="48"/>
      <c r="EF279" s="15"/>
      <c r="EG279" s="14"/>
      <c r="EH279" s="14"/>
      <c r="EI279" s="48"/>
      <c r="EJ279" s="15"/>
      <c r="EK279" s="14"/>
      <c r="EL279" s="14"/>
      <c r="EM279" s="48"/>
      <c r="EN279" s="15"/>
      <c r="EO279" s="14"/>
      <c r="EP279" s="14"/>
      <c r="EQ279" s="48"/>
      <c r="ER279" s="15"/>
      <c r="ES279" s="14"/>
      <c r="ET279" s="14"/>
      <c r="EU279" s="48"/>
      <c r="EV279" s="15"/>
      <c r="EW279" s="14"/>
      <c r="EX279" s="14"/>
      <c r="EY279" s="48"/>
      <c r="EZ279" s="15"/>
      <c r="FA279" s="14"/>
      <c r="FB279" s="14"/>
      <c r="FC279" s="48"/>
      <c r="FD279" s="15"/>
      <c r="FE279" s="14"/>
      <c r="FF279" s="14"/>
      <c r="FG279" s="48"/>
      <c r="FH279" s="15"/>
      <c r="FI279" s="14"/>
      <c r="FJ279" s="14"/>
      <c r="FK279" s="48"/>
      <c r="FL279" s="15"/>
      <c r="FM279" s="14"/>
      <c r="FN279" s="14"/>
      <c r="FO279" s="48"/>
      <c r="FP279" s="15"/>
      <c r="FQ279" s="14"/>
      <c r="FR279" s="14"/>
      <c r="FS279" s="15"/>
      <c r="FT279" s="15"/>
      <c r="FU279" s="48"/>
      <c r="FV279" s="48"/>
      <c r="FW279" s="15"/>
      <c r="FX279" s="15"/>
      <c r="FY279" s="48"/>
      <c r="FZ279" s="48"/>
      <c r="GA279" s="15"/>
      <c r="GB279" s="15"/>
      <c r="GC279" s="48"/>
      <c r="GD279" s="48"/>
      <c r="GE279" s="15"/>
      <c r="GF279" s="15"/>
      <c r="GG279" s="48"/>
      <c r="GH279" s="48"/>
      <c r="GI279" s="15"/>
      <c r="GJ279" s="15"/>
      <c r="GK279" s="14"/>
      <c r="GL279" s="48"/>
      <c r="GM279" s="15"/>
      <c r="GN279" s="15"/>
      <c r="GO279" s="48"/>
      <c r="GP279" s="48"/>
      <c r="GQ279" s="15"/>
      <c r="GR279" s="15"/>
      <c r="GS279" s="48"/>
      <c r="GT279" s="48"/>
      <c r="GU279" s="15"/>
      <c r="GV279" s="15"/>
      <c r="GW279" s="48"/>
      <c r="GX279" s="48"/>
      <c r="GY279" s="15"/>
      <c r="GZ279" s="15"/>
      <c r="HA279" s="48"/>
      <c r="HB279" s="48"/>
      <c r="HC279" s="15"/>
      <c r="HD279" s="15"/>
      <c r="HE279" s="48"/>
      <c r="HF279" s="48"/>
      <c r="HG279" s="15"/>
      <c r="HH279" s="15"/>
      <c r="HI279" s="48"/>
      <c r="HJ279" s="48"/>
      <c r="HK279" s="15"/>
      <c r="HL279" s="15"/>
      <c r="HM279" s="14"/>
      <c r="HN279" s="14"/>
      <c r="HO279" s="15"/>
      <c r="HP279" s="15"/>
      <c r="HQ279" s="14"/>
      <c r="HR279" s="14"/>
      <c r="HS279" s="15"/>
      <c r="HT279" s="15"/>
      <c r="HU279" s="14"/>
      <c r="HV279" s="14"/>
      <c r="HW279" s="15"/>
      <c r="HX279" s="15"/>
      <c r="HY279" s="14"/>
      <c r="HZ279" s="14"/>
      <c r="IA279" s="15"/>
      <c r="IB279" s="15"/>
      <c r="IC279" s="14"/>
      <c r="ID279" s="14"/>
      <c r="IE279" s="15"/>
      <c r="IF279" s="15"/>
      <c r="IG279" s="14"/>
      <c r="IH279" s="14"/>
      <c r="II279" s="15"/>
      <c r="IJ279" s="15"/>
      <c r="IK279" s="14"/>
      <c r="IL279" s="14"/>
      <c r="IM279" s="15"/>
      <c r="IN279" s="15"/>
      <c r="IO279" s="14"/>
      <c r="IP279" s="14"/>
      <c r="IQ279" s="15"/>
      <c r="IR279" s="15"/>
      <c r="IS279" s="14"/>
    </row>
    <row r="280" spans="1:253" s="12" customFormat="1" ht="15.75" x14ac:dyDescent="0.25">
      <c r="A280" s="57" t="s">
        <v>405</v>
      </c>
      <c r="B280" s="48">
        <f t="shared" si="730"/>
        <v>0</v>
      </c>
      <c r="C280" s="48">
        <f t="shared" si="731"/>
        <v>1005.9</v>
      </c>
      <c r="D280" s="48">
        <f t="shared" si="732"/>
        <v>1005.948</v>
      </c>
      <c r="E280" s="15">
        <f t="shared" si="133"/>
        <v>100.00477184610797</v>
      </c>
      <c r="F280" s="15"/>
      <c r="G280" s="48"/>
      <c r="H280" s="48"/>
      <c r="I280" s="48"/>
      <c r="J280" s="48"/>
      <c r="K280" s="48"/>
      <c r="L280" s="48"/>
      <c r="M280" s="48"/>
      <c r="N280" s="48"/>
      <c r="O280" s="48"/>
      <c r="P280" s="48"/>
      <c r="Q280" s="48"/>
      <c r="R280" s="48"/>
      <c r="S280" s="287"/>
      <c r="T280" s="287"/>
      <c r="U280" s="287"/>
      <c r="V280" s="287"/>
      <c r="W280" s="287"/>
      <c r="X280" s="287"/>
      <c r="Y280" s="287"/>
      <c r="Z280" s="287"/>
      <c r="AA280" s="287"/>
      <c r="AB280" s="287"/>
      <c r="AC280" s="287"/>
      <c r="AD280" s="287"/>
      <c r="AE280" s="287"/>
      <c r="AF280" s="287"/>
      <c r="AG280" s="287"/>
      <c r="AH280" s="48"/>
      <c r="AI280" s="48"/>
      <c r="AJ280" s="48"/>
      <c r="AK280" s="48"/>
      <c r="AL280" s="48"/>
      <c r="AM280" s="287"/>
      <c r="AN280" s="287"/>
      <c r="AO280" s="287"/>
      <c r="AP280" s="287"/>
      <c r="AQ280" s="287"/>
      <c r="AR280" s="287"/>
      <c r="AS280" s="287"/>
      <c r="AT280" s="287"/>
      <c r="AU280" s="287"/>
      <c r="AV280" s="287"/>
      <c r="AW280" s="15"/>
      <c r="AX280" s="15"/>
      <c r="AY280" s="287"/>
      <c r="AZ280" s="287"/>
      <c r="BA280" s="287"/>
      <c r="BB280" s="287"/>
      <c r="BC280" s="287"/>
      <c r="BD280" s="287"/>
      <c r="BE280" s="287"/>
      <c r="BF280" s="287"/>
      <c r="BG280" s="287"/>
      <c r="BH280" s="287"/>
      <c r="BI280" s="287"/>
      <c r="BJ280" s="287"/>
      <c r="BK280" s="287"/>
      <c r="BL280" s="287"/>
      <c r="BM280" s="287"/>
      <c r="BN280" s="287"/>
      <c r="BO280" s="287"/>
      <c r="BP280" s="287"/>
      <c r="BQ280" s="287"/>
      <c r="BR280" s="287"/>
      <c r="BS280" s="287"/>
      <c r="BT280" s="287"/>
      <c r="BU280" s="287"/>
      <c r="BV280" s="287"/>
      <c r="BW280" s="287"/>
      <c r="BX280" s="287"/>
      <c r="BY280" s="287"/>
      <c r="BZ280" s="287"/>
      <c r="CA280" s="48">
        <v>231.9</v>
      </c>
      <c r="CB280" s="48">
        <v>231.9</v>
      </c>
      <c r="CC280" s="14">
        <f t="shared" si="753"/>
        <v>100</v>
      </c>
      <c r="CD280" s="14"/>
      <c r="CE280" s="48"/>
      <c r="CF280" s="15"/>
      <c r="CG280" s="287"/>
      <c r="CH280" s="287"/>
      <c r="CI280" s="287"/>
      <c r="CJ280" s="287"/>
      <c r="CK280" s="287"/>
      <c r="CL280" s="287"/>
      <c r="CM280" s="48"/>
      <c r="CN280" s="15"/>
      <c r="CO280" s="287"/>
      <c r="CP280" s="287"/>
      <c r="CQ280" s="48"/>
      <c r="CR280" s="15"/>
      <c r="CS280" s="287"/>
      <c r="CT280" s="287"/>
      <c r="CU280" s="48"/>
      <c r="CV280" s="15"/>
      <c r="CW280" s="287"/>
      <c r="CX280" s="287"/>
      <c r="CY280" s="48"/>
      <c r="CZ280" s="15"/>
      <c r="DA280" s="287"/>
      <c r="DB280" s="275"/>
      <c r="DC280" s="48"/>
      <c r="DD280" s="48"/>
      <c r="DE280" s="287"/>
      <c r="DF280" s="287"/>
      <c r="DG280" s="48"/>
      <c r="DH280" s="48"/>
      <c r="DI280" s="14"/>
      <c r="DJ280" s="14"/>
      <c r="DK280" s="48"/>
      <c r="DL280" s="15"/>
      <c r="DM280" s="14"/>
      <c r="DN280" s="14"/>
      <c r="DO280" s="48"/>
      <c r="DP280" s="15"/>
      <c r="DQ280" s="14"/>
      <c r="DR280" s="14"/>
      <c r="DS280" s="48"/>
      <c r="DT280" s="15"/>
      <c r="DU280" s="14"/>
      <c r="DV280" s="14"/>
      <c r="DW280" s="48"/>
      <c r="DX280" s="15"/>
      <c r="DY280" s="14"/>
      <c r="DZ280" s="14"/>
      <c r="EA280" s="48"/>
      <c r="EB280" s="15"/>
      <c r="EC280" s="14"/>
      <c r="ED280" s="14"/>
      <c r="EE280" s="48"/>
      <c r="EF280" s="15"/>
      <c r="EG280" s="14"/>
      <c r="EH280" s="14"/>
      <c r="EI280" s="48"/>
      <c r="EJ280" s="15"/>
      <c r="EK280" s="14"/>
      <c r="EL280" s="14"/>
      <c r="EM280" s="48"/>
      <c r="EN280" s="15"/>
      <c r="EO280" s="14"/>
      <c r="EP280" s="14"/>
      <c r="EQ280" s="48"/>
      <c r="ER280" s="15"/>
      <c r="ES280" s="14"/>
      <c r="ET280" s="14"/>
      <c r="EU280" s="48"/>
      <c r="EV280" s="15"/>
      <c r="EW280" s="14"/>
      <c r="EX280" s="14"/>
      <c r="EY280" s="48"/>
      <c r="EZ280" s="15"/>
      <c r="FA280" s="14"/>
      <c r="FB280" s="14"/>
      <c r="FC280" s="48"/>
      <c r="FD280" s="15"/>
      <c r="FE280" s="14"/>
      <c r="FF280" s="14"/>
      <c r="FG280" s="48"/>
      <c r="FH280" s="15"/>
      <c r="FI280" s="14"/>
      <c r="FJ280" s="14"/>
      <c r="FK280" s="48"/>
      <c r="FL280" s="15"/>
      <c r="FM280" s="14"/>
      <c r="FN280" s="14"/>
      <c r="FO280" s="48"/>
      <c r="FP280" s="15"/>
      <c r="FQ280" s="14"/>
      <c r="FR280" s="14"/>
      <c r="FS280" s="48"/>
      <c r="FT280" s="15"/>
      <c r="FU280" s="48"/>
      <c r="FV280" s="48"/>
      <c r="FW280" s="48"/>
      <c r="FX280" s="15"/>
      <c r="FY280" s="48"/>
      <c r="FZ280" s="48"/>
      <c r="GA280" s="48"/>
      <c r="GB280" s="15"/>
      <c r="GC280" s="48"/>
      <c r="GD280" s="48"/>
      <c r="GE280" s="48"/>
      <c r="GF280" s="15"/>
      <c r="GG280" s="48"/>
      <c r="GH280" s="48"/>
      <c r="GI280" s="48">
        <v>774</v>
      </c>
      <c r="GJ280" s="15">
        <v>774.048</v>
      </c>
      <c r="GK280" s="14">
        <f t="shared" si="708"/>
        <v>100.0062015503876</v>
      </c>
      <c r="GL280" s="48"/>
      <c r="GM280" s="48"/>
      <c r="GN280" s="15"/>
      <c r="GO280" s="48"/>
      <c r="GP280" s="48"/>
      <c r="GQ280" s="48"/>
      <c r="GR280" s="15"/>
      <c r="GS280" s="48"/>
      <c r="GT280" s="48"/>
      <c r="GU280" s="48"/>
      <c r="GV280" s="15"/>
      <c r="GW280" s="48"/>
      <c r="GX280" s="48"/>
      <c r="GY280" s="48"/>
      <c r="GZ280" s="15"/>
      <c r="HA280" s="48"/>
      <c r="HB280" s="48"/>
      <c r="HC280" s="48"/>
      <c r="HD280" s="15"/>
      <c r="HE280" s="48"/>
      <c r="HF280" s="48"/>
      <c r="HG280" s="48"/>
      <c r="HH280" s="48"/>
      <c r="HI280" s="48"/>
      <c r="HJ280" s="48"/>
      <c r="HK280" s="48"/>
      <c r="HL280" s="15"/>
      <c r="HM280" s="14"/>
      <c r="HN280" s="14"/>
      <c r="HO280" s="48"/>
      <c r="HP280" s="15"/>
      <c r="HQ280" s="14"/>
      <c r="HR280" s="14"/>
      <c r="HS280" s="48"/>
      <c r="HT280" s="15"/>
      <c r="HU280" s="14"/>
      <c r="HV280" s="14"/>
      <c r="HW280" s="48"/>
      <c r="HX280" s="15"/>
      <c r="HY280" s="14"/>
      <c r="HZ280" s="14"/>
      <c r="IA280" s="48"/>
      <c r="IB280" s="15"/>
      <c r="IC280" s="14"/>
      <c r="ID280" s="14"/>
      <c r="IE280" s="48"/>
      <c r="IF280" s="15"/>
      <c r="IG280" s="14"/>
      <c r="IH280" s="14"/>
      <c r="II280" s="48"/>
      <c r="IJ280" s="15"/>
      <c r="IK280" s="14"/>
      <c r="IL280" s="14"/>
      <c r="IM280" s="48"/>
      <c r="IN280" s="15"/>
      <c r="IO280" s="14"/>
      <c r="IP280" s="14"/>
      <c r="IQ280" s="48"/>
      <c r="IR280" s="15"/>
      <c r="IS280" s="14"/>
    </row>
    <row r="281" spans="1:253" s="12" customFormat="1" ht="15.75" x14ac:dyDescent="0.25">
      <c r="A281" s="57" t="s">
        <v>406</v>
      </c>
      <c r="B281" s="48">
        <f t="shared" si="730"/>
        <v>0</v>
      </c>
      <c r="C281" s="48">
        <f t="shared" si="731"/>
        <v>79.5</v>
      </c>
      <c r="D281" s="48">
        <f t="shared" si="732"/>
        <v>79.5</v>
      </c>
      <c r="E281" s="15">
        <f t="shared" si="133"/>
        <v>100</v>
      </c>
      <c r="F281" s="15"/>
      <c r="G281" s="48"/>
      <c r="H281" s="48"/>
      <c r="I281" s="48"/>
      <c r="J281" s="48"/>
      <c r="K281" s="48"/>
      <c r="L281" s="48"/>
      <c r="M281" s="48"/>
      <c r="N281" s="48"/>
      <c r="O281" s="48"/>
      <c r="P281" s="48"/>
      <c r="Q281" s="48"/>
      <c r="R281" s="48"/>
      <c r="S281" s="287"/>
      <c r="T281" s="287"/>
      <c r="U281" s="287"/>
      <c r="V281" s="287"/>
      <c r="W281" s="287"/>
      <c r="X281" s="287"/>
      <c r="Y281" s="287"/>
      <c r="Z281" s="287"/>
      <c r="AA281" s="287"/>
      <c r="AB281" s="287"/>
      <c r="AC281" s="287"/>
      <c r="AD281" s="287"/>
      <c r="AE281" s="287"/>
      <c r="AF281" s="287"/>
      <c r="AG281" s="287"/>
      <c r="AH281" s="48"/>
      <c r="AI281" s="48"/>
      <c r="AJ281" s="48"/>
      <c r="AK281" s="48"/>
      <c r="AL281" s="48"/>
      <c r="AM281" s="287"/>
      <c r="AN281" s="287"/>
      <c r="AO281" s="287"/>
      <c r="AP281" s="287"/>
      <c r="AQ281" s="287"/>
      <c r="AR281" s="287"/>
      <c r="AS281" s="287"/>
      <c r="AT281" s="287"/>
      <c r="AU281" s="287"/>
      <c r="AV281" s="287"/>
      <c r="AW281" s="15"/>
      <c r="AX281" s="15"/>
      <c r="AY281" s="287"/>
      <c r="AZ281" s="287"/>
      <c r="BA281" s="287"/>
      <c r="BB281" s="287"/>
      <c r="BC281" s="287"/>
      <c r="BD281" s="287"/>
      <c r="BE281" s="287"/>
      <c r="BF281" s="287"/>
      <c r="BG281" s="287"/>
      <c r="BH281" s="287"/>
      <c r="BI281" s="287"/>
      <c r="BJ281" s="287"/>
      <c r="BK281" s="287"/>
      <c r="BL281" s="287"/>
      <c r="BM281" s="287"/>
      <c r="BN281" s="287"/>
      <c r="BO281" s="287"/>
      <c r="BP281" s="287"/>
      <c r="BQ281" s="287"/>
      <c r="BR281" s="287"/>
      <c r="BS281" s="287"/>
      <c r="BT281" s="287"/>
      <c r="BU281" s="287"/>
      <c r="BV281" s="287"/>
      <c r="BW281" s="287"/>
      <c r="BX281" s="287"/>
      <c r="BY281" s="287"/>
      <c r="BZ281" s="287"/>
      <c r="CA281" s="48">
        <v>79.5</v>
      </c>
      <c r="CB281" s="48">
        <v>79.5</v>
      </c>
      <c r="CC281" s="14">
        <f t="shared" si="753"/>
        <v>100</v>
      </c>
      <c r="CD281" s="14"/>
      <c r="CE281" s="48"/>
      <c r="CF281" s="15"/>
      <c r="CG281" s="287"/>
      <c r="CH281" s="287"/>
      <c r="CI281" s="287"/>
      <c r="CJ281" s="287"/>
      <c r="CK281" s="287"/>
      <c r="CL281" s="287"/>
      <c r="CM281" s="48"/>
      <c r="CN281" s="15"/>
      <c r="CO281" s="287"/>
      <c r="CP281" s="287"/>
      <c r="CQ281" s="48"/>
      <c r="CR281" s="15"/>
      <c r="CS281" s="287"/>
      <c r="CT281" s="287"/>
      <c r="CU281" s="48"/>
      <c r="CV281" s="15"/>
      <c r="CW281" s="287"/>
      <c r="CX281" s="287"/>
      <c r="CY281" s="48"/>
      <c r="CZ281" s="15"/>
      <c r="DA281" s="287"/>
      <c r="DB281" s="275"/>
      <c r="DC281" s="48"/>
      <c r="DD281" s="48"/>
      <c r="DE281" s="287"/>
      <c r="DF281" s="287"/>
      <c r="DG281" s="48"/>
      <c r="DH281" s="48"/>
      <c r="DI281" s="14"/>
      <c r="DJ281" s="14"/>
      <c r="DK281" s="48"/>
      <c r="DL281" s="15"/>
      <c r="DM281" s="14"/>
      <c r="DN281" s="14"/>
      <c r="DO281" s="48"/>
      <c r="DP281" s="15"/>
      <c r="DQ281" s="14"/>
      <c r="DR281" s="14"/>
      <c r="DS281" s="48"/>
      <c r="DT281" s="15"/>
      <c r="DU281" s="14"/>
      <c r="DV281" s="14"/>
      <c r="DW281" s="48"/>
      <c r="DX281" s="15"/>
      <c r="DY281" s="14"/>
      <c r="DZ281" s="14"/>
      <c r="EA281" s="48"/>
      <c r="EB281" s="15"/>
      <c r="EC281" s="14"/>
      <c r="ED281" s="14"/>
      <c r="EE281" s="48"/>
      <c r="EF281" s="15"/>
      <c r="EG281" s="14"/>
      <c r="EH281" s="14"/>
      <c r="EI281" s="48"/>
      <c r="EJ281" s="15"/>
      <c r="EK281" s="14"/>
      <c r="EL281" s="14"/>
      <c r="EM281" s="48"/>
      <c r="EN281" s="15"/>
      <c r="EO281" s="14"/>
      <c r="EP281" s="14"/>
      <c r="EQ281" s="48"/>
      <c r="ER281" s="15"/>
      <c r="ES281" s="14"/>
      <c r="ET281" s="14"/>
      <c r="EU281" s="48"/>
      <c r="EV281" s="15"/>
      <c r="EW281" s="14"/>
      <c r="EX281" s="14"/>
      <c r="EY281" s="48"/>
      <c r="EZ281" s="15"/>
      <c r="FA281" s="14"/>
      <c r="FB281" s="14"/>
      <c r="FC281" s="48"/>
      <c r="FD281" s="15"/>
      <c r="FE281" s="14"/>
      <c r="FF281" s="14"/>
      <c r="FG281" s="48"/>
      <c r="FH281" s="15"/>
      <c r="FI281" s="14"/>
      <c r="FJ281" s="14"/>
      <c r="FK281" s="48"/>
      <c r="FL281" s="15"/>
      <c r="FM281" s="14"/>
      <c r="FN281" s="14"/>
      <c r="FO281" s="48"/>
      <c r="FP281" s="15"/>
      <c r="FQ281" s="14"/>
      <c r="FR281" s="14"/>
      <c r="FS281" s="48"/>
      <c r="FT281" s="15"/>
      <c r="FU281" s="48"/>
      <c r="FV281" s="48"/>
      <c r="FW281" s="48"/>
      <c r="FX281" s="15"/>
      <c r="FY281" s="48"/>
      <c r="FZ281" s="48"/>
      <c r="GA281" s="48"/>
      <c r="GB281" s="15"/>
      <c r="GC281" s="48"/>
      <c r="GD281" s="48"/>
      <c r="GE281" s="48"/>
      <c r="GF281" s="15"/>
      <c r="GG281" s="48"/>
      <c r="GH281" s="48"/>
      <c r="GI281" s="48"/>
      <c r="GJ281" s="15"/>
      <c r="GK281" s="48"/>
      <c r="GL281" s="48"/>
      <c r="GM281" s="48"/>
      <c r="GN281" s="15"/>
      <c r="GO281" s="48"/>
      <c r="GP281" s="48"/>
      <c r="GQ281" s="48"/>
      <c r="GR281" s="15"/>
      <c r="GS281" s="48"/>
      <c r="GT281" s="48"/>
      <c r="GU281" s="48"/>
      <c r="GV281" s="15"/>
      <c r="GW281" s="48"/>
      <c r="GX281" s="48"/>
      <c r="GY281" s="48"/>
      <c r="GZ281" s="15"/>
      <c r="HA281" s="48"/>
      <c r="HB281" s="48"/>
      <c r="HC281" s="48"/>
      <c r="HD281" s="15"/>
      <c r="HE281" s="48"/>
      <c r="HF281" s="48"/>
      <c r="HG281" s="48"/>
      <c r="HH281" s="48"/>
      <c r="HI281" s="48"/>
      <c r="HJ281" s="48"/>
      <c r="HK281" s="48"/>
      <c r="HL281" s="15"/>
      <c r="HM281" s="14"/>
      <c r="HN281" s="14"/>
      <c r="HO281" s="48"/>
      <c r="HP281" s="15"/>
      <c r="HQ281" s="14"/>
      <c r="HR281" s="14"/>
      <c r="HS281" s="48"/>
      <c r="HT281" s="15"/>
      <c r="HU281" s="14"/>
      <c r="HV281" s="14"/>
      <c r="HW281" s="48"/>
      <c r="HX281" s="15"/>
      <c r="HY281" s="14"/>
      <c r="HZ281" s="14"/>
      <c r="IA281" s="48"/>
      <c r="IB281" s="15"/>
      <c r="IC281" s="14"/>
      <c r="ID281" s="14"/>
      <c r="IE281" s="48"/>
      <c r="IF281" s="15"/>
      <c r="IG281" s="14"/>
      <c r="IH281" s="14"/>
      <c r="II281" s="48"/>
      <c r="IJ281" s="15"/>
      <c r="IK281" s="14"/>
      <c r="IL281" s="14"/>
      <c r="IM281" s="48"/>
      <c r="IN281" s="15"/>
      <c r="IO281" s="14"/>
      <c r="IP281" s="14"/>
      <c r="IQ281" s="48"/>
      <c r="IR281" s="15"/>
      <c r="IS281" s="14"/>
    </row>
    <row r="282" spans="1:253" s="12" customFormat="1" ht="15.75" x14ac:dyDescent="0.25">
      <c r="A282" s="57" t="s">
        <v>661</v>
      </c>
      <c r="B282" s="48">
        <f t="shared" si="730"/>
        <v>0</v>
      </c>
      <c r="C282" s="48">
        <f t="shared" si="731"/>
        <v>79.5</v>
      </c>
      <c r="D282" s="48">
        <f t="shared" si="732"/>
        <v>79.5</v>
      </c>
      <c r="E282" s="15">
        <f t="shared" si="133"/>
        <v>100</v>
      </c>
      <c r="F282" s="15"/>
      <c r="G282" s="48"/>
      <c r="H282" s="48"/>
      <c r="I282" s="48"/>
      <c r="J282" s="48"/>
      <c r="K282" s="48"/>
      <c r="L282" s="48"/>
      <c r="M282" s="48"/>
      <c r="N282" s="48"/>
      <c r="O282" s="48"/>
      <c r="P282" s="48"/>
      <c r="Q282" s="48"/>
      <c r="R282" s="48"/>
      <c r="S282" s="287"/>
      <c r="T282" s="287"/>
      <c r="U282" s="287"/>
      <c r="V282" s="287"/>
      <c r="W282" s="287"/>
      <c r="X282" s="287"/>
      <c r="Y282" s="287"/>
      <c r="Z282" s="287"/>
      <c r="AA282" s="287"/>
      <c r="AB282" s="287"/>
      <c r="AC282" s="287"/>
      <c r="AD282" s="287"/>
      <c r="AE282" s="287"/>
      <c r="AF282" s="287"/>
      <c r="AG282" s="287"/>
      <c r="AH282" s="48"/>
      <c r="AI282" s="48"/>
      <c r="AJ282" s="48"/>
      <c r="AK282" s="48"/>
      <c r="AL282" s="48"/>
      <c r="AM282" s="287"/>
      <c r="AN282" s="287"/>
      <c r="AO282" s="287"/>
      <c r="AP282" s="287"/>
      <c r="AQ282" s="287"/>
      <c r="AR282" s="287"/>
      <c r="AS282" s="287"/>
      <c r="AT282" s="287"/>
      <c r="AU282" s="287"/>
      <c r="AV282" s="287"/>
      <c r="AW282" s="15"/>
      <c r="AX282" s="15"/>
      <c r="AY282" s="287"/>
      <c r="AZ282" s="287"/>
      <c r="BA282" s="287"/>
      <c r="BB282" s="287"/>
      <c r="BC282" s="287"/>
      <c r="BD282" s="287"/>
      <c r="BE282" s="287"/>
      <c r="BF282" s="287"/>
      <c r="BG282" s="287"/>
      <c r="BH282" s="287"/>
      <c r="BI282" s="287"/>
      <c r="BJ282" s="287"/>
      <c r="BK282" s="287"/>
      <c r="BL282" s="287"/>
      <c r="BM282" s="287"/>
      <c r="BN282" s="287"/>
      <c r="BO282" s="287"/>
      <c r="BP282" s="287"/>
      <c r="BQ282" s="287"/>
      <c r="BR282" s="287"/>
      <c r="BS282" s="287"/>
      <c r="BT282" s="287"/>
      <c r="BU282" s="287"/>
      <c r="BV282" s="287"/>
      <c r="BW282" s="287"/>
      <c r="BX282" s="287"/>
      <c r="BY282" s="287"/>
      <c r="BZ282" s="287"/>
      <c r="CA282" s="48">
        <v>79.5</v>
      </c>
      <c r="CB282" s="48">
        <v>79.5</v>
      </c>
      <c r="CC282" s="14">
        <f t="shared" si="753"/>
        <v>100</v>
      </c>
      <c r="CD282" s="14"/>
      <c r="CE282" s="48"/>
      <c r="CF282" s="15"/>
      <c r="CG282" s="287"/>
      <c r="CH282" s="287"/>
      <c r="CI282" s="287"/>
      <c r="CJ282" s="287"/>
      <c r="CK282" s="287"/>
      <c r="CL282" s="287"/>
      <c r="CM282" s="48"/>
      <c r="CN282" s="15"/>
      <c r="CO282" s="287"/>
      <c r="CP282" s="287"/>
      <c r="CQ282" s="48"/>
      <c r="CR282" s="15"/>
      <c r="CS282" s="287"/>
      <c r="CT282" s="287"/>
      <c r="CU282" s="48"/>
      <c r="CV282" s="15"/>
      <c r="CW282" s="287"/>
      <c r="CX282" s="287"/>
      <c r="CY282" s="48"/>
      <c r="CZ282" s="15"/>
      <c r="DA282" s="287"/>
      <c r="DB282" s="275"/>
      <c r="DC282" s="48"/>
      <c r="DD282" s="48"/>
      <c r="DE282" s="287"/>
      <c r="DF282" s="287"/>
      <c r="DG282" s="48"/>
      <c r="DH282" s="48"/>
      <c r="DI282" s="14"/>
      <c r="DJ282" s="14"/>
      <c r="DK282" s="48"/>
      <c r="DL282" s="15"/>
      <c r="DM282" s="14"/>
      <c r="DN282" s="14"/>
      <c r="DO282" s="48"/>
      <c r="DP282" s="15"/>
      <c r="DQ282" s="14"/>
      <c r="DR282" s="14"/>
      <c r="DS282" s="48"/>
      <c r="DT282" s="15"/>
      <c r="DU282" s="14"/>
      <c r="DV282" s="14"/>
      <c r="DW282" s="48"/>
      <c r="DX282" s="15"/>
      <c r="DY282" s="14"/>
      <c r="DZ282" s="14"/>
      <c r="EA282" s="48"/>
      <c r="EB282" s="15"/>
      <c r="EC282" s="14"/>
      <c r="ED282" s="14"/>
      <c r="EE282" s="48"/>
      <c r="EF282" s="15"/>
      <c r="EG282" s="14"/>
      <c r="EH282" s="14"/>
      <c r="EI282" s="48"/>
      <c r="EJ282" s="15"/>
      <c r="EK282" s="14"/>
      <c r="EL282" s="14"/>
      <c r="EM282" s="48"/>
      <c r="EN282" s="15"/>
      <c r="EO282" s="14"/>
      <c r="EP282" s="14"/>
      <c r="EQ282" s="48"/>
      <c r="ER282" s="15"/>
      <c r="ES282" s="14"/>
      <c r="ET282" s="14"/>
      <c r="EU282" s="48"/>
      <c r="EV282" s="15"/>
      <c r="EW282" s="14"/>
      <c r="EX282" s="14"/>
      <c r="EY282" s="48"/>
      <c r="EZ282" s="15"/>
      <c r="FA282" s="14"/>
      <c r="FB282" s="14"/>
      <c r="FC282" s="48"/>
      <c r="FD282" s="15"/>
      <c r="FE282" s="14"/>
      <c r="FF282" s="14"/>
      <c r="FG282" s="48"/>
      <c r="FH282" s="15"/>
      <c r="FI282" s="14"/>
      <c r="FJ282" s="14"/>
      <c r="FK282" s="48"/>
      <c r="FL282" s="15"/>
      <c r="FM282" s="14"/>
      <c r="FN282" s="14"/>
      <c r="FO282" s="48"/>
      <c r="FP282" s="15"/>
      <c r="FQ282" s="14"/>
      <c r="FR282" s="14"/>
      <c r="FS282" s="48"/>
      <c r="FT282" s="15"/>
      <c r="FU282" s="48"/>
      <c r="FV282" s="48"/>
      <c r="FW282" s="48"/>
      <c r="FX282" s="15"/>
      <c r="FY282" s="48"/>
      <c r="FZ282" s="48"/>
      <c r="GA282" s="48"/>
      <c r="GB282" s="15"/>
      <c r="GC282" s="48"/>
      <c r="GD282" s="48"/>
      <c r="GE282" s="48"/>
      <c r="GF282" s="15"/>
      <c r="GG282" s="48"/>
      <c r="GH282" s="48"/>
      <c r="GI282" s="48"/>
      <c r="GJ282" s="15"/>
      <c r="GK282" s="48"/>
      <c r="GL282" s="48"/>
      <c r="GM282" s="48"/>
      <c r="GN282" s="15"/>
      <c r="GO282" s="48"/>
      <c r="GP282" s="48"/>
      <c r="GQ282" s="48"/>
      <c r="GR282" s="15"/>
      <c r="GS282" s="48"/>
      <c r="GT282" s="48"/>
      <c r="GU282" s="48"/>
      <c r="GV282" s="15"/>
      <c r="GW282" s="48"/>
      <c r="GX282" s="48"/>
      <c r="GY282" s="48"/>
      <c r="GZ282" s="15"/>
      <c r="HA282" s="48"/>
      <c r="HB282" s="48"/>
      <c r="HC282" s="48"/>
      <c r="HD282" s="15"/>
      <c r="HE282" s="48"/>
      <c r="HF282" s="48"/>
      <c r="HG282" s="48"/>
      <c r="HH282" s="48"/>
      <c r="HI282" s="48"/>
      <c r="HJ282" s="48"/>
      <c r="HK282" s="48"/>
      <c r="HL282" s="15"/>
      <c r="HM282" s="14"/>
      <c r="HN282" s="14"/>
      <c r="HO282" s="48"/>
      <c r="HP282" s="15"/>
      <c r="HQ282" s="14"/>
      <c r="HR282" s="14"/>
      <c r="HS282" s="48"/>
      <c r="HT282" s="15"/>
      <c r="HU282" s="14"/>
      <c r="HV282" s="14"/>
      <c r="HW282" s="48"/>
      <c r="HX282" s="15"/>
      <c r="HY282" s="14"/>
      <c r="HZ282" s="14"/>
      <c r="IA282" s="48"/>
      <c r="IB282" s="15"/>
      <c r="IC282" s="14"/>
      <c r="ID282" s="14"/>
      <c r="IE282" s="48"/>
      <c r="IF282" s="15"/>
      <c r="IG282" s="14"/>
      <c r="IH282" s="14"/>
      <c r="II282" s="48"/>
      <c r="IJ282" s="15"/>
      <c r="IK282" s="14"/>
      <c r="IL282" s="14"/>
      <c r="IM282" s="48"/>
      <c r="IN282" s="15"/>
      <c r="IO282" s="14"/>
      <c r="IP282" s="14"/>
      <c r="IQ282" s="48"/>
      <c r="IR282" s="15"/>
      <c r="IS282" s="14"/>
    </row>
    <row r="283" spans="1:253" s="12" customFormat="1" ht="15.75" x14ac:dyDescent="0.25">
      <c r="A283" s="57" t="s">
        <v>589</v>
      </c>
      <c r="B283" s="48">
        <f t="shared" si="730"/>
        <v>0</v>
      </c>
      <c r="C283" s="48">
        <f t="shared" si="731"/>
        <v>26.8</v>
      </c>
      <c r="D283" s="48">
        <f t="shared" si="732"/>
        <v>26.8</v>
      </c>
      <c r="E283" s="15">
        <f t="shared" si="133"/>
        <v>100</v>
      </c>
      <c r="F283" s="15"/>
      <c r="G283" s="48"/>
      <c r="H283" s="48"/>
      <c r="I283" s="48"/>
      <c r="J283" s="48"/>
      <c r="K283" s="48"/>
      <c r="L283" s="48"/>
      <c r="M283" s="48"/>
      <c r="N283" s="48"/>
      <c r="O283" s="48"/>
      <c r="P283" s="48"/>
      <c r="Q283" s="48"/>
      <c r="R283" s="48"/>
      <c r="S283" s="287"/>
      <c r="T283" s="287"/>
      <c r="U283" s="287"/>
      <c r="V283" s="287"/>
      <c r="W283" s="287"/>
      <c r="X283" s="287"/>
      <c r="Y283" s="287"/>
      <c r="Z283" s="287"/>
      <c r="AA283" s="287"/>
      <c r="AB283" s="287"/>
      <c r="AC283" s="287"/>
      <c r="AD283" s="287"/>
      <c r="AE283" s="287"/>
      <c r="AF283" s="287"/>
      <c r="AG283" s="287"/>
      <c r="AH283" s="48"/>
      <c r="AI283" s="48"/>
      <c r="AJ283" s="48"/>
      <c r="AK283" s="48"/>
      <c r="AL283" s="48"/>
      <c r="AM283" s="287"/>
      <c r="AN283" s="287"/>
      <c r="AO283" s="287"/>
      <c r="AP283" s="287"/>
      <c r="AQ283" s="287"/>
      <c r="AR283" s="287"/>
      <c r="AS283" s="287"/>
      <c r="AT283" s="287"/>
      <c r="AU283" s="287"/>
      <c r="AV283" s="287"/>
      <c r="AW283" s="15"/>
      <c r="AX283" s="15"/>
      <c r="AY283" s="287"/>
      <c r="AZ283" s="287"/>
      <c r="BA283" s="287"/>
      <c r="BB283" s="287"/>
      <c r="BC283" s="287"/>
      <c r="BD283" s="287"/>
      <c r="BE283" s="287"/>
      <c r="BF283" s="287"/>
      <c r="BG283" s="287"/>
      <c r="BH283" s="287"/>
      <c r="BI283" s="287"/>
      <c r="BJ283" s="287"/>
      <c r="BK283" s="287"/>
      <c r="BL283" s="287"/>
      <c r="BM283" s="287"/>
      <c r="BN283" s="287"/>
      <c r="BO283" s="287"/>
      <c r="BP283" s="287"/>
      <c r="BQ283" s="287"/>
      <c r="BR283" s="287"/>
      <c r="BS283" s="287"/>
      <c r="BT283" s="287"/>
      <c r="BU283" s="287"/>
      <c r="BV283" s="287"/>
      <c r="BW283" s="287"/>
      <c r="BX283" s="287"/>
      <c r="BY283" s="287"/>
      <c r="BZ283" s="287"/>
      <c r="CA283" s="48">
        <v>26.8</v>
      </c>
      <c r="CB283" s="48">
        <v>26.8</v>
      </c>
      <c r="CC283" s="14">
        <f t="shared" si="753"/>
        <v>100</v>
      </c>
      <c r="CD283" s="14"/>
      <c r="CE283" s="48"/>
      <c r="CF283" s="15"/>
      <c r="CG283" s="287"/>
      <c r="CH283" s="287"/>
      <c r="CI283" s="287"/>
      <c r="CJ283" s="287"/>
      <c r="CK283" s="287"/>
      <c r="CL283" s="287"/>
      <c r="CM283" s="48"/>
      <c r="CN283" s="15"/>
      <c r="CO283" s="287"/>
      <c r="CP283" s="287"/>
      <c r="CQ283" s="48"/>
      <c r="CR283" s="15"/>
      <c r="CS283" s="287"/>
      <c r="CT283" s="287"/>
      <c r="CU283" s="48"/>
      <c r="CV283" s="15"/>
      <c r="CW283" s="287"/>
      <c r="CX283" s="287"/>
      <c r="CY283" s="48"/>
      <c r="CZ283" s="15"/>
      <c r="DA283" s="287"/>
      <c r="DB283" s="275"/>
      <c r="DC283" s="48"/>
      <c r="DD283" s="48"/>
      <c r="DE283" s="287"/>
      <c r="DF283" s="287"/>
      <c r="DG283" s="48"/>
      <c r="DH283" s="48"/>
      <c r="DI283" s="14"/>
      <c r="DJ283" s="14"/>
      <c r="DK283" s="48"/>
      <c r="DL283" s="15"/>
      <c r="DM283" s="14"/>
      <c r="DN283" s="14"/>
      <c r="DO283" s="48"/>
      <c r="DP283" s="15"/>
      <c r="DQ283" s="14"/>
      <c r="DR283" s="14"/>
      <c r="DS283" s="48"/>
      <c r="DT283" s="15"/>
      <c r="DU283" s="14"/>
      <c r="DV283" s="14"/>
      <c r="DW283" s="48"/>
      <c r="DX283" s="15"/>
      <c r="DY283" s="14"/>
      <c r="DZ283" s="14"/>
      <c r="EA283" s="48"/>
      <c r="EB283" s="15"/>
      <c r="EC283" s="14"/>
      <c r="ED283" s="14"/>
      <c r="EE283" s="48"/>
      <c r="EF283" s="15"/>
      <c r="EG283" s="14"/>
      <c r="EH283" s="14"/>
      <c r="EI283" s="48"/>
      <c r="EJ283" s="15"/>
      <c r="EK283" s="14"/>
      <c r="EL283" s="14"/>
      <c r="EM283" s="48"/>
      <c r="EN283" s="15"/>
      <c r="EO283" s="14"/>
      <c r="EP283" s="14"/>
      <c r="EQ283" s="48"/>
      <c r="ER283" s="15"/>
      <c r="ES283" s="14"/>
      <c r="ET283" s="14"/>
      <c r="EU283" s="48"/>
      <c r="EV283" s="15"/>
      <c r="EW283" s="14"/>
      <c r="EX283" s="14"/>
      <c r="EY283" s="48"/>
      <c r="EZ283" s="15"/>
      <c r="FA283" s="14"/>
      <c r="FB283" s="14"/>
      <c r="FC283" s="48"/>
      <c r="FD283" s="15"/>
      <c r="FE283" s="14"/>
      <c r="FF283" s="14"/>
      <c r="FG283" s="48"/>
      <c r="FH283" s="15"/>
      <c r="FI283" s="14"/>
      <c r="FJ283" s="14"/>
      <c r="FK283" s="48"/>
      <c r="FL283" s="15"/>
      <c r="FM283" s="14"/>
      <c r="FN283" s="14"/>
      <c r="FO283" s="48"/>
      <c r="FP283" s="15"/>
      <c r="FQ283" s="14"/>
      <c r="FR283" s="14"/>
      <c r="FS283" s="48"/>
      <c r="FT283" s="15"/>
      <c r="FU283" s="48"/>
      <c r="FV283" s="48"/>
      <c r="FW283" s="48"/>
      <c r="FX283" s="15"/>
      <c r="FY283" s="48"/>
      <c r="FZ283" s="48"/>
      <c r="GA283" s="48"/>
      <c r="GB283" s="15"/>
      <c r="GC283" s="48"/>
      <c r="GD283" s="48"/>
      <c r="GE283" s="48"/>
      <c r="GF283" s="15"/>
      <c r="GG283" s="48"/>
      <c r="GH283" s="48"/>
      <c r="GI283" s="48"/>
      <c r="GJ283" s="15"/>
      <c r="GK283" s="48"/>
      <c r="GL283" s="48"/>
      <c r="GM283" s="48"/>
      <c r="GN283" s="15"/>
      <c r="GO283" s="48"/>
      <c r="GP283" s="48"/>
      <c r="GQ283" s="48"/>
      <c r="GR283" s="15"/>
      <c r="GS283" s="48"/>
      <c r="GT283" s="48"/>
      <c r="GU283" s="48"/>
      <c r="GV283" s="15"/>
      <c r="GW283" s="48"/>
      <c r="GX283" s="48"/>
      <c r="GY283" s="48"/>
      <c r="GZ283" s="15"/>
      <c r="HA283" s="48"/>
      <c r="HB283" s="48"/>
      <c r="HC283" s="48"/>
      <c r="HD283" s="15"/>
      <c r="HE283" s="48"/>
      <c r="HF283" s="48"/>
      <c r="HG283" s="48"/>
      <c r="HH283" s="48"/>
      <c r="HI283" s="48"/>
      <c r="HJ283" s="48"/>
      <c r="HK283" s="48"/>
      <c r="HL283" s="15"/>
      <c r="HM283" s="14"/>
      <c r="HN283" s="14"/>
      <c r="HO283" s="48"/>
      <c r="HP283" s="15"/>
      <c r="HQ283" s="14"/>
      <c r="HR283" s="14"/>
      <c r="HS283" s="48"/>
      <c r="HT283" s="15"/>
      <c r="HU283" s="14"/>
      <c r="HV283" s="14"/>
      <c r="HW283" s="48"/>
      <c r="HX283" s="15"/>
      <c r="HY283" s="14"/>
      <c r="HZ283" s="14"/>
      <c r="IA283" s="48"/>
      <c r="IB283" s="15"/>
      <c r="IC283" s="14"/>
      <c r="ID283" s="14"/>
      <c r="IE283" s="48"/>
      <c r="IF283" s="15"/>
      <c r="IG283" s="14"/>
      <c r="IH283" s="14"/>
      <c r="II283" s="48"/>
      <c r="IJ283" s="15"/>
      <c r="IK283" s="14"/>
      <c r="IL283" s="14"/>
      <c r="IM283" s="48"/>
      <c r="IN283" s="15"/>
      <c r="IO283" s="14"/>
      <c r="IP283" s="14"/>
      <c r="IQ283" s="48"/>
      <c r="IR283" s="15"/>
      <c r="IS283" s="14"/>
    </row>
    <row r="284" spans="1:253" s="12" customFormat="1" ht="15.75" x14ac:dyDescent="0.25">
      <c r="A284" s="57" t="s">
        <v>588</v>
      </c>
      <c r="B284" s="48">
        <f t="shared" si="730"/>
        <v>0</v>
      </c>
      <c r="C284" s="48">
        <f t="shared" si="731"/>
        <v>116.6</v>
      </c>
      <c r="D284" s="48">
        <f t="shared" si="732"/>
        <v>116.6</v>
      </c>
      <c r="E284" s="15">
        <f t="shared" si="133"/>
        <v>100</v>
      </c>
      <c r="F284" s="15"/>
      <c r="G284" s="48"/>
      <c r="H284" s="48"/>
      <c r="I284" s="48"/>
      <c r="J284" s="48"/>
      <c r="K284" s="48"/>
      <c r="L284" s="48"/>
      <c r="M284" s="48"/>
      <c r="N284" s="48"/>
      <c r="O284" s="48"/>
      <c r="P284" s="48"/>
      <c r="Q284" s="48"/>
      <c r="R284" s="48"/>
      <c r="S284" s="287"/>
      <c r="T284" s="287"/>
      <c r="U284" s="287"/>
      <c r="V284" s="287"/>
      <c r="W284" s="287"/>
      <c r="X284" s="287"/>
      <c r="Y284" s="287"/>
      <c r="Z284" s="287"/>
      <c r="AA284" s="287"/>
      <c r="AB284" s="287"/>
      <c r="AC284" s="287"/>
      <c r="AD284" s="287"/>
      <c r="AE284" s="287"/>
      <c r="AF284" s="287"/>
      <c r="AG284" s="287"/>
      <c r="AH284" s="48"/>
      <c r="AI284" s="48"/>
      <c r="AJ284" s="48"/>
      <c r="AK284" s="48"/>
      <c r="AL284" s="48"/>
      <c r="AM284" s="287"/>
      <c r="AN284" s="287"/>
      <c r="AO284" s="287"/>
      <c r="AP284" s="287"/>
      <c r="AQ284" s="287"/>
      <c r="AR284" s="287"/>
      <c r="AS284" s="287"/>
      <c r="AT284" s="287"/>
      <c r="AU284" s="287"/>
      <c r="AV284" s="287"/>
      <c r="AW284" s="15"/>
      <c r="AX284" s="15"/>
      <c r="AY284" s="287"/>
      <c r="AZ284" s="287"/>
      <c r="BA284" s="287"/>
      <c r="BB284" s="287"/>
      <c r="BC284" s="287"/>
      <c r="BD284" s="287"/>
      <c r="BE284" s="287"/>
      <c r="BF284" s="287"/>
      <c r="BG284" s="287"/>
      <c r="BH284" s="287"/>
      <c r="BI284" s="287"/>
      <c r="BJ284" s="287"/>
      <c r="BK284" s="287"/>
      <c r="BL284" s="287"/>
      <c r="BM284" s="287"/>
      <c r="BN284" s="287"/>
      <c r="BO284" s="287"/>
      <c r="BP284" s="287"/>
      <c r="BQ284" s="287"/>
      <c r="BR284" s="287"/>
      <c r="BS284" s="287"/>
      <c r="BT284" s="287"/>
      <c r="BU284" s="287"/>
      <c r="BV284" s="287"/>
      <c r="BW284" s="287"/>
      <c r="BX284" s="287"/>
      <c r="BY284" s="287"/>
      <c r="BZ284" s="287"/>
      <c r="CA284" s="48">
        <v>116.6</v>
      </c>
      <c r="CB284" s="48">
        <v>116.6</v>
      </c>
      <c r="CC284" s="14">
        <f t="shared" si="753"/>
        <v>100</v>
      </c>
      <c r="CD284" s="14"/>
      <c r="CE284" s="48"/>
      <c r="CF284" s="15"/>
      <c r="CG284" s="287"/>
      <c r="CH284" s="287"/>
      <c r="CI284" s="287"/>
      <c r="CJ284" s="287"/>
      <c r="CK284" s="287"/>
      <c r="CL284" s="287"/>
      <c r="CM284" s="48"/>
      <c r="CN284" s="15"/>
      <c r="CO284" s="287"/>
      <c r="CP284" s="287"/>
      <c r="CQ284" s="48"/>
      <c r="CR284" s="15"/>
      <c r="CS284" s="287"/>
      <c r="CT284" s="287"/>
      <c r="CU284" s="48"/>
      <c r="CV284" s="15"/>
      <c r="CW284" s="287"/>
      <c r="CX284" s="287"/>
      <c r="CY284" s="48"/>
      <c r="CZ284" s="15"/>
      <c r="DA284" s="287"/>
      <c r="DB284" s="275"/>
      <c r="DC284" s="48"/>
      <c r="DD284" s="48"/>
      <c r="DE284" s="287"/>
      <c r="DF284" s="287"/>
      <c r="DG284" s="48"/>
      <c r="DH284" s="48"/>
      <c r="DI284" s="14"/>
      <c r="DJ284" s="14"/>
      <c r="DK284" s="48"/>
      <c r="DL284" s="15"/>
      <c r="DM284" s="14"/>
      <c r="DN284" s="14"/>
      <c r="DO284" s="48"/>
      <c r="DP284" s="15"/>
      <c r="DQ284" s="14"/>
      <c r="DR284" s="14"/>
      <c r="DS284" s="48"/>
      <c r="DT284" s="15"/>
      <c r="DU284" s="14"/>
      <c r="DV284" s="14"/>
      <c r="DW284" s="48"/>
      <c r="DX284" s="15"/>
      <c r="DY284" s="14"/>
      <c r="DZ284" s="14"/>
      <c r="EA284" s="48"/>
      <c r="EB284" s="15"/>
      <c r="EC284" s="14"/>
      <c r="ED284" s="14"/>
      <c r="EE284" s="48"/>
      <c r="EF284" s="15"/>
      <c r="EG284" s="14"/>
      <c r="EH284" s="14"/>
      <c r="EI284" s="48"/>
      <c r="EJ284" s="15"/>
      <c r="EK284" s="14"/>
      <c r="EL284" s="14"/>
      <c r="EM284" s="48"/>
      <c r="EN284" s="15"/>
      <c r="EO284" s="14"/>
      <c r="EP284" s="14"/>
      <c r="EQ284" s="48"/>
      <c r="ER284" s="15"/>
      <c r="ES284" s="14"/>
      <c r="ET284" s="14"/>
      <c r="EU284" s="48"/>
      <c r="EV284" s="15"/>
      <c r="EW284" s="14"/>
      <c r="EX284" s="14"/>
      <c r="EY284" s="48"/>
      <c r="EZ284" s="15"/>
      <c r="FA284" s="14"/>
      <c r="FB284" s="14"/>
      <c r="FC284" s="48"/>
      <c r="FD284" s="15"/>
      <c r="FE284" s="14"/>
      <c r="FF284" s="14"/>
      <c r="FG284" s="48"/>
      <c r="FH284" s="15"/>
      <c r="FI284" s="14"/>
      <c r="FJ284" s="14"/>
      <c r="FK284" s="48"/>
      <c r="FL284" s="15"/>
      <c r="FM284" s="14"/>
      <c r="FN284" s="14"/>
      <c r="FO284" s="48"/>
      <c r="FP284" s="15"/>
      <c r="FQ284" s="14"/>
      <c r="FR284" s="14"/>
      <c r="FS284" s="48"/>
      <c r="FT284" s="15"/>
      <c r="FU284" s="48"/>
      <c r="FV284" s="48"/>
      <c r="FW284" s="48"/>
      <c r="FX284" s="15"/>
      <c r="FY284" s="48"/>
      <c r="FZ284" s="48"/>
      <c r="GA284" s="48"/>
      <c r="GB284" s="15"/>
      <c r="GC284" s="48"/>
      <c r="GD284" s="48"/>
      <c r="GE284" s="48"/>
      <c r="GF284" s="15"/>
      <c r="GG284" s="48"/>
      <c r="GH284" s="48"/>
      <c r="GI284" s="48"/>
      <c r="GJ284" s="15"/>
      <c r="GK284" s="48"/>
      <c r="GL284" s="48"/>
      <c r="GM284" s="48"/>
      <c r="GN284" s="15"/>
      <c r="GO284" s="48"/>
      <c r="GP284" s="48"/>
      <c r="GQ284" s="48"/>
      <c r="GR284" s="15"/>
      <c r="GS284" s="48"/>
      <c r="GT284" s="48"/>
      <c r="GU284" s="48"/>
      <c r="GV284" s="15"/>
      <c r="GW284" s="48"/>
      <c r="GX284" s="48"/>
      <c r="GY284" s="48"/>
      <c r="GZ284" s="15"/>
      <c r="HA284" s="48"/>
      <c r="HB284" s="48"/>
      <c r="HC284" s="48"/>
      <c r="HD284" s="15"/>
      <c r="HE284" s="48"/>
      <c r="HF284" s="48"/>
      <c r="HG284" s="48"/>
      <c r="HH284" s="48"/>
      <c r="HI284" s="48"/>
      <c r="HJ284" s="48"/>
      <c r="HK284" s="48"/>
      <c r="HL284" s="15"/>
      <c r="HM284" s="14"/>
      <c r="HN284" s="14"/>
      <c r="HO284" s="48"/>
      <c r="HP284" s="15"/>
      <c r="HQ284" s="14"/>
      <c r="HR284" s="14"/>
      <c r="HS284" s="48"/>
      <c r="HT284" s="15"/>
      <c r="HU284" s="14"/>
      <c r="HV284" s="14"/>
      <c r="HW284" s="48"/>
      <c r="HX284" s="15"/>
      <c r="HY284" s="14"/>
      <c r="HZ284" s="14"/>
      <c r="IA284" s="48"/>
      <c r="IB284" s="15"/>
      <c r="IC284" s="14"/>
      <c r="ID284" s="14"/>
      <c r="IE284" s="48"/>
      <c r="IF284" s="15"/>
      <c r="IG284" s="14"/>
      <c r="IH284" s="14"/>
      <c r="II284" s="48"/>
      <c r="IJ284" s="15"/>
      <c r="IK284" s="14"/>
      <c r="IL284" s="14"/>
      <c r="IM284" s="48"/>
      <c r="IN284" s="15"/>
      <c r="IO284" s="14"/>
      <c r="IP284" s="14"/>
      <c r="IQ284" s="48"/>
      <c r="IR284" s="15"/>
      <c r="IS284" s="14"/>
    </row>
    <row r="285" spans="1:253" s="12" customFormat="1" ht="15.75" x14ac:dyDescent="0.25">
      <c r="A285" s="57" t="s">
        <v>590</v>
      </c>
      <c r="B285" s="48">
        <f t="shared" si="730"/>
        <v>0</v>
      </c>
      <c r="C285" s="48">
        <f t="shared" si="731"/>
        <v>79.5</v>
      </c>
      <c r="D285" s="48">
        <f t="shared" si="732"/>
        <v>79.5</v>
      </c>
      <c r="E285" s="15">
        <f t="shared" si="133"/>
        <v>100</v>
      </c>
      <c r="F285" s="15"/>
      <c r="G285" s="48"/>
      <c r="H285" s="48"/>
      <c r="I285" s="48"/>
      <c r="J285" s="48"/>
      <c r="K285" s="48"/>
      <c r="L285" s="48"/>
      <c r="M285" s="48"/>
      <c r="N285" s="48"/>
      <c r="O285" s="48"/>
      <c r="P285" s="48"/>
      <c r="Q285" s="48"/>
      <c r="R285" s="48"/>
      <c r="S285" s="287"/>
      <c r="T285" s="287"/>
      <c r="U285" s="287"/>
      <c r="V285" s="287"/>
      <c r="W285" s="287"/>
      <c r="X285" s="287"/>
      <c r="Y285" s="287"/>
      <c r="Z285" s="287"/>
      <c r="AA285" s="287"/>
      <c r="AB285" s="287"/>
      <c r="AC285" s="287"/>
      <c r="AD285" s="287"/>
      <c r="AE285" s="287"/>
      <c r="AF285" s="287"/>
      <c r="AG285" s="287"/>
      <c r="AH285" s="48"/>
      <c r="AI285" s="48"/>
      <c r="AJ285" s="48"/>
      <c r="AK285" s="48"/>
      <c r="AL285" s="48"/>
      <c r="AM285" s="287"/>
      <c r="AN285" s="287"/>
      <c r="AO285" s="287"/>
      <c r="AP285" s="287"/>
      <c r="AQ285" s="287"/>
      <c r="AR285" s="287"/>
      <c r="AS285" s="287"/>
      <c r="AT285" s="287"/>
      <c r="AU285" s="287"/>
      <c r="AV285" s="287"/>
      <c r="AW285" s="15"/>
      <c r="AX285" s="15"/>
      <c r="AY285" s="287"/>
      <c r="AZ285" s="287"/>
      <c r="BA285" s="287"/>
      <c r="BB285" s="287"/>
      <c r="BC285" s="287"/>
      <c r="BD285" s="287"/>
      <c r="BE285" s="287"/>
      <c r="BF285" s="287"/>
      <c r="BG285" s="287"/>
      <c r="BH285" s="287"/>
      <c r="BI285" s="287"/>
      <c r="BJ285" s="287"/>
      <c r="BK285" s="287"/>
      <c r="BL285" s="287"/>
      <c r="BM285" s="287"/>
      <c r="BN285" s="287"/>
      <c r="BO285" s="287"/>
      <c r="BP285" s="287"/>
      <c r="BQ285" s="287"/>
      <c r="BR285" s="287"/>
      <c r="BS285" s="287"/>
      <c r="BT285" s="287"/>
      <c r="BU285" s="287"/>
      <c r="BV285" s="287"/>
      <c r="BW285" s="287"/>
      <c r="BX285" s="287"/>
      <c r="BY285" s="287"/>
      <c r="BZ285" s="287"/>
      <c r="CA285" s="48">
        <v>79.5</v>
      </c>
      <c r="CB285" s="48">
        <v>79.5</v>
      </c>
      <c r="CC285" s="14">
        <f t="shared" si="753"/>
        <v>100</v>
      </c>
      <c r="CD285" s="14"/>
      <c r="CE285" s="48"/>
      <c r="CF285" s="15"/>
      <c r="CG285" s="287"/>
      <c r="CH285" s="287"/>
      <c r="CI285" s="287"/>
      <c r="CJ285" s="287"/>
      <c r="CK285" s="287"/>
      <c r="CL285" s="287"/>
      <c r="CM285" s="48"/>
      <c r="CN285" s="15"/>
      <c r="CO285" s="287"/>
      <c r="CP285" s="287"/>
      <c r="CQ285" s="48"/>
      <c r="CR285" s="15"/>
      <c r="CS285" s="287"/>
      <c r="CT285" s="287"/>
      <c r="CU285" s="48"/>
      <c r="CV285" s="15"/>
      <c r="CW285" s="287"/>
      <c r="CX285" s="287"/>
      <c r="CY285" s="48"/>
      <c r="CZ285" s="15"/>
      <c r="DA285" s="287"/>
      <c r="DB285" s="275"/>
      <c r="DC285" s="48"/>
      <c r="DD285" s="48"/>
      <c r="DE285" s="287"/>
      <c r="DF285" s="287"/>
      <c r="DG285" s="48"/>
      <c r="DH285" s="48"/>
      <c r="DI285" s="14"/>
      <c r="DJ285" s="14"/>
      <c r="DK285" s="48"/>
      <c r="DL285" s="15"/>
      <c r="DM285" s="14"/>
      <c r="DN285" s="14"/>
      <c r="DO285" s="48"/>
      <c r="DP285" s="15"/>
      <c r="DQ285" s="14"/>
      <c r="DR285" s="14"/>
      <c r="DS285" s="48"/>
      <c r="DT285" s="15"/>
      <c r="DU285" s="14"/>
      <c r="DV285" s="14"/>
      <c r="DW285" s="48"/>
      <c r="DX285" s="15"/>
      <c r="DY285" s="14"/>
      <c r="DZ285" s="14"/>
      <c r="EA285" s="48"/>
      <c r="EB285" s="15"/>
      <c r="EC285" s="14"/>
      <c r="ED285" s="14"/>
      <c r="EE285" s="48"/>
      <c r="EF285" s="15"/>
      <c r="EG285" s="14"/>
      <c r="EH285" s="14"/>
      <c r="EI285" s="48"/>
      <c r="EJ285" s="15"/>
      <c r="EK285" s="14"/>
      <c r="EL285" s="14"/>
      <c r="EM285" s="48"/>
      <c r="EN285" s="15"/>
      <c r="EO285" s="14"/>
      <c r="EP285" s="14"/>
      <c r="EQ285" s="48"/>
      <c r="ER285" s="15"/>
      <c r="ES285" s="14"/>
      <c r="ET285" s="14"/>
      <c r="EU285" s="48"/>
      <c r="EV285" s="15"/>
      <c r="EW285" s="14"/>
      <c r="EX285" s="14"/>
      <c r="EY285" s="48"/>
      <c r="EZ285" s="15"/>
      <c r="FA285" s="14"/>
      <c r="FB285" s="14"/>
      <c r="FC285" s="48"/>
      <c r="FD285" s="15"/>
      <c r="FE285" s="14"/>
      <c r="FF285" s="14"/>
      <c r="FG285" s="48"/>
      <c r="FH285" s="15"/>
      <c r="FI285" s="14"/>
      <c r="FJ285" s="14"/>
      <c r="FK285" s="48"/>
      <c r="FL285" s="15"/>
      <c r="FM285" s="14"/>
      <c r="FN285" s="14"/>
      <c r="FO285" s="48"/>
      <c r="FP285" s="15"/>
      <c r="FQ285" s="14"/>
      <c r="FR285" s="14"/>
      <c r="FS285" s="48"/>
      <c r="FT285" s="15"/>
      <c r="FU285" s="48"/>
      <c r="FV285" s="48"/>
      <c r="FW285" s="48"/>
      <c r="FX285" s="15"/>
      <c r="FY285" s="48"/>
      <c r="FZ285" s="48"/>
      <c r="GA285" s="48"/>
      <c r="GB285" s="15"/>
      <c r="GC285" s="48"/>
      <c r="GD285" s="48"/>
      <c r="GE285" s="48"/>
      <c r="GF285" s="15"/>
      <c r="GG285" s="48"/>
      <c r="GH285" s="48"/>
      <c r="GI285" s="48"/>
      <c r="GJ285" s="15"/>
      <c r="GK285" s="48"/>
      <c r="GL285" s="48"/>
      <c r="GM285" s="48"/>
      <c r="GN285" s="15"/>
      <c r="GO285" s="48"/>
      <c r="GP285" s="48"/>
      <c r="GQ285" s="48"/>
      <c r="GR285" s="15"/>
      <c r="GS285" s="48"/>
      <c r="GT285" s="48"/>
      <c r="GU285" s="48"/>
      <c r="GV285" s="15"/>
      <c r="GW285" s="48"/>
      <c r="GX285" s="48"/>
      <c r="GY285" s="48"/>
      <c r="GZ285" s="15"/>
      <c r="HA285" s="48"/>
      <c r="HB285" s="48"/>
      <c r="HC285" s="48"/>
      <c r="HD285" s="15"/>
      <c r="HE285" s="48"/>
      <c r="HF285" s="48"/>
      <c r="HG285" s="48"/>
      <c r="HH285" s="48"/>
      <c r="HI285" s="48"/>
      <c r="HJ285" s="48"/>
      <c r="HK285" s="48"/>
      <c r="HL285" s="15"/>
      <c r="HM285" s="14"/>
      <c r="HN285" s="14"/>
      <c r="HO285" s="48"/>
      <c r="HP285" s="15"/>
      <c r="HQ285" s="14"/>
      <c r="HR285" s="14"/>
      <c r="HS285" s="48"/>
      <c r="HT285" s="15"/>
      <c r="HU285" s="14"/>
      <c r="HV285" s="14"/>
      <c r="HW285" s="48"/>
      <c r="HX285" s="15"/>
      <c r="HY285" s="14"/>
      <c r="HZ285" s="14"/>
      <c r="IA285" s="48"/>
      <c r="IB285" s="15"/>
      <c r="IC285" s="14"/>
      <c r="ID285" s="14"/>
      <c r="IE285" s="48"/>
      <c r="IF285" s="15"/>
      <c r="IG285" s="14"/>
      <c r="IH285" s="14"/>
      <c r="II285" s="48"/>
      <c r="IJ285" s="15"/>
      <c r="IK285" s="14"/>
      <c r="IL285" s="14"/>
      <c r="IM285" s="48"/>
      <c r="IN285" s="15"/>
      <c r="IO285" s="14"/>
      <c r="IP285" s="14"/>
      <c r="IQ285" s="48"/>
      <c r="IR285" s="15"/>
      <c r="IS285" s="14"/>
    </row>
    <row r="286" spans="1:253" s="12" customFormat="1" ht="15.75" x14ac:dyDescent="0.25">
      <c r="A286" s="57" t="s">
        <v>407</v>
      </c>
      <c r="B286" s="48">
        <f t="shared" si="730"/>
        <v>0</v>
      </c>
      <c r="C286" s="48">
        <f t="shared" si="731"/>
        <v>79.5</v>
      </c>
      <c r="D286" s="48">
        <f t="shared" si="732"/>
        <v>79.5</v>
      </c>
      <c r="E286" s="15">
        <f t="shared" si="133"/>
        <v>100</v>
      </c>
      <c r="F286" s="15"/>
      <c r="G286" s="48"/>
      <c r="H286" s="48"/>
      <c r="I286" s="48"/>
      <c r="J286" s="48"/>
      <c r="K286" s="48"/>
      <c r="L286" s="48"/>
      <c r="M286" s="48"/>
      <c r="N286" s="48"/>
      <c r="O286" s="48"/>
      <c r="P286" s="48"/>
      <c r="Q286" s="48"/>
      <c r="R286" s="48"/>
      <c r="S286" s="287"/>
      <c r="T286" s="287"/>
      <c r="U286" s="287"/>
      <c r="V286" s="287"/>
      <c r="W286" s="287"/>
      <c r="X286" s="287"/>
      <c r="Y286" s="287"/>
      <c r="Z286" s="287"/>
      <c r="AA286" s="287"/>
      <c r="AB286" s="287"/>
      <c r="AC286" s="287"/>
      <c r="AD286" s="287"/>
      <c r="AE286" s="287"/>
      <c r="AF286" s="287"/>
      <c r="AG286" s="287"/>
      <c r="AH286" s="48"/>
      <c r="AI286" s="48"/>
      <c r="AJ286" s="48"/>
      <c r="AK286" s="48"/>
      <c r="AL286" s="48"/>
      <c r="AM286" s="287"/>
      <c r="AN286" s="287"/>
      <c r="AO286" s="287"/>
      <c r="AP286" s="287"/>
      <c r="AQ286" s="287"/>
      <c r="AR286" s="287"/>
      <c r="AS286" s="287"/>
      <c r="AT286" s="287"/>
      <c r="AU286" s="287"/>
      <c r="AV286" s="287"/>
      <c r="AW286" s="15"/>
      <c r="AX286" s="15"/>
      <c r="AY286" s="287"/>
      <c r="AZ286" s="287"/>
      <c r="BA286" s="287"/>
      <c r="BB286" s="287"/>
      <c r="BC286" s="287"/>
      <c r="BD286" s="287"/>
      <c r="BE286" s="287"/>
      <c r="BF286" s="287"/>
      <c r="BG286" s="287"/>
      <c r="BH286" s="287"/>
      <c r="BI286" s="287"/>
      <c r="BJ286" s="287"/>
      <c r="BK286" s="287"/>
      <c r="BL286" s="287"/>
      <c r="BM286" s="287"/>
      <c r="BN286" s="287"/>
      <c r="BO286" s="287"/>
      <c r="BP286" s="287"/>
      <c r="BQ286" s="287"/>
      <c r="BR286" s="287"/>
      <c r="BS286" s="287"/>
      <c r="BT286" s="287"/>
      <c r="BU286" s="287"/>
      <c r="BV286" s="287"/>
      <c r="BW286" s="287"/>
      <c r="BX286" s="287"/>
      <c r="BY286" s="287"/>
      <c r="BZ286" s="287"/>
      <c r="CA286" s="48">
        <v>79.5</v>
      </c>
      <c r="CB286" s="48">
        <v>79.5</v>
      </c>
      <c r="CC286" s="14">
        <f t="shared" si="753"/>
        <v>100</v>
      </c>
      <c r="CD286" s="14"/>
      <c r="CE286" s="48"/>
      <c r="CF286" s="15"/>
      <c r="CG286" s="287"/>
      <c r="CH286" s="287"/>
      <c r="CI286" s="287"/>
      <c r="CJ286" s="287"/>
      <c r="CK286" s="287"/>
      <c r="CL286" s="287"/>
      <c r="CM286" s="48"/>
      <c r="CN286" s="15"/>
      <c r="CO286" s="287"/>
      <c r="CP286" s="287"/>
      <c r="CQ286" s="48"/>
      <c r="CR286" s="15"/>
      <c r="CS286" s="287"/>
      <c r="CT286" s="287"/>
      <c r="CU286" s="48"/>
      <c r="CV286" s="15"/>
      <c r="CW286" s="287"/>
      <c r="CX286" s="287"/>
      <c r="CY286" s="48"/>
      <c r="CZ286" s="15"/>
      <c r="DA286" s="287"/>
      <c r="DB286" s="275"/>
      <c r="DC286" s="48"/>
      <c r="DD286" s="48"/>
      <c r="DE286" s="287"/>
      <c r="DF286" s="287"/>
      <c r="DG286" s="48"/>
      <c r="DH286" s="48"/>
      <c r="DI286" s="14"/>
      <c r="DJ286" s="14"/>
      <c r="DK286" s="48"/>
      <c r="DL286" s="15"/>
      <c r="DM286" s="14"/>
      <c r="DN286" s="14"/>
      <c r="DO286" s="48"/>
      <c r="DP286" s="15"/>
      <c r="DQ286" s="14"/>
      <c r="DR286" s="14"/>
      <c r="DS286" s="48"/>
      <c r="DT286" s="15"/>
      <c r="DU286" s="14"/>
      <c r="DV286" s="14"/>
      <c r="DW286" s="48"/>
      <c r="DX286" s="15"/>
      <c r="DY286" s="14"/>
      <c r="DZ286" s="14"/>
      <c r="EA286" s="48"/>
      <c r="EB286" s="15"/>
      <c r="EC286" s="14"/>
      <c r="ED286" s="14"/>
      <c r="EE286" s="48"/>
      <c r="EF286" s="15"/>
      <c r="EG286" s="14"/>
      <c r="EH286" s="14"/>
      <c r="EI286" s="48"/>
      <c r="EJ286" s="15"/>
      <c r="EK286" s="14"/>
      <c r="EL286" s="14"/>
      <c r="EM286" s="48"/>
      <c r="EN286" s="15"/>
      <c r="EO286" s="14"/>
      <c r="EP286" s="14"/>
      <c r="EQ286" s="48"/>
      <c r="ER286" s="15"/>
      <c r="ES286" s="14"/>
      <c r="ET286" s="14"/>
      <c r="EU286" s="48"/>
      <c r="EV286" s="15"/>
      <c r="EW286" s="14"/>
      <c r="EX286" s="14"/>
      <c r="EY286" s="48"/>
      <c r="EZ286" s="15"/>
      <c r="FA286" s="14"/>
      <c r="FB286" s="14"/>
      <c r="FC286" s="48"/>
      <c r="FD286" s="15"/>
      <c r="FE286" s="14"/>
      <c r="FF286" s="14"/>
      <c r="FG286" s="48"/>
      <c r="FH286" s="15"/>
      <c r="FI286" s="14"/>
      <c r="FJ286" s="14"/>
      <c r="FK286" s="48"/>
      <c r="FL286" s="15"/>
      <c r="FM286" s="14"/>
      <c r="FN286" s="14"/>
      <c r="FO286" s="48"/>
      <c r="FP286" s="15"/>
      <c r="FQ286" s="14"/>
      <c r="FR286" s="14"/>
      <c r="FS286" s="48"/>
      <c r="FT286" s="15"/>
      <c r="FU286" s="48"/>
      <c r="FV286" s="48"/>
      <c r="FW286" s="48"/>
      <c r="FX286" s="15"/>
      <c r="FY286" s="48"/>
      <c r="FZ286" s="48"/>
      <c r="GA286" s="48"/>
      <c r="GB286" s="15"/>
      <c r="GC286" s="48"/>
      <c r="GD286" s="48"/>
      <c r="GE286" s="48"/>
      <c r="GF286" s="15"/>
      <c r="GG286" s="48"/>
      <c r="GH286" s="48"/>
      <c r="GI286" s="48"/>
      <c r="GJ286" s="15"/>
      <c r="GK286" s="48"/>
      <c r="GL286" s="48"/>
      <c r="GM286" s="48"/>
      <c r="GN286" s="15"/>
      <c r="GO286" s="48"/>
      <c r="GP286" s="48"/>
      <c r="GQ286" s="48"/>
      <c r="GR286" s="15"/>
      <c r="GS286" s="48"/>
      <c r="GT286" s="48"/>
      <c r="GU286" s="48"/>
      <c r="GV286" s="15"/>
      <c r="GW286" s="48"/>
      <c r="GX286" s="48"/>
      <c r="GY286" s="48"/>
      <c r="GZ286" s="15"/>
      <c r="HA286" s="48"/>
      <c r="HB286" s="48"/>
      <c r="HC286" s="48"/>
      <c r="HD286" s="15"/>
      <c r="HE286" s="48"/>
      <c r="HF286" s="48"/>
      <c r="HG286" s="48"/>
      <c r="HH286" s="48"/>
      <c r="HI286" s="48"/>
      <c r="HJ286" s="48"/>
      <c r="HK286" s="48"/>
      <c r="HL286" s="15"/>
      <c r="HM286" s="14"/>
      <c r="HN286" s="14"/>
      <c r="HO286" s="48"/>
      <c r="HP286" s="15"/>
      <c r="HQ286" s="14"/>
      <c r="HR286" s="14"/>
      <c r="HS286" s="48"/>
      <c r="HT286" s="15"/>
      <c r="HU286" s="14"/>
      <c r="HV286" s="14"/>
      <c r="HW286" s="48"/>
      <c r="HX286" s="15"/>
      <c r="HY286" s="14"/>
      <c r="HZ286" s="14"/>
      <c r="IA286" s="48"/>
      <c r="IB286" s="15"/>
      <c r="IC286" s="14"/>
      <c r="ID286" s="14"/>
      <c r="IE286" s="48"/>
      <c r="IF286" s="15"/>
      <c r="IG286" s="14"/>
      <c r="IH286" s="14"/>
      <c r="II286" s="48"/>
      <c r="IJ286" s="15"/>
      <c r="IK286" s="14"/>
      <c r="IL286" s="14"/>
      <c r="IM286" s="48"/>
      <c r="IN286" s="15"/>
      <c r="IO286" s="14"/>
      <c r="IP286" s="14"/>
      <c r="IQ286" s="48"/>
      <c r="IR286" s="15"/>
      <c r="IS286" s="14"/>
    </row>
    <row r="287" spans="1:253" s="26" customFormat="1" ht="31.5" x14ac:dyDescent="0.25">
      <c r="A287" s="118" t="s">
        <v>422</v>
      </c>
      <c r="B287" s="78">
        <f t="shared" si="730"/>
        <v>306</v>
      </c>
      <c r="C287" s="78">
        <f t="shared" si="731"/>
        <v>7053.2000000000007</v>
      </c>
      <c r="D287" s="78">
        <f t="shared" si="732"/>
        <v>7037.03352</v>
      </c>
      <c r="E287" s="81">
        <f t="shared" ref="E287" si="755">D287/C287*100</f>
        <v>99.770792264504053</v>
      </c>
      <c r="F287" s="81"/>
      <c r="G287" s="81">
        <f>G288+G289</f>
        <v>0</v>
      </c>
      <c r="H287" s="81">
        <f t="shared" ref="H287:BP287" si="756">H288+H289</f>
        <v>0</v>
      </c>
      <c r="I287" s="81">
        <f t="shared" si="756"/>
        <v>0</v>
      </c>
      <c r="J287" s="81"/>
      <c r="K287" s="81">
        <f t="shared" si="756"/>
        <v>0</v>
      </c>
      <c r="L287" s="81">
        <f t="shared" si="756"/>
        <v>0</v>
      </c>
      <c r="M287" s="81">
        <f t="shared" si="756"/>
        <v>0</v>
      </c>
      <c r="N287" s="81">
        <f t="shared" ref="N287" si="757">N288+N289</f>
        <v>0</v>
      </c>
      <c r="O287" s="81">
        <f t="shared" si="756"/>
        <v>0</v>
      </c>
      <c r="P287" s="81">
        <f t="shared" si="756"/>
        <v>0</v>
      </c>
      <c r="Q287" s="81">
        <f t="shared" si="756"/>
        <v>0</v>
      </c>
      <c r="R287" s="81"/>
      <c r="S287" s="81">
        <f t="shared" si="756"/>
        <v>0</v>
      </c>
      <c r="T287" s="81">
        <f t="shared" si="756"/>
        <v>0</v>
      </c>
      <c r="U287" s="81">
        <f t="shared" si="756"/>
        <v>0</v>
      </c>
      <c r="V287" s="81"/>
      <c r="W287" s="81">
        <f t="shared" si="756"/>
        <v>0</v>
      </c>
      <c r="X287" s="81">
        <f t="shared" si="756"/>
        <v>0</v>
      </c>
      <c r="Y287" s="81">
        <f t="shared" si="756"/>
        <v>0</v>
      </c>
      <c r="Z287" s="81">
        <f t="shared" ref="Z287" si="758">Z288+Z289</f>
        <v>0</v>
      </c>
      <c r="AA287" s="81">
        <f t="shared" si="756"/>
        <v>0</v>
      </c>
      <c r="AB287" s="81">
        <f t="shared" si="756"/>
        <v>0</v>
      </c>
      <c r="AC287" s="81">
        <f t="shared" si="756"/>
        <v>0</v>
      </c>
      <c r="AD287" s="81">
        <f t="shared" ref="AD287" si="759">AD288+AD289</f>
        <v>0</v>
      </c>
      <c r="AE287" s="81">
        <f t="shared" si="756"/>
        <v>0</v>
      </c>
      <c r="AF287" s="81">
        <f t="shared" ref="AF287" si="760">AF288+AF289</f>
        <v>0</v>
      </c>
      <c r="AG287" s="81">
        <f t="shared" si="756"/>
        <v>0</v>
      </c>
      <c r="AH287" s="81">
        <f t="shared" ref="AH287" si="761">AH288+AH289</f>
        <v>306</v>
      </c>
      <c r="AI287" s="81">
        <f t="shared" si="756"/>
        <v>306</v>
      </c>
      <c r="AJ287" s="81">
        <f t="shared" ref="AJ287" si="762">AJ288+AJ289</f>
        <v>306</v>
      </c>
      <c r="AK287" s="79">
        <f t="shared" si="213"/>
        <v>100</v>
      </c>
      <c r="AL287" s="79"/>
      <c r="AM287" s="81">
        <f t="shared" si="756"/>
        <v>0</v>
      </c>
      <c r="AN287" s="81">
        <f t="shared" ref="AN287" si="763">AN288+AN289</f>
        <v>0</v>
      </c>
      <c r="AO287" s="79"/>
      <c r="AP287" s="79"/>
      <c r="AQ287" s="81">
        <f t="shared" si="756"/>
        <v>0</v>
      </c>
      <c r="AR287" s="81">
        <f t="shared" si="756"/>
        <v>0</v>
      </c>
      <c r="AS287" s="81">
        <f t="shared" si="756"/>
        <v>0</v>
      </c>
      <c r="AT287" s="81"/>
      <c r="AU287" s="81">
        <f>SUM(AU288:AU296)</f>
        <v>532</v>
      </c>
      <c r="AV287" s="81">
        <f t="shared" ref="AV287:AZ287" si="764">SUM(AV288:AV296)</f>
        <v>532</v>
      </c>
      <c r="AW287" s="81">
        <f t="shared" si="752"/>
        <v>100</v>
      </c>
      <c r="AX287" s="81"/>
      <c r="AY287" s="81">
        <f t="shared" si="764"/>
        <v>1923</v>
      </c>
      <c r="AZ287" s="81">
        <f t="shared" si="764"/>
        <v>1923</v>
      </c>
      <c r="BA287" s="81">
        <f t="shared" ref="BA287:BA288" si="765">AZ287/AY287*100</f>
        <v>100</v>
      </c>
      <c r="BB287" s="81"/>
      <c r="BC287" s="81">
        <f t="shared" si="756"/>
        <v>1200</v>
      </c>
      <c r="BD287" s="81">
        <f t="shared" ref="BD287" si="766">BD288+BD289</f>
        <v>1200</v>
      </c>
      <c r="BE287" s="79">
        <f>BD287/BC287*100</f>
        <v>100</v>
      </c>
      <c r="BF287" s="79"/>
      <c r="BG287" s="81">
        <f t="shared" si="756"/>
        <v>0</v>
      </c>
      <c r="BH287" s="81">
        <f t="shared" si="756"/>
        <v>0</v>
      </c>
      <c r="BI287" s="81">
        <f t="shared" si="756"/>
        <v>0</v>
      </c>
      <c r="BJ287" s="81"/>
      <c r="BK287" s="81">
        <f t="shared" si="756"/>
        <v>0</v>
      </c>
      <c r="BL287" s="81">
        <f t="shared" si="756"/>
        <v>0</v>
      </c>
      <c r="BM287" s="81">
        <f t="shared" si="756"/>
        <v>0</v>
      </c>
      <c r="BN287" s="81"/>
      <c r="BO287" s="81">
        <f t="shared" si="756"/>
        <v>0</v>
      </c>
      <c r="BP287" s="81">
        <f t="shared" si="756"/>
        <v>0</v>
      </c>
      <c r="BQ287" s="81">
        <f t="shared" ref="BQ287:BY287" si="767">BQ288+BQ289</f>
        <v>0</v>
      </c>
      <c r="BR287" s="81"/>
      <c r="BS287" s="81">
        <f t="shared" si="767"/>
        <v>0</v>
      </c>
      <c r="BT287" s="81">
        <f t="shared" si="767"/>
        <v>0</v>
      </c>
      <c r="BU287" s="81">
        <f t="shared" si="767"/>
        <v>0</v>
      </c>
      <c r="BV287" s="81"/>
      <c r="BW287" s="81">
        <f t="shared" si="767"/>
        <v>0</v>
      </c>
      <c r="BX287" s="81">
        <f t="shared" si="767"/>
        <v>0</v>
      </c>
      <c r="BY287" s="81">
        <f t="shared" si="767"/>
        <v>0</v>
      </c>
      <c r="BZ287" s="81"/>
      <c r="CA287" s="81">
        <f>SUM(CA288:CA296)</f>
        <v>2603.2000000000003</v>
      </c>
      <c r="CB287" s="81">
        <f>SUM(CB288:CB296)</f>
        <v>2587.03352</v>
      </c>
      <c r="CC287" s="79">
        <f t="shared" ref="CC287:CC296" si="768">CB287/CA287*100</f>
        <v>99.37897664413029</v>
      </c>
      <c r="CD287" s="79"/>
      <c r="CE287" s="81"/>
      <c r="CF287" s="81">
        <f>SUM(CF288:CF296)</f>
        <v>0</v>
      </c>
      <c r="CG287" s="79"/>
      <c r="CH287" s="79"/>
      <c r="CI287" s="81">
        <f t="shared" ref="CI287:CK287" si="769">CI288+CI289</f>
        <v>0</v>
      </c>
      <c r="CJ287" s="81">
        <f t="shared" si="769"/>
        <v>0</v>
      </c>
      <c r="CK287" s="81">
        <f t="shared" si="769"/>
        <v>0</v>
      </c>
      <c r="CL287" s="81"/>
      <c r="CM287" s="81">
        <f>SUM(CM288:CM296)</f>
        <v>0</v>
      </c>
      <c r="CN287" s="81">
        <f>SUM(CN288:CN296)</f>
        <v>0</v>
      </c>
      <c r="CO287" s="79"/>
      <c r="CP287" s="79"/>
      <c r="CQ287" s="81">
        <f>SUM(CQ288:CQ296)</f>
        <v>0</v>
      </c>
      <c r="CR287" s="81">
        <f>SUM(CR288:CR296)</f>
        <v>0</v>
      </c>
      <c r="CS287" s="79"/>
      <c r="CT287" s="79"/>
      <c r="CU287" s="81">
        <f>SUM(CU288:CU296)</f>
        <v>0</v>
      </c>
      <c r="CV287" s="81">
        <f>SUM(CV288:CV296)</f>
        <v>0</v>
      </c>
      <c r="CW287" s="79"/>
      <c r="CX287" s="79"/>
      <c r="CY287" s="81">
        <f>SUM(CY288:CY296)</f>
        <v>0</v>
      </c>
      <c r="CZ287" s="81">
        <f>SUM(CZ288:CZ296)</f>
        <v>0</v>
      </c>
      <c r="DA287" s="79"/>
      <c r="DB287" s="153"/>
      <c r="DC287" s="81">
        <f>SUM(DC288:DC296)</f>
        <v>0</v>
      </c>
      <c r="DD287" s="81">
        <f>SUM(DD288:DD296)</f>
        <v>0</v>
      </c>
      <c r="DE287" s="79"/>
      <c r="DF287" s="79"/>
      <c r="DG287" s="81">
        <f>SUM(DG288:DG296)</f>
        <v>289</v>
      </c>
      <c r="DH287" s="81">
        <f>SUM(DH288:DH296)</f>
        <v>289</v>
      </c>
      <c r="DI287" s="79">
        <f t="shared" si="747"/>
        <v>100</v>
      </c>
      <c r="DJ287" s="79"/>
      <c r="DK287" s="81">
        <f>SUM(DK288:DK296)</f>
        <v>0</v>
      </c>
      <c r="DL287" s="81">
        <f>SUM(DL288:DL296)</f>
        <v>0</v>
      </c>
      <c r="DM287" s="79"/>
      <c r="DN287" s="79"/>
      <c r="DO287" s="81">
        <f>SUM(DO288:DO296)</f>
        <v>0</v>
      </c>
      <c r="DP287" s="81">
        <f>SUM(DP288:DP296)</f>
        <v>0</v>
      </c>
      <c r="DQ287" s="79"/>
      <c r="DR287" s="79"/>
      <c r="DS287" s="81">
        <f>SUM(DS288:DS296)</f>
        <v>0</v>
      </c>
      <c r="DT287" s="81">
        <f>SUM(DT288:DT296)</f>
        <v>0</v>
      </c>
      <c r="DU287" s="79"/>
      <c r="DV287" s="79"/>
      <c r="DW287" s="81">
        <f>SUM(DW288:DW296)</f>
        <v>0</v>
      </c>
      <c r="DX287" s="81">
        <f>SUM(DX288:DX296)</f>
        <v>0</v>
      </c>
      <c r="DY287" s="79"/>
      <c r="DZ287" s="79"/>
      <c r="EA287" s="81">
        <f>SUM(EA288:EA296)</f>
        <v>0</v>
      </c>
      <c r="EB287" s="81">
        <f>SUM(EB288:EB296)</f>
        <v>0</v>
      </c>
      <c r="EC287" s="79"/>
      <c r="ED287" s="79"/>
      <c r="EE287" s="81">
        <f>SUM(EE288:EE296)</f>
        <v>0</v>
      </c>
      <c r="EF287" s="81">
        <f>SUM(EF288:EF296)</f>
        <v>0</v>
      </c>
      <c r="EG287" s="79"/>
      <c r="EH287" s="79"/>
      <c r="EI287" s="81">
        <f>SUM(EI288:EI296)</f>
        <v>0</v>
      </c>
      <c r="EJ287" s="81">
        <f>SUM(EJ288:EJ296)</f>
        <v>0</v>
      </c>
      <c r="EK287" s="79"/>
      <c r="EL287" s="79"/>
      <c r="EM287" s="81">
        <f>SUM(EM288:EM296)</f>
        <v>0</v>
      </c>
      <c r="EN287" s="81">
        <f>SUM(EN288:EN296)</f>
        <v>0</v>
      </c>
      <c r="EO287" s="79"/>
      <c r="EP287" s="79"/>
      <c r="EQ287" s="81">
        <f>SUM(EQ288:EQ296)</f>
        <v>0</v>
      </c>
      <c r="ER287" s="81">
        <f>SUM(ER288:ER296)</f>
        <v>0</v>
      </c>
      <c r="ES287" s="79"/>
      <c r="ET287" s="79"/>
      <c r="EU287" s="81">
        <f>SUM(EU288:EU296)</f>
        <v>0</v>
      </c>
      <c r="EV287" s="81">
        <f>SUM(EV288:EV296)</f>
        <v>0</v>
      </c>
      <c r="EW287" s="79"/>
      <c r="EX287" s="79"/>
      <c r="EY287" s="81">
        <f>SUM(EY288:EY296)</f>
        <v>0</v>
      </c>
      <c r="EZ287" s="81">
        <f>SUM(EZ288:EZ296)</f>
        <v>0</v>
      </c>
      <c r="FA287" s="79"/>
      <c r="FB287" s="79"/>
      <c r="FC287" s="81">
        <f>SUM(FC288:FC296)</f>
        <v>0</v>
      </c>
      <c r="FD287" s="81">
        <f>SUM(FD288:FD296)</f>
        <v>0</v>
      </c>
      <c r="FE287" s="79"/>
      <c r="FF287" s="79"/>
      <c r="FG287" s="81">
        <f>SUM(FG288:FG296)</f>
        <v>0</v>
      </c>
      <c r="FH287" s="81">
        <f>SUM(FH288:FH296)</f>
        <v>0</v>
      </c>
      <c r="FI287" s="79"/>
      <c r="FJ287" s="79"/>
      <c r="FK287" s="81">
        <f>SUM(FK288:FK296)</f>
        <v>0</v>
      </c>
      <c r="FL287" s="81">
        <f>SUM(FL288:FL296)</f>
        <v>0</v>
      </c>
      <c r="FM287" s="79"/>
      <c r="FN287" s="79"/>
      <c r="FO287" s="81">
        <f>SUM(FO288:FO296)</f>
        <v>0</v>
      </c>
      <c r="FP287" s="81">
        <f>SUM(FP288:FP296)</f>
        <v>0</v>
      </c>
      <c r="FQ287" s="79"/>
      <c r="FR287" s="79"/>
      <c r="FS287" s="81">
        <f t="shared" ref="FS287:FT287" si="770">FS288+FS289</f>
        <v>0</v>
      </c>
      <c r="FT287" s="81">
        <f t="shared" si="770"/>
        <v>0</v>
      </c>
      <c r="FU287" s="79"/>
      <c r="FV287" s="79"/>
      <c r="FW287" s="81">
        <f t="shared" ref="FW287:FX287" si="771">FW288+FW289</f>
        <v>0</v>
      </c>
      <c r="FX287" s="81">
        <f t="shared" si="771"/>
        <v>0</v>
      </c>
      <c r="FY287" s="79"/>
      <c r="FZ287" s="79"/>
      <c r="GA287" s="81"/>
      <c r="GB287" s="81"/>
      <c r="GC287" s="79"/>
      <c r="GD287" s="79"/>
      <c r="GE287" s="81"/>
      <c r="GF287" s="81"/>
      <c r="GG287" s="79"/>
      <c r="GH287" s="79"/>
      <c r="GI287" s="81"/>
      <c r="GJ287" s="81"/>
      <c r="GK287" s="79"/>
      <c r="GL287" s="79"/>
      <c r="GM287" s="81"/>
      <c r="GN287" s="81"/>
      <c r="GO287" s="79"/>
      <c r="GP287" s="79"/>
      <c r="GQ287" s="81"/>
      <c r="GR287" s="81"/>
      <c r="GS287" s="79"/>
      <c r="GT287" s="79"/>
      <c r="GU287" s="81"/>
      <c r="GV287" s="81"/>
      <c r="GW287" s="79"/>
      <c r="GX287" s="79"/>
      <c r="GY287" s="81"/>
      <c r="GZ287" s="81"/>
      <c r="HA287" s="79"/>
      <c r="HB287" s="79"/>
      <c r="HC287" s="81"/>
      <c r="HD287" s="81"/>
      <c r="HE287" s="79"/>
      <c r="HF287" s="79"/>
      <c r="HG287" s="81"/>
      <c r="HH287" s="81"/>
      <c r="HI287" s="79"/>
      <c r="HJ287" s="79"/>
      <c r="HK287" s="81">
        <f>SUM(HK288:HK296)</f>
        <v>200</v>
      </c>
      <c r="HL287" s="81">
        <f>SUM(HL288:HL296)</f>
        <v>200</v>
      </c>
      <c r="HM287" s="79">
        <f t="shared" si="751"/>
        <v>100</v>
      </c>
      <c r="HN287" s="79"/>
      <c r="HO287" s="81"/>
      <c r="HP287" s="81"/>
      <c r="HQ287" s="79"/>
      <c r="HR287" s="79"/>
      <c r="HS287" s="81"/>
      <c r="HT287" s="81"/>
      <c r="HU287" s="79"/>
      <c r="HV287" s="79"/>
      <c r="HW287" s="81"/>
      <c r="HX287" s="81"/>
      <c r="HY287" s="79"/>
      <c r="HZ287" s="79"/>
      <c r="IA287" s="81"/>
      <c r="IB287" s="81"/>
      <c r="IC287" s="79"/>
      <c r="ID287" s="79"/>
      <c r="IE287" s="81"/>
      <c r="IF287" s="81"/>
      <c r="IG287" s="79"/>
      <c r="IH287" s="79"/>
      <c r="II287" s="81"/>
      <c r="IJ287" s="81"/>
      <c r="IK287" s="79"/>
      <c r="IL287" s="79"/>
      <c r="IM287" s="81"/>
      <c r="IN287" s="81"/>
      <c r="IO287" s="79"/>
      <c r="IP287" s="79"/>
      <c r="IQ287" s="81"/>
      <c r="IR287" s="81"/>
      <c r="IS287" s="79"/>
    </row>
    <row r="288" spans="1:253" s="12" customFormat="1" ht="31.5" x14ac:dyDescent="0.25">
      <c r="A288" s="57" t="s">
        <v>349</v>
      </c>
      <c r="B288" s="48">
        <f t="shared" si="730"/>
        <v>306</v>
      </c>
      <c r="C288" s="48">
        <f t="shared" si="731"/>
        <v>5455.4</v>
      </c>
      <c r="D288" s="48">
        <f t="shared" si="732"/>
        <v>5455.4</v>
      </c>
      <c r="E288" s="15">
        <f t="shared" si="133"/>
        <v>100</v>
      </c>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4"/>
      <c r="AD288" s="15"/>
      <c r="AE288" s="15"/>
      <c r="AF288" s="15"/>
      <c r="AG288" s="14"/>
      <c r="AH288" s="15">
        <v>306</v>
      </c>
      <c r="AI288" s="15">
        <v>306</v>
      </c>
      <c r="AJ288" s="15">
        <v>306</v>
      </c>
      <c r="AK288" s="14">
        <f t="shared" si="213"/>
        <v>100</v>
      </c>
      <c r="AL288" s="14"/>
      <c r="AM288" s="15"/>
      <c r="AN288" s="15"/>
      <c r="AO288" s="14"/>
      <c r="AP288" s="14"/>
      <c r="AQ288" s="15"/>
      <c r="AR288" s="15"/>
      <c r="AS288" s="14"/>
      <c r="AT288" s="14"/>
      <c r="AU288" s="48">
        <v>532</v>
      </c>
      <c r="AV288" s="48">
        <v>532</v>
      </c>
      <c r="AW288" s="15">
        <f t="shared" si="752"/>
        <v>100</v>
      </c>
      <c r="AX288" s="15"/>
      <c r="AY288" s="48">
        <v>1923</v>
      </c>
      <c r="AZ288" s="48">
        <v>1923</v>
      </c>
      <c r="BA288" s="48">
        <f t="shared" si="765"/>
        <v>100</v>
      </c>
      <c r="BB288" s="48"/>
      <c r="BC288" s="15">
        <v>1200</v>
      </c>
      <c r="BD288" s="15">
        <v>1200</v>
      </c>
      <c r="BE288" s="14">
        <f>BD288/BC288*100</f>
        <v>100</v>
      </c>
      <c r="BF288" s="14"/>
      <c r="BG288" s="15"/>
      <c r="BH288" s="15"/>
      <c r="BI288" s="14"/>
      <c r="BJ288" s="14"/>
      <c r="BK288" s="15"/>
      <c r="BL288" s="15"/>
      <c r="BM288" s="14"/>
      <c r="BN288" s="14"/>
      <c r="BO288" s="15"/>
      <c r="BP288" s="15"/>
      <c r="BQ288" s="14"/>
      <c r="BR288" s="14"/>
      <c r="BS288" s="15"/>
      <c r="BT288" s="15"/>
      <c r="BU288" s="14"/>
      <c r="BV288" s="14"/>
      <c r="BW288" s="15"/>
      <c r="BX288" s="15"/>
      <c r="BY288" s="14"/>
      <c r="BZ288" s="14"/>
      <c r="CA288" s="48">
        <v>1005.4</v>
      </c>
      <c r="CB288" s="48">
        <v>1005.4</v>
      </c>
      <c r="CC288" s="14">
        <f t="shared" si="768"/>
        <v>100</v>
      </c>
      <c r="CD288" s="14"/>
      <c r="CE288" s="48"/>
      <c r="CF288" s="15"/>
      <c r="CG288" s="14"/>
      <c r="CH288" s="14"/>
      <c r="CI288" s="15"/>
      <c r="CJ288" s="15"/>
      <c r="CK288" s="14"/>
      <c r="CL288" s="14"/>
      <c r="CM288" s="48"/>
      <c r="CN288" s="15"/>
      <c r="CO288" s="14"/>
      <c r="CP288" s="14"/>
      <c r="CQ288" s="48"/>
      <c r="CR288" s="15"/>
      <c r="CS288" s="14"/>
      <c r="CT288" s="14"/>
      <c r="CU288" s="48"/>
      <c r="CV288" s="15"/>
      <c r="CW288" s="14"/>
      <c r="CX288" s="14"/>
      <c r="CY288" s="48"/>
      <c r="CZ288" s="15"/>
      <c r="DA288" s="14"/>
      <c r="DB288" s="155"/>
      <c r="DC288" s="48"/>
      <c r="DD288" s="48"/>
      <c r="DE288" s="14"/>
      <c r="DF288" s="14"/>
      <c r="DG288" s="14">
        <v>289</v>
      </c>
      <c r="DH288" s="14">
        <v>289</v>
      </c>
      <c r="DI288" s="14">
        <f t="shared" si="747"/>
        <v>100</v>
      </c>
      <c r="DJ288" s="14"/>
      <c r="DK288" s="14"/>
      <c r="DL288" s="14"/>
      <c r="DM288" s="14"/>
      <c r="DN288" s="14"/>
      <c r="DO288" s="14"/>
      <c r="DP288" s="14"/>
      <c r="DQ288" s="14"/>
      <c r="DR288" s="14"/>
      <c r="DS288" s="14"/>
      <c r="DT288" s="14"/>
      <c r="DU288" s="14"/>
      <c r="DV288" s="14"/>
      <c r="DW288" s="14"/>
      <c r="DX288" s="14"/>
      <c r="DY288" s="14"/>
      <c r="DZ288" s="14"/>
      <c r="EA288" s="14"/>
      <c r="EB288" s="14"/>
      <c r="EC288" s="14"/>
      <c r="ED288" s="14"/>
      <c r="EE288" s="14"/>
      <c r="EF288" s="14"/>
      <c r="EG288" s="14"/>
      <c r="EH288" s="14"/>
      <c r="EI288" s="14"/>
      <c r="EJ288" s="14"/>
      <c r="EK288" s="14"/>
      <c r="EL288" s="14"/>
      <c r="EM288" s="14"/>
      <c r="EN288" s="14"/>
      <c r="EO288" s="14"/>
      <c r="EP288" s="14"/>
      <c r="EQ288" s="14"/>
      <c r="ER288" s="14"/>
      <c r="ES288" s="14"/>
      <c r="ET288" s="14"/>
      <c r="EU288" s="14"/>
      <c r="EV288" s="14"/>
      <c r="EW288" s="14"/>
      <c r="EX288" s="14"/>
      <c r="EY288" s="14"/>
      <c r="EZ288" s="14"/>
      <c r="FA288" s="14"/>
      <c r="FB288" s="14"/>
      <c r="FC288" s="14"/>
      <c r="FD288" s="14"/>
      <c r="FE288" s="14"/>
      <c r="FF288" s="14"/>
      <c r="FG288" s="14"/>
      <c r="FH288" s="14"/>
      <c r="FI288" s="14"/>
      <c r="FJ288" s="14"/>
      <c r="FK288" s="14"/>
      <c r="FL288" s="14"/>
      <c r="FM288" s="14"/>
      <c r="FN288" s="14"/>
      <c r="FO288" s="14"/>
      <c r="FP288" s="14"/>
      <c r="FQ288" s="14"/>
      <c r="FR288" s="14"/>
      <c r="FS288" s="15"/>
      <c r="FT288" s="133"/>
      <c r="FU288" s="14"/>
      <c r="FV288" s="14"/>
      <c r="FW288" s="15"/>
      <c r="FX288" s="133"/>
      <c r="FY288" s="14"/>
      <c r="FZ288" s="14"/>
      <c r="GA288" s="15"/>
      <c r="GB288" s="133"/>
      <c r="GC288" s="14"/>
      <c r="GD288" s="14"/>
      <c r="GE288" s="15"/>
      <c r="GF288" s="133"/>
      <c r="GG288" s="14"/>
      <c r="GH288" s="14"/>
      <c r="GI288" s="15"/>
      <c r="GJ288" s="133"/>
      <c r="GK288" s="14"/>
      <c r="GL288" s="14"/>
      <c r="GM288" s="15"/>
      <c r="GN288" s="133"/>
      <c r="GO288" s="14"/>
      <c r="GP288" s="14"/>
      <c r="GQ288" s="15"/>
      <c r="GR288" s="133"/>
      <c r="GS288" s="14"/>
      <c r="GT288" s="14"/>
      <c r="GU288" s="15"/>
      <c r="GV288" s="133"/>
      <c r="GW288" s="14"/>
      <c r="GX288" s="14"/>
      <c r="GY288" s="15"/>
      <c r="GZ288" s="133"/>
      <c r="HA288" s="14"/>
      <c r="HB288" s="14"/>
      <c r="HC288" s="15"/>
      <c r="HD288" s="133"/>
      <c r="HE288" s="14"/>
      <c r="HF288" s="14"/>
      <c r="HG288" s="15"/>
      <c r="HH288" s="15"/>
      <c r="HI288" s="14"/>
      <c r="HJ288" s="14"/>
      <c r="HK288" s="15">
        <v>200</v>
      </c>
      <c r="HL288" s="15">
        <v>200</v>
      </c>
      <c r="HM288" s="14">
        <f t="shared" si="751"/>
        <v>100</v>
      </c>
      <c r="HN288" s="14"/>
      <c r="HO288" s="15"/>
      <c r="HP288" s="15"/>
      <c r="HQ288" s="14"/>
      <c r="HR288" s="14"/>
      <c r="HS288" s="15"/>
      <c r="HT288" s="15"/>
      <c r="HU288" s="14"/>
      <c r="HV288" s="14"/>
      <c r="HW288" s="15"/>
      <c r="HX288" s="15"/>
      <c r="HY288" s="14"/>
      <c r="HZ288" s="14"/>
      <c r="IA288" s="15"/>
      <c r="IB288" s="15"/>
      <c r="IC288" s="14"/>
      <c r="ID288" s="14"/>
      <c r="IE288" s="15"/>
      <c r="IF288" s="15"/>
      <c r="IG288" s="14"/>
      <c r="IH288" s="14"/>
      <c r="II288" s="15"/>
      <c r="IJ288" s="15"/>
      <c r="IK288" s="14"/>
      <c r="IL288" s="14"/>
      <c r="IM288" s="15"/>
      <c r="IN288" s="15"/>
      <c r="IO288" s="14"/>
      <c r="IP288" s="14"/>
      <c r="IQ288" s="15"/>
      <c r="IR288" s="15"/>
      <c r="IS288" s="14"/>
    </row>
    <row r="289" spans="1:253" s="12" customFormat="1" ht="15.75" x14ac:dyDescent="0.25">
      <c r="A289" s="57" t="s">
        <v>421</v>
      </c>
      <c r="B289" s="48">
        <f t="shared" si="730"/>
        <v>0</v>
      </c>
      <c r="C289" s="48">
        <f t="shared" si="731"/>
        <v>309.39999999999998</v>
      </c>
      <c r="D289" s="48">
        <f t="shared" si="732"/>
        <v>293.23352</v>
      </c>
      <c r="E289" s="15">
        <f t="shared" si="133"/>
        <v>94.774893341952165</v>
      </c>
      <c r="F289" s="15"/>
      <c r="G289" s="48"/>
      <c r="H289" s="48"/>
      <c r="I289" s="48"/>
      <c r="J289" s="48"/>
      <c r="K289" s="48"/>
      <c r="L289" s="48"/>
      <c r="M289" s="48"/>
      <c r="N289" s="48"/>
      <c r="O289" s="48"/>
      <c r="P289" s="48"/>
      <c r="Q289" s="48"/>
      <c r="R289" s="48"/>
      <c r="S289" s="287"/>
      <c r="T289" s="287"/>
      <c r="U289" s="287"/>
      <c r="V289" s="287"/>
      <c r="W289" s="287"/>
      <c r="X289" s="287"/>
      <c r="Y289" s="287"/>
      <c r="Z289" s="287"/>
      <c r="AA289" s="287"/>
      <c r="AB289" s="287"/>
      <c r="AC289" s="287"/>
      <c r="AD289" s="287"/>
      <c r="AE289" s="287"/>
      <c r="AF289" s="287"/>
      <c r="AG289" s="287"/>
      <c r="AH289" s="48"/>
      <c r="AI289" s="48"/>
      <c r="AJ289" s="48"/>
      <c r="AK289" s="48"/>
      <c r="AL289" s="48"/>
      <c r="AM289" s="287"/>
      <c r="AN289" s="287"/>
      <c r="AO289" s="287"/>
      <c r="AP289" s="287"/>
      <c r="AQ289" s="287"/>
      <c r="AR289" s="287"/>
      <c r="AS289" s="287"/>
      <c r="AT289" s="287"/>
      <c r="AU289" s="287"/>
      <c r="AV289" s="287"/>
      <c r="AW289" s="81"/>
      <c r="AX289" s="81"/>
      <c r="AY289" s="287"/>
      <c r="AZ289" s="287"/>
      <c r="BA289" s="81"/>
      <c r="BB289" s="81"/>
      <c r="BC289" s="287"/>
      <c r="BD289" s="287"/>
      <c r="BE289" s="14"/>
      <c r="BF289" s="14"/>
      <c r="BG289" s="287"/>
      <c r="BH289" s="287"/>
      <c r="BI289" s="287"/>
      <c r="BJ289" s="287"/>
      <c r="BK289" s="287"/>
      <c r="BL289" s="287"/>
      <c r="BM289" s="287"/>
      <c r="BN289" s="287"/>
      <c r="BO289" s="287"/>
      <c r="BP289" s="287"/>
      <c r="BQ289" s="287"/>
      <c r="BR289" s="287"/>
      <c r="BS289" s="287"/>
      <c r="BT289" s="287"/>
      <c r="BU289" s="287"/>
      <c r="BV289" s="287"/>
      <c r="BW289" s="287"/>
      <c r="BX289" s="287"/>
      <c r="BY289" s="287"/>
      <c r="BZ289" s="287"/>
      <c r="CA289" s="48">
        <v>309.39999999999998</v>
      </c>
      <c r="CB289" s="48">
        <v>293.23352</v>
      </c>
      <c r="CC289" s="14">
        <f t="shared" si="768"/>
        <v>94.774893341952165</v>
      </c>
      <c r="CD289" s="14"/>
      <c r="CE289" s="48"/>
      <c r="CF289" s="15"/>
      <c r="CG289" s="287"/>
      <c r="CH289" s="287"/>
      <c r="CI289" s="287"/>
      <c r="CJ289" s="287"/>
      <c r="CK289" s="287"/>
      <c r="CL289" s="287"/>
      <c r="CM289" s="48"/>
      <c r="CN289" s="15"/>
      <c r="CO289" s="287"/>
      <c r="CP289" s="287"/>
      <c r="CQ289" s="48"/>
      <c r="CR289" s="15"/>
      <c r="CS289" s="287"/>
      <c r="CT289" s="287"/>
      <c r="CU289" s="48"/>
      <c r="CV289" s="15"/>
      <c r="CW289" s="287"/>
      <c r="CX289" s="287"/>
      <c r="CY289" s="48"/>
      <c r="CZ289" s="15"/>
      <c r="DA289" s="287"/>
      <c r="DB289" s="275"/>
      <c r="DC289" s="48"/>
      <c r="DD289" s="48"/>
      <c r="DE289" s="287"/>
      <c r="DF289" s="287"/>
      <c r="DG289" s="48"/>
      <c r="DH289" s="48"/>
      <c r="DI289" s="14"/>
      <c r="DJ289" s="14"/>
      <c r="DK289" s="48"/>
      <c r="DL289" s="15"/>
      <c r="DM289" s="14"/>
      <c r="DN289" s="14"/>
      <c r="DO289" s="48"/>
      <c r="DP289" s="15"/>
      <c r="DQ289" s="14"/>
      <c r="DR289" s="14"/>
      <c r="DS289" s="48"/>
      <c r="DT289" s="15"/>
      <c r="DU289" s="14"/>
      <c r="DV289" s="14"/>
      <c r="DW289" s="48"/>
      <c r="DX289" s="15"/>
      <c r="DY289" s="14"/>
      <c r="DZ289" s="14"/>
      <c r="EA289" s="48"/>
      <c r="EB289" s="15"/>
      <c r="EC289" s="14"/>
      <c r="ED289" s="14"/>
      <c r="EE289" s="48"/>
      <c r="EF289" s="15"/>
      <c r="EG289" s="14"/>
      <c r="EH289" s="14"/>
      <c r="EI289" s="48"/>
      <c r="EJ289" s="15"/>
      <c r="EK289" s="14"/>
      <c r="EL289" s="14"/>
      <c r="EM289" s="48"/>
      <c r="EN289" s="15"/>
      <c r="EO289" s="14"/>
      <c r="EP289" s="14"/>
      <c r="EQ289" s="48"/>
      <c r="ER289" s="15"/>
      <c r="ES289" s="14"/>
      <c r="ET289" s="14"/>
      <c r="EU289" s="48"/>
      <c r="EV289" s="15"/>
      <c r="EW289" s="14"/>
      <c r="EX289" s="14"/>
      <c r="EY289" s="48"/>
      <c r="EZ289" s="15"/>
      <c r="FA289" s="14"/>
      <c r="FB289" s="14"/>
      <c r="FC289" s="48"/>
      <c r="FD289" s="15"/>
      <c r="FE289" s="14"/>
      <c r="FF289" s="14"/>
      <c r="FG289" s="48"/>
      <c r="FH289" s="15"/>
      <c r="FI289" s="14"/>
      <c r="FJ289" s="14"/>
      <c r="FK289" s="48"/>
      <c r="FL289" s="15"/>
      <c r="FM289" s="14"/>
      <c r="FN289" s="14"/>
      <c r="FO289" s="48"/>
      <c r="FP289" s="15"/>
      <c r="FQ289" s="14"/>
      <c r="FR289" s="14"/>
      <c r="FS289" s="48"/>
      <c r="FT289" s="15"/>
      <c r="FU289" s="48"/>
      <c r="FV289" s="48"/>
      <c r="FW289" s="48"/>
      <c r="FX289" s="15"/>
      <c r="FY289" s="48"/>
      <c r="FZ289" s="48"/>
      <c r="GA289" s="48"/>
      <c r="GB289" s="15"/>
      <c r="GC289" s="48"/>
      <c r="GD289" s="48"/>
      <c r="GE289" s="48"/>
      <c r="GF289" s="15"/>
      <c r="GG289" s="48"/>
      <c r="GH289" s="48"/>
      <c r="GI289" s="48"/>
      <c r="GJ289" s="15"/>
      <c r="GK289" s="48"/>
      <c r="GL289" s="48"/>
      <c r="GM289" s="48"/>
      <c r="GN289" s="15"/>
      <c r="GO289" s="48"/>
      <c r="GP289" s="48"/>
      <c r="GQ289" s="48"/>
      <c r="GR289" s="15"/>
      <c r="GS289" s="48"/>
      <c r="GT289" s="48"/>
      <c r="GU289" s="48"/>
      <c r="GV289" s="15"/>
      <c r="GW289" s="48"/>
      <c r="GX289" s="48"/>
      <c r="GY289" s="48"/>
      <c r="GZ289" s="15"/>
      <c r="HA289" s="48"/>
      <c r="HB289" s="48"/>
      <c r="HC289" s="48"/>
      <c r="HD289" s="15"/>
      <c r="HE289" s="48"/>
      <c r="HF289" s="48"/>
      <c r="HG289" s="48"/>
      <c r="HH289" s="48"/>
      <c r="HI289" s="48"/>
      <c r="HJ289" s="48"/>
      <c r="HK289" s="48"/>
      <c r="HL289" s="15"/>
      <c r="HM289" s="14"/>
      <c r="HN289" s="14"/>
      <c r="HO289" s="48"/>
      <c r="HP289" s="15"/>
      <c r="HQ289" s="14"/>
      <c r="HR289" s="14"/>
      <c r="HS289" s="48"/>
      <c r="HT289" s="15"/>
      <c r="HU289" s="14"/>
      <c r="HV289" s="14"/>
      <c r="HW289" s="48"/>
      <c r="HX289" s="15"/>
      <c r="HY289" s="14"/>
      <c r="HZ289" s="14"/>
      <c r="IA289" s="48"/>
      <c r="IB289" s="15"/>
      <c r="IC289" s="14"/>
      <c r="ID289" s="14"/>
      <c r="IE289" s="48"/>
      <c r="IF289" s="15"/>
      <c r="IG289" s="14"/>
      <c r="IH289" s="14"/>
      <c r="II289" s="48"/>
      <c r="IJ289" s="15"/>
      <c r="IK289" s="14"/>
      <c r="IL289" s="14"/>
      <c r="IM289" s="48"/>
      <c r="IN289" s="15"/>
      <c r="IO289" s="14"/>
      <c r="IP289" s="14"/>
      <c r="IQ289" s="48"/>
      <c r="IR289" s="15"/>
      <c r="IS289" s="14"/>
    </row>
    <row r="290" spans="1:253" s="12" customFormat="1" ht="15.75" x14ac:dyDescent="0.25">
      <c r="A290" s="57" t="s">
        <v>591</v>
      </c>
      <c r="B290" s="48">
        <f t="shared" si="730"/>
        <v>0</v>
      </c>
      <c r="C290" s="48">
        <f t="shared" si="731"/>
        <v>158.4</v>
      </c>
      <c r="D290" s="48">
        <f t="shared" si="732"/>
        <v>158.4</v>
      </c>
      <c r="E290" s="15">
        <f t="shared" si="133"/>
        <v>100</v>
      </c>
      <c r="F290" s="15"/>
      <c r="G290" s="48"/>
      <c r="H290" s="48"/>
      <c r="I290" s="48"/>
      <c r="J290" s="48"/>
      <c r="K290" s="48"/>
      <c r="L290" s="48"/>
      <c r="M290" s="48"/>
      <c r="N290" s="48"/>
      <c r="O290" s="48"/>
      <c r="P290" s="48"/>
      <c r="Q290" s="48"/>
      <c r="R290" s="48"/>
      <c r="S290" s="287"/>
      <c r="T290" s="287"/>
      <c r="U290" s="287"/>
      <c r="V290" s="287"/>
      <c r="W290" s="287"/>
      <c r="X290" s="287"/>
      <c r="Y290" s="287"/>
      <c r="Z290" s="287"/>
      <c r="AA290" s="287"/>
      <c r="AB290" s="287"/>
      <c r="AC290" s="287"/>
      <c r="AD290" s="287"/>
      <c r="AE290" s="287"/>
      <c r="AF290" s="287"/>
      <c r="AG290" s="287"/>
      <c r="AH290" s="48"/>
      <c r="AI290" s="48"/>
      <c r="AJ290" s="48"/>
      <c r="AK290" s="48"/>
      <c r="AL290" s="48"/>
      <c r="AM290" s="287"/>
      <c r="AN290" s="287"/>
      <c r="AO290" s="287"/>
      <c r="AP290" s="287"/>
      <c r="AQ290" s="287"/>
      <c r="AR290" s="287"/>
      <c r="AS290" s="287"/>
      <c r="AT290" s="287"/>
      <c r="AU290" s="287"/>
      <c r="AV290" s="287"/>
      <c r="AW290" s="81"/>
      <c r="AX290" s="81"/>
      <c r="AY290" s="287"/>
      <c r="AZ290" s="287"/>
      <c r="BA290" s="81"/>
      <c r="BB290" s="81"/>
      <c r="BC290" s="287"/>
      <c r="BD290" s="287"/>
      <c r="BE290" s="14"/>
      <c r="BF290" s="14"/>
      <c r="BG290" s="287"/>
      <c r="BH290" s="287"/>
      <c r="BI290" s="287"/>
      <c r="BJ290" s="287"/>
      <c r="BK290" s="287"/>
      <c r="BL290" s="287"/>
      <c r="BM290" s="287"/>
      <c r="BN290" s="287"/>
      <c r="BO290" s="287"/>
      <c r="BP290" s="287"/>
      <c r="BQ290" s="287"/>
      <c r="BR290" s="287"/>
      <c r="BS290" s="287"/>
      <c r="BT290" s="287"/>
      <c r="BU290" s="287"/>
      <c r="BV290" s="287"/>
      <c r="BW290" s="287"/>
      <c r="BX290" s="287"/>
      <c r="BY290" s="287"/>
      <c r="BZ290" s="287"/>
      <c r="CA290" s="48">
        <v>158.4</v>
      </c>
      <c r="CB290" s="48">
        <v>158.4</v>
      </c>
      <c r="CC290" s="14">
        <f t="shared" si="768"/>
        <v>100</v>
      </c>
      <c r="CD290" s="14"/>
      <c r="CE290" s="48"/>
      <c r="CF290" s="15"/>
      <c r="CG290" s="287"/>
      <c r="CH290" s="287"/>
      <c r="CI290" s="287"/>
      <c r="CJ290" s="287"/>
      <c r="CK290" s="287"/>
      <c r="CL290" s="287"/>
      <c r="CM290" s="48"/>
      <c r="CN290" s="15"/>
      <c r="CO290" s="287"/>
      <c r="CP290" s="287"/>
      <c r="CQ290" s="48"/>
      <c r="CR290" s="15"/>
      <c r="CS290" s="287"/>
      <c r="CT290" s="287"/>
      <c r="CU290" s="48"/>
      <c r="CV290" s="15"/>
      <c r="CW290" s="287"/>
      <c r="CX290" s="287"/>
      <c r="CY290" s="48"/>
      <c r="CZ290" s="15"/>
      <c r="DA290" s="287"/>
      <c r="DB290" s="275"/>
      <c r="DC290" s="48"/>
      <c r="DD290" s="48"/>
      <c r="DE290" s="287"/>
      <c r="DF290" s="287"/>
      <c r="DG290" s="48"/>
      <c r="DH290" s="48"/>
      <c r="DI290" s="14"/>
      <c r="DJ290" s="14"/>
      <c r="DK290" s="48"/>
      <c r="DL290" s="15"/>
      <c r="DM290" s="14"/>
      <c r="DN290" s="14"/>
      <c r="DO290" s="48"/>
      <c r="DP290" s="15"/>
      <c r="DQ290" s="14"/>
      <c r="DR290" s="14"/>
      <c r="DS290" s="48"/>
      <c r="DT290" s="15"/>
      <c r="DU290" s="14"/>
      <c r="DV290" s="14"/>
      <c r="DW290" s="48"/>
      <c r="DX290" s="15"/>
      <c r="DY290" s="14"/>
      <c r="DZ290" s="14"/>
      <c r="EA290" s="48"/>
      <c r="EB290" s="15"/>
      <c r="EC290" s="14"/>
      <c r="ED290" s="14"/>
      <c r="EE290" s="48"/>
      <c r="EF290" s="15"/>
      <c r="EG290" s="14"/>
      <c r="EH290" s="14"/>
      <c r="EI290" s="48"/>
      <c r="EJ290" s="15"/>
      <c r="EK290" s="14"/>
      <c r="EL290" s="14"/>
      <c r="EM290" s="48"/>
      <c r="EN290" s="15"/>
      <c r="EO290" s="14"/>
      <c r="EP290" s="14"/>
      <c r="EQ290" s="48"/>
      <c r="ER290" s="15"/>
      <c r="ES290" s="14"/>
      <c r="ET290" s="14"/>
      <c r="EU290" s="48"/>
      <c r="EV290" s="15"/>
      <c r="EW290" s="14"/>
      <c r="EX290" s="14"/>
      <c r="EY290" s="48"/>
      <c r="EZ290" s="15"/>
      <c r="FA290" s="14"/>
      <c r="FB290" s="14"/>
      <c r="FC290" s="48"/>
      <c r="FD290" s="15"/>
      <c r="FE290" s="14"/>
      <c r="FF290" s="14"/>
      <c r="FG290" s="48"/>
      <c r="FH290" s="15"/>
      <c r="FI290" s="14"/>
      <c r="FJ290" s="14"/>
      <c r="FK290" s="48"/>
      <c r="FL290" s="15"/>
      <c r="FM290" s="14"/>
      <c r="FN290" s="14"/>
      <c r="FO290" s="48"/>
      <c r="FP290" s="15"/>
      <c r="FQ290" s="14"/>
      <c r="FR290" s="14"/>
      <c r="FS290" s="48"/>
      <c r="FT290" s="15"/>
      <c r="FU290" s="48"/>
      <c r="FV290" s="48"/>
      <c r="FW290" s="48"/>
      <c r="FX290" s="15"/>
      <c r="FY290" s="48"/>
      <c r="FZ290" s="48"/>
      <c r="GA290" s="48"/>
      <c r="GB290" s="15"/>
      <c r="GC290" s="48"/>
      <c r="GD290" s="48"/>
      <c r="GE290" s="48"/>
      <c r="GF290" s="15"/>
      <c r="GG290" s="48"/>
      <c r="GH290" s="48"/>
      <c r="GI290" s="48"/>
      <c r="GJ290" s="15"/>
      <c r="GK290" s="48"/>
      <c r="GL290" s="48"/>
      <c r="GM290" s="48"/>
      <c r="GN290" s="15"/>
      <c r="GO290" s="48"/>
      <c r="GP290" s="48"/>
      <c r="GQ290" s="48"/>
      <c r="GR290" s="15"/>
      <c r="GS290" s="48"/>
      <c r="GT290" s="48"/>
      <c r="GU290" s="48"/>
      <c r="GV290" s="15"/>
      <c r="GW290" s="48"/>
      <c r="GX290" s="48"/>
      <c r="GY290" s="48"/>
      <c r="GZ290" s="15"/>
      <c r="HA290" s="48"/>
      <c r="HB290" s="48"/>
      <c r="HC290" s="48"/>
      <c r="HD290" s="15"/>
      <c r="HE290" s="48"/>
      <c r="HF290" s="48"/>
      <c r="HG290" s="48"/>
      <c r="HH290" s="48"/>
      <c r="HI290" s="48"/>
      <c r="HJ290" s="48"/>
      <c r="HK290" s="48"/>
      <c r="HL290" s="15"/>
      <c r="HM290" s="14"/>
      <c r="HN290" s="14"/>
      <c r="HO290" s="48"/>
      <c r="HP290" s="15"/>
      <c r="HQ290" s="14"/>
      <c r="HR290" s="14"/>
      <c r="HS290" s="48"/>
      <c r="HT290" s="15"/>
      <c r="HU290" s="14"/>
      <c r="HV290" s="14"/>
      <c r="HW290" s="48"/>
      <c r="HX290" s="15"/>
      <c r="HY290" s="14"/>
      <c r="HZ290" s="14"/>
      <c r="IA290" s="48"/>
      <c r="IB290" s="15"/>
      <c r="IC290" s="14"/>
      <c r="ID290" s="14"/>
      <c r="IE290" s="48"/>
      <c r="IF290" s="15"/>
      <c r="IG290" s="14"/>
      <c r="IH290" s="14"/>
      <c r="II290" s="48"/>
      <c r="IJ290" s="15"/>
      <c r="IK290" s="14"/>
      <c r="IL290" s="14"/>
      <c r="IM290" s="48"/>
      <c r="IN290" s="15"/>
      <c r="IO290" s="14"/>
      <c r="IP290" s="14"/>
      <c r="IQ290" s="48"/>
      <c r="IR290" s="15"/>
      <c r="IS290" s="14"/>
    </row>
    <row r="291" spans="1:253" s="12" customFormat="1" ht="15.75" x14ac:dyDescent="0.25">
      <c r="A291" s="57" t="s">
        <v>592</v>
      </c>
      <c r="B291" s="48">
        <f t="shared" si="730"/>
        <v>0</v>
      </c>
      <c r="C291" s="48">
        <f t="shared" si="731"/>
        <v>158.4</v>
      </c>
      <c r="D291" s="48">
        <f t="shared" si="732"/>
        <v>158.4</v>
      </c>
      <c r="E291" s="15">
        <f t="shared" si="133"/>
        <v>100</v>
      </c>
      <c r="F291" s="15"/>
      <c r="G291" s="48"/>
      <c r="H291" s="48"/>
      <c r="I291" s="48"/>
      <c r="J291" s="48"/>
      <c r="K291" s="48"/>
      <c r="L291" s="48"/>
      <c r="M291" s="48"/>
      <c r="N291" s="48"/>
      <c r="O291" s="48"/>
      <c r="P291" s="48"/>
      <c r="Q291" s="48"/>
      <c r="R291" s="48"/>
      <c r="S291" s="287"/>
      <c r="T291" s="287"/>
      <c r="U291" s="287"/>
      <c r="V291" s="287"/>
      <c r="W291" s="287"/>
      <c r="X291" s="287"/>
      <c r="Y291" s="287"/>
      <c r="Z291" s="287"/>
      <c r="AA291" s="287"/>
      <c r="AB291" s="287"/>
      <c r="AC291" s="287"/>
      <c r="AD291" s="287"/>
      <c r="AE291" s="287"/>
      <c r="AF291" s="287"/>
      <c r="AG291" s="287"/>
      <c r="AH291" s="48"/>
      <c r="AI291" s="48"/>
      <c r="AJ291" s="48"/>
      <c r="AK291" s="48"/>
      <c r="AL291" s="48"/>
      <c r="AM291" s="287"/>
      <c r="AN291" s="287"/>
      <c r="AO291" s="287"/>
      <c r="AP291" s="287"/>
      <c r="AQ291" s="287"/>
      <c r="AR291" s="287"/>
      <c r="AS291" s="287"/>
      <c r="AT291" s="287"/>
      <c r="AU291" s="287"/>
      <c r="AV291" s="287"/>
      <c r="AW291" s="81"/>
      <c r="AX291" s="81"/>
      <c r="AY291" s="287"/>
      <c r="AZ291" s="287"/>
      <c r="BA291" s="81"/>
      <c r="BB291" s="81"/>
      <c r="BC291" s="287"/>
      <c r="BD291" s="287"/>
      <c r="BE291" s="14"/>
      <c r="BF291" s="14"/>
      <c r="BG291" s="287"/>
      <c r="BH291" s="287"/>
      <c r="BI291" s="287"/>
      <c r="BJ291" s="287"/>
      <c r="BK291" s="287"/>
      <c r="BL291" s="287"/>
      <c r="BM291" s="287"/>
      <c r="BN291" s="287"/>
      <c r="BO291" s="287"/>
      <c r="BP291" s="287"/>
      <c r="BQ291" s="287"/>
      <c r="BR291" s="287"/>
      <c r="BS291" s="287"/>
      <c r="BT291" s="287"/>
      <c r="BU291" s="287"/>
      <c r="BV291" s="287"/>
      <c r="BW291" s="287"/>
      <c r="BX291" s="287"/>
      <c r="BY291" s="287"/>
      <c r="BZ291" s="287"/>
      <c r="CA291" s="48">
        <v>158.4</v>
      </c>
      <c r="CB291" s="48">
        <v>158.4</v>
      </c>
      <c r="CC291" s="14">
        <f t="shared" si="768"/>
        <v>100</v>
      </c>
      <c r="CD291" s="14"/>
      <c r="CE291" s="48"/>
      <c r="CF291" s="15"/>
      <c r="CG291" s="287"/>
      <c r="CH291" s="287"/>
      <c r="CI291" s="287"/>
      <c r="CJ291" s="287"/>
      <c r="CK291" s="287"/>
      <c r="CL291" s="287"/>
      <c r="CM291" s="48"/>
      <c r="CN291" s="15"/>
      <c r="CO291" s="287"/>
      <c r="CP291" s="287"/>
      <c r="CQ291" s="48"/>
      <c r="CR291" s="15"/>
      <c r="CS291" s="287"/>
      <c r="CT291" s="287"/>
      <c r="CU291" s="48"/>
      <c r="CV291" s="15"/>
      <c r="CW291" s="287"/>
      <c r="CX291" s="287"/>
      <c r="CY291" s="48"/>
      <c r="CZ291" s="15"/>
      <c r="DA291" s="287"/>
      <c r="DB291" s="275"/>
      <c r="DC291" s="48"/>
      <c r="DD291" s="48"/>
      <c r="DE291" s="287"/>
      <c r="DF291" s="287"/>
      <c r="DG291" s="48"/>
      <c r="DH291" s="48"/>
      <c r="DI291" s="14"/>
      <c r="DJ291" s="14"/>
      <c r="DK291" s="48"/>
      <c r="DL291" s="15"/>
      <c r="DM291" s="14"/>
      <c r="DN291" s="14"/>
      <c r="DO291" s="48"/>
      <c r="DP291" s="15"/>
      <c r="DQ291" s="14"/>
      <c r="DR291" s="14"/>
      <c r="DS291" s="48"/>
      <c r="DT291" s="15"/>
      <c r="DU291" s="14"/>
      <c r="DV291" s="14"/>
      <c r="DW291" s="48"/>
      <c r="DX291" s="15"/>
      <c r="DY291" s="14"/>
      <c r="DZ291" s="14"/>
      <c r="EA291" s="48"/>
      <c r="EB291" s="15"/>
      <c r="EC291" s="14"/>
      <c r="ED291" s="14"/>
      <c r="EE291" s="48"/>
      <c r="EF291" s="15"/>
      <c r="EG291" s="14"/>
      <c r="EH291" s="14"/>
      <c r="EI291" s="48"/>
      <c r="EJ291" s="15"/>
      <c r="EK291" s="14"/>
      <c r="EL291" s="14"/>
      <c r="EM291" s="48"/>
      <c r="EN291" s="15"/>
      <c r="EO291" s="14"/>
      <c r="EP291" s="14"/>
      <c r="EQ291" s="48"/>
      <c r="ER291" s="15"/>
      <c r="ES291" s="14"/>
      <c r="ET291" s="14"/>
      <c r="EU291" s="48"/>
      <c r="EV291" s="15"/>
      <c r="EW291" s="14"/>
      <c r="EX291" s="14"/>
      <c r="EY291" s="48"/>
      <c r="EZ291" s="15"/>
      <c r="FA291" s="14"/>
      <c r="FB291" s="14"/>
      <c r="FC291" s="48"/>
      <c r="FD291" s="15"/>
      <c r="FE291" s="14"/>
      <c r="FF291" s="14"/>
      <c r="FG291" s="48"/>
      <c r="FH291" s="15"/>
      <c r="FI291" s="14"/>
      <c r="FJ291" s="14"/>
      <c r="FK291" s="48"/>
      <c r="FL291" s="15"/>
      <c r="FM291" s="14"/>
      <c r="FN291" s="14"/>
      <c r="FO291" s="48"/>
      <c r="FP291" s="15"/>
      <c r="FQ291" s="14"/>
      <c r="FR291" s="14"/>
      <c r="FS291" s="48"/>
      <c r="FT291" s="15"/>
      <c r="FU291" s="48"/>
      <c r="FV291" s="48"/>
      <c r="FW291" s="48"/>
      <c r="FX291" s="15"/>
      <c r="FY291" s="48"/>
      <c r="FZ291" s="48"/>
      <c r="GA291" s="48"/>
      <c r="GB291" s="15"/>
      <c r="GC291" s="48"/>
      <c r="GD291" s="48"/>
      <c r="GE291" s="48"/>
      <c r="GF291" s="15"/>
      <c r="GG291" s="48"/>
      <c r="GH291" s="48"/>
      <c r="GI291" s="48"/>
      <c r="GJ291" s="15"/>
      <c r="GK291" s="48"/>
      <c r="GL291" s="48"/>
      <c r="GM291" s="48"/>
      <c r="GN291" s="15"/>
      <c r="GO291" s="48"/>
      <c r="GP291" s="48"/>
      <c r="GQ291" s="48"/>
      <c r="GR291" s="15"/>
      <c r="GS291" s="48"/>
      <c r="GT291" s="48"/>
      <c r="GU291" s="48"/>
      <c r="GV291" s="15"/>
      <c r="GW291" s="48"/>
      <c r="GX291" s="48"/>
      <c r="GY291" s="48"/>
      <c r="GZ291" s="15"/>
      <c r="HA291" s="48"/>
      <c r="HB291" s="48"/>
      <c r="HC291" s="48"/>
      <c r="HD291" s="15"/>
      <c r="HE291" s="48"/>
      <c r="HF291" s="48"/>
      <c r="HG291" s="48"/>
      <c r="HH291" s="48"/>
      <c r="HI291" s="48"/>
      <c r="HJ291" s="48"/>
      <c r="HK291" s="48"/>
      <c r="HL291" s="15"/>
      <c r="HM291" s="14"/>
      <c r="HN291" s="14"/>
      <c r="HO291" s="48"/>
      <c r="HP291" s="15"/>
      <c r="HQ291" s="14"/>
      <c r="HR291" s="14"/>
      <c r="HS291" s="48"/>
      <c r="HT291" s="15"/>
      <c r="HU291" s="14"/>
      <c r="HV291" s="14"/>
      <c r="HW291" s="48"/>
      <c r="HX291" s="15"/>
      <c r="HY291" s="14"/>
      <c r="HZ291" s="14"/>
      <c r="IA291" s="48"/>
      <c r="IB291" s="15"/>
      <c r="IC291" s="14"/>
      <c r="ID291" s="14"/>
      <c r="IE291" s="48"/>
      <c r="IF291" s="15"/>
      <c r="IG291" s="14"/>
      <c r="IH291" s="14"/>
      <c r="II291" s="48"/>
      <c r="IJ291" s="15"/>
      <c r="IK291" s="14"/>
      <c r="IL291" s="14"/>
      <c r="IM291" s="48"/>
      <c r="IN291" s="15"/>
      <c r="IO291" s="14"/>
      <c r="IP291" s="14"/>
      <c r="IQ291" s="48"/>
      <c r="IR291" s="15"/>
      <c r="IS291" s="14"/>
    </row>
    <row r="292" spans="1:253" s="12" customFormat="1" ht="15.75" x14ac:dyDescent="0.25">
      <c r="A292" s="57" t="s">
        <v>593</v>
      </c>
      <c r="B292" s="48">
        <f t="shared" si="730"/>
        <v>0</v>
      </c>
      <c r="C292" s="48">
        <f t="shared" si="731"/>
        <v>158.4</v>
      </c>
      <c r="D292" s="48">
        <f t="shared" si="732"/>
        <v>158.4</v>
      </c>
      <c r="E292" s="15">
        <f t="shared" si="133"/>
        <v>100</v>
      </c>
      <c r="F292" s="15"/>
      <c r="G292" s="48"/>
      <c r="H292" s="48"/>
      <c r="I292" s="48"/>
      <c r="J292" s="48"/>
      <c r="K292" s="48"/>
      <c r="L292" s="48"/>
      <c r="M292" s="48"/>
      <c r="N292" s="48"/>
      <c r="O292" s="48"/>
      <c r="P292" s="48"/>
      <c r="Q292" s="48"/>
      <c r="R292" s="48"/>
      <c r="S292" s="287"/>
      <c r="T292" s="287"/>
      <c r="U292" s="287"/>
      <c r="V292" s="287"/>
      <c r="W292" s="287"/>
      <c r="X292" s="287"/>
      <c r="Y292" s="287"/>
      <c r="Z292" s="287"/>
      <c r="AA292" s="287"/>
      <c r="AB292" s="287"/>
      <c r="AC292" s="287"/>
      <c r="AD292" s="287"/>
      <c r="AE292" s="287"/>
      <c r="AF292" s="287"/>
      <c r="AG292" s="287"/>
      <c r="AH292" s="48"/>
      <c r="AI292" s="48"/>
      <c r="AJ292" s="48"/>
      <c r="AK292" s="48"/>
      <c r="AL292" s="48"/>
      <c r="AM292" s="287"/>
      <c r="AN292" s="287"/>
      <c r="AO292" s="287"/>
      <c r="AP292" s="287"/>
      <c r="AQ292" s="287"/>
      <c r="AR292" s="287"/>
      <c r="AS292" s="287"/>
      <c r="AT292" s="287"/>
      <c r="AU292" s="287"/>
      <c r="AV292" s="287"/>
      <c r="AW292" s="81"/>
      <c r="AX292" s="81"/>
      <c r="AY292" s="287"/>
      <c r="AZ292" s="287"/>
      <c r="BA292" s="81"/>
      <c r="BB292" s="81"/>
      <c r="BC292" s="287"/>
      <c r="BD292" s="287"/>
      <c r="BE292" s="14"/>
      <c r="BF292" s="14"/>
      <c r="BG292" s="287"/>
      <c r="BH292" s="287"/>
      <c r="BI292" s="287"/>
      <c r="BJ292" s="287"/>
      <c r="BK292" s="287"/>
      <c r="BL292" s="287"/>
      <c r="BM292" s="287"/>
      <c r="BN292" s="287"/>
      <c r="BO292" s="287"/>
      <c r="BP292" s="287"/>
      <c r="BQ292" s="287"/>
      <c r="BR292" s="287"/>
      <c r="BS292" s="287"/>
      <c r="BT292" s="287"/>
      <c r="BU292" s="287"/>
      <c r="BV292" s="287"/>
      <c r="BW292" s="287"/>
      <c r="BX292" s="287"/>
      <c r="BY292" s="287"/>
      <c r="BZ292" s="287"/>
      <c r="CA292" s="48">
        <v>158.4</v>
      </c>
      <c r="CB292" s="48">
        <v>158.4</v>
      </c>
      <c r="CC292" s="14">
        <f t="shared" si="768"/>
        <v>100</v>
      </c>
      <c r="CD292" s="14"/>
      <c r="CE292" s="48"/>
      <c r="CF292" s="15"/>
      <c r="CG292" s="287"/>
      <c r="CH292" s="287"/>
      <c r="CI292" s="287"/>
      <c r="CJ292" s="287"/>
      <c r="CK292" s="287"/>
      <c r="CL292" s="287"/>
      <c r="CM292" s="48"/>
      <c r="CN292" s="15"/>
      <c r="CO292" s="287"/>
      <c r="CP292" s="287"/>
      <c r="CQ292" s="48"/>
      <c r="CR292" s="15"/>
      <c r="CS292" s="287"/>
      <c r="CT292" s="287"/>
      <c r="CU292" s="48"/>
      <c r="CV292" s="15"/>
      <c r="CW292" s="287"/>
      <c r="CX292" s="287"/>
      <c r="CY292" s="48"/>
      <c r="CZ292" s="15"/>
      <c r="DA292" s="287"/>
      <c r="DB292" s="275"/>
      <c r="DC292" s="48"/>
      <c r="DD292" s="48"/>
      <c r="DE292" s="287"/>
      <c r="DF292" s="287"/>
      <c r="DG292" s="48"/>
      <c r="DH292" s="48"/>
      <c r="DI292" s="14"/>
      <c r="DJ292" s="14"/>
      <c r="DK292" s="48"/>
      <c r="DL292" s="15"/>
      <c r="DM292" s="14"/>
      <c r="DN292" s="14"/>
      <c r="DO292" s="48"/>
      <c r="DP292" s="15"/>
      <c r="DQ292" s="14"/>
      <c r="DR292" s="14"/>
      <c r="DS292" s="48"/>
      <c r="DT292" s="15"/>
      <c r="DU292" s="14"/>
      <c r="DV292" s="14"/>
      <c r="DW292" s="48"/>
      <c r="DX292" s="15"/>
      <c r="DY292" s="14"/>
      <c r="DZ292" s="14"/>
      <c r="EA292" s="48"/>
      <c r="EB292" s="15"/>
      <c r="EC292" s="14"/>
      <c r="ED292" s="14"/>
      <c r="EE292" s="48"/>
      <c r="EF292" s="15"/>
      <c r="EG292" s="14"/>
      <c r="EH292" s="14"/>
      <c r="EI292" s="48"/>
      <c r="EJ292" s="15"/>
      <c r="EK292" s="14"/>
      <c r="EL292" s="14"/>
      <c r="EM292" s="48"/>
      <c r="EN292" s="15"/>
      <c r="EO292" s="14"/>
      <c r="EP292" s="14"/>
      <c r="EQ292" s="48"/>
      <c r="ER292" s="15"/>
      <c r="ES292" s="14"/>
      <c r="ET292" s="14"/>
      <c r="EU292" s="48"/>
      <c r="EV292" s="15"/>
      <c r="EW292" s="14"/>
      <c r="EX292" s="14"/>
      <c r="EY292" s="48"/>
      <c r="EZ292" s="15"/>
      <c r="FA292" s="14"/>
      <c r="FB292" s="14"/>
      <c r="FC292" s="48"/>
      <c r="FD292" s="15"/>
      <c r="FE292" s="14"/>
      <c r="FF292" s="14"/>
      <c r="FG292" s="48"/>
      <c r="FH292" s="15"/>
      <c r="FI292" s="14"/>
      <c r="FJ292" s="14"/>
      <c r="FK292" s="48"/>
      <c r="FL292" s="15"/>
      <c r="FM292" s="14"/>
      <c r="FN292" s="14"/>
      <c r="FO292" s="48"/>
      <c r="FP292" s="15"/>
      <c r="FQ292" s="14"/>
      <c r="FR292" s="14"/>
      <c r="FS292" s="48"/>
      <c r="FT292" s="15"/>
      <c r="FU292" s="48"/>
      <c r="FV292" s="48"/>
      <c r="FW292" s="48"/>
      <c r="FX292" s="15"/>
      <c r="FY292" s="48"/>
      <c r="FZ292" s="48"/>
      <c r="GA292" s="48"/>
      <c r="GB292" s="15"/>
      <c r="GC292" s="48"/>
      <c r="GD292" s="48"/>
      <c r="GE292" s="48"/>
      <c r="GF292" s="15"/>
      <c r="GG292" s="48"/>
      <c r="GH292" s="48"/>
      <c r="GI292" s="48"/>
      <c r="GJ292" s="15"/>
      <c r="GK292" s="48"/>
      <c r="GL292" s="48"/>
      <c r="GM292" s="48"/>
      <c r="GN292" s="15"/>
      <c r="GO292" s="48"/>
      <c r="GP292" s="48"/>
      <c r="GQ292" s="48"/>
      <c r="GR292" s="15"/>
      <c r="GS292" s="48"/>
      <c r="GT292" s="48"/>
      <c r="GU292" s="48"/>
      <c r="GV292" s="15"/>
      <c r="GW292" s="48"/>
      <c r="GX292" s="48"/>
      <c r="GY292" s="48"/>
      <c r="GZ292" s="15"/>
      <c r="HA292" s="48"/>
      <c r="HB292" s="48"/>
      <c r="HC292" s="48"/>
      <c r="HD292" s="15"/>
      <c r="HE292" s="48"/>
      <c r="HF292" s="48"/>
      <c r="HG292" s="48"/>
      <c r="HH292" s="48"/>
      <c r="HI292" s="48"/>
      <c r="HJ292" s="48"/>
      <c r="HK292" s="48"/>
      <c r="HL292" s="15"/>
      <c r="HM292" s="14"/>
      <c r="HN292" s="14"/>
      <c r="HO292" s="48"/>
      <c r="HP292" s="15"/>
      <c r="HQ292" s="14"/>
      <c r="HR292" s="14"/>
      <c r="HS292" s="48"/>
      <c r="HT292" s="15"/>
      <c r="HU292" s="14"/>
      <c r="HV292" s="14"/>
      <c r="HW292" s="48"/>
      <c r="HX292" s="15"/>
      <c r="HY292" s="14"/>
      <c r="HZ292" s="14"/>
      <c r="IA292" s="48"/>
      <c r="IB292" s="15"/>
      <c r="IC292" s="14"/>
      <c r="ID292" s="14"/>
      <c r="IE292" s="48"/>
      <c r="IF292" s="15"/>
      <c r="IG292" s="14"/>
      <c r="IH292" s="14"/>
      <c r="II292" s="48"/>
      <c r="IJ292" s="15"/>
      <c r="IK292" s="14"/>
      <c r="IL292" s="14"/>
      <c r="IM292" s="48"/>
      <c r="IN292" s="15"/>
      <c r="IO292" s="14"/>
      <c r="IP292" s="14"/>
      <c r="IQ292" s="48"/>
      <c r="IR292" s="15"/>
      <c r="IS292" s="14"/>
    </row>
    <row r="293" spans="1:253" s="12" customFormat="1" ht="15.75" x14ac:dyDescent="0.25">
      <c r="A293" s="57" t="s">
        <v>387</v>
      </c>
      <c r="B293" s="48">
        <f t="shared" si="730"/>
        <v>0</v>
      </c>
      <c r="C293" s="48">
        <f t="shared" si="731"/>
        <v>158.4</v>
      </c>
      <c r="D293" s="48">
        <f t="shared" si="732"/>
        <v>158.4</v>
      </c>
      <c r="E293" s="15">
        <f t="shared" si="133"/>
        <v>100</v>
      </c>
      <c r="F293" s="15"/>
      <c r="G293" s="48"/>
      <c r="H293" s="48"/>
      <c r="I293" s="48"/>
      <c r="J293" s="48"/>
      <c r="K293" s="48"/>
      <c r="L293" s="48"/>
      <c r="M293" s="48"/>
      <c r="N293" s="48"/>
      <c r="O293" s="48"/>
      <c r="P293" s="48"/>
      <c r="Q293" s="48"/>
      <c r="R293" s="48"/>
      <c r="S293" s="287"/>
      <c r="T293" s="287"/>
      <c r="U293" s="287"/>
      <c r="V293" s="287"/>
      <c r="W293" s="287"/>
      <c r="X293" s="287"/>
      <c r="Y293" s="287"/>
      <c r="Z293" s="287"/>
      <c r="AA293" s="287"/>
      <c r="AB293" s="287"/>
      <c r="AC293" s="287"/>
      <c r="AD293" s="287"/>
      <c r="AE293" s="287"/>
      <c r="AF293" s="287"/>
      <c r="AG293" s="287"/>
      <c r="AH293" s="48"/>
      <c r="AI293" s="48"/>
      <c r="AJ293" s="48"/>
      <c r="AK293" s="48"/>
      <c r="AL293" s="48"/>
      <c r="AM293" s="287"/>
      <c r="AN293" s="287"/>
      <c r="AO293" s="287"/>
      <c r="AP293" s="287"/>
      <c r="AQ293" s="287"/>
      <c r="AR293" s="287"/>
      <c r="AS293" s="287"/>
      <c r="AT293" s="287"/>
      <c r="AU293" s="287"/>
      <c r="AV293" s="287"/>
      <c r="AW293" s="81"/>
      <c r="AX293" s="81"/>
      <c r="AY293" s="287"/>
      <c r="AZ293" s="287"/>
      <c r="BA293" s="81"/>
      <c r="BB293" s="81"/>
      <c r="BC293" s="287"/>
      <c r="BD293" s="287"/>
      <c r="BE293" s="14"/>
      <c r="BF293" s="14"/>
      <c r="BG293" s="287"/>
      <c r="BH293" s="287"/>
      <c r="BI293" s="287"/>
      <c r="BJ293" s="287"/>
      <c r="BK293" s="287"/>
      <c r="BL293" s="287"/>
      <c r="BM293" s="287"/>
      <c r="BN293" s="287"/>
      <c r="BO293" s="287"/>
      <c r="BP293" s="287"/>
      <c r="BQ293" s="287"/>
      <c r="BR293" s="287"/>
      <c r="BS293" s="287"/>
      <c r="BT293" s="287"/>
      <c r="BU293" s="287"/>
      <c r="BV293" s="287"/>
      <c r="BW293" s="287"/>
      <c r="BX293" s="287"/>
      <c r="BY293" s="287"/>
      <c r="BZ293" s="287"/>
      <c r="CA293" s="48">
        <v>158.4</v>
      </c>
      <c r="CB293" s="48">
        <v>158.4</v>
      </c>
      <c r="CC293" s="14">
        <f t="shared" si="768"/>
        <v>100</v>
      </c>
      <c r="CD293" s="14"/>
      <c r="CE293" s="48"/>
      <c r="CF293" s="15"/>
      <c r="CG293" s="287"/>
      <c r="CH293" s="287"/>
      <c r="CI293" s="287"/>
      <c r="CJ293" s="287"/>
      <c r="CK293" s="287"/>
      <c r="CL293" s="287"/>
      <c r="CM293" s="48"/>
      <c r="CN293" s="15"/>
      <c r="CO293" s="287"/>
      <c r="CP293" s="287"/>
      <c r="CQ293" s="48"/>
      <c r="CR293" s="15"/>
      <c r="CS293" s="287"/>
      <c r="CT293" s="287"/>
      <c r="CU293" s="48"/>
      <c r="CV293" s="15"/>
      <c r="CW293" s="287"/>
      <c r="CX293" s="287"/>
      <c r="CY293" s="48"/>
      <c r="CZ293" s="15"/>
      <c r="DA293" s="287"/>
      <c r="DB293" s="275"/>
      <c r="DC293" s="48"/>
      <c r="DD293" s="48"/>
      <c r="DE293" s="287"/>
      <c r="DF293" s="287"/>
      <c r="DG293" s="48"/>
      <c r="DH293" s="48"/>
      <c r="DI293" s="14"/>
      <c r="DJ293" s="14"/>
      <c r="DK293" s="48"/>
      <c r="DL293" s="15"/>
      <c r="DM293" s="14"/>
      <c r="DN293" s="14"/>
      <c r="DO293" s="48"/>
      <c r="DP293" s="15"/>
      <c r="DQ293" s="14"/>
      <c r="DR293" s="14"/>
      <c r="DS293" s="48"/>
      <c r="DT293" s="15"/>
      <c r="DU293" s="14"/>
      <c r="DV293" s="14"/>
      <c r="DW293" s="48"/>
      <c r="DX293" s="15"/>
      <c r="DY293" s="14"/>
      <c r="DZ293" s="14"/>
      <c r="EA293" s="48"/>
      <c r="EB293" s="15"/>
      <c r="EC293" s="14"/>
      <c r="ED293" s="14"/>
      <c r="EE293" s="48"/>
      <c r="EF293" s="15"/>
      <c r="EG293" s="14"/>
      <c r="EH293" s="14"/>
      <c r="EI293" s="48"/>
      <c r="EJ293" s="15"/>
      <c r="EK293" s="14"/>
      <c r="EL293" s="14"/>
      <c r="EM293" s="48"/>
      <c r="EN293" s="15"/>
      <c r="EO293" s="14"/>
      <c r="EP293" s="14"/>
      <c r="EQ293" s="48"/>
      <c r="ER293" s="15"/>
      <c r="ES293" s="14"/>
      <c r="ET293" s="14"/>
      <c r="EU293" s="48"/>
      <c r="EV293" s="15"/>
      <c r="EW293" s="14"/>
      <c r="EX293" s="14"/>
      <c r="EY293" s="48"/>
      <c r="EZ293" s="15"/>
      <c r="FA293" s="14"/>
      <c r="FB293" s="14"/>
      <c r="FC293" s="48"/>
      <c r="FD293" s="15"/>
      <c r="FE293" s="14"/>
      <c r="FF293" s="14"/>
      <c r="FG293" s="48"/>
      <c r="FH293" s="15"/>
      <c r="FI293" s="14"/>
      <c r="FJ293" s="14"/>
      <c r="FK293" s="48"/>
      <c r="FL293" s="15"/>
      <c r="FM293" s="14"/>
      <c r="FN293" s="14"/>
      <c r="FO293" s="48"/>
      <c r="FP293" s="15"/>
      <c r="FQ293" s="14"/>
      <c r="FR293" s="14"/>
      <c r="FS293" s="48"/>
      <c r="FT293" s="15"/>
      <c r="FU293" s="48"/>
      <c r="FV293" s="48"/>
      <c r="FW293" s="48"/>
      <c r="FX293" s="15"/>
      <c r="FY293" s="48"/>
      <c r="FZ293" s="48"/>
      <c r="GA293" s="48"/>
      <c r="GB293" s="15"/>
      <c r="GC293" s="48"/>
      <c r="GD293" s="48"/>
      <c r="GE293" s="48"/>
      <c r="GF293" s="15"/>
      <c r="GG293" s="48"/>
      <c r="GH293" s="48"/>
      <c r="GI293" s="48"/>
      <c r="GJ293" s="15"/>
      <c r="GK293" s="48"/>
      <c r="GL293" s="48"/>
      <c r="GM293" s="48"/>
      <c r="GN293" s="15"/>
      <c r="GO293" s="48"/>
      <c r="GP293" s="48"/>
      <c r="GQ293" s="48"/>
      <c r="GR293" s="15"/>
      <c r="GS293" s="48"/>
      <c r="GT293" s="48"/>
      <c r="GU293" s="48"/>
      <c r="GV293" s="15"/>
      <c r="GW293" s="48"/>
      <c r="GX293" s="48"/>
      <c r="GY293" s="48"/>
      <c r="GZ293" s="15"/>
      <c r="HA293" s="48"/>
      <c r="HB293" s="48"/>
      <c r="HC293" s="48"/>
      <c r="HD293" s="15"/>
      <c r="HE293" s="48"/>
      <c r="HF293" s="48"/>
      <c r="HG293" s="48"/>
      <c r="HH293" s="48"/>
      <c r="HI293" s="48"/>
      <c r="HJ293" s="48"/>
      <c r="HK293" s="48"/>
      <c r="HL293" s="15"/>
      <c r="HM293" s="14"/>
      <c r="HN293" s="14"/>
      <c r="HO293" s="48"/>
      <c r="HP293" s="15"/>
      <c r="HQ293" s="14"/>
      <c r="HR293" s="14"/>
      <c r="HS293" s="48"/>
      <c r="HT293" s="15"/>
      <c r="HU293" s="14"/>
      <c r="HV293" s="14"/>
      <c r="HW293" s="48"/>
      <c r="HX293" s="15"/>
      <c r="HY293" s="14"/>
      <c r="HZ293" s="14"/>
      <c r="IA293" s="48"/>
      <c r="IB293" s="15"/>
      <c r="IC293" s="14"/>
      <c r="ID293" s="14"/>
      <c r="IE293" s="48"/>
      <c r="IF293" s="15"/>
      <c r="IG293" s="14"/>
      <c r="IH293" s="14"/>
      <c r="II293" s="48"/>
      <c r="IJ293" s="15"/>
      <c r="IK293" s="14"/>
      <c r="IL293" s="14"/>
      <c r="IM293" s="48"/>
      <c r="IN293" s="15"/>
      <c r="IO293" s="14"/>
      <c r="IP293" s="14"/>
      <c r="IQ293" s="48"/>
      <c r="IR293" s="15"/>
      <c r="IS293" s="14"/>
    </row>
    <row r="294" spans="1:253" s="12" customFormat="1" ht="15.75" x14ac:dyDescent="0.25">
      <c r="A294" s="57" t="s">
        <v>371</v>
      </c>
      <c r="B294" s="48">
        <f t="shared" si="730"/>
        <v>0</v>
      </c>
      <c r="C294" s="48">
        <f t="shared" si="731"/>
        <v>248.2</v>
      </c>
      <c r="D294" s="48">
        <f t="shared" si="732"/>
        <v>248.2</v>
      </c>
      <c r="E294" s="15">
        <f t="shared" si="133"/>
        <v>100</v>
      </c>
      <c r="F294" s="15"/>
      <c r="G294" s="48"/>
      <c r="H294" s="48"/>
      <c r="I294" s="48"/>
      <c r="J294" s="48"/>
      <c r="K294" s="48"/>
      <c r="L294" s="48"/>
      <c r="M294" s="48"/>
      <c r="N294" s="48"/>
      <c r="O294" s="48"/>
      <c r="P294" s="48"/>
      <c r="Q294" s="48"/>
      <c r="R294" s="48"/>
      <c r="S294" s="287"/>
      <c r="T294" s="287"/>
      <c r="U294" s="287"/>
      <c r="V294" s="287"/>
      <c r="W294" s="287"/>
      <c r="X294" s="287"/>
      <c r="Y294" s="287"/>
      <c r="Z294" s="287"/>
      <c r="AA294" s="287"/>
      <c r="AB294" s="287"/>
      <c r="AC294" s="287"/>
      <c r="AD294" s="287"/>
      <c r="AE294" s="287"/>
      <c r="AF294" s="287"/>
      <c r="AG294" s="287"/>
      <c r="AH294" s="48"/>
      <c r="AI294" s="48"/>
      <c r="AJ294" s="48"/>
      <c r="AK294" s="48"/>
      <c r="AL294" s="48"/>
      <c r="AM294" s="287"/>
      <c r="AN294" s="287"/>
      <c r="AO294" s="287"/>
      <c r="AP294" s="287"/>
      <c r="AQ294" s="287"/>
      <c r="AR294" s="287"/>
      <c r="AS294" s="287"/>
      <c r="AT294" s="287"/>
      <c r="AU294" s="287"/>
      <c r="AV294" s="287"/>
      <c r="AW294" s="81"/>
      <c r="AX294" s="81"/>
      <c r="AY294" s="287"/>
      <c r="AZ294" s="287"/>
      <c r="BA294" s="81"/>
      <c r="BB294" s="81"/>
      <c r="BC294" s="287"/>
      <c r="BD294" s="287"/>
      <c r="BE294" s="14"/>
      <c r="BF294" s="14"/>
      <c r="BG294" s="287"/>
      <c r="BH294" s="287"/>
      <c r="BI294" s="287"/>
      <c r="BJ294" s="287"/>
      <c r="BK294" s="287"/>
      <c r="BL294" s="287"/>
      <c r="BM294" s="287"/>
      <c r="BN294" s="287"/>
      <c r="BO294" s="287"/>
      <c r="BP294" s="287"/>
      <c r="BQ294" s="287"/>
      <c r="BR294" s="287"/>
      <c r="BS294" s="287"/>
      <c r="BT294" s="287"/>
      <c r="BU294" s="287"/>
      <c r="BV294" s="287"/>
      <c r="BW294" s="287"/>
      <c r="BX294" s="287"/>
      <c r="BY294" s="287"/>
      <c r="BZ294" s="287"/>
      <c r="CA294" s="48">
        <v>248.2</v>
      </c>
      <c r="CB294" s="48">
        <v>248.2</v>
      </c>
      <c r="CC294" s="14">
        <f t="shared" si="768"/>
        <v>100</v>
      </c>
      <c r="CD294" s="14"/>
      <c r="CE294" s="48"/>
      <c r="CF294" s="15"/>
      <c r="CG294" s="287"/>
      <c r="CH294" s="287"/>
      <c r="CI294" s="287"/>
      <c r="CJ294" s="287"/>
      <c r="CK294" s="287"/>
      <c r="CL294" s="287"/>
      <c r="CM294" s="48"/>
      <c r="CN294" s="15"/>
      <c r="CO294" s="287"/>
      <c r="CP294" s="287"/>
      <c r="CQ294" s="48"/>
      <c r="CR294" s="15"/>
      <c r="CS294" s="287"/>
      <c r="CT294" s="287"/>
      <c r="CU294" s="48"/>
      <c r="CV294" s="15"/>
      <c r="CW294" s="287"/>
      <c r="CX294" s="287"/>
      <c r="CY294" s="48"/>
      <c r="CZ294" s="15"/>
      <c r="DA294" s="287"/>
      <c r="DB294" s="275"/>
      <c r="DC294" s="48"/>
      <c r="DD294" s="48"/>
      <c r="DE294" s="287"/>
      <c r="DF294" s="287"/>
      <c r="DG294" s="48"/>
      <c r="DH294" s="48"/>
      <c r="DI294" s="14"/>
      <c r="DJ294" s="14"/>
      <c r="DK294" s="48"/>
      <c r="DL294" s="15"/>
      <c r="DM294" s="14"/>
      <c r="DN294" s="14"/>
      <c r="DO294" s="48"/>
      <c r="DP294" s="15"/>
      <c r="DQ294" s="14"/>
      <c r="DR294" s="14"/>
      <c r="DS294" s="48"/>
      <c r="DT294" s="15"/>
      <c r="DU294" s="14"/>
      <c r="DV294" s="14"/>
      <c r="DW294" s="48"/>
      <c r="DX294" s="15"/>
      <c r="DY294" s="14"/>
      <c r="DZ294" s="14"/>
      <c r="EA294" s="48"/>
      <c r="EB294" s="15"/>
      <c r="EC294" s="14"/>
      <c r="ED294" s="14"/>
      <c r="EE294" s="48"/>
      <c r="EF294" s="15"/>
      <c r="EG294" s="14"/>
      <c r="EH294" s="14"/>
      <c r="EI294" s="48"/>
      <c r="EJ294" s="15"/>
      <c r="EK294" s="14"/>
      <c r="EL294" s="14"/>
      <c r="EM294" s="48"/>
      <c r="EN294" s="15"/>
      <c r="EO294" s="14"/>
      <c r="EP294" s="14"/>
      <c r="EQ294" s="48"/>
      <c r="ER294" s="15"/>
      <c r="ES294" s="14"/>
      <c r="ET294" s="14"/>
      <c r="EU294" s="48"/>
      <c r="EV294" s="15"/>
      <c r="EW294" s="14"/>
      <c r="EX294" s="14"/>
      <c r="EY294" s="48"/>
      <c r="EZ294" s="15"/>
      <c r="FA294" s="14"/>
      <c r="FB294" s="14"/>
      <c r="FC294" s="48"/>
      <c r="FD294" s="15"/>
      <c r="FE294" s="14"/>
      <c r="FF294" s="14"/>
      <c r="FG294" s="48"/>
      <c r="FH294" s="15"/>
      <c r="FI294" s="14"/>
      <c r="FJ294" s="14"/>
      <c r="FK294" s="48"/>
      <c r="FL294" s="15"/>
      <c r="FM294" s="14"/>
      <c r="FN294" s="14"/>
      <c r="FO294" s="48"/>
      <c r="FP294" s="15"/>
      <c r="FQ294" s="14"/>
      <c r="FR294" s="14"/>
      <c r="FS294" s="48"/>
      <c r="FT294" s="15"/>
      <c r="FU294" s="48"/>
      <c r="FV294" s="48"/>
      <c r="FW294" s="48"/>
      <c r="FX294" s="15"/>
      <c r="FY294" s="48"/>
      <c r="FZ294" s="48"/>
      <c r="GA294" s="48"/>
      <c r="GB294" s="15"/>
      <c r="GC294" s="48"/>
      <c r="GD294" s="48"/>
      <c r="GE294" s="48"/>
      <c r="GF294" s="15"/>
      <c r="GG294" s="48"/>
      <c r="GH294" s="48"/>
      <c r="GI294" s="48"/>
      <c r="GJ294" s="15"/>
      <c r="GK294" s="48"/>
      <c r="GL294" s="48"/>
      <c r="GM294" s="48"/>
      <c r="GN294" s="15"/>
      <c r="GO294" s="48"/>
      <c r="GP294" s="48"/>
      <c r="GQ294" s="48"/>
      <c r="GR294" s="15"/>
      <c r="GS294" s="48"/>
      <c r="GT294" s="48"/>
      <c r="GU294" s="48"/>
      <c r="GV294" s="15"/>
      <c r="GW294" s="48"/>
      <c r="GX294" s="48"/>
      <c r="GY294" s="48"/>
      <c r="GZ294" s="15"/>
      <c r="HA294" s="48"/>
      <c r="HB294" s="48"/>
      <c r="HC294" s="48"/>
      <c r="HD294" s="15"/>
      <c r="HE294" s="48"/>
      <c r="HF294" s="48"/>
      <c r="HG294" s="48"/>
      <c r="HH294" s="48"/>
      <c r="HI294" s="48"/>
      <c r="HJ294" s="48"/>
      <c r="HK294" s="48"/>
      <c r="HL294" s="15"/>
      <c r="HM294" s="14"/>
      <c r="HN294" s="14"/>
      <c r="HO294" s="48"/>
      <c r="HP294" s="15"/>
      <c r="HQ294" s="14"/>
      <c r="HR294" s="14"/>
      <c r="HS294" s="48"/>
      <c r="HT294" s="15"/>
      <c r="HU294" s="14"/>
      <c r="HV294" s="14"/>
      <c r="HW294" s="48"/>
      <c r="HX294" s="15"/>
      <c r="HY294" s="14"/>
      <c r="HZ294" s="14"/>
      <c r="IA294" s="48"/>
      <c r="IB294" s="15"/>
      <c r="IC294" s="14"/>
      <c r="ID294" s="14"/>
      <c r="IE294" s="48"/>
      <c r="IF294" s="15"/>
      <c r="IG294" s="14"/>
      <c r="IH294" s="14"/>
      <c r="II294" s="48"/>
      <c r="IJ294" s="15"/>
      <c r="IK294" s="14"/>
      <c r="IL294" s="14"/>
      <c r="IM294" s="48"/>
      <c r="IN294" s="15"/>
      <c r="IO294" s="14"/>
      <c r="IP294" s="14"/>
      <c r="IQ294" s="48"/>
      <c r="IR294" s="15"/>
      <c r="IS294" s="14"/>
    </row>
    <row r="295" spans="1:253" s="12" customFormat="1" ht="15.75" x14ac:dyDescent="0.25">
      <c r="A295" s="57" t="s">
        <v>594</v>
      </c>
      <c r="B295" s="48">
        <f t="shared" si="730"/>
        <v>0</v>
      </c>
      <c r="C295" s="48">
        <f t="shared" si="731"/>
        <v>158.4</v>
      </c>
      <c r="D295" s="48">
        <f t="shared" si="732"/>
        <v>158.4</v>
      </c>
      <c r="E295" s="15">
        <f t="shared" si="133"/>
        <v>100</v>
      </c>
      <c r="F295" s="15"/>
      <c r="G295" s="48"/>
      <c r="H295" s="48"/>
      <c r="I295" s="48"/>
      <c r="J295" s="48"/>
      <c r="K295" s="48"/>
      <c r="L295" s="48"/>
      <c r="M295" s="48"/>
      <c r="N295" s="48"/>
      <c r="O295" s="48"/>
      <c r="P295" s="48"/>
      <c r="Q295" s="48"/>
      <c r="R295" s="48"/>
      <c r="S295" s="287"/>
      <c r="T295" s="287"/>
      <c r="U295" s="287"/>
      <c r="V295" s="287"/>
      <c r="W295" s="287"/>
      <c r="X295" s="287"/>
      <c r="Y295" s="287"/>
      <c r="Z295" s="287"/>
      <c r="AA295" s="287"/>
      <c r="AB295" s="287"/>
      <c r="AC295" s="287"/>
      <c r="AD295" s="287"/>
      <c r="AE295" s="287"/>
      <c r="AF295" s="287"/>
      <c r="AG295" s="287"/>
      <c r="AH295" s="48"/>
      <c r="AI295" s="48"/>
      <c r="AJ295" s="48"/>
      <c r="AK295" s="48"/>
      <c r="AL295" s="48"/>
      <c r="AM295" s="287"/>
      <c r="AN295" s="287"/>
      <c r="AO295" s="287"/>
      <c r="AP295" s="287"/>
      <c r="AQ295" s="287"/>
      <c r="AR295" s="287"/>
      <c r="AS295" s="287"/>
      <c r="AT295" s="287"/>
      <c r="AU295" s="287"/>
      <c r="AV295" s="287"/>
      <c r="AW295" s="81"/>
      <c r="AX295" s="81"/>
      <c r="AY295" s="287"/>
      <c r="AZ295" s="287"/>
      <c r="BA295" s="81"/>
      <c r="BB295" s="81"/>
      <c r="BC295" s="287"/>
      <c r="BD295" s="287"/>
      <c r="BE295" s="14"/>
      <c r="BF295" s="14"/>
      <c r="BG295" s="287"/>
      <c r="BH295" s="287"/>
      <c r="BI295" s="287"/>
      <c r="BJ295" s="287"/>
      <c r="BK295" s="287"/>
      <c r="BL295" s="287"/>
      <c r="BM295" s="287"/>
      <c r="BN295" s="287"/>
      <c r="BO295" s="287"/>
      <c r="BP295" s="287"/>
      <c r="BQ295" s="287"/>
      <c r="BR295" s="287"/>
      <c r="BS295" s="287"/>
      <c r="BT295" s="287"/>
      <c r="BU295" s="287"/>
      <c r="BV295" s="287"/>
      <c r="BW295" s="287"/>
      <c r="BX295" s="287"/>
      <c r="BY295" s="287"/>
      <c r="BZ295" s="287"/>
      <c r="CA295" s="48">
        <v>158.4</v>
      </c>
      <c r="CB295" s="48">
        <v>158.4</v>
      </c>
      <c r="CC295" s="14">
        <f t="shared" si="768"/>
        <v>100</v>
      </c>
      <c r="CD295" s="14"/>
      <c r="CE295" s="48"/>
      <c r="CF295" s="15"/>
      <c r="CG295" s="287"/>
      <c r="CH295" s="287"/>
      <c r="CI295" s="287"/>
      <c r="CJ295" s="287"/>
      <c r="CK295" s="287"/>
      <c r="CL295" s="287"/>
      <c r="CM295" s="48"/>
      <c r="CN295" s="15"/>
      <c r="CO295" s="287"/>
      <c r="CP295" s="287"/>
      <c r="CQ295" s="48"/>
      <c r="CR295" s="15"/>
      <c r="CS295" s="287"/>
      <c r="CT295" s="287"/>
      <c r="CU295" s="48"/>
      <c r="CV295" s="15"/>
      <c r="CW295" s="287"/>
      <c r="CX295" s="287"/>
      <c r="CY295" s="48"/>
      <c r="CZ295" s="15"/>
      <c r="DA295" s="287"/>
      <c r="DB295" s="275"/>
      <c r="DC295" s="48"/>
      <c r="DD295" s="48"/>
      <c r="DE295" s="287"/>
      <c r="DF295" s="287"/>
      <c r="DG295" s="48"/>
      <c r="DH295" s="48"/>
      <c r="DI295" s="14"/>
      <c r="DJ295" s="14"/>
      <c r="DK295" s="48"/>
      <c r="DL295" s="15"/>
      <c r="DM295" s="14"/>
      <c r="DN295" s="14"/>
      <c r="DO295" s="48"/>
      <c r="DP295" s="15"/>
      <c r="DQ295" s="14"/>
      <c r="DR295" s="14"/>
      <c r="DS295" s="48"/>
      <c r="DT295" s="15"/>
      <c r="DU295" s="14"/>
      <c r="DV295" s="14"/>
      <c r="DW295" s="48"/>
      <c r="DX295" s="15"/>
      <c r="DY295" s="14"/>
      <c r="DZ295" s="14"/>
      <c r="EA295" s="48"/>
      <c r="EB295" s="15"/>
      <c r="EC295" s="14"/>
      <c r="ED295" s="14"/>
      <c r="EE295" s="48"/>
      <c r="EF295" s="15"/>
      <c r="EG295" s="14"/>
      <c r="EH295" s="14"/>
      <c r="EI295" s="48"/>
      <c r="EJ295" s="15"/>
      <c r="EK295" s="14"/>
      <c r="EL295" s="14"/>
      <c r="EM295" s="48"/>
      <c r="EN295" s="15"/>
      <c r="EO295" s="14"/>
      <c r="EP295" s="14"/>
      <c r="EQ295" s="48"/>
      <c r="ER295" s="15"/>
      <c r="ES295" s="14"/>
      <c r="ET295" s="14"/>
      <c r="EU295" s="48"/>
      <c r="EV295" s="15"/>
      <c r="EW295" s="14"/>
      <c r="EX295" s="14"/>
      <c r="EY295" s="48"/>
      <c r="EZ295" s="15"/>
      <c r="FA295" s="14"/>
      <c r="FB295" s="14"/>
      <c r="FC295" s="48"/>
      <c r="FD295" s="15"/>
      <c r="FE295" s="14"/>
      <c r="FF295" s="14"/>
      <c r="FG295" s="48"/>
      <c r="FH295" s="15"/>
      <c r="FI295" s="14"/>
      <c r="FJ295" s="14"/>
      <c r="FK295" s="48"/>
      <c r="FL295" s="15"/>
      <c r="FM295" s="14"/>
      <c r="FN295" s="14"/>
      <c r="FO295" s="48"/>
      <c r="FP295" s="15"/>
      <c r="FQ295" s="14"/>
      <c r="FR295" s="14"/>
      <c r="FS295" s="48"/>
      <c r="FT295" s="15"/>
      <c r="FU295" s="48"/>
      <c r="FV295" s="48"/>
      <c r="FW295" s="48"/>
      <c r="FX295" s="15"/>
      <c r="FY295" s="48"/>
      <c r="FZ295" s="48"/>
      <c r="GA295" s="48"/>
      <c r="GB295" s="15"/>
      <c r="GC295" s="48"/>
      <c r="GD295" s="48"/>
      <c r="GE295" s="48"/>
      <c r="GF295" s="15"/>
      <c r="GG295" s="48"/>
      <c r="GH295" s="48"/>
      <c r="GI295" s="48"/>
      <c r="GJ295" s="15"/>
      <c r="GK295" s="48"/>
      <c r="GL295" s="48"/>
      <c r="GM295" s="48"/>
      <c r="GN295" s="15"/>
      <c r="GO295" s="48"/>
      <c r="GP295" s="48"/>
      <c r="GQ295" s="48"/>
      <c r="GR295" s="15"/>
      <c r="GS295" s="48"/>
      <c r="GT295" s="48"/>
      <c r="GU295" s="48"/>
      <c r="GV295" s="15"/>
      <c r="GW295" s="48"/>
      <c r="GX295" s="48"/>
      <c r="GY295" s="48"/>
      <c r="GZ295" s="15"/>
      <c r="HA295" s="48"/>
      <c r="HB295" s="48"/>
      <c r="HC295" s="48"/>
      <c r="HD295" s="15"/>
      <c r="HE295" s="48"/>
      <c r="HF295" s="48"/>
      <c r="HG295" s="48"/>
      <c r="HH295" s="48"/>
      <c r="HI295" s="48"/>
      <c r="HJ295" s="48"/>
      <c r="HK295" s="48"/>
      <c r="HL295" s="15"/>
      <c r="HM295" s="14"/>
      <c r="HN295" s="14"/>
      <c r="HO295" s="48"/>
      <c r="HP295" s="15"/>
      <c r="HQ295" s="14"/>
      <c r="HR295" s="14"/>
      <c r="HS295" s="48"/>
      <c r="HT295" s="15"/>
      <c r="HU295" s="14"/>
      <c r="HV295" s="14"/>
      <c r="HW295" s="48"/>
      <c r="HX295" s="15"/>
      <c r="HY295" s="14"/>
      <c r="HZ295" s="14"/>
      <c r="IA295" s="48"/>
      <c r="IB295" s="15"/>
      <c r="IC295" s="14"/>
      <c r="ID295" s="14"/>
      <c r="IE295" s="48"/>
      <c r="IF295" s="15"/>
      <c r="IG295" s="14"/>
      <c r="IH295" s="14"/>
      <c r="II295" s="48"/>
      <c r="IJ295" s="15"/>
      <c r="IK295" s="14"/>
      <c r="IL295" s="14"/>
      <c r="IM295" s="48"/>
      <c r="IN295" s="15"/>
      <c r="IO295" s="14"/>
      <c r="IP295" s="14"/>
      <c r="IQ295" s="48"/>
      <c r="IR295" s="15"/>
      <c r="IS295" s="14"/>
    </row>
    <row r="296" spans="1:253" s="12" customFormat="1" ht="15.75" x14ac:dyDescent="0.25">
      <c r="A296" s="57" t="s">
        <v>662</v>
      </c>
      <c r="B296" s="48">
        <f t="shared" si="730"/>
        <v>0</v>
      </c>
      <c r="C296" s="48">
        <f t="shared" si="731"/>
        <v>248.2</v>
      </c>
      <c r="D296" s="48">
        <f t="shared" si="732"/>
        <v>248.2</v>
      </c>
      <c r="E296" s="15">
        <f t="shared" si="133"/>
        <v>100</v>
      </c>
      <c r="F296" s="15"/>
      <c r="G296" s="48"/>
      <c r="H296" s="48"/>
      <c r="I296" s="48"/>
      <c r="J296" s="48"/>
      <c r="K296" s="48"/>
      <c r="L296" s="48"/>
      <c r="M296" s="48"/>
      <c r="N296" s="48"/>
      <c r="O296" s="48"/>
      <c r="P296" s="48"/>
      <c r="Q296" s="48"/>
      <c r="R296" s="48"/>
      <c r="S296" s="287"/>
      <c r="T296" s="287"/>
      <c r="U296" s="287"/>
      <c r="V296" s="287"/>
      <c r="W296" s="287"/>
      <c r="X296" s="287"/>
      <c r="Y296" s="287"/>
      <c r="Z296" s="287"/>
      <c r="AA296" s="287"/>
      <c r="AB296" s="287"/>
      <c r="AC296" s="287"/>
      <c r="AD296" s="287"/>
      <c r="AE296" s="287"/>
      <c r="AF296" s="287"/>
      <c r="AG296" s="287"/>
      <c r="AH296" s="48"/>
      <c r="AI296" s="48"/>
      <c r="AJ296" s="48"/>
      <c r="AK296" s="48"/>
      <c r="AL296" s="48"/>
      <c r="AM296" s="287"/>
      <c r="AN296" s="287"/>
      <c r="AO296" s="287"/>
      <c r="AP296" s="287"/>
      <c r="AQ296" s="287"/>
      <c r="AR296" s="287"/>
      <c r="AS296" s="287"/>
      <c r="AT296" s="287"/>
      <c r="AU296" s="287"/>
      <c r="AV296" s="287"/>
      <c r="AW296" s="81"/>
      <c r="AX296" s="81"/>
      <c r="AY296" s="287"/>
      <c r="AZ296" s="287"/>
      <c r="BA296" s="81"/>
      <c r="BB296" s="81"/>
      <c r="BC296" s="287"/>
      <c r="BD296" s="287"/>
      <c r="BE296" s="14"/>
      <c r="BF296" s="14"/>
      <c r="BG296" s="287"/>
      <c r="BH296" s="287"/>
      <c r="BI296" s="287"/>
      <c r="BJ296" s="287"/>
      <c r="BK296" s="287"/>
      <c r="BL296" s="287"/>
      <c r="BM296" s="287"/>
      <c r="BN296" s="287"/>
      <c r="BO296" s="287"/>
      <c r="BP296" s="287"/>
      <c r="BQ296" s="287"/>
      <c r="BR296" s="287"/>
      <c r="BS296" s="287"/>
      <c r="BT296" s="287"/>
      <c r="BU296" s="287"/>
      <c r="BV296" s="287"/>
      <c r="BW296" s="287"/>
      <c r="BX296" s="287"/>
      <c r="BY296" s="287"/>
      <c r="BZ296" s="287"/>
      <c r="CA296" s="48">
        <v>248.2</v>
      </c>
      <c r="CB296" s="48">
        <v>248.2</v>
      </c>
      <c r="CC296" s="14">
        <f t="shared" si="768"/>
        <v>100</v>
      </c>
      <c r="CD296" s="14"/>
      <c r="CE296" s="48"/>
      <c r="CF296" s="15"/>
      <c r="CG296" s="287"/>
      <c r="CH296" s="287"/>
      <c r="CI296" s="287"/>
      <c r="CJ296" s="287"/>
      <c r="CK296" s="287"/>
      <c r="CL296" s="287"/>
      <c r="CM296" s="48"/>
      <c r="CN296" s="15"/>
      <c r="CO296" s="287"/>
      <c r="CP296" s="287"/>
      <c r="CQ296" s="48"/>
      <c r="CR296" s="15"/>
      <c r="CS296" s="287"/>
      <c r="CT296" s="287"/>
      <c r="CU296" s="48"/>
      <c r="CV296" s="15"/>
      <c r="CW296" s="287"/>
      <c r="CX296" s="287"/>
      <c r="CY296" s="48"/>
      <c r="CZ296" s="15"/>
      <c r="DA296" s="287"/>
      <c r="DB296" s="275"/>
      <c r="DC296" s="48"/>
      <c r="DD296" s="48"/>
      <c r="DE296" s="287"/>
      <c r="DF296" s="287"/>
      <c r="DG296" s="48"/>
      <c r="DH296" s="48"/>
      <c r="DI296" s="14"/>
      <c r="DJ296" s="14"/>
      <c r="DK296" s="48"/>
      <c r="DL296" s="15"/>
      <c r="DM296" s="14"/>
      <c r="DN296" s="14"/>
      <c r="DO296" s="48"/>
      <c r="DP296" s="15"/>
      <c r="DQ296" s="14"/>
      <c r="DR296" s="14"/>
      <c r="DS296" s="48"/>
      <c r="DT296" s="15"/>
      <c r="DU296" s="14"/>
      <c r="DV296" s="14"/>
      <c r="DW296" s="48"/>
      <c r="DX296" s="15"/>
      <c r="DY296" s="14"/>
      <c r="DZ296" s="14"/>
      <c r="EA296" s="48"/>
      <c r="EB296" s="15"/>
      <c r="EC296" s="14"/>
      <c r="ED296" s="14"/>
      <c r="EE296" s="48"/>
      <c r="EF296" s="15"/>
      <c r="EG296" s="14"/>
      <c r="EH296" s="14"/>
      <c r="EI296" s="48"/>
      <c r="EJ296" s="15"/>
      <c r="EK296" s="14"/>
      <c r="EL296" s="14"/>
      <c r="EM296" s="48"/>
      <c r="EN296" s="15"/>
      <c r="EO296" s="14"/>
      <c r="EP296" s="14"/>
      <c r="EQ296" s="48"/>
      <c r="ER296" s="15"/>
      <c r="ES296" s="14"/>
      <c r="ET296" s="14"/>
      <c r="EU296" s="48"/>
      <c r="EV296" s="15"/>
      <c r="EW296" s="14"/>
      <c r="EX296" s="14"/>
      <c r="EY296" s="48"/>
      <c r="EZ296" s="15"/>
      <c r="FA296" s="14"/>
      <c r="FB296" s="14"/>
      <c r="FC296" s="48"/>
      <c r="FD296" s="15"/>
      <c r="FE296" s="14"/>
      <c r="FF296" s="14"/>
      <c r="FG296" s="48"/>
      <c r="FH296" s="15"/>
      <c r="FI296" s="14"/>
      <c r="FJ296" s="14"/>
      <c r="FK296" s="48"/>
      <c r="FL296" s="15"/>
      <c r="FM296" s="14"/>
      <c r="FN296" s="14"/>
      <c r="FO296" s="48"/>
      <c r="FP296" s="15"/>
      <c r="FQ296" s="14"/>
      <c r="FR296" s="14"/>
      <c r="FS296" s="48"/>
      <c r="FT296" s="15"/>
      <c r="FU296" s="48"/>
      <c r="FV296" s="48"/>
      <c r="FW296" s="48"/>
      <c r="FX296" s="15"/>
      <c r="FY296" s="48"/>
      <c r="FZ296" s="48"/>
      <c r="GA296" s="48"/>
      <c r="GB296" s="15"/>
      <c r="GC296" s="48"/>
      <c r="GD296" s="48"/>
      <c r="GE296" s="48"/>
      <c r="GF296" s="15"/>
      <c r="GG296" s="48"/>
      <c r="GH296" s="48"/>
      <c r="GI296" s="48"/>
      <c r="GJ296" s="15"/>
      <c r="GK296" s="48"/>
      <c r="GL296" s="48"/>
      <c r="GM296" s="48"/>
      <c r="GN296" s="15"/>
      <c r="GO296" s="48"/>
      <c r="GP296" s="48"/>
      <c r="GQ296" s="48"/>
      <c r="GR296" s="15"/>
      <c r="GS296" s="48"/>
      <c r="GT296" s="48"/>
      <c r="GU296" s="48"/>
      <c r="GV296" s="15"/>
      <c r="GW296" s="48"/>
      <c r="GX296" s="48"/>
      <c r="GY296" s="48"/>
      <c r="GZ296" s="15"/>
      <c r="HA296" s="48"/>
      <c r="HB296" s="48"/>
      <c r="HC296" s="48"/>
      <c r="HD296" s="15"/>
      <c r="HE296" s="48"/>
      <c r="HF296" s="48"/>
      <c r="HG296" s="48"/>
      <c r="HH296" s="48"/>
      <c r="HI296" s="48"/>
      <c r="HJ296" s="48"/>
      <c r="HK296" s="48"/>
      <c r="HL296" s="15"/>
      <c r="HM296" s="14"/>
      <c r="HN296" s="14"/>
      <c r="HO296" s="48"/>
      <c r="HP296" s="15"/>
      <c r="HQ296" s="14"/>
      <c r="HR296" s="14"/>
      <c r="HS296" s="48"/>
      <c r="HT296" s="15"/>
      <c r="HU296" s="14"/>
      <c r="HV296" s="14"/>
      <c r="HW296" s="48"/>
      <c r="HX296" s="15"/>
      <c r="HY296" s="14"/>
      <c r="HZ296" s="14"/>
      <c r="IA296" s="48"/>
      <c r="IB296" s="15"/>
      <c r="IC296" s="14"/>
      <c r="ID296" s="14"/>
      <c r="IE296" s="48"/>
      <c r="IF296" s="15"/>
      <c r="IG296" s="14"/>
      <c r="IH296" s="14"/>
      <c r="II296" s="48"/>
      <c r="IJ296" s="15"/>
      <c r="IK296" s="14"/>
      <c r="IL296" s="14"/>
      <c r="IM296" s="48"/>
      <c r="IN296" s="15"/>
      <c r="IO296" s="14"/>
      <c r="IP296" s="14"/>
      <c r="IQ296" s="48"/>
      <c r="IR296" s="15"/>
      <c r="IS296" s="14"/>
    </row>
    <row r="297" spans="1:253" s="26" customFormat="1" ht="31.5" x14ac:dyDescent="0.25">
      <c r="A297" s="118" t="s">
        <v>426</v>
      </c>
      <c r="B297" s="78">
        <f t="shared" si="730"/>
        <v>660.9</v>
      </c>
      <c r="C297" s="78">
        <f t="shared" si="731"/>
        <v>16832.900000000001</v>
      </c>
      <c r="D297" s="78">
        <f t="shared" si="732"/>
        <v>16832.900000000001</v>
      </c>
      <c r="E297" s="81">
        <f t="shared" ref="E297" si="772">D297/C297*100</f>
        <v>100</v>
      </c>
      <c r="F297" s="81"/>
      <c r="G297" s="81">
        <f>G298+G299</f>
        <v>0</v>
      </c>
      <c r="H297" s="81">
        <f t="shared" ref="H297:BP297" si="773">H298+H299</f>
        <v>0</v>
      </c>
      <c r="I297" s="81">
        <f t="shared" si="773"/>
        <v>0</v>
      </c>
      <c r="J297" s="81"/>
      <c r="K297" s="81">
        <f t="shared" si="773"/>
        <v>0</v>
      </c>
      <c r="L297" s="81">
        <f t="shared" si="773"/>
        <v>0</v>
      </c>
      <c r="M297" s="81">
        <f t="shared" si="773"/>
        <v>0</v>
      </c>
      <c r="N297" s="81">
        <f t="shared" ref="N297" si="774">N298+N299</f>
        <v>0</v>
      </c>
      <c r="O297" s="81">
        <f t="shared" si="773"/>
        <v>0</v>
      </c>
      <c r="P297" s="81">
        <f t="shared" si="773"/>
        <v>0</v>
      </c>
      <c r="Q297" s="81">
        <f t="shared" si="773"/>
        <v>0</v>
      </c>
      <c r="R297" s="81"/>
      <c r="S297" s="81">
        <f t="shared" si="773"/>
        <v>0</v>
      </c>
      <c r="T297" s="81">
        <f t="shared" si="773"/>
        <v>0</v>
      </c>
      <c r="U297" s="81">
        <f t="shared" si="773"/>
        <v>0</v>
      </c>
      <c r="V297" s="81"/>
      <c r="W297" s="81">
        <f t="shared" si="773"/>
        <v>0</v>
      </c>
      <c r="X297" s="81">
        <f t="shared" si="773"/>
        <v>0</v>
      </c>
      <c r="Y297" s="81">
        <f t="shared" si="773"/>
        <v>0</v>
      </c>
      <c r="Z297" s="81">
        <f t="shared" ref="Z297" si="775">Z298+Z299</f>
        <v>0</v>
      </c>
      <c r="AA297" s="81">
        <f t="shared" si="773"/>
        <v>0</v>
      </c>
      <c r="AB297" s="81">
        <f t="shared" si="773"/>
        <v>0</v>
      </c>
      <c r="AC297" s="81">
        <f t="shared" si="773"/>
        <v>0</v>
      </c>
      <c r="AD297" s="81">
        <f t="shared" ref="AD297" si="776">AD298+AD299</f>
        <v>0</v>
      </c>
      <c r="AE297" s="81">
        <f t="shared" si="773"/>
        <v>0</v>
      </c>
      <c r="AF297" s="81">
        <f t="shared" ref="AF297" si="777">AF298+AF299</f>
        <v>0</v>
      </c>
      <c r="AG297" s="81">
        <f t="shared" si="773"/>
        <v>0</v>
      </c>
      <c r="AH297" s="81">
        <f t="shared" ref="AH297" si="778">AH298+AH299</f>
        <v>660.9</v>
      </c>
      <c r="AI297" s="81">
        <f t="shared" si="773"/>
        <v>660.9</v>
      </c>
      <c r="AJ297" s="81">
        <f t="shared" ref="AJ297" si="779">AJ298+AJ299</f>
        <v>660.9</v>
      </c>
      <c r="AK297" s="79">
        <f t="shared" si="213"/>
        <v>100</v>
      </c>
      <c r="AL297" s="79"/>
      <c r="AM297" s="81">
        <f t="shared" si="773"/>
        <v>0</v>
      </c>
      <c r="AN297" s="81">
        <f t="shared" ref="AN297" si="780">AN298+AN299</f>
        <v>0</v>
      </c>
      <c r="AO297" s="79"/>
      <c r="AP297" s="79"/>
      <c r="AQ297" s="81">
        <f t="shared" si="773"/>
        <v>0</v>
      </c>
      <c r="AR297" s="81">
        <f t="shared" si="773"/>
        <v>0</v>
      </c>
      <c r="AS297" s="81">
        <f t="shared" si="773"/>
        <v>0</v>
      </c>
      <c r="AT297" s="81"/>
      <c r="AU297" s="81">
        <f>SUM(AU298:AU304)</f>
        <v>275</v>
      </c>
      <c r="AV297" s="81">
        <f t="shared" ref="AV297:AZ297" si="781">SUM(AV298:AV304)</f>
        <v>275</v>
      </c>
      <c r="AW297" s="81">
        <f t="shared" si="752"/>
        <v>100</v>
      </c>
      <c r="AX297" s="81"/>
      <c r="AY297" s="81">
        <f t="shared" si="781"/>
        <v>1068</v>
      </c>
      <c r="AZ297" s="81">
        <f t="shared" si="781"/>
        <v>1068</v>
      </c>
      <c r="BA297" s="81">
        <f>AZ297/AY297*100</f>
        <v>100</v>
      </c>
      <c r="BB297" s="81"/>
      <c r="BC297" s="81">
        <f t="shared" si="773"/>
        <v>1200</v>
      </c>
      <c r="BD297" s="81">
        <f t="shared" ref="BD297" si="782">BD298+BD299</f>
        <v>1200</v>
      </c>
      <c r="BE297" s="79">
        <f t="shared" ref="BE297:BE306" si="783">BD297/BC297*100</f>
        <v>100</v>
      </c>
      <c r="BF297" s="79"/>
      <c r="BG297" s="81">
        <f t="shared" si="773"/>
        <v>0</v>
      </c>
      <c r="BH297" s="81">
        <f t="shared" si="773"/>
        <v>0</v>
      </c>
      <c r="BI297" s="81">
        <f t="shared" si="773"/>
        <v>0</v>
      </c>
      <c r="BJ297" s="81"/>
      <c r="BK297" s="81">
        <f t="shared" si="773"/>
        <v>0</v>
      </c>
      <c r="BL297" s="81">
        <f t="shared" si="773"/>
        <v>0</v>
      </c>
      <c r="BM297" s="81">
        <f t="shared" si="773"/>
        <v>0</v>
      </c>
      <c r="BN297" s="81"/>
      <c r="BO297" s="81">
        <f t="shared" si="773"/>
        <v>0</v>
      </c>
      <c r="BP297" s="81">
        <f t="shared" si="773"/>
        <v>0</v>
      </c>
      <c r="BQ297" s="81">
        <f t="shared" ref="BQ297:BY297" si="784">BQ298+BQ299</f>
        <v>0</v>
      </c>
      <c r="BR297" s="81"/>
      <c r="BS297" s="81">
        <f t="shared" si="784"/>
        <v>0</v>
      </c>
      <c r="BT297" s="81">
        <f t="shared" si="784"/>
        <v>0</v>
      </c>
      <c r="BU297" s="81">
        <f t="shared" si="784"/>
        <v>0</v>
      </c>
      <c r="BV297" s="81"/>
      <c r="BW297" s="81">
        <f t="shared" si="784"/>
        <v>0</v>
      </c>
      <c r="BX297" s="81">
        <f t="shared" si="784"/>
        <v>0</v>
      </c>
      <c r="BY297" s="81">
        <f t="shared" si="784"/>
        <v>0</v>
      </c>
      <c r="BZ297" s="81"/>
      <c r="CA297" s="81">
        <f>SUM(CA298:CA304)</f>
        <v>1958</v>
      </c>
      <c r="CB297" s="81">
        <f>SUM(CB298:CB304)</f>
        <v>1958</v>
      </c>
      <c r="CC297" s="79">
        <f t="shared" ref="CC297:CC304" si="785">CB297/CA297*100</f>
        <v>100</v>
      </c>
      <c r="CD297" s="79"/>
      <c r="CE297" s="81"/>
      <c r="CF297" s="81">
        <f>SUM(CF298:CF304)</f>
        <v>0</v>
      </c>
      <c r="CG297" s="79"/>
      <c r="CH297" s="79"/>
      <c r="CI297" s="81">
        <f t="shared" ref="CI297:CK297" si="786">CI298+CI299</f>
        <v>0</v>
      </c>
      <c r="CJ297" s="81">
        <f t="shared" si="786"/>
        <v>0</v>
      </c>
      <c r="CK297" s="81">
        <f t="shared" si="786"/>
        <v>0</v>
      </c>
      <c r="CL297" s="81"/>
      <c r="CM297" s="81">
        <f>SUM(CM298:CM304)</f>
        <v>1343</v>
      </c>
      <c r="CN297" s="81">
        <f>SUM(CN298:CN304)</f>
        <v>1343</v>
      </c>
      <c r="CO297" s="79">
        <f t="shared" ref="CO297:CO298" si="787">CN297/CM297*100</f>
        <v>100</v>
      </c>
      <c r="CP297" s="79"/>
      <c r="CQ297" s="81">
        <f>SUM(CQ298:CQ304)</f>
        <v>0</v>
      </c>
      <c r="CR297" s="81">
        <f>SUM(CR298:CR304)</f>
        <v>0</v>
      </c>
      <c r="CS297" s="79"/>
      <c r="CT297" s="79"/>
      <c r="CU297" s="81">
        <f>SUM(CU298:CU304)</f>
        <v>0</v>
      </c>
      <c r="CV297" s="81">
        <f>SUM(CV298:CV304)</f>
        <v>0</v>
      </c>
      <c r="CW297" s="79"/>
      <c r="CX297" s="79"/>
      <c r="CY297" s="81">
        <f>SUM(CY298:CY304)</f>
        <v>0</v>
      </c>
      <c r="CZ297" s="81">
        <f>SUM(CZ298:CZ304)</f>
        <v>0</v>
      </c>
      <c r="DA297" s="79"/>
      <c r="DB297" s="153"/>
      <c r="DC297" s="81">
        <f>SUM(DC298:DC304)</f>
        <v>0</v>
      </c>
      <c r="DD297" s="81">
        <f>SUM(DD298:DD304)</f>
        <v>0</v>
      </c>
      <c r="DE297" s="79"/>
      <c r="DF297" s="79"/>
      <c r="DG297" s="81">
        <f>SUM(DG298:DG304)</f>
        <v>200</v>
      </c>
      <c r="DH297" s="81">
        <f>SUM(DH298:DH304)</f>
        <v>200</v>
      </c>
      <c r="DI297" s="79">
        <f t="shared" si="747"/>
        <v>100</v>
      </c>
      <c r="DJ297" s="79"/>
      <c r="DK297" s="81">
        <f>SUM(DK298:DK304)</f>
        <v>0</v>
      </c>
      <c r="DL297" s="81">
        <f>SUM(DL298:DL304)</f>
        <v>0</v>
      </c>
      <c r="DM297" s="79"/>
      <c r="DN297" s="79"/>
      <c r="DO297" s="81">
        <f>SUM(DO298:DO304)</f>
        <v>0</v>
      </c>
      <c r="DP297" s="81">
        <f>SUM(DP298:DP304)</f>
        <v>0</v>
      </c>
      <c r="DQ297" s="79"/>
      <c r="DR297" s="79"/>
      <c r="DS297" s="81">
        <f>SUM(DS298:DS304)</f>
        <v>0</v>
      </c>
      <c r="DT297" s="81">
        <f>SUM(DT298:DT304)</f>
        <v>0</v>
      </c>
      <c r="DU297" s="79"/>
      <c r="DV297" s="79"/>
      <c r="DW297" s="81">
        <f>SUM(DW298:DW304)</f>
        <v>0</v>
      </c>
      <c r="DX297" s="81">
        <f>SUM(DX298:DX304)</f>
        <v>0</v>
      </c>
      <c r="DY297" s="79"/>
      <c r="DZ297" s="79"/>
      <c r="EA297" s="81">
        <f>SUM(EA298:EA304)</f>
        <v>0</v>
      </c>
      <c r="EB297" s="81">
        <f>SUM(EB298:EB304)</f>
        <v>0</v>
      </c>
      <c r="EC297" s="79"/>
      <c r="ED297" s="79"/>
      <c r="EE297" s="81">
        <f>SUM(EE298:EE304)</f>
        <v>0</v>
      </c>
      <c r="EF297" s="81">
        <f>SUM(EF298:EF304)</f>
        <v>0</v>
      </c>
      <c r="EG297" s="79"/>
      <c r="EH297" s="79"/>
      <c r="EI297" s="81">
        <f>SUM(EI298:EI304)</f>
        <v>0</v>
      </c>
      <c r="EJ297" s="81">
        <f>SUM(EJ298:EJ304)</f>
        <v>0</v>
      </c>
      <c r="EK297" s="79"/>
      <c r="EL297" s="79"/>
      <c r="EM297" s="81">
        <f>SUM(EM298:EM304)</f>
        <v>0</v>
      </c>
      <c r="EN297" s="81">
        <f>SUM(EN298:EN304)</f>
        <v>0</v>
      </c>
      <c r="EO297" s="79"/>
      <c r="EP297" s="79"/>
      <c r="EQ297" s="81">
        <f>SUM(EQ298:EQ304)</f>
        <v>0</v>
      </c>
      <c r="ER297" s="81">
        <f>SUM(ER298:ER304)</f>
        <v>0</v>
      </c>
      <c r="ES297" s="79"/>
      <c r="ET297" s="79"/>
      <c r="EU297" s="81">
        <f>SUM(EU298:EU304)</f>
        <v>0</v>
      </c>
      <c r="EV297" s="81">
        <f>SUM(EV298:EV304)</f>
        <v>0</v>
      </c>
      <c r="EW297" s="79"/>
      <c r="EX297" s="79"/>
      <c r="EY297" s="81">
        <f>SUM(EY298:EY304)</f>
        <v>0</v>
      </c>
      <c r="EZ297" s="81">
        <f>SUM(EZ298:EZ304)</f>
        <v>0</v>
      </c>
      <c r="FA297" s="79"/>
      <c r="FB297" s="79"/>
      <c r="FC297" s="81">
        <f>SUM(FC298:FC304)</f>
        <v>0</v>
      </c>
      <c r="FD297" s="81">
        <f>SUM(FD298:FD304)</f>
        <v>0</v>
      </c>
      <c r="FE297" s="79"/>
      <c r="FF297" s="79"/>
      <c r="FG297" s="81">
        <f>SUM(FG298:FG304)</f>
        <v>0</v>
      </c>
      <c r="FH297" s="81">
        <f>SUM(FH298:FH304)</f>
        <v>0</v>
      </c>
      <c r="FI297" s="79"/>
      <c r="FJ297" s="79"/>
      <c r="FK297" s="81">
        <f>SUM(FK298:FK304)</f>
        <v>0</v>
      </c>
      <c r="FL297" s="81">
        <f>SUM(FL298:FL304)</f>
        <v>0</v>
      </c>
      <c r="FM297" s="79"/>
      <c r="FN297" s="79"/>
      <c r="FO297" s="81">
        <f>SUM(FO298:FO304)</f>
        <v>0</v>
      </c>
      <c r="FP297" s="81">
        <f>SUM(FP298:FP304)</f>
        <v>0</v>
      </c>
      <c r="FQ297" s="79"/>
      <c r="FR297" s="79"/>
      <c r="FS297" s="81">
        <f t="shared" ref="FS297:FT297" si="788">FS298+FS299</f>
        <v>0</v>
      </c>
      <c r="FT297" s="81">
        <f t="shared" si="788"/>
        <v>0</v>
      </c>
      <c r="FU297" s="79"/>
      <c r="FV297" s="79"/>
      <c r="FW297" s="81">
        <f t="shared" ref="FW297:FX297" si="789">FW298+FW299</f>
        <v>10000</v>
      </c>
      <c r="FX297" s="81">
        <f t="shared" si="789"/>
        <v>10000</v>
      </c>
      <c r="FY297" s="78">
        <f t="shared" ref="FY297" si="790">FX297/FW297*100</f>
        <v>100</v>
      </c>
      <c r="FZ297" s="79"/>
      <c r="GA297" s="81"/>
      <c r="GB297" s="81"/>
      <c r="GC297" s="79"/>
      <c r="GD297" s="79"/>
      <c r="GE297" s="81"/>
      <c r="GF297" s="81"/>
      <c r="GG297" s="79"/>
      <c r="GH297" s="79"/>
      <c r="GI297" s="81"/>
      <c r="GJ297" s="81"/>
      <c r="GK297" s="79"/>
      <c r="GL297" s="79"/>
      <c r="GM297" s="81"/>
      <c r="GN297" s="81"/>
      <c r="GO297" s="79"/>
      <c r="GP297" s="79"/>
      <c r="GQ297" s="81"/>
      <c r="GR297" s="81"/>
      <c r="GS297" s="79"/>
      <c r="GT297" s="79"/>
      <c r="GU297" s="81"/>
      <c r="GV297" s="81"/>
      <c r="GW297" s="79"/>
      <c r="GX297" s="79"/>
      <c r="GY297" s="81"/>
      <c r="GZ297" s="81"/>
      <c r="HA297" s="79"/>
      <c r="HB297" s="79"/>
      <c r="HC297" s="81"/>
      <c r="HD297" s="81"/>
      <c r="HE297" s="79"/>
      <c r="HF297" s="79"/>
      <c r="HG297" s="81"/>
      <c r="HH297" s="81"/>
      <c r="HI297" s="79"/>
      <c r="HJ297" s="79"/>
      <c r="HK297" s="81">
        <f>SUM(HK298:HK304)</f>
        <v>128</v>
      </c>
      <c r="HL297" s="81">
        <f>SUM(HL298:HL304)</f>
        <v>128</v>
      </c>
      <c r="HM297" s="79">
        <f t="shared" si="751"/>
        <v>100</v>
      </c>
      <c r="HN297" s="79"/>
      <c r="HO297" s="81"/>
      <c r="HP297" s="81"/>
      <c r="HQ297" s="79"/>
      <c r="HR297" s="79"/>
      <c r="HS297" s="81"/>
      <c r="HT297" s="81"/>
      <c r="HU297" s="79"/>
      <c r="HV297" s="79"/>
      <c r="HW297" s="81"/>
      <c r="HX297" s="81"/>
      <c r="HY297" s="79"/>
      <c r="HZ297" s="79"/>
      <c r="IA297" s="81"/>
      <c r="IB297" s="81"/>
      <c r="IC297" s="79"/>
      <c r="ID297" s="79"/>
      <c r="IE297" s="81"/>
      <c r="IF297" s="81"/>
      <c r="IG297" s="79"/>
      <c r="IH297" s="79"/>
      <c r="II297" s="81"/>
      <c r="IJ297" s="81"/>
      <c r="IK297" s="79"/>
      <c r="IL297" s="79"/>
      <c r="IM297" s="81"/>
      <c r="IN297" s="81"/>
      <c r="IO297" s="79"/>
      <c r="IP297" s="79"/>
      <c r="IQ297" s="81"/>
      <c r="IR297" s="81"/>
      <c r="IS297" s="79"/>
    </row>
    <row r="298" spans="1:253" s="12" customFormat="1" ht="31.5" x14ac:dyDescent="0.25">
      <c r="A298" s="57" t="s">
        <v>348</v>
      </c>
      <c r="B298" s="48">
        <f t="shared" si="730"/>
        <v>660.9</v>
      </c>
      <c r="C298" s="48">
        <f t="shared" si="731"/>
        <v>6170.9</v>
      </c>
      <c r="D298" s="48">
        <f t="shared" si="732"/>
        <v>6170.9</v>
      </c>
      <c r="E298" s="15">
        <f t="shared" si="133"/>
        <v>100</v>
      </c>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4"/>
      <c r="AD298" s="15"/>
      <c r="AE298" s="15"/>
      <c r="AF298" s="15"/>
      <c r="AG298" s="14"/>
      <c r="AH298" s="15">
        <v>660.9</v>
      </c>
      <c r="AI298" s="15">
        <v>660.9</v>
      </c>
      <c r="AJ298" s="15">
        <v>660.9</v>
      </c>
      <c r="AK298" s="14">
        <f t="shared" si="213"/>
        <v>100</v>
      </c>
      <c r="AL298" s="14"/>
      <c r="AM298" s="15"/>
      <c r="AN298" s="15"/>
      <c r="AO298" s="14"/>
      <c r="AP298" s="14"/>
      <c r="AQ298" s="15"/>
      <c r="AR298" s="15"/>
      <c r="AS298" s="14"/>
      <c r="AT298" s="14"/>
      <c r="AU298" s="15">
        <v>275</v>
      </c>
      <c r="AV298" s="15">
        <v>275</v>
      </c>
      <c r="AW298" s="15">
        <f t="shared" si="752"/>
        <v>100</v>
      </c>
      <c r="AX298" s="15"/>
      <c r="AY298" s="14">
        <v>1068</v>
      </c>
      <c r="AZ298" s="14">
        <v>1068</v>
      </c>
      <c r="BA298" s="15">
        <f t="shared" ref="BA298:BA315" si="791">AZ298/AY298*100</f>
        <v>100</v>
      </c>
      <c r="BB298" s="15"/>
      <c r="BC298" s="15">
        <v>1200</v>
      </c>
      <c r="BD298" s="15">
        <v>1200</v>
      </c>
      <c r="BE298" s="14">
        <f t="shared" si="783"/>
        <v>100</v>
      </c>
      <c r="BF298" s="14"/>
      <c r="BG298" s="15"/>
      <c r="BH298" s="15"/>
      <c r="BI298" s="14"/>
      <c r="BJ298" s="14"/>
      <c r="BK298" s="15"/>
      <c r="BL298" s="15"/>
      <c r="BM298" s="14"/>
      <c r="BN298" s="14"/>
      <c r="BO298" s="15"/>
      <c r="BP298" s="15"/>
      <c r="BQ298" s="14"/>
      <c r="BR298" s="14"/>
      <c r="BS298" s="15"/>
      <c r="BT298" s="15"/>
      <c r="BU298" s="14"/>
      <c r="BV298" s="14"/>
      <c r="BW298" s="15"/>
      <c r="BX298" s="15"/>
      <c r="BY298" s="14"/>
      <c r="BZ298" s="14"/>
      <c r="CA298" s="48">
        <v>1296</v>
      </c>
      <c r="CB298" s="48">
        <v>1296</v>
      </c>
      <c r="CC298" s="14">
        <f t="shared" si="785"/>
        <v>100</v>
      </c>
      <c r="CD298" s="14"/>
      <c r="CE298" s="48"/>
      <c r="CF298" s="15"/>
      <c r="CG298" s="14"/>
      <c r="CH298" s="14"/>
      <c r="CI298" s="15"/>
      <c r="CJ298" s="15"/>
      <c r="CK298" s="14"/>
      <c r="CL298" s="14"/>
      <c r="CM298" s="15">
        <v>1343</v>
      </c>
      <c r="CN298" s="15">
        <v>1343</v>
      </c>
      <c r="CO298" s="14">
        <f t="shared" si="787"/>
        <v>100</v>
      </c>
      <c r="CP298" s="14"/>
      <c r="CQ298" s="15"/>
      <c r="CR298" s="15"/>
      <c r="CS298" s="14"/>
      <c r="CT298" s="14"/>
      <c r="CU298" s="15"/>
      <c r="CV298" s="15"/>
      <c r="CW298" s="14"/>
      <c r="CX298" s="14"/>
      <c r="CY298" s="15"/>
      <c r="CZ298" s="15"/>
      <c r="DA298" s="14"/>
      <c r="DB298" s="155"/>
      <c r="DC298" s="15"/>
      <c r="DD298" s="15"/>
      <c r="DE298" s="14"/>
      <c r="DF298" s="14"/>
      <c r="DG298" s="14">
        <v>200</v>
      </c>
      <c r="DH298" s="14">
        <v>200</v>
      </c>
      <c r="DI298" s="14">
        <f t="shared" si="747"/>
        <v>100</v>
      </c>
      <c r="DJ298" s="14"/>
      <c r="DK298" s="14"/>
      <c r="DL298" s="14"/>
      <c r="DM298" s="14"/>
      <c r="DN298" s="14"/>
      <c r="DO298" s="14"/>
      <c r="DP298" s="14"/>
      <c r="DQ298" s="14"/>
      <c r="DR298" s="14"/>
      <c r="DS298" s="14"/>
      <c r="DT298" s="14"/>
      <c r="DU298" s="14"/>
      <c r="DV298" s="14"/>
      <c r="DW298" s="14"/>
      <c r="DX298" s="14"/>
      <c r="DY298" s="14"/>
      <c r="DZ298" s="14"/>
      <c r="EA298" s="14"/>
      <c r="EB298" s="14"/>
      <c r="EC298" s="14"/>
      <c r="ED298" s="14"/>
      <c r="EE298" s="14"/>
      <c r="EF298" s="14"/>
      <c r="EG298" s="14"/>
      <c r="EH298" s="14"/>
      <c r="EI298" s="14"/>
      <c r="EJ298" s="14"/>
      <c r="EK298" s="14"/>
      <c r="EL298" s="14"/>
      <c r="EM298" s="14"/>
      <c r="EN298" s="14"/>
      <c r="EO298" s="14"/>
      <c r="EP298" s="14"/>
      <c r="EQ298" s="14"/>
      <c r="ER298" s="14"/>
      <c r="ES298" s="14"/>
      <c r="ET298" s="14"/>
      <c r="EU298" s="14"/>
      <c r="EV298" s="14"/>
      <c r="EW298" s="14"/>
      <c r="EX298" s="14"/>
      <c r="EY298" s="14"/>
      <c r="EZ298" s="14"/>
      <c r="FA298" s="14"/>
      <c r="FB298" s="14"/>
      <c r="FC298" s="14"/>
      <c r="FD298" s="14"/>
      <c r="FE298" s="14"/>
      <c r="FF298" s="14"/>
      <c r="FG298" s="14"/>
      <c r="FH298" s="14"/>
      <c r="FI298" s="14"/>
      <c r="FJ298" s="14"/>
      <c r="FK298" s="14"/>
      <c r="FL298" s="14"/>
      <c r="FM298" s="14"/>
      <c r="FN298" s="14"/>
      <c r="FO298" s="14"/>
      <c r="FP298" s="14"/>
      <c r="FQ298" s="14"/>
      <c r="FR298" s="14"/>
      <c r="FS298" s="15"/>
      <c r="FT298" s="15"/>
      <c r="FU298" s="14"/>
      <c r="FV298" s="14"/>
      <c r="FW298" s="15"/>
      <c r="FX298" s="15"/>
      <c r="FY298" s="48"/>
      <c r="FZ298" s="14"/>
      <c r="GA298" s="15"/>
      <c r="GB298" s="15"/>
      <c r="GC298" s="14"/>
      <c r="GD298" s="14"/>
      <c r="GE298" s="15"/>
      <c r="GF298" s="15"/>
      <c r="GG298" s="14"/>
      <c r="GH298" s="14"/>
      <c r="GI298" s="15"/>
      <c r="GJ298" s="15"/>
      <c r="GK298" s="14"/>
      <c r="GL298" s="14"/>
      <c r="GM298" s="15"/>
      <c r="GN298" s="15"/>
      <c r="GO298" s="14"/>
      <c r="GP298" s="14"/>
      <c r="GQ298" s="15"/>
      <c r="GR298" s="15"/>
      <c r="GS298" s="14"/>
      <c r="GT298" s="14"/>
      <c r="GU298" s="15"/>
      <c r="GV298" s="15"/>
      <c r="GW298" s="14"/>
      <c r="GX298" s="14"/>
      <c r="GY298" s="15"/>
      <c r="GZ298" s="15"/>
      <c r="HA298" s="14"/>
      <c r="HB298" s="14"/>
      <c r="HC298" s="15"/>
      <c r="HD298" s="15"/>
      <c r="HE298" s="14"/>
      <c r="HF298" s="14"/>
      <c r="HG298" s="15"/>
      <c r="HH298" s="15"/>
      <c r="HI298" s="14"/>
      <c r="HJ298" s="14"/>
      <c r="HK298" s="15">
        <v>128</v>
      </c>
      <c r="HL298" s="15">
        <v>128</v>
      </c>
      <c r="HM298" s="14">
        <f t="shared" si="751"/>
        <v>100</v>
      </c>
      <c r="HN298" s="14"/>
      <c r="HO298" s="15"/>
      <c r="HP298" s="15"/>
      <c r="HQ298" s="14"/>
      <c r="HR298" s="14"/>
      <c r="HS298" s="15"/>
      <c r="HT298" s="15"/>
      <c r="HU298" s="14"/>
      <c r="HV298" s="14"/>
      <c r="HW298" s="15"/>
      <c r="HX298" s="15"/>
      <c r="HY298" s="14"/>
      <c r="HZ298" s="14"/>
      <c r="IA298" s="15"/>
      <c r="IB298" s="15"/>
      <c r="IC298" s="14"/>
      <c r="ID298" s="14"/>
      <c r="IE298" s="15"/>
      <c r="IF298" s="15"/>
      <c r="IG298" s="14"/>
      <c r="IH298" s="14"/>
      <c r="II298" s="15"/>
      <c r="IJ298" s="15"/>
      <c r="IK298" s="14"/>
      <c r="IL298" s="14"/>
      <c r="IM298" s="15"/>
      <c r="IN298" s="15"/>
      <c r="IO298" s="14"/>
      <c r="IP298" s="14"/>
      <c r="IQ298" s="15"/>
      <c r="IR298" s="15"/>
      <c r="IS298" s="14"/>
    </row>
    <row r="299" spans="1:253" s="12" customFormat="1" ht="15.75" x14ac:dyDescent="0.25">
      <c r="A299" s="57" t="s">
        <v>425</v>
      </c>
      <c r="B299" s="48">
        <f t="shared" si="730"/>
        <v>0</v>
      </c>
      <c r="C299" s="48">
        <f t="shared" si="731"/>
        <v>10000</v>
      </c>
      <c r="D299" s="48">
        <f t="shared" si="732"/>
        <v>10000</v>
      </c>
      <c r="E299" s="15">
        <f t="shared" si="133"/>
        <v>100</v>
      </c>
      <c r="F299" s="15"/>
      <c r="G299" s="48"/>
      <c r="H299" s="48"/>
      <c r="I299" s="48"/>
      <c r="J299" s="48"/>
      <c r="K299" s="48"/>
      <c r="L299" s="48"/>
      <c r="M299" s="48"/>
      <c r="N299" s="48"/>
      <c r="O299" s="48"/>
      <c r="P299" s="48"/>
      <c r="Q299" s="48"/>
      <c r="R299" s="48"/>
      <c r="S299" s="287"/>
      <c r="T299" s="287"/>
      <c r="U299" s="287"/>
      <c r="V299" s="287"/>
      <c r="W299" s="287"/>
      <c r="X299" s="287"/>
      <c r="Y299" s="287"/>
      <c r="Z299" s="287"/>
      <c r="AA299" s="287"/>
      <c r="AB299" s="287"/>
      <c r="AC299" s="287"/>
      <c r="AD299" s="287"/>
      <c r="AE299" s="287"/>
      <c r="AF299" s="287"/>
      <c r="AG299" s="287"/>
      <c r="AH299" s="48"/>
      <c r="AI299" s="48"/>
      <c r="AJ299" s="48"/>
      <c r="AK299" s="48"/>
      <c r="AL299" s="48"/>
      <c r="AM299" s="287"/>
      <c r="AN299" s="287"/>
      <c r="AO299" s="287"/>
      <c r="AP299" s="287"/>
      <c r="AQ299" s="287"/>
      <c r="AR299" s="287"/>
      <c r="AS299" s="287"/>
      <c r="AT299" s="287"/>
      <c r="AU299" s="287"/>
      <c r="AV299" s="287"/>
      <c r="AW299" s="287"/>
      <c r="AX299" s="287"/>
      <c r="AY299" s="287"/>
      <c r="AZ299" s="287"/>
      <c r="BA299" s="15"/>
      <c r="BB299" s="15"/>
      <c r="BC299" s="287"/>
      <c r="BD299" s="287"/>
      <c r="BE299" s="14"/>
      <c r="BF299" s="14"/>
      <c r="BG299" s="287"/>
      <c r="BH299" s="287"/>
      <c r="BI299" s="287"/>
      <c r="BJ299" s="287"/>
      <c r="BK299" s="287"/>
      <c r="BL299" s="287"/>
      <c r="BM299" s="287"/>
      <c r="BN299" s="287"/>
      <c r="BO299" s="287"/>
      <c r="BP299" s="287"/>
      <c r="BQ299" s="287"/>
      <c r="BR299" s="287"/>
      <c r="BS299" s="287"/>
      <c r="BT299" s="287"/>
      <c r="BU299" s="287"/>
      <c r="BV299" s="287"/>
      <c r="BW299" s="287"/>
      <c r="BX299" s="287"/>
      <c r="BY299" s="287"/>
      <c r="BZ299" s="287"/>
      <c r="CA299" s="48"/>
      <c r="CB299" s="48"/>
      <c r="CC299" s="14"/>
      <c r="CD299" s="14"/>
      <c r="CE299" s="48"/>
      <c r="CF299" s="15"/>
      <c r="CG299" s="287"/>
      <c r="CH299" s="287"/>
      <c r="CI299" s="287"/>
      <c r="CJ299" s="287"/>
      <c r="CK299" s="287"/>
      <c r="CL299" s="287"/>
      <c r="CM299" s="48"/>
      <c r="CN299" s="15"/>
      <c r="CO299" s="287"/>
      <c r="CP299" s="287"/>
      <c r="CQ299" s="48"/>
      <c r="CR299" s="15"/>
      <c r="CS299" s="287"/>
      <c r="CT299" s="287"/>
      <c r="CU299" s="48"/>
      <c r="CV299" s="15"/>
      <c r="CW299" s="287"/>
      <c r="CX299" s="287"/>
      <c r="CY299" s="48"/>
      <c r="CZ299" s="15"/>
      <c r="DA299" s="287"/>
      <c r="DB299" s="275"/>
      <c r="DC299" s="48"/>
      <c r="DD299" s="48"/>
      <c r="DE299" s="287"/>
      <c r="DF299" s="287"/>
      <c r="DG299" s="48"/>
      <c r="DH299" s="48"/>
      <c r="DI299" s="14"/>
      <c r="DJ299" s="14"/>
      <c r="DK299" s="48"/>
      <c r="DL299" s="15"/>
      <c r="DM299" s="14"/>
      <c r="DN299" s="14"/>
      <c r="DO299" s="48"/>
      <c r="DP299" s="15"/>
      <c r="DQ299" s="14"/>
      <c r="DR299" s="14"/>
      <c r="DS299" s="48"/>
      <c r="DT299" s="15"/>
      <c r="DU299" s="14"/>
      <c r="DV299" s="14"/>
      <c r="DW299" s="48"/>
      <c r="DX299" s="15"/>
      <c r="DY299" s="14"/>
      <c r="DZ299" s="14"/>
      <c r="EA299" s="48"/>
      <c r="EB299" s="15"/>
      <c r="EC299" s="14"/>
      <c r="ED299" s="14"/>
      <c r="EE299" s="48"/>
      <c r="EF299" s="15"/>
      <c r="EG299" s="14"/>
      <c r="EH299" s="14"/>
      <c r="EI299" s="48"/>
      <c r="EJ299" s="15"/>
      <c r="EK299" s="14"/>
      <c r="EL299" s="14"/>
      <c r="EM299" s="48"/>
      <c r="EN299" s="15"/>
      <c r="EO299" s="14"/>
      <c r="EP299" s="14"/>
      <c r="EQ299" s="48"/>
      <c r="ER299" s="15"/>
      <c r="ES299" s="14"/>
      <c r="ET299" s="14"/>
      <c r="EU299" s="48"/>
      <c r="EV299" s="15"/>
      <c r="EW299" s="14"/>
      <c r="EX299" s="14"/>
      <c r="EY299" s="48"/>
      <c r="EZ299" s="15"/>
      <c r="FA299" s="14"/>
      <c r="FB299" s="14"/>
      <c r="FC299" s="48"/>
      <c r="FD299" s="15"/>
      <c r="FE299" s="14"/>
      <c r="FF299" s="14"/>
      <c r="FG299" s="48"/>
      <c r="FH299" s="15"/>
      <c r="FI299" s="14"/>
      <c r="FJ299" s="14"/>
      <c r="FK299" s="48"/>
      <c r="FL299" s="15"/>
      <c r="FM299" s="14"/>
      <c r="FN299" s="14"/>
      <c r="FO299" s="48"/>
      <c r="FP299" s="15"/>
      <c r="FQ299" s="14"/>
      <c r="FR299" s="14"/>
      <c r="FS299" s="48"/>
      <c r="FT299" s="15"/>
      <c r="FU299" s="48"/>
      <c r="FV299" s="48"/>
      <c r="FW299" s="133">
        <v>10000</v>
      </c>
      <c r="FX299" s="133">
        <v>10000</v>
      </c>
      <c r="FY299" s="48">
        <f>FX299/FW299*100</f>
        <v>100</v>
      </c>
      <c r="FZ299" s="48"/>
      <c r="GA299" s="133"/>
      <c r="GB299" s="15"/>
      <c r="GC299" s="48"/>
      <c r="GD299" s="48"/>
      <c r="GE299" s="133"/>
      <c r="GF299" s="15"/>
      <c r="GG299" s="48"/>
      <c r="GH299" s="48"/>
      <c r="GI299" s="133"/>
      <c r="GJ299" s="15"/>
      <c r="GK299" s="48"/>
      <c r="GL299" s="48"/>
      <c r="GM299" s="133"/>
      <c r="GN299" s="15"/>
      <c r="GO299" s="48"/>
      <c r="GP299" s="48"/>
      <c r="GQ299" s="133"/>
      <c r="GR299" s="15"/>
      <c r="GS299" s="48"/>
      <c r="GT299" s="48"/>
      <c r="GU299" s="133"/>
      <c r="GV299" s="15"/>
      <c r="GW299" s="48"/>
      <c r="GX299" s="48"/>
      <c r="GY299" s="133"/>
      <c r="GZ299" s="15"/>
      <c r="HA299" s="48"/>
      <c r="HB299" s="48"/>
      <c r="HC299" s="133"/>
      <c r="HD299" s="15"/>
      <c r="HE299" s="48"/>
      <c r="HF299" s="48"/>
      <c r="HG299" s="133"/>
      <c r="HH299" s="133"/>
      <c r="HI299" s="48"/>
      <c r="HJ299" s="48"/>
      <c r="HK299" s="133"/>
      <c r="HL299" s="15"/>
      <c r="HM299" s="14"/>
      <c r="HN299" s="14"/>
      <c r="HO299" s="133"/>
      <c r="HP299" s="15"/>
      <c r="HQ299" s="14"/>
      <c r="HR299" s="14"/>
      <c r="HS299" s="133"/>
      <c r="HT299" s="15"/>
      <c r="HU299" s="14"/>
      <c r="HV299" s="14"/>
      <c r="HW299" s="133"/>
      <c r="HX299" s="15"/>
      <c r="HY299" s="14"/>
      <c r="HZ299" s="14"/>
      <c r="IA299" s="133"/>
      <c r="IB299" s="15"/>
      <c r="IC299" s="14"/>
      <c r="ID299" s="14"/>
      <c r="IE299" s="133"/>
      <c r="IF299" s="15"/>
      <c r="IG299" s="14"/>
      <c r="IH299" s="14"/>
      <c r="II299" s="133"/>
      <c r="IJ299" s="15"/>
      <c r="IK299" s="14"/>
      <c r="IL299" s="14"/>
      <c r="IM299" s="133"/>
      <c r="IN299" s="15"/>
      <c r="IO299" s="14"/>
      <c r="IP299" s="14"/>
      <c r="IQ299" s="133"/>
      <c r="IR299" s="15"/>
      <c r="IS299" s="14"/>
    </row>
    <row r="300" spans="1:253" s="12" customFormat="1" ht="15.75" x14ac:dyDescent="0.25">
      <c r="A300" s="57" t="s">
        <v>596</v>
      </c>
      <c r="B300" s="48">
        <f t="shared" si="730"/>
        <v>0</v>
      </c>
      <c r="C300" s="48">
        <f t="shared" si="731"/>
        <v>139.1</v>
      </c>
      <c r="D300" s="48">
        <f t="shared" si="732"/>
        <v>139.1</v>
      </c>
      <c r="E300" s="15">
        <f t="shared" si="133"/>
        <v>100</v>
      </c>
      <c r="F300" s="15"/>
      <c r="G300" s="48"/>
      <c r="H300" s="48"/>
      <c r="I300" s="48"/>
      <c r="J300" s="48"/>
      <c r="K300" s="48"/>
      <c r="L300" s="48"/>
      <c r="M300" s="48"/>
      <c r="N300" s="48"/>
      <c r="O300" s="48"/>
      <c r="P300" s="48"/>
      <c r="Q300" s="48"/>
      <c r="R300" s="48"/>
      <c r="S300" s="287"/>
      <c r="T300" s="287"/>
      <c r="U300" s="287"/>
      <c r="V300" s="287"/>
      <c r="W300" s="287"/>
      <c r="X300" s="287"/>
      <c r="Y300" s="287"/>
      <c r="Z300" s="287"/>
      <c r="AA300" s="287"/>
      <c r="AB300" s="287"/>
      <c r="AC300" s="287"/>
      <c r="AD300" s="287"/>
      <c r="AE300" s="287"/>
      <c r="AF300" s="287"/>
      <c r="AG300" s="287"/>
      <c r="AH300" s="48"/>
      <c r="AI300" s="48"/>
      <c r="AJ300" s="48"/>
      <c r="AK300" s="48"/>
      <c r="AL300" s="48"/>
      <c r="AM300" s="287"/>
      <c r="AN300" s="287"/>
      <c r="AO300" s="287"/>
      <c r="AP300" s="287"/>
      <c r="AQ300" s="287"/>
      <c r="AR300" s="287"/>
      <c r="AS300" s="287"/>
      <c r="AT300" s="287"/>
      <c r="AU300" s="287"/>
      <c r="AV300" s="287"/>
      <c r="AW300" s="287"/>
      <c r="AX300" s="287"/>
      <c r="AY300" s="287"/>
      <c r="AZ300" s="287"/>
      <c r="BA300" s="15"/>
      <c r="BB300" s="15"/>
      <c r="BC300" s="287"/>
      <c r="BD300" s="287"/>
      <c r="BE300" s="14"/>
      <c r="BF300" s="14"/>
      <c r="BG300" s="287"/>
      <c r="BH300" s="287"/>
      <c r="BI300" s="287"/>
      <c r="BJ300" s="287"/>
      <c r="BK300" s="287"/>
      <c r="BL300" s="287"/>
      <c r="BM300" s="287"/>
      <c r="BN300" s="287"/>
      <c r="BO300" s="287"/>
      <c r="BP300" s="287"/>
      <c r="BQ300" s="287"/>
      <c r="BR300" s="287"/>
      <c r="BS300" s="287"/>
      <c r="BT300" s="287"/>
      <c r="BU300" s="287"/>
      <c r="BV300" s="287"/>
      <c r="BW300" s="287"/>
      <c r="BX300" s="287"/>
      <c r="BY300" s="287"/>
      <c r="BZ300" s="287"/>
      <c r="CA300" s="48">
        <v>139.1</v>
      </c>
      <c r="CB300" s="48">
        <v>139.1</v>
      </c>
      <c r="CC300" s="14">
        <f t="shared" si="785"/>
        <v>100</v>
      </c>
      <c r="CD300" s="14"/>
      <c r="CE300" s="48"/>
      <c r="CF300" s="15"/>
      <c r="CG300" s="287"/>
      <c r="CH300" s="287"/>
      <c r="CI300" s="287"/>
      <c r="CJ300" s="287"/>
      <c r="CK300" s="287"/>
      <c r="CL300" s="287"/>
      <c r="CM300" s="48"/>
      <c r="CN300" s="15"/>
      <c r="CO300" s="287"/>
      <c r="CP300" s="287"/>
      <c r="CQ300" s="48"/>
      <c r="CR300" s="15"/>
      <c r="CS300" s="287"/>
      <c r="CT300" s="287"/>
      <c r="CU300" s="48"/>
      <c r="CV300" s="15"/>
      <c r="CW300" s="287"/>
      <c r="CX300" s="287"/>
      <c r="CY300" s="48"/>
      <c r="CZ300" s="15"/>
      <c r="DA300" s="287"/>
      <c r="DB300" s="275"/>
      <c r="DC300" s="48"/>
      <c r="DD300" s="48"/>
      <c r="DE300" s="287"/>
      <c r="DF300" s="287"/>
      <c r="DG300" s="48"/>
      <c r="DH300" s="48"/>
      <c r="DI300" s="14"/>
      <c r="DJ300" s="14"/>
      <c r="DK300" s="48"/>
      <c r="DL300" s="15"/>
      <c r="DM300" s="14"/>
      <c r="DN300" s="14"/>
      <c r="DO300" s="48"/>
      <c r="DP300" s="15"/>
      <c r="DQ300" s="14"/>
      <c r="DR300" s="14"/>
      <c r="DS300" s="48"/>
      <c r="DT300" s="15"/>
      <c r="DU300" s="14"/>
      <c r="DV300" s="14"/>
      <c r="DW300" s="48"/>
      <c r="DX300" s="15"/>
      <c r="DY300" s="14"/>
      <c r="DZ300" s="14"/>
      <c r="EA300" s="48"/>
      <c r="EB300" s="15"/>
      <c r="EC300" s="14"/>
      <c r="ED300" s="14"/>
      <c r="EE300" s="48"/>
      <c r="EF300" s="15"/>
      <c r="EG300" s="14"/>
      <c r="EH300" s="14"/>
      <c r="EI300" s="48"/>
      <c r="EJ300" s="15"/>
      <c r="EK300" s="14"/>
      <c r="EL300" s="14"/>
      <c r="EM300" s="48"/>
      <c r="EN300" s="15"/>
      <c r="EO300" s="14"/>
      <c r="EP300" s="14"/>
      <c r="EQ300" s="48"/>
      <c r="ER300" s="15"/>
      <c r="ES300" s="14"/>
      <c r="ET300" s="14"/>
      <c r="EU300" s="48"/>
      <c r="EV300" s="15"/>
      <c r="EW300" s="14"/>
      <c r="EX300" s="14"/>
      <c r="EY300" s="48"/>
      <c r="EZ300" s="15"/>
      <c r="FA300" s="14"/>
      <c r="FB300" s="14"/>
      <c r="FC300" s="48"/>
      <c r="FD300" s="15"/>
      <c r="FE300" s="14"/>
      <c r="FF300" s="14"/>
      <c r="FG300" s="48"/>
      <c r="FH300" s="15"/>
      <c r="FI300" s="14"/>
      <c r="FJ300" s="14"/>
      <c r="FK300" s="48"/>
      <c r="FL300" s="15"/>
      <c r="FM300" s="14"/>
      <c r="FN300" s="14"/>
      <c r="FO300" s="48"/>
      <c r="FP300" s="15"/>
      <c r="FQ300" s="14"/>
      <c r="FR300" s="14"/>
      <c r="FS300" s="48"/>
      <c r="FT300" s="15"/>
      <c r="FU300" s="48"/>
      <c r="FV300" s="48"/>
      <c r="FW300" s="48"/>
      <c r="FX300" s="15"/>
      <c r="FY300" s="48"/>
      <c r="FZ300" s="48"/>
      <c r="GA300" s="48"/>
      <c r="GB300" s="15"/>
      <c r="GC300" s="48"/>
      <c r="GD300" s="48"/>
      <c r="GE300" s="48"/>
      <c r="GF300" s="15"/>
      <c r="GG300" s="48"/>
      <c r="GH300" s="48"/>
      <c r="GI300" s="48"/>
      <c r="GJ300" s="15"/>
      <c r="GK300" s="48"/>
      <c r="GL300" s="48"/>
      <c r="GM300" s="48"/>
      <c r="GN300" s="15"/>
      <c r="GO300" s="48"/>
      <c r="GP300" s="48"/>
      <c r="GQ300" s="48"/>
      <c r="GR300" s="15"/>
      <c r="GS300" s="48"/>
      <c r="GT300" s="48"/>
      <c r="GU300" s="48"/>
      <c r="GV300" s="15"/>
      <c r="GW300" s="48"/>
      <c r="GX300" s="48"/>
      <c r="GY300" s="48"/>
      <c r="GZ300" s="15"/>
      <c r="HA300" s="48"/>
      <c r="HB300" s="48"/>
      <c r="HC300" s="48"/>
      <c r="HD300" s="15"/>
      <c r="HE300" s="48"/>
      <c r="HF300" s="48"/>
      <c r="HG300" s="48"/>
      <c r="HH300" s="48"/>
      <c r="HI300" s="48"/>
      <c r="HJ300" s="48"/>
      <c r="HK300" s="48"/>
      <c r="HL300" s="15"/>
      <c r="HM300" s="14"/>
      <c r="HN300" s="14"/>
      <c r="HO300" s="48"/>
      <c r="HP300" s="15"/>
      <c r="HQ300" s="14"/>
      <c r="HR300" s="14"/>
      <c r="HS300" s="48"/>
      <c r="HT300" s="15"/>
      <c r="HU300" s="14"/>
      <c r="HV300" s="14"/>
      <c r="HW300" s="48"/>
      <c r="HX300" s="15"/>
      <c r="HY300" s="14"/>
      <c r="HZ300" s="14"/>
      <c r="IA300" s="48"/>
      <c r="IB300" s="15"/>
      <c r="IC300" s="14"/>
      <c r="ID300" s="14"/>
      <c r="IE300" s="48"/>
      <c r="IF300" s="15"/>
      <c r="IG300" s="14"/>
      <c r="IH300" s="14"/>
      <c r="II300" s="48"/>
      <c r="IJ300" s="15"/>
      <c r="IK300" s="14"/>
      <c r="IL300" s="14"/>
      <c r="IM300" s="48"/>
      <c r="IN300" s="15"/>
      <c r="IO300" s="14"/>
      <c r="IP300" s="14"/>
      <c r="IQ300" s="48"/>
      <c r="IR300" s="15"/>
      <c r="IS300" s="14"/>
    </row>
    <row r="301" spans="1:253" s="12" customFormat="1" ht="15.75" x14ac:dyDescent="0.25">
      <c r="A301" s="57" t="s">
        <v>599</v>
      </c>
      <c r="B301" s="48">
        <f t="shared" si="730"/>
        <v>0</v>
      </c>
      <c r="C301" s="48">
        <f t="shared" si="731"/>
        <v>189.7</v>
      </c>
      <c r="D301" s="48">
        <f t="shared" si="732"/>
        <v>189.7</v>
      </c>
      <c r="E301" s="15">
        <f t="shared" si="133"/>
        <v>100</v>
      </c>
      <c r="F301" s="15"/>
      <c r="G301" s="48"/>
      <c r="H301" s="48"/>
      <c r="I301" s="48"/>
      <c r="J301" s="48"/>
      <c r="K301" s="48"/>
      <c r="L301" s="48"/>
      <c r="M301" s="48"/>
      <c r="N301" s="48"/>
      <c r="O301" s="48"/>
      <c r="P301" s="48"/>
      <c r="Q301" s="48"/>
      <c r="R301" s="48"/>
      <c r="S301" s="287"/>
      <c r="T301" s="287"/>
      <c r="U301" s="287"/>
      <c r="V301" s="287"/>
      <c r="W301" s="287"/>
      <c r="X301" s="287"/>
      <c r="Y301" s="287"/>
      <c r="Z301" s="287"/>
      <c r="AA301" s="287"/>
      <c r="AB301" s="287"/>
      <c r="AC301" s="287"/>
      <c r="AD301" s="287"/>
      <c r="AE301" s="287"/>
      <c r="AF301" s="287"/>
      <c r="AG301" s="287"/>
      <c r="AH301" s="48"/>
      <c r="AI301" s="48"/>
      <c r="AJ301" s="48"/>
      <c r="AK301" s="48"/>
      <c r="AL301" s="48"/>
      <c r="AM301" s="287"/>
      <c r="AN301" s="287"/>
      <c r="AO301" s="287"/>
      <c r="AP301" s="287"/>
      <c r="AQ301" s="287"/>
      <c r="AR301" s="287"/>
      <c r="AS301" s="287"/>
      <c r="AT301" s="287"/>
      <c r="AU301" s="287"/>
      <c r="AV301" s="287"/>
      <c r="AW301" s="287"/>
      <c r="AX301" s="287"/>
      <c r="AY301" s="287"/>
      <c r="AZ301" s="287"/>
      <c r="BA301" s="15"/>
      <c r="BB301" s="15"/>
      <c r="BC301" s="287"/>
      <c r="BD301" s="287"/>
      <c r="BE301" s="14"/>
      <c r="BF301" s="14"/>
      <c r="BG301" s="287"/>
      <c r="BH301" s="287"/>
      <c r="BI301" s="287"/>
      <c r="BJ301" s="287"/>
      <c r="BK301" s="287"/>
      <c r="BL301" s="287"/>
      <c r="BM301" s="287"/>
      <c r="BN301" s="287"/>
      <c r="BO301" s="287"/>
      <c r="BP301" s="287"/>
      <c r="BQ301" s="287"/>
      <c r="BR301" s="287"/>
      <c r="BS301" s="287"/>
      <c r="BT301" s="287"/>
      <c r="BU301" s="287"/>
      <c r="BV301" s="287"/>
      <c r="BW301" s="287"/>
      <c r="BX301" s="287"/>
      <c r="BY301" s="287"/>
      <c r="BZ301" s="287"/>
      <c r="CA301" s="48">
        <v>189.7</v>
      </c>
      <c r="CB301" s="48">
        <v>189.7</v>
      </c>
      <c r="CC301" s="14">
        <f t="shared" si="785"/>
        <v>100</v>
      </c>
      <c r="CD301" s="14"/>
      <c r="CE301" s="48"/>
      <c r="CF301" s="15"/>
      <c r="CG301" s="287"/>
      <c r="CH301" s="287"/>
      <c r="CI301" s="287"/>
      <c r="CJ301" s="287"/>
      <c r="CK301" s="287"/>
      <c r="CL301" s="287"/>
      <c r="CM301" s="48"/>
      <c r="CN301" s="15"/>
      <c r="CO301" s="287"/>
      <c r="CP301" s="287"/>
      <c r="CQ301" s="48"/>
      <c r="CR301" s="15"/>
      <c r="CS301" s="287"/>
      <c r="CT301" s="287"/>
      <c r="CU301" s="48"/>
      <c r="CV301" s="15"/>
      <c r="CW301" s="287"/>
      <c r="CX301" s="287"/>
      <c r="CY301" s="48"/>
      <c r="CZ301" s="15"/>
      <c r="DA301" s="287"/>
      <c r="DB301" s="275"/>
      <c r="DC301" s="48"/>
      <c r="DD301" s="48"/>
      <c r="DE301" s="287"/>
      <c r="DF301" s="287"/>
      <c r="DG301" s="48"/>
      <c r="DH301" s="48"/>
      <c r="DI301" s="14"/>
      <c r="DJ301" s="14"/>
      <c r="DK301" s="48"/>
      <c r="DL301" s="15"/>
      <c r="DM301" s="14"/>
      <c r="DN301" s="14"/>
      <c r="DO301" s="48"/>
      <c r="DP301" s="15"/>
      <c r="DQ301" s="14"/>
      <c r="DR301" s="14"/>
      <c r="DS301" s="48"/>
      <c r="DT301" s="15"/>
      <c r="DU301" s="14"/>
      <c r="DV301" s="14"/>
      <c r="DW301" s="48"/>
      <c r="DX301" s="15"/>
      <c r="DY301" s="14"/>
      <c r="DZ301" s="14"/>
      <c r="EA301" s="48"/>
      <c r="EB301" s="15"/>
      <c r="EC301" s="14"/>
      <c r="ED301" s="14"/>
      <c r="EE301" s="48"/>
      <c r="EF301" s="15"/>
      <c r="EG301" s="14"/>
      <c r="EH301" s="14"/>
      <c r="EI301" s="48"/>
      <c r="EJ301" s="15"/>
      <c r="EK301" s="14"/>
      <c r="EL301" s="14"/>
      <c r="EM301" s="48"/>
      <c r="EN301" s="15"/>
      <c r="EO301" s="14"/>
      <c r="EP301" s="14"/>
      <c r="EQ301" s="48"/>
      <c r="ER301" s="15"/>
      <c r="ES301" s="14"/>
      <c r="ET301" s="14"/>
      <c r="EU301" s="48"/>
      <c r="EV301" s="15"/>
      <c r="EW301" s="14"/>
      <c r="EX301" s="14"/>
      <c r="EY301" s="48"/>
      <c r="EZ301" s="15"/>
      <c r="FA301" s="14"/>
      <c r="FB301" s="14"/>
      <c r="FC301" s="48"/>
      <c r="FD301" s="15"/>
      <c r="FE301" s="14"/>
      <c r="FF301" s="14"/>
      <c r="FG301" s="48"/>
      <c r="FH301" s="15"/>
      <c r="FI301" s="14"/>
      <c r="FJ301" s="14"/>
      <c r="FK301" s="48"/>
      <c r="FL301" s="15"/>
      <c r="FM301" s="14"/>
      <c r="FN301" s="14"/>
      <c r="FO301" s="48"/>
      <c r="FP301" s="15"/>
      <c r="FQ301" s="14"/>
      <c r="FR301" s="14"/>
      <c r="FS301" s="48"/>
      <c r="FT301" s="15"/>
      <c r="FU301" s="48"/>
      <c r="FV301" s="48"/>
      <c r="FW301" s="48"/>
      <c r="FX301" s="15"/>
      <c r="FY301" s="48"/>
      <c r="FZ301" s="48"/>
      <c r="GA301" s="48"/>
      <c r="GB301" s="15"/>
      <c r="GC301" s="48"/>
      <c r="GD301" s="48"/>
      <c r="GE301" s="48"/>
      <c r="GF301" s="15"/>
      <c r="GG301" s="48"/>
      <c r="GH301" s="48"/>
      <c r="GI301" s="48"/>
      <c r="GJ301" s="15"/>
      <c r="GK301" s="48"/>
      <c r="GL301" s="48"/>
      <c r="GM301" s="48"/>
      <c r="GN301" s="15"/>
      <c r="GO301" s="48"/>
      <c r="GP301" s="48"/>
      <c r="GQ301" s="48"/>
      <c r="GR301" s="15"/>
      <c r="GS301" s="48"/>
      <c r="GT301" s="48"/>
      <c r="GU301" s="48"/>
      <c r="GV301" s="15"/>
      <c r="GW301" s="48"/>
      <c r="GX301" s="48"/>
      <c r="GY301" s="48"/>
      <c r="GZ301" s="15"/>
      <c r="HA301" s="48"/>
      <c r="HB301" s="48"/>
      <c r="HC301" s="48"/>
      <c r="HD301" s="15"/>
      <c r="HE301" s="48"/>
      <c r="HF301" s="48"/>
      <c r="HG301" s="48"/>
      <c r="HH301" s="48"/>
      <c r="HI301" s="48"/>
      <c r="HJ301" s="48"/>
      <c r="HK301" s="48"/>
      <c r="HL301" s="15"/>
      <c r="HM301" s="14"/>
      <c r="HN301" s="14"/>
      <c r="HO301" s="48"/>
      <c r="HP301" s="15"/>
      <c r="HQ301" s="14"/>
      <c r="HR301" s="14"/>
      <c r="HS301" s="48"/>
      <c r="HT301" s="15"/>
      <c r="HU301" s="14"/>
      <c r="HV301" s="14"/>
      <c r="HW301" s="48"/>
      <c r="HX301" s="15"/>
      <c r="HY301" s="14"/>
      <c r="HZ301" s="14"/>
      <c r="IA301" s="48"/>
      <c r="IB301" s="15"/>
      <c r="IC301" s="14"/>
      <c r="ID301" s="14"/>
      <c r="IE301" s="48"/>
      <c r="IF301" s="15"/>
      <c r="IG301" s="14"/>
      <c r="IH301" s="14"/>
      <c r="II301" s="48"/>
      <c r="IJ301" s="15"/>
      <c r="IK301" s="14"/>
      <c r="IL301" s="14"/>
      <c r="IM301" s="48"/>
      <c r="IN301" s="15"/>
      <c r="IO301" s="14"/>
      <c r="IP301" s="14"/>
      <c r="IQ301" s="48"/>
      <c r="IR301" s="15"/>
      <c r="IS301" s="14"/>
    </row>
    <row r="302" spans="1:253" s="12" customFormat="1" ht="15.75" x14ac:dyDescent="0.25">
      <c r="A302" s="57" t="s">
        <v>663</v>
      </c>
      <c r="B302" s="48">
        <f t="shared" si="730"/>
        <v>0</v>
      </c>
      <c r="C302" s="48">
        <f t="shared" si="731"/>
        <v>94.2</v>
      </c>
      <c r="D302" s="48">
        <f t="shared" si="732"/>
        <v>94.2</v>
      </c>
      <c r="E302" s="15">
        <f t="shared" si="133"/>
        <v>100</v>
      </c>
      <c r="F302" s="15"/>
      <c r="G302" s="48"/>
      <c r="H302" s="48"/>
      <c r="I302" s="48"/>
      <c r="J302" s="48"/>
      <c r="K302" s="48"/>
      <c r="L302" s="48"/>
      <c r="M302" s="48"/>
      <c r="N302" s="48"/>
      <c r="O302" s="48"/>
      <c r="P302" s="48"/>
      <c r="Q302" s="48"/>
      <c r="R302" s="48"/>
      <c r="S302" s="287"/>
      <c r="T302" s="287"/>
      <c r="U302" s="287"/>
      <c r="V302" s="287"/>
      <c r="W302" s="287"/>
      <c r="X302" s="287"/>
      <c r="Y302" s="287"/>
      <c r="Z302" s="287"/>
      <c r="AA302" s="287"/>
      <c r="AB302" s="287"/>
      <c r="AC302" s="287"/>
      <c r="AD302" s="287"/>
      <c r="AE302" s="287"/>
      <c r="AF302" s="287"/>
      <c r="AG302" s="287"/>
      <c r="AH302" s="48"/>
      <c r="AI302" s="48"/>
      <c r="AJ302" s="48"/>
      <c r="AK302" s="48"/>
      <c r="AL302" s="48"/>
      <c r="AM302" s="287"/>
      <c r="AN302" s="287"/>
      <c r="AO302" s="287"/>
      <c r="AP302" s="287"/>
      <c r="AQ302" s="287"/>
      <c r="AR302" s="287"/>
      <c r="AS302" s="287"/>
      <c r="AT302" s="287"/>
      <c r="AU302" s="287"/>
      <c r="AV302" s="287"/>
      <c r="AW302" s="287"/>
      <c r="AX302" s="287"/>
      <c r="AY302" s="287"/>
      <c r="AZ302" s="287"/>
      <c r="BA302" s="15"/>
      <c r="BB302" s="15"/>
      <c r="BC302" s="287"/>
      <c r="BD302" s="287"/>
      <c r="BE302" s="14"/>
      <c r="BF302" s="14"/>
      <c r="BG302" s="287"/>
      <c r="BH302" s="287"/>
      <c r="BI302" s="287"/>
      <c r="BJ302" s="287"/>
      <c r="BK302" s="287"/>
      <c r="BL302" s="287"/>
      <c r="BM302" s="287"/>
      <c r="BN302" s="287"/>
      <c r="BO302" s="287"/>
      <c r="BP302" s="287"/>
      <c r="BQ302" s="287"/>
      <c r="BR302" s="287"/>
      <c r="BS302" s="287"/>
      <c r="BT302" s="287"/>
      <c r="BU302" s="287"/>
      <c r="BV302" s="287"/>
      <c r="BW302" s="287"/>
      <c r="BX302" s="287"/>
      <c r="BY302" s="287"/>
      <c r="BZ302" s="287"/>
      <c r="CA302" s="48">
        <v>94.2</v>
      </c>
      <c r="CB302" s="48">
        <v>94.2</v>
      </c>
      <c r="CC302" s="14">
        <f t="shared" si="785"/>
        <v>100</v>
      </c>
      <c r="CD302" s="14"/>
      <c r="CE302" s="48"/>
      <c r="CF302" s="15"/>
      <c r="CG302" s="287"/>
      <c r="CH302" s="287"/>
      <c r="CI302" s="287"/>
      <c r="CJ302" s="287"/>
      <c r="CK302" s="287"/>
      <c r="CL302" s="287"/>
      <c r="CM302" s="48"/>
      <c r="CN302" s="15"/>
      <c r="CO302" s="287"/>
      <c r="CP302" s="287"/>
      <c r="CQ302" s="48"/>
      <c r="CR302" s="15"/>
      <c r="CS302" s="287"/>
      <c r="CT302" s="287"/>
      <c r="CU302" s="48"/>
      <c r="CV302" s="15"/>
      <c r="CW302" s="287"/>
      <c r="CX302" s="287"/>
      <c r="CY302" s="48"/>
      <c r="CZ302" s="15"/>
      <c r="DA302" s="287"/>
      <c r="DB302" s="275"/>
      <c r="DC302" s="48"/>
      <c r="DD302" s="48"/>
      <c r="DE302" s="287"/>
      <c r="DF302" s="287"/>
      <c r="DG302" s="48"/>
      <c r="DH302" s="48"/>
      <c r="DI302" s="14"/>
      <c r="DJ302" s="14"/>
      <c r="DK302" s="48"/>
      <c r="DL302" s="15"/>
      <c r="DM302" s="14"/>
      <c r="DN302" s="14"/>
      <c r="DO302" s="48"/>
      <c r="DP302" s="15"/>
      <c r="DQ302" s="14"/>
      <c r="DR302" s="14"/>
      <c r="DS302" s="48"/>
      <c r="DT302" s="15"/>
      <c r="DU302" s="14"/>
      <c r="DV302" s="14"/>
      <c r="DW302" s="48"/>
      <c r="DX302" s="15"/>
      <c r="DY302" s="14"/>
      <c r="DZ302" s="14"/>
      <c r="EA302" s="48"/>
      <c r="EB302" s="15"/>
      <c r="EC302" s="14"/>
      <c r="ED302" s="14"/>
      <c r="EE302" s="48"/>
      <c r="EF302" s="15"/>
      <c r="EG302" s="14"/>
      <c r="EH302" s="14"/>
      <c r="EI302" s="48"/>
      <c r="EJ302" s="15"/>
      <c r="EK302" s="14"/>
      <c r="EL302" s="14"/>
      <c r="EM302" s="48"/>
      <c r="EN302" s="15"/>
      <c r="EO302" s="14"/>
      <c r="EP302" s="14"/>
      <c r="EQ302" s="48"/>
      <c r="ER302" s="15"/>
      <c r="ES302" s="14"/>
      <c r="ET302" s="14"/>
      <c r="EU302" s="48"/>
      <c r="EV302" s="15"/>
      <c r="EW302" s="14"/>
      <c r="EX302" s="14"/>
      <c r="EY302" s="48"/>
      <c r="EZ302" s="15"/>
      <c r="FA302" s="14"/>
      <c r="FB302" s="14"/>
      <c r="FC302" s="48"/>
      <c r="FD302" s="15"/>
      <c r="FE302" s="14"/>
      <c r="FF302" s="14"/>
      <c r="FG302" s="48"/>
      <c r="FH302" s="15"/>
      <c r="FI302" s="14"/>
      <c r="FJ302" s="14"/>
      <c r="FK302" s="48"/>
      <c r="FL302" s="15"/>
      <c r="FM302" s="14"/>
      <c r="FN302" s="14"/>
      <c r="FO302" s="48"/>
      <c r="FP302" s="15"/>
      <c r="FQ302" s="14"/>
      <c r="FR302" s="14"/>
      <c r="FS302" s="48"/>
      <c r="FT302" s="15"/>
      <c r="FU302" s="48"/>
      <c r="FV302" s="48"/>
      <c r="FW302" s="48"/>
      <c r="FX302" s="15"/>
      <c r="FY302" s="48"/>
      <c r="FZ302" s="48"/>
      <c r="GA302" s="48"/>
      <c r="GB302" s="15"/>
      <c r="GC302" s="48"/>
      <c r="GD302" s="48"/>
      <c r="GE302" s="48"/>
      <c r="GF302" s="15"/>
      <c r="GG302" s="48"/>
      <c r="GH302" s="48"/>
      <c r="GI302" s="48"/>
      <c r="GJ302" s="15"/>
      <c r="GK302" s="48"/>
      <c r="GL302" s="48"/>
      <c r="GM302" s="48"/>
      <c r="GN302" s="15"/>
      <c r="GO302" s="48"/>
      <c r="GP302" s="48"/>
      <c r="GQ302" s="48"/>
      <c r="GR302" s="15"/>
      <c r="GS302" s="48"/>
      <c r="GT302" s="48"/>
      <c r="GU302" s="48"/>
      <c r="GV302" s="15"/>
      <c r="GW302" s="48"/>
      <c r="GX302" s="48"/>
      <c r="GY302" s="48"/>
      <c r="GZ302" s="15"/>
      <c r="HA302" s="48"/>
      <c r="HB302" s="48"/>
      <c r="HC302" s="48"/>
      <c r="HD302" s="15"/>
      <c r="HE302" s="48"/>
      <c r="HF302" s="48"/>
      <c r="HG302" s="48"/>
      <c r="HH302" s="48"/>
      <c r="HI302" s="48"/>
      <c r="HJ302" s="48"/>
      <c r="HK302" s="48"/>
      <c r="HL302" s="15"/>
      <c r="HM302" s="14"/>
      <c r="HN302" s="14"/>
      <c r="HO302" s="48"/>
      <c r="HP302" s="15"/>
      <c r="HQ302" s="14"/>
      <c r="HR302" s="14"/>
      <c r="HS302" s="48"/>
      <c r="HT302" s="15"/>
      <c r="HU302" s="14"/>
      <c r="HV302" s="14"/>
      <c r="HW302" s="48"/>
      <c r="HX302" s="15"/>
      <c r="HY302" s="14"/>
      <c r="HZ302" s="14"/>
      <c r="IA302" s="48"/>
      <c r="IB302" s="15"/>
      <c r="IC302" s="14"/>
      <c r="ID302" s="14"/>
      <c r="IE302" s="48"/>
      <c r="IF302" s="15"/>
      <c r="IG302" s="14"/>
      <c r="IH302" s="14"/>
      <c r="II302" s="48"/>
      <c r="IJ302" s="15"/>
      <c r="IK302" s="14"/>
      <c r="IL302" s="14"/>
      <c r="IM302" s="48"/>
      <c r="IN302" s="15"/>
      <c r="IO302" s="14"/>
      <c r="IP302" s="14"/>
      <c r="IQ302" s="48"/>
      <c r="IR302" s="15"/>
      <c r="IS302" s="14"/>
    </row>
    <row r="303" spans="1:253" s="12" customFormat="1" ht="15.75" x14ac:dyDescent="0.25">
      <c r="A303" s="57" t="s">
        <v>597</v>
      </c>
      <c r="B303" s="48">
        <f t="shared" si="730"/>
        <v>0</v>
      </c>
      <c r="C303" s="48">
        <f t="shared" si="731"/>
        <v>139.1</v>
      </c>
      <c r="D303" s="48">
        <f t="shared" si="732"/>
        <v>139.1</v>
      </c>
      <c r="E303" s="15">
        <f t="shared" si="133"/>
        <v>100</v>
      </c>
      <c r="F303" s="15"/>
      <c r="G303" s="48"/>
      <c r="H303" s="48"/>
      <c r="I303" s="48"/>
      <c r="J303" s="48"/>
      <c r="K303" s="48"/>
      <c r="L303" s="48"/>
      <c r="M303" s="48"/>
      <c r="N303" s="48"/>
      <c r="O303" s="48"/>
      <c r="P303" s="48"/>
      <c r="Q303" s="48"/>
      <c r="R303" s="48"/>
      <c r="S303" s="287"/>
      <c r="T303" s="287"/>
      <c r="U303" s="287"/>
      <c r="V303" s="287"/>
      <c r="W303" s="287"/>
      <c r="X303" s="287"/>
      <c r="Y303" s="287"/>
      <c r="Z303" s="287"/>
      <c r="AA303" s="287"/>
      <c r="AB303" s="287"/>
      <c r="AC303" s="287"/>
      <c r="AD303" s="287"/>
      <c r="AE303" s="287"/>
      <c r="AF303" s="287"/>
      <c r="AG303" s="287"/>
      <c r="AH303" s="48"/>
      <c r="AI303" s="48"/>
      <c r="AJ303" s="48"/>
      <c r="AK303" s="48"/>
      <c r="AL303" s="48"/>
      <c r="AM303" s="287"/>
      <c r="AN303" s="287"/>
      <c r="AO303" s="287"/>
      <c r="AP303" s="287"/>
      <c r="AQ303" s="287"/>
      <c r="AR303" s="287"/>
      <c r="AS303" s="287"/>
      <c r="AT303" s="287"/>
      <c r="AU303" s="287"/>
      <c r="AV303" s="287"/>
      <c r="AW303" s="287"/>
      <c r="AX303" s="287"/>
      <c r="AY303" s="287"/>
      <c r="AZ303" s="287"/>
      <c r="BA303" s="15"/>
      <c r="BB303" s="15"/>
      <c r="BC303" s="287"/>
      <c r="BD303" s="287"/>
      <c r="BE303" s="14"/>
      <c r="BF303" s="14"/>
      <c r="BG303" s="287"/>
      <c r="BH303" s="287"/>
      <c r="BI303" s="287"/>
      <c r="BJ303" s="287"/>
      <c r="BK303" s="287"/>
      <c r="BL303" s="287"/>
      <c r="BM303" s="287"/>
      <c r="BN303" s="287"/>
      <c r="BO303" s="287"/>
      <c r="BP303" s="287"/>
      <c r="BQ303" s="287"/>
      <c r="BR303" s="287"/>
      <c r="BS303" s="287"/>
      <c r="BT303" s="287"/>
      <c r="BU303" s="287"/>
      <c r="BV303" s="287"/>
      <c r="BW303" s="287"/>
      <c r="BX303" s="287"/>
      <c r="BY303" s="287"/>
      <c r="BZ303" s="287"/>
      <c r="CA303" s="48">
        <v>139.1</v>
      </c>
      <c r="CB303" s="48">
        <v>139.1</v>
      </c>
      <c r="CC303" s="14">
        <f t="shared" si="785"/>
        <v>100</v>
      </c>
      <c r="CD303" s="14"/>
      <c r="CE303" s="48"/>
      <c r="CF303" s="15"/>
      <c r="CG303" s="287"/>
      <c r="CH303" s="287"/>
      <c r="CI303" s="287"/>
      <c r="CJ303" s="287"/>
      <c r="CK303" s="287"/>
      <c r="CL303" s="287"/>
      <c r="CM303" s="48"/>
      <c r="CN303" s="15"/>
      <c r="CO303" s="287"/>
      <c r="CP303" s="287"/>
      <c r="CQ303" s="48"/>
      <c r="CR303" s="15"/>
      <c r="CS303" s="287"/>
      <c r="CT303" s="287"/>
      <c r="CU303" s="48"/>
      <c r="CV303" s="15"/>
      <c r="CW303" s="287"/>
      <c r="CX303" s="287"/>
      <c r="CY303" s="48"/>
      <c r="CZ303" s="15"/>
      <c r="DA303" s="287"/>
      <c r="DB303" s="275"/>
      <c r="DC303" s="48"/>
      <c r="DD303" s="48"/>
      <c r="DE303" s="287"/>
      <c r="DF303" s="287"/>
      <c r="DG303" s="48"/>
      <c r="DH303" s="48"/>
      <c r="DI303" s="14"/>
      <c r="DJ303" s="14"/>
      <c r="DK303" s="48"/>
      <c r="DL303" s="15"/>
      <c r="DM303" s="14"/>
      <c r="DN303" s="14"/>
      <c r="DO303" s="48"/>
      <c r="DP303" s="15"/>
      <c r="DQ303" s="14"/>
      <c r="DR303" s="14"/>
      <c r="DS303" s="48"/>
      <c r="DT303" s="15"/>
      <c r="DU303" s="14"/>
      <c r="DV303" s="14"/>
      <c r="DW303" s="48"/>
      <c r="DX303" s="15"/>
      <c r="DY303" s="14"/>
      <c r="DZ303" s="14"/>
      <c r="EA303" s="48"/>
      <c r="EB303" s="15"/>
      <c r="EC303" s="14"/>
      <c r="ED303" s="14"/>
      <c r="EE303" s="48"/>
      <c r="EF303" s="15"/>
      <c r="EG303" s="14"/>
      <c r="EH303" s="14"/>
      <c r="EI303" s="48"/>
      <c r="EJ303" s="15"/>
      <c r="EK303" s="14"/>
      <c r="EL303" s="14"/>
      <c r="EM303" s="48"/>
      <c r="EN303" s="15"/>
      <c r="EO303" s="14"/>
      <c r="EP303" s="14"/>
      <c r="EQ303" s="48"/>
      <c r="ER303" s="15"/>
      <c r="ES303" s="14"/>
      <c r="ET303" s="14"/>
      <c r="EU303" s="48"/>
      <c r="EV303" s="15"/>
      <c r="EW303" s="14"/>
      <c r="EX303" s="14"/>
      <c r="EY303" s="48"/>
      <c r="EZ303" s="15"/>
      <c r="FA303" s="14"/>
      <c r="FB303" s="14"/>
      <c r="FC303" s="48"/>
      <c r="FD303" s="15"/>
      <c r="FE303" s="14"/>
      <c r="FF303" s="14"/>
      <c r="FG303" s="48"/>
      <c r="FH303" s="15"/>
      <c r="FI303" s="14"/>
      <c r="FJ303" s="14"/>
      <c r="FK303" s="48"/>
      <c r="FL303" s="15"/>
      <c r="FM303" s="14"/>
      <c r="FN303" s="14"/>
      <c r="FO303" s="48"/>
      <c r="FP303" s="15"/>
      <c r="FQ303" s="14"/>
      <c r="FR303" s="14"/>
      <c r="FS303" s="48"/>
      <c r="FT303" s="15"/>
      <c r="FU303" s="48"/>
      <c r="FV303" s="48"/>
      <c r="FW303" s="48"/>
      <c r="FX303" s="15"/>
      <c r="FY303" s="48"/>
      <c r="FZ303" s="48"/>
      <c r="GA303" s="48"/>
      <c r="GB303" s="15"/>
      <c r="GC303" s="48"/>
      <c r="GD303" s="48"/>
      <c r="GE303" s="48"/>
      <c r="GF303" s="15"/>
      <c r="GG303" s="48"/>
      <c r="GH303" s="48"/>
      <c r="GI303" s="48"/>
      <c r="GJ303" s="15"/>
      <c r="GK303" s="48"/>
      <c r="GL303" s="48"/>
      <c r="GM303" s="48"/>
      <c r="GN303" s="15"/>
      <c r="GO303" s="48"/>
      <c r="GP303" s="48"/>
      <c r="GQ303" s="48"/>
      <c r="GR303" s="15"/>
      <c r="GS303" s="48"/>
      <c r="GT303" s="48"/>
      <c r="GU303" s="48"/>
      <c r="GV303" s="15"/>
      <c r="GW303" s="48"/>
      <c r="GX303" s="48"/>
      <c r="GY303" s="48"/>
      <c r="GZ303" s="15"/>
      <c r="HA303" s="48"/>
      <c r="HB303" s="48"/>
      <c r="HC303" s="48"/>
      <c r="HD303" s="15"/>
      <c r="HE303" s="48"/>
      <c r="HF303" s="48"/>
      <c r="HG303" s="48"/>
      <c r="HH303" s="48"/>
      <c r="HI303" s="48"/>
      <c r="HJ303" s="48"/>
      <c r="HK303" s="48"/>
      <c r="HL303" s="15"/>
      <c r="HM303" s="14"/>
      <c r="HN303" s="14"/>
      <c r="HO303" s="48"/>
      <c r="HP303" s="15"/>
      <c r="HQ303" s="14"/>
      <c r="HR303" s="14"/>
      <c r="HS303" s="48"/>
      <c r="HT303" s="15"/>
      <c r="HU303" s="14"/>
      <c r="HV303" s="14"/>
      <c r="HW303" s="48"/>
      <c r="HX303" s="15"/>
      <c r="HY303" s="14"/>
      <c r="HZ303" s="14"/>
      <c r="IA303" s="48"/>
      <c r="IB303" s="15"/>
      <c r="IC303" s="14"/>
      <c r="ID303" s="14"/>
      <c r="IE303" s="48"/>
      <c r="IF303" s="15"/>
      <c r="IG303" s="14"/>
      <c r="IH303" s="14"/>
      <c r="II303" s="48"/>
      <c r="IJ303" s="15"/>
      <c r="IK303" s="14"/>
      <c r="IL303" s="14"/>
      <c r="IM303" s="48"/>
      <c r="IN303" s="15"/>
      <c r="IO303" s="14"/>
      <c r="IP303" s="14"/>
      <c r="IQ303" s="48"/>
      <c r="IR303" s="15"/>
      <c r="IS303" s="14"/>
    </row>
    <row r="304" spans="1:253" s="12" customFormat="1" ht="15.75" x14ac:dyDescent="0.25">
      <c r="A304" s="57" t="s">
        <v>598</v>
      </c>
      <c r="B304" s="48">
        <f t="shared" si="730"/>
        <v>0</v>
      </c>
      <c r="C304" s="48">
        <f t="shared" si="731"/>
        <v>99.9</v>
      </c>
      <c r="D304" s="48">
        <f t="shared" si="732"/>
        <v>99.9</v>
      </c>
      <c r="E304" s="15">
        <f t="shared" si="133"/>
        <v>100</v>
      </c>
      <c r="F304" s="15"/>
      <c r="G304" s="48"/>
      <c r="H304" s="48"/>
      <c r="I304" s="48"/>
      <c r="J304" s="48"/>
      <c r="K304" s="48"/>
      <c r="L304" s="48"/>
      <c r="M304" s="48"/>
      <c r="N304" s="48"/>
      <c r="O304" s="48"/>
      <c r="P304" s="48"/>
      <c r="Q304" s="48"/>
      <c r="R304" s="48"/>
      <c r="S304" s="287"/>
      <c r="T304" s="287"/>
      <c r="U304" s="287"/>
      <c r="V304" s="287"/>
      <c r="W304" s="287"/>
      <c r="X304" s="287"/>
      <c r="Y304" s="287"/>
      <c r="Z304" s="287"/>
      <c r="AA304" s="287"/>
      <c r="AB304" s="287"/>
      <c r="AC304" s="287"/>
      <c r="AD304" s="287"/>
      <c r="AE304" s="287"/>
      <c r="AF304" s="287"/>
      <c r="AG304" s="287"/>
      <c r="AH304" s="48"/>
      <c r="AI304" s="48"/>
      <c r="AJ304" s="48"/>
      <c r="AK304" s="48"/>
      <c r="AL304" s="48"/>
      <c r="AM304" s="287"/>
      <c r="AN304" s="287"/>
      <c r="AO304" s="287"/>
      <c r="AP304" s="287"/>
      <c r="AQ304" s="287"/>
      <c r="AR304" s="287"/>
      <c r="AS304" s="287"/>
      <c r="AT304" s="287"/>
      <c r="AU304" s="287"/>
      <c r="AV304" s="287"/>
      <c r="AW304" s="287"/>
      <c r="AX304" s="287"/>
      <c r="AY304" s="287"/>
      <c r="AZ304" s="287"/>
      <c r="BA304" s="15"/>
      <c r="BB304" s="15"/>
      <c r="BC304" s="287"/>
      <c r="BD304" s="287"/>
      <c r="BE304" s="14"/>
      <c r="BF304" s="14"/>
      <c r="BG304" s="287"/>
      <c r="BH304" s="287"/>
      <c r="BI304" s="287"/>
      <c r="BJ304" s="287"/>
      <c r="BK304" s="287"/>
      <c r="BL304" s="287"/>
      <c r="BM304" s="287"/>
      <c r="BN304" s="287"/>
      <c r="BO304" s="287"/>
      <c r="BP304" s="287"/>
      <c r="BQ304" s="287"/>
      <c r="BR304" s="287"/>
      <c r="BS304" s="287"/>
      <c r="BT304" s="287"/>
      <c r="BU304" s="287"/>
      <c r="BV304" s="287"/>
      <c r="BW304" s="287"/>
      <c r="BX304" s="287"/>
      <c r="BY304" s="287"/>
      <c r="BZ304" s="287"/>
      <c r="CA304" s="48">
        <v>99.9</v>
      </c>
      <c r="CB304" s="48">
        <v>99.9</v>
      </c>
      <c r="CC304" s="14">
        <f t="shared" si="785"/>
        <v>100</v>
      </c>
      <c r="CD304" s="14"/>
      <c r="CE304" s="48"/>
      <c r="CF304" s="15"/>
      <c r="CG304" s="287"/>
      <c r="CH304" s="287"/>
      <c r="CI304" s="287"/>
      <c r="CJ304" s="287"/>
      <c r="CK304" s="287"/>
      <c r="CL304" s="287"/>
      <c r="CM304" s="48"/>
      <c r="CN304" s="15"/>
      <c r="CO304" s="287"/>
      <c r="CP304" s="287"/>
      <c r="CQ304" s="48"/>
      <c r="CR304" s="15"/>
      <c r="CS304" s="287"/>
      <c r="CT304" s="287"/>
      <c r="CU304" s="48"/>
      <c r="CV304" s="15"/>
      <c r="CW304" s="287"/>
      <c r="CX304" s="287"/>
      <c r="CY304" s="48"/>
      <c r="CZ304" s="15"/>
      <c r="DA304" s="287"/>
      <c r="DB304" s="275"/>
      <c r="DC304" s="48"/>
      <c r="DD304" s="48"/>
      <c r="DE304" s="287"/>
      <c r="DF304" s="287"/>
      <c r="DG304" s="48"/>
      <c r="DH304" s="48"/>
      <c r="DI304" s="14"/>
      <c r="DJ304" s="14"/>
      <c r="DK304" s="48"/>
      <c r="DL304" s="15"/>
      <c r="DM304" s="14"/>
      <c r="DN304" s="14"/>
      <c r="DO304" s="48"/>
      <c r="DP304" s="15"/>
      <c r="DQ304" s="14"/>
      <c r="DR304" s="14"/>
      <c r="DS304" s="48"/>
      <c r="DT304" s="15"/>
      <c r="DU304" s="14"/>
      <c r="DV304" s="14"/>
      <c r="DW304" s="48"/>
      <c r="DX304" s="15"/>
      <c r="DY304" s="14"/>
      <c r="DZ304" s="14"/>
      <c r="EA304" s="48"/>
      <c r="EB304" s="15"/>
      <c r="EC304" s="14"/>
      <c r="ED304" s="14"/>
      <c r="EE304" s="48"/>
      <c r="EF304" s="15"/>
      <c r="EG304" s="14"/>
      <c r="EH304" s="14"/>
      <c r="EI304" s="48"/>
      <c r="EJ304" s="15"/>
      <c r="EK304" s="14"/>
      <c r="EL304" s="14"/>
      <c r="EM304" s="48"/>
      <c r="EN304" s="15"/>
      <c r="EO304" s="14"/>
      <c r="EP304" s="14"/>
      <c r="EQ304" s="48"/>
      <c r="ER304" s="15"/>
      <c r="ES304" s="14"/>
      <c r="ET304" s="14"/>
      <c r="EU304" s="48"/>
      <c r="EV304" s="15"/>
      <c r="EW304" s="14"/>
      <c r="EX304" s="14"/>
      <c r="EY304" s="48"/>
      <c r="EZ304" s="15"/>
      <c r="FA304" s="14"/>
      <c r="FB304" s="14"/>
      <c r="FC304" s="48"/>
      <c r="FD304" s="15"/>
      <c r="FE304" s="14"/>
      <c r="FF304" s="14"/>
      <c r="FG304" s="48"/>
      <c r="FH304" s="15"/>
      <c r="FI304" s="14"/>
      <c r="FJ304" s="14"/>
      <c r="FK304" s="48"/>
      <c r="FL304" s="15"/>
      <c r="FM304" s="14"/>
      <c r="FN304" s="14"/>
      <c r="FO304" s="48"/>
      <c r="FP304" s="15"/>
      <c r="FQ304" s="14"/>
      <c r="FR304" s="14"/>
      <c r="FS304" s="48"/>
      <c r="FT304" s="15"/>
      <c r="FU304" s="48"/>
      <c r="FV304" s="48"/>
      <c r="FW304" s="48"/>
      <c r="FX304" s="15"/>
      <c r="FY304" s="48"/>
      <c r="FZ304" s="48"/>
      <c r="GA304" s="48"/>
      <c r="GB304" s="15"/>
      <c r="GC304" s="48"/>
      <c r="GD304" s="48"/>
      <c r="GE304" s="48"/>
      <c r="GF304" s="15"/>
      <c r="GG304" s="48"/>
      <c r="GH304" s="48"/>
      <c r="GI304" s="48"/>
      <c r="GJ304" s="15"/>
      <c r="GK304" s="48"/>
      <c r="GL304" s="48"/>
      <c r="GM304" s="48"/>
      <c r="GN304" s="15"/>
      <c r="GO304" s="48"/>
      <c r="GP304" s="48"/>
      <c r="GQ304" s="48"/>
      <c r="GR304" s="15"/>
      <c r="GS304" s="48"/>
      <c r="GT304" s="48"/>
      <c r="GU304" s="48"/>
      <c r="GV304" s="15"/>
      <c r="GW304" s="48"/>
      <c r="GX304" s="48"/>
      <c r="GY304" s="48"/>
      <c r="GZ304" s="15"/>
      <c r="HA304" s="48"/>
      <c r="HB304" s="48"/>
      <c r="HC304" s="48"/>
      <c r="HD304" s="15"/>
      <c r="HE304" s="48"/>
      <c r="HF304" s="48"/>
      <c r="HG304" s="48"/>
      <c r="HH304" s="48"/>
      <c r="HI304" s="48"/>
      <c r="HJ304" s="48"/>
      <c r="HK304" s="48"/>
      <c r="HL304" s="15"/>
      <c r="HM304" s="14"/>
      <c r="HN304" s="14"/>
      <c r="HO304" s="48"/>
      <c r="HP304" s="15"/>
      <c r="HQ304" s="14"/>
      <c r="HR304" s="14"/>
      <c r="HS304" s="48"/>
      <c r="HT304" s="15"/>
      <c r="HU304" s="14"/>
      <c r="HV304" s="14"/>
      <c r="HW304" s="48"/>
      <c r="HX304" s="15"/>
      <c r="HY304" s="14"/>
      <c r="HZ304" s="14"/>
      <c r="IA304" s="48"/>
      <c r="IB304" s="15"/>
      <c r="IC304" s="14"/>
      <c r="ID304" s="14"/>
      <c r="IE304" s="48"/>
      <c r="IF304" s="15"/>
      <c r="IG304" s="14"/>
      <c r="IH304" s="14"/>
      <c r="II304" s="48"/>
      <c r="IJ304" s="15"/>
      <c r="IK304" s="14"/>
      <c r="IL304" s="14"/>
      <c r="IM304" s="48"/>
      <c r="IN304" s="15"/>
      <c r="IO304" s="14"/>
      <c r="IP304" s="14"/>
      <c r="IQ304" s="48"/>
      <c r="IR304" s="15"/>
      <c r="IS304" s="14"/>
    </row>
    <row r="305" spans="1:253" s="26" customFormat="1" ht="31.5" x14ac:dyDescent="0.25">
      <c r="A305" s="118" t="s">
        <v>427</v>
      </c>
      <c r="B305" s="78">
        <f t="shared" si="730"/>
        <v>371.4</v>
      </c>
      <c r="C305" s="78">
        <f t="shared" si="731"/>
        <v>83617.8</v>
      </c>
      <c r="D305" s="78">
        <f t="shared" si="732"/>
        <v>83003.575190000003</v>
      </c>
      <c r="E305" s="81">
        <f t="shared" ref="E305" si="792">D305/C305*100</f>
        <v>99.265437729765665</v>
      </c>
      <c r="F305" s="81"/>
      <c r="G305" s="81">
        <f>G306+G307</f>
        <v>0</v>
      </c>
      <c r="H305" s="81">
        <f t="shared" ref="H305:BP305" si="793">H306+H307</f>
        <v>0</v>
      </c>
      <c r="I305" s="81">
        <f t="shared" si="793"/>
        <v>0</v>
      </c>
      <c r="J305" s="81"/>
      <c r="K305" s="81">
        <f t="shared" si="793"/>
        <v>0</v>
      </c>
      <c r="L305" s="81">
        <f t="shared" si="793"/>
        <v>0</v>
      </c>
      <c r="M305" s="81">
        <f t="shared" si="793"/>
        <v>0</v>
      </c>
      <c r="N305" s="81">
        <f t="shared" ref="N305" si="794">N306+N307</f>
        <v>0</v>
      </c>
      <c r="O305" s="81">
        <f t="shared" si="793"/>
        <v>0</v>
      </c>
      <c r="P305" s="81">
        <f t="shared" si="793"/>
        <v>0</v>
      </c>
      <c r="Q305" s="81">
        <f t="shared" si="793"/>
        <v>0</v>
      </c>
      <c r="R305" s="81"/>
      <c r="S305" s="81">
        <f t="shared" si="793"/>
        <v>0</v>
      </c>
      <c r="T305" s="81">
        <f t="shared" si="793"/>
        <v>0</v>
      </c>
      <c r="U305" s="81">
        <f t="shared" si="793"/>
        <v>0</v>
      </c>
      <c r="V305" s="81"/>
      <c r="W305" s="81">
        <f t="shared" si="793"/>
        <v>0</v>
      </c>
      <c r="X305" s="81">
        <f t="shared" si="793"/>
        <v>0</v>
      </c>
      <c r="Y305" s="81">
        <f t="shared" si="793"/>
        <v>0</v>
      </c>
      <c r="Z305" s="81">
        <f t="shared" ref="Z305" si="795">Z306+Z307</f>
        <v>0</v>
      </c>
      <c r="AA305" s="81">
        <f t="shared" si="793"/>
        <v>0</v>
      </c>
      <c r="AB305" s="81">
        <f t="shared" si="793"/>
        <v>0</v>
      </c>
      <c r="AC305" s="81">
        <f t="shared" si="793"/>
        <v>0</v>
      </c>
      <c r="AD305" s="81">
        <f t="shared" ref="AD305" si="796">AD306+AD307</f>
        <v>0</v>
      </c>
      <c r="AE305" s="81">
        <f t="shared" si="793"/>
        <v>0</v>
      </c>
      <c r="AF305" s="81">
        <f t="shared" ref="AF305" si="797">AF306+AF307</f>
        <v>0</v>
      </c>
      <c r="AG305" s="81">
        <f t="shared" si="793"/>
        <v>0</v>
      </c>
      <c r="AH305" s="81">
        <f t="shared" ref="AH305" si="798">AH306+AH307</f>
        <v>371.4</v>
      </c>
      <c r="AI305" s="81">
        <f t="shared" si="793"/>
        <v>371.4</v>
      </c>
      <c r="AJ305" s="81">
        <f t="shared" ref="AJ305" si="799">AJ306+AJ307</f>
        <v>371.4</v>
      </c>
      <c r="AK305" s="79">
        <f t="shared" si="213"/>
        <v>100</v>
      </c>
      <c r="AL305" s="79"/>
      <c r="AM305" s="81">
        <f t="shared" si="793"/>
        <v>0</v>
      </c>
      <c r="AN305" s="81">
        <f t="shared" ref="AN305" si="800">AN306+AN307</f>
        <v>0</v>
      </c>
      <c r="AO305" s="79"/>
      <c r="AP305" s="79"/>
      <c r="AQ305" s="81">
        <f t="shared" si="793"/>
        <v>0</v>
      </c>
      <c r="AR305" s="81">
        <f t="shared" si="793"/>
        <v>0</v>
      </c>
      <c r="AS305" s="81">
        <f t="shared" si="793"/>
        <v>0</v>
      </c>
      <c r="AT305" s="81"/>
      <c r="AU305" s="81">
        <f>SUM(AU306:AU313)</f>
        <v>1617</v>
      </c>
      <c r="AV305" s="81">
        <f t="shared" ref="AV305:AZ305" si="801">SUM(AV306:AV313)</f>
        <v>1617</v>
      </c>
      <c r="AW305" s="81">
        <f t="shared" ref="AW305:AW306" si="802">AV305/AU305*100</f>
        <v>100</v>
      </c>
      <c r="AX305" s="81"/>
      <c r="AY305" s="81">
        <f t="shared" si="801"/>
        <v>4669</v>
      </c>
      <c r="AZ305" s="81">
        <f t="shared" si="801"/>
        <v>4669</v>
      </c>
      <c r="BA305" s="81">
        <f t="shared" si="791"/>
        <v>100</v>
      </c>
      <c r="BB305" s="81"/>
      <c r="BC305" s="81">
        <f t="shared" si="793"/>
        <v>1200</v>
      </c>
      <c r="BD305" s="81">
        <f t="shared" ref="BD305" si="803">BD306+BD307</f>
        <v>1200</v>
      </c>
      <c r="BE305" s="79">
        <f t="shared" si="783"/>
        <v>100</v>
      </c>
      <c r="BF305" s="79"/>
      <c r="BG305" s="81">
        <f t="shared" si="793"/>
        <v>0</v>
      </c>
      <c r="BH305" s="81">
        <f t="shared" si="793"/>
        <v>0</v>
      </c>
      <c r="BI305" s="81">
        <f t="shared" si="793"/>
        <v>0</v>
      </c>
      <c r="BJ305" s="81"/>
      <c r="BK305" s="81">
        <f t="shared" si="793"/>
        <v>0</v>
      </c>
      <c r="BL305" s="81">
        <f t="shared" si="793"/>
        <v>0</v>
      </c>
      <c r="BM305" s="81">
        <f t="shared" si="793"/>
        <v>0</v>
      </c>
      <c r="BN305" s="81"/>
      <c r="BO305" s="81">
        <f t="shared" si="793"/>
        <v>0</v>
      </c>
      <c r="BP305" s="81">
        <f t="shared" si="793"/>
        <v>0</v>
      </c>
      <c r="BQ305" s="81">
        <f t="shared" ref="BQ305:BY305" si="804">BQ306+BQ307</f>
        <v>0</v>
      </c>
      <c r="BR305" s="81"/>
      <c r="BS305" s="81">
        <f t="shared" si="804"/>
        <v>0</v>
      </c>
      <c r="BT305" s="81">
        <f t="shared" si="804"/>
        <v>0</v>
      </c>
      <c r="BU305" s="81">
        <f t="shared" si="804"/>
        <v>0</v>
      </c>
      <c r="BV305" s="81"/>
      <c r="BW305" s="81">
        <f t="shared" si="804"/>
        <v>0</v>
      </c>
      <c r="BX305" s="81">
        <f t="shared" si="804"/>
        <v>0</v>
      </c>
      <c r="BY305" s="81">
        <f t="shared" si="804"/>
        <v>0</v>
      </c>
      <c r="BZ305" s="81"/>
      <c r="CA305" s="81">
        <f>SUM(CA306:CA313)</f>
        <v>2549.6999999999998</v>
      </c>
      <c r="CB305" s="81">
        <f>SUM(CB306:CB313)</f>
        <v>2320.5379899999998</v>
      </c>
      <c r="CC305" s="79">
        <f t="shared" ref="CC305:CC313" si="805">CB305/CA305*100</f>
        <v>91.012197121229946</v>
      </c>
      <c r="CD305" s="79"/>
      <c r="CE305" s="81"/>
      <c r="CF305" s="81">
        <f>SUM(CF306:CF313)</f>
        <v>0</v>
      </c>
      <c r="CG305" s="79"/>
      <c r="CH305" s="79"/>
      <c r="CI305" s="81">
        <f t="shared" ref="CI305:CK305" si="806">CI306+CI307</f>
        <v>0</v>
      </c>
      <c r="CJ305" s="81">
        <f t="shared" si="806"/>
        <v>0</v>
      </c>
      <c r="CK305" s="81">
        <f t="shared" si="806"/>
        <v>0</v>
      </c>
      <c r="CL305" s="81"/>
      <c r="CM305" s="81">
        <f>SUM(CM306:CM313)</f>
        <v>0</v>
      </c>
      <c r="CN305" s="81">
        <f>SUM(CN306:CN313)</f>
        <v>0</v>
      </c>
      <c r="CO305" s="79"/>
      <c r="CP305" s="79"/>
      <c r="CQ305" s="81">
        <f>SUM(CQ306:CQ313)</f>
        <v>0</v>
      </c>
      <c r="CR305" s="81">
        <f>SUM(CR306:CR313)</f>
        <v>0</v>
      </c>
      <c r="CS305" s="79"/>
      <c r="CT305" s="79"/>
      <c r="CU305" s="81">
        <f>SUM(CU306:CU313)</f>
        <v>0</v>
      </c>
      <c r="CV305" s="81">
        <f>SUM(CV306:CV313)</f>
        <v>0</v>
      </c>
      <c r="CW305" s="79"/>
      <c r="CX305" s="79"/>
      <c r="CY305" s="81">
        <f>SUM(CY306:CY313)</f>
        <v>0</v>
      </c>
      <c r="CZ305" s="81">
        <f>SUM(CZ306:CZ313)</f>
        <v>0</v>
      </c>
      <c r="DA305" s="79"/>
      <c r="DB305" s="153"/>
      <c r="DC305" s="81">
        <f>SUM(DC306:DC313)</f>
        <v>0</v>
      </c>
      <c r="DD305" s="81">
        <f>SUM(DD306:DD313)</f>
        <v>0</v>
      </c>
      <c r="DE305" s="79"/>
      <c r="DF305" s="79"/>
      <c r="DG305" s="81">
        <f>SUM(DG306:DG313)</f>
        <v>230</v>
      </c>
      <c r="DH305" s="81">
        <f>SUM(DH306:DH313)</f>
        <v>230</v>
      </c>
      <c r="DI305" s="79">
        <f t="shared" si="747"/>
        <v>100</v>
      </c>
      <c r="DJ305" s="79"/>
      <c r="DK305" s="81">
        <f>SUM(DK306:DK313)</f>
        <v>0</v>
      </c>
      <c r="DL305" s="81">
        <f>SUM(DL306:DL313)</f>
        <v>0</v>
      </c>
      <c r="DM305" s="79"/>
      <c r="DN305" s="79"/>
      <c r="DO305" s="81">
        <f>SUM(DO306:DO313)</f>
        <v>0</v>
      </c>
      <c r="DP305" s="81">
        <f>SUM(DP306:DP313)</f>
        <v>0</v>
      </c>
      <c r="DQ305" s="79"/>
      <c r="DR305" s="79"/>
      <c r="DS305" s="81">
        <f>SUM(DS306:DS313)</f>
        <v>0</v>
      </c>
      <c r="DT305" s="81">
        <f>SUM(DT306:DT313)</f>
        <v>0</v>
      </c>
      <c r="DU305" s="79"/>
      <c r="DV305" s="79"/>
      <c r="DW305" s="81">
        <f>SUM(DW306:DW313)</f>
        <v>0</v>
      </c>
      <c r="DX305" s="81">
        <f>SUM(DX306:DX313)</f>
        <v>0</v>
      </c>
      <c r="DY305" s="79"/>
      <c r="DZ305" s="79"/>
      <c r="EA305" s="81">
        <f>SUM(EA306:EA313)</f>
        <v>0</v>
      </c>
      <c r="EB305" s="81">
        <f>SUM(EB306:EB313)</f>
        <v>0</v>
      </c>
      <c r="EC305" s="79"/>
      <c r="ED305" s="79"/>
      <c r="EE305" s="81">
        <f>SUM(EE306:EE313)</f>
        <v>0</v>
      </c>
      <c r="EF305" s="81">
        <f>SUM(EF306:EF313)</f>
        <v>0</v>
      </c>
      <c r="EG305" s="79"/>
      <c r="EH305" s="79"/>
      <c r="EI305" s="81">
        <f>SUM(EI306:EI313)</f>
        <v>0</v>
      </c>
      <c r="EJ305" s="81">
        <f>SUM(EJ306:EJ313)</f>
        <v>0</v>
      </c>
      <c r="EK305" s="79"/>
      <c r="EL305" s="79"/>
      <c r="EM305" s="81">
        <f>SUM(EM306:EM313)</f>
        <v>0</v>
      </c>
      <c r="EN305" s="81">
        <f>SUM(EN306:EN313)</f>
        <v>0</v>
      </c>
      <c r="EO305" s="79"/>
      <c r="EP305" s="79"/>
      <c r="EQ305" s="81">
        <f>SUM(EQ306:EQ313)</f>
        <v>0</v>
      </c>
      <c r="ER305" s="81">
        <f>SUM(ER306:ER313)</f>
        <v>0</v>
      </c>
      <c r="ES305" s="79"/>
      <c r="ET305" s="79"/>
      <c r="EU305" s="81">
        <f>SUM(EU306:EU313)</f>
        <v>0</v>
      </c>
      <c r="EV305" s="81">
        <f>SUM(EV306:EV313)</f>
        <v>0</v>
      </c>
      <c r="EW305" s="79"/>
      <c r="EX305" s="79"/>
      <c r="EY305" s="81">
        <f>SUM(EY306:EY313)</f>
        <v>0</v>
      </c>
      <c r="EZ305" s="81">
        <f>SUM(EZ306:EZ313)</f>
        <v>0</v>
      </c>
      <c r="FA305" s="79"/>
      <c r="FB305" s="79"/>
      <c r="FC305" s="81">
        <f>SUM(FC306:FC313)</f>
        <v>0</v>
      </c>
      <c r="FD305" s="81">
        <f>SUM(FD306:FD313)</f>
        <v>0</v>
      </c>
      <c r="FE305" s="79"/>
      <c r="FF305" s="79"/>
      <c r="FG305" s="81">
        <f>SUM(FG306:FG313)</f>
        <v>0</v>
      </c>
      <c r="FH305" s="81">
        <f>SUM(FH306:FH313)</f>
        <v>0</v>
      </c>
      <c r="FI305" s="79"/>
      <c r="FJ305" s="79"/>
      <c r="FK305" s="81">
        <f>SUM(FK306:FK313)</f>
        <v>0</v>
      </c>
      <c r="FL305" s="81">
        <f>SUM(FL306:FL313)</f>
        <v>0</v>
      </c>
      <c r="FM305" s="79"/>
      <c r="FN305" s="79"/>
      <c r="FO305" s="81">
        <f>SUM(FO306:FO313)</f>
        <v>0</v>
      </c>
      <c r="FP305" s="81">
        <f>SUM(FP306:FP313)</f>
        <v>0</v>
      </c>
      <c r="FQ305" s="79"/>
      <c r="FR305" s="79"/>
      <c r="FS305" s="81">
        <f t="shared" ref="FS305:FT305" si="807">FS306+FS307</f>
        <v>0</v>
      </c>
      <c r="FT305" s="81">
        <f t="shared" si="807"/>
        <v>0</v>
      </c>
      <c r="FU305" s="79"/>
      <c r="FV305" s="79"/>
      <c r="FW305" s="81">
        <f t="shared" ref="FW305:FX305" si="808">FW306+FW307</f>
        <v>20000</v>
      </c>
      <c r="FX305" s="81">
        <f t="shared" si="808"/>
        <v>20000</v>
      </c>
      <c r="FY305" s="79">
        <f>FX305/FW305*100</f>
        <v>100</v>
      </c>
      <c r="FZ305" s="79"/>
      <c r="GA305" s="81"/>
      <c r="GB305" s="81"/>
      <c r="GC305" s="79"/>
      <c r="GD305" s="79"/>
      <c r="GE305" s="81"/>
      <c r="GF305" s="81"/>
      <c r="GG305" s="79"/>
      <c r="GH305" s="79"/>
      <c r="GI305" s="81"/>
      <c r="GJ305" s="81"/>
      <c r="GK305" s="79"/>
      <c r="GL305" s="79"/>
      <c r="GM305" s="81"/>
      <c r="GN305" s="81"/>
      <c r="GO305" s="79"/>
      <c r="GP305" s="79"/>
      <c r="GQ305" s="81"/>
      <c r="GR305" s="81"/>
      <c r="GS305" s="79"/>
      <c r="GT305" s="79"/>
      <c r="GU305" s="81"/>
      <c r="GV305" s="81"/>
      <c r="GW305" s="79"/>
      <c r="GX305" s="79"/>
      <c r="GY305" s="81"/>
      <c r="GZ305" s="81"/>
      <c r="HA305" s="79"/>
      <c r="HB305" s="79"/>
      <c r="HC305" s="81"/>
      <c r="HD305" s="81"/>
      <c r="HE305" s="79"/>
      <c r="HF305" s="79"/>
      <c r="HG305" s="81">
        <f>SUM(HG306:HG313)</f>
        <v>46500</v>
      </c>
      <c r="HH305" s="81">
        <f>SUM(HH306:HH313)</f>
        <v>46500</v>
      </c>
      <c r="HI305" s="79">
        <f>HH305/HG305*100</f>
        <v>100</v>
      </c>
      <c r="HJ305" s="79"/>
      <c r="HK305" s="81">
        <f>SUM(HK306:HK313)</f>
        <v>20</v>
      </c>
      <c r="HL305" s="81">
        <f>SUM(HL306:HL313)</f>
        <v>20</v>
      </c>
      <c r="HM305" s="79">
        <f t="shared" si="751"/>
        <v>100</v>
      </c>
      <c r="HN305" s="79"/>
      <c r="HO305" s="81"/>
      <c r="HP305" s="81"/>
      <c r="HQ305" s="79"/>
      <c r="HR305" s="79"/>
      <c r="HS305" s="81"/>
      <c r="HT305" s="81"/>
      <c r="HU305" s="79"/>
      <c r="HV305" s="79"/>
      <c r="HW305" s="81"/>
      <c r="HX305" s="81"/>
      <c r="HY305" s="79"/>
      <c r="HZ305" s="79"/>
      <c r="IA305" s="81"/>
      <c r="IB305" s="81"/>
      <c r="IC305" s="79"/>
      <c r="ID305" s="79"/>
      <c r="IE305" s="81"/>
      <c r="IF305" s="81"/>
      <c r="IG305" s="79"/>
      <c r="IH305" s="79"/>
      <c r="II305" s="81">
        <f>SUM(II306:II313)</f>
        <v>6460.7</v>
      </c>
      <c r="IJ305" s="81">
        <f>SUM(IJ306:IJ313)</f>
        <v>6075.6372000000001</v>
      </c>
      <c r="IK305" s="79">
        <f>IJ305/II305*100</f>
        <v>94.039921370749298</v>
      </c>
      <c r="IL305" s="79"/>
      <c r="IM305" s="81">
        <f>SUM(IM306:IM313)</f>
        <v>0</v>
      </c>
      <c r="IN305" s="81">
        <f>SUM(IN306:IN313)</f>
        <v>0</v>
      </c>
      <c r="IO305" s="79"/>
      <c r="IP305" s="79"/>
      <c r="IQ305" s="81"/>
      <c r="IR305" s="81"/>
      <c r="IS305" s="79"/>
    </row>
    <row r="306" spans="1:253" s="12" customFormat="1" ht="31.5" x14ac:dyDescent="0.25">
      <c r="A306" s="57" t="s">
        <v>347</v>
      </c>
      <c r="B306" s="48">
        <f t="shared" si="730"/>
        <v>371.4</v>
      </c>
      <c r="C306" s="48">
        <f t="shared" si="731"/>
        <v>15965.7</v>
      </c>
      <c r="D306" s="48">
        <f t="shared" si="732"/>
        <v>15580.637200000001</v>
      </c>
      <c r="E306" s="15">
        <f t="shared" si="133"/>
        <v>97.588187176259112</v>
      </c>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4"/>
      <c r="AD306" s="15"/>
      <c r="AE306" s="15"/>
      <c r="AF306" s="15"/>
      <c r="AG306" s="14"/>
      <c r="AH306" s="15">
        <v>371.4</v>
      </c>
      <c r="AI306" s="15">
        <v>371.4</v>
      </c>
      <c r="AJ306" s="15">
        <v>371.4</v>
      </c>
      <c r="AK306" s="14">
        <f t="shared" si="213"/>
        <v>100</v>
      </c>
      <c r="AL306" s="14"/>
      <c r="AM306" s="15"/>
      <c r="AN306" s="15"/>
      <c r="AO306" s="14"/>
      <c r="AP306" s="14"/>
      <c r="AQ306" s="15"/>
      <c r="AR306" s="15"/>
      <c r="AS306" s="14"/>
      <c r="AT306" s="14"/>
      <c r="AU306" s="48">
        <v>1617</v>
      </c>
      <c r="AV306" s="48">
        <v>1617</v>
      </c>
      <c r="AW306" s="15">
        <f t="shared" si="802"/>
        <v>100</v>
      </c>
      <c r="AX306" s="15"/>
      <c r="AY306" s="48">
        <v>4669</v>
      </c>
      <c r="AZ306" s="48">
        <v>4669</v>
      </c>
      <c r="BA306" s="15">
        <f t="shared" si="791"/>
        <v>100</v>
      </c>
      <c r="BB306" s="15"/>
      <c r="BC306" s="15">
        <v>1200</v>
      </c>
      <c r="BD306" s="15">
        <v>1200</v>
      </c>
      <c r="BE306" s="14">
        <f t="shared" si="783"/>
        <v>100</v>
      </c>
      <c r="BF306" s="14"/>
      <c r="BG306" s="15"/>
      <c r="BH306" s="15"/>
      <c r="BI306" s="14"/>
      <c r="BJ306" s="14"/>
      <c r="BK306" s="15"/>
      <c r="BL306" s="15"/>
      <c r="BM306" s="14"/>
      <c r="BN306" s="14"/>
      <c r="BO306" s="15"/>
      <c r="BP306" s="15"/>
      <c r="BQ306" s="14"/>
      <c r="BR306" s="14"/>
      <c r="BS306" s="15"/>
      <c r="BT306" s="15"/>
      <c r="BU306" s="14"/>
      <c r="BV306" s="14"/>
      <c r="BW306" s="15"/>
      <c r="BX306" s="15"/>
      <c r="BY306" s="14"/>
      <c r="BZ306" s="14"/>
      <c r="CA306" s="48">
        <v>1397.6</v>
      </c>
      <c r="CB306" s="48">
        <v>1397.6</v>
      </c>
      <c r="CC306" s="14">
        <f t="shared" si="805"/>
        <v>100</v>
      </c>
      <c r="CD306" s="14"/>
      <c r="CE306" s="48"/>
      <c r="CF306" s="15"/>
      <c r="CG306" s="14"/>
      <c r="CH306" s="14"/>
      <c r="CI306" s="15"/>
      <c r="CJ306" s="15"/>
      <c r="CK306" s="14"/>
      <c r="CL306" s="14"/>
      <c r="CM306" s="48"/>
      <c r="CN306" s="15"/>
      <c r="CO306" s="14"/>
      <c r="CP306" s="14"/>
      <c r="CQ306" s="48"/>
      <c r="CR306" s="15"/>
      <c r="CS306" s="14"/>
      <c r="CT306" s="14"/>
      <c r="CU306" s="48"/>
      <c r="CV306" s="15"/>
      <c r="CW306" s="14"/>
      <c r="CX306" s="14"/>
      <c r="CY306" s="48"/>
      <c r="CZ306" s="15"/>
      <c r="DA306" s="14"/>
      <c r="DB306" s="155"/>
      <c r="DC306" s="48"/>
      <c r="DD306" s="48"/>
      <c r="DE306" s="14"/>
      <c r="DF306" s="14"/>
      <c r="DG306" s="14">
        <v>230</v>
      </c>
      <c r="DH306" s="14">
        <v>230</v>
      </c>
      <c r="DI306" s="14">
        <f t="shared" si="747"/>
        <v>100</v>
      </c>
      <c r="DJ306" s="14"/>
      <c r="DK306" s="14"/>
      <c r="DL306" s="14"/>
      <c r="DM306" s="14"/>
      <c r="DN306" s="14"/>
      <c r="DO306" s="14"/>
      <c r="DP306" s="14"/>
      <c r="DQ306" s="14"/>
      <c r="DR306" s="14"/>
      <c r="DS306" s="14"/>
      <c r="DT306" s="14"/>
      <c r="DU306" s="14"/>
      <c r="DV306" s="14"/>
      <c r="DW306" s="14"/>
      <c r="DX306" s="14"/>
      <c r="DY306" s="14"/>
      <c r="DZ306" s="14"/>
      <c r="EA306" s="14"/>
      <c r="EB306" s="14"/>
      <c r="EC306" s="14"/>
      <c r="ED306" s="14"/>
      <c r="EE306" s="14"/>
      <c r="EF306" s="14"/>
      <c r="EG306" s="14"/>
      <c r="EH306" s="14"/>
      <c r="EI306" s="14"/>
      <c r="EJ306" s="14"/>
      <c r="EK306" s="14"/>
      <c r="EL306" s="14"/>
      <c r="EM306" s="14"/>
      <c r="EN306" s="14"/>
      <c r="EO306" s="14"/>
      <c r="EP306" s="14"/>
      <c r="EQ306" s="14"/>
      <c r="ER306" s="14"/>
      <c r="ES306" s="14"/>
      <c r="ET306" s="14"/>
      <c r="EU306" s="14"/>
      <c r="EV306" s="14"/>
      <c r="EW306" s="14"/>
      <c r="EX306" s="14"/>
      <c r="EY306" s="14"/>
      <c r="EZ306" s="14"/>
      <c r="FA306" s="14"/>
      <c r="FB306" s="14"/>
      <c r="FC306" s="14"/>
      <c r="FD306" s="14"/>
      <c r="FE306" s="14"/>
      <c r="FF306" s="14"/>
      <c r="FG306" s="14"/>
      <c r="FH306" s="14"/>
      <c r="FI306" s="14"/>
      <c r="FJ306" s="14"/>
      <c r="FK306" s="14"/>
      <c r="FL306" s="14"/>
      <c r="FM306" s="14"/>
      <c r="FN306" s="14"/>
      <c r="FO306" s="14"/>
      <c r="FP306" s="14"/>
      <c r="FQ306" s="14"/>
      <c r="FR306" s="14"/>
      <c r="FS306" s="15"/>
      <c r="FT306" s="15"/>
      <c r="FU306" s="14"/>
      <c r="FV306" s="14"/>
      <c r="FW306" s="15"/>
      <c r="FX306" s="15"/>
      <c r="FY306" s="14"/>
      <c r="FZ306" s="14"/>
      <c r="GA306" s="15"/>
      <c r="GB306" s="15"/>
      <c r="GC306" s="14"/>
      <c r="GD306" s="14"/>
      <c r="GE306" s="15"/>
      <c r="GF306" s="15"/>
      <c r="GG306" s="14"/>
      <c r="GH306" s="14"/>
      <c r="GI306" s="15"/>
      <c r="GJ306" s="15"/>
      <c r="GK306" s="14"/>
      <c r="GL306" s="14"/>
      <c r="GM306" s="15"/>
      <c r="GN306" s="15"/>
      <c r="GO306" s="14"/>
      <c r="GP306" s="14"/>
      <c r="GQ306" s="15"/>
      <c r="GR306" s="15"/>
      <c r="GS306" s="14"/>
      <c r="GT306" s="14"/>
      <c r="GU306" s="15"/>
      <c r="GV306" s="15"/>
      <c r="GW306" s="14"/>
      <c r="GX306" s="14"/>
      <c r="GY306" s="15"/>
      <c r="GZ306" s="15"/>
      <c r="HA306" s="14"/>
      <c r="HB306" s="14"/>
      <c r="HC306" s="15"/>
      <c r="HD306" s="15"/>
      <c r="HE306" s="14"/>
      <c r="HF306" s="14"/>
      <c r="HG306" s="15"/>
      <c r="HH306" s="15"/>
      <c r="HI306" s="14"/>
      <c r="HJ306" s="14"/>
      <c r="HK306" s="15">
        <v>20</v>
      </c>
      <c r="HL306" s="15">
        <v>20</v>
      </c>
      <c r="HM306" s="14">
        <f t="shared" si="751"/>
        <v>100</v>
      </c>
      <c r="HN306" s="14"/>
      <c r="HO306" s="15"/>
      <c r="HP306" s="15"/>
      <c r="HQ306" s="14"/>
      <c r="HR306" s="14"/>
      <c r="HS306" s="15"/>
      <c r="HT306" s="15"/>
      <c r="HU306" s="14"/>
      <c r="HV306" s="14"/>
      <c r="HW306" s="15"/>
      <c r="HX306" s="15"/>
      <c r="HY306" s="14"/>
      <c r="HZ306" s="14"/>
      <c r="IA306" s="15"/>
      <c r="IB306" s="15"/>
      <c r="IC306" s="14"/>
      <c r="ID306" s="14"/>
      <c r="IE306" s="15"/>
      <c r="IF306" s="15"/>
      <c r="IG306" s="14"/>
      <c r="IH306" s="14"/>
      <c r="II306" s="15">
        <v>6460.7</v>
      </c>
      <c r="IJ306" s="15">
        <v>6075.6372000000001</v>
      </c>
      <c r="IK306" s="14">
        <f>IJ306/II306*100</f>
        <v>94.039921370749298</v>
      </c>
      <c r="IL306" s="14"/>
      <c r="IM306" s="15"/>
      <c r="IN306" s="15"/>
      <c r="IO306" s="14"/>
      <c r="IP306" s="14"/>
      <c r="IQ306" s="15"/>
      <c r="IR306" s="15"/>
      <c r="IS306" s="14"/>
    </row>
    <row r="307" spans="1:253" s="12" customFormat="1" ht="15.75" x14ac:dyDescent="0.25">
      <c r="A307" s="57" t="s">
        <v>424</v>
      </c>
      <c r="B307" s="48">
        <f t="shared" si="730"/>
        <v>0</v>
      </c>
      <c r="C307" s="48">
        <f t="shared" si="731"/>
        <v>66500</v>
      </c>
      <c r="D307" s="48">
        <f t="shared" si="732"/>
        <v>66500</v>
      </c>
      <c r="E307" s="15">
        <f t="shared" si="133"/>
        <v>100</v>
      </c>
      <c r="F307" s="15"/>
      <c r="G307" s="48"/>
      <c r="H307" s="48"/>
      <c r="I307" s="48"/>
      <c r="J307" s="48"/>
      <c r="K307" s="48"/>
      <c r="L307" s="48"/>
      <c r="M307" s="48"/>
      <c r="N307" s="48"/>
      <c r="O307" s="48"/>
      <c r="P307" s="48"/>
      <c r="Q307" s="48"/>
      <c r="R307" s="48"/>
      <c r="S307" s="287"/>
      <c r="T307" s="287"/>
      <c r="U307" s="287"/>
      <c r="V307" s="287"/>
      <c r="W307" s="287"/>
      <c r="X307" s="287"/>
      <c r="Y307" s="287"/>
      <c r="Z307" s="287"/>
      <c r="AA307" s="287"/>
      <c r="AB307" s="287"/>
      <c r="AC307" s="287"/>
      <c r="AD307" s="287"/>
      <c r="AE307" s="287"/>
      <c r="AF307" s="287"/>
      <c r="AG307" s="287"/>
      <c r="AH307" s="48"/>
      <c r="AI307" s="48"/>
      <c r="AJ307" s="48"/>
      <c r="AK307" s="48"/>
      <c r="AL307" s="48"/>
      <c r="AM307" s="287"/>
      <c r="AN307" s="287"/>
      <c r="AO307" s="287"/>
      <c r="AP307" s="287"/>
      <c r="AQ307" s="287"/>
      <c r="AR307" s="287"/>
      <c r="AS307" s="287"/>
      <c r="AT307" s="287"/>
      <c r="AU307" s="287"/>
      <c r="AV307" s="287"/>
      <c r="AW307" s="15"/>
      <c r="AX307" s="15"/>
      <c r="AY307" s="287"/>
      <c r="AZ307" s="287"/>
      <c r="BA307" s="81"/>
      <c r="BB307" s="81"/>
      <c r="BC307" s="287"/>
      <c r="BD307" s="287"/>
      <c r="BE307" s="287"/>
      <c r="BF307" s="287"/>
      <c r="BG307" s="287"/>
      <c r="BH307" s="287"/>
      <c r="BI307" s="287"/>
      <c r="BJ307" s="287"/>
      <c r="BK307" s="287"/>
      <c r="BL307" s="287"/>
      <c r="BM307" s="287"/>
      <c r="BN307" s="287"/>
      <c r="BO307" s="287"/>
      <c r="BP307" s="287"/>
      <c r="BQ307" s="287"/>
      <c r="BR307" s="287"/>
      <c r="BS307" s="287"/>
      <c r="BT307" s="287"/>
      <c r="BU307" s="287"/>
      <c r="BV307" s="287"/>
      <c r="BW307" s="287"/>
      <c r="BX307" s="287"/>
      <c r="BY307" s="287"/>
      <c r="BZ307" s="287"/>
      <c r="CA307" s="48"/>
      <c r="CB307" s="48"/>
      <c r="CC307" s="14"/>
      <c r="CD307" s="14"/>
      <c r="CE307" s="48"/>
      <c r="CF307" s="287"/>
      <c r="CG307" s="287"/>
      <c r="CH307" s="287"/>
      <c r="CI307" s="287"/>
      <c r="CJ307" s="287"/>
      <c r="CK307" s="287"/>
      <c r="CL307" s="287"/>
      <c r="CM307" s="48"/>
      <c r="CN307" s="287"/>
      <c r="CO307" s="287"/>
      <c r="CP307" s="287"/>
      <c r="CQ307" s="48"/>
      <c r="CR307" s="287"/>
      <c r="CS307" s="287"/>
      <c r="CT307" s="287"/>
      <c r="CU307" s="48"/>
      <c r="CV307" s="287"/>
      <c r="CW307" s="287"/>
      <c r="CX307" s="287"/>
      <c r="CY307" s="48"/>
      <c r="CZ307" s="287"/>
      <c r="DA307" s="287"/>
      <c r="DB307" s="275"/>
      <c r="DC307" s="48"/>
      <c r="DD307" s="48"/>
      <c r="DE307" s="287"/>
      <c r="DF307" s="287"/>
      <c r="DG307" s="48"/>
      <c r="DH307" s="48"/>
      <c r="DI307" s="14"/>
      <c r="DJ307" s="14"/>
      <c r="DK307" s="48"/>
      <c r="DL307" s="287"/>
      <c r="DM307" s="14"/>
      <c r="DN307" s="14"/>
      <c r="DO307" s="48"/>
      <c r="DP307" s="287"/>
      <c r="DQ307" s="14"/>
      <c r="DR307" s="14"/>
      <c r="DS307" s="48"/>
      <c r="DT307" s="287"/>
      <c r="DU307" s="14"/>
      <c r="DV307" s="14"/>
      <c r="DW307" s="48"/>
      <c r="DX307" s="287"/>
      <c r="DY307" s="14"/>
      <c r="DZ307" s="14"/>
      <c r="EA307" s="48"/>
      <c r="EB307" s="287"/>
      <c r="EC307" s="14"/>
      <c r="ED307" s="14"/>
      <c r="EE307" s="48"/>
      <c r="EF307" s="287"/>
      <c r="EG307" s="14"/>
      <c r="EH307" s="14"/>
      <c r="EI307" s="48"/>
      <c r="EJ307" s="287"/>
      <c r="EK307" s="14"/>
      <c r="EL307" s="14"/>
      <c r="EM307" s="48"/>
      <c r="EN307" s="287"/>
      <c r="EO307" s="14"/>
      <c r="EP307" s="14"/>
      <c r="EQ307" s="48"/>
      <c r="ER307" s="287"/>
      <c r="ES307" s="14"/>
      <c r="ET307" s="14"/>
      <c r="EU307" s="48"/>
      <c r="EV307" s="287"/>
      <c r="EW307" s="14"/>
      <c r="EX307" s="14"/>
      <c r="EY307" s="48"/>
      <c r="EZ307" s="287"/>
      <c r="FA307" s="14"/>
      <c r="FB307" s="14"/>
      <c r="FC307" s="48"/>
      <c r="FD307" s="287"/>
      <c r="FE307" s="14"/>
      <c r="FF307" s="14"/>
      <c r="FG307" s="48"/>
      <c r="FH307" s="287"/>
      <c r="FI307" s="14"/>
      <c r="FJ307" s="14"/>
      <c r="FK307" s="48"/>
      <c r="FL307" s="287"/>
      <c r="FM307" s="14"/>
      <c r="FN307" s="14"/>
      <c r="FO307" s="48"/>
      <c r="FP307" s="287"/>
      <c r="FQ307" s="14"/>
      <c r="FR307" s="14"/>
      <c r="FS307" s="48"/>
      <c r="FT307" s="48"/>
      <c r="FU307" s="48"/>
      <c r="FV307" s="48"/>
      <c r="FW307" s="133">
        <v>20000</v>
      </c>
      <c r="FX307" s="133">
        <v>20000</v>
      </c>
      <c r="FY307" s="14">
        <f t="shared" ref="FY307" si="809">FX307/FW307*100</f>
        <v>100</v>
      </c>
      <c r="FZ307" s="14"/>
      <c r="GA307" s="133"/>
      <c r="GB307" s="133"/>
      <c r="GC307" s="14"/>
      <c r="GD307" s="14"/>
      <c r="GE307" s="133"/>
      <c r="GF307" s="133"/>
      <c r="GG307" s="14"/>
      <c r="GH307" s="14"/>
      <c r="GI307" s="133"/>
      <c r="GJ307" s="133"/>
      <c r="GK307" s="14"/>
      <c r="GL307" s="14"/>
      <c r="GM307" s="133"/>
      <c r="GN307" s="133"/>
      <c r="GO307" s="14"/>
      <c r="GP307" s="14"/>
      <c r="GQ307" s="133"/>
      <c r="GR307" s="133"/>
      <c r="GS307" s="14"/>
      <c r="GT307" s="14"/>
      <c r="GU307" s="133"/>
      <c r="GV307" s="133"/>
      <c r="GW307" s="14"/>
      <c r="GX307" s="14"/>
      <c r="GY307" s="133"/>
      <c r="GZ307" s="133"/>
      <c r="HA307" s="14"/>
      <c r="HB307" s="14"/>
      <c r="HC307" s="133"/>
      <c r="HD307" s="133"/>
      <c r="HE307" s="14"/>
      <c r="HF307" s="14"/>
      <c r="HG307" s="133">
        <v>46500</v>
      </c>
      <c r="HH307" s="133">
        <v>46500</v>
      </c>
      <c r="HI307" s="14">
        <f t="shared" ref="HI307" si="810">HH307/HG307*100</f>
        <v>100</v>
      </c>
      <c r="HJ307" s="14"/>
      <c r="HK307" s="133"/>
      <c r="HL307" s="133"/>
      <c r="HM307" s="14"/>
      <c r="HN307" s="14"/>
      <c r="HO307" s="133"/>
      <c r="HP307" s="133"/>
      <c r="HQ307" s="14"/>
      <c r="HR307" s="14"/>
      <c r="HS307" s="133"/>
      <c r="HT307" s="133"/>
      <c r="HU307" s="14"/>
      <c r="HV307" s="14"/>
      <c r="HW307" s="133"/>
      <c r="HX307" s="133"/>
      <c r="HY307" s="14"/>
      <c r="HZ307" s="14"/>
      <c r="IA307" s="133"/>
      <c r="IB307" s="133"/>
      <c r="IC307" s="14"/>
      <c r="ID307" s="14"/>
      <c r="IE307" s="133"/>
      <c r="IF307" s="133"/>
      <c r="IG307" s="14"/>
      <c r="IH307" s="14"/>
      <c r="II307" s="133"/>
      <c r="IJ307" s="133"/>
      <c r="IK307" s="14"/>
      <c r="IL307" s="14"/>
      <c r="IM307" s="133"/>
      <c r="IN307" s="133"/>
      <c r="IO307" s="14"/>
      <c r="IP307" s="14"/>
      <c r="IQ307" s="133"/>
      <c r="IR307" s="133"/>
      <c r="IS307" s="14"/>
    </row>
    <row r="308" spans="1:253" s="12" customFormat="1" ht="15.75" x14ac:dyDescent="0.25">
      <c r="A308" s="57" t="s">
        <v>604</v>
      </c>
      <c r="B308" s="48">
        <f t="shared" si="730"/>
        <v>0</v>
      </c>
      <c r="C308" s="48">
        <f t="shared" si="731"/>
        <v>210.8</v>
      </c>
      <c r="D308" s="48">
        <f t="shared" si="732"/>
        <v>172.74404000000001</v>
      </c>
      <c r="E308" s="15">
        <f t="shared" si="133"/>
        <v>81.946888045540803</v>
      </c>
      <c r="F308" s="15"/>
      <c r="G308" s="48"/>
      <c r="H308" s="48"/>
      <c r="I308" s="48"/>
      <c r="J308" s="48"/>
      <c r="K308" s="48"/>
      <c r="L308" s="48"/>
      <c r="M308" s="48"/>
      <c r="N308" s="48"/>
      <c r="O308" s="48"/>
      <c r="P308" s="48"/>
      <c r="Q308" s="48"/>
      <c r="R308" s="48"/>
      <c r="S308" s="287"/>
      <c r="T308" s="287"/>
      <c r="U308" s="287"/>
      <c r="V308" s="287"/>
      <c r="W308" s="287"/>
      <c r="X308" s="287"/>
      <c r="Y308" s="287"/>
      <c r="Z308" s="287"/>
      <c r="AA308" s="287"/>
      <c r="AB308" s="287"/>
      <c r="AC308" s="287"/>
      <c r="AD308" s="287"/>
      <c r="AE308" s="287"/>
      <c r="AF308" s="287"/>
      <c r="AG308" s="287"/>
      <c r="AH308" s="48"/>
      <c r="AI308" s="48"/>
      <c r="AJ308" s="48"/>
      <c r="AK308" s="48"/>
      <c r="AL308" s="48"/>
      <c r="AM308" s="287"/>
      <c r="AN308" s="287"/>
      <c r="AO308" s="287"/>
      <c r="AP308" s="287"/>
      <c r="AQ308" s="287"/>
      <c r="AR308" s="287"/>
      <c r="AS308" s="287"/>
      <c r="AT308" s="287"/>
      <c r="AU308" s="287"/>
      <c r="AV308" s="287"/>
      <c r="AW308" s="15"/>
      <c r="AX308" s="15"/>
      <c r="AY308" s="287"/>
      <c r="AZ308" s="287"/>
      <c r="BA308" s="81"/>
      <c r="BB308" s="81"/>
      <c r="BC308" s="287"/>
      <c r="BD308" s="287"/>
      <c r="BE308" s="287"/>
      <c r="BF308" s="287"/>
      <c r="BG308" s="287"/>
      <c r="BH308" s="287"/>
      <c r="BI308" s="287"/>
      <c r="BJ308" s="287"/>
      <c r="BK308" s="287"/>
      <c r="BL308" s="287"/>
      <c r="BM308" s="287"/>
      <c r="BN308" s="287"/>
      <c r="BO308" s="287"/>
      <c r="BP308" s="287"/>
      <c r="BQ308" s="287"/>
      <c r="BR308" s="287"/>
      <c r="BS308" s="287"/>
      <c r="BT308" s="287"/>
      <c r="BU308" s="287"/>
      <c r="BV308" s="287"/>
      <c r="BW308" s="287"/>
      <c r="BX308" s="287"/>
      <c r="BY308" s="287"/>
      <c r="BZ308" s="287"/>
      <c r="CA308" s="48">
        <v>210.8</v>
      </c>
      <c r="CB308" s="48">
        <v>172.74404000000001</v>
      </c>
      <c r="CC308" s="14">
        <f t="shared" si="805"/>
        <v>81.946888045540803</v>
      </c>
      <c r="CD308" s="14"/>
      <c r="CE308" s="48"/>
      <c r="CF308" s="287"/>
      <c r="CG308" s="287"/>
      <c r="CH308" s="287"/>
      <c r="CI308" s="287"/>
      <c r="CJ308" s="287"/>
      <c r="CK308" s="287"/>
      <c r="CL308" s="287"/>
      <c r="CM308" s="48"/>
      <c r="CN308" s="287"/>
      <c r="CO308" s="287"/>
      <c r="CP308" s="287"/>
      <c r="CQ308" s="48"/>
      <c r="CR308" s="287"/>
      <c r="CS308" s="287"/>
      <c r="CT308" s="287"/>
      <c r="CU308" s="48"/>
      <c r="CV308" s="287"/>
      <c r="CW308" s="287"/>
      <c r="CX308" s="287"/>
      <c r="CY308" s="48"/>
      <c r="CZ308" s="287"/>
      <c r="DA308" s="287"/>
      <c r="DB308" s="275"/>
      <c r="DC308" s="48"/>
      <c r="DD308" s="48"/>
      <c r="DE308" s="287"/>
      <c r="DF308" s="287"/>
      <c r="DG308" s="48"/>
      <c r="DH308" s="48"/>
      <c r="DI308" s="14"/>
      <c r="DJ308" s="14"/>
      <c r="DK308" s="48"/>
      <c r="DL308" s="287"/>
      <c r="DM308" s="14"/>
      <c r="DN308" s="14"/>
      <c r="DO308" s="48"/>
      <c r="DP308" s="287"/>
      <c r="DQ308" s="14"/>
      <c r="DR308" s="14"/>
      <c r="DS308" s="48"/>
      <c r="DT308" s="287"/>
      <c r="DU308" s="14"/>
      <c r="DV308" s="14"/>
      <c r="DW308" s="48"/>
      <c r="DX308" s="287"/>
      <c r="DY308" s="14"/>
      <c r="DZ308" s="14"/>
      <c r="EA308" s="48"/>
      <c r="EB308" s="287"/>
      <c r="EC308" s="14"/>
      <c r="ED308" s="14"/>
      <c r="EE308" s="48"/>
      <c r="EF308" s="287"/>
      <c r="EG308" s="14"/>
      <c r="EH308" s="14"/>
      <c r="EI308" s="48"/>
      <c r="EJ308" s="287"/>
      <c r="EK308" s="14"/>
      <c r="EL308" s="14"/>
      <c r="EM308" s="48"/>
      <c r="EN308" s="287"/>
      <c r="EO308" s="14"/>
      <c r="EP308" s="14"/>
      <c r="EQ308" s="48"/>
      <c r="ER308" s="287"/>
      <c r="ES308" s="14"/>
      <c r="ET308" s="14"/>
      <c r="EU308" s="48"/>
      <c r="EV308" s="287"/>
      <c r="EW308" s="14"/>
      <c r="EX308" s="14"/>
      <c r="EY308" s="48"/>
      <c r="EZ308" s="287"/>
      <c r="FA308" s="14"/>
      <c r="FB308" s="14"/>
      <c r="FC308" s="48"/>
      <c r="FD308" s="287"/>
      <c r="FE308" s="14"/>
      <c r="FF308" s="14"/>
      <c r="FG308" s="48"/>
      <c r="FH308" s="287"/>
      <c r="FI308" s="14"/>
      <c r="FJ308" s="14"/>
      <c r="FK308" s="48"/>
      <c r="FL308" s="287"/>
      <c r="FM308" s="14"/>
      <c r="FN308" s="14"/>
      <c r="FO308" s="48"/>
      <c r="FP308" s="287"/>
      <c r="FQ308" s="14"/>
      <c r="FR308" s="14"/>
      <c r="FS308" s="48"/>
      <c r="FT308" s="48"/>
      <c r="FU308" s="48"/>
      <c r="FV308" s="48"/>
      <c r="FW308" s="48"/>
      <c r="FX308" s="48"/>
      <c r="FY308" s="48"/>
      <c r="FZ308" s="48"/>
      <c r="GA308" s="48"/>
      <c r="GB308" s="48"/>
      <c r="GC308" s="48"/>
      <c r="GD308" s="48"/>
      <c r="GE308" s="48"/>
      <c r="GF308" s="48"/>
      <c r="GG308" s="48"/>
      <c r="GH308" s="48"/>
      <c r="GI308" s="48"/>
      <c r="GJ308" s="48"/>
      <c r="GK308" s="48"/>
      <c r="GL308" s="48"/>
      <c r="GM308" s="48"/>
      <c r="GN308" s="48"/>
      <c r="GO308" s="48"/>
      <c r="GP308" s="48"/>
      <c r="GQ308" s="48"/>
      <c r="GR308" s="48"/>
      <c r="GS308" s="48"/>
      <c r="GT308" s="48"/>
      <c r="GU308" s="48"/>
      <c r="GV308" s="48"/>
      <c r="GW308" s="48"/>
      <c r="GX308" s="48"/>
      <c r="GY308" s="48"/>
      <c r="GZ308" s="48"/>
      <c r="HA308" s="48"/>
      <c r="HB308" s="48"/>
      <c r="HC308" s="48"/>
      <c r="HD308" s="48"/>
      <c r="HE308" s="48"/>
      <c r="HF308" s="48"/>
      <c r="HG308" s="48"/>
      <c r="HH308" s="48"/>
      <c r="HI308" s="48"/>
      <c r="HJ308" s="48"/>
      <c r="HK308" s="48"/>
      <c r="HL308" s="48"/>
      <c r="HM308" s="14"/>
      <c r="HN308" s="14"/>
      <c r="HO308" s="48"/>
      <c r="HP308" s="48"/>
      <c r="HQ308" s="14"/>
      <c r="HR308" s="14"/>
      <c r="HS308" s="48"/>
      <c r="HT308" s="48"/>
      <c r="HU308" s="14"/>
      <c r="HV308" s="14"/>
      <c r="HW308" s="48"/>
      <c r="HX308" s="48"/>
      <c r="HY308" s="14"/>
      <c r="HZ308" s="14"/>
      <c r="IA308" s="48"/>
      <c r="IB308" s="48"/>
      <c r="IC308" s="14"/>
      <c r="ID308" s="14"/>
      <c r="IE308" s="48"/>
      <c r="IF308" s="48"/>
      <c r="IG308" s="14"/>
      <c r="IH308" s="14"/>
      <c r="II308" s="48"/>
      <c r="IJ308" s="48"/>
      <c r="IK308" s="14"/>
      <c r="IL308" s="14"/>
      <c r="IM308" s="48"/>
      <c r="IN308" s="48"/>
      <c r="IO308" s="14"/>
      <c r="IP308" s="14"/>
      <c r="IQ308" s="48"/>
      <c r="IR308" s="48"/>
      <c r="IS308" s="14"/>
    </row>
    <row r="309" spans="1:253" s="12" customFormat="1" ht="15.75" x14ac:dyDescent="0.25">
      <c r="A309" s="57" t="s">
        <v>603</v>
      </c>
      <c r="B309" s="48">
        <f t="shared" si="730"/>
        <v>0</v>
      </c>
      <c r="C309" s="48">
        <f t="shared" si="731"/>
        <v>214.7</v>
      </c>
      <c r="D309" s="48">
        <f t="shared" si="732"/>
        <v>186.79973999999999</v>
      </c>
      <c r="E309" s="15">
        <f t="shared" si="133"/>
        <v>87.005002328830926</v>
      </c>
      <c r="F309" s="15"/>
      <c r="G309" s="48"/>
      <c r="H309" s="48"/>
      <c r="I309" s="48"/>
      <c r="J309" s="48"/>
      <c r="K309" s="48"/>
      <c r="L309" s="48"/>
      <c r="M309" s="48"/>
      <c r="N309" s="48"/>
      <c r="O309" s="48"/>
      <c r="P309" s="48"/>
      <c r="Q309" s="48"/>
      <c r="R309" s="48"/>
      <c r="S309" s="287"/>
      <c r="T309" s="287"/>
      <c r="U309" s="287"/>
      <c r="V309" s="287"/>
      <c r="W309" s="287"/>
      <c r="X309" s="287"/>
      <c r="Y309" s="287"/>
      <c r="Z309" s="287"/>
      <c r="AA309" s="287"/>
      <c r="AB309" s="287"/>
      <c r="AC309" s="287"/>
      <c r="AD309" s="287"/>
      <c r="AE309" s="287"/>
      <c r="AF309" s="287"/>
      <c r="AG309" s="287"/>
      <c r="AH309" s="48"/>
      <c r="AI309" s="48"/>
      <c r="AJ309" s="48"/>
      <c r="AK309" s="48"/>
      <c r="AL309" s="48"/>
      <c r="AM309" s="287"/>
      <c r="AN309" s="287"/>
      <c r="AO309" s="287"/>
      <c r="AP309" s="287"/>
      <c r="AQ309" s="287"/>
      <c r="AR309" s="287"/>
      <c r="AS309" s="287"/>
      <c r="AT309" s="287"/>
      <c r="AU309" s="287"/>
      <c r="AV309" s="287"/>
      <c r="AW309" s="15"/>
      <c r="AX309" s="15"/>
      <c r="AY309" s="287"/>
      <c r="AZ309" s="287"/>
      <c r="BA309" s="81"/>
      <c r="BB309" s="81"/>
      <c r="BC309" s="287"/>
      <c r="BD309" s="287"/>
      <c r="BE309" s="287"/>
      <c r="BF309" s="287"/>
      <c r="BG309" s="287"/>
      <c r="BH309" s="287"/>
      <c r="BI309" s="287"/>
      <c r="BJ309" s="287"/>
      <c r="BK309" s="287"/>
      <c r="BL309" s="287"/>
      <c r="BM309" s="287"/>
      <c r="BN309" s="287"/>
      <c r="BO309" s="287"/>
      <c r="BP309" s="287"/>
      <c r="BQ309" s="287"/>
      <c r="BR309" s="287"/>
      <c r="BS309" s="287"/>
      <c r="BT309" s="287"/>
      <c r="BU309" s="287"/>
      <c r="BV309" s="287"/>
      <c r="BW309" s="287"/>
      <c r="BX309" s="287"/>
      <c r="BY309" s="287"/>
      <c r="BZ309" s="287"/>
      <c r="CA309" s="48">
        <v>214.7</v>
      </c>
      <c r="CB309" s="48">
        <v>186.79973999999999</v>
      </c>
      <c r="CC309" s="14">
        <f t="shared" si="805"/>
        <v>87.005002328830926</v>
      </c>
      <c r="CD309" s="14"/>
      <c r="CE309" s="48"/>
      <c r="CF309" s="287"/>
      <c r="CG309" s="287"/>
      <c r="CH309" s="287"/>
      <c r="CI309" s="287"/>
      <c r="CJ309" s="287"/>
      <c r="CK309" s="287"/>
      <c r="CL309" s="287"/>
      <c r="CM309" s="48"/>
      <c r="CN309" s="287"/>
      <c r="CO309" s="287"/>
      <c r="CP309" s="287"/>
      <c r="CQ309" s="48"/>
      <c r="CR309" s="287"/>
      <c r="CS309" s="287"/>
      <c r="CT309" s="287"/>
      <c r="CU309" s="48"/>
      <c r="CV309" s="287"/>
      <c r="CW309" s="287"/>
      <c r="CX309" s="287"/>
      <c r="CY309" s="48"/>
      <c r="CZ309" s="287"/>
      <c r="DA309" s="287"/>
      <c r="DB309" s="275"/>
      <c r="DC309" s="48"/>
      <c r="DD309" s="48"/>
      <c r="DE309" s="287"/>
      <c r="DF309" s="287"/>
      <c r="DG309" s="48"/>
      <c r="DH309" s="48"/>
      <c r="DI309" s="14"/>
      <c r="DJ309" s="14"/>
      <c r="DK309" s="48"/>
      <c r="DL309" s="287"/>
      <c r="DM309" s="14"/>
      <c r="DN309" s="14"/>
      <c r="DO309" s="48"/>
      <c r="DP309" s="287"/>
      <c r="DQ309" s="14"/>
      <c r="DR309" s="14"/>
      <c r="DS309" s="48"/>
      <c r="DT309" s="287"/>
      <c r="DU309" s="14"/>
      <c r="DV309" s="14"/>
      <c r="DW309" s="48"/>
      <c r="DX309" s="287"/>
      <c r="DY309" s="14"/>
      <c r="DZ309" s="14"/>
      <c r="EA309" s="48"/>
      <c r="EB309" s="287"/>
      <c r="EC309" s="14"/>
      <c r="ED309" s="14"/>
      <c r="EE309" s="48"/>
      <c r="EF309" s="287"/>
      <c r="EG309" s="14"/>
      <c r="EH309" s="14"/>
      <c r="EI309" s="48"/>
      <c r="EJ309" s="287"/>
      <c r="EK309" s="14"/>
      <c r="EL309" s="14"/>
      <c r="EM309" s="48"/>
      <c r="EN309" s="287"/>
      <c r="EO309" s="14"/>
      <c r="EP309" s="14"/>
      <c r="EQ309" s="48"/>
      <c r="ER309" s="287"/>
      <c r="ES309" s="14"/>
      <c r="ET309" s="14"/>
      <c r="EU309" s="48"/>
      <c r="EV309" s="287"/>
      <c r="EW309" s="14"/>
      <c r="EX309" s="14"/>
      <c r="EY309" s="48"/>
      <c r="EZ309" s="287"/>
      <c r="FA309" s="14"/>
      <c r="FB309" s="14"/>
      <c r="FC309" s="48"/>
      <c r="FD309" s="287"/>
      <c r="FE309" s="14"/>
      <c r="FF309" s="14"/>
      <c r="FG309" s="48"/>
      <c r="FH309" s="287"/>
      <c r="FI309" s="14"/>
      <c r="FJ309" s="14"/>
      <c r="FK309" s="48"/>
      <c r="FL309" s="287"/>
      <c r="FM309" s="14"/>
      <c r="FN309" s="14"/>
      <c r="FO309" s="48"/>
      <c r="FP309" s="287"/>
      <c r="FQ309" s="14"/>
      <c r="FR309" s="14"/>
      <c r="FS309" s="48"/>
      <c r="FT309" s="48"/>
      <c r="FU309" s="48"/>
      <c r="FV309" s="48"/>
      <c r="FW309" s="48"/>
      <c r="FX309" s="48"/>
      <c r="FY309" s="48"/>
      <c r="FZ309" s="48"/>
      <c r="GA309" s="48"/>
      <c r="GB309" s="48"/>
      <c r="GC309" s="48"/>
      <c r="GD309" s="48"/>
      <c r="GE309" s="48"/>
      <c r="GF309" s="48"/>
      <c r="GG309" s="48"/>
      <c r="GH309" s="48"/>
      <c r="GI309" s="48"/>
      <c r="GJ309" s="48"/>
      <c r="GK309" s="48"/>
      <c r="GL309" s="48"/>
      <c r="GM309" s="48"/>
      <c r="GN309" s="48"/>
      <c r="GO309" s="48"/>
      <c r="GP309" s="48"/>
      <c r="GQ309" s="48"/>
      <c r="GR309" s="48"/>
      <c r="GS309" s="48"/>
      <c r="GT309" s="48"/>
      <c r="GU309" s="48"/>
      <c r="GV309" s="48"/>
      <c r="GW309" s="48"/>
      <c r="GX309" s="48"/>
      <c r="GY309" s="48"/>
      <c r="GZ309" s="48"/>
      <c r="HA309" s="48"/>
      <c r="HB309" s="48"/>
      <c r="HC309" s="48"/>
      <c r="HD309" s="48"/>
      <c r="HE309" s="48"/>
      <c r="HF309" s="48"/>
      <c r="HG309" s="48"/>
      <c r="HH309" s="48"/>
      <c r="HI309" s="48"/>
      <c r="HJ309" s="48"/>
      <c r="HK309" s="48"/>
      <c r="HL309" s="48"/>
      <c r="HM309" s="14"/>
      <c r="HN309" s="14"/>
      <c r="HO309" s="48"/>
      <c r="HP309" s="48"/>
      <c r="HQ309" s="14"/>
      <c r="HR309" s="14"/>
      <c r="HS309" s="48"/>
      <c r="HT309" s="48"/>
      <c r="HU309" s="14"/>
      <c r="HV309" s="14"/>
      <c r="HW309" s="48"/>
      <c r="HX309" s="48"/>
      <c r="HY309" s="14"/>
      <c r="HZ309" s="14"/>
      <c r="IA309" s="48"/>
      <c r="IB309" s="48"/>
      <c r="IC309" s="14"/>
      <c r="ID309" s="14"/>
      <c r="IE309" s="48"/>
      <c r="IF309" s="48"/>
      <c r="IG309" s="14"/>
      <c r="IH309" s="14"/>
      <c r="II309" s="48"/>
      <c r="IJ309" s="48"/>
      <c r="IK309" s="14"/>
      <c r="IL309" s="14"/>
      <c r="IM309" s="48"/>
      <c r="IN309" s="48"/>
      <c r="IO309" s="14"/>
      <c r="IP309" s="14"/>
      <c r="IQ309" s="48"/>
      <c r="IR309" s="48"/>
      <c r="IS309" s="14"/>
    </row>
    <row r="310" spans="1:253" s="12" customFormat="1" ht="15.75" x14ac:dyDescent="0.25">
      <c r="A310" s="57" t="s">
        <v>289</v>
      </c>
      <c r="B310" s="48">
        <f t="shared" si="730"/>
        <v>0</v>
      </c>
      <c r="C310" s="48">
        <f t="shared" si="731"/>
        <v>124.9</v>
      </c>
      <c r="D310" s="48">
        <f t="shared" si="732"/>
        <v>122.42184</v>
      </c>
      <c r="E310" s="15">
        <f t="shared" si="133"/>
        <v>98.015884707766205</v>
      </c>
      <c r="F310" s="15"/>
      <c r="G310" s="48"/>
      <c r="H310" s="48"/>
      <c r="I310" s="48"/>
      <c r="J310" s="48"/>
      <c r="K310" s="48"/>
      <c r="L310" s="48"/>
      <c r="M310" s="48"/>
      <c r="N310" s="48"/>
      <c r="O310" s="48"/>
      <c r="P310" s="48"/>
      <c r="Q310" s="48"/>
      <c r="R310" s="48"/>
      <c r="S310" s="287"/>
      <c r="T310" s="287"/>
      <c r="U310" s="287"/>
      <c r="V310" s="287"/>
      <c r="W310" s="287"/>
      <c r="X310" s="287"/>
      <c r="Y310" s="287"/>
      <c r="Z310" s="287"/>
      <c r="AA310" s="287"/>
      <c r="AB310" s="287"/>
      <c r="AC310" s="287"/>
      <c r="AD310" s="287"/>
      <c r="AE310" s="287"/>
      <c r="AF310" s="287"/>
      <c r="AG310" s="287"/>
      <c r="AH310" s="48"/>
      <c r="AI310" s="48"/>
      <c r="AJ310" s="48"/>
      <c r="AK310" s="48"/>
      <c r="AL310" s="48"/>
      <c r="AM310" s="287"/>
      <c r="AN310" s="287"/>
      <c r="AO310" s="287"/>
      <c r="AP310" s="287"/>
      <c r="AQ310" s="287"/>
      <c r="AR310" s="287"/>
      <c r="AS310" s="287"/>
      <c r="AT310" s="287"/>
      <c r="AU310" s="287"/>
      <c r="AV310" s="287"/>
      <c r="AW310" s="15"/>
      <c r="AX310" s="15"/>
      <c r="AY310" s="287"/>
      <c r="AZ310" s="287"/>
      <c r="BA310" s="81"/>
      <c r="BB310" s="81"/>
      <c r="BC310" s="287"/>
      <c r="BD310" s="287"/>
      <c r="BE310" s="287"/>
      <c r="BF310" s="287"/>
      <c r="BG310" s="287"/>
      <c r="BH310" s="287"/>
      <c r="BI310" s="287"/>
      <c r="BJ310" s="287"/>
      <c r="BK310" s="287"/>
      <c r="BL310" s="287"/>
      <c r="BM310" s="287"/>
      <c r="BN310" s="287"/>
      <c r="BO310" s="287"/>
      <c r="BP310" s="287"/>
      <c r="BQ310" s="287"/>
      <c r="BR310" s="287"/>
      <c r="BS310" s="287"/>
      <c r="BT310" s="287"/>
      <c r="BU310" s="287"/>
      <c r="BV310" s="287"/>
      <c r="BW310" s="287"/>
      <c r="BX310" s="287"/>
      <c r="BY310" s="287"/>
      <c r="BZ310" s="287"/>
      <c r="CA310" s="48">
        <v>124.9</v>
      </c>
      <c r="CB310" s="48">
        <v>122.42184</v>
      </c>
      <c r="CC310" s="14">
        <f t="shared" si="805"/>
        <v>98.015884707766205</v>
      </c>
      <c r="CD310" s="14"/>
      <c r="CE310" s="48"/>
      <c r="CF310" s="287"/>
      <c r="CG310" s="287"/>
      <c r="CH310" s="287"/>
      <c r="CI310" s="287"/>
      <c r="CJ310" s="287"/>
      <c r="CK310" s="287"/>
      <c r="CL310" s="287"/>
      <c r="CM310" s="48"/>
      <c r="CN310" s="287"/>
      <c r="CO310" s="287"/>
      <c r="CP310" s="287"/>
      <c r="CQ310" s="48"/>
      <c r="CR310" s="287"/>
      <c r="CS310" s="287"/>
      <c r="CT310" s="287"/>
      <c r="CU310" s="48"/>
      <c r="CV310" s="287"/>
      <c r="CW310" s="287"/>
      <c r="CX310" s="287"/>
      <c r="CY310" s="48"/>
      <c r="CZ310" s="287"/>
      <c r="DA310" s="287"/>
      <c r="DB310" s="275"/>
      <c r="DC310" s="48"/>
      <c r="DD310" s="48"/>
      <c r="DE310" s="287"/>
      <c r="DF310" s="287"/>
      <c r="DG310" s="48"/>
      <c r="DH310" s="48"/>
      <c r="DI310" s="14"/>
      <c r="DJ310" s="14"/>
      <c r="DK310" s="48"/>
      <c r="DL310" s="287"/>
      <c r="DM310" s="14"/>
      <c r="DN310" s="14"/>
      <c r="DO310" s="48"/>
      <c r="DP310" s="287"/>
      <c r="DQ310" s="14"/>
      <c r="DR310" s="14"/>
      <c r="DS310" s="48"/>
      <c r="DT310" s="287"/>
      <c r="DU310" s="14"/>
      <c r="DV310" s="14"/>
      <c r="DW310" s="48"/>
      <c r="DX310" s="287"/>
      <c r="DY310" s="14"/>
      <c r="DZ310" s="14"/>
      <c r="EA310" s="48"/>
      <c r="EB310" s="287"/>
      <c r="EC310" s="14"/>
      <c r="ED310" s="14"/>
      <c r="EE310" s="48"/>
      <c r="EF310" s="287"/>
      <c r="EG310" s="14"/>
      <c r="EH310" s="14"/>
      <c r="EI310" s="48"/>
      <c r="EJ310" s="287"/>
      <c r="EK310" s="14"/>
      <c r="EL310" s="14"/>
      <c r="EM310" s="48"/>
      <c r="EN310" s="287"/>
      <c r="EO310" s="14"/>
      <c r="EP310" s="14"/>
      <c r="EQ310" s="48"/>
      <c r="ER310" s="287"/>
      <c r="ES310" s="14"/>
      <c r="ET310" s="14"/>
      <c r="EU310" s="48"/>
      <c r="EV310" s="287"/>
      <c r="EW310" s="14"/>
      <c r="EX310" s="14"/>
      <c r="EY310" s="48"/>
      <c r="EZ310" s="287"/>
      <c r="FA310" s="14"/>
      <c r="FB310" s="14"/>
      <c r="FC310" s="48"/>
      <c r="FD310" s="287"/>
      <c r="FE310" s="14"/>
      <c r="FF310" s="14"/>
      <c r="FG310" s="48"/>
      <c r="FH310" s="287"/>
      <c r="FI310" s="14"/>
      <c r="FJ310" s="14"/>
      <c r="FK310" s="48"/>
      <c r="FL310" s="287"/>
      <c r="FM310" s="14"/>
      <c r="FN310" s="14"/>
      <c r="FO310" s="48"/>
      <c r="FP310" s="287"/>
      <c r="FQ310" s="14"/>
      <c r="FR310" s="14"/>
      <c r="FS310" s="48"/>
      <c r="FT310" s="48"/>
      <c r="FU310" s="48"/>
      <c r="FV310" s="48"/>
      <c r="FW310" s="48"/>
      <c r="FX310" s="48"/>
      <c r="FY310" s="48"/>
      <c r="FZ310" s="48"/>
      <c r="GA310" s="48"/>
      <c r="GB310" s="48"/>
      <c r="GC310" s="48"/>
      <c r="GD310" s="48"/>
      <c r="GE310" s="48"/>
      <c r="GF310" s="48"/>
      <c r="GG310" s="48"/>
      <c r="GH310" s="48"/>
      <c r="GI310" s="48"/>
      <c r="GJ310" s="48"/>
      <c r="GK310" s="48"/>
      <c r="GL310" s="48"/>
      <c r="GM310" s="48"/>
      <c r="GN310" s="48"/>
      <c r="GO310" s="48"/>
      <c r="GP310" s="48"/>
      <c r="GQ310" s="48"/>
      <c r="GR310" s="48"/>
      <c r="GS310" s="48"/>
      <c r="GT310" s="48"/>
      <c r="GU310" s="48"/>
      <c r="GV310" s="48"/>
      <c r="GW310" s="48"/>
      <c r="GX310" s="48"/>
      <c r="GY310" s="48"/>
      <c r="GZ310" s="48"/>
      <c r="HA310" s="48"/>
      <c r="HB310" s="48"/>
      <c r="HC310" s="48"/>
      <c r="HD310" s="48"/>
      <c r="HE310" s="48"/>
      <c r="HF310" s="48"/>
      <c r="HG310" s="48"/>
      <c r="HH310" s="48"/>
      <c r="HI310" s="48"/>
      <c r="HJ310" s="48"/>
      <c r="HK310" s="48"/>
      <c r="HL310" s="48"/>
      <c r="HM310" s="14"/>
      <c r="HN310" s="14"/>
      <c r="HO310" s="48"/>
      <c r="HP310" s="48"/>
      <c r="HQ310" s="14"/>
      <c r="HR310" s="14"/>
      <c r="HS310" s="48"/>
      <c r="HT310" s="48"/>
      <c r="HU310" s="14"/>
      <c r="HV310" s="14"/>
      <c r="HW310" s="48"/>
      <c r="HX310" s="48"/>
      <c r="HY310" s="14"/>
      <c r="HZ310" s="14"/>
      <c r="IA310" s="48"/>
      <c r="IB310" s="48"/>
      <c r="IC310" s="14"/>
      <c r="ID310" s="14"/>
      <c r="IE310" s="48"/>
      <c r="IF310" s="48"/>
      <c r="IG310" s="14"/>
      <c r="IH310" s="14"/>
      <c r="II310" s="48"/>
      <c r="IJ310" s="48"/>
      <c r="IK310" s="14"/>
      <c r="IL310" s="14"/>
      <c r="IM310" s="48"/>
      <c r="IN310" s="48"/>
      <c r="IO310" s="14"/>
      <c r="IP310" s="14"/>
      <c r="IQ310" s="48"/>
      <c r="IR310" s="48"/>
      <c r="IS310" s="14"/>
    </row>
    <row r="311" spans="1:253" s="12" customFormat="1" ht="15.75" x14ac:dyDescent="0.25">
      <c r="A311" s="57" t="s">
        <v>602</v>
      </c>
      <c r="B311" s="48">
        <f t="shared" si="730"/>
        <v>0</v>
      </c>
      <c r="C311" s="48">
        <f t="shared" si="731"/>
        <v>197.2</v>
      </c>
      <c r="D311" s="48">
        <f t="shared" si="732"/>
        <v>153.85060999999999</v>
      </c>
      <c r="E311" s="15">
        <f t="shared" si="133"/>
        <v>78.017550709939144</v>
      </c>
      <c r="F311" s="15"/>
      <c r="G311" s="48"/>
      <c r="H311" s="48"/>
      <c r="I311" s="48"/>
      <c r="J311" s="48"/>
      <c r="K311" s="48"/>
      <c r="L311" s="48"/>
      <c r="M311" s="48"/>
      <c r="N311" s="48"/>
      <c r="O311" s="48"/>
      <c r="P311" s="48"/>
      <c r="Q311" s="48"/>
      <c r="R311" s="48"/>
      <c r="S311" s="287"/>
      <c r="T311" s="287"/>
      <c r="U311" s="287"/>
      <c r="V311" s="287"/>
      <c r="W311" s="287"/>
      <c r="X311" s="287"/>
      <c r="Y311" s="287"/>
      <c r="Z311" s="287"/>
      <c r="AA311" s="287"/>
      <c r="AB311" s="287"/>
      <c r="AC311" s="287"/>
      <c r="AD311" s="287"/>
      <c r="AE311" s="287"/>
      <c r="AF311" s="287"/>
      <c r="AG311" s="287"/>
      <c r="AH311" s="48"/>
      <c r="AI311" s="48"/>
      <c r="AJ311" s="48"/>
      <c r="AK311" s="48"/>
      <c r="AL311" s="48"/>
      <c r="AM311" s="287"/>
      <c r="AN311" s="287"/>
      <c r="AO311" s="287"/>
      <c r="AP311" s="287"/>
      <c r="AQ311" s="287"/>
      <c r="AR311" s="287"/>
      <c r="AS311" s="287"/>
      <c r="AT311" s="287"/>
      <c r="AU311" s="287"/>
      <c r="AV311" s="287"/>
      <c r="AW311" s="15"/>
      <c r="AX311" s="15"/>
      <c r="AY311" s="287"/>
      <c r="AZ311" s="287"/>
      <c r="BA311" s="81"/>
      <c r="BB311" s="81"/>
      <c r="BC311" s="287"/>
      <c r="BD311" s="287"/>
      <c r="BE311" s="287"/>
      <c r="BF311" s="287"/>
      <c r="BG311" s="287"/>
      <c r="BH311" s="287"/>
      <c r="BI311" s="287"/>
      <c r="BJ311" s="287"/>
      <c r="BK311" s="287"/>
      <c r="BL311" s="287"/>
      <c r="BM311" s="287"/>
      <c r="BN311" s="287"/>
      <c r="BO311" s="287"/>
      <c r="BP311" s="287"/>
      <c r="BQ311" s="287"/>
      <c r="BR311" s="287"/>
      <c r="BS311" s="287"/>
      <c r="BT311" s="287"/>
      <c r="BU311" s="287"/>
      <c r="BV311" s="287"/>
      <c r="BW311" s="287"/>
      <c r="BX311" s="287"/>
      <c r="BY311" s="287"/>
      <c r="BZ311" s="287"/>
      <c r="CA311" s="48">
        <v>197.2</v>
      </c>
      <c r="CB311" s="48">
        <v>153.85060999999999</v>
      </c>
      <c r="CC311" s="14">
        <f t="shared" si="805"/>
        <v>78.017550709939144</v>
      </c>
      <c r="CD311" s="14"/>
      <c r="CE311" s="48"/>
      <c r="CF311" s="287"/>
      <c r="CG311" s="287"/>
      <c r="CH311" s="287"/>
      <c r="CI311" s="287"/>
      <c r="CJ311" s="287"/>
      <c r="CK311" s="287"/>
      <c r="CL311" s="287"/>
      <c r="CM311" s="48"/>
      <c r="CN311" s="287"/>
      <c r="CO311" s="287"/>
      <c r="CP311" s="287"/>
      <c r="CQ311" s="48"/>
      <c r="CR311" s="287"/>
      <c r="CS311" s="287"/>
      <c r="CT311" s="287"/>
      <c r="CU311" s="48"/>
      <c r="CV311" s="287"/>
      <c r="CW311" s="287"/>
      <c r="CX311" s="287"/>
      <c r="CY311" s="48"/>
      <c r="CZ311" s="287"/>
      <c r="DA311" s="287"/>
      <c r="DB311" s="275"/>
      <c r="DC311" s="48"/>
      <c r="DD311" s="48"/>
      <c r="DE311" s="287"/>
      <c r="DF311" s="287"/>
      <c r="DG311" s="48"/>
      <c r="DH311" s="48"/>
      <c r="DI311" s="14"/>
      <c r="DJ311" s="14"/>
      <c r="DK311" s="48"/>
      <c r="DL311" s="287"/>
      <c r="DM311" s="14"/>
      <c r="DN311" s="14"/>
      <c r="DO311" s="48"/>
      <c r="DP311" s="287"/>
      <c r="DQ311" s="14"/>
      <c r="DR311" s="14"/>
      <c r="DS311" s="48"/>
      <c r="DT311" s="287"/>
      <c r="DU311" s="14"/>
      <c r="DV311" s="14"/>
      <c r="DW311" s="48"/>
      <c r="DX311" s="287"/>
      <c r="DY311" s="14"/>
      <c r="DZ311" s="14"/>
      <c r="EA311" s="48"/>
      <c r="EB311" s="287"/>
      <c r="EC311" s="14"/>
      <c r="ED311" s="14"/>
      <c r="EE311" s="48"/>
      <c r="EF311" s="287"/>
      <c r="EG311" s="14"/>
      <c r="EH311" s="14"/>
      <c r="EI311" s="48"/>
      <c r="EJ311" s="287"/>
      <c r="EK311" s="14"/>
      <c r="EL311" s="14"/>
      <c r="EM311" s="48"/>
      <c r="EN311" s="287"/>
      <c r="EO311" s="14"/>
      <c r="EP311" s="14"/>
      <c r="EQ311" s="48"/>
      <c r="ER311" s="287"/>
      <c r="ES311" s="14"/>
      <c r="ET311" s="14"/>
      <c r="EU311" s="48"/>
      <c r="EV311" s="287"/>
      <c r="EW311" s="14"/>
      <c r="EX311" s="14"/>
      <c r="EY311" s="48"/>
      <c r="EZ311" s="287"/>
      <c r="FA311" s="14"/>
      <c r="FB311" s="14"/>
      <c r="FC311" s="48"/>
      <c r="FD311" s="287"/>
      <c r="FE311" s="14"/>
      <c r="FF311" s="14"/>
      <c r="FG311" s="48"/>
      <c r="FH311" s="287"/>
      <c r="FI311" s="14"/>
      <c r="FJ311" s="14"/>
      <c r="FK311" s="48"/>
      <c r="FL311" s="287"/>
      <c r="FM311" s="14"/>
      <c r="FN311" s="14"/>
      <c r="FO311" s="48"/>
      <c r="FP311" s="287"/>
      <c r="FQ311" s="14"/>
      <c r="FR311" s="14"/>
      <c r="FS311" s="48"/>
      <c r="FT311" s="48"/>
      <c r="FU311" s="48"/>
      <c r="FV311" s="48"/>
      <c r="FW311" s="48"/>
      <c r="FX311" s="48"/>
      <c r="FY311" s="48"/>
      <c r="FZ311" s="48"/>
      <c r="GA311" s="48"/>
      <c r="GB311" s="48"/>
      <c r="GC311" s="48"/>
      <c r="GD311" s="48"/>
      <c r="GE311" s="48"/>
      <c r="GF311" s="48"/>
      <c r="GG311" s="48"/>
      <c r="GH311" s="48"/>
      <c r="GI311" s="48"/>
      <c r="GJ311" s="48"/>
      <c r="GK311" s="48"/>
      <c r="GL311" s="48"/>
      <c r="GM311" s="48"/>
      <c r="GN311" s="48"/>
      <c r="GO311" s="48"/>
      <c r="GP311" s="48"/>
      <c r="GQ311" s="48"/>
      <c r="GR311" s="48"/>
      <c r="GS311" s="48"/>
      <c r="GT311" s="48"/>
      <c r="GU311" s="48"/>
      <c r="GV311" s="48"/>
      <c r="GW311" s="48"/>
      <c r="GX311" s="48"/>
      <c r="GY311" s="48"/>
      <c r="GZ311" s="48"/>
      <c r="HA311" s="48"/>
      <c r="HB311" s="48"/>
      <c r="HC311" s="48"/>
      <c r="HD311" s="48"/>
      <c r="HE311" s="48"/>
      <c r="HF311" s="48"/>
      <c r="HG311" s="48"/>
      <c r="HH311" s="48"/>
      <c r="HI311" s="48"/>
      <c r="HJ311" s="48"/>
      <c r="HK311" s="48"/>
      <c r="HL311" s="48"/>
      <c r="HM311" s="14"/>
      <c r="HN311" s="14"/>
      <c r="HO311" s="48"/>
      <c r="HP311" s="48"/>
      <c r="HQ311" s="14"/>
      <c r="HR311" s="14"/>
      <c r="HS311" s="48"/>
      <c r="HT311" s="48"/>
      <c r="HU311" s="14"/>
      <c r="HV311" s="14"/>
      <c r="HW311" s="48"/>
      <c r="HX311" s="48"/>
      <c r="HY311" s="14"/>
      <c r="HZ311" s="14"/>
      <c r="IA311" s="48"/>
      <c r="IB311" s="48"/>
      <c r="IC311" s="14"/>
      <c r="ID311" s="14"/>
      <c r="IE311" s="48"/>
      <c r="IF311" s="48"/>
      <c r="IG311" s="14"/>
      <c r="IH311" s="14"/>
      <c r="II311" s="48"/>
      <c r="IJ311" s="48"/>
      <c r="IK311" s="14"/>
      <c r="IL311" s="14"/>
      <c r="IM311" s="48"/>
      <c r="IN311" s="48"/>
      <c r="IO311" s="14"/>
      <c r="IP311" s="14"/>
      <c r="IQ311" s="48"/>
      <c r="IR311" s="48"/>
      <c r="IS311" s="14"/>
    </row>
    <row r="312" spans="1:253" s="12" customFormat="1" ht="15.75" x14ac:dyDescent="0.25">
      <c r="A312" s="57" t="s">
        <v>601</v>
      </c>
      <c r="B312" s="48">
        <f t="shared" si="730"/>
        <v>0</v>
      </c>
      <c r="C312" s="48">
        <f t="shared" si="731"/>
        <v>197.2</v>
      </c>
      <c r="D312" s="48">
        <f t="shared" si="732"/>
        <v>153.12697</v>
      </c>
      <c r="E312" s="15">
        <f t="shared" si="133"/>
        <v>77.650593306288044</v>
      </c>
      <c r="F312" s="15"/>
      <c r="G312" s="48"/>
      <c r="H312" s="48"/>
      <c r="I312" s="48"/>
      <c r="J312" s="48"/>
      <c r="K312" s="48"/>
      <c r="L312" s="48"/>
      <c r="M312" s="48"/>
      <c r="N312" s="48"/>
      <c r="O312" s="48"/>
      <c r="P312" s="48"/>
      <c r="Q312" s="48"/>
      <c r="R312" s="48"/>
      <c r="S312" s="287"/>
      <c r="T312" s="287"/>
      <c r="U312" s="287"/>
      <c r="V312" s="287"/>
      <c r="W312" s="287"/>
      <c r="X312" s="287"/>
      <c r="Y312" s="287"/>
      <c r="Z312" s="287"/>
      <c r="AA312" s="287"/>
      <c r="AB312" s="287"/>
      <c r="AC312" s="287"/>
      <c r="AD312" s="287"/>
      <c r="AE312" s="287"/>
      <c r="AF312" s="287"/>
      <c r="AG312" s="287"/>
      <c r="AH312" s="48"/>
      <c r="AI312" s="48"/>
      <c r="AJ312" s="48"/>
      <c r="AK312" s="48"/>
      <c r="AL312" s="48"/>
      <c r="AM312" s="287"/>
      <c r="AN312" s="287"/>
      <c r="AO312" s="287"/>
      <c r="AP312" s="287"/>
      <c r="AQ312" s="287"/>
      <c r="AR312" s="287"/>
      <c r="AS312" s="287"/>
      <c r="AT312" s="287"/>
      <c r="AU312" s="287"/>
      <c r="AV312" s="287"/>
      <c r="AW312" s="15"/>
      <c r="AX312" s="15"/>
      <c r="AY312" s="287"/>
      <c r="AZ312" s="287"/>
      <c r="BA312" s="81"/>
      <c r="BB312" s="81"/>
      <c r="BC312" s="287"/>
      <c r="BD312" s="287"/>
      <c r="BE312" s="287"/>
      <c r="BF312" s="287"/>
      <c r="BG312" s="287"/>
      <c r="BH312" s="287"/>
      <c r="BI312" s="287"/>
      <c r="BJ312" s="287"/>
      <c r="BK312" s="287"/>
      <c r="BL312" s="287"/>
      <c r="BM312" s="287"/>
      <c r="BN312" s="287"/>
      <c r="BO312" s="287"/>
      <c r="BP312" s="287"/>
      <c r="BQ312" s="287"/>
      <c r="BR312" s="287"/>
      <c r="BS312" s="287"/>
      <c r="BT312" s="287"/>
      <c r="BU312" s="287"/>
      <c r="BV312" s="287"/>
      <c r="BW312" s="287"/>
      <c r="BX312" s="287"/>
      <c r="BY312" s="287"/>
      <c r="BZ312" s="287"/>
      <c r="CA312" s="48">
        <v>197.2</v>
      </c>
      <c r="CB312" s="48">
        <v>153.12697</v>
      </c>
      <c r="CC312" s="14">
        <f t="shared" si="805"/>
        <v>77.650593306288044</v>
      </c>
      <c r="CD312" s="14"/>
      <c r="CE312" s="48"/>
      <c r="CF312" s="287"/>
      <c r="CG312" s="287"/>
      <c r="CH312" s="287"/>
      <c r="CI312" s="287"/>
      <c r="CJ312" s="287"/>
      <c r="CK312" s="287"/>
      <c r="CL312" s="287"/>
      <c r="CM312" s="48"/>
      <c r="CN312" s="287"/>
      <c r="CO312" s="287"/>
      <c r="CP312" s="287"/>
      <c r="CQ312" s="48"/>
      <c r="CR312" s="287"/>
      <c r="CS312" s="287"/>
      <c r="CT312" s="287"/>
      <c r="CU312" s="48"/>
      <c r="CV312" s="287"/>
      <c r="CW312" s="287"/>
      <c r="CX312" s="287"/>
      <c r="CY312" s="48"/>
      <c r="CZ312" s="287"/>
      <c r="DA312" s="287"/>
      <c r="DB312" s="275"/>
      <c r="DC312" s="48"/>
      <c r="DD312" s="48"/>
      <c r="DE312" s="287"/>
      <c r="DF312" s="287"/>
      <c r="DG312" s="48"/>
      <c r="DH312" s="48"/>
      <c r="DI312" s="14"/>
      <c r="DJ312" s="14"/>
      <c r="DK312" s="48"/>
      <c r="DL312" s="287"/>
      <c r="DM312" s="14"/>
      <c r="DN312" s="14"/>
      <c r="DO312" s="48"/>
      <c r="DP312" s="287"/>
      <c r="DQ312" s="14"/>
      <c r="DR312" s="14"/>
      <c r="DS312" s="48"/>
      <c r="DT312" s="287"/>
      <c r="DU312" s="14"/>
      <c r="DV312" s="14"/>
      <c r="DW312" s="48"/>
      <c r="DX312" s="287"/>
      <c r="DY312" s="14"/>
      <c r="DZ312" s="14"/>
      <c r="EA312" s="48"/>
      <c r="EB312" s="287"/>
      <c r="EC312" s="14"/>
      <c r="ED312" s="14"/>
      <c r="EE312" s="48"/>
      <c r="EF312" s="287"/>
      <c r="EG312" s="14"/>
      <c r="EH312" s="14"/>
      <c r="EI312" s="48"/>
      <c r="EJ312" s="287"/>
      <c r="EK312" s="14"/>
      <c r="EL312" s="14"/>
      <c r="EM312" s="48"/>
      <c r="EN312" s="287"/>
      <c r="EO312" s="14"/>
      <c r="EP312" s="14"/>
      <c r="EQ312" s="48"/>
      <c r="ER312" s="287"/>
      <c r="ES312" s="14"/>
      <c r="ET312" s="14"/>
      <c r="EU312" s="48"/>
      <c r="EV312" s="287"/>
      <c r="EW312" s="14"/>
      <c r="EX312" s="14"/>
      <c r="EY312" s="48"/>
      <c r="EZ312" s="287"/>
      <c r="FA312" s="14"/>
      <c r="FB312" s="14"/>
      <c r="FC312" s="48"/>
      <c r="FD312" s="287"/>
      <c r="FE312" s="14"/>
      <c r="FF312" s="14"/>
      <c r="FG312" s="48"/>
      <c r="FH312" s="287"/>
      <c r="FI312" s="14"/>
      <c r="FJ312" s="14"/>
      <c r="FK312" s="48"/>
      <c r="FL312" s="287"/>
      <c r="FM312" s="14"/>
      <c r="FN312" s="14"/>
      <c r="FO312" s="48"/>
      <c r="FP312" s="287"/>
      <c r="FQ312" s="14"/>
      <c r="FR312" s="14"/>
      <c r="FS312" s="48"/>
      <c r="FT312" s="48"/>
      <c r="FU312" s="48"/>
      <c r="FV312" s="48"/>
      <c r="FW312" s="48"/>
      <c r="FX312" s="48"/>
      <c r="FY312" s="48"/>
      <c r="FZ312" s="48"/>
      <c r="GA312" s="48"/>
      <c r="GB312" s="48"/>
      <c r="GC312" s="48"/>
      <c r="GD312" s="48"/>
      <c r="GE312" s="48"/>
      <c r="GF312" s="48"/>
      <c r="GG312" s="48"/>
      <c r="GH312" s="48"/>
      <c r="GI312" s="48"/>
      <c r="GJ312" s="48"/>
      <c r="GK312" s="48"/>
      <c r="GL312" s="48"/>
      <c r="GM312" s="48"/>
      <c r="GN312" s="48"/>
      <c r="GO312" s="48"/>
      <c r="GP312" s="48"/>
      <c r="GQ312" s="48"/>
      <c r="GR312" s="48"/>
      <c r="GS312" s="48"/>
      <c r="GT312" s="48"/>
      <c r="GU312" s="48"/>
      <c r="GV312" s="48"/>
      <c r="GW312" s="48"/>
      <c r="GX312" s="48"/>
      <c r="GY312" s="48"/>
      <c r="GZ312" s="48"/>
      <c r="HA312" s="48"/>
      <c r="HB312" s="48"/>
      <c r="HC312" s="48"/>
      <c r="HD312" s="48"/>
      <c r="HE312" s="48"/>
      <c r="HF312" s="48"/>
      <c r="HG312" s="48"/>
      <c r="HH312" s="48"/>
      <c r="HI312" s="48"/>
      <c r="HJ312" s="48"/>
      <c r="HK312" s="48"/>
      <c r="HL312" s="48"/>
      <c r="HM312" s="14"/>
      <c r="HN312" s="14"/>
      <c r="HO312" s="48"/>
      <c r="HP312" s="48"/>
      <c r="HQ312" s="14"/>
      <c r="HR312" s="14"/>
      <c r="HS312" s="48"/>
      <c r="HT312" s="48"/>
      <c r="HU312" s="14"/>
      <c r="HV312" s="14"/>
      <c r="HW312" s="48"/>
      <c r="HX312" s="48"/>
      <c r="HY312" s="14"/>
      <c r="HZ312" s="14"/>
      <c r="IA312" s="48"/>
      <c r="IB312" s="48"/>
      <c r="IC312" s="14"/>
      <c r="ID312" s="14"/>
      <c r="IE312" s="48"/>
      <c r="IF312" s="48"/>
      <c r="IG312" s="14"/>
      <c r="IH312" s="14"/>
      <c r="II312" s="48"/>
      <c r="IJ312" s="48"/>
      <c r="IK312" s="14"/>
      <c r="IL312" s="14"/>
      <c r="IM312" s="48"/>
      <c r="IN312" s="48"/>
      <c r="IO312" s="14"/>
      <c r="IP312" s="14"/>
      <c r="IQ312" s="48"/>
      <c r="IR312" s="48"/>
      <c r="IS312" s="14"/>
    </row>
    <row r="313" spans="1:253" s="12" customFormat="1" ht="15.75" x14ac:dyDescent="0.25">
      <c r="A313" s="57" t="s">
        <v>605</v>
      </c>
      <c r="B313" s="48">
        <f t="shared" si="730"/>
        <v>0</v>
      </c>
      <c r="C313" s="48">
        <f t="shared" si="731"/>
        <v>207.3</v>
      </c>
      <c r="D313" s="48">
        <f t="shared" si="732"/>
        <v>133.99478999999999</v>
      </c>
      <c r="E313" s="15">
        <f t="shared" si="133"/>
        <v>64.638104196816201</v>
      </c>
      <c r="F313" s="15"/>
      <c r="G313" s="48"/>
      <c r="H313" s="48"/>
      <c r="I313" s="48"/>
      <c r="J313" s="48"/>
      <c r="K313" s="48"/>
      <c r="L313" s="48"/>
      <c r="M313" s="48"/>
      <c r="N313" s="48"/>
      <c r="O313" s="48"/>
      <c r="P313" s="48"/>
      <c r="Q313" s="48"/>
      <c r="R313" s="48"/>
      <c r="S313" s="287"/>
      <c r="T313" s="287"/>
      <c r="U313" s="287"/>
      <c r="V313" s="287"/>
      <c r="W313" s="287"/>
      <c r="X313" s="287"/>
      <c r="Y313" s="287"/>
      <c r="Z313" s="287"/>
      <c r="AA313" s="287"/>
      <c r="AB313" s="287"/>
      <c r="AC313" s="287"/>
      <c r="AD313" s="287"/>
      <c r="AE313" s="287"/>
      <c r="AF313" s="287"/>
      <c r="AG313" s="287"/>
      <c r="AH313" s="48"/>
      <c r="AI313" s="48"/>
      <c r="AJ313" s="48"/>
      <c r="AK313" s="48"/>
      <c r="AL313" s="48"/>
      <c r="AM313" s="287"/>
      <c r="AN313" s="287"/>
      <c r="AO313" s="287"/>
      <c r="AP313" s="287"/>
      <c r="AQ313" s="287"/>
      <c r="AR313" s="287"/>
      <c r="AS313" s="287"/>
      <c r="AT313" s="287"/>
      <c r="AU313" s="287"/>
      <c r="AV313" s="287"/>
      <c r="AW313" s="15"/>
      <c r="AX313" s="15"/>
      <c r="AY313" s="287"/>
      <c r="AZ313" s="287"/>
      <c r="BA313" s="81"/>
      <c r="BB313" s="81"/>
      <c r="BC313" s="287"/>
      <c r="BD313" s="287"/>
      <c r="BE313" s="287"/>
      <c r="BF313" s="287"/>
      <c r="BG313" s="287"/>
      <c r="BH313" s="287"/>
      <c r="BI313" s="287"/>
      <c r="BJ313" s="287"/>
      <c r="BK313" s="287"/>
      <c r="BL313" s="287"/>
      <c r="BM313" s="287"/>
      <c r="BN313" s="287"/>
      <c r="BO313" s="287"/>
      <c r="BP313" s="287"/>
      <c r="BQ313" s="287"/>
      <c r="BR313" s="287"/>
      <c r="BS313" s="287"/>
      <c r="BT313" s="287"/>
      <c r="BU313" s="287"/>
      <c r="BV313" s="287"/>
      <c r="BW313" s="287"/>
      <c r="BX313" s="287"/>
      <c r="BY313" s="287"/>
      <c r="BZ313" s="287"/>
      <c r="CA313" s="48">
        <v>207.3</v>
      </c>
      <c r="CB313" s="48">
        <v>133.99478999999999</v>
      </c>
      <c r="CC313" s="14">
        <f t="shared" si="805"/>
        <v>64.638104196816201</v>
      </c>
      <c r="CD313" s="14"/>
      <c r="CE313" s="48"/>
      <c r="CF313" s="287"/>
      <c r="CG313" s="287"/>
      <c r="CH313" s="287"/>
      <c r="CI313" s="287"/>
      <c r="CJ313" s="287"/>
      <c r="CK313" s="287"/>
      <c r="CL313" s="287"/>
      <c r="CM313" s="48"/>
      <c r="CN313" s="287"/>
      <c r="CO313" s="287"/>
      <c r="CP313" s="287"/>
      <c r="CQ313" s="48"/>
      <c r="CR313" s="287"/>
      <c r="CS313" s="287"/>
      <c r="CT313" s="287"/>
      <c r="CU313" s="48"/>
      <c r="CV313" s="287"/>
      <c r="CW313" s="287"/>
      <c r="CX313" s="287"/>
      <c r="CY313" s="48"/>
      <c r="CZ313" s="287"/>
      <c r="DA313" s="287"/>
      <c r="DB313" s="275"/>
      <c r="DC313" s="48"/>
      <c r="DD313" s="48"/>
      <c r="DE313" s="287"/>
      <c r="DF313" s="287"/>
      <c r="DG313" s="48"/>
      <c r="DH313" s="48"/>
      <c r="DI313" s="14"/>
      <c r="DJ313" s="14"/>
      <c r="DK313" s="48"/>
      <c r="DL313" s="287"/>
      <c r="DM313" s="14"/>
      <c r="DN313" s="14"/>
      <c r="DO313" s="48"/>
      <c r="DP313" s="287"/>
      <c r="DQ313" s="14"/>
      <c r="DR313" s="14"/>
      <c r="DS313" s="48"/>
      <c r="DT313" s="287"/>
      <c r="DU313" s="14"/>
      <c r="DV313" s="14"/>
      <c r="DW313" s="48"/>
      <c r="DX313" s="287"/>
      <c r="DY313" s="14"/>
      <c r="DZ313" s="14"/>
      <c r="EA313" s="48"/>
      <c r="EB313" s="287"/>
      <c r="EC313" s="14"/>
      <c r="ED313" s="14"/>
      <c r="EE313" s="48"/>
      <c r="EF313" s="287"/>
      <c r="EG313" s="14"/>
      <c r="EH313" s="14"/>
      <c r="EI313" s="48"/>
      <c r="EJ313" s="287"/>
      <c r="EK313" s="14"/>
      <c r="EL313" s="14"/>
      <c r="EM313" s="48"/>
      <c r="EN313" s="287"/>
      <c r="EO313" s="14"/>
      <c r="EP313" s="14"/>
      <c r="EQ313" s="48"/>
      <c r="ER313" s="287"/>
      <c r="ES313" s="14"/>
      <c r="ET313" s="14"/>
      <c r="EU313" s="48"/>
      <c r="EV313" s="287"/>
      <c r="EW313" s="14"/>
      <c r="EX313" s="14"/>
      <c r="EY313" s="48"/>
      <c r="EZ313" s="287"/>
      <c r="FA313" s="14"/>
      <c r="FB313" s="14"/>
      <c r="FC313" s="48"/>
      <c r="FD313" s="287"/>
      <c r="FE313" s="14"/>
      <c r="FF313" s="14"/>
      <c r="FG313" s="48"/>
      <c r="FH313" s="287"/>
      <c r="FI313" s="14"/>
      <c r="FJ313" s="14"/>
      <c r="FK313" s="48"/>
      <c r="FL313" s="287"/>
      <c r="FM313" s="14"/>
      <c r="FN313" s="14"/>
      <c r="FO313" s="48"/>
      <c r="FP313" s="287"/>
      <c r="FQ313" s="14"/>
      <c r="FR313" s="14"/>
      <c r="FS313" s="48"/>
      <c r="FT313" s="48"/>
      <c r="FU313" s="48"/>
      <c r="FV313" s="48"/>
      <c r="FW313" s="48"/>
      <c r="FX313" s="48"/>
      <c r="FY313" s="48"/>
      <c r="FZ313" s="48"/>
      <c r="GA313" s="48"/>
      <c r="GB313" s="48"/>
      <c r="GC313" s="48"/>
      <c r="GD313" s="48"/>
      <c r="GE313" s="48"/>
      <c r="GF313" s="48"/>
      <c r="GG313" s="48"/>
      <c r="GH313" s="48"/>
      <c r="GI313" s="48"/>
      <c r="GJ313" s="48"/>
      <c r="GK313" s="48"/>
      <c r="GL313" s="48"/>
      <c r="GM313" s="48"/>
      <c r="GN313" s="48"/>
      <c r="GO313" s="48"/>
      <c r="GP313" s="48"/>
      <c r="GQ313" s="48"/>
      <c r="GR313" s="48"/>
      <c r="GS313" s="48"/>
      <c r="GT313" s="48"/>
      <c r="GU313" s="48"/>
      <c r="GV313" s="48"/>
      <c r="GW313" s="48"/>
      <c r="GX313" s="48"/>
      <c r="GY313" s="48"/>
      <c r="GZ313" s="48"/>
      <c r="HA313" s="48"/>
      <c r="HB313" s="48"/>
      <c r="HC313" s="48"/>
      <c r="HD313" s="48"/>
      <c r="HE313" s="48"/>
      <c r="HF313" s="48"/>
      <c r="HG313" s="48"/>
      <c r="HH313" s="48"/>
      <c r="HI313" s="48"/>
      <c r="HJ313" s="48"/>
      <c r="HK313" s="48"/>
      <c r="HL313" s="48"/>
      <c r="HM313" s="14"/>
      <c r="HN313" s="14"/>
      <c r="HO313" s="48"/>
      <c r="HP313" s="48"/>
      <c r="HQ313" s="14"/>
      <c r="HR313" s="14"/>
      <c r="HS313" s="48"/>
      <c r="HT313" s="48"/>
      <c r="HU313" s="14"/>
      <c r="HV313" s="14"/>
      <c r="HW313" s="48"/>
      <c r="HX313" s="48"/>
      <c r="HY313" s="14"/>
      <c r="HZ313" s="14"/>
      <c r="IA313" s="48"/>
      <c r="IB313" s="48"/>
      <c r="IC313" s="14"/>
      <c r="ID313" s="14"/>
      <c r="IE313" s="48"/>
      <c r="IF313" s="48"/>
      <c r="IG313" s="14"/>
      <c r="IH313" s="14"/>
      <c r="II313" s="48"/>
      <c r="IJ313" s="48"/>
      <c r="IK313" s="14"/>
      <c r="IL313" s="14"/>
      <c r="IM313" s="48"/>
      <c r="IN313" s="48"/>
      <c r="IO313" s="14"/>
      <c r="IP313" s="14"/>
      <c r="IQ313" s="48"/>
      <c r="IR313" s="48"/>
      <c r="IS313" s="14"/>
    </row>
    <row r="314" spans="1:253" s="26" customFormat="1" ht="31.5" x14ac:dyDescent="0.25">
      <c r="A314" s="118" t="s">
        <v>418</v>
      </c>
      <c r="B314" s="78">
        <f t="shared" si="730"/>
        <v>9096.2000000000007</v>
      </c>
      <c r="C314" s="78">
        <f t="shared" si="731"/>
        <v>28772.51</v>
      </c>
      <c r="D314" s="78">
        <f t="shared" si="732"/>
        <v>28465.097099999999</v>
      </c>
      <c r="E314" s="81">
        <f t="shared" ref="E314" si="811">D314/C314*100</f>
        <v>98.931574270023717</v>
      </c>
      <c r="F314" s="81"/>
      <c r="G314" s="81">
        <f>G315+G316</f>
        <v>0</v>
      </c>
      <c r="H314" s="81">
        <f t="shared" ref="H314:BP314" si="812">H315+H316</f>
        <v>0</v>
      </c>
      <c r="I314" s="81">
        <f t="shared" si="812"/>
        <v>0</v>
      </c>
      <c r="J314" s="81"/>
      <c r="K314" s="81">
        <f t="shared" si="812"/>
        <v>0</v>
      </c>
      <c r="L314" s="81">
        <f t="shared" si="812"/>
        <v>0</v>
      </c>
      <c r="M314" s="81">
        <f t="shared" si="812"/>
        <v>0</v>
      </c>
      <c r="N314" s="81">
        <f t="shared" ref="N314" si="813">N315+N316</f>
        <v>8500</v>
      </c>
      <c r="O314" s="81">
        <f t="shared" si="812"/>
        <v>8500</v>
      </c>
      <c r="P314" s="81">
        <f t="shared" si="812"/>
        <v>8500</v>
      </c>
      <c r="Q314" s="81">
        <f>P314/O314*100</f>
        <v>100</v>
      </c>
      <c r="R314" s="81"/>
      <c r="S314" s="81">
        <f t="shared" si="812"/>
        <v>0</v>
      </c>
      <c r="T314" s="81">
        <f t="shared" si="812"/>
        <v>0</v>
      </c>
      <c r="U314" s="81">
        <f t="shared" si="812"/>
        <v>0</v>
      </c>
      <c r="V314" s="81"/>
      <c r="W314" s="81">
        <f t="shared" si="812"/>
        <v>0</v>
      </c>
      <c r="X314" s="81">
        <f t="shared" si="812"/>
        <v>0</v>
      </c>
      <c r="Y314" s="81">
        <f t="shared" si="812"/>
        <v>0</v>
      </c>
      <c r="Z314" s="81">
        <f t="shared" ref="Z314" si="814">Z315+Z316</f>
        <v>0</v>
      </c>
      <c r="AA314" s="81">
        <f t="shared" si="812"/>
        <v>0</v>
      </c>
      <c r="AB314" s="81">
        <f t="shared" si="812"/>
        <v>0</v>
      </c>
      <c r="AC314" s="81">
        <f t="shared" si="812"/>
        <v>0</v>
      </c>
      <c r="AD314" s="81">
        <f t="shared" ref="AD314" si="815">AD315+AD316</f>
        <v>0</v>
      </c>
      <c r="AE314" s="81">
        <f t="shared" si="812"/>
        <v>0</v>
      </c>
      <c r="AF314" s="81">
        <f t="shared" ref="AF314" si="816">AF315+AF316</f>
        <v>0</v>
      </c>
      <c r="AG314" s="81">
        <f t="shared" si="812"/>
        <v>0</v>
      </c>
      <c r="AH314" s="81">
        <f t="shared" ref="AH314" si="817">AH315+AH316</f>
        <v>596.20000000000005</v>
      </c>
      <c r="AI314" s="81">
        <f t="shared" si="812"/>
        <v>596.20000000000005</v>
      </c>
      <c r="AJ314" s="81">
        <f t="shared" ref="AJ314" si="818">AJ315+AJ316</f>
        <v>596.20000000000005</v>
      </c>
      <c r="AK314" s="79">
        <f t="shared" si="213"/>
        <v>100</v>
      </c>
      <c r="AL314" s="79"/>
      <c r="AM314" s="81">
        <f t="shared" si="812"/>
        <v>2642.21</v>
      </c>
      <c r="AN314" s="81">
        <f t="shared" ref="AN314" si="819">AN315+AN316</f>
        <v>2642.21</v>
      </c>
      <c r="AO314" s="79">
        <f>AN314/AM314*100</f>
        <v>100</v>
      </c>
      <c r="AP314" s="79"/>
      <c r="AQ314" s="81">
        <f t="shared" si="812"/>
        <v>0</v>
      </c>
      <c r="AR314" s="81">
        <f t="shared" si="812"/>
        <v>0</v>
      </c>
      <c r="AS314" s="81">
        <f t="shared" si="812"/>
        <v>0</v>
      </c>
      <c r="AT314" s="81"/>
      <c r="AU314" s="81">
        <f>SUM(AU315:AU323)</f>
        <v>276</v>
      </c>
      <c r="AV314" s="81">
        <f t="shared" ref="AV314:AZ314" si="820">SUM(AV315:AV323)</f>
        <v>276</v>
      </c>
      <c r="AW314" s="81">
        <f>AV314/AU314*100</f>
        <v>100</v>
      </c>
      <c r="AX314" s="81"/>
      <c r="AY314" s="81">
        <f t="shared" si="820"/>
        <v>1585</v>
      </c>
      <c r="AZ314" s="81">
        <f t="shared" si="820"/>
        <v>1585</v>
      </c>
      <c r="BA314" s="81">
        <f t="shared" si="791"/>
        <v>100</v>
      </c>
      <c r="BB314" s="81"/>
      <c r="BC314" s="81">
        <f t="shared" si="812"/>
        <v>1200</v>
      </c>
      <c r="BD314" s="81">
        <f t="shared" ref="BD314" si="821">BD315+BD316</f>
        <v>1200</v>
      </c>
      <c r="BE314" s="81">
        <f>BD314/BC314*100</f>
        <v>100</v>
      </c>
      <c r="BF314" s="81"/>
      <c r="BG314" s="81">
        <f t="shared" si="812"/>
        <v>0</v>
      </c>
      <c r="BH314" s="81">
        <f t="shared" si="812"/>
        <v>0</v>
      </c>
      <c r="BI314" s="81">
        <f t="shared" si="812"/>
        <v>0</v>
      </c>
      <c r="BJ314" s="81"/>
      <c r="BK314" s="81">
        <f t="shared" si="812"/>
        <v>0</v>
      </c>
      <c r="BL314" s="81">
        <f t="shared" si="812"/>
        <v>0</v>
      </c>
      <c r="BM314" s="81">
        <f t="shared" si="812"/>
        <v>0</v>
      </c>
      <c r="BN314" s="81"/>
      <c r="BO314" s="81">
        <f t="shared" si="812"/>
        <v>0</v>
      </c>
      <c r="BP314" s="81">
        <f t="shared" si="812"/>
        <v>0</v>
      </c>
      <c r="BQ314" s="81">
        <f t="shared" ref="BQ314:BY314" si="822">BQ315+BQ316</f>
        <v>0</v>
      </c>
      <c r="BR314" s="81"/>
      <c r="BS314" s="81">
        <f t="shared" si="822"/>
        <v>0</v>
      </c>
      <c r="BT314" s="81">
        <f t="shared" si="822"/>
        <v>0</v>
      </c>
      <c r="BU314" s="81">
        <f t="shared" si="822"/>
        <v>0</v>
      </c>
      <c r="BV314" s="81"/>
      <c r="BW314" s="81">
        <f t="shared" si="822"/>
        <v>0</v>
      </c>
      <c r="BX314" s="81">
        <f t="shared" si="822"/>
        <v>0</v>
      </c>
      <c r="BY314" s="81">
        <f t="shared" si="822"/>
        <v>0</v>
      </c>
      <c r="BZ314" s="81"/>
      <c r="CA314" s="81">
        <f>SUM(CA315:CA323)</f>
        <v>1827.1</v>
      </c>
      <c r="CB314" s="81">
        <f>SUM(CB315:CB323)</f>
        <v>1519.6871000000003</v>
      </c>
      <c r="CC314" s="79">
        <f t="shared" ref="CC314:CC323" si="823">CB314/CA314*100</f>
        <v>83.174818017623579</v>
      </c>
      <c r="CD314" s="79"/>
      <c r="CE314" s="81"/>
      <c r="CF314" s="81">
        <f t="shared" ref="CF314" si="824">CF315+CF316</f>
        <v>0</v>
      </c>
      <c r="CG314" s="79"/>
      <c r="CH314" s="79"/>
      <c r="CI314" s="81">
        <f t="shared" ref="CI314:CK314" si="825">CI315+CI316</f>
        <v>0</v>
      </c>
      <c r="CJ314" s="81">
        <f t="shared" si="825"/>
        <v>0</v>
      </c>
      <c r="CK314" s="81">
        <f t="shared" si="825"/>
        <v>0</v>
      </c>
      <c r="CL314" s="81"/>
      <c r="CM314" s="81">
        <f>SUM(CM315:CM323)</f>
        <v>1861</v>
      </c>
      <c r="CN314" s="81">
        <f t="shared" ref="CN314" si="826">CN315+CN316</f>
        <v>1861</v>
      </c>
      <c r="CO314" s="79">
        <f t="shared" ref="CO314:CO315" si="827">CN314/CM314*100</f>
        <v>100</v>
      </c>
      <c r="CP314" s="79"/>
      <c r="CQ314" s="81">
        <f>SUM(CQ315:CQ323)</f>
        <v>0</v>
      </c>
      <c r="CR314" s="81">
        <f t="shared" ref="CR314" si="828">CR315+CR316</f>
        <v>0</v>
      </c>
      <c r="CS314" s="79"/>
      <c r="CT314" s="79"/>
      <c r="CU314" s="81">
        <f>SUM(CU315:CU323)</f>
        <v>0</v>
      </c>
      <c r="CV314" s="81">
        <f t="shared" ref="CV314" si="829">CV315+CV316</f>
        <v>0</v>
      </c>
      <c r="CW314" s="79"/>
      <c r="CX314" s="79"/>
      <c r="CY314" s="81">
        <f>SUM(CY315:CY323)</f>
        <v>0</v>
      </c>
      <c r="CZ314" s="81">
        <f t="shared" ref="CZ314" si="830">CZ315+CZ316</f>
        <v>0</v>
      </c>
      <c r="DA314" s="79"/>
      <c r="DB314" s="153"/>
      <c r="DC314" s="81">
        <f>SUM(DC315:DC323)</f>
        <v>0</v>
      </c>
      <c r="DD314" s="81">
        <f>SUM(DD315:DD323)</f>
        <v>0</v>
      </c>
      <c r="DE314" s="79"/>
      <c r="DF314" s="79"/>
      <c r="DG314" s="81">
        <f>SUM(DG315:DG323)</f>
        <v>235</v>
      </c>
      <c r="DH314" s="81">
        <f>SUM(DH315:DH323)</f>
        <v>235</v>
      </c>
      <c r="DI314" s="79">
        <f>DH314/DG314*100</f>
        <v>100</v>
      </c>
      <c r="DJ314" s="79"/>
      <c r="DK314" s="81"/>
      <c r="DL314" s="81"/>
      <c r="DM314" s="79"/>
      <c r="DN314" s="79"/>
      <c r="DO314" s="81"/>
      <c r="DP314" s="81"/>
      <c r="DQ314" s="79"/>
      <c r="DR314" s="79"/>
      <c r="DS314" s="81"/>
      <c r="DT314" s="81"/>
      <c r="DU314" s="79"/>
      <c r="DV314" s="79"/>
      <c r="DW314" s="81"/>
      <c r="DX314" s="81"/>
      <c r="DY314" s="79"/>
      <c r="DZ314" s="79"/>
      <c r="EA314" s="81"/>
      <c r="EB314" s="81"/>
      <c r="EC314" s="79"/>
      <c r="ED314" s="79"/>
      <c r="EE314" s="81"/>
      <c r="EF314" s="81"/>
      <c r="EG314" s="79"/>
      <c r="EH314" s="79"/>
      <c r="EI314" s="81"/>
      <c r="EJ314" s="81"/>
      <c r="EK314" s="79"/>
      <c r="EL314" s="79"/>
      <c r="EM314" s="81"/>
      <c r="EN314" s="81"/>
      <c r="EO314" s="79"/>
      <c r="EP314" s="79"/>
      <c r="EQ314" s="81"/>
      <c r="ER314" s="81"/>
      <c r="ES314" s="79"/>
      <c r="ET314" s="79"/>
      <c r="EU314" s="81"/>
      <c r="EV314" s="81"/>
      <c r="EW314" s="79"/>
      <c r="EX314" s="79"/>
      <c r="EY314" s="81"/>
      <c r="EZ314" s="81"/>
      <c r="FA314" s="79"/>
      <c r="FB314" s="79"/>
      <c r="FC314" s="81"/>
      <c r="FD314" s="81"/>
      <c r="FE314" s="79"/>
      <c r="FF314" s="79"/>
      <c r="FG314" s="81"/>
      <c r="FH314" s="81"/>
      <c r="FI314" s="79"/>
      <c r="FJ314" s="79"/>
      <c r="FK314" s="81"/>
      <c r="FL314" s="81"/>
      <c r="FM314" s="79"/>
      <c r="FN314" s="79"/>
      <c r="FO314" s="81"/>
      <c r="FP314" s="81"/>
      <c r="FQ314" s="79"/>
      <c r="FR314" s="79"/>
      <c r="FS314" s="81">
        <f t="shared" ref="FS314:FT314" si="831">FS315+FS316</f>
        <v>0</v>
      </c>
      <c r="FT314" s="81">
        <f t="shared" si="831"/>
        <v>0</v>
      </c>
      <c r="FU314" s="79"/>
      <c r="FV314" s="79"/>
      <c r="FW314" s="81">
        <f t="shared" ref="FW314:FX314" si="832">FW315+FW316</f>
        <v>10000</v>
      </c>
      <c r="FX314" s="81">
        <f t="shared" si="832"/>
        <v>10000</v>
      </c>
      <c r="FY314" s="79">
        <f>FX314/FW314*100</f>
        <v>100</v>
      </c>
      <c r="FZ314" s="79"/>
      <c r="GA314" s="81"/>
      <c r="GB314" s="81"/>
      <c r="GC314" s="79"/>
      <c r="GD314" s="79"/>
      <c r="GE314" s="81"/>
      <c r="GF314" s="81"/>
      <c r="GG314" s="79"/>
      <c r="GH314" s="79"/>
      <c r="GI314" s="81"/>
      <c r="GJ314" s="81"/>
      <c r="GK314" s="79"/>
      <c r="GL314" s="79"/>
      <c r="GM314" s="81"/>
      <c r="GN314" s="81"/>
      <c r="GO314" s="79"/>
      <c r="GP314" s="79"/>
      <c r="GQ314" s="81"/>
      <c r="GR314" s="81"/>
      <c r="GS314" s="79"/>
      <c r="GT314" s="79"/>
      <c r="GU314" s="81"/>
      <c r="GV314" s="81"/>
      <c r="GW314" s="79"/>
      <c r="GX314" s="79"/>
      <c r="GY314" s="81"/>
      <c r="GZ314" s="81"/>
      <c r="HA314" s="79"/>
      <c r="HB314" s="79"/>
      <c r="HC314" s="81"/>
      <c r="HD314" s="81"/>
      <c r="HE314" s="79"/>
      <c r="HF314" s="79"/>
      <c r="HG314" s="81"/>
      <c r="HH314" s="81"/>
      <c r="HI314" s="79"/>
      <c r="HJ314" s="79"/>
      <c r="HK314" s="81">
        <f>SUM(HK315:HK323)</f>
        <v>50</v>
      </c>
      <c r="HL314" s="81">
        <f>SUM(HL315:HL323)</f>
        <v>50</v>
      </c>
      <c r="HM314" s="79">
        <f t="shared" si="751"/>
        <v>100</v>
      </c>
      <c r="HN314" s="79"/>
      <c r="HO314" s="81"/>
      <c r="HP314" s="81"/>
      <c r="HQ314" s="79"/>
      <c r="HR314" s="79"/>
      <c r="HS314" s="81"/>
      <c r="HT314" s="81"/>
      <c r="HU314" s="79"/>
      <c r="HV314" s="79"/>
      <c r="HW314" s="81"/>
      <c r="HX314" s="81"/>
      <c r="HY314" s="79"/>
      <c r="HZ314" s="79"/>
      <c r="IA314" s="81"/>
      <c r="IB314" s="81"/>
      <c r="IC314" s="79"/>
      <c r="ID314" s="79"/>
      <c r="IE314" s="81"/>
      <c r="IF314" s="81"/>
      <c r="IG314" s="79"/>
      <c r="IH314" s="79"/>
      <c r="II314" s="81"/>
      <c r="IJ314" s="81"/>
      <c r="IK314" s="79"/>
      <c r="IL314" s="79"/>
      <c r="IM314" s="81"/>
      <c r="IN314" s="81"/>
      <c r="IO314" s="79"/>
      <c r="IP314" s="79"/>
      <c r="IQ314" s="81"/>
      <c r="IR314" s="81"/>
      <c r="IS314" s="79"/>
    </row>
    <row r="315" spans="1:253" s="12" customFormat="1" ht="31.5" x14ac:dyDescent="0.25">
      <c r="A315" s="57" t="s">
        <v>346</v>
      </c>
      <c r="B315" s="48">
        <f t="shared" si="730"/>
        <v>9096.2000000000007</v>
      </c>
      <c r="C315" s="48">
        <f t="shared" si="731"/>
        <v>18002.510000000002</v>
      </c>
      <c r="D315" s="48">
        <f t="shared" si="732"/>
        <v>17866.53875</v>
      </c>
      <c r="E315" s="15">
        <f t="shared" si="133"/>
        <v>99.244709487732536</v>
      </c>
      <c r="F315" s="15"/>
      <c r="G315" s="15"/>
      <c r="H315" s="15"/>
      <c r="I315" s="15"/>
      <c r="J315" s="15"/>
      <c r="K315" s="15"/>
      <c r="L315" s="15"/>
      <c r="M315" s="15"/>
      <c r="N315" s="15">
        <v>8500</v>
      </c>
      <c r="O315" s="15">
        <v>8500</v>
      </c>
      <c r="P315" s="15">
        <v>8500</v>
      </c>
      <c r="Q315" s="15">
        <f>P315/O315*100</f>
        <v>100</v>
      </c>
      <c r="R315" s="15"/>
      <c r="S315" s="15"/>
      <c r="T315" s="15"/>
      <c r="U315" s="15"/>
      <c r="V315" s="15"/>
      <c r="W315" s="15"/>
      <c r="X315" s="15"/>
      <c r="Y315" s="15"/>
      <c r="Z315" s="15"/>
      <c r="AA315" s="15"/>
      <c r="AB315" s="15"/>
      <c r="AC315" s="14"/>
      <c r="AD315" s="15"/>
      <c r="AE315" s="15"/>
      <c r="AF315" s="15"/>
      <c r="AG315" s="14"/>
      <c r="AH315" s="15">
        <v>596.20000000000005</v>
      </c>
      <c r="AI315" s="15">
        <v>596.20000000000005</v>
      </c>
      <c r="AJ315" s="15">
        <v>596.20000000000005</v>
      </c>
      <c r="AK315" s="14">
        <f t="shared" si="213"/>
        <v>100</v>
      </c>
      <c r="AL315" s="14"/>
      <c r="AM315" s="15">
        <v>2642.21</v>
      </c>
      <c r="AN315" s="15">
        <v>2642.21</v>
      </c>
      <c r="AO315" s="14">
        <f>AN315/AM315*100</f>
        <v>100</v>
      </c>
      <c r="AP315" s="14"/>
      <c r="AQ315" s="15"/>
      <c r="AR315" s="15"/>
      <c r="AS315" s="14"/>
      <c r="AT315" s="14"/>
      <c r="AU315" s="15">
        <v>276</v>
      </c>
      <c r="AV315" s="15">
        <v>276</v>
      </c>
      <c r="AW315" s="15">
        <f>AV315/AU315*100</f>
        <v>100</v>
      </c>
      <c r="AX315" s="15"/>
      <c r="AY315" s="14">
        <v>1585</v>
      </c>
      <c r="AZ315" s="14">
        <v>1585</v>
      </c>
      <c r="BA315" s="15">
        <f t="shared" si="791"/>
        <v>100</v>
      </c>
      <c r="BB315" s="15"/>
      <c r="BC315" s="15">
        <v>1200</v>
      </c>
      <c r="BD315" s="15">
        <v>1200</v>
      </c>
      <c r="BE315" s="15">
        <f>BD315/BC315*100</f>
        <v>100</v>
      </c>
      <c r="BF315" s="15"/>
      <c r="BG315" s="15"/>
      <c r="BH315" s="15"/>
      <c r="BI315" s="14"/>
      <c r="BJ315" s="14"/>
      <c r="BK315" s="15"/>
      <c r="BL315" s="15"/>
      <c r="BM315" s="14"/>
      <c r="BN315" s="14"/>
      <c r="BO315" s="15"/>
      <c r="BP315" s="15"/>
      <c r="BQ315" s="14"/>
      <c r="BR315" s="14"/>
      <c r="BS315" s="15"/>
      <c r="BT315" s="15"/>
      <c r="BU315" s="14"/>
      <c r="BV315" s="14"/>
      <c r="BW315" s="15"/>
      <c r="BX315" s="15"/>
      <c r="BY315" s="14"/>
      <c r="BZ315" s="14"/>
      <c r="CA315" s="48">
        <v>1057.0999999999999</v>
      </c>
      <c r="CB315" s="48">
        <v>921.12874999999997</v>
      </c>
      <c r="CC315" s="14">
        <f t="shared" si="823"/>
        <v>87.137333270267717</v>
      </c>
      <c r="CD315" s="14"/>
      <c r="CE315" s="48"/>
      <c r="CF315" s="15"/>
      <c r="CG315" s="14"/>
      <c r="CH315" s="14"/>
      <c r="CI315" s="15"/>
      <c r="CJ315" s="15"/>
      <c r="CK315" s="14"/>
      <c r="CL315" s="14"/>
      <c r="CM315" s="15">
        <v>1861</v>
      </c>
      <c r="CN315" s="15">
        <v>1861</v>
      </c>
      <c r="CO315" s="14">
        <f t="shared" si="827"/>
        <v>100</v>
      </c>
      <c r="CP315" s="14"/>
      <c r="CQ315" s="15"/>
      <c r="CR315" s="15"/>
      <c r="CS315" s="14"/>
      <c r="CT315" s="14"/>
      <c r="CU315" s="15"/>
      <c r="CV315" s="15"/>
      <c r="CW315" s="14"/>
      <c r="CX315" s="14"/>
      <c r="CY315" s="15"/>
      <c r="CZ315" s="15"/>
      <c r="DA315" s="14"/>
      <c r="DB315" s="155"/>
      <c r="DC315" s="15"/>
      <c r="DD315" s="15"/>
      <c r="DE315" s="14"/>
      <c r="DF315" s="14"/>
      <c r="DG315" s="14">
        <v>235</v>
      </c>
      <c r="DH315" s="14">
        <v>235</v>
      </c>
      <c r="DI315" s="14">
        <f>DH315/DG315*100</f>
        <v>100</v>
      </c>
      <c r="DJ315" s="14"/>
      <c r="DK315" s="14"/>
      <c r="DL315" s="14"/>
      <c r="DM315" s="14"/>
      <c r="DN315" s="14"/>
      <c r="DO315" s="14"/>
      <c r="DP315" s="14"/>
      <c r="DQ315" s="14"/>
      <c r="DR315" s="14"/>
      <c r="DS315" s="14"/>
      <c r="DT315" s="14"/>
      <c r="DU315" s="14"/>
      <c r="DV315" s="14"/>
      <c r="DW315" s="14"/>
      <c r="DX315" s="14"/>
      <c r="DY315" s="14"/>
      <c r="DZ315" s="14"/>
      <c r="EA315" s="14"/>
      <c r="EB315" s="14"/>
      <c r="EC315" s="14"/>
      <c r="ED315" s="14"/>
      <c r="EE315" s="14"/>
      <c r="EF315" s="14"/>
      <c r="EG315" s="14"/>
      <c r="EH315" s="14"/>
      <c r="EI315" s="14"/>
      <c r="EJ315" s="14"/>
      <c r="EK315" s="14"/>
      <c r="EL315" s="14"/>
      <c r="EM315" s="14"/>
      <c r="EN315" s="14"/>
      <c r="EO315" s="14"/>
      <c r="EP315" s="14"/>
      <c r="EQ315" s="14"/>
      <c r="ER315" s="14"/>
      <c r="ES315" s="14"/>
      <c r="ET315" s="14"/>
      <c r="EU315" s="14"/>
      <c r="EV315" s="14"/>
      <c r="EW315" s="14"/>
      <c r="EX315" s="14"/>
      <c r="EY315" s="14"/>
      <c r="EZ315" s="14"/>
      <c r="FA315" s="14"/>
      <c r="FB315" s="14"/>
      <c r="FC315" s="14"/>
      <c r="FD315" s="14"/>
      <c r="FE315" s="14"/>
      <c r="FF315" s="14"/>
      <c r="FG315" s="14"/>
      <c r="FH315" s="14"/>
      <c r="FI315" s="14"/>
      <c r="FJ315" s="14"/>
      <c r="FK315" s="14"/>
      <c r="FL315" s="14"/>
      <c r="FM315" s="14"/>
      <c r="FN315" s="14"/>
      <c r="FO315" s="14"/>
      <c r="FP315" s="14"/>
      <c r="FQ315" s="14"/>
      <c r="FR315" s="14"/>
      <c r="FS315" s="15"/>
      <c r="FT315" s="15"/>
      <c r="FU315" s="14"/>
      <c r="FV315" s="14"/>
      <c r="FW315" s="15"/>
      <c r="FX315" s="15"/>
      <c r="FY315" s="14"/>
      <c r="FZ315" s="14"/>
      <c r="GA315" s="15"/>
      <c r="GB315" s="15"/>
      <c r="GC315" s="14"/>
      <c r="GD315" s="14"/>
      <c r="GE315" s="15"/>
      <c r="GF315" s="15"/>
      <c r="GG315" s="14"/>
      <c r="GH315" s="14"/>
      <c r="GI315" s="15"/>
      <c r="GJ315" s="15"/>
      <c r="GK315" s="14"/>
      <c r="GL315" s="14"/>
      <c r="GM315" s="15"/>
      <c r="GN315" s="15"/>
      <c r="GO315" s="14"/>
      <c r="GP315" s="14"/>
      <c r="GQ315" s="15"/>
      <c r="GR315" s="15"/>
      <c r="GS315" s="14"/>
      <c r="GT315" s="14"/>
      <c r="GU315" s="15"/>
      <c r="GV315" s="15"/>
      <c r="GW315" s="14"/>
      <c r="GX315" s="14"/>
      <c r="GY315" s="15"/>
      <c r="GZ315" s="15"/>
      <c r="HA315" s="14"/>
      <c r="HB315" s="14"/>
      <c r="HC315" s="15"/>
      <c r="HD315" s="15"/>
      <c r="HE315" s="14"/>
      <c r="HF315" s="14"/>
      <c r="HG315" s="15"/>
      <c r="HH315" s="15"/>
      <c r="HI315" s="14"/>
      <c r="HJ315" s="14"/>
      <c r="HK315" s="15">
        <v>50</v>
      </c>
      <c r="HL315" s="15">
        <v>50</v>
      </c>
      <c r="HM315" s="14">
        <f t="shared" si="751"/>
        <v>100</v>
      </c>
      <c r="HN315" s="14"/>
      <c r="HO315" s="15"/>
      <c r="HP315" s="15"/>
      <c r="HQ315" s="14"/>
      <c r="HR315" s="14"/>
      <c r="HS315" s="15"/>
      <c r="HT315" s="15"/>
      <c r="HU315" s="14"/>
      <c r="HV315" s="14"/>
      <c r="HW315" s="15"/>
      <c r="HX315" s="15"/>
      <c r="HY315" s="14"/>
      <c r="HZ315" s="14"/>
      <c r="IA315" s="15"/>
      <c r="IB315" s="15"/>
      <c r="IC315" s="14"/>
      <c r="ID315" s="14"/>
      <c r="IE315" s="15"/>
      <c r="IF315" s="15"/>
      <c r="IG315" s="14"/>
      <c r="IH315" s="14"/>
      <c r="II315" s="15"/>
      <c r="IJ315" s="15"/>
      <c r="IK315" s="14"/>
      <c r="IL315" s="14"/>
      <c r="IM315" s="15"/>
      <c r="IN315" s="15"/>
      <c r="IO315" s="14"/>
      <c r="IP315" s="14"/>
      <c r="IQ315" s="15"/>
      <c r="IR315" s="15"/>
      <c r="IS315" s="14"/>
    </row>
    <row r="316" spans="1:253" s="12" customFormat="1" ht="15.75" x14ac:dyDescent="0.25">
      <c r="A316" s="57" t="s">
        <v>428</v>
      </c>
      <c r="B316" s="48">
        <f t="shared" si="730"/>
        <v>0</v>
      </c>
      <c r="C316" s="48">
        <f t="shared" si="731"/>
        <v>10000</v>
      </c>
      <c r="D316" s="48">
        <f t="shared" si="732"/>
        <v>10000</v>
      </c>
      <c r="E316" s="15">
        <f t="shared" si="133"/>
        <v>100</v>
      </c>
      <c r="F316" s="15"/>
      <c r="G316" s="48"/>
      <c r="H316" s="48"/>
      <c r="I316" s="48"/>
      <c r="J316" s="48"/>
      <c r="K316" s="48"/>
      <c r="L316" s="48"/>
      <c r="M316" s="48"/>
      <c r="N316" s="48"/>
      <c r="O316" s="48"/>
      <c r="P316" s="48"/>
      <c r="Q316" s="48"/>
      <c r="R316" s="48"/>
      <c r="S316" s="287"/>
      <c r="T316" s="287"/>
      <c r="U316" s="287"/>
      <c r="V316" s="287"/>
      <c r="W316" s="287"/>
      <c r="X316" s="287"/>
      <c r="Y316" s="287"/>
      <c r="Z316" s="287"/>
      <c r="AA316" s="287"/>
      <c r="AB316" s="287"/>
      <c r="AC316" s="287"/>
      <c r="AD316" s="287"/>
      <c r="AE316" s="287"/>
      <c r="AF316" s="287"/>
      <c r="AG316" s="287"/>
      <c r="AH316" s="48"/>
      <c r="AI316" s="48"/>
      <c r="AJ316" s="48"/>
      <c r="AK316" s="48"/>
      <c r="AL316" s="48"/>
      <c r="AM316" s="287"/>
      <c r="AN316" s="287"/>
      <c r="AO316" s="287"/>
      <c r="AP316" s="287"/>
      <c r="AQ316" s="287"/>
      <c r="AR316" s="287"/>
      <c r="AS316" s="287"/>
      <c r="AT316" s="287"/>
      <c r="AU316" s="287"/>
      <c r="AV316" s="287"/>
      <c r="AW316" s="15"/>
      <c r="AX316" s="15"/>
      <c r="AY316" s="287"/>
      <c r="AZ316" s="287"/>
      <c r="BA316" s="287"/>
      <c r="BB316" s="287"/>
      <c r="BC316" s="287"/>
      <c r="BD316" s="287"/>
      <c r="BE316" s="15"/>
      <c r="BF316" s="15"/>
      <c r="BG316" s="287"/>
      <c r="BH316" s="287"/>
      <c r="BI316" s="287"/>
      <c r="BJ316" s="287"/>
      <c r="BK316" s="287"/>
      <c r="BL316" s="287"/>
      <c r="BM316" s="287"/>
      <c r="BN316" s="287"/>
      <c r="BO316" s="287"/>
      <c r="BP316" s="287"/>
      <c r="BQ316" s="287"/>
      <c r="BR316" s="287"/>
      <c r="BS316" s="287"/>
      <c r="BT316" s="287"/>
      <c r="BU316" s="287"/>
      <c r="BV316" s="287"/>
      <c r="BW316" s="287"/>
      <c r="BX316" s="287"/>
      <c r="BY316" s="287"/>
      <c r="BZ316" s="287"/>
      <c r="CA316" s="48"/>
      <c r="CB316" s="48"/>
      <c r="CC316" s="14"/>
      <c r="CD316" s="14"/>
      <c r="CE316" s="48"/>
      <c r="CF316" s="15"/>
      <c r="CG316" s="287"/>
      <c r="CH316" s="287"/>
      <c r="CI316" s="287"/>
      <c r="CJ316" s="287"/>
      <c r="CK316" s="287"/>
      <c r="CL316" s="287"/>
      <c r="CM316" s="15"/>
      <c r="CN316" s="15"/>
      <c r="CO316" s="287"/>
      <c r="CP316" s="287"/>
      <c r="CQ316" s="15"/>
      <c r="CR316" s="15"/>
      <c r="CS316" s="287"/>
      <c r="CT316" s="287"/>
      <c r="CU316" s="15"/>
      <c r="CV316" s="15"/>
      <c r="CW316" s="287"/>
      <c r="CX316" s="287"/>
      <c r="CY316" s="15"/>
      <c r="CZ316" s="15"/>
      <c r="DA316" s="287"/>
      <c r="DB316" s="275"/>
      <c r="DC316" s="15"/>
      <c r="DD316" s="15"/>
      <c r="DE316" s="287"/>
      <c r="DF316" s="287"/>
      <c r="DG316" s="15"/>
      <c r="DH316" s="15"/>
      <c r="DI316" s="14"/>
      <c r="DJ316" s="14"/>
      <c r="DK316" s="15"/>
      <c r="DL316" s="15"/>
      <c r="DM316" s="14"/>
      <c r="DN316" s="14"/>
      <c r="DO316" s="15"/>
      <c r="DP316" s="15"/>
      <c r="DQ316" s="14"/>
      <c r="DR316" s="14"/>
      <c r="DS316" s="15"/>
      <c r="DT316" s="15"/>
      <c r="DU316" s="14"/>
      <c r="DV316" s="14"/>
      <c r="DW316" s="15"/>
      <c r="DX316" s="15"/>
      <c r="DY316" s="14"/>
      <c r="DZ316" s="14"/>
      <c r="EA316" s="15"/>
      <c r="EB316" s="15"/>
      <c r="EC316" s="14"/>
      <c r="ED316" s="14"/>
      <c r="EE316" s="15"/>
      <c r="EF316" s="15"/>
      <c r="EG316" s="14"/>
      <c r="EH316" s="14"/>
      <c r="EI316" s="15"/>
      <c r="EJ316" s="15"/>
      <c r="EK316" s="14"/>
      <c r="EL316" s="14"/>
      <c r="EM316" s="15"/>
      <c r="EN316" s="15"/>
      <c r="EO316" s="14"/>
      <c r="EP316" s="14"/>
      <c r="EQ316" s="15"/>
      <c r="ER316" s="15"/>
      <c r="ES316" s="14"/>
      <c r="ET316" s="14"/>
      <c r="EU316" s="15"/>
      <c r="EV316" s="15"/>
      <c r="EW316" s="14"/>
      <c r="EX316" s="14"/>
      <c r="EY316" s="15"/>
      <c r="EZ316" s="15"/>
      <c r="FA316" s="14"/>
      <c r="FB316" s="14"/>
      <c r="FC316" s="15"/>
      <c r="FD316" s="15"/>
      <c r="FE316" s="14"/>
      <c r="FF316" s="14"/>
      <c r="FG316" s="15"/>
      <c r="FH316" s="15"/>
      <c r="FI316" s="14"/>
      <c r="FJ316" s="14"/>
      <c r="FK316" s="15"/>
      <c r="FL316" s="15"/>
      <c r="FM316" s="14"/>
      <c r="FN316" s="14"/>
      <c r="FO316" s="15"/>
      <c r="FP316" s="15"/>
      <c r="FQ316" s="14"/>
      <c r="FR316" s="14"/>
      <c r="FS316" s="48"/>
      <c r="FT316" s="15"/>
      <c r="FU316" s="48"/>
      <c r="FV316" s="48"/>
      <c r="FW316" s="133">
        <v>10000</v>
      </c>
      <c r="FX316" s="133">
        <v>10000</v>
      </c>
      <c r="FY316" s="14">
        <f t="shared" ref="FY316" si="833">FX316/FW316*100</f>
        <v>100</v>
      </c>
      <c r="FZ316" s="48"/>
      <c r="GA316" s="133"/>
      <c r="GB316" s="15"/>
      <c r="GC316" s="48"/>
      <c r="GD316" s="48"/>
      <c r="GE316" s="133"/>
      <c r="GF316" s="15"/>
      <c r="GG316" s="48"/>
      <c r="GH316" s="48"/>
      <c r="GI316" s="133"/>
      <c r="GJ316" s="15"/>
      <c r="GK316" s="48"/>
      <c r="GL316" s="48"/>
      <c r="GM316" s="133"/>
      <c r="GN316" s="15"/>
      <c r="GO316" s="48"/>
      <c r="GP316" s="48"/>
      <c r="GQ316" s="133"/>
      <c r="GR316" s="15"/>
      <c r="GS316" s="48"/>
      <c r="GT316" s="48"/>
      <c r="GU316" s="133"/>
      <c r="GV316" s="15"/>
      <c r="GW316" s="48"/>
      <c r="GX316" s="48"/>
      <c r="GY316" s="133"/>
      <c r="GZ316" s="15"/>
      <c r="HA316" s="48"/>
      <c r="HB316" s="48"/>
      <c r="HC316" s="133"/>
      <c r="HD316" s="15"/>
      <c r="HE316" s="48"/>
      <c r="HF316" s="48"/>
      <c r="HG316" s="133"/>
      <c r="HH316" s="133"/>
      <c r="HI316" s="48"/>
      <c r="HJ316" s="48"/>
      <c r="HK316" s="133"/>
      <c r="HL316" s="15"/>
      <c r="HM316" s="14"/>
      <c r="HN316" s="14"/>
      <c r="HO316" s="133"/>
      <c r="HP316" s="15"/>
      <c r="HQ316" s="14"/>
      <c r="HR316" s="14"/>
      <c r="HS316" s="133"/>
      <c r="HT316" s="15"/>
      <c r="HU316" s="14"/>
      <c r="HV316" s="14"/>
      <c r="HW316" s="133"/>
      <c r="HX316" s="15"/>
      <c r="HY316" s="14"/>
      <c r="HZ316" s="14"/>
      <c r="IA316" s="133"/>
      <c r="IB316" s="15"/>
      <c r="IC316" s="14"/>
      <c r="ID316" s="14"/>
      <c r="IE316" s="133"/>
      <c r="IF316" s="15"/>
      <c r="IG316" s="14"/>
      <c r="IH316" s="14"/>
      <c r="II316" s="133"/>
      <c r="IJ316" s="15"/>
      <c r="IK316" s="14"/>
      <c r="IL316" s="14"/>
      <c r="IM316" s="133"/>
      <c r="IN316" s="15"/>
      <c r="IO316" s="14"/>
      <c r="IP316" s="14"/>
      <c r="IQ316" s="133"/>
      <c r="IR316" s="15"/>
      <c r="IS316" s="14"/>
    </row>
    <row r="317" spans="1:253" s="12" customFormat="1" ht="15.75" x14ac:dyDescent="0.25">
      <c r="A317" s="57" t="s">
        <v>606</v>
      </c>
      <c r="B317" s="48">
        <f t="shared" si="730"/>
        <v>0</v>
      </c>
      <c r="C317" s="48">
        <f t="shared" si="731"/>
        <v>47.8</v>
      </c>
      <c r="D317" s="48">
        <f t="shared" si="732"/>
        <v>39.580349999999996</v>
      </c>
      <c r="E317" s="15">
        <f t="shared" si="133"/>
        <v>82.804079497907949</v>
      </c>
      <c r="F317" s="15"/>
      <c r="G317" s="48"/>
      <c r="H317" s="48"/>
      <c r="I317" s="48"/>
      <c r="J317" s="48"/>
      <c r="K317" s="48"/>
      <c r="L317" s="48"/>
      <c r="M317" s="48"/>
      <c r="N317" s="48"/>
      <c r="O317" s="48"/>
      <c r="P317" s="48"/>
      <c r="Q317" s="48"/>
      <c r="R317" s="48"/>
      <c r="S317" s="287"/>
      <c r="T317" s="287"/>
      <c r="U317" s="287"/>
      <c r="V317" s="287"/>
      <c r="W317" s="287"/>
      <c r="X317" s="287"/>
      <c r="Y317" s="287"/>
      <c r="Z317" s="287"/>
      <c r="AA317" s="287"/>
      <c r="AB317" s="287"/>
      <c r="AC317" s="287"/>
      <c r="AD317" s="287"/>
      <c r="AE317" s="287"/>
      <c r="AF317" s="287"/>
      <c r="AG317" s="287"/>
      <c r="AH317" s="48"/>
      <c r="AI317" s="48"/>
      <c r="AJ317" s="48"/>
      <c r="AK317" s="48"/>
      <c r="AL317" s="48"/>
      <c r="AM317" s="287"/>
      <c r="AN317" s="287"/>
      <c r="AO317" s="287"/>
      <c r="AP317" s="287"/>
      <c r="AQ317" s="287"/>
      <c r="AR317" s="287"/>
      <c r="AS317" s="287"/>
      <c r="AT317" s="287"/>
      <c r="AU317" s="287"/>
      <c r="AV317" s="287"/>
      <c r="AW317" s="15"/>
      <c r="AX317" s="15"/>
      <c r="AY317" s="287"/>
      <c r="AZ317" s="287"/>
      <c r="BA317" s="287"/>
      <c r="BB317" s="287"/>
      <c r="BC317" s="287"/>
      <c r="BD317" s="287"/>
      <c r="BE317" s="15"/>
      <c r="BF317" s="15"/>
      <c r="BG317" s="287"/>
      <c r="BH317" s="287"/>
      <c r="BI317" s="287"/>
      <c r="BJ317" s="287"/>
      <c r="BK317" s="287"/>
      <c r="BL317" s="287"/>
      <c r="BM317" s="287"/>
      <c r="BN317" s="287"/>
      <c r="BO317" s="287"/>
      <c r="BP317" s="287"/>
      <c r="BQ317" s="287"/>
      <c r="BR317" s="287"/>
      <c r="BS317" s="287"/>
      <c r="BT317" s="287"/>
      <c r="BU317" s="287"/>
      <c r="BV317" s="287"/>
      <c r="BW317" s="287"/>
      <c r="BX317" s="287"/>
      <c r="BY317" s="287"/>
      <c r="BZ317" s="287"/>
      <c r="CA317" s="48">
        <v>47.8</v>
      </c>
      <c r="CB317" s="48">
        <v>39.580349999999996</v>
      </c>
      <c r="CC317" s="14">
        <f t="shared" si="823"/>
        <v>82.804079497907949</v>
      </c>
      <c r="CD317" s="14"/>
      <c r="CE317" s="48"/>
      <c r="CF317" s="15"/>
      <c r="CG317" s="287"/>
      <c r="CH317" s="287"/>
      <c r="CI317" s="287"/>
      <c r="CJ317" s="287"/>
      <c r="CK317" s="287"/>
      <c r="CL317" s="287"/>
      <c r="CM317" s="48"/>
      <c r="CN317" s="15"/>
      <c r="CO317" s="287"/>
      <c r="CP317" s="287"/>
      <c r="CQ317" s="48"/>
      <c r="CR317" s="15"/>
      <c r="CS317" s="287"/>
      <c r="CT317" s="287"/>
      <c r="CU317" s="48"/>
      <c r="CV317" s="15"/>
      <c r="CW317" s="287"/>
      <c r="CX317" s="287"/>
      <c r="CY317" s="48"/>
      <c r="CZ317" s="15"/>
      <c r="DA317" s="287"/>
      <c r="DB317" s="275"/>
      <c r="DC317" s="48"/>
      <c r="DD317" s="48"/>
      <c r="DE317" s="287"/>
      <c r="DF317" s="287"/>
      <c r="DG317" s="48"/>
      <c r="DH317" s="48"/>
      <c r="DI317" s="14"/>
      <c r="DJ317" s="14"/>
      <c r="DK317" s="48"/>
      <c r="DL317" s="15"/>
      <c r="DM317" s="14"/>
      <c r="DN317" s="14"/>
      <c r="DO317" s="48"/>
      <c r="DP317" s="15"/>
      <c r="DQ317" s="14"/>
      <c r="DR317" s="14"/>
      <c r="DS317" s="48"/>
      <c r="DT317" s="15"/>
      <c r="DU317" s="14"/>
      <c r="DV317" s="14"/>
      <c r="DW317" s="48"/>
      <c r="DX317" s="15"/>
      <c r="DY317" s="14"/>
      <c r="DZ317" s="14"/>
      <c r="EA317" s="48"/>
      <c r="EB317" s="15"/>
      <c r="EC317" s="14"/>
      <c r="ED317" s="14"/>
      <c r="EE317" s="48"/>
      <c r="EF317" s="15"/>
      <c r="EG317" s="14"/>
      <c r="EH317" s="14"/>
      <c r="EI317" s="48"/>
      <c r="EJ317" s="15"/>
      <c r="EK317" s="14"/>
      <c r="EL317" s="14"/>
      <c r="EM317" s="48"/>
      <c r="EN317" s="15"/>
      <c r="EO317" s="14"/>
      <c r="EP317" s="14"/>
      <c r="EQ317" s="48"/>
      <c r="ER317" s="15"/>
      <c r="ES317" s="14"/>
      <c r="ET317" s="14"/>
      <c r="EU317" s="48"/>
      <c r="EV317" s="15"/>
      <c r="EW317" s="14"/>
      <c r="EX317" s="14"/>
      <c r="EY317" s="48"/>
      <c r="EZ317" s="15"/>
      <c r="FA317" s="14"/>
      <c r="FB317" s="14"/>
      <c r="FC317" s="48"/>
      <c r="FD317" s="15"/>
      <c r="FE317" s="14"/>
      <c r="FF317" s="14"/>
      <c r="FG317" s="48"/>
      <c r="FH317" s="15"/>
      <c r="FI317" s="14"/>
      <c r="FJ317" s="14"/>
      <c r="FK317" s="48"/>
      <c r="FL317" s="15"/>
      <c r="FM317" s="14"/>
      <c r="FN317" s="14"/>
      <c r="FO317" s="48"/>
      <c r="FP317" s="15"/>
      <c r="FQ317" s="14"/>
      <c r="FR317" s="14"/>
      <c r="FS317" s="48"/>
      <c r="FT317" s="15"/>
      <c r="FU317" s="48"/>
      <c r="FV317" s="48"/>
      <c r="FW317" s="48"/>
      <c r="FX317" s="15"/>
      <c r="FY317" s="48"/>
      <c r="FZ317" s="48"/>
      <c r="GA317" s="48"/>
      <c r="GB317" s="15"/>
      <c r="GC317" s="48"/>
      <c r="GD317" s="48"/>
      <c r="GE317" s="48"/>
      <c r="GF317" s="15"/>
      <c r="GG317" s="48"/>
      <c r="GH317" s="48"/>
      <c r="GI317" s="48"/>
      <c r="GJ317" s="15"/>
      <c r="GK317" s="48"/>
      <c r="GL317" s="48"/>
      <c r="GM317" s="48"/>
      <c r="GN317" s="15"/>
      <c r="GO317" s="48"/>
      <c r="GP317" s="48"/>
      <c r="GQ317" s="48"/>
      <c r="GR317" s="15"/>
      <c r="GS317" s="48"/>
      <c r="GT317" s="48"/>
      <c r="GU317" s="48"/>
      <c r="GV317" s="15"/>
      <c r="GW317" s="48"/>
      <c r="GX317" s="48"/>
      <c r="GY317" s="48"/>
      <c r="GZ317" s="15"/>
      <c r="HA317" s="48"/>
      <c r="HB317" s="48"/>
      <c r="HC317" s="48"/>
      <c r="HD317" s="15"/>
      <c r="HE317" s="48"/>
      <c r="HF317" s="48"/>
      <c r="HG317" s="48"/>
      <c r="HH317" s="48"/>
      <c r="HI317" s="48"/>
      <c r="HJ317" s="48"/>
      <c r="HK317" s="48"/>
      <c r="HL317" s="15"/>
      <c r="HM317" s="14"/>
      <c r="HN317" s="14"/>
      <c r="HO317" s="48"/>
      <c r="HP317" s="15"/>
      <c r="HQ317" s="14"/>
      <c r="HR317" s="14"/>
      <c r="HS317" s="48"/>
      <c r="HT317" s="15"/>
      <c r="HU317" s="14"/>
      <c r="HV317" s="14"/>
      <c r="HW317" s="48"/>
      <c r="HX317" s="15"/>
      <c r="HY317" s="14"/>
      <c r="HZ317" s="14"/>
      <c r="IA317" s="48"/>
      <c r="IB317" s="15"/>
      <c r="IC317" s="14"/>
      <c r="ID317" s="14"/>
      <c r="IE317" s="48"/>
      <c r="IF317" s="15"/>
      <c r="IG317" s="14"/>
      <c r="IH317" s="14"/>
      <c r="II317" s="48"/>
      <c r="IJ317" s="15"/>
      <c r="IK317" s="14"/>
      <c r="IL317" s="14"/>
      <c r="IM317" s="48"/>
      <c r="IN317" s="15"/>
      <c r="IO317" s="14"/>
      <c r="IP317" s="14"/>
      <c r="IQ317" s="48"/>
      <c r="IR317" s="15"/>
      <c r="IS317" s="14"/>
    </row>
    <row r="318" spans="1:253" s="12" customFormat="1" ht="15.75" x14ac:dyDescent="0.25">
      <c r="A318" s="57" t="s">
        <v>664</v>
      </c>
      <c r="B318" s="48">
        <f t="shared" si="730"/>
        <v>0</v>
      </c>
      <c r="C318" s="48">
        <f t="shared" si="731"/>
        <v>92.7</v>
      </c>
      <c r="D318" s="48">
        <f t="shared" si="732"/>
        <v>50.63035</v>
      </c>
      <c r="E318" s="15">
        <f t="shared" si="133"/>
        <v>54.617421790722766</v>
      </c>
      <c r="F318" s="15"/>
      <c r="G318" s="48"/>
      <c r="H318" s="48"/>
      <c r="I318" s="48"/>
      <c r="J318" s="48"/>
      <c r="K318" s="48"/>
      <c r="L318" s="48"/>
      <c r="M318" s="48"/>
      <c r="N318" s="48"/>
      <c r="O318" s="48"/>
      <c r="P318" s="48"/>
      <c r="Q318" s="48"/>
      <c r="R318" s="48"/>
      <c r="S318" s="287"/>
      <c r="T318" s="287"/>
      <c r="U318" s="287"/>
      <c r="V318" s="287"/>
      <c r="W318" s="287"/>
      <c r="X318" s="287"/>
      <c r="Y318" s="287"/>
      <c r="Z318" s="287"/>
      <c r="AA318" s="287"/>
      <c r="AB318" s="287"/>
      <c r="AC318" s="287"/>
      <c r="AD318" s="287"/>
      <c r="AE318" s="287"/>
      <c r="AF318" s="287"/>
      <c r="AG318" s="287"/>
      <c r="AH318" s="48"/>
      <c r="AI318" s="48"/>
      <c r="AJ318" s="48"/>
      <c r="AK318" s="48"/>
      <c r="AL318" s="48"/>
      <c r="AM318" s="287"/>
      <c r="AN318" s="287"/>
      <c r="AO318" s="287"/>
      <c r="AP318" s="287"/>
      <c r="AQ318" s="287"/>
      <c r="AR318" s="287"/>
      <c r="AS318" s="287"/>
      <c r="AT318" s="287"/>
      <c r="AU318" s="287"/>
      <c r="AV318" s="287"/>
      <c r="AW318" s="15"/>
      <c r="AX318" s="15"/>
      <c r="AY318" s="287"/>
      <c r="AZ318" s="287"/>
      <c r="BA318" s="287"/>
      <c r="BB318" s="287"/>
      <c r="BC318" s="287"/>
      <c r="BD318" s="287"/>
      <c r="BE318" s="15"/>
      <c r="BF318" s="15"/>
      <c r="BG318" s="287"/>
      <c r="BH318" s="287"/>
      <c r="BI318" s="287"/>
      <c r="BJ318" s="287"/>
      <c r="BK318" s="287"/>
      <c r="BL318" s="287"/>
      <c r="BM318" s="287"/>
      <c r="BN318" s="287"/>
      <c r="BO318" s="287"/>
      <c r="BP318" s="287"/>
      <c r="BQ318" s="287"/>
      <c r="BR318" s="287"/>
      <c r="BS318" s="287"/>
      <c r="BT318" s="287"/>
      <c r="BU318" s="287"/>
      <c r="BV318" s="287"/>
      <c r="BW318" s="287"/>
      <c r="BX318" s="287"/>
      <c r="BY318" s="287"/>
      <c r="BZ318" s="287"/>
      <c r="CA318" s="48">
        <v>92.7</v>
      </c>
      <c r="CB318" s="48">
        <v>50.63035</v>
      </c>
      <c r="CC318" s="14">
        <f t="shared" si="823"/>
        <v>54.617421790722766</v>
      </c>
      <c r="CD318" s="14"/>
      <c r="CE318" s="48"/>
      <c r="CF318" s="15"/>
      <c r="CG318" s="287"/>
      <c r="CH318" s="287"/>
      <c r="CI318" s="287"/>
      <c r="CJ318" s="287"/>
      <c r="CK318" s="287"/>
      <c r="CL318" s="287"/>
      <c r="CM318" s="48"/>
      <c r="CN318" s="15"/>
      <c r="CO318" s="287"/>
      <c r="CP318" s="287"/>
      <c r="CQ318" s="48"/>
      <c r="CR318" s="15"/>
      <c r="CS318" s="287"/>
      <c r="CT318" s="287"/>
      <c r="CU318" s="48"/>
      <c r="CV318" s="15"/>
      <c r="CW318" s="287"/>
      <c r="CX318" s="287"/>
      <c r="CY318" s="48"/>
      <c r="CZ318" s="15"/>
      <c r="DA318" s="287"/>
      <c r="DB318" s="275"/>
      <c r="DC318" s="48"/>
      <c r="DD318" s="48"/>
      <c r="DE318" s="287"/>
      <c r="DF318" s="287"/>
      <c r="DG318" s="48"/>
      <c r="DH318" s="48"/>
      <c r="DI318" s="14"/>
      <c r="DJ318" s="14"/>
      <c r="DK318" s="48"/>
      <c r="DL318" s="15"/>
      <c r="DM318" s="14"/>
      <c r="DN318" s="14"/>
      <c r="DO318" s="48"/>
      <c r="DP318" s="15"/>
      <c r="DQ318" s="14"/>
      <c r="DR318" s="14"/>
      <c r="DS318" s="48"/>
      <c r="DT318" s="15"/>
      <c r="DU318" s="14"/>
      <c r="DV318" s="14"/>
      <c r="DW318" s="48"/>
      <c r="DX318" s="15"/>
      <c r="DY318" s="14"/>
      <c r="DZ318" s="14"/>
      <c r="EA318" s="48"/>
      <c r="EB318" s="15"/>
      <c r="EC318" s="14"/>
      <c r="ED318" s="14"/>
      <c r="EE318" s="48"/>
      <c r="EF318" s="15"/>
      <c r="EG318" s="14"/>
      <c r="EH318" s="14"/>
      <c r="EI318" s="48"/>
      <c r="EJ318" s="15"/>
      <c r="EK318" s="14"/>
      <c r="EL318" s="14"/>
      <c r="EM318" s="48"/>
      <c r="EN318" s="15"/>
      <c r="EO318" s="14"/>
      <c r="EP318" s="14"/>
      <c r="EQ318" s="48"/>
      <c r="ER318" s="15"/>
      <c r="ES318" s="14"/>
      <c r="ET318" s="14"/>
      <c r="EU318" s="48"/>
      <c r="EV318" s="15"/>
      <c r="EW318" s="14"/>
      <c r="EX318" s="14"/>
      <c r="EY318" s="48"/>
      <c r="EZ318" s="15"/>
      <c r="FA318" s="14"/>
      <c r="FB318" s="14"/>
      <c r="FC318" s="48"/>
      <c r="FD318" s="15"/>
      <c r="FE318" s="14"/>
      <c r="FF318" s="14"/>
      <c r="FG318" s="48"/>
      <c r="FH318" s="15"/>
      <c r="FI318" s="14"/>
      <c r="FJ318" s="14"/>
      <c r="FK318" s="48"/>
      <c r="FL318" s="15"/>
      <c r="FM318" s="14"/>
      <c r="FN318" s="14"/>
      <c r="FO318" s="48"/>
      <c r="FP318" s="15"/>
      <c r="FQ318" s="14"/>
      <c r="FR318" s="14"/>
      <c r="FS318" s="48"/>
      <c r="FT318" s="15"/>
      <c r="FU318" s="48"/>
      <c r="FV318" s="48"/>
      <c r="FW318" s="48"/>
      <c r="FX318" s="15"/>
      <c r="FY318" s="48"/>
      <c r="FZ318" s="48"/>
      <c r="GA318" s="48"/>
      <c r="GB318" s="15"/>
      <c r="GC318" s="48"/>
      <c r="GD318" s="48"/>
      <c r="GE318" s="48"/>
      <c r="GF318" s="15"/>
      <c r="GG318" s="48"/>
      <c r="GH318" s="48"/>
      <c r="GI318" s="48"/>
      <c r="GJ318" s="15"/>
      <c r="GK318" s="48"/>
      <c r="GL318" s="48"/>
      <c r="GM318" s="48"/>
      <c r="GN318" s="15"/>
      <c r="GO318" s="48"/>
      <c r="GP318" s="48"/>
      <c r="GQ318" s="48"/>
      <c r="GR318" s="15"/>
      <c r="GS318" s="48"/>
      <c r="GT318" s="48"/>
      <c r="GU318" s="48"/>
      <c r="GV318" s="15"/>
      <c r="GW318" s="48"/>
      <c r="GX318" s="48"/>
      <c r="GY318" s="48"/>
      <c r="GZ318" s="15"/>
      <c r="HA318" s="48"/>
      <c r="HB318" s="48"/>
      <c r="HC318" s="48"/>
      <c r="HD318" s="15"/>
      <c r="HE318" s="48"/>
      <c r="HF318" s="48"/>
      <c r="HG318" s="48"/>
      <c r="HH318" s="48"/>
      <c r="HI318" s="48"/>
      <c r="HJ318" s="48"/>
      <c r="HK318" s="48"/>
      <c r="HL318" s="15"/>
      <c r="HM318" s="14"/>
      <c r="HN318" s="14"/>
      <c r="HO318" s="48"/>
      <c r="HP318" s="15"/>
      <c r="HQ318" s="14"/>
      <c r="HR318" s="14"/>
      <c r="HS318" s="48"/>
      <c r="HT318" s="15"/>
      <c r="HU318" s="14"/>
      <c r="HV318" s="14"/>
      <c r="HW318" s="48"/>
      <c r="HX318" s="15"/>
      <c r="HY318" s="14"/>
      <c r="HZ318" s="14"/>
      <c r="IA318" s="48"/>
      <c r="IB318" s="15"/>
      <c r="IC318" s="14"/>
      <c r="ID318" s="14"/>
      <c r="IE318" s="48"/>
      <c r="IF318" s="15"/>
      <c r="IG318" s="14"/>
      <c r="IH318" s="14"/>
      <c r="II318" s="48"/>
      <c r="IJ318" s="15"/>
      <c r="IK318" s="14"/>
      <c r="IL318" s="14"/>
      <c r="IM318" s="48"/>
      <c r="IN318" s="15"/>
      <c r="IO318" s="14"/>
      <c r="IP318" s="14"/>
      <c r="IQ318" s="48"/>
      <c r="IR318" s="15"/>
      <c r="IS318" s="14"/>
    </row>
    <row r="319" spans="1:253" s="12" customFormat="1" ht="15.75" x14ac:dyDescent="0.25">
      <c r="A319" s="57" t="s">
        <v>436</v>
      </c>
      <c r="B319" s="48">
        <f t="shared" si="730"/>
        <v>0</v>
      </c>
      <c r="C319" s="48">
        <f t="shared" si="731"/>
        <v>79.099999999999994</v>
      </c>
      <c r="D319" s="48">
        <f t="shared" si="732"/>
        <v>63.968720000000005</v>
      </c>
      <c r="E319" s="15">
        <f t="shared" si="133"/>
        <v>80.870695322376747</v>
      </c>
      <c r="F319" s="15"/>
      <c r="G319" s="48"/>
      <c r="H319" s="48"/>
      <c r="I319" s="48"/>
      <c r="J319" s="48"/>
      <c r="K319" s="48"/>
      <c r="L319" s="48"/>
      <c r="M319" s="48"/>
      <c r="N319" s="48"/>
      <c r="O319" s="48"/>
      <c r="P319" s="48"/>
      <c r="Q319" s="48"/>
      <c r="R319" s="48"/>
      <c r="S319" s="287"/>
      <c r="T319" s="287"/>
      <c r="U319" s="287"/>
      <c r="V319" s="287"/>
      <c r="W319" s="287"/>
      <c r="X319" s="287"/>
      <c r="Y319" s="287"/>
      <c r="Z319" s="287"/>
      <c r="AA319" s="287"/>
      <c r="AB319" s="287"/>
      <c r="AC319" s="287"/>
      <c r="AD319" s="287"/>
      <c r="AE319" s="287"/>
      <c r="AF319" s="287"/>
      <c r="AG319" s="287"/>
      <c r="AH319" s="48"/>
      <c r="AI319" s="48"/>
      <c r="AJ319" s="48"/>
      <c r="AK319" s="48"/>
      <c r="AL319" s="48"/>
      <c r="AM319" s="287"/>
      <c r="AN319" s="287"/>
      <c r="AO319" s="287"/>
      <c r="AP319" s="287"/>
      <c r="AQ319" s="287"/>
      <c r="AR319" s="287"/>
      <c r="AS319" s="287"/>
      <c r="AT319" s="287"/>
      <c r="AU319" s="287"/>
      <c r="AV319" s="287"/>
      <c r="AW319" s="15"/>
      <c r="AX319" s="15"/>
      <c r="AY319" s="287"/>
      <c r="AZ319" s="287"/>
      <c r="BA319" s="287"/>
      <c r="BB319" s="287"/>
      <c r="BC319" s="287"/>
      <c r="BD319" s="287"/>
      <c r="BE319" s="15"/>
      <c r="BF319" s="15"/>
      <c r="BG319" s="287"/>
      <c r="BH319" s="287"/>
      <c r="BI319" s="287"/>
      <c r="BJ319" s="287"/>
      <c r="BK319" s="287"/>
      <c r="BL319" s="287"/>
      <c r="BM319" s="287"/>
      <c r="BN319" s="287"/>
      <c r="BO319" s="287"/>
      <c r="BP319" s="287"/>
      <c r="BQ319" s="287"/>
      <c r="BR319" s="287"/>
      <c r="BS319" s="287"/>
      <c r="BT319" s="287"/>
      <c r="BU319" s="287"/>
      <c r="BV319" s="287"/>
      <c r="BW319" s="287"/>
      <c r="BX319" s="287"/>
      <c r="BY319" s="287"/>
      <c r="BZ319" s="287"/>
      <c r="CA319" s="48">
        <v>79.099999999999994</v>
      </c>
      <c r="CB319" s="48">
        <v>63.968720000000005</v>
      </c>
      <c r="CC319" s="14">
        <f t="shared" si="823"/>
        <v>80.870695322376747</v>
      </c>
      <c r="CD319" s="14"/>
      <c r="CE319" s="48"/>
      <c r="CF319" s="15"/>
      <c r="CG319" s="287"/>
      <c r="CH319" s="287"/>
      <c r="CI319" s="287"/>
      <c r="CJ319" s="287"/>
      <c r="CK319" s="287"/>
      <c r="CL319" s="287"/>
      <c r="CM319" s="48"/>
      <c r="CN319" s="15"/>
      <c r="CO319" s="287"/>
      <c r="CP319" s="287"/>
      <c r="CQ319" s="48"/>
      <c r="CR319" s="15"/>
      <c r="CS319" s="287"/>
      <c r="CT319" s="287"/>
      <c r="CU319" s="48"/>
      <c r="CV319" s="15"/>
      <c r="CW319" s="287"/>
      <c r="CX319" s="287"/>
      <c r="CY319" s="48"/>
      <c r="CZ319" s="15"/>
      <c r="DA319" s="287"/>
      <c r="DB319" s="275"/>
      <c r="DC319" s="48"/>
      <c r="DD319" s="48"/>
      <c r="DE319" s="287"/>
      <c r="DF319" s="287"/>
      <c r="DG319" s="48"/>
      <c r="DH319" s="48"/>
      <c r="DI319" s="14"/>
      <c r="DJ319" s="14"/>
      <c r="DK319" s="48"/>
      <c r="DL319" s="15"/>
      <c r="DM319" s="14"/>
      <c r="DN319" s="14"/>
      <c r="DO319" s="48"/>
      <c r="DP319" s="15"/>
      <c r="DQ319" s="14"/>
      <c r="DR319" s="14"/>
      <c r="DS319" s="48"/>
      <c r="DT319" s="15"/>
      <c r="DU319" s="14"/>
      <c r="DV319" s="14"/>
      <c r="DW319" s="48"/>
      <c r="DX319" s="15"/>
      <c r="DY319" s="14"/>
      <c r="DZ319" s="14"/>
      <c r="EA319" s="48"/>
      <c r="EB319" s="15"/>
      <c r="EC319" s="14"/>
      <c r="ED319" s="14"/>
      <c r="EE319" s="48"/>
      <c r="EF319" s="15"/>
      <c r="EG319" s="14"/>
      <c r="EH319" s="14"/>
      <c r="EI319" s="48"/>
      <c r="EJ319" s="15"/>
      <c r="EK319" s="14"/>
      <c r="EL319" s="14"/>
      <c r="EM319" s="48"/>
      <c r="EN319" s="15"/>
      <c r="EO319" s="14"/>
      <c r="EP319" s="14"/>
      <c r="EQ319" s="48"/>
      <c r="ER319" s="15"/>
      <c r="ES319" s="14"/>
      <c r="ET319" s="14"/>
      <c r="EU319" s="48"/>
      <c r="EV319" s="15"/>
      <c r="EW319" s="14"/>
      <c r="EX319" s="14"/>
      <c r="EY319" s="48"/>
      <c r="EZ319" s="15"/>
      <c r="FA319" s="14"/>
      <c r="FB319" s="14"/>
      <c r="FC319" s="48"/>
      <c r="FD319" s="15"/>
      <c r="FE319" s="14"/>
      <c r="FF319" s="14"/>
      <c r="FG319" s="48"/>
      <c r="FH319" s="15"/>
      <c r="FI319" s="14"/>
      <c r="FJ319" s="14"/>
      <c r="FK319" s="48"/>
      <c r="FL319" s="15"/>
      <c r="FM319" s="14"/>
      <c r="FN319" s="14"/>
      <c r="FO319" s="48"/>
      <c r="FP319" s="15"/>
      <c r="FQ319" s="14"/>
      <c r="FR319" s="14"/>
      <c r="FS319" s="48"/>
      <c r="FT319" s="15"/>
      <c r="FU319" s="48"/>
      <c r="FV319" s="48"/>
      <c r="FW319" s="48"/>
      <c r="FX319" s="15"/>
      <c r="FY319" s="48"/>
      <c r="FZ319" s="48"/>
      <c r="GA319" s="48"/>
      <c r="GB319" s="15"/>
      <c r="GC319" s="48"/>
      <c r="GD319" s="48"/>
      <c r="GE319" s="48"/>
      <c r="GF319" s="15"/>
      <c r="GG319" s="48"/>
      <c r="GH319" s="48"/>
      <c r="GI319" s="48"/>
      <c r="GJ319" s="15"/>
      <c r="GK319" s="48"/>
      <c r="GL319" s="48"/>
      <c r="GM319" s="48"/>
      <c r="GN319" s="15"/>
      <c r="GO319" s="48"/>
      <c r="GP319" s="48"/>
      <c r="GQ319" s="48"/>
      <c r="GR319" s="15"/>
      <c r="GS319" s="48"/>
      <c r="GT319" s="48"/>
      <c r="GU319" s="48"/>
      <c r="GV319" s="15"/>
      <c r="GW319" s="48"/>
      <c r="GX319" s="48"/>
      <c r="GY319" s="48"/>
      <c r="GZ319" s="15"/>
      <c r="HA319" s="48"/>
      <c r="HB319" s="48"/>
      <c r="HC319" s="48"/>
      <c r="HD319" s="15"/>
      <c r="HE319" s="48"/>
      <c r="HF319" s="48"/>
      <c r="HG319" s="48"/>
      <c r="HH319" s="48"/>
      <c r="HI319" s="48"/>
      <c r="HJ319" s="48"/>
      <c r="HK319" s="48"/>
      <c r="HL319" s="15"/>
      <c r="HM319" s="14"/>
      <c r="HN319" s="14"/>
      <c r="HO319" s="48"/>
      <c r="HP319" s="15"/>
      <c r="HQ319" s="14"/>
      <c r="HR319" s="14"/>
      <c r="HS319" s="48"/>
      <c r="HT319" s="15"/>
      <c r="HU319" s="14"/>
      <c r="HV319" s="14"/>
      <c r="HW319" s="48"/>
      <c r="HX319" s="15"/>
      <c r="HY319" s="14"/>
      <c r="HZ319" s="14"/>
      <c r="IA319" s="48"/>
      <c r="IB319" s="15"/>
      <c r="IC319" s="14"/>
      <c r="ID319" s="14"/>
      <c r="IE319" s="48"/>
      <c r="IF319" s="15"/>
      <c r="IG319" s="14"/>
      <c r="IH319" s="14"/>
      <c r="II319" s="48"/>
      <c r="IJ319" s="15"/>
      <c r="IK319" s="14"/>
      <c r="IL319" s="14"/>
      <c r="IM319" s="48"/>
      <c r="IN319" s="15"/>
      <c r="IO319" s="14"/>
      <c r="IP319" s="14"/>
      <c r="IQ319" s="48"/>
      <c r="IR319" s="15"/>
      <c r="IS319" s="14"/>
    </row>
    <row r="320" spans="1:253" s="12" customFormat="1" ht="15.75" x14ac:dyDescent="0.25">
      <c r="A320" s="57" t="s">
        <v>609</v>
      </c>
      <c r="B320" s="48">
        <f t="shared" si="730"/>
        <v>0</v>
      </c>
      <c r="C320" s="48">
        <f t="shared" si="731"/>
        <v>182.5</v>
      </c>
      <c r="D320" s="48">
        <f t="shared" si="732"/>
        <v>144.80588</v>
      </c>
      <c r="E320" s="15">
        <f t="shared" si="133"/>
        <v>79.345687671232881</v>
      </c>
      <c r="F320" s="15"/>
      <c r="G320" s="48"/>
      <c r="H320" s="48"/>
      <c r="I320" s="48"/>
      <c r="J320" s="48"/>
      <c r="K320" s="48"/>
      <c r="L320" s="48"/>
      <c r="M320" s="48"/>
      <c r="N320" s="48"/>
      <c r="O320" s="48"/>
      <c r="P320" s="48"/>
      <c r="Q320" s="48"/>
      <c r="R320" s="48"/>
      <c r="S320" s="287"/>
      <c r="T320" s="287"/>
      <c r="U320" s="287"/>
      <c r="V320" s="287"/>
      <c r="W320" s="287"/>
      <c r="X320" s="287"/>
      <c r="Y320" s="287"/>
      <c r="Z320" s="287"/>
      <c r="AA320" s="287"/>
      <c r="AB320" s="287"/>
      <c r="AC320" s="287"/>
      <c r="AD320" s="287"/>
      <c r="AE320" s="287"/>
      <c r="AF320" s="287"/>
      <c r="AG320" s="287"/>
      <c r="AH320" s="48"/>
      <c r="AI320" s="48"/>
      <c r="AJ320" s="48"/>
      <c r="AK320" s="48"/>
      <c r="AL320" s="48"/>
      <c r="AM320" s="287"/>
      <c r="AN320" s="287"/>
      <c r="AO320" s="287"/>
      <c r="AP320" s="287"/>
      <c r="AQ320" s="287"/>
      <c r="AR320" s="287"/>
      <c r="AS320" s="287"/>
      <c r="AT320" s="287"/>
      <c r="AU320" s="287"/>
      <c r="AV320" s="287"/>
      <c r="AW320" s="15"/>
      <c r="AX320" s="15"/>
      <c r="AY320" s="287"/>
      <c r="AZ320" s="287"/>
      <c r="BA320" s="287"/>
      <c r="BB320" s="287"/>
      <c r="BC320" s="287"/>
      <c r="BD320" s="287"/>
      <c r="BE320" s="15"/>
      <c r="BF320" s="15"/>
      <c r="BG320" s="287"/>
      <c r="BH320" s="287"/>
      <c r="BI320" s="287"/>
      <c r="BJ320" s="287"/>
      <c r="BK320" s="287"/>
      <c r="BL320" s="287"/>
      <c r="BM320" s="287"/>
      <c r="BN320" s="287"/>
      <c r="BO320" s="287"/>
      <c r="BP320" s="287"/>
      <c r="BQ320" s="287"/>
      <c r="BR320" s="287"/>
      <c r="BS320" s="287"/>
      <c r="BT320" s="287"/>
      <c r="BU320" s="287"/>
      <c r="BV320" s="287"/>
      <c r="BW320" s="287"/>
      <c r="BX320" s="287"/>
      <c r="BY320" s="287"/>
      <c r="BZ320" s="287"/>
      <c r="CA320" s="48">
        <v>182.5</v>
      </c>
      <c r="CB320" s="48">
        <v>144.80588</v>
      </c>
      <c r="CC320" s="14">
        <f t="shared" si="823"/>
        <v>79.345687671232881</v>
      </c>
      <c r="CD320" s="14"/>
      <c r="CE320" s="48"/>
      <c r="CF320" s="15"/>
      <c r="CG320" s="287"/>
      <c r="CH320" s="287"/>
      <c r="CI320" s="287"/>
      <c r="CJ320" s="287"/>
      <c r="CK320" s="287"/>
      <c r="CL320" s="287"/>
      <c r="CM320" s="48"/>
      <c r="CN320" s="15"/>
      <c r="CO320" s="287"/>
      <c r="CP320" s="287"/>
      <c r="CQ320" s="48"/>
      <c r="CR320" s="15"/>
      <c r="CS320" s="287"/>
      <c r="CT320" s="287"/>
      <c r="CU320" s="48"/>
      <c r="CV320" s="15"/>
      <c r="CW320" s="287"/>
      <c r="CX320" s="287"/>
      <c r="CY320" s="48"/>
      <c r="CZ320" s="15"/>
      <c r="DA320" s="287"/>
      <c r="DB320" s="275"/>
      <c r="DC320" s="48"/>
      <c r="DD320" s="48"/>
      <c r="DE320" s="287"/>
      <c r="DF320" s="287"/>
      <c r="DG320" s="48"/>
      <c r="DH320" s="48"/>
      <c r="DI320" s="14"/>
      <c r="DJ320" s="14"/>
      <c r="DK320" s="48"/>
      <c r="DL320" s="15"/>
      <c r="DM320" s="14"/>
      <c r="DN320" s="14"/>
      <c r="DO320" s="48"/>
      <c r="DP320" s="15"/>
      <c r="DQ320" s="14"/>
      <c r="DR320" s="14"/>
      <c r="DS320" s="48"/>
      <c r="DT320" s="15"/>
      <c r="DU320" s="14"/>
      <c r="DV320" s="14"/>
      <c r="DW320" s="48"/>
      <c r="DX320" s="15"/>
      <c r="DY320" s="14"/>
      <c r="DZ320" s="14"/>
      <c r="EA320" s="48"/>
      <c r="EB320" s="15"/>
      <c r="EC320" s="14"/>
      <c r="ED320" s="14"/>
      <c r="EE320" s="48"/>
      <c r="EF320" s="15"/>
      <c r="EG320" s="14"/>
      <c r="EH320" s="14"/>
      <c r="EI320" s="48"/>
      <c r="EJ320" s="15"/>
      <c r="EK320" s="14"/>
      <c r="EL320" s="14"/>
      <c r="EM320" s="48"/>
      <c r="EN320" s="15"/>
      <c r="EO320" s="14"/>
      <c r="EP320" s="14"/>
      <c r="EQ320" s="48"/>
      <c r="ER320" s="15"/>
      <c r="ES320" s="14"/>
      <c r="ET320" s="14"/>
      <c r="EU320" s="48"/>
      <c r="EV320" s="15"/>
      <c r="EW320" s="14"/>
      <c r="EX320" s="14"/>
      <c r="EY320" s="48"/>
      <c r="EZ320" s="15"/>
      <c r="FA320" s="14"/>
      <c r="FB320" s="14"/>
      <c r="FC320" s="48"/>
      <c r="FD320" s="15"/>
      <c r="FE320" s="14"/>
      <c r="FF320" s="14"/>
      <c r="FG320" s="48"/>
      <c r="FH320" s="15"/>
      <c r="FI320" s="14"/>
      <c r="FJ320" s="14"/>
      <c r="FK320" s="48"/>
      <c r="FL320" s="15"/>
      <c r="FM320" s="14"/>
      <c r="FN320" s="14"/>
      <c r="FO320" s="48"/>
      <c r="FP320" s="15"/>
      <c r="FQ320" s="14"/>
      <c r="FR320" s="14"/>
      <c r="FS320" s="48"/>
      <c r="FT320" s="15"/>
      <c r="FU320" s="48"/>
      <c r="FV320" s="48"/>
      <c r="FW320" s="48"/>
      <c r="FX320" s="15"/>
      <c r="FY320" s="48"/>
      <c r="FZ320" s="48"/>
      <c r="GA320" s="48"/>
      <c r="GB320" s="15"/>
      <c r="GC320" s="48"/>
      <c r="GD320" s="48"/>
      <c r="GE320" s="48"/>
      <c r="GF320" s="15"/>
      <c r="GG320" s="48"/>
      <c r="GH320" s="48"/>
      <c r="GI320" s="48"/>
      <c r="GJ320" s="15"/>
      <c r="GK320" s="48"/>
      <c r="GL320" s="48"/>
      <c r="GM320" s="48"/>
      <c r="GN320" s="15"/>
      <c r="GO320" s="48"/>
      <c r="GP320" s="48"/>
      <c r="GQ320" s="48"/>
      <c r="GR320" s="15"/>
      <c r="GS320" s="48"/>
      <c r="GT320" s="48"/>
      <c r="GU320" s="48"/>
      <c r="GV320" s="15"/>
      <c r="GW320" s="48"/>
      <c r="GX320" s="48"/>
      <c r="GY320" s="48"/>
      <c r="GZ320" s="15"/>
      <c r="HA320" s="48"/>
      <c r="HB320" s="48"/>
      <c r="HC320" s="48"/>
      <c r="HD320" s="15"/>
      <c r="HE320" s="48"/>
      <c r="HF320" s="48"/>
      <c r="HG320" s="48"/>
      <c r="HH320" s="48"/>
      <c r="HI320" s="48"/>
      <c r="HJ320" s="48"/>
      <c r="HK320" s="48"/>
      <c r="HL320" s="15"/>
      <c r="HM320" s="14"/>
      <c r="HN320" s="14"/>
      <c r="HO320" s="48"/>
      <c r="HP320" s="15"/>
      <c r="HQ320" s="14"/>
      <c r="HR320" s="14"/>
      <c r="HS320" s="48"/>
      <c r="HT320" s="15"/>
      <c r="HU320" s="14"/>
      <c r="HV320" s="14"/>
      <c r="HW320" s="48"/>
      <c r="HX320" s="15"/>
      <c r="HY320" s="14"/>
      <c r="HZ320" s="14"/>
      <c r="IA320" s="48"/>
      <c r="IB320" s="15"/>
      <c r="IC320" s="14"/>
      <c r="ID320" s="14"/>
      <c r="IE320" s="48"/>
      <c r="IF320" s="15"/>
      <c r="IG320" s="14"/>
      <c r="IH320" s="14"/>
      <c r="II320" s="48"/>
      <c r="IJ320" s="15"/>
      <c r="IK320" s="14"/>
      <c r="IL320" s="14"/>
      <c r="IM320" s="48"/>
      <c r="IN320" s="15"/>
      <c r="IO320" s="14"/>
      <c r="IP320" s="14"/>
      <c r="IQ320" s="48"/>
      <c r="IR320" s="15"/>
      <c r="IS320" s="14"/>
    </row>
    <row r="321" spans="1:253" s="12" customFormat="1" ht="15.75" x14ac:dyDescent="0.25">
      <c r="A321" s="57" t="s">
        <v>444</v>
      </c>
      <c r="B321" s="48">
        <f t="shared" si="730"/>
        <v>0</v>
      </c>
      <c r="C321" s="48">
        <f t="shared" si="731"/>
        <v>92.7</v>
      </c>
      <c r="D321" s="48">
        <f t="shared" si="732"/>
        <v>73.684039999999996</v>
      </c>
      <c r="E321" s="15">
        <f t="shared" si="133"/>
        <v>79.4865587918015</v>
      </c>
      <c r="F321" s="15"/>
      <c r="G321" s="48"/>
      <c r="H321" s="48"/>
      <c r="I321" s="48"/>
      <c r="J321" s="48"/>
      <c r="K321" s="48"/>
      <c r="L321" s="48"/>
      <c r="M321" s="48"/>
      <c r="N321" s="48"/>
      <c r="O321" s="48"/>
      <c r="P321" s="48"/>
      <c r="Q321" s="48"/>
      <c r="R321" s="48"/>
      <c r="S321" s="287"/>
      <c r="T321" s="287"/>
      <c r="U321" s="287"/>
      <c r="V321" s="287"/>
      <c r="W321" s="287"/>
      <c r="X321" s="287"/>
      <c r="Y321" s="287"/>
      <c r="Z321" s="287"/>
      <c r="AA321" s="287"/>
      <c r="AB321" s="287"/>
      <c r="AC321" s="287"/>
      <c r="AD321" s="287"/>
      <c r="AE321" s="287"/>
      <c r="AF321" s="287"/>
      <c r="AG321" s="287"/>
      <c r="AH321" s="48"/>
      <c r="AI321" s="48"/>
      <c r="AJ321" s="48"/>
      <c r="AK321" s="48"/>
      <c r="AL321" s="48"/>
      <c r="AM321" s="287"/>
      <c r="AN321" s="287"/>
      <c r="AO321" s="287"/>
      <c r="AP321" s="287"/>
      <c r="AQ321" s="287"/>
      <c r="AR321" s="287"/>
      <c r="AS321" s="287"/>
      <c r="AT321" s="287"/>
      <c r="AU321" s="287"/>
      <c r="AV321" s="287"/>
      <c r="AW321" s="15"/>
      <c r="AX321" s="15"/>
      <c r="AY321" s="287"/>
      <c r="AZ321" s="287"/>
      <c r="BA321" s="287"/>
      <c r="BB321" s="287"/>
      <c r="BC321" s="287"/>
      <c r="BD321" s="287"/>
      <c r="BE321" s="15"/>
      <c r="BF321" s="15"/>
      <c r="BG321" s="287"/>
      <c r="BH321" s="287"/>
      <c r="BI321" s="287"/>
      <c r="BJ321" s="287"/>
      <c r="BK321" s="287"/>
      <c r="BL321" s="287"/>
      <c r="BM321" s="287"/>
      <c r="BN321" s="287"/>
      <c r="BO321" s="287"/>
      <c r="BP321" s="287"/>
      <c r="BQ321" s="287"/>
      <c r="BR321" s="287"/>
      <c r="BS321" s="287"/>
      <c r="BT321" s="287"/>
      <c r="BU321" s="287"/>
      <c r="BV321" s="287"/>
      <c r="BW321" s="287"/>
      <c r="BX321" s="287"/>
      <c r="BY321" s="287"/>
      <c r="BZ321" s="287"/>
      <c r="CA321" s="48">
        <v>92.7</v>
      </c>
      <c r="CB321" s="48">
        <v>73.684039999999996</v>
      </c>
      <c r="CC321" s="14">
        <f t="shared" si="823"/>
        <v>79.4865587918015</v>
      </c>
      <c r="CD321" s="14"/>
      <c r="CE321" s="48"/>
      <c r="CF321" s="15"/>
      <c r="CG321" s="287"/>
      <c r="CH321" s="287"/>
      <c r="CI321" s="287"/>
      <c r="CJ321" s="287"/>
      <c r="CK321" s="287"/>
      <c r="CL321" s="287"/>
      <c r="CM321" s="48"/>
      <c r="CN321" s="15"/>
      <c r="CO321" s="287"/>
      <c r="CP321" s="287"/>
      <c r="CQ321" s="48"/>
      <c r="CR321" s="15"/>
      <c r="CS321" s="287"/>
      <c r="CT321" s="287"/>
      <c r="CU321" s="48"/>
      <c r="CV321" s="15"/>
      <c r="CW321" s="287"/>
      <c r="CX321" s="287"/>
      <c r="CY321" s="48"/>
      <c r="CZ321" s="15"/>
      <c r="DA321" s="287"/>
      <c r="DB321" s="275"/>
      <c r="DC321" s="48"/>
      <c r="DD321" s="48"/>
      <c r="DE321" s="287"/>
      <c r="DF321" s="287"/>
      <c r="DG321" s="48"/>
      <c r="DH321" s="48"/>
      <c r="DI321" s="14"/>
      <c r="DJ321" s="14"/>
      <c r="DK321" s="48"/>
      <c r="DL321" s="15"/>
      <c r="DM321" s="14"/>
      <c r="DN321" s="14"/>
      <c r="DO321" s="48"/>
      <c r="DP321" s="15"/>
      <c r="DQ321" s="14"/>
      <c r="DR321" s="14"/>
      <c r="DS321" s="48"/>
      <c r="DT321" s="15"/>
      <c r="DU321" s="14"/>
      <c r="DV321" s="14"/>
      <c r="DW321" s="48"/>
      <c r="DX321" s="15"/>
      <c r="DY321" s="14"/>
      <c r="DZ321" s="14"/>
      <c r="EA321" s="48"/>
      <c r="EB321" s="15"/>
      <c r="EC321" s="14"/>
      <c r="ED321" s="14"/>
      <c r="EE321" s="48"/>
      <c r="EF321" s="15"/>
      <c r="EG321" s="14"/>
      <c r="EH321" s="14"/>
      <c r="EI321" s="48"/>
      <c r="EJ321" s="15"/>
      <c r="EK321" s="14"/>
      <c r="EL321" s="14"/>
      <c r="EM321" s="48"/>
      <c r="EN321" s="15"/>
      <c r="EO321" s="14"/>
      <c r="EP321" s="14"/>
      <c r="EQ321" s="48"/>
      <c r="ER321" s="15"/>
      <c r="ES321" s="14"/>
      <c r="ET321" s="14"/>
      <c r="EU321" s="48"/>
      <c r="EV321" s="15"/>
      <c r="EW321" s="14"/>
      <c r="EX321" s="14"/>
      <c r="EY321" s="48"/>
      <c r="EZ321" s="15"/>
      <c r="FA321" s="14"/>
      <c r="FB321" s="14"/>
      <c r="FC321" s="48"/>
      <c r="FD321" s="15"/>
      <c r="FE321" s="14"/>
      <c r="FF321" s="14"/>
      <c r="FG321" s="48"/>
      <c r="FH321" s="15"/>
      <c r="FI321" s="14"/>
      <c r="FJ321" s="14"/>
      <c r="FK321" s="48"/>
      <c r="FL321" s="15"/>
      <c r="FM321" s="14"/>
      <c r="FN321" s="14"/>
      <c r="FO321" s="48"/>
      <c r="FP321" s="15"/>
      <c r="FQ321" s="14"/>
      <c r="FR321" s="14"/>
      <c r="FS321" s="48"/>
      <c r="FT321" s="15"/>
      <c r="FU321" s="48"/>
      <c r="FV321" s="48"/>
      <c r="FW321" s="48"/>
      <c r="FX321" s="15"/>
      <c r="FY321" s="48"/>
      <c r="FZ321" s="48"/>
      <c r="GA321" s="48"/>
      <c r="GB321" s="15"/>
      <c r="GC321" s="48"/>
      <c r="GD321" s="48"/>
      <c r="GE321" s="48"/>
      <c r="GF321" s="15"/>
      <c r="GG321" s="48"/>
      <c r="GH321" s="48"/>
      <c r="GI321" s="48"/>
      <c r="GJ321" s="15"/>
      <c r="GK321" s="48"/>
      <c r="GL321" s="48"/>
      <c r="GM321" s="48"/>
      <c r="GN321" s="15"/>
      <c r="GO321" s="48"/>
      <c r="GP321" s="48"/>
      <c r="GQ321" s="48"/>
      <c r="GR321" s="15"/>
      <c r="GS321" s="48"/>
      <c r="GT321" s="48"/>
      <c r="GU321" s="48"/>
      <c r="GV321" s="15"/>
      <c r="GW321" s="48"/>
      <c r="GX321" s="48"/>
      <c r="GY321" s="48"/>
      <c r="GZ321" s="15"/>
      <c r="HA321" s="48"/>
      <c r="HB321" s="48"/>
      <c r="HC321" s="48"/>
      <c r="HD321" s="15"/>
      <c r="HE321" s="48"/>
      <c r="HF321" s="48"/>
      <c r="HG321" s="48"/>
      <c r="HH321" s="48"/>
      <c r="HI321" s="48"/>
      <c r="HJ321" s="48"/>
      <c r="HK321" s="48"/>
      <c r="HL321" s="15"/>
      <c r="HM321" s="14"/>
      <c r="HN321" s="14"/>
      <c r="HO321" s="48"/>
      <c r="HP321" s="15"/>
      <c r="HQ321" s="14"/>
      <c r="HR321" s="14"/>
      <c r="HS321" s="48"/>
      <c r="HT321" s="15"/>
      <c r="HU321" s="14"/>
      <c r="HV321" s="14"/>
      <c r="HW321" s="48"/>
      <c r="HX321" s="15"/>
      <c r="HY321" s="14"/>
      <c r="HZ321" s="14"/>
      <c r="IA321" s="48"/>
      <c r="IB321" s="15"/>
      <c r="IC321" s="14"/>
      <c r="ID321" s="14"/>
      <c r="IE321" s="48"/>
      <c r="IF321" s="15"/>
      <c r="IG321" s="14"/>
      <c r="IH321" s="14"/>
      <c r="II321" s="48"/>
      <c r="IJ321" s="15"/>
      <c r="IK321" s="14"/>
      <c r="IL321" s="14"/>
      <c r="IM321" s="48"/>
      <c r="IN321" s="15"/>
      <c r="IO321" s="14"/>
      <c r="IP321" s="14"/>
      <c r="IQ321" s="48"/>
      <c r="IR321" s="15"/>
      <c r="IS321" s="14"/>
    </row>
    <row r="322" spans="1:253" s="12" customFormat="1" ht="15.75" x14ac:dyDescent="0.25">
      <c r="A322" s="57" t="s">
        <v>608</v>
      </c>
      <c r="B322" s="48">
        <f t="shared" si="730"/>
        <v>0</v>
      </c>
      <c r="C322" s="48">
        <f t="shared" si="731"/>
        <v>182.5</v>
      </c>
      <c r="D322" s="48">
        <f t="shared" si="732"/>
        <v>151.67425</v>
      </c>
      <c r="E322" s="15">
        <f t="shared" si="133"/>
        <v>83.109178082191775</v>
      </c>
      <c r="F322" s="15"/>
      <c r="G322" s="48"/>
      <c r="H322" s="48"/>
      <c r="I322" s="48"/>
      <c r="J322" s="48"/>
      <c r="K322" s="48"/>
      <c r="L322" s="48"/>
      <c r="M322" s="48"/>
      <c r="N322" s="48"/>
      <c r="O322" s="48"/>
      <c r="P322" s="48"/>
      <c r="Q322" s="48"/>
      <c r="R322" s="48"/>
      <c r="S322" s="287"/>
      <c r="T322" s="287"/>
      <c r="U322" s="287"/>
      <c r="V322" s="287"/>
      <c r="W322" s="287"/>
      <c r="X322" s="287"/>
      <c r="Y322" s="287"/>
      <c r="Z322" s="287"/>
      <c r="AA322" s="287"/>
      <c r="AB322" s="287"/>
      <c r="AC322" s="287"/>
      <c r="AD322" s="287"/>
      <c r="AE322" s="287"/>
      <c r="AF322" s="287"/>
      <c r="AG322" s="287"/>
      <c r="AH322" s="48"/>
      <c r="AI322" s="48"/>
      <c r="AJ322" s="48"/>
      <c r="AK322" s="48"/>
      <c r="AL322" s="48"/>
      <c r="AM322" s="287"/>
      <c r="AN322" s="287"/>
      <c r="AO322" s="287"/>
      <c r="AP322" s="287"/>
      <c r="AQ322" s="287"/>
      <c r="AR322" s="287"/>
      <c r="AS322" s="287"/>
      <c r="AT322" s="287"/>
      <c r="AU322" s="287"/>
      <c r="AV322" s="287"/>
      <c r="AW322" s="15"/>
      <c r="AX322" s="15"/>
      <c r="AY322" s="287"/>
      <c r="AZ322" s="287"/>
      <c r="BA322" s="287"/>
      <c r="BB322" s="287"/>
      <c r="BC322" s="287"/>
      <c r="BD322" s="287"/>
      <c r="BE322" s="15"/>
      <c r="BF322" s="15"/>
      <c r="BG322" s="287"/>
      <c r="BH322" s="287"/>
      <c r="BI322" s="287"/>
      <c r="BJ322" s="287"/>
      <c r="BK322" s="287"/>
      <c r="BL322" s="287"/>
      <c r="BM322" s="287"/>
      <c r="BN322" s="287"/>
      <c r="BO322" s="287"/>
      <c r="BP322" s="287"/>
      <c r="BQ322" s="287"/>
      <c r="BR322" s="287"/>
      <c r="BS322" s="287"/>
      <c r="BT322" s="287"/>
      <c r="BU322" s="287"/>
      <c r="BV322" s="287"/>
      <c r="BW322" s="287"/>
      <c r="BX322" s="287"/>
      <c r="BY322" s="287"/>
      <c r="BZ322" s="287"/>
      <c r="CA322" s="48">
        <v>182.5</v>
      </c>
      <c r="CB322" s="48">
        <v>151.67425</v>
      </c>
      <c r="CC322" s="14">
        <f t="shared" si="823"/>
        <v>83.109178082191775</v>
      </c>
      <c r="CD322" s="14"/>
      <c r="CE322" s="48"/>
      <c r="CF322" s="15"/>
      <c r="CG322" s="287"/>
      <c r="CH322" s="287"/>
      <c r="CI322" s="287"/>
      <c r="CJ322" s="287"/>
      <c r="CK322" s="287"/>
      <c r="CL322" s="287"/>
      <c r="CM322" s="48"/>
      <c r="CN322" s="15"/>
      <c r="CO322" s="287"/>
      <c r="CP322" s="287"/>
      <c r="CQ322" s="48"/>
      <c r="CR322" s="15"/>
      <c r="CS322" s="287"/>
      <c r="CT322" s="287"/>
      <c r="CU322" s="48"/>
      <c r="CV322" s="15"/>
      <c r="CW322" s="287"/>
      <c r="CX322" s="287"/>
      <c r="CY322" s="48"/>
      <c r="CZ322" s="15"/>
      <c r="DA322" s="287"/>
      <c r="DB322" s="275"/>
      <c r="DC322" s="48"/>
      <c r="DD322" s="48"/>
      <c r="DE322" s="287"/>
      <c r="DF322" s="287"/>
      <c r="DG322" s="48"/>
      <c r="DH322" s="48"/>
      <c r="DI322" s="14"/>
      <c r="DJ322" s="14"/>
      <c r="DK322" s="48"/>
      <c r="DL322" s="15"/>
      <c r="DM322" s="14"/>
      <c r="DN322" s="14"/>
      <c r="DO322" s="48"/>
      <c r="DP322" s="15"/>
      <c r="DQ322" s="14"/>
      <c r="DR322" s="14"/>
      <c r="DS322" s="48"/>
      <c r="DT322" s="15"/>
      <c r="DU322" s="14"/>
      <c r="DV322" s="14"/>
      <c r="DW322" s="48"/>
      <c r="DX322" s="15"/>
      <c r="DY322" s="14"/>
      <c r="DZ322" s="14"/>
      <c r="EA322" s="48"/>
      <c r="EB322" s="15"/>
      <c r="EC322" s="14"/>
      <c r="ED322" s="14"/>
      <c r="EE322" s="48"/>
      <c r="EF322" s="15"/>
      <c r="EG322" s="14"/>
      <c r="EH322" s="14"/>
      <c r="EI322" s="48"/>
      <c r="EJ322" s="15"/>
      <c r="EK322" s="14"/>
      <c r="EL322" s="14"/>
      <c r="EM322" s="48"/>
      <c r="EN322" s="15"/>
      <c r="EO322" s="14"/>
      <c r="EP322" s="14"/>
      <c r="EQ322" s="48"/>
      <c r="ER322" s="15"/>
      <c r="ES322" s="14"/>
      <c r="ET322" s="14"/>
      <c r="EU322" s="48"/>
      <c r="EV322" s="15"/>
      <c r="EW322" s="14"/>
      <c r="EX322" s="14"/>
      <c r="EY322" s="48"/>
      <c r="EZ322" s="15"/>
      <c r="FA322" s="14"/>
      <c r="FB322" s="14"/>
      <c r="FC322" s="48"/>
      <c r="FD322" s="15"/>
      <c r="FE322" s="14"/>
      <c r="FF322" s="14"/>
      <c r="FG322" s="48"/>
      <c r="FH322" s="15"/>
      <c r="FI322" s="14"/>
      <c r="FJ322" s="14"/>
      <c r="FK322" s="48"/>
      <c r="FL322" s="15"/>
      <c r="FM322" s="14"/>
      <c r="FN322" s="14"/>
      <c r="FO322" s="48"/>
      <c r="FP322" s="15"/>
      <c r="FQ322" s="14"/>
      <c r="FR322" s="14"/>
      <c r="FS322" s="48"/>
      <c r="FT322" s="15"/>
      <c r="FU322" s="48"/>
      <c r="FV322" s="48"/>
      <c r="FW322" s="48"/>
      <c r="FX322" s="15"/>
      <c r="FY322" s="48"/>
      <c r="FZ322" s="48"/>
      <c r="GA322" s="48"/>
      <c r="GB322" s="15"/>
      <c r="GC322" s="48"/>
      <c r="GD322" s="48"/>
      <c r="GE322" s="48"/>
      <c r="GF322" s="15"/>
      <c r="GG322" s="48"/>
      <c r="GH322" s="48"/>
      <c r="GI322" s="48"/>
      <c r="GJ322" s="15"/>
      <c r="GK322" s="48"/>
      <c r="GL322" s="48"/>
      <c r="GM322" s="48"/>
      <c r="GN322" s="15"/>
      <c r="GO322" s="48"/>
      <c r="GP322" s="48"/>
      <c r="GQ322" s="48"/>
      <c r="GR322" s="15"/>
      <c r="GS322" s="48"/>
      <c r="GT322" s="48"/>
      <c r="GU322" s="48"/>
      <c r="GV322" s="15"/>
      <c r="GW322" s="48"/>
      <c r="GX322" s="48"/>
      <c r="GY322" s="48"/>
      <c r="GZ322" s="15"/>
      <c r="HA322" s="48"/>
      <c r="HB322" s="48"/>
      <c r="HC322" s="48"/>
      <c r="HD322" s="15"/>
      <c r="HE322" s="48"/>
      <c r="HF322" s="48"/>
      <c r="HG322" s="48"/>
      <c r="HH322" s="48"/>
      <c r="HI322" s="48"/>
      <c r="HJ322" s="48"/>
      <c r="HK322" s="48"/>
      <c r="HL322" s="15"/>
      <c r="HM322" s="14"/>
      <c r="HN322" s="14"/>
      <c r="HO322" s="48"/>
      <c r="HP322" s="15"/>
      <c r="HQ322" s="14"/>
      <c r="HR322" s="14"/>
      <c r="HS322" s="48"/>
      <c r="HT322" s="15"/>
      <c r="HU322" s="14"/>
      <c r="HV322" s="14"/>
      <c r="HW322" s="48"/>
      <c r="HX322" s="15"/>
      <c r="HY322" s="14"/>
      <c r="HZ322" s="14"/>
      <c r="IA322" s="48"/>
      <c r="IB322" s="15"/>
      <c r="IC322" s="14"/>
      <c r="ID322" s="14"/>
      <c r="IE322" s="48"/>
      <c r="IF322" s="15"/>
      <c r="IG322" s="14"/>
      <c r="IH322" s="14"/>
      <c r="II322" s="48"/>
      <c r="IJ322" s="15"/>
      <c r="IK322" s="14"/>
      <c r="IL322" s="14"/>
      <c r="IM322" s="48"/>
      <c r="IN322" s="15"/>
      <c r="IO322" s="14"/>
      <c r="IP322" s="14"/>
      <c r="IQ322" s="48"/>
      <c r="IR322" s="15"/>
      <c r="IS322" s="14"/>
    </row>
    <row r="323" spans="1:253" s="12" customFormat="1" ht="15.75" x14ac:dyDescent="0.25">
      <c r="A323" s="57" t="s">
        <v>665</v>
      </c>
      <c r="B323" s="48">
        <f t="shared" si="730"/>
        <v>0</v>
      </c>
      <c r="C323" s="48">
        <f t="shared" si="731"/>
        <v>92.7</v>
      </c>
      <c r="D323" s="48">
        <f t="shared" si="732"/>
        <v>74.214759999999998</v>
      </c>
      <c r="E323" s="15">
        <f t="shared" si="133"/>
        <v>80.059072276159654</v>
      </c>
      <c r="F323" s="15"/>
      <c r="G323" s="48"/>
      <c r="H323" s="48"/>
      <c r="I323" s="48"/>
      <c r="J323" s="48"/>
      <c r="K323" s="48"/>
      <c r="L323" s="48"/>
      <c r="M323" s="48"/>
      <c r="N323" s="48"/>
      <c r="O323" s="48"/>
      <c r="P323" s="48"/>
      <c r="Q323" s="48"/>
      <c r="R323" s="48"/>
      <c r="S323" s="287"/>
      <c r="T323" s="287"/>
      <c r="U323" s="287"/>
      <c r="V323" s="287"/>
      <c r="W323" s="287"/>
      <c r="X323" s="287"/>
      <c r="Y323" s="287"/>
      <c r="Z323" s="287"/>
      <c r="AA323" s="287"/>
      <c r="AB323" s="287"/>
      <c r="AC323" s="287"/>
      <c r="AD323" s="287"/>
      <c r="AE323" s="287"/>
      <c r="AF323" s="287"/>
      <c r="AG323" s="287"/>
      <c r="AH323" s="48"/>
      <c r="AI323" s="48"/>
      <c r="AJ323" s="48"/>
      <c r="AK323" s="48"/>
      <c r="AL323" s="48"/>
      <c r="AM323" s="287"/>
      <c r="AN323" s="287"/>
      <c r="AO323" s="287"/>
      <c r="AP323" s="287"/>
      <c r="AQ323" s="287"/>
      <c r="AR323" s="287"/>
      <c r="AS323" s="287"/>
      <c r="AT323" s="287"/>
      <c r="AU323" s="287"/>
      <c r="AV323" s="287"/>
      <c r="AW323" s="15"/>
      <c r="AX323" s="15"/>
      <c r="AY323" s="287"/>
      <c r="AZ323" s="287"/>
      <c r="BA323" s="287"/>
      <c r="BB323" s="287"/>
      <c r="BC323" s="287"/>
      <c r="BD323" s="287"/>
      <c r="BE323" s="15"/>
      <c r="BF323" s="15"/>
      <c r="BG323" s="287"/>
      <c r="BH323" s="287"/>
      <c r="BI323" s="287"/>
      <c r="BJ323" s="287"/>
      <c r="BK323" s="287"/>
      <c r="BL323" s="287"/>
      <c r="BM323" s="287"/>
      <c r="BN323" s="287"/>
      <c r="BO323" s="287"/>
      <c r="BP323" s="287"/>
      <c r="BQ323" s="287"/>
      <c r="BR323" s="287"/>
      <c r="BS323" s="287"/>
      <c r="BT323" s="287"/>
      <c r="BU323" s="287"/>
      <c r="BV323" s="287"/>
      <c r="BW323" s="287"/>
      <c r="BX323" s="287"/>
      <c r="BY323" s="287"/>
      <c r="BZ323" s="287"/>
      <c r="CA323" s="48">
        <v>92.7</v>
      </c>
      <c r="CB323" s="48">
        <v>74.214759999999998</v>
      </c>
      <c r="CC323" s="14">
        <f t="shared" si="823"/>
        <v>80.059072276159654</v>
      </c>
      <c r="CD323" s="14"/>
      <c r="CE323" s="48"/>
      <c r="CF323" s="15"/>
      <c r="CG323" s="287"/>
      <c r="CH323" s="287"/>
      <c r="CI323" s="287"/>
      <c r="CJ323" s="287"/>
      <c r="CK323" s="287"/>
      <c r="CL323" s="287"/>
      <c r="CM323" s="48"/>
      <c r="CN323" s="15"/>
      <c r="CO323" s="287"/>
      <c r="CP323" s="287"/>
      <c r="CQ323" s="48"/>
      <c r="CR323" s="15"/>
      <c r="CS323" s="287"/>
      <c r="CT323" s="287"/>
      <c r="CU323" s="48"/>
      <c r="CV323" s="15"/>
      <c r="CW323" s="287"/>
      <c r="CX323" s="287"/>
      <c r="CY323" s="48"/>
      <c r="CZ323" s="15"/>
      <c r="DA323" s="287"/>
      <c r="DB323" s="275"/>
      <c r="DC323" s="48"/>
      <c r="DD323" s="48"/>
      <c r="DE323" s="287"/>
      <c r="DF323" s="287"/>
      <c r="DG323" s="48"/>
      <c r="DH323" s="48"/>
      <c r="DI323" s="14"/>
      <c r="DJ323" s="14"/>
      <c r="DK323" s="48"/>
      <c r="DL323" s="15"/>
      <c r="DM323" s="14"/>
      <c r="DN323" s="14"/>
      <c r="DO323" s="48"/>
      <c r="DP323" s="15"/>
      <c r="DQ323" s="14"/>
      <c r="DR323" s="14"/>
      <c r="DS323" s="48"/>
      <c r="DT323" s="15"/>
      <c r="DU323" s="14"/>
      <c r="DV323" s="14"/>
      <c r="DW323" s="48"/>
      <c r="DX323" s="15"/>
      <c r="DY323" s="14"/>
      <c r="DZ323" s="14"/>
      <c r="EA323" s="48"/>
      <c r="EB323" s="15"/>
      <c r="EC323" s="14"/>
      <c r="ED323" s="14"/>
      <c r="EE323" s="48"/>
      <c r="EF323" s="15"/>
      <c r="EG323" s="14"/>
      <c r="EH323" s="14"/>
      <c r="EI323" s="48"/>
      <c r="EJ323" s="15"/>
      <c r="EK323" s="14"/>
      <c r="EL323" s="14"/>
      <c r="EM323" s="48"/>
      <c r="EN323" s="15"/>
      <c r="EO323" s="14"/>
      <c r="EP323" s="14"/>
      <c r="EQ323" s="48"/>
      <c r="ER323" s="15"/>
      <c r="ES323" s="14"/>
      <c r="ET323" s="14"/>
      <c r="EU323" s="48"/>
      <c r="EV323" s="15"/>
      <c r="EW323" s="14"/>
      <c r="EX323" s="14"/>
      <c r="EY323" s="48"/>
      <c r="EZ323" s="15"/>
      <c r="FA323" s="14"/>
      <c r="FB323" s="14"/>
      <c r="FC323" s="48"/>
      <c r="FD323" s="15"/>
      <c r="FE323" s="14"/>
      <c r="FF323" s="14"/>
      <c r="FG323" s="48"/>
      <c r="FH323" s="15"/>
      <c r="FI323" s="14"/>
      <c r="FJ323" s="14"/>
      <c r="FK323" s="48"/>
      <c r="FL323" s="15"/>
      <c r="FM323" s="14"/>
      <c r="FN323" s="14"/>
      <c r="FO323" s="48"/>
      <c r="FP323" s="15"/>
      <c r="FQ323" s="14"/>
      <c r="FR323" s="14"/>
      <c r="FS323" s="48"/>
      <c r="FT323" s="15"/>
      <c r="FU323" s="48"/>
      <c r="FV323" s="48"/>
      <c r="FW323" s="48"/>
      <c r="FX323" s="15"/>
      <c r="FY323" s="48"/>
      <c r="FZ323" s="48"/>
      <c r="GA323" s="48"/>
      <c r="GB323" s="15"/>
      <c r="GC323" s="48"/>
      <c r="GD323" s="48"/>
      <c r="GE323" s="48"/>
      <c r="GF323" s="15"/>
      <c r="GG323" s="48"/>
      <c r="GH323" s="48"/>
      <c r="GI323" s="48"/>
      <c r="GJ323" s="15"/>
      <c r="GK323" s="48"/>
      <c r="GL323" s="48"/>
      <c r="GM323" s="48"/>
      <c r="GN323" s="15"/>
      <c r="GO323" s="48"/>
      <c r="GP323" s="48"/>
      <c r="GQ323" s="48"/>
      <c r="GR323" s="15"/>
      <c r="GS323" s="48"/>
      <c r="GT323" s="48"/>
      <c r="GU323" s="48"/>
      <c r="GV323" s="15"/>
      <c r="GW323" s="48"/>
      <c r="GX323" s="48"/>
      <c r="GY323" s="48"/>
      <c r="GZ323" s="15"/>
      <c r="HA323" s="48"/>
      <c r="HB323" s="48"/>
      <c r="HC323" s="48"/>
      <c r="HD323" s="15"/>
      <c r="HE323" s="48"/>
      <c r="HF323" s="48"/>
      <c r="HG323" s="48"/>
      <c r="HH323" s="48"/>
      <c r="HI323" s="48"/>
      <c r="HJ323" s="48"/>
      <c r="HK323" s="48"/>
      <c r="HL323" s="15"/>
      <c r="HM323" s="14"/>
      <c r="HN323" s="14"/>
      <c r="HO323" s="48"/>
      <c r="HP323" s="15"/>
      <c r="HQ323" s="14"/>
      <c r="HR323" s="14"/>
      <c r="HS323" s="48"/>
      <c r="HT323" s="15"/>
      <c r="HU323" s="14"/>
      <c r="HV323" s="14"/>
      <c r="HW323" s="48"/>
      <c r="HX323" s="15"/>
      <c r="HY323" s="14"/>
      <c r="HZ323" s="14"/>
      <c r="IA323" s="48"/>
      <c r="IB323" s="15"/>
      <c r="IC323" s="14"/>
      <c r="ID323" s="14"/>
      <c r="IE323" s="48"/>
      <c r="IF323" s="15"/>
      <c r="IG323" s="14"/>
      <c r="IH323" s="14"/>
      <c r="II323" s="48"/>
      <c r="IJ323" s="15"/>
      <c r="IK323" s="14"/>
      <c r="IL323" s="14"/>
      <c r="IM323" s="48"/>
      <c r="IN323" s="15"/>
      <c r="IO323" s="14"/>
      <c r="IP323" s="14"/>
      <c r="IQ323" s="48"/>
      <c r="IR323" s="15"/>
      <c r="IS323" s="14"/>
    </row>
    <row r="324" spans="1:253" s="26" customFormat="1" ht="31.5" x14ac:dyDescent="0.25">
      <c r="A324" s="118" t="s">
        <v>417</v>
      </c>
      <c r="B324" s="78">
        <f t="shared" si="730"/>
        <v>540.6</v>
      </c>
      <c r="C324" s="78">
        <f t="shared" si="731"/>
        <v>19087.599999999999</v>
      </c>
      <c r="D324" s="78">
        <f t="shared" si="732"/>
        <v>17976.299500000001</v>
      </c>
      <c r="E324" s="81">
        <f t="shared" ref="E324" si="834">D324/C324*100</f>
        <v>94.177892977639942</v>
      </c>
      <c r="F324" s="81"/>
      <c r="G324" s="81">
        <f>G325+G329+G330+G332</f>
        <v>0</v>
      </c>
      <c r="H324" s="81">
        <f t="shared" ref="H324:BP324" si="835">H325+H329+H330+H332</f>
        <v>0</v>
      </c>
      <c r="I324" s="81">
        <f t="shared" si="835"/>
        <v>0</v>
      </c>
      <c r="J324" s="81"/>
      <c r="K324" s="81">
        <f t="shared" si="835"/>
        <v>0</v>
      </c>
      <c r="L324" s="81">
        <f t="shared" si="835"/>
        <v>0</v>
      </c>
      <c r="M324" s="81">
        <f t="shared" si="835"/>
        <v>0</v>
      </c>
      <c r="N324" s="81">
        <f t="shared" ref="N324" si="836">N325+N329+N330+N332</f>
        <v>0</v>
      </c>
      <c r="O324" s="81">
        <f t="shared" si="835"/>
        <v>0</v>
      </c>
      <c r="P324" s="81">
        <f t="shared" si="835"/>
        <v>0</v>
      </c>
      <c r="Q324" s="81">
        <f t="shared" si="835"/>
        <v>0</v>
      </c>
      <c r="R324" s="81"/>
      <c r="S324" s="81">
        <f t="shared" si="835"/>
        <v>0</v>
      </c>
      <c r="T324" s="81">
        <f t="shared" si="835"/>
        <v>0</v>
      </c>
      <c r="U324" s="81">
        <f t="shared" si="835"/>
        <v>0</v>
      </c>
      <c r="V324" s="81"/>
      <c r="W324" s="81">
        <f t="shared" si="835"/>
        <v>0</v>
      </c>
      <c r="X324" s="81">
        <f t="shared" si="835"/>
        <v>0</v>
      </c>
      <c r="Y324" s="81">
        <f t="shared" si="835"/>
        <v>0</v>
      </c>
      <c r="Z324" s="81">
        <f t="shared" ref="Z324" si="837">Z325+Z329+Z330+Z332</f>
        <v>0</v>
      </c>
      <c r="AA324" s="81">
        <f t="shared" si="835"/>
        <v>0</v>
      </c>
      <c r="AB324" s="81">
        <f t="shared" si="835"/>
        <v>0</v>
      </c>
      <c r="AC324" s="81">
        <f t="shared" si="835"/>
        <v>0</v>
      </c>
      <c r="AD324" s="81">
        <f t="shared" ref="AD324" si="838">AD325+AD329+AD330+AD332</f>
        <v>0</v>
      </c>
      <c r="AE324" s="81">
        <f t="shared" si="835"/>
        <v>0</v>
      </c>
      <c r="AF324" s="81">
        <f t="shared" ref="AF324" si="839">AF325+AF329+AF330+AF332</f>
        <v>0</v>
      </c>
      <c r="AG324" s="81">
        <f t="shared" si="835"/>
        <v>0</v>
      </c>
      <c r="AH324" s="81">
        <f t="shared" ref="AH324" si="840">AH325+AH329+AH330+AH332</f>
        <v>540.6</v>
      </c>
      <c r="AI324" s="81">
        <f t="shared" si="835"/>
        <v>540.6</v>
      </c>
      <c r="AJ324" s="81">
        <f t="shared" ref="AJ324" si="841">AJ325+AJ329+AJ330+AJ332</f>
        <v>540.6</v>
      </c>
      <c r="AK324" s="79">
        <f t="shared" si="213"/>
        <v>100</v>
      </c>
      <c r="AL324" s="79"/>
      <c r="AM324" s="81">
        <f t="shared" si="835"/>
        <v>0</v>
      </c>
      <c r="AN324" s="81">
        <f t="shared" ref="AN324" si="842">AN325+AN329+AN330+AN332</f>
        <v>0</v>
      </c>
      <c r="AO324" s="79"/>
      <c r="AP324" s="79"/>
      <c r="AQ324" s="81">
        <f t="shared" si="835"/>
        <v>0</v>
      </c>
      <c r="AR324" s="81">
        <f t="shared" si="835"/>
        <v>0</v>
      </c>
      <c r="AS324" s="81">
        <f t="shared" si="835"/>
        <v>0</v>
      </c>
      <c r="AT324" s="81"/>
      <c r="AU324" s="81">
        <f>SUM(AU325:AU332)</f>
        <v>1532</v>
      </c>
      <c r="AV324" s="81">
        <f t="shared" ref="AV324:BA324" si="843">SUM(AV325:AV332)</f>
        <v>1532</v>
      </c>
      <c r="AW324" s="81">
        <f t="shared" ref="AW324:AW343" si="844">AV324/AU324*100</f>
        <v>100</v>
      </c>
      <c r="AX324" s="81"/>
      <c r="AY324" s="81">
        <f t="shared" si="843"/>
        <v>3484</v>
      </c>
      <c r="AZ324" s="81">
        <f t="shared" si="843"/>
        <v>3484</v>
      </c>
      <c r="BA324" s="81">
        <f t="shared" si="843"/>
        <v>100</v>
      </c>
      <c r="BB324" s="81"/>
      <c r="BC324" s="81">
        <f t="shared" si="835"/>
        <v>1200</v>
      </c>
      <c r="BD324" s="81">
        <f t="shared" ref="BD324" si="845">BD325+BD329+BD330+BD332</f>
        <v>1200</v>
      </c>
      <c r="BE324" s="81">
        <f t="shared" ref="BE324:BE377" si="846">BD324/BC324*100</f>
        <v>100</v>
      </c>
      <c r="BF324" s="81"/>
      <c r="BG324" s="81">
        <f t="shared" si="835"/>
        <v>0</v>
      </c>
      <c r="BH324" s="81">
        <f t="shared" si="835"/>
        <v>0</v>
      </c>
      <c r="BI324" s="81">
        <f t="shared" si="835"/>
        <v>0</v>
      </c>
      <c r="BJ324" s="81"/>
      <c r="BK324" s="81">
        <f t="shared" si="835"/>
        <v>0</v>
      </c>
      <c r="BL324" s="81">
        <f t="shared" si="835"/>
        <v>0</v>
      </c>
      <c r="BM324" s="81">
        <f t="shared" si="835"/>
        <v>0</v>
      </c>
      <c r="BN324" s="81"/>
      <c r="BO324" s="81">
        <f t="shared" si="835"/>
        <v>0</v>
      </c>
      <c r="BP324" s="81">
        <f t="shared" si="835"/>
        <v>0</v>
      </c>
      <c r="BQ324" s="81">
        <f t="shared" ref="BQ324:BY324" si="847">BQ325+BQ329+BQ330+BQ332</f>
        <v>0</v>
      </c>
      <c r="BR324" s="81"/>
      <c r="BS324" s="81">
        <f t="shared" si="847"/>
        <v>0</v>
      </c>
      <c r="BT324" s="81">
        <f t="shared" si="847"/>
        <v>0</v>
      </c>
      <c r="BU324" s="81">
        <f t="shared" si="847"/>
        <v>0</v>
      </c>
      <c r="BV324" s="81"/>
      <c r="BW324" s="81">
        <f t="shared" si="847"/>
        <v>0</v>
      </c>
      <c r="BX324" s="81">
        <f t="shared" si="847"/>
        <v>0</v>
      </c>
      <c r="BY324" s="81">
        <f t="shared" si="847"/>
        <v>0</v>
      </c>
      <c r="BZ324" s="81"/>
      <c r="CA324" s="81">
        <f>SUM(CA325:CA332)</f>
        <v>599.70000000000005</v>
      </c>
      <c r="CB324" s="81">
        <f>SUM(CB325:CB332)</f>
        <v>599.70000000000005</v>
      </c>
      <c r="CC324" s="79">
        <f t="shared" ref="CC324:CC328" si="848">CB324/CA324*100</f>
        <v>100</v>
      </c>
      <c r="CD324" s="79"/>
      <c r="CE324" s="81"/>
      <c r="CF324" s="81">
        <f>SUM(CF325:CF332)</f>
        <v>0</v>
      </c>
      <c r="CG324" s="79"/>
      <c r="CH324" s="79"/>
      <c r="CI324" s="81">
        <f t="shared" ref="CI324:CK324" si="849">CI325+CI329+CI330+CI332</f>
        <v>0</v>
      </c>
      <c r="CJ324" s="81">
        <f t="shared" si="849"/>
        <v>0</v>
      </c>
      <c r="CK324" s="81">
        <f t="shared" si="849"/>
        <v>0</v>
      </c>
      <c r="CL324" s="81"/>
      <c r="CM324" s="81">
        <f>SUM(CM325:CM332)</f>
        <v>0</v>
      </c>
      <c r="CN324" s="81">
        <f>SUM(CN325:CN332)</f>
        <v>0</v>
      </c>
      <c r="CO324" s="79"/>
      <c r="CP324" s="79"/>
      <c r="CQ324" s="81">
        <f>SUM(CQ325:CQ332)</f>
        <v>0</v>
      </c>
      <c r="CR324" s="81">
        <f>SUM(CR325:CR332)</f>
        <v>0</v>
      </c>
      <c r="CS324" s="79"/>
      <c r="CT324" s="79"/>
      <c r="CU324" s="81">
        <f>SUM(CU325:CU332)</f>
        <v>0</v>
      </c>
      <c r="CV324" s="81">
        <f>SUM(CV325:CV332)</f>
        <v>0</v>
      </c>
      <c r="CW324" s="79"/>
      <c r="CX324" s="79"/>
      <c r="CY324" s="81">
        <f>SUM(CY325:CY332)</f>
        <v>0</v>
      </c>
      <c r="CZ324" s="81">
        <f>SUM(CZ325:CZ332)</f>
        <v>0</v>
      </c>
      <c r="DA324" s="79"/>
      <c r="DB324" s="153"/>
      <c r="DC324" s="81">
        <f>SUM(DC325:DC332)</f>
        <v>0</v>
      </c>
      <c r="DD324" s="81">
        <f>SUM(DD325:DD332)</f>
        <v>0</v>
      </c>
      <c r="DE324" s="79"/>
      <c r="DF324" s="79"/>
      <c r="DG324" s="81">
        <f>SUM(DG325:DG332)</f>
        <v>330</v>
      </c>
      <c r="DH324" s="81">
        <f>SUM(DH325:DH332)</f>
        <v>330</v>
      </c>
      <c r="DI324" s="79">
        <f t="shared" si="747"/>
        <v>100</v>
      </c>
      <c r="DJ324" s="79"/>
      <c r="DK324" s="81">
        <f>SUM(DK325:DK332)</f>
        <v>0</v>
      </c>
      <c r="DL324" s="81">
        <f>SUM(DL325:DL332)</f>
        <v>0</v>
      </c>
      <c r="DM324" s="79"/>
      <c r="DN324" s="79"/>
      <c r="DO324" s="81">
        <f>SUM(DO325:DO332)</f>
        <v>0</v>
      </c>
      <c r="DP324" s="81">
        <f>SUM(DP325:DP332)</f>
        <v>0</v>
      </c>
      <c r="DQ324" s="79"/>
      <c r="DR324" s="79"/>
      <c r="DS324" s="81">
        <f>SUM(DS325:DS332)</f>
        <v>0</v>
      </c>
      <c r="DT324" s="81">
        <f>SUM(DT325:DT332)</f>
        <v>0</v>
      </c>
      <c r="DU324" s="79"/>
      <c r="DV324" s="79"/>
      <c r="DW324" s="81">
        <f>SUM(DW325:DW332)</f>
        <v>0</v>
      </c>
      <c r="DX324" s="81">
        <f>SUM(DX325:DX332)</f>
        <v>0</v>
      </c>
      <c r="DY324" s="79"/>
      <c r="DZ324" s="79"/>
      <c r="EA324" s="81">
        <f>SUM(EA325:EA332)</f>
        <v>0</v>
      </c>
      <c r="EB324" s="81">
        <f>SUM(EB325:EB332)</f>
        <v>0</v>
      </c>
      <c r="EC324" s="79"/>
      <c r="ED324" s="79"/>
      <c r="EE324" s="81">
        <f>SUM(EE325:EE332)</f>
        <v>0</v>
      </c>
      <c r="EF324" s="81">
        <f>SUM(EF325:EF332)</f>
        <v>0</v>
      </c>
      <c r="EG324" s="79"/>
      <c r="EH324" s="79"/>
      <c r="EI324" s="81">
        <f>SUM(EI325:EI332)</f>
        <v>0</v>
      </c>
      <c r="EJ324" s="81">
        <f>SUM(EJ325:EJ332)</f>
        <v>0</v>
      </c>
      <c r="EK324" s="79"/>
      <c r="EL324" s="79"/>
      <c r="EM324" s="81">
        <f>SUM(EM325:EM332)</f>
        <v>0</v>
      </c>
      <c r="EN324" s="81">
        <f>SUM(EN325:EN332)</f>
        <v>0</v>
      </c>
      <c r="EO324" s="79"/>
      <c r="EP324" s="79"/>
      <c r="EQ324" s="81">
        <f>SUM(EQ325:EQ332)</f>
        <v>0</v>
      </c>
      <c r="ER324" s="81">
        <f>SUM(ER325:ER332)</f>
        <v>0</v>
      </c>
      <c r="ES324" s="79"/>
      <c r="ET324" s="79"/>
      <c r="EU324" s="81">
        <f>SUM(EU325:EU332)</f>
        <v>0</v>
      </c>
      <c r="EV324" s="81">
        <f>SUM(EV325:EV332)</f>
        <v>0</v>
      </c>
      <c r="EW324" s="79"/>
      <c r="EX324" s="79"/>
      <c r="EY324" s="81">
        <f>SUM(EY325:EY332)</f>
        <v>0</v>
      </c>
      <c r="EZ324" s="81">
        <f>SUM(EZ325:EZ332)</f>
        <v>0</v>
      </c>
      <c r="FA324" s="79"/>
      <c r="FB324" s="79"/>
      <c r="FC324" s="81">
        <f>SUM(FC325:FC332)</f>
        <v>0</v>
      </c>
      <c r="FD324" s="81">
        <f>SUM(FD325:FD332)</f>
        <v>0</v>
      </c>
      <c r="FE324" s="79"/>
      <c r="FF324" s="79"/>
      <c r="FG324" s="81">
        <f>SUM(FG325:FG332)</f>
        <v>0</v>
      </c>
      <c r="FH324" s="81">
        <f>SUM(FH325:FH332)</f>
        <v>0</v>
      </c>
      <c r="FI324" s="79"/>
      <c r="FJ324" s="79"/>
      <c r="FK324" s="81">
        <f>SUM(FK325:FK332)</f>
        <v>0</v>
      </c>
      <c r="FL324" s="81">
        <f>SUM(FL325:FL332)</f>
        <v>0</v>
      </c>
      <c r="FM324" s="79"/>
      <c r="FN324" s="79"/>
      <c r="FO324" s="81">
        <f>SUM(FO325:FO332)</f>
        <v>0</v>
      </c>
      <c r="FP324" s="81">
        <f>SUM(FP325:FP332)</f>
        <v>0</v>
      </c>
      <c r="FQ324" s="79"/>
      <c r="FR324" s="79"/>
      <c r="FS324" s="81">
        <f t="shared" ref="FS324:FT324" si="850">FS325+FS329+FS330+FS332</f>
        <v>1111.3</v>
      </c>
      <c r="FT324" s="81">
        <f t="shared" si="850"/>
        <v>0</v>
      </c>
      <c r="FU324" s="79">
        <f t="shared" ref="FU324:FU325" si="851">FT324/FS324*100</f>
        <v>0</v>
      </c>
      <c r="FV324" s="79"/>
      <c r="FW324" s="81">
        <f>SUM(FW325:FW332)</f>
        <v>10000</v>
      </c>
      <c r="FX324" s="81">
        <f>SUM(FX325:FX332)</f>
        <v>9999.9994999999999</v>
      </c>
      <c r="FY324" s="79">
        <f t="shared" ref="FY324:FY331" si="852">FX324/FW324*100</f>
        <v>99.999994999999998</v>
      </c>
      <c r="FZ324" s="79"/>
      <c r="GA324" s="81"/>
      <c r="GB324" s="81"/>
      <c r="GC324" s="79"/>
      <c r="GD324" s="79"/>
      <c r="GE324" s="81"/>
      <c r="GF324" s="81"/>
      <c r="GG324" s="79"/>
      <c r="GH324" s="79"/>
      <c r="GI324" s="81"/>
      <c r="GJ324" s="81"/>
      <c r="GK324" s="79"/>
      <c r="GL324" s="79"/>
      <c r="GM324" s="81"/>
      <c r="GN324" s="81"/>
      <c r="GO324" s="79"/>
      <c r="GP324" s="79"/>
      <c r="GQ324" s="81"/>
      <c r="GR324" s="81"/>
      <c r="GS324" s="79"/>
      <c r="GT324" s="79"/>
      <c r="GU324" s="81"/>
      <c r="GV324" s="81"/>
      <c r="GW324" s="79"/>
      <c r="GX324" s="79"/>
      <c r="GY324" s="81"/>
      <c r="GZ324" s="81"/>
      <c r="HA324" s="79"/>
      <c r="HB324" s="79"/>
      <c r="HC324" s="81"/>
      <c r="HD324" s="81"/>
      <c r="HE324" s="79"/>
      <c r="HF324" s="79"/>
      <c r="HG324" s="81"/>
      <c r="HH324" s="81"/>
      <c r="HI324" s="79"/>
      <c r="HJ324" s="79"/>
      <c r="HK324" s="81">
        <f>SUM(HK325:HK332)</f>
        <v>290</v>
      </c>
      <c r="HL324" s="81">
        <f>SUM(HL325:HL332)</f>
        <v>290</v>
      </c>
      <c r="HM324" s="79">
        <f t="shared" si="751"/>
        <v>100</v>
      </c>
      <c r="HN324" s="79"/>
      <c r="HO324" s="81"/>
      <c r="HP324" s="81"/>
      <c r="HQ324" s="79"/>
      <c r="HR324" s="79"/>
      <c r="HS324" s="81"/>
      <c r="HT324" s="81"/>
      <c r="HU324" s="79"/>
      <c r="HV324" s="79"/>
      <c r="HW324" s="81"/>
      <c r="HX324" s="81"/>
      <c r="HY324" s="79"/>
      <c r="HZ324" s="79"/>
      <c r="IA324" s="81"/>
      <c r="IB324" s="81"/>
      <c r="IC324" s="79"/>
      <c r="ID324" s="79"/>
      <c r="IE324" s="81"/>
      <c r="IF324" s="81"/>
      <c r="IG324" s="79"/>
      <c r="IH324" s="79"/>
      <c r="II324" s="81"/>
      <c r="IJ324" s="81"/>
      <c r="IK324" s="79"/>
      <c r="IL324" s="79"/>
      <c r="IM324" s="81"/>
      <c r="IN324" s="81"/>
      <c r="IO324" s="79"/>
      <c r="IP324" s="79"/>
      <c r="IQ324" s="81"/>
      <c r="IR324" s="81"/>
      <c r="IS324" s="79"/>
    </row>
    <row r="325" spans="1:253" s="12" customFormat="1" ht="31.5" x14ac:dyDescent="0.25">
      <c r="A325" s="57" t="s">
        <v>345</v>
      </c>
      <c r="B325" s="48">
        <f t="shared" si="730"/>
        <v>540.6</v>
      </c>
      <c r="C325" s="48">
        <f t="shared" si="731"/>
        <v>8972.6</v>
      </c>
      <c r="D325" s="48">
        <f t="shared" si="732"/>
        <v>7861.3</v>
      </c>
      <c r="E325" s="15">
        <f t="shared" si="133"/>
        <v>87.614515302142067</v>
      </c>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4"/>
      <c r="AD325" s="15"/>
      <c r="AE325" s="15"/>
      <c r="AF325" s="15"/>
      <c r="AG325" s="14"/>
      <c r="AH325" s="15">
        <v>540.6</v>
      </c>
      <c r="AI325" s="15">
        <v>540.6</v>
      </c>
      <c r="AJ325" s="15">
        <v>540.6</v>
      </c>
      <c r="AK325" s="14">
        <f t="shared" si="213"/>
        <v>100</v>
      </c>
      <c r="AL325" s="14"/>
      <c r="AM325" s="15"/>
      <c r="AN325" s="15"/>
      <c r="AO325" s="14"/>
      <c r="AP325" s="14"/>
      <c r="AQ325" s="15"/>
      <c r="AR325" s="15"/>
      <c r="AS325" s="14"/>
      <c r="AT325" s="14"/>
      <c r="AU325" s="48">
        <v>1532</v>
      </c>
      <c r="AV325" s="48">
        <v>1532</v>
      </c>
      <c r="AW325" s="15">
        <f t="shared" si="844"/>
        <v>100</v>
      </c>
      <c r="AX325" s="15"/>
      <c r="AY325" s="48">
        <v>3484</v>
      </c>
      <c r="AZ325" s="48">
        <v>3484</v>
      </c>
      <c r="BA325" s="14">
        <f>AZ325/AY325*100</f>
        <v>100</v>
      </c>
      <c r="BB325" s="14"/>
      <c r="BC325" s="15">
        <v>1200</v>
      </c>
      <c r="BD325" s="15">
        <v>1200</v>
      </c>
      <c r="BE325" s="15">
        <f t="shared" si="846"/>
        <v>100</v>
      </c>
      <c r="BF325" s="15"/>
      <c r="BG325" s="15"/>
      <c r="BH325" s="15"/>
      <c r="BI325" s="14"/>
      <c r="BJ325" s="14"/>
      <c r="BK325" s="15"/>
      <c r="BL325" s="15"/>
      <c r="BM325" s="14"/>
      <c r="BN325" s="14"/>
      <c r="BO325" s="15"/>
      <c r="BP325" s="15"/>
      <c r="BQ325" s="14"/>
      <c r="BR325" s="14"/>
      <c r="BS325" s="15"/>
      <c r="BT325" s="15"/>
      <c r="BU325" s="14"/>
      <c r="BV325" s="14"/>
      <c r="BW325" s="15"/>
      <c r="BX325" s="15"/>
      <c r="BY325" s="14"/>
      <c r="BZ325" s="14"/>
      <c r="CA325" s="48">
        <v>484.7</v>
      </c>
      <c r="CB325" s="48">
        <v>484.7</v>
      </c>
      <c r="CC325" s="14">
        <f t="shared" si="848"/>
        <v>100</v>
      </c>
      <c r="CD325" s="14"/>
      <c r="CE325" s="48"/>
      <c r="CF325" s="15"/>
      <c r="CG325" s="14"/>
      <c r="CH325" s="14"/>
      <c r="CI325" s="15"/>
      <c r="CJ325" s="15"/>
      <c r="CK325" s="14"/>
      <c r="CL325" s="14"/>
      <c r="CM325" s="48"/>
      <c r="CN325" s="15"/>
      <c r="CO325" s="14"/>
      <c r="CP325" s="14"/>
      <c r="CQ325" s="48"/>
      <c r="CR325" s="15"/>
      <c r="CS325" s="14"/>
      <c r="CT325" s="14"/>
      <c r="CU325" s="48"/>
      <c r="CV325" s="15"/>
      <c r="CW325" s="14"/>
      <c r="CX325" s="14"/>
      <c r="CY325" s="48"/>
      <c r="CZ325" s="15"/>
      <c r="DA325" s="14"/>
      <c r="DB325" s="155"/>
      <c r="DC325" s="48"/>
      <c r="DD325" s="48"/>
      <c r="DE325" s="14"/>
      <c r="DF325" s="14"/>
      <c r="DG325" s="14">
        <v>330</v>
      </c>
      <c r="DH325" s="14">
        <v>330</v>
      </c>
      <c r="DI325" s="14">
        <f t="shared" si="747"/>
        <v>100</v>
      </c>
      <c r="DJ325" s="14"/>
      <c r="DK325" s="14"/>
      <c r="DL325" s="14"/>
      <c r="DM325" s="14"/>
      <c r="DN325" s="14"/>
      <c r="DO325" s="14"/>
      <c r="DP325" s="14"/>
      <c r="DQ325" s="14"/>
      <c r="DR325" s="14"/>
      <c r="DS325" s="14"/>
      <c r="DT325" s="14"/>
      <c r="DU325" s="14"/>
      <c r="DV325" s="14"/>
      <c r="DW325" s="14"/>
      <c r="DX325" s="14"/>
      <c r="DY325" s="14"/>
      <c r="DZ325" s="14"/>
      <c r="EA325" s="14"/>
      <c r="EB325" s="14"/>
      <c r="EC325" s="14"/>
      <c r="ED325" s="14"/>
      <c r="EE325" s="14"/>
      <c r="EF325" s="14"/>
      <c r="EG325" s="14"/>
      <c r="EH325" s="14"/>
      <c r="EI325" s="14"/>
      <c r="EJ325" s="14"/>
      <c r="EK325" s="14"/>
      <c r="EL325" s="14"/>
      <c r="EM325" s="14"/>
      <c r="EN325" s="14"/>
      <c r="EO325" s="14"/>
      <c r="EP325" s="14"/>
      <c r="EQ325" s="14"/>
      <c r="ER325" s="14"/>
      <c r="ES325" s="14"/>
      <c r="ET325" s="14"/>
      <c r="EU325" s="14"/>
      <c r="EV325" s="14"/>
      <c r="EW325" s="14"/>
      <c r="EX325" s="14"/>
      <c r="EY325" s="14"/>
      <c r="EZ325" s="14"/>
      <c r="FA325" s="14"/>
      <c r="FB325" s="14"/>
      <c r="FC325" s="14"/>
      <c r="FD325" s="14"/>
      <c r="FE325" s="14"/>
      <c r="FF325" s="14"/>
      <c r="FG325" s="14"/>
      <c r="FH325" s="14"/>
      <c r="FI325" s="14"/>
      <c r="FJ325" s="14"/>
      <c r="FK325" s="14"/>
      <c r="FL325" s="14"/>
      <c r="FM325" s="14"/>
      <c r="FN325" s="14"/>
      <c r="FO325" s="14"/>
      <c r="FP325" s="14"/>
      <c r="FQ325" s="14"/>
      <c r="FR325" s="14"/>
      <c r="FS325" s="133">
        <v>1111.3</v>
      </c>
      <c r="FT325" s="133"/>
      <c r="FU325" s="14">
        <f t="shared" si="851"/>
        <v>0</v>
      </c>
      <c r="FV325" s="14"/>
      <c r="FW325" s="133"/>
      <c r="FX325" s="133"/>
      <c r="FY325" s="14"/>
      <c r="FZ325" s="14"/>
      <c r="GA325" s="133"/>
      <c r="GB325" s="133"/>
      <c r="GC325" s="14"/>
      <c r="GD325" s="14"/>
      <c r="GE325" s="133"/>
      <c r="GF325" s="133"/>
      <c r="GG325" s="14"/>
      <c r="GH325" s="14"/>
      <c r="GI325" s="133"/>
      <c r="GJ325" s="133"/>
      <c r="GK325" s="14"/>
      <c r="GL325" s="14"/>
      <c r="GM325" s="133"/>
      <c r="GN325" s="133"/>
      <c r="GO325" s="14"/>
      <c r="GP325" s="14"/>
      <c r="GQ325" s="133"/>
      <c r="GR325" s="133"/>
      <c r="GS325" s="14"/>
      <c r="GT325" s="14"/>
      <c r="GU325" s="133"/>
      <c r="GV325" s="133"/>
      <c r="GW325" s="14"/>
      <c r="GX325" s="14"/>
      <c r="GY325" s="133"/>
      <c r="GZ325" s="133"/>
      <c r="HA325" s="14"/>
      <c r="HB325" s="14"/>
      <c r="HC325" s="133"/>
      <c r="HD325" s="133"/>
      <c r="HE325" s="14"/>
      <c r="HF325" s="14"/>
      <c r="HG325" s="133"/>
      <c r="HH325" s="133"/>
      <c r="HI325" s="14"/>
      <c r="HJ325" s="14"/>
      <c r="HK325" s="133">
        <v>290</v>
      </c>
      <c r="HL325" s="133">
        <v>290</v>
      </c>
      <c r="HM325" s="14">
        <f t="shared" si="751"/>
        <v>100</v>
      </c>
      <c r="HN325" s="14"/>
      <c r="HO325" s="133"/>
      <c r="HP325" s="133"/>
      <c r="HQ325" s="14"/>
      <c r="HR325" s="14"/>
      <c r="HS325" s="133"/>
      <c r="HT325" s="133"/>
      <c r="HU325" s="14"/>
      <c r="HV325" s="14"/>
      <c r="HW325" s="133"/>
      <c r="HX325" s="133"/>
      <c r="HY325" s="14"/>
      <c r="HZ325" s="14"/>
      <c r="IA325" s="133"/>
      <c r="IB325" s="133"/>
      <c r="IC325" s="14"/>
      <c r="ID325" s="14"/>
      <c r="IE325" s="133"/>
      <c r="IF325" s="133"/>
      <c r="IG325" s="14"/>
      <c r="IH325" s="14"/>
      <c r="II325" s="133"/>
      <c r="IJ325" s="133"/>
      <c r="IK325" s="14"/>
      <c r="IL325" s="14"/>
      <c r="IM325" s="133"/>
      <c r="IN325" s="133"/>
      <c r="IO325" s="14"/>
      <c r="IP325" s="14"/>
      <c r="IQ325" s="133"/>
      <c r="IR325" s="133"/>
      <c r="IS325" s="14"/>
    </row>
    <row r="326" spans="1:253" s="12" customFormat="1" ht="15.75" x14ac:dyDescent="0.25">
      <c r="A326" s="57" t="s">
        <v>612</v>
      </c>
      <c r="B326" s="48">
        <f t="shared" si="730"/>
        <v>0</v>
      </c>
      <c r="C326" s="48">
        <f t="shared" si="731"/>
        <v>10.5</v>
      </c>
      <c r="D326" s="48">
        <f t="shared" si="732"/>
        <v>10.5</v>
      </c>
      <c r="E326" s="15">
        <f t="shared" si="133"/>
        <v>100</v>
      </c>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4"/>
      <c r="AD326" s="15"/>
      <c r="AE326" s="15"/>
      <c r="AF326" s="15"/>
      <c r="AG326" s="14"/>
      <c r="AH326" s="15"/>
      <c r="AI326" s="15"/>
      <c r="AJ326" s="15"/>
      <c r="AK326" s="14"/>
      <c r="AL326" s="14"/>
      <c r="AM326" s="15"/>
      <c r="AN326" s="15"/>
      <c r="AO326" s="14"/>
      <c r="AP326" s="14"/>
      <c r="AQ326" s="15"/>
      <c r="AR326" s="15"/>
      <c r="AS326" s="14"/>
      <c r="AT326" s="14"/>
      <c r="AU326" s="15"/>
      <c r="AV326" s="15"/>
      <c r="AW326" s="15"/>
      <c r="AX326" s="15"/>
      <c r="AY326" s="14"/>
      <c r="AZ326" s="14"/>
      <c r="BA326" s="14"/>
      <c r="BB326" s="14"/>
      <c r="BC326" s="15"/>
      <c r="BD326" s="15"/>
      <c r="BE326" s="15"/>
      <c r="BF326" s="15"/>
      <c r="BG326" s="15"/>
      <c r="BH326" s="15"/>
      <c r="BI326" s="14"/>
      <c r="BJ326" s="14"/>
      <c r="BK326" s="15"/>
      <c r="BL326" s="15"/>
      <c r="BM326" s="14"/>
      <c r="BN326" s="14"/>
      <c r="BO326" s="15"/>
      <c r="BP326" s="15"/>
      <c r="BQ326" s="14"/>
      <c r="BR326" s="14"/>
      <c r="BS326" s="15"/>
      <c r="BT326" s="15"/>
      <c r="BU326" s="14"/>
      <c r="BV326" s="14"/>
      <c r="BW326" s="15"/>
      <c r="BX326" s="15"/>
      <c r="BY326" s="14"/>
      <c r="BZ326" s="14"/>
      <c r="CA326" s="48">
        <v>10.5</v>
      </c>
      <c r="CB326" s="48">
        <v>10.5</v>
      </c>
      <c r="CC326" s="14">
        <f t="shared" si="848"/>
        <v>100</v>
      </c>
      <c r="CD326" s="14"/>
      <c r="CE326" s="48"/>
      <c r="CF326" s="15"/>
      <c r="CG326" s="14"/>
      <c r="CH326" s="14"/>
      <c r="CI326" s="15"/>
      <c r="CJ326" s="15"/>
      <c r="CK326" s="14"/>
      <c r="CL326" s="14"/>
      <c r="CM326" s="48"/>
      <c r="CN326" s="15"/>
      <c r="CO326" s="14"/>
      <c r="CP326" s="14"/>
      <c r="CQ326" s="48"/>
      <c r="CR326" s="15"/>
      <c r="CS326" s="14"/>
      <c r="CT326" s="14"/>
      <c r="CU326" s="48"/>
      <c r="CV326" s="15"/>
      <c r="CW326" s="14"/>
      <c r="CX326" s="14"/>
      <c r="CY326" s="48"/>
      <c r="CZ326" s="15"/>
      <c r="DA326" s="14"/>
      <c r="DB326" s="155"/>
      <c r="DC326" s="48"/>
      <c r="DD326" s="48"/>
      <c r="DE326" s="14"/>
      <c r="DF326" s="14"/>
      <c r="DG326" s="48"/>
      <c r="DH326" s="48"/>
      <c r="DI326" s="14"/>
      <c r="DJ326" s="14"/>
      <c r="DK326" s="48"/>
      <c r="DL326" s="15"/>
      <c r="DM326" s="14"/>
      <c r="DN326" s="14"/>
      <c r="DO326" s="48"/>
      <c r="DP326" s="15"/>
      <c r="DQ326" s="14"/>
      <c r="DR326" s="14"/>
      <c r="DS326" s="48"/>
      <c r="DT326" s="15"/>
      <c r="DU326" s="14"/>
      <c r="DV326" s="14"/>
      <c r="DW326" s="48"/>
      <c r="DX326" s="15"/>
      <c r="DY326" s="14"/>
      <c r="DZ326" s="14"/>
      <c r="EA326" s="48"/>
      <c r="EB326" s="15"/>
      <c r="EC326" s="14"/>
      <c r="ED326" s="14"/>
      <c r="EE326" s="48"/>
      <c r="EF326" s="15"/>
      <c r="EG326" s="14"/>
      <c r="EH326" s="14"/>
      <c r="EI326" s="48"/>
      <c r="EJ326" s="15"/>
      <c r="EK326" s="14"/>
      <c r="EL326" s="14"/>
      <c r="EM326" s="48"/>
      <c r="EN326" s="15"/>
      <c r="EO326" s="14"/>
      <c r="EP326" s="14"/>
      <c r="EQ326" s="48"/>
      <c r="ER326" s="15"/>
      <c r="ES326" s="14"/>
      <c r="ET326" s="14"/>
      <c r="EU326" s="48"/>
      <c r="EV326" s="15"/>
      <c r="EW326" s="14"/>
      <c r="EX326" s="14"/>
      <c r="EY326" s="48"/>
      <c r="EZ326" s="15"/>
      <c r="FA326" s="14"/>
      <c r="FB326" s="14"/>
      <c r="FC326" s="48"/>
      <c r="FD326" s="15"/>
      <c r="FE326" s="14"/>
      <c r="FF326" s="14"/>
      <c r="FG326" s="48"/>
      <c r="FH326" s="15"/>
      <c r="FI326" s="14"/>
      <c r="FJ326" s="14"/>
      <c r="FK326" s="48"/>
      <c r="FL326" s="15"/>
      <c r="FM326" s="14"/>
      <c r="FN326" s="14"/>
      <c r="FO326" s="48"/>
      <c r="FP326" s="15"/>
      <c r="FQ326" s="14"/>
      <c r="FR326" s="14"/>
      <c r="FS326" s="15"/>
      <c r="FT326" s="15"/>
      <c r="FU326" s="14"/>
      <c r="FV326" s="14"/>
      <c r="FW326" s="15"/>
      <c r="FX326" s="15"/>
      <c r="FY326" s="14"/>
      <c r="FZ326" s="14"/>
      <c r="GA326" s="15"/>
      <c r="GB326" s="15"/>
      <c r="GC326" s="14"/>
      <c r="GD326" s="14"/>
      <c r="GE326" s="15"/>
      <c r="GF326" s="15"/>
      <c r="GG326" s="14"/>
      <c r="GH326" s="14"/>
      <c r="GI326" s="15"/>
      <c r="GJ326" s="15"/>
      <c r="GK326" s="14"/>
      <c r="GL326" s="14"/>
      <c r="GM326" s="15"/>
      <c r="GN326" s="15"/>
      <c r="GO326" s="14"/>
      <c r="GP326" s="14"/>
      <c r="GQ326" s="15"/>
      <c r="GR326" s="15"/>
      <c r="GS326" s="14"/>
      <c r="GT326" s="14"/>
      <c r="GU326" s="15"/>
      <c r="GV326" s="15"/>
      <c r="GW326" s="14"/>
      <c r="GX326" s="14"/>
      <c r="GY326" s="15"/>
      <c r="GZ326" s="15"/>
      <c r="HA326" s="14"/>
      <c r="HB326" s="14"/>
      <c r="HC326" s="15"/>
      <c r="HD326" s="15"/>
      <c r="HE326" s="14"/>
      <c r="HF326" s="14"/>
      <c r="HG326" s="15"/>
      <c r="HH326" s="15"/>
      <c r="HI326" s="14"/>
      <c r="HJ326" s="14"/>
      <c r="HK326" s="15"/>
      <c r="HL326" s="15"/>
      <c r="HM326" s="14"/>
      <c r="HN326" s="14"/>
      <c r="HO326" s="15"/>
      <c r="HP326" s="15"/>
      <c r="HQ326" s="14"/>
      <c r="HR326" s="14"/>
      <c r="HS326" s="15"/>
      <c r="HT326" s="15"/>
      <c r="HU326" s="14"/>
      <c r="HV326" s="14"/>
      <c r="HW326" s="15"/>
      <c r="HX326" s="15"/>
      <c r="HY326" s="14"/>
      <c r="HZ326" s="14"/>
      <c r="IA326" s="15"/>
      <c r="IB326" s="15"/>
      <c r="IC326" s="14"/>
      <c r="ID326" s="14"/>
      <c r="IE326" s="15"/>
      <c r="IF326" s="15"/>
      <c r="IG326" s="14"/>
      <c r="IH326" s="14"/>
      <c r="II326" s="15"/>
      <c r="IJ326" s="15"/>
      <c r="IK326" s="14"/>
      <c r="IL326" s="14"/>
      <c r="IM326" s="15"/>
      <c r="IN326" s="15"/>
      <c r="IO326" s="14"/>
      <c r="IP326" s="14"/>
      <c r="IQ326" s="15"/>
      <c r="IR326" s="15"/>
      <c r="IS326" s="14"/>
    </row>
    <row r="327" spans="1:253" s="12" customFormat="1" ht="15.75" x14ac:dyDescent="0.25">
      <c r="A327" s="57" t="s">
        <v>614</v>
      </c>
      <c r="B327" s="48">
        <f t="shared" si="730"/>
        <v>0</v>
      </c>
      <c r="C327" s="48">
        <f t="shared" si="731"/>
        <v>61</v>
      </c>
      <c r="D327" s="48">
        <f t="shared" si="732"/>
        <v>61</v>
      </c>
      <c r="E327" s="15">
        <f t="shared" si="133"/>
        <v>100</v>
      </c>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4"/>
      <c r="AD327" s="15"/>
      <c r="AE327" s="15"/>
      <c r="AF327" s="15"/>
      <c r="AG327" s="14"/>
      <c r="AH327" s="15"/>
      <c r="AI327" s="15"/>
      <c r="AJ327" s="15"/>
      <c r="AK327" s="14"/>
      <c r="AL327" s="14"/>
      <c r="AM327" s="15"/>
      <c r="AN327" s="15"/>
      <c r="AO327" s="14"/>
      <c r="AP327" s="14"/>
      <c r="AQ327" s="15"/>
      <c r="AR327" s="15"/>
      <c r="AS327" s="14"/>
      <c r="AT327" s="14"/>
      <c r="AU327" s="15"/>
      <c r="AV327" s="15"/>
      <c r="AW327" s="15"/>
      <c r="AX327" s="15"/>
      <c r="AY327" s="14"/>
      <c r="AZ327" s="14"/>
      <c r="BA327" s="14"/>
      <c r="BB327" s="14"/>
      <c r="BC327" s="15"/>
      <c r="BD327" s="15"/>
      <c r="BE327" s="15"/>
      <c r="BF327" s="15"/>
      <c r="BG327" s="15"/>
      <c r="BH327" s="15"/>
      <c r="BI327" s="14"/>
      <c r="BJ327" s="14"/>
      <c r="BK327" s="15"/>
      <c r="BL327" s="15"/>
      <c r="BM327" s="14"/>
      <c r="BN327" s="14"/>
      <c r="BO327" s="15"/>
      <c r="BP327" s="15"/>
      <c r="BQ327" s="14"/>
      <c r="BR327" s="14"/>
      <c r="BS327" s="15"/>
      <c r="BT327" s="15"/>
      <c r="BU327" s="14"/>
      <c r="BV327" s="14"/>
      <c r="BW327" s="15"/>
      <c r="BX327" s="15"/>
      <c r="BY327" s="14"/>
      <c r="BZ327" s="14"/>
      <c r="CA327" s="48">
        <v>61</v>
      </c>
      <c r="CB327" s="48">
        <v>61</v>
      </c>
      <c r="CC327" s="14">
        <f t="shared" si="848"/>
        <v>100</v>
      </c>
      <c r="CD327" s="14"/>
      <c r="CE327" s="48"/>
      <c r="CF327" s="15"/>
      <c r="CG327" s="14"/>
      <c r="CH327" s="14"/>
      <c r="CI327" s="15"/>
      <c r="CJ327" s="15"/>
      <c r="CK327" s="14"/>
      <c r="CL327" s="14"/>
      <c r="CM327" s="48"/>
      <c r="CN327" s="15"/>
      <c r="CO327" s="14"/>
      <c r="CP327" s="14"/>
      <c r="CQ327" s="48"/>
      <c r="CR327" s="15"/>
      <c r="CS327" s="14"/>
      <c r="CT327" s="14"/>
      <c r="CU327" s="48"/>
      <c r="CV327" s="15"/>
      <c r="CW327" s="14"/>
      <c r="CX327" s="14"/>
      <c r="CY327" s="48"/>
      <c r="CZ327" s="15"/>
      <c r="DA327" s="14"/>
      <c r="DB327" s="155"/>
      <c r="DC327" s="48"/>
      <c r="DD327" s="48"/>
      <c r="DE327" s="14"/>
      <c r="DF327" s="14"/>
      <c r="DG327" s="48"/>
      <c r="DH327" s="48"/>
      <c r="DI327" s="14"/>
      <c r="DJ327" s="14"/>
      <c r="DK327" s="48"/>
      <c r="DL327" s="15"/>
      <c r="DM327" s="14"/>
      <c r="DN327" s="14"/>
      <c r="DO327" s="48"/>
      <c r="DP327" s="15"/>
      <c r="DQ327" s="14"/>
      <c r="DR327" s="14"/>
      <c r="DS327" s="48"/>
      <c r="DT327" s="15"/>
      <c r="DU327" s="14"/>
      <c r="DV327" s="14"/>
      <c r="DW327" s="48"/>
      <c r="DX327" s="15"/>
      <c r="DY327" s="14"/>
      <c r="DZ327" s="14"/>
      <c r="EA327" s="48"/>
      <c r="EB327" s="15"/>
      <c r="EC327" s="14"/>
      <c r="ED327" s="14"/>
      <c r="EE327" s="48"/>
      <c r="EF327" s="15"/>
      <c r="EG327" s="14"/>
      <c r="EH327" s="14"/>
      <c r="EI327" s="48"/>
      <c r="EJ327" s="15"/>
      <c r="EK327" s="14"/>
      <c r="EL327" s="14"/>
      <c r="EM327" s="48"/>
      <c r="EN327" s="15"/>
      <c r="EO327" s="14"/>
      <c r="EP327" s="14"/>
      <c r="EQ327" s="48"/>
      <c r="ER327" s="15"/>
      <c r="ES327" s="14"/>
      <c r="ET327" s="14"/>
      <c r="EU327" s="48"/>
      <c r="EV327" s="15"/>
      <c r="EW327" s="14"/>
      <c r="EX327" s="14"/>
      <c r="EY327" s="48"/>
      <c r="EZ327" s="15"/>
      <c r="FA327" s="14"/>
      <c r="FB327" s="14"/>
      <c r="FC327" s="48"/>
      <c r="FD327" s="15"/>
      <c r="FE327" s="14"/>
      <c r="FF327" s="14"/>
      <c r="FG327" s="48"/>
      <c r="FH327" s="15"/>
      <c r="FI327" s="14"/>
      <c r="FJ327" s="14"/>
      <c r="FK327" s="48"/>
      <c r="FL327" s="15"/>
      <c r="FM327" s="14"/>
      <c r="FN327" s="14"/>
      <c r="FO327" s="48"/>
      <c r="FP327" s="15"/>
      <c r="FQ327" s="14"/>
      <c r="FR327" s="14"/>
      <c r="FS327" s="15"/>
      <c r="FT327" s="15"/>
      <c r="FU327" s="14"/>
      <c r="FV327" s="14"/>
      <c r="FW327" s="15"/>
      <c r="FX327" s="15"/>
      <c r="FY327" s="14"/>
      <c r="FZ327" s="14"/>
      <c r="GA327" s="15"/>
      <c r="GB327" s="15"/>
      <c r="GC327" s="14"/>
      <c r="GD327" s="14"/>
      <c r="GE327" s="15"/>
      <c r="GF327" s="15"/>
      <c r="GG327" s="14"/>
      <c r="GH327" s="14"/>
      <c r="GI327" s="15"/>
      <c r="GJ327" s="15"/>
      <c r="GK327" s="14"/>
      <c r="GL327" s="14"/>
      <c r="GM327" s="15"/>
      <c r="GN327" s="15"/>
      <c r="GO327" s="14"/>
      <c r="GP327" s="14"/>
      <c r="GQ327" s="15"/>
      <c r="GR327" s="15"/>
      <c r="GS327" s="14"/>
      <c r="GT327" s="14"/>
      <c r="GU327" s="15"/>
      <c r="GV327" s="15"/>
      <c r="GW327" s="14"/>
      <c r="GX327" s="14"/>
      <c r="GY327" s="15"/>
      <c r="GZ327" s="15"/>
      <c r="HA327" s="14"/>
      <c r="HB327" s="14"/>
      <c r="HC327" s="15"/>
      <c r="HD327" s="15"/>
      <c r="HE327" s="14"/>
      <c r="HF327" s="14"/>
      <c r="HG327" s="15"/>
      <c r="HH327" s="15"/>
      <c r="HI327" s="14"/>
      <c r="HJ327" s="14"/>
      <c r="HK327" s="15"/>
      <c r="HL327" s="15"/>
      <c r="HM327" s="14"/>
      <c r="HN327" s="14"/>
      <c r="HO327" s="15"/>
      <c r="HP327" s="15"/>
      <c r="HQ327" s="14"/>
      <c r="HR327" s="14"/>
      <c r="HS327" s="15"/>
      <c r="HT327" s="15"/>
      <c r="HU327" s="14"/>
      <c r="HV327" s="14"/>
      <c r="HW327" s="15"/>
      <c r="HX327" s="15"/>
      <c r="HY327" s="14"/>
      <c r="HZ327" s="14"/>
      <c r="IA327" s="15"/>
      <c r="IB327" s="15"/>
      <c r="IC327" s="14"/>
      <c r="ID327" s="14"/>
      <c r="IE327" s="15"/>
      <c r="IF327" s="15"/>
      <c r="IG327" s="14"/>
      <c r="IH327" s="14"/>
      <c r="II327" s="15"/>
      <c r="IJ327" s="15"/>
      <c r="IK327" s="14"/>
      <c r="IL327" s="14"/>
      <c r="IM327" s="15"/>
      <c r="IN327" s="15"/>
      <c r="IO327" s="14"/>
      <c r="IP327" s="14"/>
      <c r="IQ327" s="15"/>
      <c r="IR327" s="15"/>
      <c r="IS327" s="14"/>
    </row>
    <row r="328" spans="1:253" s="12" customFormat="1" ht="15.75" x14ac:dyDescent="0.25">
      <c r="A328" s="57" t="s">
        <v>616</v>
      </c>
      <c r="B328" s="48">
        <f t="shared" si="730"/>
        <v>0</v>
      </c>
      <c r="C328" s="48">
        <f t="shared" si="731"/>
        <v>43.5</v>
      </c>
      <c r="D328" s="48">
        <f t="shared" si="732"/>
        <v>43.5</v>
      </c>
      <c r="E328" s="15">
        <f t="shared" si="133"/>
        <v>100</v>
      </c>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4"/>
      <c r="AD328" s="15"/>
      <c r="AE328" s="15"/>
      <c r="AF328" s="15"/>
      <c r="AG328" s="14"/>
      <c r="AH328" s="15"/>
      <c r="AI328" s="15"/>
      <c r="AJ328" s="15"/>
      <c r="AK328" s="14"/>
      <c r="AL328" s="14"/>
      <c r="AM328" s="15"/>
      <c r="AN328" s="15"/>
      <c r="AO328" s="14"/>
      <c r="AP328" s="14"/>
      <c r="AQ328" s="15"/>
      <c r="AR328" s="15"/>
      <c r="AS328" s="14"/>
      <c r="AT328" s="14"/>
      <c r="AU328" s="15"/>
      <c r="AV328" s="15"/>
      <c r="AW328" s="15"/>
      <c r="AX328" s="15"/>
      <c r="AY328" s="14"/>
      <c r="AZ328" s="14"/>
      <c r="BA328" s="14"/>
      <c r="BB328" s="14"/>
      <c r="BC328" s="15"/>
      <c r="BD328" s="15"/>
      <c r="BE328" s="15"/>
      <c r="BF328" s="15"/>
      <c r="BG328" s="15"/>
      <c r="BH328" s="15"/>
      <c r="BI328" s="14"/>
      <c r="BJ328" s="14"/>
      <c r="BK328" s="15"/>
      <c r="BL328" s="15"/>
      <c r="BM328" s="14"/>
      <c r="BN328" s="14"/>
      <c r="BO328" s="15"/>
      <c r="BP328" s="15"/>
      <c r="BQ328" s="14"/>
      <c r="BR328" s="14"/>
      <c r="BS328" s="15"/>
      <c r="BT328" s="15"/>
      <c r="BU328" s="14"/>
      <c r="BV328" s="14"/>
      <c r="BW328" s="15"/>
      <c r="BX328" s="15"/>
      <c r="BY328" s="14"/>
      <c r="BZ328" s="14"/>
      <c r="CA328" s="48">
        <v>43.5</v>
      </c>
      <c r="CB328" s="48">
        <v>43.5</v>
      </c>
      <c r="CC328" s="14">
        <f t="shared" si="848"/>
        <v>100</v>
      </c>
      <c r="CD328" s="14"/>
      <c r="CE328" s="48"/>
      <c r="CF328" s="15"/>
      <c r="CG328" s="14"/>
      <c r="CH328" s="14"/>
      <c r="CI328" s="15"/>
      <c r="CJ328" s="15"/>
      <c r="CK328" s="14"/>
      <c r="CL328" s="14"/>
      <c r="CM328" s="48"/>
      <c r="CN328" s="15"/>
      <c r="CO328" s="14"/>
      <c r="CP328" s="14"/>
      <c r="CQ328" s="48"/>
      <c r="CR328" s="15"/>
      <c r="CS328" s="14"/>
      <c r="CT328" s="14"/>
      <c r="CU328" s="48"/>
      <c r="CV328" s="15"/>
      <c r="CW328" s="14"/>
      <c r="CX328" s="14"/>
      <c r="CY328" s="48"/>
      <c r="CZ328" s="15"/>
      <c r="DA328" s="14"/>
      <c r="DB328" s="155"/>
      <c r="DC328" s="48"/>
      <c r="DD328" s="48"/>
      <c r="DE328" s="14"/>
      <c r="DF328" s="14"/>
      <c r="DG328" s="48"/>
      <c r="DH328" s="48"/>
      <c r="DI328" s="14"/>
      <c r="DJ328" s="14"/>
      <c r="DK328" s="48"/>
      <c r="DL328" s="15"/>
      <c r="DM328" s="14"/>
      <c r="DN328" s="14"/>
      <c r="DO328" s="48"/>
      <c r="DP328" s="15"/>
      <c r="DQ328" s="14"/>
      <c r="DR328" s="14"/>
      <c r="DS328" s="48"/>
      <c r="DT328" s="15"/>
      <c r="DU328" s="14"/>
      <c r="DV328" s="14"/>
      <c r="DW328" s="48"/>
      <c r="DX328" s="15"/>
      <c r="DY328" s="14"/>
      <c r="DZ328" s="14"/>
      <c r="EA328" s="48"/>
      <c r="EB328" s="15"/>
      <c r="EC328" s="14"/>
      <c r="ED328" s="14"/>
      <c r="EE328" s="48"/>
      <c r="EF328" s="15"/>
      <c r="EG328" s="14"/>
      <c r="EH328" s="14"/>
      <c r="EI328" s="48"/>
      <c r="EJ328" s="15"/>
      <c r="EK328" s="14"/>
      <c r="EL328" s="14"/>
      <c r="EM328" s="48"/>
      <c r="EN328" s="15"/>
      <c r="EO328" s="14"/>
      <c r="EP328" s="14"/>
      <c r="EQ328" s="48"/>
      <c r="ER328" s="15"/>
      <c r="ES328" s="14"/>
      <c r="ET328" s="14"/>
      <c r="EU328" s="48"/>
      <c r="EV328" s="15"/>
      <c r="EW328" s="14"/>
      <c r="EX328" s="14"/>
      <c r="EY328" s="48"/>
      <c r="EZ328" s="15"/>
      <c r="FA328" s="14"/>
      <c r="FB328" s="14"/>
      <c r="FC328" s="48"/>
      <c r="FD328" s="15"/>
      <c r="FE328" s="14"/>
      <c r="FF328" s="14"/>
      <c r="FG328" s="48"/>
      <c r="FH328" s="15"/>
      <c r="FI328" s="14"/>
      <c r="FJ328" s="14"/>
      <c r="FK328" s="48"/>
      <c r="FL328" s="15"/>
      <c r="FM328" s="14"/>
      <c r="FN328" s="14"/>
      <c r="FO328" s="48"/>
      <c r="FP328" s="15"/>
      <c r="FQ328" s="14"/>
      <c r="FR328" s="14"/>
      <c r="FS328" s="15"/>
      <c r="FT328" s="15"/>
      <c r="FU328" s="14"/>
      <c r="FV328" s="14"/>
      <c r="FW328" s="15"/>
      <c r="FX328" s="15"/>
      <c r="FY328" s="14"/>
      <c r="FZ328" s="14"/>
      <c r="GA328" s="15"/>
      <c r="GB328" s="15"/>
      <c r="GC328" s="14"/>
      <c r="GD328" s="14"/>
      <c r="GE328" s="15"/>
      <c r="GF328" s="15"/>
      <c r="GG328" s="14"/>
      <c r="GH328" s="14"/>
      <c r="GI328" s="15"/>
      <c r="GJ328" s="15"/>
      <c r="GK328" s="14"/>
      <c r="GL328" s="14"/>
      <c r="GM328" s="15"/>
      <c r="GN328" s="15"/>
      <c r="GO328" s="14"/>
      <c r="GP328" s="14"/>
      <c r="GQ328" s="15"/>
      <c r="GR328" s="15"/>
      <c r="GS328" s="14"/>
      <c r="GT328" s="14"/>
      <c r="GU328" s="15"/>
      <c r="GV328" s="15"/>
      <c r="GW328" s="14"/>
      <c r="GX328" s="14"/>
      <c r="GY328" s="15"/>
      <c r="GZ328" s="15"/>
      <c r="HA328" s="14"/>
      <c r="HB328" s="14"/>
      <c r="HC328" s="15"/>
      <c r="HD328" s="15"/>
      <c r="HE328" s="14"/>
      <c r="HF328" s="14"/>
      <c r="HG328" s="15"/>
      <c r="HH328" s="15"/>
      <c r="HI328" s="14"/>
      <c r="HJ328" s="14"/>
      <c r="HK328" s="15"/>
      <c r="HL328" s="15"/>
      <c r="HM328" s="14"/>
      <c r="HN328" s="14"/>
      <c r="HO328" s="15"/>
      <c r="HP328" s="15"/>
      <c r="HQ328" s="14"/>
      <c r="HR328" s="14"/>
      <c r="HS328" s="15"/>
      <c r="HT328" s="15"/>
      <c r="HU328" s="14"/>
      <c r="HV328" s="14"/>
      <c r="HW328" s="15"/>
      <c r="HX328" s="15"/>
      <c r="HY328" s="14"/>
      <c r="HZ328" s="14"/>
      <c r="IA328" s="15"/>
      <c r="IB328" s="15"/>
      <c r="IC328" s="14"/>
      <c r="ID328" s="14"/>
      <c r="IE328" s="15"/>
      <c r="IF328" s="15"/>
      <c r="IG328" s="14"/>
      <c r="IH328" s="14"/>
      <c r="II328" s="15"/>
      <c r="IJ328" s="15"/>
      <c r="IK328" s="14"/>
      <c r="IL328" s="14"/>
      <c r="IM328" s="15"/>
      <c r="IN328" s="15"/>
      <c r="IO328" s="14"/>
      <c r="IP328" s="14"/>
      <c r="IQ328" s="15"/>
      <c r="IR328" s="15"/>
      <c r="IS328" s="14"/>
    </row>
    <row r="329" spans="1:253" s="12" customFormat="1" ht="15.75" x14ac:dyDescent="0.25">
      <c r="A329" s="57" t="s">
        <v>414</v>
      </c>
      <c r="B329" s="48">
        <f t="shared" si="730"/>
        <v>0</v>
      </c>
      <c r="C329" s="48">
        <f t="shared" si="731"/>
        <v>0</v>
      </c>
      <c r="D329" s="48">
        <f t="shared" si="732"/>
        <v>0</v>
      </c>
      <c r="E329" s="15"/>
      <c r="F329" s="15"/>
      <c r="G329" s="48"/>
      <c r="H329" s="48"/>
      <c r="I329" s="48"/>
      <c r="J329" s="48"/>
      <c r="K329" s="48"/>
      <c r="L329" s="48"/>
      <c r="M329" s="48"/>
      <c r="N329" s="48"/>
      <c r="O329" s="48"/>
      <c r="P329" s="48"/>
      <c r="Q329" s="48"/>
      <c r="R329" s="48"/>
      <c r="S329" s="287"/>
      <c r="T329" s="287"/>
      <c r="U329" s="287"/>
      <c r="V329" s="287"/>
      <c r="W329" s="287"/>
      <c r="X329" s="287"/>
      <c r="Y329" s="287"/>
      <c r="Z329" s="287"/>
      <c r="AA329" s="287"/>
      <c r="AB329" s="287"/>
      <c r="AC329" s="287"/>
      <c r="AD329" s="287"/>
      <c r="AE329" s="287"/>
      <c r="AF329" s="287"/>
      <c r="AG329" s="287"/>
      <c r="AH329" s="48"/>
      <c r="AI329" s="48"/>
      <c r="AJ329" s="48"/>
      <c r="AK329" s="48"/>
      <c r="AL329" s="48"/>
      <c r="AM329" s="15"/>
      <c r="AN329" s="15"/>
      <c r="AO329" s="15"/>
      <c r="AP329" s="15"/>
      <c r="AQ329" s="287"/>
      <c r="AR329" s="287"/>
      <c r="AS329" s="287"/>
      <c r="AT329" s="287"/>
      <c r="AU329" s="287"/>
      <c r="AV329" s="287"/>
      <c r="AW329" s="15"/>
      <c r="AX329" s="15"/>
      <c r="AY329" s="287"/>
      <c r="AZ329" s="287"/>
      <c r="BA329" s="14"/>
      <c r="BB329" s="14"/>
      <c r="BC329" s="287"/>
      <c r="BD329" s="287"/>
      <c r="BE329" s="15"/>
      <c r="BF329" s="15"/>
      <c r="BG329" s="287"/>
      <c r="BH329" s="287"/>
      <c r="BI329" s="287"/>
      <c r="BJ329" s="287"/>
      <c r="BK329" s="287"/>
      <c r="BL329" s="287"/>
      <c r="BM329" s="287"/>
      <c r="BN329" s="287"/>
      <c r="BO329" s="287"/>
      <c r="BP329" s="287"/>
      <c r="BQ329" s="287"/>
      <c r="BR329" s="287"/>
      <c r="BS329" s="287"/>
      <c r="BT329" s="287"/>
      <c r="BU329" s="287"/>
      <c r="BV329" s="287"/>
      <c r="BW329" s="287"/>
      <c r="BX329" s="287"/>
      <c r="BY329" s="287"/>
      <c r="BZ329" s="287"/>
      <c r="CA329" s="287"/>
      <c r="CB329" s="287"/>
      <c r="CC329" s="287"/>
      <c r="CD329" s="287"/>
      <c r="CE329" s="287"/>
      <c r="CF329" s="15"/>
      <c r="CG329" s="287"/>
      <c r="CH329" s="287"/>
      <c r="CI329" s="287"/>
      <c r="CJ329" s="287"/>
      <c r="CK329" s="287"/>
      <c r="CL329" s="287"/>
      <c r="CM329" s="287"/>
      <c r="CN329" s="15"/>
      <c r="CO329" s="287"/>
      <c r="CP329" s="287"/>
      <c r="CQ329" s="287"/>
      <c r="CR329" s="15"/>
      <c r="CS329" s="287"/>
      <c r="CT329" s="287"/>
      <c r="CU329" s="287"/>
      <c r="CV329" s="15"/>
      <c r="CW329" s="287"/>
      <c r="CX329" s="287"/>
      <c r="CY329" s="287"/>
      <c r="CZ329" s="15"/>
      <c r="DA329" s="287"/>
      <c r="DB329" s="275"/>
      <c r="DC329" s="287"/>
      <c r="DD329" s="287"/>
      <c r="DE329" s="287"/>
      <c r="DF329" s="287"/>
      <c r="DG329" s="287"/>
      <c r="DH329" s="287"/>
      <c r="DI329" s="14"/>
      <c r="DJ329" s="14"/>
      <c r="DK329" s="287"/>
      <c r="DL329" s="15"/>
      <c r="DM329" s="14"/>
      <c r="DN329" s="14"/>
      <c r="DO329" s="287"/>
      <c r="DP329" s="15"/>
      <c r="DQ329" s="14"/>
      <c r="DR329" s="14"/>
      <c r="DS329" s="287"/>
      <c r="DT329" s="15"/>
      <c r="DU329" s="14"/>
      <c r="DV329" s="14"/>
      <c r="DW329" s="287"/>
      <c r="DX329" s="15"/>
      <c r="DY329" s="14"/>
      <c r="DZ329" s="14"/>
      <c r="EA329" s="287"/>
      <c r="EB329" s="15"/>
      <c r="EC329" s="14"/>
      <c r="ED329" s="14"/>
      <c r="EE329" s="287"/>
      <c r="EF329" s="15"/>
      <c r="EG329" s="14"/>
      <c r="EH329" s="14"/>
      <c r="EI329" s="287"/>
      <c r="EJ329" s="15"/>
      <c r="EK329" s="14"/>
      <c r="EL329" s="14"/>
      <c r="EM329" s="287"/>
      <c r="EN329" s="15"/>
      <c r="EO329" s="14"/>
      <c r="EP329" s="14"/>
      <c r="EQ329" s="287"/>
      <c r="ER329" s="15"/>
      <c r="ES329" s="14"/>
      <c r="ET329" s="14"/>
      <c r="EU329" s="287"/>
      <c r="EV329" s="15"/>
      <c r="EW329" s="14"/>
      <c r="EX329" s="14"/>
      <c r="EY329" s="287"/>
      <c r="EZ329" s="15"/>
      <c r="FA329" s="14"/>
      <c r="FB329" s="14"/>
      <c r="FC329" s="287"/>
      <c r="FD329" s="15"/>
      <c r="FE329" s="14"/>
      <c r="FF329" s="14"/>
      <c r="FG329" s="287"/>
      <c r="FH329" s="15"/>
      <c r="FI329" s="14"/>
      <c r="FJ329" s="14"/>
      <c r="FK329" s="287"/>
      <c r="FL329" s="15"/>
      <c r="FM329" s="14"/>
      <c r="FN329" s="14"/>
      <c r="FO329" s="287"/>
      <c r="FP329" s="15"/>
      <c r="FQ329" s="14"/>
      <c r="FR329" s="14"/>
      <c r="FS329" s="48"/>
      <c r="FT329" s="15"/>
      <c r="FU329" s="48"/>
      <c r="FV329" s="48"/>
      <c r="FW329" s="48"/>
      <c r="FX329" s="15"/>
      <c r="FY329" s="14"/>
      <c r="FZ329" s="48"/>
      <c r="GA329" s="48"/>
      <c r="GB329" s="15"/>
      <c r="GC329" s="48"/>
      <c r="GD329" s="48"/>
      <c r="GE329" s="48"/>
      <c r="GF329" s="15"/>
      <c r="GG329" s="48"/>
      <c r="GH329" s="48"/>
      <c r="GI329" s="48"/>
      <c r="GJ329" s="15"/>
      <c r="GK329" s="48"/>
      <c r="GL329" s="48"/>
      <c r="GM329" s="48"/>
      <c r="GN329" s="15"/>
      <c r="GO329" s="48"/>
      <c r="GP329" s="48"/>
      <c r="GQ329" s="48"/>
      <c r="GR329" s="15"/>
      <c r="GS329" s="48"/>
      <c r="GT329" s="48"/>
      <c r="GU329" s="48"/>
      <c r="GV329" s="15"/>
      <c r="GW329" s="48"/>
      <c r="GX329" s="48"/>
      <c r="GY329" s="48"/>
      <c r="GZ329" s="15"/>
      <c r="HA329" s="48"/>
      <c r="HB329" s="48"/>
      <c r="HC329" s="48"/>
      <c r="HD329" s="15"/>
      <c r="HE329" s="48"/>
      <c r="HF329" s="48"/>
      <c r="HG329" s="48"/>
      <c r="HH329" s="48"/>
      <c r="HI329" s="48"/>
      <c r="HJ329" s="48"/>
      <c r="HK329" s="48"/>
      <c r="HL329" s="15"/>
      <c r="HM329" s="14"/>
      <c r="HN329" s="14"/>
      <c r="HO329" s="48"/>
      <c r="HP329" s="15"/>
      <c r="HQ329" s="14"/>
      <c r="HR329" s="14"/>
      <c r="HS329" s="48"/>
      <c r="HT329" s="15"/>
      <c r="HU329" s="14"/>
      <c r="HV329" s="14"/>
      <c r="HW329" s="48"/>
      <c r="HX329" s="15"/>
      <c r="HY329" s="14"/>
      <c r="HZ329" s="14"/>
      <c r="IA329" s="48"/>
      <c r="IB329" s="15"/>
      <c r="IC329" s="14"/>
      <c r="ID329" s="14"/>
      <c r="IE329" s="48"/>
      <c r="IF329" s="15"/>
      <c r="IG329" s="14"/>
      <c r="IH329" s="14"/>
      <c r="II329" s="48"/>
      <c r="IJ329" s="15"/>
      <c r="IK329" s="14"/>
      <c r="IL329" s="14"/>
      <c r="IM329" s="48"/>
      <c r="IN329" s="15"/>
      <c r="IO329" s="14"/>
      <c r="IP329" s="14"/>
      <c r="IQ329" s="48"/>
      <c r="IR329" s="15"/>
      <c r="IS329" s="14"/>
    </row>
    <row r="330" spans="1:253" s="12" customFormat="1" ht="15.75" x14ac:dyDescent="0.25">
      <c r="A330" s="57" t="s">
        <v>415</v>
      </c>
      <c r="B330" s="48">
        <f t="shared" si="730"/>
        <v>0</v>
      </c>
      <c r="C330" s="48">
        <f t="shared" si="731"/>
        <v>0</v>
      </c>
      <c r="D330" s="48">
        <f t="shared" si="732"/>
        <v>0</v>
      </c>
      <c r="E330" s="15"/>
      <c r="F330" s="15"/>
      <c r="G330" s="48"/>
      <c r="H330" s="48"/>
      <c r="I330" s="48"/>
      <c r="J330" s="48"/>
      <c r="K330" s="48"/>
      <c r="L330" s="48"/>
      <c r="M330" s="48"/>
      <c r="N330" s="48"/>
      <c r="O330" s="48"/>
      <c r="P330" s="48"/>
      <c r="Q330" s="48"/>
      <c r="R330" s="48"/>
      <c r="S330" s="287"/>
      <c r="T330" s="287"/>
      <c r="U330" s="287"/>
      <c r="V330" s="287"/>
      <c r="W330" s="287"/>
      <c r="X330" s="287"/>
      <c r="Y330" s="287"/>
      <c r="Z330" s="287"/>
      <c r="AA330" s="287"/>
      <c r="AB330" s="287"/>
      <c r="AC330" s="287"/>
      <c r="AD330" s="287"/>
      <c r="AE330" s="287"/>
      <c r="AF330" s="287"/>
      <c r="AG330" s="287"/>
      <c r="AH330" s="48"/>
      <c r="AI330" s="48"/>
      <c r="AJ330" s="48"/>
      <c r="AK330" s="48"/>
      <c r="AL330" s="48"/>
      <c r="AM330" s="15"/>
      <c r="AN330" s="15"/>
      <c r="AO330" s="15"/>
      <c r="AP330" s="15"/>
      <c r="AQ330" s="287"/>
      <c r="AR330" s="287"/>
      <c r="AS330" s="287"/>
      <c r="AT330" s="287"/>
      <c r="AU330" s="287"/>
      <c r="AV330" s="287"/>
      <c r="AW330" s="15"/>
      <c r="AX330" s="15"/>
      <c r="AY330" s="287"/>
      <c r="AZ330" s="287"/>
      <c r="BA330" s="14"/>
      <c r="BB330" s="14"/>
      <c r="BC330" s="287"/>
      <c r="BD330" s="287"/>
      <c r="BE330" s="15"/>
      <c r="BF330" s="15"/>
      <c r="BG330" s="287"/>
      <c r="BH330" s="287"/>
      <c r="BI330" s="287"/>
      <c r="BJ330" s="287"/>
      <c r="BK330" s="287"/>
      <c r="BL330" s="287"/>
      <c r="BM330" s="287"/>
      <c r="BN330" s="287"/>
      <c r="BO330" s="287"/>
      <c r="BP330" s="287"/>
      <c r="BQ330" s="287"/>
      <c r="BR330" s="287"/>
      <c r="BS330" s="287"/>
      <c r="BT330" s="287"/>
      <c r="BU330" s="287"/>
      <c r="BV330" s="287"/>
      <c r="BW330" s="287"/>
      <c r="BX330" s="287"/>
      <c r="BY330" s="287"/>
      <c r="BZ330" s="287"/>
      <c r="CA330" s="287"/>
      <c r="CB330" s="287"/>
      <c r="CC330" s="287"/>
      <c r="CD330" s="287"/>
      <c r="CE330" s="287"/>
      <c r="CF330" s="15"/>
      <c r="CG330" s="287"/>
      <c r="CH330" s="287"/>
      <c r="CI330" s="287"/>
      <c r="CJ330" s="287"/>
      <c r="CK330" s="287"/>
      <c r="CL330" s="287"/>
      <c r="CM330" s="287"/>
      <c r="CN330" s="15"/>
      <c r="CO330" s="287"/>
      <c r="CP330" s="287"/>
      <c r="CQ330" s="287"/>
      <c r="CR330" s="15"/>
      <c r="CS330" s="287"/>
      <c r="CT330" s="287"/>
      <c r="CU330" s="287"/>
      <c r="CV330" s="15"/>
      <c r="CW330" s="287"/>
      <c r="CX330" s="287"/>
      <c r="CY330" s="287"/>
      <c r="CZ330" s="15"/>
      <c r="DA330" s="287"/>
      <c r="DB330" s="275"/>
      <c r="DC330" s="287"/>
      <c r="DD330" s="287"/>
      <c r="DE330" s="287"/>
      <c r="DF330" s="287"/>
      <c r="DG330" s="287"/>
      <c r="DH330" s="287"/>
      <c r="DI330" s="14"/>
      <c r="DJ330" s="14"/>
      <c r="DK330" s="287"/>
      <c r="DL330" s="15"/>
      <c r="DM330" s="14"/>
      <c r="DN330" s="14"/>
      <c r="DO330" s="287"/>
      <c r="DP330" s="15"/>
      <c r="DQ330" s="14"/>
      <c r="DR330" s="14"/>
      <c r="DS330" s="287"/>
      <c r="DT330" s="15"/>
      <c r="DU330" s="14"/>
      <c r="DV330" s="14"/>
      <c r="DW330" s="287"/>
      <c r="DX330" s="15"/>
      <c r="DY330" s="14"/>
      <c r="DZ330" s="14"/>
      <c r="EA330" s="287"/>
      <c r="EB330" s="15"/>
      <c r="EC330" s="14"/>
      <c r="ED330" s="14"/>
      <c r="EE330" s="287"/>
      <c r="EF330" s="15"/>
      <c r="EG330" s="14"/>
      <c r="EH330" s="14"/>
      <c r="EI330" s="287"/>
      <c r="EJ330" s="15"/>
      <c r="EK330" s="14"/>
      <c r="EL330" s="14"/>
      <c r="EM330" s="287"/>
      <c r="EN330" s="15"/>
      <c r="EO330" s="14"/>
      <c r="EP330" s="14"/>
      <c r="EQ330" s="287"/>
      <c r="ER330" s="15"/>
      <c r="ES330" s="14"/>
      <c r="ET330" s="14"/>
      <c r="EU330" s="287"/>
      <c r="EV330" s="15"/>
      <c r="EW330" s="14"/>
      <c r="EX330" s="14"/>
      <c r="EY330" s="287"/>
      <c r="EZ330" s="15"/>
      <c r="FA330" s="14"/>
      <c r="FB330" s="14"/>
      <c r="FC330" s="287"/>
      <c r="FD330" s="15"/>
      <c r="FE330" s="14"/>
      <c r="FF330" s="14"/>
      <c r="FG330" s="287"/>
      <c r="FH330" s="15"/>
      <c r="FI330" s="14"/>
      <c r="FJ330" s="14"/>
      <c r="FK330" s="287"/>
      <c r="FL330" s="15"/>
      <c r="FM330" s="14"/>
      <c r="FN330" s="14"/>
      <c r="FO330" s="287"/>
      <c r="FP330" s="15"/>
      <c r="FQ330" s="14"/>
      <c r="FR330" s="14"/>
      <c r="FS330" s="48"/>
      <c r="FT330" s="15"/>
      <c r="FU330" s="48"/>
      <c r="FV330" s="48"/>
      <c r="FW330" s="48"/>
      <c r="FX330" s="15"/>
      <c r="FY330" s="14"/>
      <c r="FZ330" s="48"/>
      <c r="GA330" s="48"/>
      <c r="GB330" s="15"/>
      <c r="GC330" s="48"/>
      <c r="GD330" s="48"/>
      <c r="GE330" s="48"/>
      <c r="GF330" s="15"/>
      <c r="GG330" s="48"/>
      <c r="GH330" s="48"/>
      <c r="GI330" s="48"/>
      <c r="GJ330" s="15"/>
      <c r="GK330" s="48"/>
      <c r="GL330" s="48"/>
      <c r="GM330" s="48"/>
      <c r="GN330" s="15"/>
      <c r="GO330" s="48"/>
      <c r="GP330" s="48"/>
      <c r="GQ330" s="48"/>
      <c r="GR330" s="15"/>
      <c r="GS330" s="48"/>
      <c r="GT330" s="48"/>
      <c r="GU330" s="48"/>
      <c r="GV330" s="15"/>
      <c r="GW330" s="48"/>
      <c r="GX330" s="48"/>
      <c r="GY330" s="48"/>
      <c r="GZ330" s="15"/>
      <c r="HA330" s="48"/>
      <c r="HB330" s="48"/>
      <c r="HC330" s="48"/>
      <c r="HD330" s="15"/>
      <c r="HE330" s="48"/>
      <c r="HF330" s="48"/>
      <c r="HG330" s="48"/>
      <c r="HH330" s="48"/>
      <c r="HI330" s="48"/>
      <c r="HJ330" s="48"/>
      <c r="HK330" s="48"/>
      <c r="HL330" s="15"/>
      <c r="HM330" s="14"/>
      <c r="HN330" s="14"/>
      <c r="HO330" s="48"/>
      <c r="HP330" s="15"/>
      <c r="HQ330" s="14"/>
      <c r="HR330" s="14"/>
      <c r="HS330" s="48"/>
      <c r="HT330" s="15"/>
      <c r="HU330" s="14"/>
      <c r="HV330" s="14"/>
      <c r="HW330" s="48"/>
      <c r="HX330" s="15"/>
      <c r="HY330" s="14"/>
      <c r="HZ330" s="14"/>
      <c r="IA330" s="48"/>
      <c r="IB330" s="15"/>
      <c r="IC330" s="14"/>
      <c r="ID330" s="14"/>
      <c r="IE330" s="48"/>
      <c r="IF330" s="15"/>
      <c r="IG330" s="14"/>
      <c r="IH330" s="14"/>
      <c r="II330" s="48"/>
      <c r="IJ330" s="15"/>
      <c r="IK330" s="14"/>
      <c r="IL330" s="14"/>
      <c r="IM330" s="48"/>
      <c r="IN330" s="15"/>
      <c r="IO330" s="14"/>
      <c r="IP330" s="14"/>
      <c r="IQ330" s="48"/>
      <c r="IR330" s="15"/>
      <c r="IS330" s="14"/>
    </row>
    <row r="331" spans="1:253" s="12" customFormat="1" ht="15.75" x14ac:dyDescent="0.25">
      <c r="A331" s="57" t="s">
        <v>617</v>
      </c>
      <c r="B331" s="48">
        <f t="shared" si="730"/>
        <v>0</v>
      </c>
      <c r="C331" s="48">
        <f t="shared" si="731"/>
        <v>10000</v>
      </c>
      <c r="D331" s="48">
        <f t="shared" si="732"/>
        <v>9999.9994999999999</v>
      </c>
      <c r="E331" s="15">
        <f t="shared" si="133"/>
        <v>99.999994999999998</v>
      </c>
      <c r="F331" s="15"/>
      <c r="G331" s="48"/>
      <c r="H331" s="48"/>
      <c r="I331" s="48"/>
      <c r="J331" s="48"/>
      <c r="K331" s="48"/>
      <c r="L331" s="48"/>
      <c r="M331" s="48"/>
      <c r="N331" s="48"/>
      <c r="O331" s="48"/>
      <c r="P331" s="48"/>
      <c r="Q331" s="48"/>
      <c r="R331" s="48"/>
      <c r="S331" s="287"/>
      <c r="T331" s="287"/>
      <c r="U331" s="287"/>
      <c r="V331" s="287"/>
      <c r="W331" s="287"/>
      <c r="X331" s="287"/>
      <c r="Y331" s="287"/>
      <c r="Z331" s="287"/>
      <c r="AA331" s="287"/>
      <c r="AB331" s="287"/>
      <c r="AC331" s="287"/>
      <c r="AD331" s="287"/>
      <c r="AE331" s="287"/>
      <c r="AF331" s="287"/>
      <c r="AG331" s="287"/>
      <c r="AH331" s="48"/>
      <c r="AI331" s="48"/>
      <c r="AJ331" s="48"/>
      <c r="AK331" s="48"/>
      <c r="AL331" s="48"/>
      <c r="AM331" s="15"/>
      <c r="AN331" s="15"/>
      <c r="AO331" s="15"/>
      <c r="AP331" s="15"/>
      <c r="AQ331" s="287"/>
      <c r="AR331" s="287"/>
      <c r="AS331" s="287"/>
      <c r="AT331" s="287"/>
      <c r="AU331" s="287"/>
      <c r="AV331" s="287"/>
      <c r="AW331" s="15"/>
      <c r="AX331" s="15"/>
      <c r="AY331" s="287"/>
      <c r="AZ331" s="287"/>
      <c r="BA331" s="14"/>
      <c r="BB331" s="14"/>
      <c r="BC331" s="287"/>
      <c r="BD331" s="287"/>
      <c r="BE331" s="15"/>
      <c r="BF331" s="15"/>
      <c r="BG331" s="287"/>
      <c r="BH331" s="287"/>
      <c r="BI331" s="287"/>
      <c r="BJ331" s="287"/>
      <c r="BK331" s="287"/>
      <c r="BL331" s="287"/>
      <c r="BM331" s="287"/>
      <c r="BN331" s="287"/>
      <c r="BO331" s="287"/>
      <c r="BP331" s="287"/>
      <c r="BQ331" s="287"/>
      <c r="BR331" s="287"/>
      <c r="BS331" s="287"/>
      <c r="BT331" s="287"/>
      <c r="BU331" s="287"/>
      <c r="BV331" s="287"/>
      <c r="BW331" s="287"/>
      <c r="BX331" s="287"/>
      <c r="BY331" s="287"/>
      <c r="BZ331" s="287"/>
      <c r="CA331" s="287"/>
      <c r="CB331" s="287"/>
      <c r="CC331" s="287"/>
      <c r="CD331" s="287"/>
      <c r="CE331" s="287"/>
      <c r="CF331" s="15"/>
      <c r="CG331" s="287"/>
      <c r="CH331" s="287"/>
      <c r="CI331" s="287"/>
      <c r="CJ331" s="287"/>
      <c r="CK331" s="287"/>
      <c r="CL331" s="287"/>
      <c r="CM331" s="287"/>
      <c r="CN331" s="15"/>
      <c r="CO331" s="287"/>
      <c r="CP331" s="287"/>
      <c r="CQ331" s="287"/>
      <c r="CR331" s="15"/>
      <c r="CS331" s="287"/>
      <c r="CT331" s="287"/>
      <c r="CU331" s="287"/>
      <c r="CV331" s="15"/>
      <c r="CW331" s="287"/>
      <c r="CX331" s="287"/>
      <c r="CY331" s="287"/>
      <c r="CZ331" s="15"/>
      <c r="DA331" s="287"/>
      <c r="DB331" s="275"/>
      <c r="DC331" s="287"/>
      <c r="DD331" s="287"/>
      <c r="DE331" s="287"/>
      <c r="DF331" s="287"/>
      <c r="DG331" s="287"/>
      <c r="DH331" s="287"/>
      <c r="DI331" s="14"/>
      <c r="DJ331" s="14"/>
      <c r="DK331" s="287"/>
      <c r="DL331" s="15"/>
      <c r="DM331" s="14"/>
      <c r="DN331" s="14"/>
      <c r="DO331" s="287"/>
      <c r="DP331" s="15"/>
      <c r="DQ331" s="14"/>
      <c r="DR331" s="14"/>
      <c r="DS331" s="287"/>
      <c r="DT331" s="15"/>
      <c r="DU331" s="14"/>
      <c r="DV331" s="14"/>
      <c r="DW331" s="287"/>
      <c r="DX331" s="15"/>
      <c r="DY331" s="14"/>
      <c r="DZ331" s="14"/>
      <c r="EA331" s="287"/>
      <c r="EB331" s="15"/>
      <c r="EC331" s="14"/>
      <c r="ED331" s="14"/>
      <c r="EE331" s="287"/>
      <c r="EF331" s="15"/>
      <c r="EG331" s="14"/>
      <c r="EH331" s="14"/>
      <c r="EI331" s="287"/>
      <c r="EJ331" s="15"/>
      <c r="EK331" s="14"/>
      <c r="EL331" s="14"/>
      <c r="EM331" s="287"/>
      <c r="EN331" s="15"/>
      <c r="EO331" s="14"/>
      <c r="EP331" s="14"/>
      <c r="EQ331" s="287"/>
      <c r="ER331" s="15"/>
      <c r="ES331" s="14"/>
      <c r="ET331" s="14"/>
      <c r="EU331" s="287"/>
      <c r="EV331" s="15"/>
      <c r="EW331" s="14"/>
      <c r="EX331" s="14"/>
      <c r="EY331" s="287"/>
      <c r="EZ331" s="15"/>
      <c r="FA331" s="14"/>
      <c r="FB331" s="14"/>
      <c r="FC331" s="287"/>
      <c r="FD331" s="15"/>
      <c r="FE331" s="14"/>
      <c r="FF331" s="14"/>
      <c r="FG331" s="287"/>
      <c r="FH331" s="15"/>
      <c r="FI331" s="14"/>
      <c r="FJ331" s="14"/>
      <c r="FK331" s="287"/>
      <c r="FL331" s="15"/>
      <c r="FM331" s="14"/>
      <c r="FN331" s="14"/>
      <c r="FO331" s="287"/>
      <c r="FP331" s="15"/>
      <c r="FQ331" s="14"/>
      <c r="FR331" s="14"/>
      <c r="FS331" s="48"/>
      <c r="FT331" s="15"/>
      <c r="FU331" s="48"/>
      <c r="FV331" s="48"/>
      <c r="FW331" s="133">
        <v>10000</v>
      </c>
      <c r="FX331" s="15">
        <v>9999.9994999999999</v>
      </c>
      <c r="FY331" s="14">
        <f t="shared" si="852"/>
        <v>99.999994999999998</v>
      </c>
      <c r="FZ331" s="48"/>
      <c r="GA331" s="133"/>
      <c r="GB331" s="15"/>
      <c r="GC331" s="48"/>
      <c r="GD331" s="48"/>
      <c r="GE331" s="133"/>
      <c r="GF331" s="15"/>
      <c r="GG331" s="48"/>
      <c r="GH331" s="48"/>
      <c r="GI331" s="133"/>
      <c r="GJ331" s="15"/>
      <c r="GK331" s="48"/>
      <c r="GL331" s="48"/>
      <c r="GM331" s="133"/>
      <c r="GN331" s="15"/>
      <c r="GO331" s="48"/>
      <c r="GP331" s="48"/>
      <c r="GQ331" s="133"/>
      <c r="GR331" s="15"/>
      <c r="GS331" s="48"/>
      <c r="GT331" s="48"/>
      <c r="GU331" s="133"/>
      <c r="GV331" s="15"/>
      <c r="GW331" s="48"/>
      <c r="GX331" s="48"/>
      <c r="GY331" s="133"/>
      <c r="GZ331" s="15"/>
      <c r="HA331" s="48"/>
      <c r="HB331" s="48"/>
      <c r="HC331" s="133"/>
      <c r="HD331" s="15"/>
      <c r="HE331" s="48"/>
      <c r="HF331" s="48"/>
      <c r="HG331" s="133"/>
      <c r="HH331" s="133"/>
      <c r="HI331" s="48"/>
      <c r="HJ331" s="48"/>
      <c r="HK331" s="133"/>
      <c r="HL331" s="15"/>
      <c r="HM331" s="14"/>
      <c r="HN331" s="14"/>
      <c r="HO331" s="133"/>
      <c r="HP331" s="15"/>
      <c r="HQ331" s="14"/>
      <c r="HR331" s="14"/>
      <c r="HS331" s="133"/>
      <c r="HT331" s="15"/>
      <c r="HU331" s="14"/>
      <c r="HV331" s="14"/>
      <c r="HW331" s="133"/>
      <c r="HX331" s="15"/>
      <c r="HY331" s="14"/>
      <c r="HZ331" s="14"/>
      <c r="IA331" s="133"/>
      <c r="IB331" s="15"/>
      <c r="IC331" s="14"/>
      <c r="ID331" s="14"/>
      <c r="IE331" s="133"/>
      <c r="IF331" s="15"/>
      <c r="IG331" s="14"/>
      <c r="IH331" s="14"/>
      <c r="II331" s="133"/>
      <c r="IJ331" s="15"/>
      <c r="IK331" s="14"/>
      <c r="IL331" s="14"/>
      <c r="IM331" s="133"/>
      <c r="IN331" s="15"/>
      <c r="IO331" s="14"/>
      <c r="IP331" s="14"/>
      <c r="IQ331" s="133"/>
      <c r="IR331" s="15"/>
      <c r="IS331" s="14"/>
    </row>
    <row r="332" spans="1:253" s="12" customFormat="1" ht="15.75" x14ac:dyDescent="0.25">
      <c r="A332" s="57" t="s">
        <v>416</v>
      </c>
      <c r="B332" s="48">
        <f t="shared" si="730"/>
        <v>0</v>
      </c>
      <c r="C332" s="48">
        <f t="shared" si="731"/>
        <v>0</v>
      </c>
      <c r="D332" s="48">
        <f t="shared" si="732"/>
        <v>0</v>
      </c>
      <c r="E332" s="15"/>
      <c r="F332" s="15"/>
      <c r="G332" s="48"/>
      <c r="H332" s="48"/>
      <c r="I332" s="48"/>
      <c r="J332" s="48"/>
      <c r="K332" s="48"/>
      <c r="L332" s="48"/>
      <c r="M332" s="48"/>
      <c r="N332" s="48"/>
      <c r="O332" s="48"/>
      <c r="P332" s="48"/>
      <c r="Q332" s="48"/>
      <c r="R332" s="48"/>
      <c r="S332" s="287"/>
      <c r="T332" s="287"/>
      <c r="U332" s="287"/>
      <c r="V332" s="287"/>
      <c r="W332" s="287"/>
      <c r="X332" s="287"/>
      <c r="Y332" s="287"/>
      <c r="Z332" s="287"/>
      <c r="AA332" s="287"/>
      <c r="AB332" s="287"/>
      <c r="AC332" s="287"/>
      <c r="AD332" s="287"/>
      <c r="AE332" s="287"/>
      <c r="AF332" s="287"/>
      <c r="AG332" s="287"/>
      <c r="AH332" s="48"/>
      <c r="AI332" s="48"/>
      <c r="AJ332" s="48"/>
      <c r="AK332" s="48"/>
      <c r="AL332" s="48"/>
      <c r="AM332" s="287"/>
      <c r="AN332" s="287"/>
      <c r="AO332" s="15"/>
      <c r="AP332" s="15"/>
      <c r="AQ332" s="287"/>
      <c r="AR332" s="287"/>
      <c r="AS332" s="287"/>
      <c r="AT332" s="287"/>
      <c r="AU332" s="287"/>
      <c r="AV332" s="287"/>
      <c r="AW332" s="15"/>
      <c r="AX332" s="15"/>
      <c r="AY332" s="287"/>
      <c r="AZ332" s="287"/>
      <c r="BA332" s="14"/>
      <c r="BB332" s="14"/>
      <c r="BC332" s="287"/>
      <c r="BD332" s="287"/>
      <c r="BE332" s="15"/>
      <c r="BF332" s="15"/>
      <c r="BG332" s="287"/>
      <c r="BH332" s="287"/>
      <c r="BI332" s="287"/>
      <c r="BJ332" s="287"/>
      <c r="BK332" s="287"/>
      <c r="BL332" s="287"/>
      <c r="BM332" s="287"/>
      <c r="BN332" s="287"/>
      <c r="BO332" s="287"/>
      <c r="BP332" s="287"/>
      <c r="BQ332" s="287"/>
      <c r="BR332" s="287"/>
      <c r="BS332" s="287"/>
      <c r="BT332" s="287"/>
      <c r="BU332" s="287"/>
      <c r="BV332" s="287"/>
      <c r="BW332" s="287"/>
      <c r="BX332" s="287"/>
      <c r="BY332" s="287"/>
      <c r="BZ332" s="287"/>
      <c r="CA332" s="287"/>
      <c r="CB332" s="287"/>
      <c r="CC332" s="287"/>
      <c r="CD332" s="287"/>
      <c r="CE332" s="287"/>
      <c r="CF332" s="15"/>
      <c r="CG332" s="287"/>
      <c r="CH332" s="287"/>
      <c r="CI332" s="287"/>
      <c r="CJ332" s="287"/>
      <c r="CK332" s="287"/>
      <c r="CL332" s="287"/>
      <c r="CM332" s="287"/>
      <c r="CN332" s="15"/>
      <c r="CO332" s="287"/>
      <c r="CP332" s="287"/>
      <c r="CQ332" s="287"/>
      <c r="CR332" s="15"/>
      <c r="CS332" s="287"/>
      <c r="CT332" s="287"/>
      <c r="CU332" s="287"/>
      <c r="CV332" s="15"/>
      <c r="CW332" s="287"/>
      <c r="CX332" s="287"/>
      <c r="CY332" s="287"/>
      <c r="CZ332" s="15"/>
      <c r="DA332" s="287"/>
      <c r="DB332" s="275"/>
      <c r="DC332" s="287"/>
      <c r="DD332" s="287"/>
      <c r="DE332" s="287"/>
      <c r="DF332" s="287"/>
      <c r="DG332" s="287"/>
      <c r="DH332" s="287"/>
      <c r="DI332" s="14"/>
      <c r="DJ332" s="14"/>
      <c r="DK332" s="287"/>
      <c r="DL332" s="15"/>
      <c r="DM332" s="14"/>
      <c r="DN332" s="14"/>
      <c r="DO332" s="287"/>
      <c r="DP332" s="15"/>
      <c r="DQ332" s="14"/>
      <c r="DR332" s="14"/>
      <c r="DS332" s="287"/>
      <c r="DT332" s="15"/>
      <c r="DU332" s="14"/>
      <c r="DV332" s="14"/>
      <c r="DW332" s="287"/>
      <c r="DX332" s="15"/>
      <c r="DY332" s="14"/>
      <c r="DZ332" s="14"/>
      <c r="EA332" s="287"/>
      <c r="EB332" s="15"/>
      <c r="EC332" s="14"/>
      <c r="ED332" s="14"/>
      <c r="EE332" s="287"/>
      <c r="EF332" s="15"/>
      <c r="EG332" s="14"/>
      <c r="EH332" s="14"/>
      <c r="EI332" s="287"/>
      <c r="EJ332" s="15"/>
      <c r="EK332" s="14"/>
      <c r="EL332" s="14"/>
      <c r="EM332" s="287"/>
      <c r="EN332" s="15"/>
      <c r="EO332" s="14"/>
      <c r="EP332" s="14"/>
      <c r="EQ332" s="287"/>
      <c r="ER332" s="15"/>
      <c r="ES332" s="14"/>
      <c r="ET332" s="14"/>
      <c r="EU332" s="287"/>
      <c r="EV332" s="15"/>
      <c r="EW332" s="14"/>
      <c r="EX332" s="14"/>
      <c r="EY332" s="287"/>
      <c r="EZ332" s="15"/>
      <c r="FA332" s="14"/>
      <c r="FB332" s="14"/>
      <c r="FC332" s="287"/>
      <c r="FD332" s="15"/>
      <c r="FE332" s="14"/>
      <c r="FF332" s="14"/>
      <c r="FG332" s="287"/>
      <c r="FH332" s="15"/>
      <c r="FI332" s="14"/>
      <c r="FJ332" s="14"/>
      <c r="FK332" s="287"/>
      <c r="FL332" s="15"/>
      <c r="FM332" s="14"/>
      <c r="FN332" s="14"/>
      <c r="FO332" s="287"/>
      <c r="FP332" s="15"/>
      <c r="FQ332" s="14"/>
      <c r="FR332" s="14"/>
      <c r="FS332" s="48"/>
      <c r="FT332" s="15"/>
      <c r="FU332" s="48"/>
      <c r="FV332" s="48"/>
      <c r="FW332" s="48"/>
      <c r="FX332" s="15"/>
      <c r="FY332" s="48"/>
      <c r="FZ332" s="48"/>
      <c r="GA332" s="48"/>
      <c r="GB332" s="15"/>
      <c r="GC332" s="48"/>
      <c r="GD332" s="48"/>
      <c r="GE332" s="48"/>
      <c r="GF332" s="15"/>
      <c r="GG332" s="48"/>
      <c r="GH332" s="48"/>
      <c r="GI332" s="48"/>
      <c r="GJ332" s="15"/>
      <c r="GK332" s="48"/>
      <c r="GL332" s="48"/>
      <c r="GM332" s="48"/>
      <c r="GN332" s="15"/>
      <c r="GO332" s="48"/>
      <c r="GP332" s="48"/>
      <c r="GQ332" s="48"/>
      <c r="GR332" s="15"/>
      <c r="GS332" s="48"/>
      <c r="GT332" s="48"/>
      <c r="GU332" s="48"/>
      <c r="GV332" s="15"/>
      <c r="GW332" s="48"/>
      <c r="GX332" s="48"/>
      <c r="GY332" s="48"/>
      <c r="GZ332" s="15"/>
      <c r="HA332" s="48"/>
      <c r="HB332" s="48"/>
      <c r="HC332" s="48"/>
      <c r="HD332" s="15"/>
      <c r="HE332" s="48"/>
      <c r="HF332" s="48"/>
      <c r="HG332" s="48"/>
      <c r="HH332" s="48"/>
      <c r="HI332" s="48"/>
      <c r="HJ332" s="48"/>
      <c r="HK332" s="48"/>
      <c r="HL332" s="15"/>
      <c r="HM332" s="14"/>
      <c r="HN332" s="14"/>
      <c r="HO332" s="48"/>
      <c r="HP332" s="15"/>
      <c r="HQ332" s="14"/>
      <c r="HR332" s="14"/>
      <c r="HS332" s="48"/>
      <c r="HT332" s="15"/>
      <c r="HU332" s="14"/>
      <c r="HV332" s="14"/>
      <c r="HW332" s="48"/>
      <c r="HX332" s="15"/>
      <c r="HY332" s="14"/>
      <c r="HZ332" s="14"/>
      <c r="IA332" s="48"/>
      <c r="IB332" s="15"/>
      <c r="IC332" s="14"/>
      <c r="ID332" s="14"/>
      <c r="IE332" s="48"/>
      <c r="IF332" s="15"/>
      <c r="IG332" s="14"/>
      <c r="IH332" s="14"/>
      <c r="II332" s="48"/>
      <c r="IJ332" s="15"/>
      <c r="IK332" s="14"/>
      <c r="IL332" s="14"/>
      <c r="IM332" s="48"/>
      <c r="IN332" s="15"/>
      <c r="IO332" s="14"/>
      <c r="IP332" s="14"/>
      <c r="IQ332" s="48"/>
      <c r="IR332" s="15"/>
      <c r="IS332" s="14"/>
    </row>
    <row r="333" spans="1:253" s="26" customFormat="1" ht="31.5" x14ac:dyDescent="0.25">
      <c r="A333" s="118" t="s">
        <v>413</v>
      </c>
      <c r="B333" s="78">
        <f t="shared" ref="B333:B388" si="853">F333+J333+N333+R333+V333+Z333+AD333+AH333+AL333+AP333+AT333+AX333+BB333+BF333+BJ333+BN333+BR333+BV333++BZ333+CD333+CH333+CL333+CP333+CT333+CX333+DB333+DF333+DJ333+DN333+DR333+DV333+DZ333+ED333+EH333+EL333+EP333+ET333+EX333+FB333+FF333+FJ333+FN333+FR333+FV333+FZ333+GD333+GH333+GL333+GP333+GT333+GX333+HB333+HF333+HJ333+HN333+HR333+HV333+HZ333+ID333+IH333+IL333+IP333</f>
        <v>9665.1</v>
      </c>
      <c r="C333" s="78">
        <f t="shared" ref="C333:C388" si="854">G333+K333+O333+S333+W333+AA333+AE333+AI333+AM333+AQ333+AU333+AY333+BC333+BG333+BK333+BO333+BS333+BW333++CA333+CE333+CI333+CM333+CQ333+CU333+CY333+DC333+DG333+DK333+DO333+DS333+DW333+EA333+EE333+EI333+EM333+EQ333+EU333+EY333+FC333+FG333+FK333+FO333+FS333+FW333+GA333+GE333+GI333+GM333+GQ333+GU333+GY333+HC333+HG333+HK333+HO333+HS333+HW333+IA333+IE333+II333+IM333+IQ333</f>
        <v>32747.8</v>
      </c>
      <c r="D333" s="78">
        <f t="shared" ref="D333:D388" si="855">H333+L333+P333+T333+X333+AB333+AF333+AJ333+AN333+AR333+AV333+AZ333+BD333+BH333+BL333+BP333+BT333+BX333++CB333+CF333+CJ333+CN333+CR333+CV333+CZ333+DD333+DH333+DL333+DP333+DT333+DX333+EB333+EF333+EJ333+EN333+ER333+EV333+EZ333+FD333+FH333+FL333+FP333+FT333+FX333+GB333+GF333+GJ333+GN333+GR333+GV333+GZ333+HD333+HH333+HL333+HP333+HT333+HX333+IB333+IF333+IJ333+IN333+IR333</f>
        <v>32747.8</v>
      </c>
      <c r="E333" s="81">
        <f t="shared" ref="E333" si="856">D333/C333*100</f>
        <v>100</v>
      </c>
      <c r="F333" s="81"/>
      <c r="G333" s="81">
        <f>G334+G338+G339+G340+G341</f>
        <v>0</v>
      </c>
      <c r="H333" s="81">
        <f t="shared" ref="H333:BP333" si="857">H334+H338+H339+H340+H341</f>
        <v>0</v>
      </c>
      <c r="I333" s="81">
        <f t="shared" si="857"/>
        <v>0</v>
      </c>
      <c r="J333" s="81"/>
      <c r="K333" s="81">
        <f t="shared" si="857"/>
        <v>0</v>
      </c>
      <c r="L333" s="81">
        <f t="shared" si="857"/>
        <v>0</v>
      </c>
      <c r="M333" s="81">
        <f t="shared" si="857"/>
        <v>0</v>
      </c>
      <c r="N333" s="81">
        <f t="shared" ref="N333" si="858">N334+N338+N339+N340+N341</f>
        <v>9170</v>
      </c>
      <c r="O333" s="81">
        <f t="shared" si="857"/>
        <v>15370</v>
      </c>
      <c r="P333" s="81">
        <f t="shared" si="857"/>
        <v>15370</v>
      </c>
      <c r="Q333" s="81">
        <f t="shared" si="283"/>
        <v>100</v>
      </c>
      <c r="R333" s="81"/>
      <c r="S333" s="81">
        <f t="shared" si="857"/>
        <v>0</v>
      </c>
      <c r="T333" s="81">
        <f t="shared" si="857"/>
        <v>0</v>
      </c>
      <c r="U333" s="81">
        <f t="shared" si="857"/>
        <v>0</v>
      </c>
      <c r="V333" s="81"/>
      <c r="W333" s="81">
        <f t="shared" si="857"/>
        <v>0</v>
      </c>
      <c r="X333" s="81">
        <f t="shared" si="857"/>
        <v>0</v>
      </c>
      <c r="Y333" s="81">
        <f t="shared" si="857"/>
        <v>0</v>
      </c>
      <c r="Z333" s="81">
        <f t="shared" ref="Z333" si="859">Z334+Z338+Z339+Z340+Z341</f>
        <v>0</v>
      </c>
      <c r="AA333" s="81">
        <f t="shared" si="857"/>
        <v>0</v>
      </c>
      <c r="AB333" s="81">
        <f t="shared" si="857"/>
        <v>0</v>
      </c>
      <c r="AC333" s="81">
        <f t="shared" si="857"/>
        <v>0</v>
      </c>
      <c r="AD333" s="81">
        <f t="shared" ref="AD333" si="860">AD334+AD338+AD339+AD340+AD341</f>
        <v>0</v>
      </c>
      <c r="AE333" s="81">
        <f t="shared" si="857"/>
        <v>0</v>
      </c>
      <c r="AF333" s="81">
        <f t="shared" ref="AF333" si="861">AF334+AF338+AF339+AF340+AF341</f>
        <v>0</v>
      </c>
      <c r="AG333" s="81">
        <f t="shared" si="857"/>
        <v>0</v>
      </c>
      <c r="AH333" s="81">
        <f t="shared" ref="AH333" si="862">AH334+AH338+AH339+AH340+AH341</f>
        <v>495.1</v>
      </c>
      <c r="AI333" s="81">
        <f t="shared" si="857"/>
        <v>495.1</v>
      </c>
      <c r="AJ333" s="81">
        <f t="shared" ref="AJ333" si="863">AJ334+AJ338+AJ339+AJ340+AJ341</f>
        <v>495.1</v>
      </c>
      <c r="AK333" s="79">
        <f t="shared" si="213"/>
        <v>100</v>
      </c>
      <c r="AL333" s="79"/>
      <c r="AM333" s="81">
        <f t="shared" si="857"/>
        <v>0</v>
      </c>
      <c r="AN333" s="81">
        <f t="shared" ref="AN333" si="864">AN334+AN338+AN339+AN340+AN341</f>
        <v>0</v>
      </c>
      <c r="AO333" s="79"/>
      <c r="AP333" s="79"/>
      <c r="AQ333" s="81">
        <f t="shared" si="857"/>
        <v>0</v>
      </c>
      <c r="AR333" s="81">
        <f t="shared" si="857"/>
        <v>0</v>
      </c>
      <c r="AS333" s="81">
        <f t="shared" si="857"/>
        <v>0</v>
      </c>
      <c r="AT333" s="81"/>
      <c r="AU333" s="81">
        <f>SUM(AU334:AU341)</f>
        <v>931</v>
      </c>
      <c r="AV333" s="81">
        <f t="shared" ref="AV333:AZ333" si="865">SUM(AV334:AV341)</f>
        <v>931</v>
      </c>
      <c r="AW333" s="81">
        <f t="shared" si="844"/>
        <v>100</v>
      </c>
      <c r="AX333" s="81"/>
      <c r="AY333" s="81">
        <f t="shared" si="865"/>
        <v>2456</v>
      </c>
      <c r="AZ333" s="81">
        <f t="shared" si="865"/>
        <v>2456</v>
      </c>
      <c r="BA333" s="79">
        <f t="shared" ref="BA333:BA343" si="866">AZ333/AY333*100</f>
        <v>100</v>
      </c>
      <c r="BB333" s="79"/>
      <c r="BC333" s="81">
        <f t="shared" si="857"/>
        <v>1200</v>
      </c>
      <c r="BD333" s="81">
        <f t="shared" ref="BD333" si="867">BD334+BD338+BD339+BD340+BD341</f>
        <v>1200</v>
      </c>
      <c r="BE333" s="81">
        <f t="shared" si="846"/>
        <v>100</v>
      </c>
      <c r="BF333" s="81"/>
      <c r="BG333" s="81">
        <f t="shared" si="857"/>
        <v>0</v>
      </c>
      <c r="BH333" s="81">
        <f t="shared" si="857"/>
        <v>0</v>
      </c>
      <c r="BI333" s="81">
        <f t="shared" si="857"/>
        <v>0</v>
      </c>
      <c r="BJ333" s="81"/>
      <c r="BK333" s="81">
        <f t="shared" si="857"/>
        <v>0</v>
      </c>
      <c r="BL333" s="81">
        <f t="shared" si="857"/>
        <v>0</v>
      </c>
      <c r="BM333" s="81">
        <f t="shared" si="857"/>
        <v>0</v>
      </c>
      <c r="BN333" s="81"/>
      <c r="BO333" s="81">
        <f t="shared" si="857"/>
        <v>0</v>
      </c>
      <c r="BP333" s="81">
        <f t="shared" si="857"/>
        <v>0</v>
      </c>
      <c r="BQ333" s="81">
        <f t="shared" ref="BQ333:BY333" si="868">BQ334+BQ338+BQ339+BQ340+BQ341</f>
        <v>0</v>
      </c>
      <c r="BR333" s="81"/>
      <c r="BS333" s="81">
        <f t="shared" si="868"/>
        <v>0</v>
      </c>
      <c r="BT333" s="81">
        <f t="shared" si="868"/>
        <v>0</v>
      </c>
      <c r="BU333" s="81">
        <f t="shared" si="868"/>
        <v>0</v>
      </c>
      <c r="BV333" s="81"/>
      <c r="BW333" s="81">
        <f t="shared" si="868"/>
        <v>0</v>
      </c>
      <c r="BX333" s="81">
        <f t="shared" si="868"/>
        <v>0</v>
      </c>
      <c r="BY333" s="81">
        <f t="shared" si="868"/>
        <v>0</v>
      </c>
      <c r="BZ333" s="81"/>
      <c r="CA333" s="81">
        <f>SUM(CA334:CA341)</f>
        <v>1905.6999999999998</v>
      </c>
      <c r="CB333" s="81">
        <f>SUM(CB334:CB341)</f>
        <v>1905.6999999999998</v>
      </c>
      <c r="CC333" s="79">
        <f t="shared" ref="CC333:CC341" si="869">CB333/CA333*100</f>
        <v>100</v>
      </c>
      <c r="CD333" s="79"/>
      <c r="CE333" s="81"/>
      <c r="CF333" s="81">
        <f>SUM(CF334:CF341)</f>
        <v>0</v>
      </c>
      <c r="CG333" s="79"/>
      <c r="CH333" s="79"/>
      <c r="CI333" s="81">
        <f t="shared" ref="CI333:CK333" si="870">CI334+CI338+CI339+CI340+CI341</f>
        <v>0</v>
      </c>
      <c r="CJ333" s="81">
        <f t="shared" si="870"/>
        <v>0</v>
      </c>
      <c r="CK333" s="81">
        <f t="shared" si="870"/>
        <v>0</v>
      </c>
      <c r="CL333" s="81"/>
      <c r="CM333" s="81">
        <f>SUM(CM334:CM341)</f>
        <v>0</v>
      </c>
      <c r="CN333" s="81">
        <f>SUM(CN334:CN341)</f>
        <v>0</v>
      </c>
      <c r="CO333" s="79"/>
      <c r="CP333" s="79"/>
      <c r="CQ333" s="81">
        <f>SUM(CQ334:CQ341)</f>
        <v>0</v>
      </c>
      <c r="CR333" s="81">
        <f>SUM(CR334:CR341)</f>
        <v>0</v>
      </c>
      <c r="CS333" s="79"/>
      <c r="CT333" s="79"/>
      <c r="CU333" s="81">
        <f>SUM(CU334:CU341)</f>
        <v>0</v>
      </c>
      <c r="CV333" s="81">
        <f>SUM(CV334:CV341)</f>
        <v>0</v>
      </c>
      <c r="CW333" s="79"/>
      <c r="CX333" s="79"/>
      <c r="CY333" s="81">
        <f>SUM(CY334:CY341)</f>
        <v>0</v>
      </c>
      <c r="CZ333" s="81">
        <f>SUM(CZ334:CZ341)</f>
        <v>0</v>
      </c>
      <c r="DA333" s="79"/>
      <c r="DB333" s="153"/>
      <c r="DC333" s="81">
        <f>SUM(DC334:DC341)</f>
        <v>0</v>
      </c>
      <c r="DD333" s="81">
        <f>SUM(DD334:DD341)</f>
        <v>0</v>
      </c>
      <c r="DE333" s="79"/>
      <c r="DF333" s="79"/>
      <c r="DG333" s="81">
        <f>SUM(DG334:DG341)</f>
        <v>165</v>
      </c>
      <c r="DH333" s="81">
        <f>SUM(DH334:DH341)</f>
        <v>165</v>
      </c>
      <c r="DI333" s="79">
        <f t="shared" si="747"/>
        <v>100</v>
      </c>
      <c r="DJ333" s="79"/>
      <c r="DK333" s="81">
        <f>SUM(DK334:DK341)</f>
        <v>0</v>
      </c>
      <c r="DL333" s="81">
        <f>SUM(DL334:DL341)</f>
        <v>0</v>
      </c>
      <c r="DM333" s="79"/>
      <c r="DN333" s="79"/>
      <c r="DO333" s="81">
        <f>SUM(DO334:DO341)</f>
        <v>0</v>
      </c>
      <c r="DP333" s="81">
        <f>SUM(DP334:DP341)</f>
        <v>0</v>
      </c>
      <c r="DQ333" s="79"/>
      <c r="DR333" s="79"/>
      <c r="DS333" s="81">
        <f>SUM(DS334:DS341)</f>
        <v>100</v>
      </c>
      <c r="DT333" s="81">
        <f>SUM(DT334:DT341)</f>
        <v>100</v>
      </c>
      <c r="DU333" s="79">
        <f t="shared" ref="DU333:DU334" si="871">DT333/DS333*100</f>
        <v>100</v>
      </c>
      <c r="DV333" s="79"/>
      <c r="DW333" s="81">
        <f>SUM(DW334:DW341)</f>
        <v>0</v>
      </c>
      <c r="DX333" s="81">
        <f>SUM(DX334:DX341)</f>
        <v>0</v>
      </c>
      <c r="DY333" s="79"/>
      <c r="DZ333" s="79"/>
      <c r="EA333" s="81">
        <f>SUM(EA334:EA341)</f>
        <v>0</v>
      </c>
      <c r="EB333" s="81">
        <f>SUM(EB334:EB341)</f>
        <v>0</v>
      </c>
      <c r="EC333" s="79"/>
      <c r="ED333" s="79"/>
      <c r="EE333" s="81">
        <f>SUM(EE334:EE341)</f>
        <v>0</v>
      </c>
      <c r="EF333" s="81">
        <f>SUM(EF334:EF341)</f>
        <v>0</v>
      </c>
      <c r="EG333" s="79"/>
      <c r="EH333" s="79"/>
      <c r="EI333" s="81">
        <f>SUM(EI334:EI341)</f>
        <v>0</v>
      </c>
      <c r="EJ333" s="81">
        <f>SUM(EJ334:EJ341)</f>
        <v>0</v>
      </c>
      <c r="EK333" s="79"/>
      <c r="EL333" s="79"/>
      <c r="EM333" s="81">
        <f>SUM(EM334:EM341)</f>
        <v>0</v>
      </c>
      <c r="EN333" s="81">
        <f>SUM(EN334:EN341)</f>
        <v>0</v>
      </c>
      <c r="EO333" s="79"/>
      <c r="EP333" s="79"/>
      <c r="EQ333" s="81">
        <f>SUM(EQ334:EQ341)</f>
        <v>0</v>
      </c>
      <c r="ER333" s="81">
        <f>SUM(ER334:ER341)</f>
        <v>0</v>
      </c>
      <c r="ES333" s="79"/>
      <c r="ET333" s="79"/>
      <c r="EU333" s="81">
        <f>SUM(EU334:EU341)</f>
        <v>0</v>
      </c>
      <c r="EV333" s="81">
        <f>SUM(EV334:EV341)</f>
        <v>0</v>
      </c>
      <c r="EW333" s="79"/>
      <c r="EX333" s="79"/>
      <c r="EY333" s="81">
        <f>SUM(EY334:EY341)</f>
        <v>0</v>
      </c>
      <c r="EZ333" s="81">
        <f>SUM(EZ334:EZ341)</f>
        <v>0</v>
      </c>
      <c r="FA333" s="79"/>
      <c r="FB333" s="79"/>
      <c r="FC333" s="81">
        <f>SUM(FC334:FC341)</f>
        <v>0</v>
      </c>
      <c r="FD333" s="81">
        <f>SUM(FD334:FD341)</f>
        <v>0</v>
      </c>
      <c r="FE333" s="79"/>
      <c r="FF333" s="79"/>
      <c r="FG333" s="81">
        <f>SUM(FG334:FG341)</f>
        <v>0</v>
      </c>
      <c r="FH333" s="81">
        <f>SUM(FH334:FH341)</f>
        <v>0</v>
      </c>
      <c r="FI333" s="79"/>
      <c r="FJ333" s="79"/>
      <c r="FK333" s="81">
        <f>SUM(FK334:FK341)</f>
        <v>0</v>
      </c>
      <c r="FL333" s="81">
        <f>SUM(FL334:FL341)</f>
        <v>0</v>
      </c>
      <c r="FM333" s="79"/>
      <c r="FN333" s="79"/>
      <c r="FO333" s="81">
        <f>SUM(FO334:FO341)</f>
        <v>0</v>
      </c>
      <c r="FP333" s="81">
        <f>SUM(FP334:FP341)</f>
        <v>0</v>
      </c>
      <c r="FQ333" s="79"/>
      <c r="FR333" s="79"/>
      <c r="FS333" s="81">
        <f t="shared" ref="FS333:FT333" si="872">FS334+FS338+FS339+FS340+FS341</f>
        <v>0</v>
      </c>
      <c r="FT333" s="81">
        <f t="shared" si="872"/>
        <v>0</v>
      </c>
      <c r="FU333" s="79"/>
      <c r="FV333" s="79"/>
      <c r="FW333" s="81">
        <f t="shared" ref="FW333:FX333" si="873">FW334+FW338+FW339+FW340+FW341</f>
        <v>0</v>
      </c>
      <c r="FX333" s="81">
        <f t="shared" si="873"/>
        <v>0</v>
      </c>
      <c r="FY333" s="79"/>
      <c r="FZ333" s="79"/>
      <c r="GA333" s="81"/>
      <c r="GB333" s="81"/>
      <c r="GC333" s="79"/>
      <c r="GD333" s="79"/>
      <c r="GE333" s="81"/>
      <c r="GF333" s="81"/>
      <c r="GG333" s="79"/>
      <c r="GH333" s="79"/>
      <c r="GI333" s="81"/>
      <c r="GJ333" s="81"/>
      <c r="GK333" s="79"/>
      <c r="GL333" s="79"/>
      <c r="GM333" s="81"/>
      <c r="GN333" s="81"/>
      <c r="GO333" s="79"/>
      <c r="GP333" s="79"/>
      <c r="GQ333" s="81"/>
      <c r="GR333" s="81"/>
      <c r="GS333" s="79"/>
      <c r="GT333" s="79"/>
      <c r="GU333" s="81"/>
      <c r="GV333" s="81"/>
      <c r="GW333" s="79"/>
      <c r="GX333" s="79"/>
      <c r="GY333" s="81"/>
      <c r="GZ333" s="81"/>
      <c r="HA333" s="79"/>
      <c r="HB333" s="79"/>
      <c r="HC333" s="81"/>
      <c r="HD333" s="81"/>
      <c r="HE333" s="79"/>
      <c r="HF333" s="79"/>
      <c r="HG333" s="81"/>
      <c r="HH333" s="81"/>
      <c r="HI333" s="79"/>
      <c r="HJ333" s="79"/>
      <c r="HK333" s="81">
        <f>SUM(HK334:HK341)</f>
        <v>125</v>
      </c>
      <c r="HL333" s="81">
        <f>SUM(HL334:HL341)</f>
        <v>125</v>
      </c>
      <c r="HM333" s="79">
        <f t="shared" ref="HM333:HM386" si="874">HL333/HK333*100</f>
        <v>100</v>
      </c>
      <c r="HN333" s="79"/>
      <c r="HO333" s="81"/>
      <c r="HP333" s="81"/>
      <c r="HQ333" s="79"/>
      <c r="HR333" s="79"/>
      <c r="HS333" s="81"/>
      <c r="HT333" s="81"/>
      <c r="HU333" s="79"/>
      <c r="HV333" s="79"/>
      <c r="HW333" s="81"/>
      <c r="HX333" s="81"/>
      <c r="HY333" s="79"/>
      <c r="HZ333" s="79"/>
      <c r="IA333" s="81"/>
      <c r="IB333" s="81"/>
      <c r="IC333" s="79"/>
      <c r="ID333" s="79"/>
      <c r="IE333" s="81"/>
      <c r="IF333" s="81"/>
      <c r="IG333" s="79"/>
      <c r="IH333" s="79"/>
      <c r="II333" s="81"/>
      <c r="IJ333" s="81"/>
      <c r="IK333" s="79"/>
      <c r="IL333" s="79"/>
      <c r="IM333" s="81"/>
      <c r="IN333" s="81"/>
      <c r="IO333" s="79"/>
      <c r="IP333" s="79"/>
      <c r="IQ333" s="81">
        <f>SUM(IQ334:IQ341)</f>
        <v>10000</v>
      </c>
      <c r="IR333" s="81">
        <f>SUM(IR334:IR341)</f>
        <v>10000</v>
      </c>
      <c r="IS333" s="79">
        <f>IR333/IQ333*100</f>
        <v>100</v>
      </c>
    </row>
    <row r="334" spans="1:253" s="12" customFormat="1" ht="31.5" x14ac:dyDescent="0.25">
      <c r="A334" s="57" t="s">
        <v>344</v>
      </c>
      <c r="B334" s="48">
        <f t="shared" si="853"/>
        <v>9665.1</v>
      </c>
      <c r="C334" s="48">
        <f t="shared" si="854"/>
        <v>31936.6</v>
      </c>
      <c r="D334" s="48">
        <f t="shared" si="855"/>
        <v>31936.6</v>
      </c>
      <c r="E334" s="15">
        <f t="shared" si="133"/>
        <v>100</v>
      </c>
      <c r="F334" s="15"/>
      <c r="G334" s="15"/>
      <c r="H334" s="15"/>
      <c r="I334" s="15"/>
      <c r="J334" s="15"/>
      <c r="K334" s="15"/>
      <c r="L334" s="15"/>
      <c r="M334" s="15"/>
      <c r="N334" s="15">
        <v>9170</v>
      </c>
      <c r="O334" s="15">
        <v>15370</v>
      </c>
      <c r="P334" s="15">
        <v>15370</v>
      </c>
      <c r="Q334" s="15">
        <f t="shared" si="283"/>
        <v>100</v>
      </c>
      <c r="R334" s="15"/>
      <c r="S334" s="15"/>
      <c r="T334" s="15"/>
      <c r="U334" s="15"/>
      <c r="V334" s="15"/>
      <c r="W334" s="15"/>
      <c r="X334" s="15"/>
      <c r="Y334" s="15"/>
      <c r="Z334" s="15"/>
      <c r="AA334" s="15"/>
      <c r="AB334" s="15"/>
      <c r="AC334" s="14"/>
      <c r="AD334" s="15"/>
      <c r="AE334" s="15"/>
      <c r="AF334" s="15"/>
      <c r="AG334" s="14"/>
      <c r="AH334" s="15">
        <v>495.1</v>
      </c>
      <c r="AI334" s="15">
        <v>495.1</v>
      </c>
      <c r="AJ334" s="15">
        <v>495.1</v>
      </c>
      <c r="AK334" s="14">
        <f t="shared" si="213"/>
        <v>100</v>
      </c>
      <c r="AL334" s="14"/>
      <c r="AM334" s="15"/>
      <c r="AN334" s="15"/>
      <c r="AO334" s="14"/>
      <c r="AP334" s="14"/>
      <c r="AQ334" s="15"/>
      <c r="AR334" s="15"/>
      <c r="AS334" s="14"/>
      <c r="AT334" s="14"/>
      <c r="AU334" s="48">
        <v>931</v>
      </c>
      <c r="AV334" s="48">
        <v>931</v>
      </c>
      <c r="AW334" s="15">
        <f t="shared" si="844"/>
        <v>100</v>
      </c>
      <c r="AX334" s="15"/>
      <c r="AY334" s="48">
        <v>2456</v>
      </c>
      <c r="AZ334" s="48">
        <v>2456</v>
      </c>
      <c r="BA334" s="14">
        <f t="shared" si="866"/>
        <v>100</v>
      </c>
      <c r="BB334" s="14"/>
      <c r="BC334" s="15">
        <v>1200</v>
      </c>
      <c r="BD334" s="15">
        <v>1200</v>
      </c>
      <c r="BE334" s="15">
        <f t="shared" si="846"/>
        <v>100</v>
      </c>
      <c r="BF334" s="15"/>
      <c r="BG334" s="15"/>
      <c r="BH334" s="15"/>
      <c r="BI334" s="14"/>
      <c r="BJ334" s="14"/>
      <c r="BK334" s="15"/>
      <c r="BL334" s="15"/>
      <c r="BM334" s="14"/>
      <c r="BN334" s="14"/>
      <c r="BO334" s="15"/>
      <c r="BP334" s="15"/>
      <c r="BQ334" s="14"/>
      <c r="BR334" s="14"/>
      <c r="BS334" s="15"/>
      <c r="BT334" s="15"/>
      <c r="BU334" s="14"/>
      <c r="BV334" s="14"/>
      <c r="BW334" s="15"/>
      <c r="BX334" s="15"/>
      <c r="BY334" s="14"/>
      <c r="BZ334" s="14"/>
      <c r="CA334" s="15">
        <v>1094.5</v>
      </c>
      <c r="CB334" s="15">
        <v>1094.5</v>
      </c>
      <c r="CC334" s="14">
        <f t="shared" si="869"/>
        <v>100</v>
      </c>
      <c r="CD334" s="14"/>
      <c r="CE334" s="15"/>
      <c r="CF334" s="15"/>
      <c r="CG334" s="14"/>
      <c r="CH334" s="14"/>
      <c r="CI334" s="15"/>
      <c r="CJ334" s="15"/>
      <c r="CK334" s="14"/>
      <c r="CL334" s="14"/>
      <c r="CM334" s="15"/>
      <c r="CN334" s="15"/>
      <c r="CO334" s="14"/>
      <c r="CP334" s="14"/>
      <c r="CQ334" s="15"/>
      <c r="CR334" s="15"/>
      <c r="CS334" s="14"/>
      <c r="CT334" s="14"/>
      <c r="CU334" s="15"/>
      <c r="CV334" s="15"/>
      <c r="CW334" s="14"/>
      <c r="CX334" s="14"/>
      <c r="CY334" s="15"/>
      <c r="CZ334" s="15"/>
      <c r="DA334" s="14"/>
      <c r="DB334" s="155"/>
      <c r="DC334" s="15"/>
      <c r="DD334" s="15"/>
      <c r="DE334" s="14"/>
      <c r="DF334" s="14"/>
      <c r="DG334" s="14">
        <v>165</v>
      </c>
      <c r="DH334" s="14">
        <v>165</v>
      </c>
      <c r="DI334" s="14">
        <f t="shared" ref="DI334:DI386" si="875">DH334/DG334*100</f>
        <v>100</v>
      </c>
      <c r="DJ334" s="14"/>
      <c r="DK334" s="14"/>
      <c r="DL334" s="14"/>
      <c r="DM334" s="14"/>
      <c r="DN334" s="14"/>
      <c r="DO334" s="14"/>
      <c r="DP334" s="14"/>
      <c r="DQ334" s="14"/>
      <c r="DR334" s="14"/>
      <c r="DS334" s="14">
        <v>100</v>
      </c>
      <c r="DT334" s="14">
        <v>100</v>
      </c>
      <c r="DU334" s="14">
        <f t="shared" si="871"/>
        <v>100</v>
      </c>
      <c r="DV334" s="14"/>
      <c r="DW334" s="14"/>
      <c r="DX334" s="14"/>
      <c r="DY334" s="14"/>
      <c r="DZ334" s="14"/>
      <c r="EA334" s="14"/>
      <c r="EB334" s="14"/>
      <c r="EC334" s="14"/>
      <c r="ED334" s="14"/>
      <c r="EE334" s="14"/>
      <c r="EF334" s="14"/>
      <c r="EG334" s="14"/>
      <c r="EH334" s="14"/>
      <c r="EI334" s="14"/>
      <c r="EJ334" s="14"/>
      <c r="EK334" s="14"/>
      <c r="EL334" s="14"/>
      <c r="EM334" s="14"/>
      <c r="EN334" s="14"/>
      <c r="EO334" s="14"/>
      <c r="EP334" s="14"/>
      <c r="EQ334" s="14"/>
      <c r="ER334" s="14"/>
      <c r="ES334" s="14"/>
      <c r="ET334" s="14"/>
      <c r="EU334" s="14"/>
      <c r="EV334" s="14"/>
      <c r="EW334" s="14"/>
      <c r="EX334" s="14"/>
      <c r="EY334" s="14"/>
      <c r="EZ334" s="14"/>
      <c r="FA334" s="14"/>
      <c r="FB334" s="14"/>
      <c r="FC334" s="14"/>
      <c r="FD334" s="14"/>
      <c r="FE334" s="14"/>
      <c r="FF334" s="14"/>
      <c r="FG334" s="14"/>
      <c r="FH334" s="14"/>
      <c r="FI334" s="14"/>
      <c r="FJ334" s="14"/>
      <c r="FK334" s="14"/>
      <c r="FL334" s="14"/>
      <c r="FM334" s="14"/>
      <c r="FN334" s="14"/>
      <c r="FO334" s="14"/>
      <c r="FP334" s="14"/>
      <c r="FQ334" s="14"/>
      <c r="FR334" s="14"/>
      <c r="FS334" s="15"/>
      <c r="FT334" s="133"/>
      <c r="FU334" s="14"/>
      <c r="FV334" s="14"/>
      <c r="FW334" s="15"/>
      <c r="FX334" s="133"/>
      <c r="FY334" s="14"/>
      <c r="FZ334" s="14"/>
      <c r="GA334" s="15"/>
      <c r="GB334" s="133"/>
      <c r="GC334" s="14"/>
      <c r="GD334" s="14"/>
      <c r="GE334" s="15"/>
      <c r="GF334" s="133"/>
      <c r="GG334" s="14"/>
      <c r="GH334" s="14"/>
      <c r="GI334" s="15"/>
      <c r="GJ334" s="133"/>
      <c r="GK334" s="14"/>
      <c r="GL334" s="14"/>
      <c r="GM334" s="15"/>
      <c r="GN334" s="133"/>
      <c r="GO334" s="14"/>
      <c r="GP334" s="14"/>
      <c r="GQ334" s="15"/>
      <c r="GR334" s="133"/>
      <c r="GS334" s="14"/>
      <c r="GT334" s="14"/>
      <c r="GU334" s="15"/>
      <c r="GV334" s="133"/>
      <c r="GW334" s="14"/>
      <c r="GX334" s="14"/>
      <c r="GY334" s="15"/>
      <c r="GZ334" s="133"/>
      <c r="HA334" s="14"/>
      <c r="HB334" s="14"/>
      <c r="HC334" s="15"/>
      <c r="HD334" s="133"/>
      <c r="HE334" s="14"/>
      <c r="HF334" s="14"/>
      <c r="HG334" s="15"/>
      <c r="HH334" s="15"/>
      <c r="HI334" s="14"/>
      <c r="HJ334" s="14"/>
      <c r="HK334" s="15">
        <v>125</v>
      </c>
      <c r="HL334" s="15">
        <v>125</v>
      </c>
      <c r="HM334" s="14">
        <f t="shared" si="874"/>
        <v>100</v>
      </c>
      <c r="HN334" s="14"/>
      <c r="HO334" s="15"/>
      <c r="HP334" s="15"/>
      <c r="HQ334" s="14"/>
      <c r="HR334" s="14"/>
      <c r="HS334" s="15"/>
      <c r="HT334" s="15"/>
      <c r="HU334" s="14"/>
      <c r="HV334" s="14"/>
      <c r="HW334" s="15"/>
      <c r="HX334" s="15"/>
      <c r="HY334" s="14"/>
      <c r="HZ334" s="14"/>
      <c r="IA334" s="15"/>
      <c r="IB334" s="15"/>
      <c r="IC334" s="14"/>
      <c r="ID334" s="14"/>
      <c r="IE334" s="15"/>
      <c r="IF334" s="15"/>
      <c r="IG334" s="14"/>
      <c r="IH334" s="14"/>
      <c r="II334" s="15"/>
      <c r="IJ334" s="15"/>
      <c r="IK334" s="14"/>
      <c r="IL334" s="14"/>
      <c r="IM334" s="15"/>
      <c r="IN334" s="15"/>
      <c r="IO334" s="14"/>
      <c r="IP334" s="14"/>
      <c r="IQ334" s="15">
        <v>10000</v>
      </c>
      <c r="IR334" s="15">
        <v>10000</v>
      </c>
      <c r="IS334" s="14">
        <f>IR334/IQ334*100</f>
        <v>100</v>
      </c>
    </row>
    <row r="335" spans="1:253" s="12" customFormat="1" ht="15.75" x14ac:dyDescent="0.25">
      <c r="A335" s="57" t="s">
        <v>618</v>
      </c>
      <c r="B335" s="48">
        <f t="shared" si="853"/>
        <v>0</v>
      </c>
      <c r="C335" s="48">
        <f t="shared" si="854"/>
        <v>180.6</v>
      </c>
      <c r="D335" s="48">
        <f t="shared" si="855"/>
        <v>180.6</v>
      </c>
      <c r="E335" s="15">
        <f t="shared" si="133"/>
        <v>100</v>
      </c>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4"/>
      <c r="AD335" s="15"/>
      <c r="AE335" s="15"/>
      <c r="AF335" s="15"/>
      <c r="AG335" s="14"/>
      <c r="AH335" s="15"/>
      <c r="AI335" s="15"/>
      <c r="AJ335" s="15"/>
      <c r="AK335" s="14"/>
      <c r="AL335" s="14"/>
      <c r="AM335" s="15"/>
      <c r="AN335" s="15"/>
      <c r="AO335" s="14"/>
      <c r="AP335" s="14"/>
      <c r="AQ335" s="15"/>
      <c r="AR335" s="15"/>
      <c r="AS335" s="14"/>
      <c r="AT335" s="14"/>
      <c r="AU335" s="15"/>
      <c r="AV335" s="15"/>
      <c r="AW335" s="15"/>
      <c r="AX335" s="15"/>
      <c r="AY335" s="14"/>
      <c r="AZ335" s="14"/>
      <c r="BA335" s="14"/>
      <c r="BB335" s="14"/>
      <c r="BC335" s="15"/>
      <c r="BD335" s="15"/>
      <c r="BE335" s="15"/>
      <c r="BF335" s="15"/>
      <c r="BG335" s="15"/>
      <c r="BH335" s="15"/>
      <c r="BI335" s="14"/>
      <c r="BJ335" s="14"/>
      <c r="BK335" s="15"/>
      <c r="BL335" s="15"/>
      <c r="BM335" s="14"/>
      <c r="BN335" s="14"/>
      <c r="BO335" s="15"/>
      <c r="BP335" s="15"/>
      <c r="BQ335" s="14"/>
      <c r="BR335" s="14"/>
      <c r="BS335" s="15"/>
      <c r="BT335" s="15"/>
      <c r="BU335" s="14"/>
      <c r="BV335" s="14"/>
      <c r="BW335" s="15"/>
      <c r="BX335" s="15"/>
      <c r="BY335" s="14"/>
      <c r="BZ335" s="14"/>
      <c r="CA335" s="15">
        <v>180.6</v>
      </c>
      <c r="CB335" s="15">
        <v>180.6</v>
      </c>
      <c r="CC335" s="14">
        <f t="shared" si="869"/>
        <v>100</v>
      </c>
      <c r="CD335" s="14"/>
      <c r="CE335" s="15"/>
      <c r="CF335" s="15"/>
      <c r="CG335" s="14"/>
      <c r="CH335" s="14"/>
      <c r="CI335" s="15"/>
      <c r="CJ335" s="15"/>
      <c r="CK335" s="14"/>
      <c r="CL335" s="14"/>
      <c r="CM335" s="15"/>
      <c r="CN335" s="15"/>
      <c r="CO335" s="14"/>
      <c r="CP335" s="14"/>
      <c r="CQ335" s="15"/>
      <c r="CR335" s="15"/>
      <c r="CS335" s="14"/>
      <c r="CT335" s="14"/>
      <c r="CU335" s="15"/>
      <c r="CV335" s="15"/>
      <c r="CW335" s="14"/>
      <c r="CX335" s="14"/>
      <c r="CY335" s="15"/>
      <c r="CZ335" s="15"/>
      <c r="DA335" s="14"/>
      <c r="DB335" s="155"/>
      <c r="DC335" s="15"/>
      <c r="DD335" s="15"/>
      <c r="DE335" s="14"/>
      <c r="DF335" s="14"/>
      <c r="DG335" s="15"/>
      <c r="DH335" s="15"/>
      <c r="DI335" s="14"/>
      <c r="DJ335" s="14"/>
      <c r="DK335" s="15"/>
      <c r="DL335" s="15"/>
      <c r="DM335" s="14"/>
      <c r="DN335" s="14"/>
      <c r="DO335" s="15"/>
      <c r="DP335" s="15"/>
      <c r="DQ335" s="14"/>
      <c r="DR335" s="14"/>
      <c r="DS335" s="15"/>
      <c r="DT335" s="15"/>
      <c r="DU335" s="14"/>
      <c r="DV335" s="14"/>
      <c r="DW335" s="15"/>
      <c r="DX335" s="15"/>
      <c r="DY335" s="14"/>
      <c r="DZ335" s="14"/>
      <c r="EA335" s="15"/>
      <c r="EB335" s="15"/>
      <c r="EC335" s="14"/>
      <c r="ED335" s="14"/>
      <c r="EE335" s="15"/>
      <c r="EF335" s="15"/>
      <c r="EG335" s="14"/>
      <c r="EH335" s="14"/>
      <c r="EI335" s="15"/>
      <c r="EJ335" s="15"/>
      <c r="EK335" s="14"/>
      <c r="EL335" s="14"/>
      <c r="EM335" s="15"/>
      <c r="EN335" s="15"/>
      <c r="EO335" s="14"/>
      <c r="EP335" s="14"/>
      <c r="EQ335" s="15"/>
      <c r="ER335" s="15"/>
      <c r="ES335" s="14"/>
      <c r="ET335" s="14"/>
      <c r="EU335" s="15"/>
      <c r="EV335" s="15"/>
      <c r="EW335" s="14"/>
      <c r="EX335" s="14"/>
      <c r="EY335" s="15"/>
      <c r="EZ335" s="15"/>
      <c r="FA335" s="14"/>
      <c r="FB335" s="14"/>
      <c r="FC335" s="15"/>
      <c r="FD335" s="15"/>
      <c r="FE335" s="14"/>
      <c r="FF335" s="14"/>
      <c r="FG335" s="15"/>
      <c r="FH335" s="15"/>
      <c r="FI335" s="14"/>
      <c r="FJ335" s="14"/>
      <c r="FK335" s="15"/>
      <c r="FL335" s="15"/>
      <c r="FM335" s="14"/>
      <c r="FN335" s="14"/>
      <c r="FO335" s="15"/>
      <c r="FP335" s="15"/>
      <c r="FQ335" s="14"/>
      <c r="FR335" s="14"/>
      <c r="FS335" s="15"/>
      <c r="FT335" s="15"/>
      <c r="FU335" s="14"/>
      <c r="FV335" s="14"/>
      <c r="FW335" s="15"/>
      <c r="FX335" s="15"/>
      <c r="FY335" s="14"/>
      <c r="FZ335" s="14"/>
      <c r="GA335" s="15"/>
      <c r="GB335" s="15"/>
      <c r="GC335" s="14"/>
      <c r="GD335" s="14"/>
      <c r="GE335" s="15"/>
      <c r="GF335" s="15"/>
      <c r="GG335" s="14"/>
      <c r="GH335" s="14"/>
      <c r="GI335" s="15"/>
      <c r="GJ335" s="15"/>
      <c r="GK335" s="14"/>
      <c r="GL335" s="14"/>
      <c r="GM335" s="15"/>
      <c r="GN335" s="15"/>
      <c r="GO335" s="14"/>
      <c r="GP335" s="14"/>
      <c r="GQ335" s="15"/>
      <c r="GR335" s="15"/>
      <c r="GS335" s="14"/>
      <c r="GT335" s="14"/>
      <c r="GU335" s="15"/>
      <c r="GV335" s="15"/>
      <c r="GW335" s="14"/>
      <c r="GX335" s="14"/>
      <c r="GY335" s="15"/>
      <c r="GZ335" s="15"/>
      <c r="HA335" s="14"/>
      <c r="HB335" s="14"/>
      <c r="HC335" s="15"/>
      <c r="HD335" s="15"/>
      <c r="HE335" s="14"/>
      <c r="HF335" s="14"/>
      <c r="HG335" s="15"/>
      <c r="HH335" s="15"/>
      <c r="HI335" s="14"/>
      <c r="HJ335" s="14"/>
      <c r="HK335" s="15"/>
      <c r="HL335" s="15"/>
      <c r="HM335" s="14"/>
      <c r="HN335" s="14"/>
      <c r="HO335" s="15"/>
      <c r="HP335" s="15"/>
      <c r="HQ335" s="14"/>
      <c r="HR335" s="14"/>
      <c r="HS335" s="15"/>
      <c r="HT335" s="15"/>
      <c r="HU335" s="14"/>
      <c r="HV335" s="14"/>
      <c r="HW335" s="15"/>
      <c r="HX335" s="15"/>
      <c r="HY335" s="14"/>
      <c r="HZ335" s="14"/>
      <c r="IA335" s="15"/>
      <c r="IB335" s="15"/>
      <c r="IC335" s="14"/>
      <c r="ID335" s="14"/>
      <c r="IE335" s="15"/>
      <c r="IF335" s="15"/>
      <c r="IG335" s="14"/>
      <c r="IH335" s="14"/>
      <c r="II335" s="15"/>
      <c r="IJ335" s="15"/>
      <c r="IK335" s="14"/>
      <c r="IL335" s="14"/>
      <c r="IM335" s="15"/>
      <c r="IN335" s="15"/>
      <c r="IO335" s="14"/>
      <c r="IP335" s="14"/>
      <c r="IQ335" s="15"/>
      <c r="IR335" s="15"/>
      <c r="IS335" s="14"/>
    </row>
    <row r="336" spans="1:253" s="12" customFormat="1" ht="15.75" x14ac:dyDescent="0.25">
      <c r="A336" s="57" t="s">
        <v>619</v>
      </c>
      <c r="B336" s="48">
        <f t="shared" si="853"/>
        <v>0</v>
      </c>
      <c r="C336" s="48">
        <f t="shared" si="854"/>
        <v>104.5</v>
      </c>
      <c r="D336" s="48">
        <f t="shared" si="855"/>
        <v>104.5</v>
      </c>
      <c r="E336" s="15">
        <f t="shared" si="133"/>
        <v>100</v>
      </c>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4"/>
      <c r="AD336" s="15"/>
      <c r="AE336" s="15"/>
      <c r="AF336" s="15"/>
      <c r="AG336" s="14"/>
      <c r="AH336" s="15"/>
      <c r="AI336" s="15"/>
      <c r="AJ336" s="15"/>
      <c r="AK336" s="14"/>
      <c r="AL336" s="14"/>
      <c r="AM336" s="15"/>
      <c r="AN336" s="15"/>
      <c r="AO336" s="14"/>
      <c r="AP336" s="14"/>
      <c r="AQ336" s="15"/>
      <c r="AR336" s="15"/>
      <c r="AS336" s="14"/>
      <c r="AT336" s="14"/>
      <c r="AU336" s="15"/>
      <c r="AV336" s="15"/>
      <c r="AW336" s="15"/>
      <c r="AX336" s="15"/>
      <c r="AY336" s="14"/>
      <c r="AZ336" s="14"/>
      <c r="BA336" s="14"/>
      <c r="BB336" s="14"/>
      <c r="BC336" s="15"/>
      <c r="BD336" s="15"/>
      <c r="BE336" s="15"/>
      <c r="BF336" s="15"/>
      <c r="BG336" s="15"/>
      <c r="BH336" s="15"/>
      <c r="BI336" s="14"/>
      <c r="BJ336" s="14"/>
      <c r="BK336" s="15"/>
      <c r="BL336" s="15"/>
      <c r="BM336" s="14"/>
      <c r="BN336" s="14"/>
      <c r="BO336" s="15"/>
      <c r="BP336" s="15"/>
      <c r="BQ336" s="14"/>
      <c r="BR336" s="14"/>
      <c r="BS336" s="15"/>
      <c r="BT336" s="15"/>
      <c r="BU336" s="14"/>
      <c r="BV336" s="14"/>
      <c r="BW336" s="15"/>
      <c r="BX336" s="15"/>
      <c r="BY336" s="14"/>
      <c r="BZ336" s="14"/>
      <c r="CA336" s="15">
        <v>104.5</v>
      </c>
      <c r="CB336" s="15">
        <v>104.5</v>
      </c>
      <c r="CC336" s="14">
        <f t="shared" si="869"/>
        <v>100</v>
      </c>
      <c r="CD336" s="14"/>
      <c r="CE336" s="15"/>
      <c r="CF336" s="15"/>
      <c r="CG336" s="14"/>
      <c r="CH336" s="14"/>
      <c r="CI336" s="15"/>
      <c r="CJ336" s="15"/>
      <c r="CK336" s="14"/>
      <c r="CL336" s="14"/>
      <c r="CM336" s="15"/>
      <c r="CN336" s="15"/>
      <c r="CO336" s="14"/>
      <c r="CP336" s="14"/>
      <c r="CQ336" s="15"/>
      <c r="CR336" s="15"/>
      <c r="CS336" s="14"/>
      <c r="CT336" s="14"/>
      <c r="CU336" s="15"/>
      <c r="CV336" s="15"/>
      <c r="CW336" s="14"/>
      <c r="CX336" s="14"/>
      <c r="CY336" s="15"/>
      <c r="CZ336" s="15"/>
      <c r="DA336" s="14"/>
      <c r="DB336" s="155"/>
      <c r="DC336" s="15"/>
      <c r="DD336" s="15"/>
      <c r="DE336" s="14"/>
      <c r="DF336" s="14"/>
      <c r="DG336" s="15"/>
      <c r="DH336" s="15"/>
      <c r="DI336" s="14"/>
      <c r="DJ336" s="14"/>
      <c r="DK336" s="15"/>
      <c r="DL336" s="15"/>
      <c r="DM336" s="14"/>
      <c r="DN336" s="14"/>
      <c r="DO336" s="15"/>
      <c r="DP336" s="15"/>
      <c r="DQ336" s="14"/>
      <c r="DR336" s="14"/>
      <c r="DS336" s="15"/>
      <c r="DT336" s="15"/>
      <c r="DU336" s="14"/>
      <c r="DV336" s="14"/>
      <c r="DW336" s="15"/>
      <c r="DX336" s="15"/>
      <c r="DY336" s="14"/>
      <c r="DZ336" s="14"/>
      <c r="EA336" s="15"/>
      <c r="EB336" s="15"/>
      <c r="EC336" s="14"/>
      <c r="ED336" s="14"/>
      <c r="EE336" s="15"/>
      <c r="EF336" s="15"/>
      <c r="EG336" s="14"/>
      <c r="EH336" s="14"/>
      <c r="EI336" s="15"/>
      <c r="EJ336" s="15"/>
      <c r="EK336" s="14"/>
      <c r="EL336" s="14"/>
      <c r="EM336" s="15"/>
      <c r="EN336" s="15"/>
      <c r="EO336" s="14"/>
      <c r="EP336" s="14"/>
      <c r="EQ336" s="15"/>
      <c r="ER336" s="15"/>
      <c r="ES336" s="14"/>
      <c r="ET336" s="14"/>
      <c r="EU336" s="15"/>
      <c r="EV336" s="15"/>
      <c r="EW336" s="14"/>
      <c r="EX336" s="14"/>
      <c r="EY336" s="15"/>
      <c r="EZ336" s="15"/>
      <c r="FA336" s="14"/>
      <c r="FB336" s="14"/>
      <c r="FC336" s="15"/>
      <c r="FD336" s="15"/>
      <c r="FE336" s="14"/>
      <c r="FF336" s="14"/>
      <c r="FG336" s="15"/>
      <c r="FH336" s="15"/>
      <c r="FI336" s="14"/>
      <c r="FJ336" s="14"/>
      <c r="FK336" s="15"/>
      <c r="FL336" s="15"/>
      <c r="FM336" s="14"/>
      <c r="FN336" s="14"/>
      <c r="FO336" s="15"/>
      <c r="FP336" s="15"/>
      <c r="FQ336" s="14"/>
      <c r="FR336" s="14"/>
      <c r="FS336" s="15"/>
      <c r="FT336" s="15"/>
      <c r="FU336" s="14"/>
      <c r="FV336" s="14"/>
      <c r="FW336" s="15"/>
      <c r="FX336" s="15"/>
      <c r="FY336" s="14"/>
      <c r="FZ336" s="14"/>
      <c r="GA336" s="15"/>
      <c r="GB336" s="15"/>
      <c r="GC336" s="14"/>
      <c r="GD336" s="14"/>
      <c r="GE336" s="15"/>
      <c r="GF336" s="15"/>
      <c r="GG336" s="14"/>
      <c r="GH336" s="14"/>
      <c r="GI336" s="15"/>
      <c r="GJ336" s="15"/>
      <c r="GK336" s="14"/>
      <c r="GL336" s="14"/>
      <c r="GM336" s="15"/>
      <c r="GN336" s="15"/>
      <c r="GO336" s="14"/>
      <c r="GP336" s="14"/>
      <c r="GQ336" s="15"/>
      <c r="GR336" s="15"/>
      <c r="GS336" s="14"/>
      <c r="GT336" s="14"/>
      <c r="GU336" s="15"/>
      <c r="GV336" s="15"/>
      <c r="GW336" s="14"/>
      <c r="GX336" s="14"/>
      <c r="GY336" s="15"/>
      <c r="GZ336" s="15"/>
      <c r="HA336" s="14"/>
      <c r="HB336" s="14"/>
      <c r="HC336" s="15"/>
      <c r="HD336" s="15"/>
      <c r="HE336" s="14"/>
      <c r="HF336" s="14"/>
      <c r="HG336" s="15"/>
      <c r="HH336" s="15"/>
      <c r="HI336" s="14"/>
      <c r="HJ336" s="14"/>
      <c r="HK336" s="15"/>
      <c r="HL336" s="15"/>
      <c r="HM336" s="14"/>
      <c r="HN336" s="14"/>
      <c r="HO336" s="15"/>
      <c r="HP336" s="15"/>
      <c r="HQ336" s="14"/>
      <c r="HR336" s="14"/>
      <c r="HS336" s="15"/>
      <c r="HT336" s="15"/>
      <c r="HU336" s="14"/>
      <c r="HV336" s="14"/>
      <c r="HW336" s="15"/>
      <c r="HX336" s="15"/>
      <c r="HY336" s="14"/>
      <c r="HZ336" s="14"/>
      <c r="IA336" s="15"/>
      <c r="IB336" s="15"/>
      <c r="IC336" s="14"/>
      <c r="ID336" s="14"/>
      <c r="IE336" s="15"/>
      <c r="IF336" s="15"/>
      <c r="IG336" s="14"/>
      <c r="IH336" s="14"/>
      <c r="II336" s="15"/>
      <c r="IJ336" s="15"/>
      <c r="IK336" s="14"/>
      <c r="IL336" s="14"/>
      <c r="IM336" s="15"/>
      <c r="IN336" s="15"/>
      <c r="IO336" s="14"/>
      <c r="IP336" s="14"/>
      <c r="IQ336" s="15"/>
      <c r="IR336" s="15"/>
      <c r="IS336" s="14"/>
    </row>
    <row r="337" spans="1:253" s="12" customFormat="1" ht="15.75" x14ac:dyDescent="0.25">
      <c r="A337" s="57" t="s">
        <v>620</v>
      </c>
      <c r="B337" s="48">
        <f t="shared" si="853"/>
        <v>0</v>
      </c>
      <c r="C337" s="48">
        <f t="shared" si="854"/>
        <v>90.8</v>
      </c>
      <c r="D337" s="48">
        <f t="shared" si="855"/>
        <v>90.8</v>
      </c>
      <c r="E337" s="15">
        <f t="shared" si="133"/>
        <v>100</v>
      </c>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4"/>
      <c r="AD337" s="15"/>
      <c r="AE337" s="15"/>
      <c r="AF337" s="15"/>
      <c r="AG337" s="14"/>
      <c r="AH337" s="15"/>
      <c r="AI337" s="15"/>
      <c r="AJ337" s="15"/>
      <c r="AK337" s="14"/>
      <c r="AL337" s="14"/>
      <c r="AM337" s="15"/>
      <c r="AN337" s="15"/>
      <c r="AO337" s="14"/>
      <c r="AP337" s="14"/>
      <c r="AQ337" s="15"/>
      <c r="AR337" s="15"/>
      <c r="AS337" s="14"/>
      <c r="AT337" s="14"/>
      <c r="AU337" s="15"/>
      <c r="AV337" s="15"/>
      <c r="AW337" s="15"/>
      <c r="AX337" s="15"/>
      <c r="AY337" s="14"/>
      <c r="AZ337" s="14"/>
      <c r="BA337" s="14"/>
      <c r="BB337" s="14"/>
      <c r="BC337" s="15"/>
      <c r="BD337" s="15"/>
      <c r="BE337" s="15"/>
      <c r="BF337" s="15"/>
      <c r="BG337" s="15"/>
      <c r="BH337" s="15"/>
      <c r="BI337" s="14"/>
      <c r="BJ337" s="14"/>
      <c r="BK337" s="15"/>
      <c r="BL337" s="15"/>
      <c r="BM337" s="14"/>
      <c r="BN337" s="14"/>
      <c r="BO337" s="15"/>
      <c r="BP337" s="15"/>
      <c r="BQ337" s="14"/>
      <c r="BR337" s="14"/>
      <c r="BS337" s="15"/>
      <c r="BT337" s="15"/>
      <c r="BU337" s="14"/>
      <c r="BV337" s="14"/>
      <c r="BW337" s="15"/>
      <c r="BX337" s="15"/>
      <c r="BY337" s="14"/>
      <c r="BZ337" s="14"/>
      <c r="CA337" s="15">
        <v>90.8</v>
      </c>
      <c r="CB337" s="15">
        <v>90.8</v>
      </c>
      <c r="CC337" s="14">
        <f t="shared" si="869"/>
        <v>100</v>
      </c>
      <c r="CD337" s="14"/>
      <c r="CE337" s="15"/>
      <c r="CF337" s="15"/>
      <c r="CG337" s="14"/>
      <c r="CH337" s="14"/>
      <c r="CI337" s="15"/>
      <c r="CJ337" s="15"/>
      <c r="CK337" s="14"/>
      <c r="CL337" s="14"/>
      <c r="CM337" s="15"/>
      <c r="CN337" s="15"/>
      <c r="CO337" s="14"/>
      <c r="CP337" s="14"/>
      <c r="CQ337" s="15"/>
      <c r="CR337" s="15"/>
      <c r="CS337" s="14"/>
      <c r="CT337" s="14"/>
      <c r="CU337" s="15"/>
      <c r="CV337" s="15"/>
      <c r="CW337" s="14"/>
      <c r="CX337" s="14"/>
      <c r="CY337" s="15"/>
      <c r="CZ337" s="15"/>
      <c r="DA337" s="14"/>
      <c r="DB337" s="155"/>
      <c r="DC337" s="15"/>
      <c r="DD337" s="15"/>
      <c r="DE337" s="14"/>
      <c r="DF337" s="14"/>
      <c r="DG337" s="15"/>
      <c r="DH337" s="15"/>
      <c r="DI337" s="14"/>
      <c r="DJ337" s="14"/>
      <c r="DK337" s="15"/>
      <c r="DL337" s="15"/>
      <c r="DM337" s="14"/>
      <c r="DN337" s="14"/>
      <c r="DO337" s="15"/>
      <c r="DP337" s="15"/>
      <c r="DQ337" s="14"/>
      <c r="DR337" s="14"/>
      <c r="DS337" s="15"/>
      <c r="DT337" s="15"/>
      <c r="DU337" s="14"/>
      <c r="DV337" s="14"/>
      <c r="DW337" s="15"/>
      <c r="DX337" s="15"/>
      <c r="DY337" s="14"/>
      <c r="DZ337" s="14"/>
      <c r="EA337" s="15"/>
      <c r="EB337" s="15"/>
      <c r="EC337" s="14"/>
      <c r="ED337" s="14"/>
      <c r="EE337" s="15"/>
      <c r="EF337" s="15"/>
      <c r="EG337" s="14"/>
      <c r="EH337" s="14"/>
      <c r="EI337" s="15"/>
      <c r="EJ337" s="15"/>
      <c r="EK337" s="14"/>
      <c r="EL337" s="14"/>
      <c r="EM337" s="15"/>
      <c r="EN337" s="15"/>
      <c r="EO337" s="14"/>
      <c r="EP337" s="14"/>
      <c r="EQ337" s="15"/>
      <c r="ER337" s="15"/>
      <c r="ES337" s="14"/>
      <c r="ET337" s="14"/>
      <c r="EU337" s="15"/>
      <c r="EV337" s="15"/>
      <c r="EW337" s="14"/>
      <c r="EX337" s="14"/>
      <c r="EY337" s="15"/>
      <c r="EZ337" s="15"/>
      <c r="FA337" s="14"/>
      <c r="FB337" s="14"/>
      <c r="FC337" s="15"/>
      <c r="FD337" s="15"/>
      <c r="FE337" s="14"/>
      <c r="FF337" s="14"/>
      <c r="FG337" s="15"/>
      <c r="FH337" s="15"/>
      <c r="FI337" s="14"/>
      <c r="FJ337" s="14"/>
      <c r="FK337" s="15"/>
      <c r="FL337" s="15"/>
      <c r="FM337" s="14"/>
      <c r="FN337" s="14"/>
      <c r="FO337" s="15"/>
      <c r="FP337" s="15"/>
      <c r="FQ337" s="14"/>
      <c r="FR337" s="14"/>
      <c r="FS337" s="15"/>
      <c r="FT337" s="15"/>
      <c r="FU337" s="14"/>
      <c r="FV337" s="14"/>
      <c r="FW337" s="15"/>
      <c r="FX337" s="15"/>
      <c r="FY337" s="14"/>
      <c r="FZ337" s="14"/>
      <c r="GA337" s="15"/>
      <c r="GB337" s="15"/>
      <c r="GC337" s="14"/>
      <c r="GD337" s="14"/>
      <c r="GE337" s="15"/>
      <c r="GF337" s="15"/>
      <c r="GG337" s="14"/>
      <c r="GH337" s="14"/>
      <c r="GI337" s="15"/>
      <c r="GJ337" s="15"/>
      <c r="GK337" s="14"/>
      <c r="GL337" s="14"/>
      <c r="GM337" s="15"/>
      <c r="GN337" s="15"/>
      <c r="GO337" s="14"/>
      <c r="GP337" s="14"/>
      <c r="GQ337" s="15"/>
      <c r="GR337" s="15"/>
      <c r="GS337" s="14"/>
      <c r="GT337" s="14"/>
      <c r="GU337" s="15"/>
      <c r="GV337" s="15"/>
      <c r="GW337" s="14"/>
      <c r="GX337" s="14"/>
      <c r="GY337" s="15"/>
      <c r="GZ337" s="15"/>
      <c r="HA337" s="14"/>
      <c r="HB337" s="14"/>
      <c r="HC337" s="15"/>
      <c r="HD337" s="15"/>
      <c r="HE337" s="14"/>
      <c r="HF337" s="14"/>
      <c r="HG337" s="15"/>
      <c r="HH337" s="15"/>
      <c r="HI337" s="14"/>
      <c r="HJ337" s="14"/>
      <c r="HK337" s="15"/>
      <c r="HL337" s="15"/>
      <c r="HM337" s="14"/>
      <c r="HN337" s="14"/>
      <c r="HO337" s="15"/>
      <c r="HP337" s="15"/>
      <c r="HQ337" s="14"/>
      <c r="HR337" s="14"/>
      <c r="HS337" s="15"/>
      <c r="HT337" s="15"/>
      <c r="HU337" s="14"/>
      <c r="HV337" s="14"/>
      <c r="HW337" s="15"/>
      <c r="HX337" s="15"/>
      <c r="HY337" s="14"/>
      <c r="HZ337" s="14"/>
      <c r="IA337" s="15"/>
      <c r="IB337" s="15"/>
      <c r="IC337" s="14"/>
      <c r="ID337" s="14"/>
      <c r="IE337" s="15"/>
      <c r="IF337" s="15"/>
      <c r="IG337" s="14"/>
      <c r="IH337" s="14"/>
      <c r="II337" s="15"/>
      <c r="IJ337" s="15"/>
      <c r="IK337" s="14"/>
      <c r="IL337" s="14"/>
      <c r="IM337" s="15"/>
      <c r="IN337" s="15"/>
      <c r="IO337" s="14"/>
      <c r="IP337" s="14"/>
      <c r="IQ337" s="15"/>
      <c r="IR337" s="15"/>
      <c r="IS337" s="14"/>
    </row>
    <row r="338" spans="1:253" s="12" customFormat="1" ht="15.75" x14ac:dyDescent="0.25">
      <c r="A338" s="57" t="s">
        <v>412</v>
      </c>
      <c r="B338" s="48">
        <f t="shared" si="853"/>
        <v>0</v>
      </c>
      <c r="C338" s="48">
        <f t="shared" si="854"/>
        <v>142</v>
      </c>
      <c r="D338" s="48">
        <f t="shared" si="855"/>
        <v>142</v>
      </c>
      <c r="E338" s="15">
        <f t="shared" si="133"/>
        <v>100</v>
      </c>
      <c r="F338" s="15"/>
      <c r="G338" s="48"/>
      <c r="H338" s="48"/>
      <c r="I338" s="48"/>
      <c r="J338" s="48"/>
      <c r="K338" s="48"/>
      <c r="L338" s="48"/>
      <c r="M338" s="48"/>
      <c r="N338" s="48"/>
      <c r="O338" s="48"/>
      <c r="P338" s="48"/>
      <c r="Q338" s="48"/>
      <c r="R338" s="48"/>
      <c r="S338" s="287"/>
      <c r="T338" s="287"/>
      <c r="U338" s="287"/>
      <c r="V338" s="287"/>
      <c r="W338" s="287"/>
      <c r="X338" s="287"/>
      <c r="Y338" s="287"/>
      <c r="Z338" s="287"/>
      <c r="AA338" s="287"/>
      <c r="AB338" s="287"/>
      <c r="AC338" s="287"/>
      <c r="AD338" s="287"/>
      <c r="AE338" s="287"/>
      <c r="AF338" s="287"/>
      <c r="AG338" s="287"/>
      <c r="AH338" s="48"/>
      <c r="AI338" s="48"/>
      <c r="AJ338" s="48"/>
      <c r="AK338" s="48"/>
      <c r="AL338" s="48"/>
      <c r="AM338" s="287"/>
      <c r="AN338" s="287"/>
      <c r="AO338" s="15"/>
      <c r="AP338" s="15"/>
      <c r="AQ338" s="287"/>
      <c r="AR338" s="287"/>
      <c r="AS338" s="287"/>
      <c r="AT338" s="287"/>
      <c r="AU338" s="287"/>
      <c r="AV338" s="287"/>
      <c r="AW338" s="15"/>
      <c r="AX338" s="15"/>
      <c r="AY338" s="287"/>
      <c r="AZ338" s="287"/>
      <c r="BA338" s="14"/>
      <c r="BB338" s="14"/>
      <c r="BC338" s="287"/>
      <c r="BD338" s="287"/>
      <c r="BE338" s="15"/>
      <c r="BF338" s="15"/>
      <c r="BG338" s="287"/>
      <c r="BH338" s="287"/>
      <c r="BI338" s="287"/>
      <c r="BJ338" s="287"/>
      <c r="BK338" s="287"/>
      <c r="BL338" s="287"/>
      <c r="BM338" s="287"/>
      <c r="BN338" s="287"/>
      <c r="BO338" s="287"/>
      <c r="BP338" s="287"/>
      <c r="BQ338" s="287"/>
      <c r="BR338" s="287"/>
      <c r="BS338" s="287"/>
      <c r="BT338" s="287"/>
      <c r="BU338" s="287"/>
      <c r="BV338" s="287"/>
      <c r="BW338" s="287"/>
      <c r="BX338" s="287"/>
      <c r="BY338" s="287"/>
      <c r="BZ338" s="287"/>
      <c r="CA338" s="15">
        <v>142</v>
      </c>
      <c r="CB338" s="15">
        <v>142</v>
      </c>
      <c r="CC338" s="14">
        <f t="shared" si="869"/>
        <v>100</v>
      </c>
      <c r="CD338" s="14"/>
      <c r="CE338" s="15"/>
      <c r="CF338" s="15"/>
      <c r="CG338" s="287"/>
      <c r="CH338" s="287"/>
      <c r="CI338" s="287"/>
      <c r="CJ338" s="287"/>
      <c r="CK338" s="287"/>
      <c r="CL338" s="287"/>
      <c r="CM338" s="15"/>
      <c r="CN338" s="15"/>
      <c r="CO338" s="287"/>
      <c r="CP338" s="287"/>
      <c r="CQ338" s="15"/>
      <c r="CR338" s="15"/>
      <c r="CS338" s="287"/>
      <c r="CT338" s="287"/>
      <c r="CU338" s="15"/>
      <c r="CV338" s="15"/>
      <c r="CW338" s="287"/>
      <c r="CX338" s="287"/>
      <c r="CY338" s="15"/>
      <c r="CZ338" s="15"/>
      <c r="DA338" s="287"/>
      <c r="DB338" s="275"/>
      <c r="DC338" s="15"/>
      <c r="DD338" s="15"/>
      <c r="DE338" s="287"/>
      <c r="DF338" s="287"/>
      <c r="DG338" s="15"/>
      <c r="DH338" s="15"/>
      <c r="DI338" s="14"/>
      <c r="DJ338" s="14"/>
      <c r="DK338" s="15"/>
      <c r="DL338" s="15"/>
      <c r="DM338" s="14"/>
      <c r="DN338" s="14"/>
      <c r="DO338" s="15"/>
      <c r="DP338" s="15"/>
      <c r="DQ338" s="14"/>
      <c r="DR338" s="14"/>
      <c r="DS338" s="15"/>
      <c r="DT338" s="15"/>
      <c r="DU338" s="14"/>
      <c r="DV338" s="14"/>
      <c r="DW338" s="15"/>
      <c r="DX338" s="15"/>
      <c r="DY338" s="14"/>
      <c r="DZ338" s="14"/>
      <c r="EA338" s="15"/>
      <c r="EB338" s="15"/>
      <c r="EC338" s="14"/>
      <c r="ED338" s="14"/>
      <c r="EE338" s="15"/>
      <c r="EF338" s="15"/>
      <c r="EG338" s="14"/>
      <c r="EH338" s="14"/>
      <c r="EI338" s="15"/>
      <c r="EJ338" s="15"/>
      <c r="EK338" s="14"/>
      <c r="EL338" s="14"/>
      <c r="EM338" s="15"/>
      <c r="EN338" s="15"/>
      <c r="EO338" s="14"/>
      <c r="EP338" s="14"/>
      <c r="EQ338" s="15"/>
      <c r="ER338" s="15"/>
      <c r="ES338" s="14"/>
      <c r="ET338" s="14"/>
      <c r="EU338" s="15"/>
      <c r="EV338" s="15"/>
      <c r="EW338" s="14"/>
      <c r="EX338" s="14"/>
      <c r="EY338" s="15"/>
      <c r="EZ338" s="15"/>
      <c r="FA338" s="14"/>
      <c r="FB338" s="14"/>
      <c r="FC338" s="15"/>
      <c r="FD338" s="15"/>
      <c r="FE338" s="14"/>
      <c r="FF338" s="14"/>
      <c r="FG338" s="15"/>
      <c r="FH338" s="15"/>
      <c r="FI338" s="14"/>
      <c r="FJ338" s="14"/>
      <c r="FK338" s="15"/>
      <c r="FL338" s="15"/>
      <c r="FM338" s="14"/>
      <c r="FN338" s="14"/>
      <c r="FO338" s="15"/>
      <c r="FP338" s="15"/>
      <c r="FQ338" s="14"/>
      <c r="FR338" s="14"/>
      <c r="FS338" s="48"/>
      <c r="FT338" s="15"/>
      <c r="FU338" s="48"/>
      <c r="FV338" s="48"/>
      <c r="FW338" s="48"/>
      <c r="FX338" s="15"/>
      <c r="FY338" s="48"/>
      <c r="FZ338" s="48"/>
      <c r="GA338" s="48"/>
      <c r="GB338" s="15"/>
      <c r="GC338" s="48"/>
      <c r="GD338" s="48"/>
      <c r="GE338" s="48"/>
      <c r="GF338" s="15"/>
      <c r="GG338" s="48"/>
      <c r="GH338" s="48"/>
      <c r="GI338" s="48"/>
      <c r="GJ338" s="15"/>
      <c r="GK338" s="48"/>
      <c r="GL338" s="48"/>
      <c r="GM338" s="48"/>
      <c r="GN338" s="15"/>
      <c r="GO338" s="48"/>
      <c r="GP338" s="48"/>
      <c r="GQ338" s="48"/>
      <c r="GR338" s="15"/>
      <c r="GS338" s="48"/>
      <c r="GT338" s="48"/>
      <c r="GU338" s="48"/>
      <c r="GV338" s="15"/>
      <c r="GW338" s="48"/>
      <c r="GX338" s="48"/>
      <c r="GY338" s="48"/>
      <c r="GZ338" s="15"/>
      <c r="HA338" s="48"/>
      <c r="HB338" s="48"/>
      <c r="HC338" s="48"/>
      <c r="HD338" s="15"/>
      <c r="HE338" s="48"/>
      <c r="HF338" s="48"/>
      <c r="HG338" s="48"/>
      <c r="HH338" s="48"/>
      <c r="HI338" s="48"/>
      <c r="HJ338" s="48"/>
      <c r="HK338" s="48"/>
      <c r="HL338" s="15"/>
      <c r="HM338" s="14"/>
      <c r="HN338" s="14"/>
      <c r="HO338" s="48"/>
      <c r="HP338" s="15"/>
      <c r="HQ338" s="14"/>
      <c r="HR338" s="14"/>
      <c r="HS338" s="48"/>
      <c r="HT338" s="15"/>
      <c r="HU338" s="14"/>
      <c r="HV338" s="14"/>
      <c r="HW338" s="48"/>
      <c r="HX338" s="15"/>
      <c r="HY338" s="14"/>
      <c r="HZ338" s="14"/>
      <c r="IA338" s="48"/>
      <c r="IB338" s="15"/>
      <c r="IC338" s="14"/>
      <c r="ID338" s="14"/>
      <c r="IE338" s="48"/>
      <c r="IF338" s="15"/>
      <c r="IG338" s="14"/>
      <c r="IH338" s="14"/>
      <c r="II338" s="48"/>
      <c r="IJ338" s="15"/>
      <c r="IK338" s="14"/>
      <c r="IL338" s="14"/>
      <c r="IM338" s="48"/>
      <c r="IN338" s="15"/>
      <c r="IO338" s="14"/>
      <c r="IP338" s="14"/>
      <c r="IQ338" s="48"/>
      <c r="IR338" s="15"/>
      <c r="IS338" s="14"/>
    </row>
    <row r="339" spans="1:253" s="12" customFormat="1" ht="15.75" x14ac:dyDescent="0.25">
      <c r="A339" s="57" t="s">
        <v>411</v>
      </c>
      <c r="B339" s="48">
        <f t="shared" si="853"/>
        <v>0</v>
      </c>
      <c r="C339" s="48">
        <f t="shared" si="854"/>
        <v>0</v>
      </c>
      <c r="D339" s="48">
        <f t="shared" si="855"/>
        <v>0</v>
      </c>
      <c r="E339" s="15"/>
      <c r="F339" s="15"/>
      <c r="G339" s="48"/>
      <c r="H339" s="48"/>
      <c r="I339" s="48"/>
      <c r="J339" s="48"/>
      <c r="K339" s="48"/>
      <c r="L339" s="48"/>
      <c r="M339" s="48"/>
      <c r="N339" s="48"/>
      <c r="O339" s="48"/>
      <c r="P339" s="48"/>
      <c r="Q339" s="48"/>
      <c r="R339" s="48"/>
      <c r="S339" s="287"/>
      <c r="T339" s="287"/>
      <c r="U339" s="287"/>
      <c r="V339" s="287"/>
      <c r="W339" s="287"/>
      <c r="X339" s="287"/>
      <c r="Y339" s="287"/>
      <c r="Z339" s="287"/>
      <c r="AA339" s="287"/>
      <c r="AB339" s="287"/>
      <c r="AC339" s="287"/>
      <c r="AD339" s="287"/>
      <c r="AE339" s="287"/>
      <c r="AF339" s="287"/>
      <c r="AG339" s="287"/>
      <c r="AH339" s="48"/>
      <c r="AI339" s="48"/>
      <c r="AJ339" s="48"/>
      <c r="AK339" s="48"/>
      <c r="AL339" s="48"/>
      <c r="AM339" s="15"/>
      <c r="AN339" s="15"/>
      <c r="AO339" s="15"/>
      <c r="AP339" s="15"/>
      <c r="AQ339" s="287"/>
      <c r="AR339" s="287"/>
      <c r="AS339" s="287"/>
      <c r="AT339" s="287"/>
      <c r="AU339" s="287"/>
      <c r="AV339" s="287"/>
      <c r="AW339" s="15"/>
      <c r="AX339" s="15"/>
      <c r="AY339" s="287"/>
      <c r="AZ339" s="287"/>
      <c r="BA339" s="14"/>
      <c r="BB339" s="14"/>
      <c r="BC339" s="287"/>
      <c r="BD339" s="287"/>
      <c r="BE339" s="15"/>
      <c r="BF339" s="15"/>
      <c r="BG339" s="287"/>
      <c r="BH339" s="287"/>
      <c r="BI339" s="287"/>
      <c r="BJ339" s="287"/>
      <c r="BK339" s="287"/>
      <c r="BL339" s="287"/>
      <c r="BM339" s="287"/>
      <c r="BN339" s="287"/>
      <c r="BO339" s="287"/>
      <c r="BP339" s="287"/>
      <c r="BQ339" s="287"/>
      <c r="BR339" s="287"/>
      <c r="BS339" s="287"/>
      <c r="BT339" s="287"/>
      <c r="BU339" s="287"/>
      <c r="BV339" s="287"/>
      <c r="BW339" s="287"/>
      <c r="BX339" s="287"/>
      <c r="BY339" s="287"/>
      <c r="BZ339" s="287"/>
      <c r="CA339" s="15"/>
      <c r="CB339" s="15"/>
      <c r="CC339" s="14"/>
      <c r="CD339" s="14"/>
      <c r="CE339" s="15"/>
      <c r="CF339" s="15"/>
      <c r="CG339" s="287"/>
      <c r="CH339" s="287"/>
      <c r="CI339" s="287"/>
      <c r="CJ339" s="287"/>
      <c r="CK339" s="287"/>
      <c r="CL339" s="287"/>
      <c r="CM339" s="15"/>
      <c r="CN339" s="15"/>
      <c r="CO339" s="287"/>
      <c r="CP339" s="287"/>
      <c r="CQ339" s="15"/>
      <c r="CR339" s="15"/>
      <c r="CS339" s="287"/>
      <c r="CT339" s="287"/>
      <c r="CU339" s="15"/>
      <c r="CV339" s="15"/>
      <c r="CW339" s="287"/>
      <c r="CX339" s="287"/>
      <c r="CY339" s="15"/>
      <c r="CZ339" s="15"/>
      <c r="DA339" s="287"/>
      <c r="DB339" s="275"/>
      <c r="DC339" s="15"/>
      <c r="DD339" s="15"/>
      <c r="DE339" s="287"/>
      <c r="DF339" s="287"/>
      <c r="DG339" s="15"/>
      <c r="DH339" s="15"/>
      <c r="DI339" s="14"/>
      <c r="DJ339" s="14"/>
      <c r="DK339" s="15"/>
      <c r="DL339" s="15"/>
      <c r="DM339" s="14"/>
      <c r="DN339" s="14"/>
      <c r="DO339" s="15"/>
      <c r="DP339" s="15"/>
      <c r="DQ339" s="14"/>
      <c r="DR339" s="14"/>
      <c r="DS339" s="15"/>
      <c r="DT339" s="15"/>
      <c r="DU339" s="14"/>
      <c r="DV339" s="14"/>
      <c r="DW339" s="15"/>
      <c r="DX339" s="15"/>
      <c r="DY339" s="14"/>
      <c r="DZ339" s="14"/>
      <c r="EA339" s="15"/>
      <c r="EB339" s="15"/>
      <c r="EC339" s="14"/>
      <c r="ED339" s="14"/>
      <c r="EE339" s="15"/>
      <c r="EF339" s="15"/>
      <c r="EG339" s="14"/>
      <c r="EH339" s="14"/>
      <c r="EI339" s="15"/>
      <c r="EJ339" s="15"/>
      <c r="EK339" s="14"/>
      <c r="EL339" s="14"/>
      <c r="EM339" s="15"/>
      <c r="EN339" s="15"/>
      <c r="EO339" s="14"/>
      <c r="EP339" s="14"/>
      <c r="EQ339" s="15"/>
      <c r="ER339" s="15"/>
      <c r="ES339" s="14"/>
      <c r="ET339" s="14"/>
      <c r="EU339" s="15"/>
      <c r="EV339" s="15"/>
      <c r="EW339" s="14"/>
      <c r="EX339" s="14"/>
      <c r="EY339" s="15"/>
      <c r="EZ339" s="15"/>
      <c r="FA339" s="14"/>
      <c r="FB339" s="14"/>
      <c r="FC339" s="15"/>
      <c r="FD339" s="15"/>
      <c r="FE339" s="14"/>
      <c r="FF339" s="14"/>
      <c r="FG339" s="15"/>
      <c r="FH339" s="15"/>
      <c r="FI339" s="14"/>
      <c r="FJ339" s="14"/>
      <c r="FK339" s="15"/>
      <c r="FL339" s="15"/>
      <c r="FM339" s="14"/>
      <c r="FN339" s="14"/>
      <c r="FO339" s="15"/>
      <c r="FP339" s="15"/>
      <c r="FQ339" s="14"/>
      <c r="FR339" s="14"/>
      <c r="FS339" s="48"/>
      <c r="FT339" s="15"/>
      <c r="FU339" s="48"/>
      <c r="FV339" s="48"/>
      <c r="FW339" s="48"/>
      <c r="FX339" s="15"/>
      <c r="FY339" s="48"/>
      <c r="FZ339" s="48"/>
      <c r="GA339" s="48"/>
      <c r="GB339" s="15"/>
      <c r="GC339" s="48"/>
      <c r="GD339" s="48"/>
      <c r="GE339" s="48"/>
      <c r="GF339" s="15"/>
      <c r="GG339" s="48"/>
      <c r="GH339" s="48"/>
      <c r="GI339" s="48"/>
      <c r="GJ339" s="15"/>
      <c r="GK339" s="48"/>
      <c r="GL339" s="48"/>
      <c r="GM339" s="48"/>
      <c r="GN339" s="15"/>
      <c r="GO339" s="48"/>
      <c r="GP339" s="48"/>
      <c r="GQ339" s="48"/>
      <c r="GR339" s="15"/>
      <c r="GS339" s="48"/>
      <c r="GT339" s="48"/>
      <c r="GU339" s="48"/>
      <c r="GV339" s="15"/>
      <c r="GW339" s="48"/>
      <c r="GX339" s="48"/>
      <c r="GY339" s="48"/>
      <c r="GZ339" s="15"/>
      <c r="HA339" s="48"/>
      <c r="HB339" s="48"/>
      <c r="HC339" s="48"/>
      <c r="HD339" s="15"/>
      <c r="HE339" s="48"/>
      <c r="HF339" s="48"/>
      <c r="HG339" s="48"/>
      <c r="HH339" s="48"/>
      <c r="HI339" s="48"/>
      <c r="HJ339" s="48"/>
      <c r="HK339" s="48"/>
      <c r="HL339" s="15"/>
      <c r="HM339" s="14"/>
      <c r="HN339" s="14"/>
      <c r="HO339" s="48"/>
      <c r="HP339" s="15"/>
      <c r="HQ339" s="14"/>
      <c r="HR339" s="14"/>
      <c r="HS339" s="48"/>
      <c r="HT339" s="15"/>
      <c r="HU339" s="14"/>
      <c r="HV339" s="14"/>
      <c r="HW339" s="48"/>
      <c r="HX339" s="15"/>
      <c r="HY339" s="14"/>
      <c r="HZ339" s="14"/>
      <c r="IA339" s="48"/>
      <c r="IB339" s="15"/>
      <c r="IC339" s="14"/>
      <c r="ID339" s="14"/>
      <c r="IE339" s="48"/>
      <c r="IF339" s="15"/>
      <c r="IG339" s="14"/>
      <c r="IH339" s="14"/>
      <c r="II339" s="48"/>
      <c r="IJ339" s="15"/>
      <c r="IK339" s="14"/>
      <c r="IL339" s="14"/>
      <c r="IM339" s="48"/>
      <c r="IN339" s="15"/>
      <c r="IO339" s="14"/>
      <c r="IP339" s="14"/>
      <c r="IQ339" s="48"/>
      <c r="IR339" s="15"/>
      <c r="IS339" s="14"/>
    </row>
    <row r="340" spans="1:253" s="12" customFormat="1" ht="15.75" x14ac:dyDescent="0.25">
      <c r="A340" s="57" t="s">
        <v>410</v>
      </c>
      <c r="B340" s="48">
        <f t="shared" si="853"/>
        <v>0</v>
      </c>
      <c r="C340" s="48">
        <f t="shared" si="854"/>
        <v>202.5</v>
      </c>
      <c r="D340" s="48">
        <f t="shared" si="855"/>
        <v>202.5</v>
      </c>
      <c r="E340" s="15">
        <f t="shared" si="133"/>
        <v>100</v>
      </c>
      <c r="F340" s="15"/>
      <c r="G340" s="48"/>
      <c r="H340" s="48"/>
      <c r="I340" s="48"/>
      <c r="J340" s="48"/>
      <c r="K340" s="48"/>
      <c r="L340" s="48"/>
      <c r="M340" s="48"/>
      <c r="N340" s="48"/>
      <c r="O340" s="48"/>
      <c r="P340" s="48"/>
      <c r="Q340" s="48"/>
      <c r="R340" s="48"/>
      <c r="S340" s="287"/>
      <c r="T340" s="287"/>
      <c r="U340" s="287"/>
      <c r="V340" s="287"/>
      <c r="W340" s="287"/>
      <c r="X340" s="287"/>
      <c r="Y340" s="287"/>
      <c r="Z340" s="287"/>
      <c r="AA340" s="287"/>
      <c r="AB340" s="287"/>
      <c r="AC340" s="287"/>
      <c r="AD340" s="287"/>
      <c r="AE340" s="287"/>
      <c r="AF340" s="287"/>
      <c r="AG340" s="287"/>
      <c r="AH340" s="48"/>
      <c r="AI340" s="48"/>
      <c r="AJ340" s="48"/>
      <c r="AK340" s="48"/>
      <c r="AL340" s="48"/>
      <c r="AM340" s="287"/>
      <c r="AN340" s="287"/>
      <c r="AO340" s="287"/>
      <c r="AP340" s="287"/>
      <c r="AQ340" s="287"/>
      <c r="AR340" s="287"/>
      <c r="AS340" s="287"/>
      <c r="AT340" s="287"/>
      <c r="AU340" s="287"/>
      <c r="AV340" s="287"/>
      <c r="AW340" s="15"/>
      <c r="AX340" s="15"/>
      <c r="AY340" s="287"/>
      <c r="AZ340" s="287"/>
      <c r="BA340" s="14"/>
      <c r="BB340" s="14"/>
      <c r="BC340" s="287"/>
      <c r="BD340" s="287"/>
      <c r="BE340" s="15"/>
      <c r="BF340" s="15"/>
      <c r="BG340" s="287"/>
      <c r="BH340" s="287"/>
      <c r="BI340" s="287"/>
      <c r="BJ340" s="287"/>
      <c r="BK340" s="287"/>
      <c r="BL340" s="287"/>
      <c r="BM340" s="287"/>
      <c r="BN340" s="287"/>
      <c r="BO340" s="287"/>
      <c r="BP340" s="287"/>
      <c r="BQ340" s="287"/>
      <c r="BR340" s="287"/>
      <c r="BS340" s="287"/>
      <c r="BT340" s="287"/>
      <c r="BU340" s="287"/>
      <c r="BV340" s="287"/>
      <c r="BW340" s="287"/>
      <c r="BX340" s="287"/>
      <c r="BY340" s="287"/>
      <c r="BZ340" s="287"/>
      <c r="CA340" s="15">
        <v>202.5</v>
      </c>
      <c r="CB340" s="15">
        <v>202.5</v>
      </c>
      <c r="CC340" s="14">
        <f t="shared" si="869"/>
        <v>100</v>
      </c>
      <c r="CD340" s="14"/>
      <c r="CE340" s="15"/>
      <c r="CF340" s="15"/>
      <c r="CG340" s="287"/>
      <c r="CH340" s="287"/>
      <c r="CI340" s="287"/>
      <c r="CJ340" s="287"/>
      <c r="CK340" s="287"/>
      <c r="CL340" s="287"/>
      <c r="CM340" s="15"/>
      <c r="CN340" s="15"/>
      <c r="CO340" s="287"/>
      <c r="CP340" s="287"/>
      <c r="CQ340" s="15"/>
      <c r="CR340" s="15"/>
      <c r="CS340" s="287"/>
      <c r="CT340" s="287"/>
      <c r="CU340" s="15"/>
      <c r="CV340" s="15"/>
      <c r="CW340" s="287"/>
      <c r="CX340" s="287"/>
      <c r="CY340" s="15"/>
      <c r="CZ340" s="15"/>
      <c r="DA340" s="287"/>
      <c r="DB340" s="275"/>
      <c r="DC340" s="15"/>
      <c r="DD340" s="15"/>
      <c r="DE340" s="287"/>
      <c r="DF340" s="287"/>
      <c r="DG340" s="15"/>
      <c r="DH340" s="15"/>
      <c r="DI340" s="14"/>
      <c r="DJ340" s="14"/>
      <c r="DK340" s="15"/>
      <c r="DL340" s="15"/>
      <c r="DM340" s="14"/>
      <c r="DN340" s="14"/>
      <c r="DO340" s="15"/>
      <c r="DP340" s="15"/>
      <c r="DQ340" s="14"/>
      <c r="DR340" s="14"/>
      <c r="DS340" s="15"/>
      <c r="DT340" s="15"/>
      <c r="DU340" s="14"/>
      <c r="DV340" s="14"/>
      <c r="DW340" s="15"/>
      <c r="DX340" s="15"/>
      <c r="DY340" s="14"/>
      <c r="DZ340" s="14"/>
      <c r="EA340" s="15"/>
      <c r="EB340" s="15"/>
      <c r="EC340" s="14"/>
      <c r="ED340" s="14"/>
      <c r="EE340" s="15"/>
      <c r="EF340" s="15"/>
      <c r="EG340" s="14"/>
      <c r="EH340" s="14"/>
      <c r="EI340" s="15"/>
      <c r="EJ340" s="15"/>
      <c r="EK340" s="14"/>
      <c r="EL340" s="14"/>
      <c r="EM340" s="15"/>
      <c r="EN340" s="15"/>
      <c r="EO340" s="14"/>
      <c r="EP340" s="14"/>
      <c r="EQ340" s="15"/>
      <c r="ER340" s="15"/>
      <c r="ES340" s="14"/>
      <c r="ET340" s="14"/>
      <c r="EU340" s="15"/>
      <c r="EV340" s="15"/>
      <c r="EW340" s="14"/>
      <c r="EX340" s="14"/>
      <c r="EY340" s="15"/>
      <c r="EZ340" s="15"/>
      <c r="FA340" s="14"/>
      <c r="FB340" s="14"/>
      <c r="FC340" s="15"/>
      <c r="FD340" s="15"/>
      <c r="FE340" s="14"/>
      <c r="FF340" s="14"/>
      <c r="FG340" s="15"/>
      <c r="FH340" s="15"/>
      <c r="FI340" s="14"/>
      <c r="FJ340" s="14"/>
      <c r="FK340" s="15"/>
      <c r="FL340" s="15"/>
      <c r="FM340" s="14"/>
      <c r="FN340" s="14"/>
      <c r="FO340" s="15"/>
      <c r="FP340" s="15"/>
      <c r="FQ340" s="14"/>
      <c r="FR340" s="14"/>
      <c r="FS340" s="48"/>
      <c r="FT340" s="15"/>
      <c r="FU340" s="48"/>
      <c r="FV340" s="48"/>
      <c r="FW340" s="48"/>
      <c r="FX340" s="15"/>
      <c r="FY340" s="48"/>
      <c r="FZ340" s="48"/>
      <c r="GA340" s="48"/>
      <c r="GB340" s="15"/>
      <c r="GC340" s="48"/>
      <c r="GD340" s="48"/>
      <c r="GE340" s="48"/>
      <c r="GF340" s="15"/>
      <c r="GG340" s="48"/>
      <c r="GH340" s="48"/>
      <c r="GI340" s="48"/>
      <c r="GJ340" s="15"/>
      <c r="GK340" s="48"/>
      <c r="GL340" s="48"/>
      <c r="GM340" s="48"/>
      <c r="GN340" s="15"/>
      <c r="GO340" s="48"/>
      <c r="GP340" s="48"/>
      <c r="GQ340" s="48"/>
      <c r="GR340" s="15"/>
      <c r="GS340" s="48"/>
      <c r="GT340" s="48"/>
      <c r="GU340" s="48"/>
      <c r="GV340" s="15"/>
      <c r="GW340" s="48"/>
      <c r="GX340" s="48"/>
      <c r="GY340" s="48"/>
      <c r="GZ340" s="15"/>
      <c r="HA340" s="48"/>
      <c r="HB340" s="48"/>
      <c r="HC340" s="48"/>
      <c r="HD340" s="15"/>
      <c r="HE340" s="48"/>
      <c r="HF340" s="48"/>
      <c r="HG340" s="48"/>
      <c r="HH340" s="48"/>
      <c r="HI340" s="48"/>
      <c r="HJ340" s="48"/>
      <c r="HK340" s="48"/>
      <c r="HL340" s="15"/>
      <c r="HM340" s="14"/>
      <c r="HN340" s="14"/>
      <c r="HO340" s="48"/>
      <c r="HP340" s="15"/>
      <c r="HQ340" s="14"/>
      <c r="HR340" s="14"/>
      <c r="HS340" s="48"/>
      <c r="HT340" s="15"/>
      <c r="HU340" s="14"/>
      <c r="HV340" s="14"/>
      <c r="HW340" s="48"/>
      <c r="HX340" s="15"/>
      <c r="HY340" s="14"/>
      <c r="HZ340" s="14"/>
      <c r="IA340" s="48"/>
      <c r="IB340" s="15"/>
      <c r="IC340" s="14"/>
      <c r="ID340" s="14"/>
      <c r="IE340" s="48"/>
      <c r="IF340" s="15"/>
      <c r="IG340" s="14"/>
      <c r="IH340" s="14"/>
      <c r="II340" s="48"/>
      <c r="IJ340" s="15"/>
      <c r="IK340" s="14"/>
      <c r="IL340" s="14"/>
      <c r="IM340" s="48"/>
      <c r="IN340" s="15"/>
      <c r="IO340" s="14"/>
      <c r="IP340" s="14"/>
      <c r="IQ340" s="48"/>
      <c r="IR340" s="15"/>
      <c r="IS340" s="14"/>
    </row>
    <row r="341" spans="1:253" s="12" customFormat="1" ht="15.75" x14ac:dyDescent="0.25">
      <c r="A341" s="57" t="s">
        <v>409</v>
      </c>
      <c r="B341" s="48">
        <f t="shared" si="853"/>
        <v>0</v>
      </c>
      <c r="C341" s="48">
        <f t="shared" si="854"/>
        <v>90.8</v>
      </c>
      <c r="D341" s="48">
        <f t="shared" si="855"/>
        <v>90.8</v>
      </c>
      <c r="E341" s="15">
        <f t="shared" si="133"/>
        <v>100</v>
      </c>
      <c r="F341" s="15"/>
      <c r="G341" s="48"/>
      <c r="H341" s="48"/>
      <c r="I341" s="48"/>
      <c r="J341" s="48"/>
      <c r="K341" s="48"/>
      <c r="L341" s="48"/>
      <c r="M341" s="48"/>
      <c r="N341" s="48"/>
      <c r="O341" s="48"/>
      <c r="P341" s="48"/>
      <c r="Q341" s="48"/>
      <c r="R341" s="48"/>
      <c r="S341" s="287"/>
      <c r="T341" s="287"/>
      <c r="U341" s="287"/>
      <c r="V341" s="287"/>
      <c r="W341" s="287"/>
      <c r="X341" s="287"/>
      <c r="Y341" s="287"/>
      <c r="Z341" s="287"/>
      <c r="AA341" s="287"/>
      <c r="AB341" s="287"/>
      <c r="AC341" s="287"/>
      <c r="AD341" s="287"/>
      <c r="AE341" s="287"/>
      <c r="AF341" s="287"/>
      <c r="AG341" s="287"/>
      <c r="AH341" s="48"/>
      <c r="AI341" s="48"/>
      <c r="AJ341" s="48"/>
      <c r="AK341" s="48"/>
      <c r="AL341" s="48"/>
      <c r="AM341" s="287"/>
      <c r="AN341" s="287"/>
      <c r="AO341" s="287"/>
      <c r="AP341" s="287"/>
      <c r="AQ341" s="287"/>
      <c r="AR341" s="287"/>
      <c r="AS341" s="287"/>
      <c r="AT341" s="287"/>
      <c r="AU341" s="287"/>
      <c r="AV341" s="287"/>
      <c r="AW341" s="15"/>
      <c r="AX341" s="15"/>
      <c r="AY341" s="287"/>
      <c r="AZ341" s="287"/>
      <c r="BA341" s="14"/>
      <c r="BB341" s="14"/>
      <c r="BC341" s="287"/>
      <c r="BD341" s="287"/>
      <c r="BE341" s="15"/>
      <c r="BF341" s="15"/>
      <c r="BG341" s="287"/>
      <c r="BH341" s="287"/>
      <c r="BI341" s="287"/>
      <c r="BJ341" s="287"/>
      <c r="BK341" s="287"/>
      <c r="BL341" s="287"/>
      <c r="BM341" s="287"/>
      <c r="BN341" s="287"/>
      <c r="BO341" s="287"/>
      <c r="BP341" s="287"/>
      <c r="BQ341" s="287"/>
      <c r="BR341" s="287"/>
      <c r="BS341" s="287"/>
      <c r="BT341" s="287"/>
      <c r="BU341" s="287"/>
      <c r="BV341" s="287"/>
      <c r="BW341" s="287"/>
      <c r="BX341" s="287"/>
      <c r="BY341" s="287"/>
      <c r="BZ341" s="287"/>
      <c r="CA341" s="15">
        <v>90.8</v>
      </c>
      <c r="CB341" s="15">
        <v>90.8</v>
      </c>
      <c r="CC341" s="14">
        <f t="shared" si="869"/>
        <v>100</v>
      </c>
      <c r="CD341" s="14"/>
      <c r="CE341" s="15"/>
      <c r="CF341" s="15"/>
      <c r="CG341" s="287"/>
      <c r="CH341" s="287"/>
      <c r="CI341" s="287"/>
      <c r="CJ341" s="287"/>
      <c r="CK341" s="287"/>
      <c r="CL341" s="287"/>
      <c r="CM341" s="15"/>
      <c r="CN341" s="15"/>
      <c r="CO341" s="287"/>
      <c r="CP341" s="287"/>
      <c r="CQ341" s="15"/>
      <c r="CR341" s="15"/>
      <c r="CS341" s="287"/>
      <c r="CT341" s="287"/>
      <c r="CU341" s="15"/>
      <c r="CV341" s="15"/>
      <c r="CW341" s="287"/>
      <c r="CX341" s="287"/>
      <c r="CY341" s="15"/>
      <c r="CZ341" s="15"/>
      <c r="DA341" s="287"/>
      <c r="DB341" s="275"/>
      <c r="DC341" s="15"/>
      <c r="DD341" s="15"/>
      <c r="DE341" s="287"/>
      <c r="DF341" s="287"/>
      <c r="DG341" s="15"/>
      <c r="DH341" s="15"/>
      <c r="DI341" s="14"/>
      <c r="DJ341" s="14"/>
      <c r="DK341" s="15"/>
      <c r="DL341" s="15"/>
      <c r="DM341" s="14"/>
      <c r="DN341" s="14"/>
      <c r="DO341" s="15"/>
      <c r="DP341" s="15"/>
      <c r="DQ341" s="14"/>
      <c r="DR341" s="14"/>
      <c r="DS341" s="15"/>
      <c r="DT341" s="15"/>
      <c r="DU341" s="14"/>
      <c r="DV341" s="14"/>
      <c r="DW341" s="15"/>
      <c r="DX341" s="15"/>
      <c r="DY341" s="14"/>
      <c r="DZ341" s="14"/>
      <c r="EA341" s="15"/>
      <c r="EB341" s="15"/>
      <c r="EC341" s="14"/>
      <c r="ED341" s="14"/>
      <c r="EE341" s="15"/>
      <c r="EF341" s="15"/>
      <c r="EG341" s="14"/>
      <c r="EH341" s="14"/>
      <c r="EI341" s="15"/>
      <c r="EJ341" s="15"/>
      <c r="EK341" s="14"/>
      <c r="EL341" s="14"/>
      <c r="EM341" s="15"/>
      <c r="EN341" s="15"/>
      <c r="EO341" s="14"/>
      <c r="EP341" s="14"/>
      <c r="EQ341" s="15"/>
      <c r="ER341" s="15"/>
      <c r="ES341" s="14"/>
      <c r="ET341" s="14"/>
      <c r="EU341" s="15"/>
      <c r="EV341" s="15"/>
      <c r="EW341" s="14"/>
      <c r="EX341" s="14"/>
      <c r="EY341" s="15"/>
      <c r="EZ341" s="15"/>
      <c r="FA341" s="14"/>
      <c r="FB341" s="14"/>
      <c r="FC341" s="15"/>
      <c r="FD341" s="15"/>
      <c r="FE341" s="14"/>
      <c r="FF341" s="14"/>
      <c r="FG341" s="15"/>
      <c r="FH341" s="15"/>
      <c r="FI341" s="14"/>
      <c r="FJ341" s="14"/>
      <c r="FK341" s="15"/>
      <c r="FL341" s="15"/>
      <c r="FM341" s="14"/>
      <c r="FN341" s="14"/>
      <c r="FO341" s="15"/>
      <c r="FP341" s="15"/>
      <c r="FQ341" s="14"/>
      <c r="FR341" s="14"/>
      <c r="FS341" s="48"/>
      <c r="FT341" s="15"/>
      <c r="FU341" s="48"/>
      <c r="FV341" s="48"/>
      <c r="FW341" s="48"/>
      <c r="FX341" s="15"/>
      <c r="FY341" s="48"/>
      <c r="FZ341" s="48"/>
      <c r="GA341" s="48"/>
      <c r="GB341" s="15"/>
      <c r="GC341" s="48"/>
      <c r="GD341" s="48"/>
      <c r="GE341" s="48"/>
      <c r="GF341" s="15"/>
      <c r="GG341" s="48"/>
      <c r="GH341" s="48"/>
      <c r="GI341" s="48"/>
      <c r="GJ341" s="15"/>
      <c r="GK341" s="48"/>
      <c r="GL341" s="48"/>
      <c r="GM341" s="48"/>
      <c r="GN341" s="15"/>
      <c r="GO341" s="48"/>
      <c r="GP341" s="48"/>
      <c r="GQ341" s="48"/>
      <c r="GR341" s="15"/>
      <c r="GS341" s="48"/>
      <c r="GT341" s="48"/>
      <c r="GU341" s="48"/>
      <c r="GV341" s="15"/>
      <c r="GW341" s="48"/>
      <c r="GX341" s="48"/>
      <c r="GY341" s="48"/>
      <c r="GZ341" s="15"/>
      <c r="HA341" s="48"/>
      <c r="HB341" s="48"/>
      <c r="HC341" s="48"/>
      <c r="HD341" s="15"/>
      <c r="HE341" s="48"/>
      <c r="HF341" s="48"/>
      <c r="HG341" s="48"/>
      <c r="HH341" s="48"/>
      <c r="HI341" s="48"/>
      <c r="HJ341" s="48"/>
      <c r="HK341" s="48"/>
      <c r="HL341" s="15"/>
      <c r="HM341" s="14"/>
      <c r="HN341" s="14"/>
      <c r="HO341" s="48"/>
      <c r="HP341" s="15"/>
      <c r="HQ341" s="14"/>
      <c r="HR341" s="14"/>
      <c r="HS341" s="48"/>
      <c r="HT341" s="15"/>
      <c r="HU341" s="14"/>
      <c r="HV341" s="14"/>
      <c r="HW341" s="48"/>
      <c r="HX341" s="15"/>
      <c r="HY341" s="14"/>
      <c r="HZ341" s="14"/>
      <c r="IA341" s="48"/>
      <c r="IB341" s="15"/>
      <c r="IC341" s="14"/>
      <c r="ID341" s="14"/>
      <c r="IE341" s="48"/>
      <c r="IF341" s="15"/>
      <c r="IG341" s="14"/>
      <c r="IH341" s="14"/>
      <c r="II341" s="48"/>
      <c r="IJ341" s="15"/>
      <c r="IK341" s="14"/>
      <c r="IL341" s="14"/>
      <c r="IM341" s="48"/>
      <c r="IN341" s="15"/>
      <c r="IO341" s="14"/>
      <c r="IP341" s="14"/>
      <c r="IQ341" s="48"/>
      <c r="IR341" s="15"/>
      <c r="IS341" s="14"/>
    </row>
    <row r="342" spans="1:253" s="26" customFormat="1" ht="31.5" x14ac:dyDescent="0.25">
      <c r="A342" s="118" t="s">
        <v>402</v>
      </c>
      <c r="B342" s="78">
        <f t="shared" si="853"/>
        <v>801.1</v>
      </c>
      <c r="C342" s="78">
        <f t="shared" si="854"/>
        <v>58545.8</v>
      </c>
      <c r="D342" s="78">
        <f t="shared" si="855"/>
        <v>54950.498</v>
      </c>
      <c r="E342" s="81">
        <f t="shared" ref="E342" si="876">D342/C342*100</f>
        <v>93.85899244693897</v>
      </c>
      <c r="F342" s="81"/>
      <c r="G342" s="78">
        <f>G343+G348</f>
        <v>0</v>
      </c>
      <c r="H342" s="78">
        <f t="shared" ref="H342:BP342" si="877">H343+H348</f>
        <v>0</v>
      </c>
      <c r="I342" s="78">
        <f t="shared" si="877"/>
        <v>0</v>
      </c>
      <c r="J342" s="78"/>
      <c r="K342" s="78">
        <f t="shared" si="877"/>
        <v>0</v>
      </c>
      <c r="L342" s="78">
        <f t="shared" si="877"/>
        <v>0</v>
      </c>
      <c r="M342" s="78">
        <f t="shared" si="877"/>
        <v>0</v>
      </c>
      <c r="N342" s="78">
        <f t="shared" ref="N342" si="878">N343+N348</f>
        <v>0</v>
      </c>
      <c r="O342" s="78">
        <f t="shared" si="877"/>
        <v>0</v>
      </c>
      <c r="P342" s="78">
        <f t="shared" si="877"/>
        <v>0</v>
      </c>
      <c r="Q342" s="81"/>
      <c r="R342" s="81"/>
      <c r="S342" s="78">
        <f t="shared" si="877"/>
        <v>0</v>
      </c>
      <c r="T342" s="78">
        <f t="shared" si="877"/>
        <v>0</v>
      </c>
      <c r="U342" s="78">
        <f t="shared" si="877"/>
        <v>0</v>
      </c>
      <c r="V342" s="78"/>
      <c r="W342" s="78">
        <f t="shared" si="877"/>
        <v>0</v>
      </c>
      <c r="X342" s="78">
        <f t="shared" si="877"/>
        <v>0</v>
      </c>
      <c r="Y342" s="78">
        <f t="shared" si="877"/>
        <v>0</v>
      </c>
      <c r="Z342" s="78">
        <f t="shared" ref="Z342" si="879">Z343+Z348</f>
        <v>0</v>
      </c>
      <c r="AA342" s="78">
        <f t="shared" si="877"/>
        <v>0</v>
      </c>
      <c r="AB342" s="78">
        <f t="shared" si="877"/>
        <v>0</v>
      </c>
      <c r="AC342" s="78">
        <f t="shared" si="877"/>
        <v>0</v>
      </c>
      <c r="AD342" s="78">
        <f t="shared" ref="AD342" si="880">AD343+AD348</f>
        <v>0</v>
      </c>
      <c r="AE342" s="78">
        <f t="shared" si="877"/>
        <v>0</v>
      </c>
      <c r="AF342" s="78">
        <f t="shared" ref="AF342" si="881">AF343+AF348</f>
        <v>0</v>
      </c>
      <c r="AG342" s="78">
        <f t="shared" si="877"/>
        <v>0</v>
      </c>
      <c r="AH342" s="78">
        <f t="shared" ref="AH342" si="882">AH343+AH348</f>
        <v>801.1</v>
      </c>
      <c r="AI342" s="78">
        <f t="shared" si="877"/>
        <v>497.8</v>
      </c>
      <c r="AJ342" s="78">
        <f t="shared" ref="AJ342" si="883">AJ343+AJ348</f>
        <v>495.1</v>
      </c>
      <c r="AK342" s="79">
        <f t="shared" si="213"/>
        <v>99.45761349939734</v>
      </c>
      <c r="AL342" s="79"/>
      <c r="AM342" s="78">
        <f t="shared" si="877"/>
        <v>0</v>
      </c>
      <c r="AN342" s="78">
        <f t="shared" ref="AN342" si="884">AN343+AN348</f>
        <v>0</v>
      </c>
      <c r="AO342" s="79"/>
      <c r="AP342" s="79"/>
      <c r="AQ342" s="78">
        <f t="shared" si="877"/>
        <v>0</v>
      </c>
      <c r="AR342" s="78">
        <f t="shared" si="877"/>
        <v>0</v>
      </c>
      <c r="AS342" s="78">
        <f t="shared" si="877"/>
        <v>0</v>
      </c>
      <c r="AT342" s="78"/>
      <c r="AU342" s="78">
        <f>SUM(AU343:AU349)</f>
        <v>571</v>
      </c>
      <c r="AV342" s="78">
        <f t="shared" ref="AV342:AZ342" si="885">SUM(AV343:AV349)</f>
        <v>571</v>
      </c>
      <c r="AW342" s="81">
        <f t="shared" si="844"/>
        <v>100</v>
      </c>
      <c r="AX342" s="81"/>
      <c r="AY342" s="78">
        <f t="shared" si="885"/>
        <v>3103</v>
      </c>
      <c r="AZ342" s="78">
        <f t="shared" si="885"/>
        <v>3103</v>
      </c>
      <c r="BA342" s="79">
        <f t="shared" si="866"/>
        <v>100</v>
      </c>
      <c r="BB342" s="79"/>
      <c r="BC342" s="78">
        <f t="shared" si="877"/>
        <v>1200</v>
      </c>
      <c r="BD342" s="78">
        <f t="shared" ref="BD342" si="886">BD343+BD348</f>
        <v>1200</v>
      </c>
      <c r="BE342" s="81">
        <f t="shared" si="846"/>
        <v>100</v>
      </c>
      <c r="BF342" s="81"/>
      <c r="BG342" s="78">
        <f t="shared" si="877"/>
        <v>0</v>
      </c>
      <c r="BH342" s="78">
        <f t="shared" si="877"/>
        <v>0</v>
      </c>
      <c r="BI342" s="78">
        <f t="shared" si="877"/>
        <v>0</v>
      </c>
      <c r="BJ342" s="78"/>
      <c r="BK342" s="78">
        <f t="shared" si="877"/>
        <v>0</v>
      </c>
      <c r="BL342" s="78">
        <f t="shared" si="877"/>
        <v>0</v>
      </c>
      <c r="BM342" s="78">
        <f t="shared" si="877"/>
        <v>0</v>
      </c>
      <c r="BN342" s="78"/>
      <c r="BO342" s="78">
        <f t="shared" si="877"/>
        <v>0</v>
      </c>
      <c r="BP342" s="78">
        <f t="shared" si="877"/>
        <v>0</v>
      </c>
      <c r="BQ342" s="78">
        <f t="shared" ref="BQ342:BY342" si="887">BQ343+BQ348</f>
        <v>0</v>
      </c>
      <c r="BR342" s="78"/>
      <c r="BS342" s="78">
        <f t="shared" si="887"/>
        <v>0</v>
      </c>
      <c r="BT342" s="78">
        <f t="shared" si="887"/>
        <v>0</v>
      </c>
      <c r="BU342" s="78">
        <f t="shared" si="887"/>
        <v>0</v>
      </c>
      <c r="BV342" s="78"/>
      <c r="BW342" s="78">
        <f t="shared" si="887"/>
        <v>0</v>
      </c>
      <c r="BX342" s="78">
        <f t="shared" si="887"/>
        <v>0</v>
      </c>
      <c r="BY342" s="78">
        <f t="shared" si="887"/>
        <v>0</v>
      </c>
      <c r="BZ342" s="78"/>
      <c r="CA342" s="78">
        <f>SUM(CA343:CA349)</f>
        <v>551.4</v>
      </c>
      <c r="CB342" s="78">
        <f>SUM(CB343:CB349)</f>
        <v>551.4</v>
      </c>
      <c r="CC342" s="79">
        <f t="shared" ref="CC342:CC343" si="888">CB342/CA342*100</f>
        <v>100</v>
      </c>
      <c r="CD342" s="79"/>
      <c r="CE342" s="78"/>
      <c r="CF342" s="78">
        <f>SUM(CF343:CF349)</f>
        <v>0</v>
      </c>
      <c r="CG342" s="79"/>
      <c r="CH342" s="79"/>
      <c r="CI342" s="78">
        <f t="shared" ref="CI342:CK342" si="889">CI343+CI348</f>
        <v>0</v>
      </c>
      <c r="CJ342" s="78">
        <f t="shared" si="889"/>
        <v>0</v>
      </c>
      <c r="CK342" s="78">
        <f t="shared" si="889"/>
        <v>0</v>
      </c>
      <c r="CL342" s="78"/>
      <c r="CM342" s="78">
        <f>SUM(CM343:CM349)</f>
        <v>0</v>
      </c>
      <c r="CN342" s="78">
        <f>SUM(CN343:CN349)</f>
        <v>0</v>
      </c>
      <c r="CO342" s="79"/>
      <c r="CP342" s="79"/>
      <c r="CQ342" s="78">
        <f>SUM(CQ343:CQ349)</f>
        <v>0</v>
      </c>
      <c r="CR342" s="78">
        <f>SUM(CR343:CR349)</f>
        <v>0</v>
      </c>
      <c r="CS342" s="79"/>
      <c r="CT342" s="79"/>
      <c r="CU342" s="78">
        <f>SUM(CU343:CU349)</f>
        <v>0</v>
      </c>
      <c r="CV342" s="78">
        <f>SUM(CV343:CV349)</f>
        <v>0</v>
      </c>
      <c r="CW342" s="79"/>
      <c r="CX342" s="79"/>
      <c r="CY342" s="78">
        <f>SUM(CY343:CY349)</f>
        <v>0</v>
      </c>
      <c r="CZ342" s="78">
        <f>SUM(CZ343:CZ349)</f>
        <v>0</v>
      </c>
      <c r="DA342" s="79"/>
      <c r="DB342" s="153"/>
      <c r="DC342" s="78">
        <f>SUM(DC343:DC349)</f>
        <v>0</v>
      </c>
      <c r="DD342" s="78">
        <f>SUM(DD343:DD349)</f>
        <v>0</v>
      </c>
      <c r="DE342" s="79"/>
      <c r="DF342" s="79"/>
      <c r="DG342" s="78">
        <f>SUM(DG343:DG349)</f>
        <v>550</v>
      </c>
      <c r="DH342" s="78">
        <f>SUM(DH343:DH349)</f>
        <v>550</v>
      </c>
      <c r="DI342" s="79">
        <f t="shared" si="875"/>
        <v>100</v>
      </c>
      <c r="DJ342" s="79"/>
      <c r="DK342" s="78">
        <f>SUM(DK343:DK349)</f>
        <v>0</v>
      </c>
      <c r="DL342" s="78">
        <f>SUM(DL343:DL349)</f>
        <v>0</v>
      </c>
      <c r="DM342" s="79"/>
      <c r="DN342" s="79"/>
      <c r="DO342" s="78">
        <f>SUM(DO343:DO349)</f>
        <v>0</v>
      </c>
      <c r="DP342" s="78">
        <f>SUM(DP343:DP349)</f>
        <v>0</v>
      </c>
      <c r="DQ342" s="79"/>
      <c r="DR342" s="79"/>
      <c r="DS342" s="78">
        <f>SUM(DS343:DS349)</f>
        <v>0</v>
      </c>
      <c r="DT342" s="78">
        <f>SUM(DT343:DT349)</f>
        <v>0</v>
      </c>
      <c r="DU342" s="79"/>
      <c r="DV342" s="79"/>
      <c r="DW342" s="78">
        <f>SUM(DW343:DW349)</f>
        <v>0</v>
      </c>
      <c r="DX342" s="78">
        <f>SUM(DX343:DX349)</f>
        <v>0</v>
      </c>
      <c r="DY342" s="79"/>
      <c r="DZ342" s="79"/>
      <c r="EA342" s="78">
        <f>SUM(EA343:EA349)</f>
        <v>0</v>
      </c>
      <c r="EB342" s="78">
        <f>SUM(EB343:EB349)</f>
        <v>0</v>
      </c>
      <c r="EC342" s="79"/>
      <c r="ED342" s="79"/>
      <c r="EE342" s="78">
        <f>SUM(EE343:EE349)</f>
        <v>5000</v>
      </c>
      <c r="EF342" s="78">
        <f>SUM(EF343:EF349)</f>
        <v>5000</v>
      </c>
      <c r="EG342" s="79">
        <f>EF342/EE342*100</f>
        <v>100</v>
      </c>
      <c r="EH342" s="79"/>
      <c r="EI342" s="78">
        <f>SUM(EI343:EI349)</f>
        <v>15000</v>
      </c>
      <c r="EJ342" s="78">
        <f>SUM(EJ343:EJ349)</f>
        <v>15000</v>
      </c>
      <c r="EK342" s="79">
        <f>EJ342/EI342*100</f>
        <v>100</v>
      </c>
      <c r="EL342" s="79"/>
      <c r="EM342" s="78">
        <f>SUM(EM343:EM349)</f>
        <v>0</v>
      </c>
      <c r="EN342" s="78">
        <f>SUM(EN343:EN349)</f>
        <v>0</v>
      </c>
      <c r="EO342" s="79"/>
      <c r="EP342" s="79"/>
      <c r="EQ342" s="78">
        <f>SUM(EQ343:EQ349)</f>
        <v>0</v>
      </c>
      <c r="ER342" s="78">
        <f>SUM(ER343:ER349)</f>
        <v>0</v>
      </c>
      <c r="ES342" s="79"/>
      <c r="ET342" s="79"/>
      <c r="EU342" s="78">
        <f>SUM(EU343:EU349)</f>
        <v>0</v>
      </c>
      <c r="EV342" s="78">
        <f>SUM(EV343:EV349)</f>
        <v>0</v>
      </c>
      <c r="EW342" s="79"/>
      <c r="EX342" s="79"/>
      <c r="EY342" s="78">
        <f>SUM(EY343:EY349)</f>
        <v>0</v>
      </c>
      <c r="EZ342" s="78">
        <f>SUM(EZ343:EZ349)</f>
        <v>0</v>
      </c>
      <c r="FA342" s="79"/>
      <c r="FB342" s="79"/>
      <c r="FC342" s="78">
        <f>SUM(FC343:FC349)</f>
        <v>0</v>
      </c>
      <c r="FD342" s="78">
        <f>SUM(FD343:FD349)</f>
        <v>0</v>
      </c>
      <c r="FE342" s="79"/>
      <c r="FF342" s="79"/>
      <c r="FG342" s="78">
        <f>SUM(FG343:FG349)</f>
        <v>0</v>
      </c>
      <c r="FH342" s="78">
        <f>SUM(FH343:FH349)</f>
        <v>0</v>
      </c>
      <c r="FI342" s="79"/>
      <c r="FJ342" s="79"/>
      <c r="FK342" s="78">
        <f>SUM(FK343:FK349)</f>
        <v>0</v>
      </c>
      <c r="FL342" s="78">
        <f>SUM(FL343:FL349)</f>
        <v>0</v>
      </c>
      <c r="FM342" s="79"/>
      <c r="FN342" s="79"/>
      <c r="FO342" s="78">
        <f>SUM(FO343:FO349)</f>
        <v>0</v>
      </c>
      <c r="FP342" s="78">
        <f>SUM(FP343:FP349)</f>
        <v>0</v>
      </c>
      <c r="FQ342" s="79"/>
      <c r="FR342" s="79"/>
      <c r="FS342" s="78">
        <f t="shared" ref="FS342:FT342" si="890">FS343+FS348</f>
        <v>72.599999999999994</v>
      </c>
      <c r="FT342" s="81">
        <f t="shared" si="890"/>
        <v>72.599999999999994</v>
      </c>
      <c r="FU342" s="79">
        <f t="shared" ref="FU342:FU343" si="891">FT342/FS342*100</f>
        <v>100</v>
      </c>
      <c r="FV342" s="79"/>
      <c r="FW342" s="78">
        <f t="shared" ref="FW342:FX342" si="892">FW343+FW348</f>
        <v>10000</v>
      </c>
      <c r="FX342" s="81">
        <f t="shared" si="892"/>
        <v>6407.3980000000001</v>
      </c>
      <c r="FY342" s="79">
        <f t="shared" ref="FY342" si="893">FX342/FW342*100</f>
        <v>64.073979999999992</v>
      </c>
      <c r="FZ342" s="79"/>
      <c r="GA342" s="78"/>
      <c r="GB342" s="81"/>
      <c r="GC342" s="79"/>
      <c r="GD342" s="79"/>
      <c r="GE342" s="78"/>
      <c r="GF342" s="81"/>
      <c r="GG342" s="79"/>
      <c r="GH342" s="79"/>
      <c r="GI342" s="78"/>
      <c r="GJ342" s="81"/>
      <c r="GK342" s="79"/>
      <c r="GL342" s="79"/>
      <c r="GM342" s="78"/>
      <c r="GN342" s="81"/>
      <c r="GO342" s="79"/>
      <c r="GP342" s="79"/>
      <c r="GQ342" s="78"/>
      <c r="GR342" s="81"/>
      <c r="GS342" s="79"/>
      <c r="GT342" s="79"/>
      <c r="GU342" s="78"/>
      <c r="GV342" s="81"/>
      <c r="GW342" s="79"/>
      <c r="GX342" s="79"/>
      <c r="GY342" s="78"/>
      <c r="GZ342" s="81"/>
      <c r="HA342" s="79"/>
      <c r="HB342" s="79"/>
      <c r="HC342" s="78"/>
      <c r="HD342" s="81"/>
      <c r="HE342" s="79"/>
      <c r="HF342" s="79"/>
      <c r="HG342" s="78"/>
      <c r="HH342" s="78"/>
      <c r="HI342" s="79"/>
      <c r="HJ342" s="79"/>
      <c r="HK342" s="78"/>
      <c r="HL342" s="81"/>
      <c r="HM342" s="79"/>
      <c r="HN342" s="79"/>
      <c r="HO342" s="78"/>
      <c r="HP342" s="81"/>
      <c r="HQ342" s="79"/>
      <c r="HR342" s="79"/>
      <c r="HS342" s="78"/>
      <c r="HT342" s="81"/>
      <c r="HU342" s="79"/>
      <c r="HV342" s="79"/>
      <c r="HW342" s="78"/>
      <c r="HX342" s="81"/>
      <c r="HY342" s="79"/>
      <c r="HZ342" s="79"/>
      <c r="IA342" s="78"/>
      <c r="IB342" s="81"/>
      <c r="IC342" s="79"/>
      <c r="ID342" s="79"/>
      <c r="IE342" s="78"/>
      <c r="IF342" s="81"/>
      <c r="IG342" s="79"/>
      <c r="IH342" s="79"/>
      <c r="II342" s="78"/>
      <c r="IJ342" s="81"/>
      <c r="IK342" s="79"/>
      <c r="IL342" s="79"/>
      <c r="IM342" s="78">
        <f>SUM(IM343:IM349)</f>
        <v>22000</v>
      </c>
      <c r="IN342" s="78">
        <f>SUM(IN343:IN349)</f>
        <v>22000</v>
      </c>
      <c r="IO342" s="79">
        <f>IN342/IM342*100</f>
        <v>100</v>
      </c>
      <c r="IP342" s="79"/>
      <c r="IQ342" s="78"/>
      <c r="IR342" s="78"/>
      <c r="IS342" s="79"/>
    </row>
    <row r="343" spans="1:253" s="12" customFormat="1" ht="31.5" x14ac:dyDescent="0.25">
      <c r="A343" s="57" t="s">
        <v>343</v>
      </c>
      <c r="B343" s="48">
        <f t="shared" si="853"/>
        <v>801.1</v>
      </c>
      <c r="C343" s="48">
        <f t="shared" si="854"/>
        <v>11117.4</v>
      </c>
      <c r="D343" s="48">
        <f t="shared" si="855"/>
        <v>11114.7</v>
      </c>
      <c r="E343" s="15">
        <f t="shared" si="133"/>
        <v>99.975713746019764</v>
      </c>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4"/>
      <c r="AD343" s="15"/>
      <c r="AE343" s="15"/>
      <c r="AF343" s="15"/>
      <c r="AG343" s="14"/>
      <c r="AH343" s="15">
        <v>801.1</v>
      </c>
      <c r="AI343" s="15">
        <v>497.8</v>
      </c>
      <c r="AJ343" s="15">
        <v>495.1</v>
      </c>
      <c r="AK343" s="14">
        <f t="shared" si="213"/>
        <v>99.45761349939734</v>
      </c>
      <c r="AL343" s="14"/>
      <c r="AM343" s="15"/>
      <c r="AN343" s="15"/>
      <c r="AO343" s="14"/>
      <c r="AP343" s="14"/>
      <c r="AQ343" s="15"/>
      <c r="AR343" s="15"/>
      <c r="AS343" s="14"/>
      <c r="AT343" s="14"/>
      <c r="AU343" s="48">
        <v>571</v>
      </c>
      <c r="AV343" s="48">
        <v>571</v>
      </c>
      <c r="AW343" s="15">
        <f t="shared" si="844"/>
        <v>100</v>
      </c>
      <c r="AX343" s="15"/>
      <c r="AY343" s="48">
        <v>3103</v>
      </c>
      <c r="AZ343" s="48">
        <v>3103</v>
      </c>
      <c r="BA343" s="14">
        <f t="shared" si="866"/>
        <v>100</v>
      </c>
      <c r="BB343" s="14"/>
      <c r="BC343" s="15">
        <v>1200</v>
      </c>
      <c r="BD343" s="15">
        <v>1200</v>
      </c>
      <c r="BE343" s="15">
        <f t="shared" si="846"/>
        <v>100</v>
      </c>
      <c r="BF343" s="15"/>
      <c r="BG343" s="15"/>
      <c r="BH343" s="15"/>
      <c r="BI343" s="14"/>
      <c r="BJ343" s="14"/>
      <c r="BK343" s="15"/>
      <c r="BL343" s="15"/>
      <c r="BM343" s="14"/>
      <c r="BN343" s="14"/>
      <c r="BO343" s="15"/>
      <c r="BP343" s="15"/>
      <c r="BQ343" s="14"/>
      <c r="BR343" s="14"/>
      <c r="BS343" s="15"/>
      <c r="BT343" s="15"/>
      <c r="BU343" s="14"/>
      <c r="BV343" s="14"/>
      <c r="BW343" s="15"/>
      <c r="BX343" s="15"/>
      <c r="BY343" s="14"/>
      <c r="BZ343" s="14"/>
      <c r="CA343" s="15">
        <v>123</v>
      </c>
      <c r="CB343" s="15">
        <v>123</v>
      </c>
      <c r="CC343" s="14">
        <f t="shared" si="888"/>
        <v>100</v>
      </c>
      <c r="CD343" s="14"/>
      <c r="CE343" s="15"/>
      <c r="CF343" s="15"/>
      <c r="CG343" s="14"/>
      <c r="CH343" s="14"/>
      <c r="CI343" s="15"/>
      <c r="CJ343" s="15"/>
      <c r="CK343" s="14"/>
      <c r="CL343" s="14"/>
      <c r="CM343" s="15"/>
      <c r="CN343" s="15"/>
      <c r="CO343" s="14"/>
      <c r="CP343" s="14"/>
      <c r="CQ343" s="15"/>
      <c r="CR343" s="15"/>
      <c r="CS343" s="14"/>
      <c r="CT343" s="14"/>
      <c r="CU343" s="15"/>
      <c r="CV343" s="15"/>
      <c r="CW343" s="14"/>
      <c r="CX343" s="14"/>
      <c r="CY343" s="15"/>
      <c r="CZ343" s="15"/>
      <c r="DA343" s="14"/>
      <c r="DB343" s="155"/>
      <c r="DC343" s="15"/>
      <c r="DD343" s="15"/>
      <c r="DE343" s="14"/>
      <c r="DF343" s="14"/>
      <c r="DG343" s="14">
        <v>550</v>
      </c>
      <c r="DH343" s="14">
        <v>550</v>
      </c>
      <c r="DI343" s="14">
        <f t="shared" si="875"/>
        <v>100</v>
      </c>
      <c r="DJ343" s="14"/>
      <c r="DK343" s="14"/>
      <c r="DL343" s="14"/>
      <c r="DM343" s="14"/>
      <c r="DN343" s="14"/>
      <c r="DO343" s="14"/>
      <c r="DP343" s="14"/>
      <c r="DQ343" s="14"/>
      <c r="DR343" s="14"/>
      <c r="DS343" s="14"/>
      <c r="DT343" s="14"/>
      <c r="DU343" s="14"/>
      <c r="DV343" s="14"/>
      <c r="DW343" s="14"/>
      <c r="DX343" s="14"/>
      <c r="DY343" s="14"/>
      <c r="DZ343" s="14"/>
      <c r="EA343" s="14"/>
      <c r="EB343" s="14"/>
      <c r="EC343" s="14"/>
      <c r="ED343" s="14"/>
      <c r="EE343" s="14">
        <v>5000</v>
      </c>
      <c r="EF343" s="14">
        <v>5000</v>
      </c>
      <c r="EG343" s="14">
        <f>EF343/EE343*100</f>
        <v>100</v>
      </c>
      <c r="EH343" s="14"/>
      <c r="EI343" s="14"/>
      <c r="EJ343" s="14"/>
      <c r="EK343" s="14"/>
      <c r="EL343" s="14"/>
      <c r="EM343" s="14"/>
      <c r="EN343" s="14"/>
      <c r="EO343" s="14"/>
      <c r="EP343" s="14"/>
      <c r="EQ343" s="14"/>
      <c r="ER343" s="14"/>
      <c r="ES343" s="14"/>
      <c r="ET343" s="14"/>
      <c r="EU343" s="14"/>
      <c r="EV343" s="14"/>
      <c r="EW343" s="14"/>
      <c r="EX343" s="14"/>
      <c r="EY343" s="14"/>
      <c r="EZ343" s="14"/>
      <c r="FA343" s="14"/>
      <c r="FB343" s="14"/>
      <c r="FC343" s="14"/>
      <c r="FD343" s="14"/>
      <c r="FE343" s="14"/>
      <c r="FF343" s="14"/>
      <c r="FG343" s="14"/>
      <c r="FH343" s="14"/>
      <c r="FI343" s="14"/>
      <c r="FJ343" s="14"/>
      <c r="FK343" s="14"/>
      <c r="FL343" s="14"/>
      <c r="FM343" s="14"/>
      <c r="FN343" s="14"/>
      <c r="FO343" s="14"/>
      <c r="FP343" s="14"/>
      <c r="FQ343" s="14"/>
      <c r="FR343" s="14"/>
      <c r="FS343" s="133">
        <v>72.599999999999994</v>
      </c>
      <c r="FT343" s="133">
        <v>72.599999999999994</v>
      </c>
      <c r="FU343" s="14">
        <f t="shared" si="891"/>
        <v>100</v>
      </c>
      <c r="FV343" s="14"/>
      <c r="FW343" s="133"/>
      <c r="FX343" s="133"/>
      <c r="FY343" s="14"/>
      <c r="FZ343" s="14"/>
      <c r="GA343" s="133"/>
      <c r="GB343" s="133"/>
      <c r="GC343" s="14"/>
      <c r="GD343" s="14"/>
      <c r="GE343" s="133"/>
      <c r="GF343" s="133"/>
      <c r="GG343" s="14"/>
      <c r="GH343" s="14"/>
      <c r="GI343" s="133"/>
      <c r="GJ343" s="133"/>
      <c r="GK343" s="14"/>
      <c r="GL343" s="14"/>
      <c r="GM343" s="133"/>
      <c r="GN343" s="133"/>
      <c r="GO343" s="14"/>
      <c r="GP343" s="14"/>
      <c r="GQ343" s="133"/>
      <c r="GR343" s="133"/>
      <c r="GS343" s="14"/>
      <c r="GT343" s="14"/>
      <c r="GU343" s="133"/>
      <c r="GV343" s="133"/>
      <c r="GW343" s="14"/>
      <c r="GX343" s="14"/>
      <c r="GY343" s="133"/>
      <c r="GZ343" s="133"/>
      <c r="HA343" s="14"/>
      <c r="HB343" s="14"/>
      <c r="HC343" s="133"/>
      <c r="HD343" s="133"/>
      <c r="HE343" s="14"/>
      <c r="HF343" s="14"/>
      <c r="HG343" s="133"/>
      <c r="HH343" s="133"/>
      <c r="HI343" s="14"/>
      <c r="HJ343" s="14"/>
      <c r="HK343" s="133"/>
      <c r="HL343" s="133"/>
      <c r="HM343" s="14"/>
      <c r="HN343" s="14"/>
      <c r="HO343" s="133"/>
      <c r="HP343" s="133"/>
      <c r="HQ343" s="14"/>
      <c r="HR343" s="14"/>
      <c r="HS343" s="133"/>
      <c r="HT343" s="133"/>
      <c r="HU343" s="14"/>
      <c r="HV343" s="14"/>
      <c r="HW343" s="133"/>
      <c r="HX343" s="133"/>
      <c r="HY343" s="14"/>
      <c r="HZ343" s="14"/>
      <c r="IA343" s="133"/>
      <c r="IB343" s="133"/>
      <c r="IC343" s="14"/>
      <c r="ID343" s="14"/>
      <c r="IE343" s="133"/>
      <c r="IF343" s="133"/>
      <c r="IG343" s="14"/>
      <c r="IH343" s="14"/>
      <c r="II343" s="133"/>
      <c r="IJ343" s="133"/>
      <c r="IK343" s="14"/>
      <c r="IL343" s="14"/>
      <c r="IM343" s="133"/>
      <c r="IN343" s="133"/>
      <c r="IO343" s="14"/>
      <c r="IP343" s="14"/>
      <c r="IQ343" s="133"/>
      <c r="IR343" s="133"/>
      <c r="IS343" s="14"/>
    </row>
    <row r="344" spans="1:253" s="12" customFormat="1" ht="15.75" x14ac:dyDescent="0.25">
      <c r="A344" s="57" t="s">
        <v>624</v>
      </c>
      <c r="B344" s="48">
        <f t="shared" si="853"/>
        <v>0</v>
      </c>
      <c r="C344" s="48">
        <f t="shared" si="854"/>
        <v>66.900000000000006</v>
      </c>
      <c r="D344" s="48">
        <f t="shared" si="855"/>
        <v>66.900000000000006</v>
      </c>
      <c r="E344" s="15">
        <f t="shared" si="133"/>
        <v>100</v>
      </c>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4"/>
      <c r="AD344" s="15"/>
      <c r="AE344" s="15"/>
      <c r="AF344" s="15"/>
      <c r="AG344" s="14"/>
      <c r="AH344" s="15"/>
      <c r="AI344" s="15"/>
      <c r="AJ344" s="15"/>
      <c r="AK344" s="14"/>
      <c r="AL344" s="14"/>
      <c r="AM344" s="15"/>
      <c r="AN344" s="15"/>
      <c r="AO344" s="14"/>
      <c r="AP344" s="14"/>
      <c r="AQ344" s="15"/>
      <c r="AR344" s="15"/>
      <c r="AS344" s="14"/>
      <c r="AT344" s="14"/>
      <c r="AU344" s="15"/>
      <c r="AV344" s="15"/>
      <c r="AW344" s="14"/>
      <c r="AX344" s="14"/>
      <c r="AY344" s="14"/>
      <c r="AZ344" s="14"/>
      <c r="BA344" s="14"/>
      <c r="BB344" s="14"/>
      <c r="BC344" s="15"/>
      <c r="BD344" s="15"/>
      <c r="BE344" s="15"/>
      <c r="BF344" s="15"/>
      <c r="BG344" s="15"/>
      <c r="BH344" s="15"/>
      <c r="BI344" s="14"/>
      <c r="BJ344" s="14"/>
      <c r="BK344" s="15"/>
      <c r="BL344" s="15"/>
      <c r="BM344" s="14"/>
      <c r="BN344" s="14"/>
      <c r="BO344" s="15"/>
      <c r="BP344" s="15"/>
      <c r="BQ344" s="14"/>
      <c r="BR344" s="14"/>
      <c r="BS344" s="15"/>
      <c r="BT344" s="15"/>
      <c r="BU344" s="14"/>
      <c r="BV344" s="14"/>
      <c r="BW344" s="15"/>
      <c r="BX344" s="15"/>
      <c r="BY344" s="14"/>
      <c r="BZ344" s="14"/>
      <c r="CA344" s="15">
        <v>66.900000000000006</v>
      </c>
      <c r="CB344" s="15">
        <v>66.900000000000006</v>
      </c>
      <c r="CC344" s="14"/>
      <c r="CD344" s="14"/>
      <c r="CE344" s="15"/>
      <c r="CF344" s="15"/>
      <c r="CG344" s="14"/>
      <c r="CH344" s="14"/>
      <c r="CI344" s="15"/>
      <c r="CJ344" s="15"/>
      <c r="CK344" s="14"/>
      <c r="CL344" s="14"/>
      <c r="CM344" s="15"/>
      <c r="CN344" s="15"/>
      <c r="CO344" s="14"/>
      <c r="CP344" s="14"/>
      <c r="CQ344" s="15"/>
      <c r="CR344" s="15"/>
      <c r="CS344" s="14"/>
      <c r="CT344" s="14"/>
      <c r="CU344" s="15"/>
      <c r="CV344" s="15"/>
      <c r="CW344" s="14"/>
      <c r="CX344" s="14"/>
      <c r="CY344" s="15"/>
      <c r="CZ344" s="15"/>
      <c r="DA344" s="14"/>
      <c r="DB344" s="155"/>
      <c r="DC344" s="15"/>
      <c r="DD344" s="15"/>
      <c r="DE344" s="14"/>
      <c r="DF344" s="14"/>
      <c r="DG344" s="15"/>
      <c r="DH344" s="15"/>
      <c r="DI344" s="14"/>
      <c r="DJ344" s="14"/>
      <c r="DK344" s="15"/>
      <c r="DL344" s="15"/>
      <c r="DM344" s="14"/>
      <c r="DN344" s="14"/>
      <c r="DO344" s="15"/>
      <c r="DP344" s="15"/>
      <c r="DQ344" s="14"/>
      <c r="DR344" s="14"/>
      <c r="DS344" s="15"/>
      <c r="DT344" s="15"/>
      <c r="DU344" s="14"/>
      <c r="DV344" s="14"/>
      <c r="DW344" s="15"/>
      <c r="DX344" s="15"/>
      <c r="DY344" s="14"/>
      <c r="DZ344" s="14"/>
      <c r="EA344" s="15"/>
      <c r="EB344" s="15"/>
      <c r="EC344" s="14"/>
      <c r="ED344" s="14"/>
      <c r="EE344" s="15"/>
      <c r="EF344" s="15"/>
      <c r="EG344" s="14"/>
      <c r="EH344" s="14"/>
      <c r="EI344" s="15"/>
      <c r="EJ344" s="15"/>
      <c r="EK344" s="14"/>
      <c r="EL344" s="14"/>
      <c r="EM344" s="15"/>
      <c r="EN344" s="15"/>
      <c r="EO344" s="14"/>
      <c r="EP344" s="14"/>
      <c r="EQ344" s="15"/>
      <c r="ER344" s="15"/>
      <c r="ES344" s="14"/>
      <c r="ET344" s="14"/>
      <c r="EU344" s="15"/>
      <c r="EV344" s="15"/>
      <c r="EW344" s="14"/>
      <c r="EX344" s="14"/>
      <c r="EY344" s="15"/>
      <c r="EZ344" s="15"/>
      <c r="FA344" s="14"/>
      <c r="FB344" s="14"/>
      <c r="FC344" s="15"/>
      <c r="FD344" s="15"/>
      <c r="FE344" s="14"/>
      <c r="FF344" s="14"/>
      <c r="FG344" s="15"/>
      <c r="FH344" s="15"/>
      <c r="FI344" s="14"/>
      <c r="FJ344" s="14"/>
      <c r="FK344" s="15"/>
      <c r="FL344" s="15"/>
      <c r="FM344" s="14"/>
      <c r="FN344" s="14"/>
      <c r="FO344" s="15"/>
      <c r="FP344" s="15"/>
      <c r="FQ344" s="14"/>
      <c r="FR344" s="14"/>
      <c r="FS344" s="15"/>
      <c r="FT344" s="15"/>
      <c r="FU344" s="14"/>
      <c r="FV344" s="14"/>
      <c r="FW344" s="15"/>
      <c r="FX344" s="15"/>
      <c r="FY344" s="14"/>
      <c r="FZ344" s="14"/>
      <c r="GA344" s="15"/>
      <c r="GB344" s="15"/>
      <c r="GC344" s="14"/>
      <c r="GD344" s="14"/>
      <c r="GE344" s="15"/>
      <c r="GF344" s="15"/>
      <c r="GG344" s="14"/>
      <c r="GH344" s="14"/>
      <c r="GI344" s="15"/>
      <c r="GJ344" s="15"/>
      <c r="GK344" s="14"/>
      <c r="GL344" s="14"/>
      <c r="GM344" s="15"/>
      <c r="GN344" s="15"/>
      <c r="GO344" s="14"/>
      <c r="GP344" s="14"/>
      <c r="GQ344" s="15"/>
      <c r="GR344" s="15"/>
      <c r="GS344" s="14"/>
      <c r="GT344" s="14"/>
      <c r="GU344" s="15"/>
      <c r="GV344" s="15"/>
      <c r="GW344" s="14"/>
      <c r="GX344" s="14"/>
      <c r="GY344" s="15"/>
      <c r="GZ344" s="15"/>
      <c r="HA344" s="14"/>
      <c r="HB344" s="14"/>
      <c r="HC344" s="15"/>
      <c r="HD344" s="15"/>
      <c r="HE344" s="14"/>
      <c r="HF344" s="14"/>
      <c r="HG344" s="15"/>
      <c r="HH344" s="15"/>
      <c r="HI344" s="14"/>
      <c r="HJ344" s="14"/>
      <c r="HK344" s="15"/>
      <c r="HL344" s="15"/>
      <c r="HM344" s="14"/>
      <c r="HN344" s="14"/>
      <c r="HO344" s="15"/>
      <c r="HP344" s="15"/>
      <c r="HQ344" s="14"/>
      <c r="HR344" s="14"/>
      <c r="HS344" s="15"/>
      <c r="HT344" s="15"/>
      <c r="HU344" s="14"/>
      <c r="HV344" s="14"/>
      <c r="HW344" s="15"/>
      <c r="HX344" s="15"/>
      <c r="HY344" s="14"/>
      <c r="HZ344" s="14"/>
      <c r="IA344" s="15"/>
      <c r="IB344" s="15"/>
      <c r="IC344" s="14"/>
      <c r="ID344" s="14"/>
      <c r="IE344" s="15"/>
      <c r="IF344" s="15"/>
      <c r="IG344" s="14"/>
      <c r="IH344" s="14"/>
      <c r="II344" s="15"/>
      <c r="IJ344" s="15"/>
      <c r="IK344" s="14"/>
      <c r="IL344" s="14"/>
      <c r="IM344" s="15"/>
      <c r="IN344" s="15"/>
      <c r="IO344" s="14"/>
      <c r="IP344" s="14"/>
      <c r="IQ344" s="15"/>
      <c r="IR344" s="15"/>
      <c r="IS344" s="14"/>
    </row>
    <row r="345" spans="1:253" s="12" customFormat="1" ht="15.75" x14ac:dyDescent="0.25">
      <c r="A345" s="57" t="s">
        <v>289</v>
      </c>
      <c r="B345" s="48">
        <f t="shared" si="853"/>
        <v>0</v>
      </c>
      <c r="C345" s="48">
        <f t="shared" si="854"/>
        <v>66.900000000000006</v>
      </c>
      <c r="D345" s="48">
        <f t="shared" si="855"/>
        <v>66.900000000000006</v>
      </c>
      <c r="E345" s="15">
        <f t="shared" si="133"/>
        <v>100</v>
      </c>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4"/>
      <c r="AD345" s="15"/>
      <c r="AE345" s="15"/>
      <c r="AF345" s="15"/>
      <c r="AG345" s="14"/>
      <c r="AH345" s="15"/>
      <c r="AI345" s="15"/>
      <c r="AJ345" s="15"/>
      <c r="AK345" s="14"/>
      <c r="AL345" s="14"/>
      <c r="AM345" s="15"/>
      <c r="AN345" s="15"/>
      <c r="AO345" s="14"/>
      <c r="AP345" s="14"/>
      <c r="AQ345" s="15"/>
      <c r="AR345" s="15"/>
      <c r="AS345" s="14"/>
      <c r="AT345" s="14"/>
      <c r="AU345" s="15"/>
      <c r="AV345" s="15"/>
      <c r="AW345" s="14"/>
      <c r="AX345" s="14"/>
      <c r="AY345" s="14"/>
      <c r="AZ345" s="14"/>
      <c r="BA345" s="14"/>
      <c r="BB345" s="14"/>
      <c r="BC345" s="15"/>
      <c r="BD345" s="15"/>
      <c r="BE345" s="15"/>
      <c r="BF345" s="15"/>
      <c r="BG345" s="15"/>
      <c r="BH345" s="15"/>
      <c r="BI345" s="14"/>
      <c r="BJ345" s="14"/>
      <c r="BK345" s="15"/>
      <c r="BL345" s="15"/>
      <c r="BM345" s="14"/>
      <c r="BN345" s="14"/>
      <c r="BO345" s="15"/>
      <c r="BP345" s="15"/>
      <c r="BQ345" s="14"/>
      <c r="BR345" s="14"/>
      <c r="BS345" s="15"/>
      <c r="BT345" s="15"/>
      <c r="BU345" s="14"/>
      <c r="BV345" s="14"/>
      <c r="BW345" s="15"/>
      <c r="BX345" s="15"/>
      <c r="BY345" s="14"/>
      <c r="BZ345" s="14"/>
      <c r="CA345" s="15">
        <v>66.900000000000006</v>
      </c>
      <c r="CB345" s="15">
        <v>66.900000000000006</v>
      </c>
      <c r="CC345" s="14"/>
      <c r="CD345" s="14"/>
      <c r="CE345" s="15"/>
      <c r="CF345" s="15"/>
      <c r="CG345" s="14"/>
      <c r="CH345" s="14"/>
      <c r="CI345" s="15"/>
      <c r="CJ345" s="15"/>
      <c r="CK345" s="14"/>
      <c r="CL345" s="14"/>
      <c r="CM345" s="15"/>
      <c r="CN345" s="15"/>
      <c r="CO345" s="14"/>
      <c r="CP345" s="14"/>
      <c r="CQ345" s="15"/>
      <c r="CR345" s="15"/>
      <c r="CS345" s="14"/>
      <c r="CT345" s="14"/>
      <c r="CU345" s="15"/>
      <c r="CV345" s="15"/>
      <c r="CW345" s="14"/>
      <c r="CX345" s="14"/>
      <c r="CY345" s="15"/>
      <c r="CZ345" s="15"/>
      <c r="DA345" s="14"/>
      <c r="DB345" s="155"/>
      <c r="DC345" s="15"/>
      <c r="DD345" s="15"/>
      <c r="DE345" s="14"/>
      <c r="DF345" s="14"/>
      <c r="DG345" s="15"/>
      <c r="DH345" s="15"/>
      <c r="DI345" s="14"/>
      <c r="DJ345" s="14"/>
      <c r="DK345" s="15"/>
      <c r="DL345" s="15"/>
      <c r="DM345" s="14"/>
      <c r="DN345" s="14"/>
      <c r="DO345" s="15"/>
      <c r="DP345" s="15"/>
      <c r="DQ345" s="14"/>
      <c r="DR345" s="14"/>
      <c r="DS345" s="15"/>
      <c r="DT345" s="15"/>
      <c r="DU345" s="14"/>
      <c r="DV345" s="14"/>
      <c r="DW345" s="15"/>
      <c r="DX345" s="15"/>
      <c r="DY345" s="14"/>
      <c r="DZ345" s="14"/>
      <c r="EA345" s="15"/>
      <c r="EB345" s="15"/>
      <c r="EC345" s="14"/>
      <c r="ED345" s="14"/>
      <c r="EE345" s="15"/>
      <c r="EF345" s="15"/>
      <c r="EG345" s="14"/>
      <c r="EH345" s="14"/>
      <c r="EI345" s="15"/>
      <c r="EJ345" s="15"/>
      <c r="EK345" s="14"/>
      <c r="EL345" s="14"/>
      <c r="EM345" s="15"/>
      <c r="EN345" s="15"/>
      <c r="EO345" s="14"/>
      <c r="EP345" s="14"/>
      <c r="EQ345" s="15"/>
      <c r="ER345" s="15"/>
      <c r="ES345" s="14"/>
      <c r="ET345" s="14"/>
      <c r="EU345" s="15"/>
      <c r="EV345" s="15"/>
      <c r="EW345" s="14"/>
      <c r="EX345" s="14"/>
      <c r="EY345" s="15"/>
      <c r="EZ345" s="15"/>
      <c r="FA345" s="14"/>
      <c r="FB345" s="14"/>
      <c r="FC345" s="15"/>
      <c r="FD345" s="15"/>
      <c r="FE345" s="14"/>
      <c r="FF345" s="14"/>
      <c r="FG345" s="15"/>
      <c r="FH345" s="15"/>
      <c r="FI345" s="14"/>
      <c r="FJ345" s="14"/>
      <c r="FK345" s="15"/>
      <c r="FL345" s="15"/>
      <c r="FM345" s="14"/>
      <c r="FN345" s="14"/>
      <c r="FO345" s="15"/>
      <c r="FP345" s="15"/>
      <c r="FQ345" s="14"/>
      <c r="FR345" s="14"/>
      <c r="FS345" s="15"/>
      <c r="FT345" s="15"/>
      <c r="FU345" s="14"/>
      <c r="FV345" s="14"/>
      <c r="FW345" s="15"/>
      <c r="FX345" s="15"/>
      <c r="FY345" s="14"/>
      <c r="FZ345" s="14"/>
      <c r="GA345" s="15"/>
      <c r="GB345" s="15"/>
      <c r="GC345" s="14"/>
      <c r="GD345" s="14"/>
      <c r="GE345" s="15"/>
      <c r="GF345" s="15"/>
      <c r="GG345" s="14"/>
      <c r="GH345" s="14"/>
      <c r="GI345" s="15"/>
      <c r="GJ345" s="15"/>
      <c r="GK345" s="14"/>
      <c r="GL345" s="14"/>
      <c r="GM345" s="15"/>
      <c r="GN345" s="15"/>
      <c r="GO345" s="14"/>
      <c r="GP345" s="14"/>
      <c r="GQ345" s="15"/>
      <c r="GR345" s="15"/>
      <c r="GS345" s="14"/>
      <c r="GT345" s="14"/>
      <c r="GU345" s="15"/>
      <c r="GV345" s="15"/>
      <c r="GW345" s="14"/>
      <c r="GX345" s="14"/>
      <c r="GY345" s="15"/>
      <c r="GZ345" s="15"/>
      <c r="HA345" s="14"/>
      <c r="HB345" s="14"/>
      <c r="HC345" s="15"/>
      <c r="HD345" s="15"/>
      <c r="HE345" s="14"/>
      <c r="HF345" s="14"/>
      <c r="HG345" s="15"/>
      <c r="HH345" s="15"/>
      <c r="HI345" s="14"/>
      <c r="HJ345" s="14"/>
      <c r="HK345" s="15"/>
      <c r="HL345" s="15"/>
      <c r="HM345" s="14"/>
      <c r="HN345" s="14"/>
      <c r="HO345" s="15"/>
      <c r="HP345" s="15"/>
      <c r="HQ345" s="14"/>
      <c r="HR345" s="14"/>
      <c r="HS345" s="15"/>
      <c r="HT345" s="15"/>
      <c r="HU345" s="14"/>
      <c r="HV345" s="14"/>
      <c r="HW345" s="15"/>
      <c r="HX345" s="15"/>
      <c r="HY345" s="14"/>
      <c r="HZ345" s="14"/>
      <c r="IA345" s="15"/>
      <c r="IB345" s="15"/>
      <c r="IC345" s="14"/>
      <c r="ID345" s="14"/>
      <c r="IE345" s="15"/>
      <c r="IF345" s="15"/>
      <c r="IG345" s="14"/>
      <c r="IH345" s="14"/>
      <c r="II345" s="15"/>
      <c r="IJ345" s="15"/>
      <c r="IK345" s="14"/>
      <c r="IL345" s="14"/>
      <c r="IM345" s="15"/>
      <c r="IN345" s="15"/>
      <c r="IO345" s="14"/>
      <c r="IP345" s="14"/>
      <c r="IQ345" s="15"/>
      <c r="IR345" s="15"/>
      <c r="IS345" s="14"/>
    </row>
    <row r="346" spans="1:253" s="12" customFormat="1" ht="15.75" x14ac:dyDescent="0.25">
      <c r="A346" s="57" t="s">
        <v>627</v>
      </c>
      <c r="B346" s="48">
        <f t="shared" si="853"/>
        <v>0</v>
      </c>
      <c r="C346" s="48">
        <f t="shared" si="854"/>
        <v>71.5</v>
      </c>
      <c r="D346" s="48">
        <f t="shared" si="855"/>
        <v>71.5</v>
      </c>
      <c r="E346" s="15">
        <f t="shared" si="133"/>
        <v>100</v>
      </c>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4"/>
      <c r="AD346" s="15"/>
      <c r="AE346" s="15"/>
      <c r="AF346" s="15"/>
      <c r="AG346" s="14"/>
      <c r="AH346" s="15"/>
      <c r="AI346" s="15"/>
      <c r="AJ346" s="15"/>
      <c r="AK346" s="14"/>
      <c r="AL346" s="14"/>
      <c r="AM346" s="15"/>
      <c r="AN346" s="15"/>
      <c r="AO346" s="14"/>
      <c r="AP346" s="14"/>
      <c r="AQ346" s="15"/>
      <c r="AR346" s="15"/>
      <c r="AS346" s="14"/>
      <c r="AT346" s="14"/>
      <c r="AU346" s="15"/>
      <c r="AV346" s="15"/>
      <c r="AW346" s="14"/>
      <c r="AX346" s="14"/>
      <c r="AY346" s="14"/>
      <c r="AZ346" s="14"/>
      <c r="BA346" s="14"/>
      <c r="BB346" s="14"/>
      <c r="BC346" s="15"/>
      <c r="BD346" s="15"/>
      <c r="BE346" s="15"/>
      <c r="BF346" s="15"/>
      <c r="BG346" s="15"/>
      <c r="BH346" s="15"/>
      <c r="BI346" s="14"/>
      <c r="BJ346" s="14"/>
      <c r="BK346" s="15"/>
      <c r="BL346" s="15"/>
      <c r="BM346" s="14"/>
      <c r="BN346" s="14"/>
      <c r="BO346" s="15"/>
      <c r="BP346" s="15"/>
      <c r="BQ346" s="14"/>
      <c r="BR346" s="14"/>
      <c r="BS346" s="15"/>
      <c r="BT346" s="15"/>
      <c r="BU346" s="14"/>
      <c r="BV346" s="14"/>
      <c r="BW346" s="15"/>
      <c r="BX346" s="15"/>
      <c r="BY346" s="14"/>
      <c r="BZ346" s="14"/>
      <c r="CA346" s="15">
        <v>71.5</v>
      </c>
      <c r="CB346" s="15">
        <v>71.5</v>
      </c>
      <c r="CC346" s="14"/>
      <c r="CD346" s="14"/>
      <c r="CE346" s="15"/>
      <c r="CF346" s="15"/>
      <c r="CG346" s="14"/>
      <c r="CH346" s="14"/>
      <c r="CI346" s="15"/>
      <c r="CJ346" s="15"/>
      <c r="CK346" s="14"/>
      <c r="CL346" s="14"/>
      <c r="CM346" s="15"/>
      <c r="CN346" s="15"/>
      <c r="CO346" s="14"/>
      <c r="CP346" s="14"/>
      <c r="CQ346" s="15"/>
      <c r="CR346" s="15"/>
      <c r="CS346" s="14"/>
      <c r="CT346" s="14"/>
      <c r="CU346" s="15"/>
      <c r="CV346" s="15"/>
      <c r="CW346" s="14"/>
      <c r="CX346" s="14"/>
      <c r="CY346" s="15"/>
      <c r="CZ346" s="15"/>
      <c r="DA346" s="14"/>
      <c r="DB346" s="155"/>
      <c r="DC346" s="15"/>
      <c r="DD346" s="15"/>
      <c r="DE346" s="14"/>
      <c r="DF346" s="14"/>
      <c r="DG346" s="15"/>
      <c r="DH346" s="15"/>
      <c r="DI346" s="14"/>
      <c r="DJ346" s="14"/>
      <c r="DK346" s="15"/>
      <c r="DL346" s="15"/>
      <c r="DM346" s="14"/>
      <c r="DN346" s="14"/>
      <c r="DO346" s="15"/>
      <c r="DP346" s="15"/>
      <c r="DQ346" s="14"/>
      <c r="DR346" s="14"/>
      <c r="DS346" s="15"/>
      <c r="DT346" s="15"/>
      <c r="DU346" s="14"/>
      <c r="DV346" s="14"/>
      <c r="DW346" s="15"/>
      <c r="DX346" s="15"/>
      <c r="DY346" s="14"/>
      <c r="DZ346" s="14"/>
      <c r="EA346" s="15"/>
      <c r="EB346" s="15"/>
      <c r="EC346" s="14"/>
      <c r="ED346" s="14"/>
      <c r="EE346" s="15"/>
      <c r="EF346" s="15"/>
      <c r="EG346" s="14"/>
      <c r="EH346" s="14"/>
      <c r="EI346" s="15"/>
      <c r="EJ346" s="15"/>
      <c r="EK346" s="14"/>
      <c r="EL346" s="14"/>
      <c r="EM346" s="15"/>
      <c r="EN346" s="15"/>
      <c r="EO346" s="14"/>
      <c r="EP346" s="14"/>
      <c r="EQ346" s="15"/>
      <c r="ER346" s="15"/>
      <c r="ES346" s="14"/>
      <c r="ET346" s="14"/>
      <c r="EU346" s="15"/>
      <c r="EV346" s="15"/>
      <c r="EW346" s="14"/>
      <c r="EX346" s="14"/>
      <c r="EY346" s="15"/>
      <c r="EZ346" s="15"/>
      <c r="FA346" s="14"/>
      <c r="FB346" s="14"/>
      <c r="FC346" s="15"/>
      <c r="FD346" s="15"/>
      <c r="FE346" s="14"/>
      <c r="FF346" s="14"/>
      <c r="FG346" s="15"/>
      <c r="FH346" s="15"/>
      <c r="FI346" s="14"/>
      <c r="FJ346" s="14"/>
      <c r="FK346" s="15"/>
      <c r="FL346" s="15"/>
      <c r="FM346" s="14"/>
      <c r="FN346" s="14"/>
      <c r="FO346" s="15"/>
      <c r="FP346" s="15"/>
      <c r="FQ346" s="14"/>
      <c r="FR346" s="14"/>
      <c r="FS346" s="15"/>
      <c r="FT346" s="15"/>
      <c r="FU346" s="14"/>
      <c r="FV346" s="14"/>
      <c r="FW346" s="15"/>
      <c r="FX346" s="15"/>
      <c r="FY346" s="14"/>
      <c r="FZ346" s="14"/>
      <c r="GA346" s="15"/>
      <c r="GB346" s="15"/>
      <c r="GC346" s="14"/>
      <c r="GD346" s="14"/>
      <c r="GE346" s="15"/>
      <c r="GF346" s="15"/>
      <c r="GG346" s="14"/>
      <c r="GH346" s="14"/>
      <c r="GI346" s="15"/>
      <c r="GJ346" s="15"/>
      <c r="GK346" s="14"/>
      <c r="GL346" s="14"/>
      <c r="GM346" s="15"/>
      <c r="GN346" s="15"/>
      <c r="GO346" s="14"/>
      <c r="GP346" s="14"/>
      <c r="GQ346" s="15"/>
      <c r="GR346" s="15"/>
      <c r="GS346" s="14"/>
      <c r="GT346" s="14"/>
      <c r="GU346" s="15"/>
      <c r="GV346" s="15"/>
      <c r="GW346" s="14"/>
      <c r="GX346" s="14"/>
      <c r="GY346" s="15"/>
      <c r="GZ346" s="15"/>
      <c r="HA346" s="14"/>
      <c r="HB346" s="14"/>
      <c r="HC346" s="15"/>
      <c r="HD346" s="15"/>
      <c r="HE346" s="14"/>
      <c r="HF346" s="14"/>
      <c r="HG346" s="15"/>
      <c r="HH346" s="15"/>
      <c r="HI346" s="14"/>
      <c r="HJ346" s="14"/>
      <c r="HK346" s="15"/>
      <c r="HL346" s="15"/>
      <c r="HM346" s="14"/>
      <c r="HN346" s="14"/>
      <c r="HO346" s="15"/>
      <c r="HP346" s="15"/>
      <c r="HQ346" s="14"/>
      <c r="HR346" s="14"/>
      <c r="HS346" s="15"/>
      <c r="HT346" s="15"/>
      <c r="HU346" s="14"/>
      <c r="HV346" s="14"/>
      <c r="HW346" s="15"/>
      <c r="HX346" s="15"/>
      <c r="HY346" s="14"/>
      <c r="HZ346" s="14"/>
      <c r="IA346" s="15"/>
      <c r="IB346" s="15"/>
      <c r="IC346" s="14"/>
      <c r="ID346" s="14"/>
      <c r="IE346" s="15"/>
      <c r="IF346" s="15"/>
      <c r="IG346" s="14"/>
      <c r="IH346" s="14"/>
      <c r="II346" s="15"/>
      <c r="IJ346" s="15"/>
      <c r="IK346" s="14"/>
      <c r="IL346" s="14"/>
      <c r="IM346" s="15"/>
      <c r="IN346" s="15"/>
      <c r="IO346" s="14"/>
      <c r="IP346" s="14"/>
      <c r="IQ346" s="15"/>
      <c r="IR346" s="15"/>
      <c r="IS346" s="14"/>
    </row>
    <row r="347" spans="1:253" s="12" customFormat="1" ht="15.75" x14ac:dyDescent="0.25">
      <c r="A347" s="57" t="s">
        <v>625</v>
      </c>
      <c r="B347" s="48">
        <f t="shared" si="853"/>
        <v>0</v>
      </c>
      <c r="C347" s="48">
        <f t="shared" si="854"/>
        <v>17109.099999999999</v>
      </c>
      <c r="D347" s="48">
        <f t="shared" si="855"/>
        <v>17109.099999999999</v>
      </c>
      <c r="E347" s="15">
        <f t="shared" si="133"/>
        <v>100</v>
      </c>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4"/>
      <c r="AD347" s="15"/>
      <c r="AE347" s="15"/>
      <c r="AF347" s="15"/>
      <c r="AG347" s="14"/>
      <c r="AH347" s="15"/>
      <c r="AI347" s="15"/>
      <c r="AJ347" s="15"/>
      <c r="AK347" s="14"/>
      <c r="AL347" s="14"/>
      <c r="AM347" s="15"/>
      <c r="AN347" s="15"/>
      <c r="AO347" s="14"/>
      <c r="AP347" s="14"/>
      <c r="AQ347" s="15"/>
      <c r="AR347" s="15"/>
      <c r="AS347" s="14"/>
      <c r="AT347" s="14"/>
      <c r="AU347" s="15"/>
      <c r="AV347" s="15"/>
      <c r="AW347" s="14"/>
      <c r="AX347" s="14"/>
      <c r="AY347" s="14"/>
      <c r="AZ347" s="14"/>
      <c r="BA347" s="14"/>
      <c r="BB347" s="14"/>
      <c r="BC347" s="15"/>
      <c r="BD347" s="15"/>
      <c r="BE347" s="15"/>
      <c r="BF347" s="15"/>
      <c r="BG347" s="15"/>
      <c r="BH347" s="15"/>
      <c r="BI347" s="14"/>
      <c r="BJ347" s="14"/>
      <c r="BK347" s="15"/>
      <c r="BL347" s="15"/>
      <c r="BM347" s="14"/>
      <c r="BN347" s="14"/>
      <c r="BO347" s="15"/>
      <c r="BP347" s="15"/>
      <c r="BQ347" s="14"/>
      <c r="BR347" s="14"/>
      <c r="BS347" s="15"/>
      <c r="BT347" s="15"/>
      <c r="BU347" s="14"/>
      <c r="BV347" s="14"/>
      <c r="BW347" s="15"/>
      <c r="BX347" s="15"/>
      <c r="BY347" s="14"/>
      <c r="BZ347" s="14"/>
      <c r="CA347" s="15">
        <v>109.1</v>
      </c>
      <c r="CB347" s="15">
        <v>109.1</v>
      </c>
      <c r="CC347" s="14"/>
      <c r="CD347" s="14"/>
      <c r="CE347" s="15"/>
      <c r="CF347" s="15"/>
      <c r="CG347" s="14"/>
      <c r="CH347" s="14"/>
      <c r="CI347" s="15"/>
      <c r="CJ347" s="15"/>
      <c r="CK347" s="14"/>
      <c r="CL347" s="14"/>
      <c r="CM347" s="15"/>
      <c r="CN347" s="15"/>
      <c r="CO347" s="14"/>
      <c r="CP347" s="14"/>
      <c r="CQ347" s="15"/>
      <c r="CR347" s="15"/>
      <c r="CS347" s="14"/>
      <c r="CT347" s="14"/>
      <c r="CU347" s="15"/>
      <c r="CV347" s="15"/>
      <c r="CW347" s="14"/>
      <c r="CX347" s="14"/>
      <c r="CY347" s="15"/>
      <c r="CZ347" s="15"/>
      <c r="DA347" s="14"/>
      <c r="DB347" s="155"/>
      <c r="DC347" s="15"/>
      <c r="DD347" s="15"/>
      <c r="DE347" s="14"/>
      <c r="DF347" s="14"/>
      <c r="DG347" s="15"/>
      <c r="DH347" s="15"/>
      <c r="DI347" s="14"/>
      <c r="DJ347" s="14"/>
      <c r="DK347" s="15"/>
      <c r="DL347" s="15"/>
      <c r="DM347" s="14"/>
      <c r="DN347" s="14"/>
      <c r="DO347" s="15"/>
      <c r="DP347" s="15"/>
      <c r="DQ347" s="14"/>
      <c r="DR347" s="14"/>
      <c r="DS347" s="15"/>
      <c r="DT347" s="15"/>
      <c r="DU347" s="14"/>
      <c r="DV347" s="14"/>
      <c r="DW347" s="15"/>
      <c r="DX347" s="15"/>
      <c r="DY347" s="14"/>
      <c r="DZ347" s="14"/>
      <c r="EA347" s="15"/>
      <c r="EB347" s="15"/>
      <c r="EC347" s="14"/>
      <c r="ED347" s="14"/>
      <c r="EE347" s="15"/>
      <c r="EF347" s="15"/>
      <c r="EG347" s="14"/>
      <c r="EH347" s="14"/>
      <c r="EI347" s="15">
        <v>5000</v>
      </c>
      <c r="EJ347" s="15">
        <v>5000</v>
      </c>
      <c r="EK347" s="14">
        <f t="shared" ref="EK347:EK348" si="894">EJ347/EI347*100</f>
        <v>100</v>
      </c>
      <c r="EL347" s="14"/>
      <c r="EM347" s="15"/>
      <c r="EN347" s="15"/>
      <c r="EO347" s="14"/>
      <c r="EP347" s="14"/>
      <c r="EQ347" s="15"/>
      <c r="ER347" s="15"/>
      <c r="ES347" s="14"/>
      <c r="ET347" s="14"/>
      <c r="EU347" s="15"/>
      <c r="EV347" s="15"/>
      <c r="EW347" s="14"/>
      <c r="EX347" s="14"/>
      <c r="EY347" s="15"/>
      <c r="EZ347" s="15"/>
      <c r="FA347" s="14"/>
      <c r="FB347" s="14"/>
      <c r="FC347" s="15"/>
      <c r="FD347" s="15"/>
      <c r="FE347" s="14"/>
      <c r="FF347" s="14"/>
      <c r="FG347" s="15"/>
      <c r="FH347" s="15"/>
      <c r="FI347" s="14"/>
      <c r="FJ347" s="14"/>
      <c r="FK347" s="15"/>
      <c r="FL347" s="15"/>
      <c r="FM347" s="14"/>
      <c r="FN347" s="14"/>
      <c r="FO347" s="15"/>
      <c r="FP347" s="15"/>
      <c r="FQ347" s="14"/>
      <c r="FR347" s="14"/>
      <c r="FS347" s="15"/>
      <c r="FT347" s="15"/>
      <c r="FU347" s="14"/>
      <c r="FV347" s="14"/>
      <c r="FW347" s="15"/>
      <c r="FX347" s="15"/>
      <c r="FY347" s="14"/>
      <c r="FZ347" s="14"/>
      <c r="GA347" s="15"/>
      <c r="GB347" s="15"/>
      <c r="GC347" s="14"/>
      <c r="GD347" s="14"/>
      <c r="GE347" s="15"/>
      <c r="GF347" s="15"/>
      <c r="GG347" s="14"/>
      <c r="GH347" s="14"/>
      <c r="GI347" s="15"/>
      <c r="GJ347" s="15"/>
      <c r="GK347" s="14"/>
      <c r="GL347" s="14"/>
      <c r="GM347" s="15"/>
      <c r="GN347" s="15"/>
      <c r="GO347" s="14"/>
      <c r="GP347" s="14"/>
      <c r="GQ347" s="15"/>
      <c r="GR347" s="15"/>
      <c r="GS347" s="14"/>
      <c r="GT347" s="14"/>
      <c r="GU347" s="15"/>
      <c r="GV347" s="15"/>
      <c r="GW347" s="14"/>
      <c r="GX347" s="14"/>
      <c r="GY347" s="15"/>
      <c r="GZ347" s="15"/>
      <c r="HA347" s="14"/>
      <c r="HB347" s="14"/>
      <c r="HC347" s="15"/>
      <c r="HD347" s="15"/>
      <c r="HE347" s="14"/>
      <c r="HF347" s="14"/>
      <c r="HG347" s="15"/>
      <c r="HH347" s="15"/>
      <c r="HI347" s="14"/>
      <c r="HJ347" s="14"/>
      <c r="HK347" s="15"/>
      <c r="HL347" s="15"/>
      <c r="HM347" s="14"/>
      <c r="HN347" s="14"/>
      <c r="HO347" s="15"/>
      <c r="HP347" s="15"/>
      <c r="HQ347" s="14"/>
      <c r="HR347" s="14"/>
      <c r="HS347" s="15"/>
      <c r="HT347" s="15"/>
      <c r="HU347" s="14"/>
      <c r="HV347" s="14"/>
      <c r="HW347" s="15"/>
      <c r="HX347" s="15"/>
      <c r="HY347" s="14"/>
      <c r="HZ347" s="14"/>
      <c r="IA347" s="15"/>
      <c r="IB347" s="15"/>
      <c r="IC347" s="14"/>
      <c r="ID347" s="14"/>
      <c r="IE347" s="15"/>
      <c r="IF347" s="15"/>
      <c r="IG347" s="14"/>
      <c r="IH347" s="14"/>
      <c r="II347" s="15"/>
      <c r="IJ347" s="15"/>
      <c r="IK347" s="14"/>
      <c r="IL347" s="14"/>
      <c r="IM347" s="15">
        <v>12000</v>
      </c>
      <c r="IN347" s="15">
        <v>12000</v>
      </c>
      <c r="IO347" s="14">
        <f>IN347/IM347*100</f>
        <v>100</v>
      </c>
      <c r="IP347" s="14"/>
      <c r="IQ347" s="15"/>
      <c r="IR347" s="15"/>
      <c r="IS347" s="14"/>
    </row>
    <row r="348" spans="1:253" s="12" customFormat="1" ht="15.75" x14ac:dyDescent="0.25">
      <c r="A348" s="57" t="s">
        <v>423</v>
      </c>
      <c r="B348" s="48">
        <f t="shared" si="853"/>
        <v>0</v>
      </c>
      <c r="C348" s="48">
        <f t="shared" si="854"/>
        <v>30000</v>
      </c>
      <c r="D348" s="48">
        <f t="shared" si="855"/>
        <v>26407.398000000001</v>
      </c>
      <c r="E348" s="15">
        <f t="shared" si="133"/>
        <v>88.024659999999997</v>
      </c>
      <c r="F348" s="15"/>
      <c r="G348" s="48"/>
      <c r="H348" s="48"/>
      <c r="I348" s="48"/>
      <c r="J348" s="48"/>
      <c r="K348" s="48"/>
      <c r="L348" s="48"/>
      <c r="M348" s="48"/>
      <c r="N348" s="48"/>
      <c r="O348" s="48"/>
      <c r="P348" s="48"/>
      <c r="Q348" s="48"/>
      <c r="R348" s="48"/>
      <c r="S348" s="287"/>
      <c r="T348" s="287"/>
      <c r="U348" s="287"/>
      <c r="V348" s="287"/>
      <c r="W348" s="287"/>
      <c r="X348" s="287"/>
      <c r="Y348" s="287"/>
      <c r="Z348" s="287"/>
      <c r="AA348" s="287"/>
      <c r="AB348" s="287"/>
      <c r="AC348" s="287"/>
      <c r="AD348" s="287"/>
      <c r="AE348" s="287"/>
      <c r="AF348" s="287"/>
      <c r="AG348" s="287"/>
      <c r="AH348" s="48"/>
      <c r="AI348" s="48"/>
      <c r="AJ348" s="48"/>
      <c r="AK348" s="48"/>
      <c r="AL348" s="48"/>
      <c r="AM348" s="287"/>
      <c r="AN348" s="287"/>
      <c r="AO348" s="287"/>
      <c r="AP348" s="287"/>
      <c r="AQ348" s="287"/>
      <c r="AR348" s="287"/>
      <c r="AS348" s="287"/>
      <c r="AT348" s="287"/>
      <c r="AU348" s="287"/>
      <c r="AV348" s="287"/>
      <c r="AW348" s="287"/>
      <c r="AX348" s="287"/>
      <c r="AY348" s="287"/>
      <c r="AZ348" s="287"/>
      <c r="BA348" s="287"/>
      <c r="BB348" s="287"/>
      <c r="BC348" s="287"/>
      <c r="BD348" s="287"/>
      <c r="BE348" s="15"/>
      <c r="BF348" s="15"/>
      <c r="BG348" s="287"/>
      <c r="BH348" s="287"/>
      <c r="BI348" s="287"/>
      <c r="BJ348" s="287"/>
      <c r="BK348" s="287"/>
      <c r="BL348" s="287"/>
      <c r="BM348" s="287"/>
      <c r="BN348" s="287"/>
      <c r="BO348" s="287"/>
      <c r="BP348" s="287"/>
      <c r="BQ348" s="287"/>
      <c r="BR348" s="287"/>
      <c r="BS348" s="287"/>
      <c r="BT348" s="287"/>
      <c r="BU348" s="287"/>
      <c r="BV348" s="287"/>
      <c r="BW348" s="287"/>
      <c r="BX348" s="287"/>
      <c r="BY348" s="287"/>
      <c r="BZ348" s="287"/>
      <c r="CA348" s="15"/>
      <c r="CB348" s="15"/>
      <c r="CC348" s="287"/>
      <c r="CD348" s="287"/>
      <c r="CE348" s="15"/>
      <c r="CF348" s="287"/>
      <c r="CG348" s="287"/>
      <c r="CH348" s="287"/>
      <c r="CI348" s="287"/>
      <c r="CJ348" s="287"/>
      <c r="CK348" s="287"/>
      <c r="CL348" s="287"/>
      <c r="CM348" s="15"/>
      <c r="CN348" s="287"/>
      <c r="CO348" s="287"/>
      <c r="CP348" s="287"/>
      <c r="CQ348" s="15"/>
      <c r="CR348" s="287"/>
      <c r="CS348" s="287"/>
      <c r="CT348" s="287"/>
      <c r="CU348" s="15"/>
      <c r="CV348" s="287"/>
      <c r="CW348" s="287"/>
      <c r="CX348" s="287"/>
      <c r="CY348" s="15"/>
      <c r="CZ348" s="287"/>
      <c r="DA348" s="287"/>
      <c r="DB348" s="275"/>
      <c r="DC348" s="15"/>
      <c r="DD348" s="15"/>
      <c r="DE348" s="287"/>
      <c r="DF348" s="287"/>
      <c r="DG348" s="15"/>
      <c r="DH348" s="15"/>
      <c r="DI348" s="14"/>
      <c r="DJ348" s="14"/>
      <c r="DK348" s="15"/>
      <c r="DL348" s="287"/>
      <c r="DM348" s="14"/>
      <c r="DN348" s="14"/>
      <c r="DO348" s="15"/>
      <c r="DP348" s="287"/>
      <c r="DQ348" s="14"/>
      <c r="DR348" s="14"/>
      <c r="DS348" s="15"/>
      <c r="DT348" s="287"/>
      <c r="DU348" s="14"/>
      <c r="DV348" s="14"/>
      <c r="DW348" s="15"/>
      <c r="DX348" s="287"/>
      <c r="DY348" s="14"/>
      <c r="DZ348" s="14"/>
      <c r="EA348" s="15"/>
      <c r="EB348" s="287"/>
      <c r="EC348" s="14"/>
      <c r="ED348" s="14"/>
      <c r="EE348" s="15"/>
      <c r="EF348" s="287"/>
      <c r="EG348" s="14"/>
      <c r="EH348" s="14"/>
      <c r="EI348" s="15">
        <v>10000</v>
      </c>
      <c r="EJ348" s="15">
        <v>10000</v>
      </c>
      <c r="EK348" s="14">
        <f t="shared" si="894"/>
        <v>100</v>
      </c>
      <c r="EL348" s="14"/>
      <c r="EM348" s="15"/>
      <c r="EN348" s="287"/>
      <c r="EO348" s="14"/>
      <c r="EP348" s="14"/>
      <c r="EQ348" s="15"/>
      <c r="ER348" s="287"/>
      <c r="ES348" s="14"/>
      <c r="ET348" s="14"/>
      <c r="EU348" s="15"/>
      <c r="EV348" s="287"/>
      <c r="EW348" s="14"/>
      <c r="EX348" s="14"/>
      <c r="EY348" s="15"/>
      <c r="EZ348" s="287"/>
      <c r="FA348" s="14"/>
      <c r="FB348" s="14"/>
      <c r="FC348" s="15"/>
      <c r="FD348" s="287"/>
      <c r="FE348" s="14"/>
      <c r="FF348" s="14"/>
      <c r="FG348" s="15"/>
      <c r="FH348" s="287"/>
      <c r="FI348" s="14"/>
      <c r="FJ348" s="14"/>
      <c r="FK348" s="15"/>
      <c r="FL348" s="287"/>
      <c r="FM348" s="14"/>
      <c r="FN348" s="14"/>
      <c r="FO348" s="15"/>
      <c r="FP348" s="287"/>
      <c r="FQ348" s="14"/>
      <c r="FR348" s="14"/>
      <c r="FS348" s="48"/>
      <c r="FT348" s="48"/>
      <c r="FU348" s="48"/>
      <c r="FV348" s="48"/>
      <c r="FW348" s="133">
        <v>10000</v>
      </c>
      <c r="FX348" s="48">
        <v>6407.3980000000001</v>
      </c>
      <c r="FY348" s="48">
        <f>FX348/FW348*100</f>
        <v>64.073979999999992</v>
      </c>
      <c r="FZ348" s="48"/>
      <c r="GA348" s="133"/>
      <c r="GB348" s="48"/>
      <c r="GC348" s="48"/>
      <c r="GD348" s="48"/>
      <c r="GE348" s="133"/>
      <c r="GF348" s="48"/>
      <c r="GG348" s="48"/>
      <c r="GH348" s="48"/>
      <c r="GI348" s="133"/>
      <c r="GJ348" s="48"/>
      <c r="GK348" s="48"/>
      <c r="GL348" s="48"/>
      <c r="GM348" s="133"/>
      <c r="GN348" s="48"/>
      <c r="GO348" s="48"/>
      <c r="GP348" s="48"/>
      <c r="GQ348" s="133"/>
      <c r="GR348" s="48"/>
      <c r="GS348" s="48"/>
      <c r="GT348" s="48"/>
      <c r="GU348" s="133"/>
      <c r="GV348" s="48"/>
      <c r="GW348" s="48"/>
      <c r="GX348" s="48"/>
      <c r="GY348" s="133"/>
      <c r="GZ348" s="48"/>
      <c r="HA348" s="48"/>
      <c r="HB348" s="48"/>
      <c r="HC348" s="133"/>
      <c r="HD348" s="48"/>
      <c r="HE348" s="48"/>
      <c r="HF348" s="48"/>
      <c r="HG348" s="133"/>
      <c r="HH348" s="133"/>
      <c r="HI348" s="48"/>
      <c r="HJ348" s="48"/>
      <c r="HK348" s="133"/>
      <c r="HL348" s="48"/>
      <c r="HM348" s="14"/>
      <c r="HN348" s="14"/>
      <c r="HO348" s="133"/>
      <c r="HP348" s="48"/>
      <c r="HQ348" s="14"/>
      <c r="HR348" s="14"/>
      <c r="HS348" s="133"/>
      <c r="HT348" s="48"/>
      <c r="HU348" s="14"/>
      <c r="HV348" s="14"/>
      <c r="HW348" s="133"/>
      <c r="HX348" s="48"/>
      <c r="HY348" s="14"/>
      <c r="HZ348" s="14"/>
      <c r="IA348" s="133"/>
      <c r="IB348" s="48"/>
      <c r="IC348" s="14"/>
      <c r="ID348" s="14"/>
      <c r="IE348" s="133"/>
      <c r="IF348" s="48"/>
      <c r="IG348" s="14"/>
      <c r="IH348" s="14"/>
      <c r="II348" s="133"/>
      <c r="IJ348" s="48"/>
      <c r="IK348" s="14"/>
      <c r="IL348" s="14"/>
      <c r="IM348" s="133">
        <v>10000</v>
      </c>
      <c r="IN348" s="133">
        <v>10000</v>
      </c>
      <c r="IO348" s="14">
        <f>IN348/IM348*100</f>
        <v>100</v>
      </c>
      <c r="IP348" s="14"/>
      <c r="IQ348" s="133"/>
      <c r="IR348" s="133"/>
      <c r="IS348" s="14"/>
    </row>
    <row r="349" spans="1:253" s="12" customFormat="1" ht="15.75" x14ac:dyDescent="0.25">
      <c r="A349" s="57" t="s">
        <v>626</v>
      </c>
      <c r="B349" s="48">
        <f t="shared" si="853"/>
        <v>0</v>
      </c>
      <c r="C349" s="48">
        <f t="shared" si="854"/>
        <v>114</v>
      </c>
      <c r="D349" s="48">
        <f t="shared" si="855"/>
        <v>114</v>
      </c>
      <c r="E349" s="48"/>
      <c r="F349" s="48"/>
      <c r="G349" s="48"/>
      <c r="H349" s="48"/>
      <c r="I349" s="48"/>
      <c r="J349" s="48"/>
      <c r="K349" s="48"/>
      <c r="L349" s="48"/>
      <c r="M349" s="48"/>
      <c r="N349" s="48"/>
      <c r="O349" s="48"/>
      <c r="P349" s="48"/>
      <c r="Q349" s="48"/>
      <c r="R349" s="48"/>
      <c r="S349" s="287"/>
      <c r="T349" s="287"/>
      <c r="U349" s="287"/>
      <c r="V349" s="287"/>
      <c r="W349" s="287"/>
      <c r="X349" s="287"/>
      <c r="Y349" s="287"/>
      <c r="Z349" s="287"/>
      <c r="AA349" s="287"/>
      <c r="AB349" s="287"/>
      <c r="AC349" s="287"/>
      <c r="AD349" s="287"/>
      <c r="AE349" s="287"/>
      <c r="AF349" s="287"/>
      <c r="AG349" s="287"/>
      <c r="AH349" s="48"/>
      <c r="AI349" s="48"/>
      <c r="AJ349" s="48"/>
      <c r="AK349" s="48"/>
      <c r="AL349" s="48"/>
      <c r="AM349" s="287"/>
      <c r="AN349" s="287"/>
      <c r="AO349" s="287"/>
      <c r="AP349" s="287"/>
      <c r="AQ349" s="287"/>
      <c r="AR349" s="287"/>
      <c r="AS349" s="287"/>
      <c r="AT349" s="287"/>
      <c r="AU349" s="287"/>
      <c r="AV349" s="287"/>
      <c r="AW349" s="287"/>
      <c r="AX349" s="287"/>
      <c r="AY349" s="287"/>
      <c r="AZ349" s="287"/>
      <c r="BA349" s="287"/>
      <c r="BB349" s="287"/>
      <c r="BC349" s="287"/>
      <c r="BD349" s="287"/>
      <c r="BE349" s="15"/>
      <c r="BF349" s="15"/>
      <c r="BG349" s="287"/>
      <c r="BH349" s="287"/>
      <c r="BI349" s="287"/>
      <c r="BJ349" s="287"/>
      <c r="BK349" s="287"/>
      <c r="BL349" s="287"/>
      <c r="BM349" s="287"/>
      <c r="BN349" s="287"/>
      <c r="BO349" s="287"/>
      <c r="BP349" s="287"/>
      <c r="BQ349" s="287"/>
      <c r="BR349" s="287"/>
      <c r="BS349" s="287"/>
      <c r="BT349" s="287"/>
      <c r="BU349" s="287"/>
      <c r="BV349" s="287"/>
      <c r="BW349" s="287"/>
      <c r="BX349" s="287"/>
      <c r="BY349" s="287"/>
      <c r="BZ349" s="287"/>
      <c r="CA349" s="15">
        <v>114</v>
      </c>
      <c r="CB349" s="15">
        <v>114</v>
      </c>
      <c r="CC349" s="287"/>
      <c r="CD349" s="287"/>
      <c r="CE349" s="15"/>
      <c r="CF349" s="287"/>
      <c r="CG349" s="287"/>
      <c r="CH349" s="287"/>
      <c r="CI349" s="287"/>
      <c r="CJ349" s="287"/>
      <c r="CK349" s="287"/>
      <c r="CL349" s="287"/>
      <c r="CM349" s="15"/>
      <c r="CN349" s="287"/>
      <c r="CO349" s="287"/>
      <c r="CP349" s="287"/>
      <c r="CQ349" s="15"/>
      <c r="CR349" s="287"/>
      <c r="CS349" s="287"/>
      <c r="CT349" s="287"/>
      <c r="CU349" s="15"/>
      <c r="CV349" s="287"/>
      <c r="CW349" s="287"/>
      <c r="CX349" s="287"/>
      <c r="CY349" s="15"/>
      <c r="CZ349" s="287"/>
      <c r="DA349" s="287"/>
      <c r="DB349" s="275"/>
      <c r="DC349" s="15"/>
      <c r="DD349" s="15"/>
      <c r="DE349" s="287"/>
      <c r="DF349" s="287"/>
      <c r="DG349" s="15"/>
      <c r="DH349" s="15"/>
      <c r="DI349" s="14"/>
      <c r="DJ349" s="14"/>
      <c r="DK349" s="15"/>
      <c r="DL349" s="287"/>
      <c r="DM349" s="14"/>
      <c r="DN349" s="14"/>
      <c r="DO349" s="15"/>
      <c r="DP349" s="287"/>
      <c r="DQ349" s="14"/>
      <c r="DR349" s="14"/>
      <c r="DS349" s="15"/>
      <c r="DT349" s="287"/>
      <c r="DU349" s="14"/>
      <c r="DV349" s="14"/>
      <c r="DW349" s="15"/>
      <c r="DX349" s="287"/>
      <c r="DY349" s="14"/>
      <c r="DZ349" s="14"/>
      <c r="EA349" s="15"/>
      <c r="EB349" s="287"/>
      <c r="EC349" s="14"/>
      <c r="ED349" s="14"/>
      <c r="EE349" s="15"/>
      <c r="EF349" s="287"/>
      <c r="EG349" s="14"/>
      <c r="EH349" s="14"/>
      <c r="EI349" s="15"/>
      <c r="EJ349" s="287"/>
      <c r="EK349" s="14"/>
      <c r="EL349" s="14"/>
      <c r="EM349" s="15"/>
      <c r="EN349" s="287"/>
      <c r="EO349" s="14"/>
      <c r="EP349" s="14"/>
      <c r="EQ349" s="15"/>
      <c r="ER349" s="287"/>
      <c r="ES349" s="14"/>
      <c r="ET349" s="14"/>
      <c r="EU349" s="15"/>
      <c r="EV349" s="287"/>
      <c r="EW349" s="14"/>
      <c r="EX349" s="14"/>
      <c r="EY349" s="15"/>
      <c r="EZ349" s="287"/>
      <c r="FA349" s="14"/>
      <c r="FB349" s="14"/>
      <c r="FC349" s="15"/>
      <c r="FD349" s="287"/>
      <c r="FE349" s="14"/>
      <c r="FF349" s="14"/>
      <c r="FG349" s="15"/>
      <c r="FH349" s="287"/>
      <c r="FI349" s="14"/>
      <c r="FJ349" s="14"/>
      <c r="FK349" s="15"/>
      <c r="FL349" s="287"/>
      <c r="FM349" s="14"/>
      <c r="FN349" s="14"/>
      <c r="FO349" s="15"/>
      <c r="FP349" s="287"/>
      <c r="FQ349" s="14"/>
      <c r="FR349" s="14"/>
      <c r="FS349" s="48"/>
      <c r="FT349" s="48"/>
      <c r="FU349" s="48"/>
      <c r="FV349" s="48"/>
      <c r="FW349" s="48"/>
      <c r="FX349" s="48"/>
      <c r="FY349" s="48"/>
      <c r="FZ349" s="48"/>
      <c r="GA349" s="48"/>
      <c r="GB349" s="48"/>
      <c r="GC349" s="48"/>
      <c r="GD349" s="48"/>
      <c r="GE349" s="48"/>
      <c r="GF349" s="48"/>
      <c r="GG349" s="48"/>
      <c r="GH349" s="48"/>
      <c r="GI349" s="48"/>
      <c r="GJ349" s="48"/>
      <c r="GK349" s="48"/>
      <c r="GL349" s="48"/>
      <c r="GM349" s="48"/>
      <c r="GN349" s="48"/>
      <c r="GO349" s="48"/>
      <c r="GP349" s="48"/>
      <c r="GQ349" s="48"/>
      <c r="GR349" s="48"/>
      <c r="GS349" s="48"/>
      <c r="GT349" s="48"/>
      <c r="GU349" s="48"/>
      <c r="GV349" s="48"/>
      <c r="GW349" s="48"/>
      <c r="GX349" s="48"/>
      <c r="GY349" s="48"/>
      <c r="GZ349" s="48"/>
      <c r="HA349" s="48"/>
      <c r="HB349" s="48"/>
      <c r="HC349" s="48"/>
      <c r="HD349" s="48"/>
      <c r="HE349" s="48"/>
      <c r="HF349" s="48"/>
      <c r="HG349" s="48"/>
      <c r="HH349" s="48"/>
      <c r="HI349" s="48"/>
      <c r="HJ349" s="48"/>
      <c r="HK349" s="48"/>
      <c r="HL349" s="48"/>
      <c r="HM349" s="14"/>
      <c r="HN349" s="14"/>
      <c r="HO349" s="48"/>
      <c r="HP349" s="48"/>
      <c r="HQ349" s="14"/>
      <c r="HR349" s="14"/>
      <c r="HS349" s="48"/>
      <c r="HT349" s="48"/>
      <c r="HU349" s="14"/>
      <c r="HV349" s="14"/>
      <c r="HW349" s="48"/>
      <c r="HX349" s="48"/>
      <c r="HY349" s="14"/>
      <c r="HZ349" s="14"/>
      <c r="IA349" s="48"/>
      <c r="IB349" s="48"/>
      <c r="IC349" s="14"/>
      <c r="ID349" s="14"/>
      <c r="IE349" s="48"/>
      <c r="IF349" s="48"/>
      <c r="IG349" s="14"/>
      <c r="IH349" s="14"/>
      <c r="II349" s="48"/>
      <c r="IJ349" s="48"/>
      <c r="IK349" s="14"/>
      <c r="IL349" s="14"/>
      <c r="IM349" s="48"/>
      <c r="IN349" s="48"/>
      <c r="IO349" s="14"/>
      <c r="IP349" s="14"/>
      <c r="IQ349" s="48"/>
      <c r="IR349" s="48"/>
      <c r="IS349" s="14"/>
    </row>
    <row r="350" spans="1:253" s="26" customFormat="1" ht="31.5" x14ac:dyDescent="0.25">
      <c r="A350" s="118" t="s">
        <v>403</v>
      </c>
      <c r="B350" s="78">
        <f t="shared" si="853"/>
        <v>458.8</v>
      </c>
      <c r="C350" s="78">
        <f t="shared" si="854"/>
        <v>17791.789000000001</v>
      </c>
      <c r="D350" s="78">
        <f t="shared" si="855"/>
        <v>17788.1116</v>
      </c>
      <c r="E350" s="81">
        <f t="shared" ref="E350" si="895">D350/C350*100</f>
        <v>99.979330914951831</v>
      </c>
      <c r="F350" s="81"/>
      <c r="G350" s="81">
        <f>G351+G353+G354+G355</f>
        <v>0</v>
      </c>
      <c r="H350" s="81">
        <f t="shared" ref="H350:BP350" si="896">H351+H353+H354+H355</f>
        <v>0</v>
      </c>
      <c r="I350" s="81">
        <f t="shared" si="896"/>
        <v>0</v>
      </c>
      <c r="J350" s="81"/>
      <c r="K350" s="81">
        <f t="shared" si="896"/>
        <v>0</v>
      </c>
      <c r="L350" s="81">
        <f t="shared" si="896"/>
        <v>0</v>
      </c>
      <c r="M350" s="81">
        <f t="shared" si="896"/>
        <v>0</v>
      </c>
      <c r="N350" s="81">
        <f t="shared" ref="N350" si="897">N351+N353+N354+N355</f>
        <v>0</v>
      </c>
      <c r="O350" s="81">
        <f t="shared" si="896"/>
        <v>0</v>
      </c>
      <c r="P350" s="81">
        <f t="shared" si="896"/>
        <v>0</v>
      </c>
      <c r="Q350" s="81">
        <f t="shared" si="896"/>
        <v>0</v>
      </c>
      <c r="R350" s="81"/>
      <c r="S350" s="81">
        <f t="shared" si="896"/>
        <v>0</v>
      </c>
      <c r="T350" s="81">
        <f t="shared" si="896"/>
        <v>0</v>
      </c>
      <c r="U350" s="81">
        <f t="shared" si="896"/>
        <v>0</v>
      </c>
      <c r="V350" s="81"/>
      <c r="W350" s="81">
        <f t="shared" si="896"/>
        <v>0</v>
      </c>
      <c r="X350" s="81">
        <f t="shared" si="896"/>
        <v>0</v>
      </c>
      <c r="Y350" s="81">
        <f t="shared" si="896"/>
        <v>0</v>
      </c>
      <c r="Z350" s="81">
        <f t="shared" ref="Z350" si="898">Z351+Z353+Z354+Z355</f>
        <v>0</v>
      </c>
      <c r="AA350" s="81">
        <f t="shared" si="896"/>
        <v>0</v>
      </c>
      <c r="AB350" s="81">
        <f t="shared" si="896"/>
        <v>0</v>
      </c>
      <c r="AC350" s="81">
        <f t="shared" si="896"/>
        <v>0</v>
      </c>
      <c r="AD350" s="81">
        <f t="shared" ref="AD350" si="899">AD351+AD353+AD354+AD355</f>
        <v>0</v>
      </c>
      <c r="AE350" s="81">
        <f t="shared" si="896"/>
        <v>0</v>
      </c>
      <c r="AF350" s="81">
        <f t="shared" ref="AF350" si="900">AF351+AF353+AF354+AF355</f>
        <v>0</v>
      </c>
      <c r="AG350" s="81">
        <f t="shared" si="896"/>
        <v>0</v>
      </c>
      <c r="AH350" s="81">
        <f t="shared" ref="AH350" si="901">AH351+AH353+AH354+AH355</f>
        <v>458.8</v>
      </c>
      <c r="AI350" s="81">
        <f t="shared" si="896"/>
        <v>458.8</v>
      </c>
      <c r="AJ350" s="81">
        <f t="shared" ref="AJ350" si="902">AJ351+AJ353+AJ354+AJ355</f>
        <v>458.8</v>
      </c>
      <c r="AK350" s="79">
        <f t="shared" si="213"/>
        <v>100</v>
      </c>
      <c r="AL350" s="79"/>
      <c r="AM350" s="81">
        <f t="shared" si="896"/>
        <v>1233.3889999999999</v>
      </c>
      <c r="AN350" s="81">
        <f t="shared" ref="AN350" si="903">AN351+AN353+AN354+AN355</f>
        <v>1233.3889999999999</v>
      </c>
      <c r="AO350" s="79">
        <f>AN350/AM350*100</f>
        <v>100</v>
      </c>
      <c r="AP350" s="79"/>
      <c r="AQ350" s="81">
        <f t="shared" si="896"/>
        <v>0</v>
      </c>
      <c r="AR350" s="81">
        <f t="shared" si="896"/>
        <v>0</v>
      </c>
      <c r="AS350" s="81">
        <f t="shared" si="896"/>
        <v>0</v>
      </c>
      <c r="AT350" s="81"/>
      <c r="AU350" s="81">
        <f>SUM(AU351:AU355)</f>
        <v>227</v>
      </c>
      <c r="AV350" s="81">
        <f t="shared" ref="AV350:AZ350" si="904">SUM(AV351:AV355)</f>
        <v>227</v>
      </c>
      <c r="AW350" s="81">
        <f>AV350/AU350*100</f>
        <v>100</v>
      </c>
      <c r="AX350" s="81"/>
      <c r="AY350" s="81">
        <f t="shared" si="904"/>
        <v>954</v>
      </c>
      <c r="AZ350" s="81">
        <f t="shared" si="904"/>
        <v>954</v>
      </c>
      <c r="BA350" s="81">
        <f>AZ350/AY350*100</f>
        <v>100</v>
      </c>
      <c r="BB350" s="81"/>
      <c r="BC350" s="81">
        <f t="shared" si="896"/>
        <v>1200</v>
      </c>
      <c r="BD350" s="81">
        <f t="shared" ref="BD350" si="905">BD351+BD353+BD354+BD355</f>
        <v>1198.4290000000001</v>
      </c>
      <c r="BE350" s="81">
        <f t="shared" si="846"/>
        <v>99.869083333333336</v>
      </c>
      <c r="BF350" s="81"/>
      <c r="BG350" s="81">
        <f t="shared" si="896"/>
        <v>0</v>
      </c>
      <c r="BH350" s="81">
        <f t="shared" si="896"/>
        <v>0</v>
      </c>
      <c r="BI350" s="81">
        <f t="shared" si="896"/>
        <v>0</v>
      </c>
      <c r="BJ350" s="81"/>
      <c r="BK350" s="81">
        <f t="shared" si="896"/>
        <v>0</v>
      </c>
      <c r="BL350" s="81">
        <f t="shared" si="896"/>
        <v>0</v>
      </c>
      <c r="BM350" s="81">
        <f t="shared" si="896"/>
        <v>0</v>
      </c>
      <c r="BN350" s="81"/>
      <c r="BO350" s="81">
        <f t="shared" si="896"/>
        <v>0</v>
      </c>
      <c r="BP350" s="81">
        <f t="shared" si="896"/>
        <v>0</v>
      </c>
      <c r="BQ350" s="81">
        <f t="shared" ref="BQ350:BY350" si="906">BQ351+BQ353+BQ354+BQ355</f>
        <v>0</v>
      </c>
      <c r="BR350" s="81"/>
      <c r="BS350" s="81">
        <f t="shared" si="906"/>
        <v>0</v>
      </c>
      <c r="BT350" s="81">
        <f t="shared" si="906"/>
        <v>0</v>
      </c>
      <c r="BU350" s="81">
        <f t="shared" si="906"/>
        <v>0</v>
      </c>
      <c r="BV350" s="81"/>
      <c r="BW350" s="81">
        <f t="shared" si="906"/>
        <v>0</v>
      </c>
      <c r="BX350" s="81">
        <f t="shared" si="906"/>
        <v>0</v>
      </c>
      <c r="BY350" s="81">
        <f t="shared" si="906"/>
        <v>0</v>
      </c>
      <c r="BZ350" s="81"/>
      <c r="CA350" s="81">
        <f>SUM(CA351:CA355)</f>
        <v>1922.6</v>
      </c>
      <c r="CB350" s="81">
        <f>SUM(CB351:CB355)</f>
        <v>1922.6</v>
      </c>
      <c r="CC350" s="79">
        <f t="shared" ref="CC350:CC352" si="907">CB350/CA350*100</f>
        <v>100</v>
      </c>
      <c r="CD350" s="79"/>
      <c r="CE350" s="81"/>
      <c r="CF350" s="81">
        <f>SUM(CF351:CF355)</f>
        <v>0</v>
      </c>
      <c r="CG350" s="79"/>
      <c r="CH350" s="79"/>
      <c r="CI350" s="81">
        <f t="shared" ref="CI350:CK350" si="908">CI351+CI353+CI354+CI355</f>
        <v>0</v>
      </c>
      <c r="CJ350" s="81">
        <f t="shared" si="908"/>
        <v>0</v>
      </c>
      <c r="CK350" s="81">
        <f t="shared" si="908"/>
        <v>0</v>
      </c>
      <c r="CL350" s="81"/>
      <c r="CM350" s="81">
        <f>SUM(CM351:CM355)</f>
        <v>1181</v>
      </c>
      <c r="CN350" s="81">
        <f>SUM(CN351:CN355)</f>
        <v>1181</v>
      </c>
      <c r="CO350" s="79">
        <f t="shared" ref="CO350:CO351" si="909">CN350/CM350*100</f>
        <v>100</v>
      </c>
      <c r="CP350" s="79"/>
      <c r="CQ350" s="81">
        <f>SUM(CQ351:CQ355)</f>
        <v>0</v>
      </c>
      <c r="CR350" s="81">
        <f>SUM(CR351:CR355)</f>
        <v>0</v>
      </c>
      <c r="CS350" s="79"/>
      <c r="CT350" s="79"/>
      <c r="CU350" s="81">
        <f>SUM(CU351:CU355)</f>
        <v>0</v>
      </c>
      <c r="CV350" s="81">
        <f>SUM(CV351:CV355)</f>
        <v>0</v>
      </c>
      <c r="CW350" s="79"/>
      <c r="CX350" s="79"/>
      <c r="CY350" s="81">
        <f>SUM(CY351:CY355)</f>
        <v>0</v>
      </c>
      <c r="CZ350" s="81">
        <f>SUM(CZ351:CZ355)</f>
        <v>0</v>
      </c>
      <c r="DA350" s="79"/>
      <c r="DB350" s="153"/>
      <c r="DC350" s="81">
        <f>SUM(DC351:DC355)</f>
        <v>0</v>
      </c>
      <c r="DD350" s="81">
        <f>SUM(DD351:DD355)</f>
        <v>0</v>
      </c>
      <c r="DE350" s="79"/>
      <c r="DF350" s="79"/>
      <c r="DG350" s="81">
        <f>SUM(DG351:DG355)</f>
        <v>430</v>
      </c>
      <c r="DH350" s="81">
        <f>SUM(DH351:DH355)</f>
        <v>430</v>
      </c>
      <c r="DI350" s="79">
        <f t="shared" si="875"/>
        <v>100</v>
      </c>
      <c r="DJ350" s="79"/>
      <c r="DK350" s="81">
        <f>SUM(DK351:DK355)</f>
        <v>0</v>
      </c>
      <c r="DL350" s="81">
        <f>SUM(DL351:DL355)</f>
        <v>0</v>
      </c>
      <c r="DM350" s="79"/>
      <c r="DN350" s="79"/>
      <c r="DO350" s="81">
        <f>SUM(DO351:DO355)</f>
        <v>0</v>
      </c>
      <c r="DP350" s="81">
        <f>SUM(DP351:DP355)</f>
        <v>0</v>
      </c>
      <c r="DQ350" s="79"/>
      <c r="DR350" s="79"/>
      <c r="DS350" s="81">
        <f>SUM(DS351:DS355)</f>
        <v>0</v>
      </c>
      <c r="DT350" s="81">
        <f>SUM(DT351:DT355)</f>
        <v>0</v>
      </c>
      <c r="DU350" s="79"/>
      <c r="DV350" s="79"/>
      <c r="DW350" s="81">
        <f>SUM(DW351:DW355)</f>
        <v>0</v>
      </c>
      <c r="DX350" s="81">
        <f>SUM(DX351:DX355)</f>
        <v>0</v>
      </c>
      <c r="DY350" s="79"/>
      <c r="DZ350" s="79"/>
      <c r="EA350" s="81">
        <f>SUM(EA351:EA355)</f>
        <v>0</v>
      </c>
      <c r="EB350" s="81">
        <f>SUM(EB351:EB355)</f>
        <v>0</v>
      </c>
      <c r="EC350" s="79"/>
      <c r="ED350" s="79"/>
      <c r="EE350" s="81">
        <f>SUM(EE351:EE355)</f>
        <v>0</v>
      </c>
      <c r="EF350" s="81">
        <f>SUM(EF351:EF355)</f>
        <v>0</v>
      </c>
      <c r="EG350" s="79"/>
      <c r="EH350" s="79"/>
      <c r="EI350" s="81">
        <f>SUM(EI351:EI355)</f>
        <v>0</v>
      </c>
      <c r="EJ350" s="81">
        <f>SUM(EJ351:EJ355)</f>
        <v>0</v>
      </c>
      <c r="EK350" s="79"/>
      <c r="EL350" s="79"/>
      <c r="EM350" s="81">
        <f>SUM(EM351:EM355)</f>
        <v>0</v>
      </c>
      <c r="EN350" s="81">
        <f>SUM(EN351:EN355)</f>
        <v>0</v>
      </c>
      <c r="EO350" s="79"/>
      <c r="EP350" s="79"/>
      <c r="EQ350" s="81">
        <f>SUM(EQ351:EQ355)</f>
        <v>0</v>
      </c>
      <c r="ER350" s="81">
        <f>SUM(ER351:ER355)</f>
        <v>0</v>
      </c>
      <c r="ES350" s="79"/>
      <c r="ET350" s="79"/>
      <c r="EU350" s="81">
        <f>SUM(EU351:EU355)</f>
        <v>0</v>
      </c>
      <c r="EV350" s="81">
        <f>SUM(EV351:EV355)</f>
        <v>0</v>
      </c>
      <c r="EW350" s="79"/>
      <c r="EX350" s="79"/>
      <c r="EY350" s="81">
        <f>SUM(EY351:EY355)</f>
        <v>0</v>
      </c>
      <c r="EZ350" s="81">
        <f>SUM(EZ351:EZ355)</f>
        <v>0</v>
      </c>
      <c r="FA350" s="79"/>
      <c r="FB350" s="79"/>
      <c r="FC350" s="81">
        <f>SUM(FC351:FC355)</f>
        <v>0</v>
      </c>
      <c r="FD350" s="81">
        <f>SUM(FD351:FD355)</f>
        <v>0</v>
      </c>
      <c r="FE350" s="79"/>
      <c r="FF350" s="79"/>
      <c r="FG350" s="81">
        <f>SUM(FG351:FG355)</f>
        <v>0</v>
      </c>
      <c r="FH350" s="81">
        <f>SUM(FH351:FH355)</f>
        <v>0</v>
      </c>
      <c r="FI350" s="79"/>
      <c r="FJ350" s="79"/>
      <c r="FK350" s="81">
        <f>SUM(FK351:FK355)</f>
        <v>0</v>
      </c>
      <c r="FL350" s="81">
        <f>SUM(FL351:FL355)</f>
        <v>0</v>
      </c>
      <c r="FM350" s="79"/>
      <c r="FN350" s="79"/>
      <c r="FO350" s="81">
        <f>SUM(FO351:FO355)</f>
        <v>0</v>
      </c>
      <c r="FP350" s="81">
        <f>SUM(FP351:FP355)</f>
        <v>0</v>
      </c>
      <c r="FQ350" s="79"/>
      <c r="FR350" s="79"/>
      <c r="FS350" s="81">
        <f t="shared" ref="FS350:FT350" si="910">FS351+FS353+FS354+FS355</f>
        <v>0</v>
      </c>
      <c r="FT350" s="81">
        <f t="shared" si="910"/>
        <v>0</v>
      </c>
      <c r="FU350" s="79"/>
      <c r="FV350" s="79"/>
      <c r="FW350" s="81">
        <f t="shared" ref="FW350:FX350" si="911">FW351+FW353+FW354+FW355</f>
        <v>10000</v>
      </c>
      <c r="FX350" s="81">
        <f t="shared" si="911"/>
        <v>9997.8935999999994</v>
      </c>
      <c r="FY350" s="79">
        <f t="shared" ref="FY350" si="912">FX350/FW350*100</f>
        <v>99.97893599999999</v>
      </c>
      <c r="FZ350" s="79"/>
      <c r="GA350" s="81"/>
      <c r="GB350" s="81"/>
      <c r="GC350" s="79"/>
      <c r="GD350" s="79"/>
      <c r="GE350" s="81"/>
      <c r="GF350" s="81"/>
      <c r="GG350" s="79"/>
      <c r="GH350" s="79"/>
      <c r="GI350" s="81"/>
      <c r="GJ350" s="81"/>
      <c r="GK350" s="79"/>
      <c r="GL350" s="79"/>
      <c r="GM350" s="81"/>
      <c r="GN350" s="81"/>
      <c r="GO350" s="79"/>
      <c r="GP350" s="79"/>
      <c r="GQ350" s="81"/>
      <c r="GR350" s="81"/>
      <c r="GS350" s="79"/>
      <c r="GT350" s="79"/>
      <c r="GU350" s="81"/>
      <c r="GV350" s="81"/>
      <c r="GW350" s="79"/>
      <c r="GX350" s="79"/>
      <c r="GY350" s="81"/>
      <c r="GZ350" s="81"/>
      <c r="HA350" s="79"/>
      <c r="HB350" s="79"/>
      <c r="HC350" s="81"/>
      <c r="HD350" s="81"/>
      <c r="HE350" s="79"/>
      <c r="HF350" s="79"/>
      <c r="HG350" s="81"/>
      <c r="HH350" s="81"/>
      <c r="HI350" s="79"/>
      <c r="HJ350" s="79"/>
      <c r="HK350" s="81">
        <f>SUM(HK351:HK355)</f>
        <v>185</v>
      </c>
      <c r="HL350" s="81">
        <f>SUM(HL351:HL355)</f>
        <v>185</v>
      </c>
      <c r="HM350" s="79">
        <f t="shared" si="874"/>
        <v>100</v>
      </c>
      <c r="HN350" s="79"/>
      <c r="HO350" s="81"/>
      <c r="HP350" s="81"/>
      <c r="HQ350" s="79"/>
      <c r="HR350" s="79"/>
      <c r="HS350" s="81"/>
      <c r="HT350" s="81"/>
      <c r="HU350" s="79"/>
      <c r="HV350" s="79"/>
      <c r="HW350" s="81"/>
      <c r="HX350" s="81"/>
      <c r="HY350" s="79"/>
      <c r="HZ350" s="79"/>
      <c r="IA350" s="81"/>
      <c r="IB350" s="81"/>
      <c r="IC350" s="79"/>
      <c r="ID350" s="79"/>
      <c r="IE350" s="81"/>
      <c r="IF350" s="81"/>
      <c r="IG350" s="79"/>
      <c r="IH350" s="79"/>
      <c r="II350" s="81"/>
      <c r="IJ350" s="81"/>
      <c r="IK350" s="79"/>
      <c r="IL350" s="79"/>
      <c r="IM350" s="81"/>
      <c r="IN350" s="81"/>
      <c r="IO350" s="79"/>
      <c r="IP350" s="79"/>
      <c r="IQ350" s="81"/>
      <c r="IR350" s="81"/>
      <c r="IS350" s="79"/>
    </row>
    <row r="351" spans="1:253" s="12" customFormat="1" ht="31.5" x14ac:dyDescent="0.25">
      <c r="A351" s="57" t="s">
        <v>342</v>
      </c>
      <c r="B351" s="48">
        <f t="shared" si="853"/>
        <v>458.8</v>
      </c>
      <c r="C351" s="48">
        <f t="shared" si="854"/>
        <v>7528.9889999999996</v>
      </c>
      <c r="D351" s="48">
        <f t="shared" si="855"/>
        <v>7527.4179999999997</v>
      </c>
      <c r="E351" s="15">
        <f t="shared" si="133"/>
        <v>99.979133984655846</v>
      </c>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4"/>
      <c r="AD351" s="15"/>
      <c r="AE351" s="15"/>
      <c r="AF351" s="15"/>
      <c r="AG351" s="14"/>
      <c r="AH351" s="15">
        <v>458.8</v>
      </c>
      <c r="AI351" s="15">
        <v>458.8</v>
      </c>
      <c r="AJ351" s="15">
        <v>458.8</v>
      </c>
      <c r="AK351" s="14">
        <f t="shared" si="213"/>
        <v>100</v>
      </c>
      <c r="AL351" s="14"/>
      <c r="AM351" s="15">
        <v>1233.3889999999999</v>
      </c>
      <c r="AN351" s="15">
        <v>1233.3889999999999</v>
      </c>
      <c r="AO351" s="14">
        <f>AN351/AM351*100</f>
        <v>100</v>
      </c>
      <c r="AP351" s="14"/>
      <c r="AQ351" s="15"/>
      <c r="AR351" s="15"/>
      <c r="AS351" s="14"/>
      <c r="AT351" s="14"/>
      <c r="AU351" s="15">
        <v>227</v>
      </c>
      <c r="AV351" s="15">
        <v>227</v>
      </c>
      <c r="AW351" s="15">
        <f t="shared" ref="AW351:AW368" si="913">AV351/AU351*100</f>
        <v>100</v>
      </c>
      <c r="AX351" s="15"/>
      <c r="AY351" s="14">
        <v>954</v>
      </c>
      <c r="AZ351" s="14">
        <v>954</v>
      </c>
      <c r="BA351" s="15">
        <f>AZ351/AY351*100</f>
        <v>100</v>
      </c>
      <c r="BB351" s="15"/>
      <c r="BC351" s="15">
        <v>1200</v>
      </c>
      <c r="BD351" s="15">
        <v>1198.4290000000001</v>
      </c>
      <c r="BE351" s="15">
        <f t="shared" si="846"/>
        <v>99.869083333333336</v>
      </c>
      <c r="BF351" s="15"/>
      <c r="BG351" s="15"/>
      <c r="BH351" s="15"/>
      <c r="BI351" s="14"/>
      <c r="BJ351" s="14"/>
      <c r="BK351" s="15"/>
      <c r="BL351" s="15"/>
      <c r="BM351" s="14"/>
      <c r="BN351" s="14"/>
      <c r="BO351" s="15"/>
      <c r="BP351" s="15"/>
      <c r="BQ351" s="14"/>
      <c r="BR351" s="14"/>
      <c r="BS351" s="15"/>
      <c r="BT351" s="15"/>
      <c r="BU351" s="14"/>
      <c r="BV351" s="14"/>
      <c r="BW351" s="15"/>
      <c r="BX351" s="15"/>
      <c r="BY351" s="14"/>
      <c r="BZ351" s="14"/>
      <c r="CA351" s="15">
        <v>1659.8</v>
      </c>
      <c r="CB351" s="15">
        <v>1659.8</v>
      </c>
      <c r="CC351" s="14">
        <f t="shared" si="907"/>
        <v>100</v>
      </c>
      <c r="CD351" s="14"/>
      <c r="CE351" s="15"/>
      <c r="CF351" s="15"/>
      <c r="CG351" s="14"/>
      <c r="CH351" s="14"/>
      <c r="CI351" s="15"/>
      <c r="CJ351" s="15"/>
      <c r="CK351" s="14"/>
      <c r="CL351" s="14"/>
      <c r="CM351" s="15">
        <v>1181</v>
      </c>
      <c r="CN351" s="15">
        <v>1181</v>
      </c>
      <c r="CO351" s="14">
        <f t="shared" si="909"/>
        <v>100</v>
      </c>
      <c r="CP351" s="14"/>
      <c r="CQ351" s="15"/>
      <c r="CR351" s="15"/>
      <c r="CS351" s="14"/>
      <c r="CT351" s="14"/>
      <c r="CU351" s="15"/>
      <c r="CV351" s="15"/>
      <c r="CW351" s="14"/>
      <c r="CX351" s="14"/>
      <c r="CY351" s="15"/>
      <c r="CZ351" s="15"/>
      <c r="DA351" s="14"/>
      <c r="DB351" s="155"/>
      <c r="DC351" s="15"/>
      <c r="DD351" s="15"/>
      <c r="DE351" s="14"/>
      <c r="DF351" s="14"/>
      <c r="DG351" s="14">
        <v>430</v>
      </c>
      <c r="DH351" s="14">
        <v>430</v>
      </c>
      <c r="DI351" s="14">
        <f t="shared" si="875"/>
        <v>100</v>
      </c>
      <c r="DJ351" s="14"/>
      <c r="DK351" s="14"/>
      <c r="DL351" s="14"/>
      <c r="DM351" s="14"/>
      <c r="DN351" s="14"/>
      <c r="DO351" s="14"/>
      <c r="DP351" s="14"/>
      <c r="DQ351" s="14"/>
      <c r="DR351" s="14"/>
      <c r="DS351" s="14"/>
      <c r="DT351" s="14"/>
      <c r="DU351" s="14"/>
      <c r="DV351" s="14"/>
      <c r="DW351" s="14"/>
      <c r="DX351" s="14"/>
      <c r="DY351" s="14"/>
      <c r="DZ351" s="14"/>
      <c r="EA351" s="14"/>
      <c r="EB351" s="14"/>
      <c r="EC351" s="14"/>
      <c r="ED351" s="14"/>
      <c r="EE351" s="14"/>
      <c r="EF351" s="14"/>
      <c r="EG351" s="14"/>
      <c r="EH351" s="14"/>
      <c r="EI351" s="14"/>
      <c r="EJ351" s="14"/>
      <c r="EK351" s="14"/>
      <c r="EL351" s="14"/>
      <c r="EM351" s="14"/>
      <c r="EN351" s="14"/>
      <c r="EO351" s="14"/>
      <c r="EP351" s="14"/>
      <c r="EQ351" s="14"/>
      <c r="ER351" s="14"/>
      <c r="ES351" s="14"/>
      <c r="ET351" s="14"/>
      <c r="EU351" s="14"/>
      <c r="EV351" s="14"/>
      <c r="EW351" s="14"/>
      <c r="EX351" s="14"/>
      <c r="EY351" s="14"/>
      <c r="EZ351" s="14"/>
      <c r="FA351" s="14"/>
      <c r="FB351" s="14"/>
      <c r="FC351" s="14"/>
      <c r="FD351" s="14"/>
      <c r="FE351" s="14"/>
      <c r="FF351" s="14"/>
      <c r="FG351" s="14"/>
      <c r="FH351" s="14"/>
      <c r="FI351" s="14"/>
      <c r="FJ351" s="14"/>
      <c r="FK351" s="14"/>
      <c r="FL351" s="14"/>
      <c r="FM351" s="14"/>
      <c r="FN351" s="14"/>
      <c r="FO351" s="14"/>
      <c r="FP351" s="14"/>
      <c r="FQ351" s="14"/>
      <c r="FR351" s="14"/>
      <c r="FS351" s="133"/>
      <c r="FT351" s="15"/>
      <c r="FU351" s="14"/>
      <c r="FV351" s="14"/>
      <c r="FW351" s="133"/>
      <c r="FX351" s="15"/>
      <c r="FY351" s="14"/>
      <c r="FZ351" s="14"/>
      <c r="GA351" s="133"/>
      <c r="GB351" s="15"/>
      <c r="GC351" s="14"/>
      <c r="GD351" s="14"/>
      <c r="GE351" s="133"/>
      <c r="GF351" s="15"/>
      <c r="GG351" s="14"/>
      <c r="GH351" s="14"/>
      <c r="GI351" s="133"/>
      <c r="GJ351" s="15"/>
      <c r="GK351" s="14"/>
      <c r="GL351" s="14"/>
      <c r="GM351" s="133"/>
      <c r="GN351" s="15"/>
      <c r="GO351" s="14"/>
      <c r="GP351" s="14"/>
      <c r="GQ351" s="133"/>
      <c r="GR351" s="15"/>
      <c r="GS351" s="14"/>
      <c r="GT351" s="14"/>
      <c r="GU351" s="133"/>
      <c r="GV351" s="15"/>
      <c r="GW351" s="14"/>
      <c r="GX351" s="14"/>
      <c r="GY351" s="133"/>
      <c r="GZ351" s="15"/>
      <c r="HA351" s="14"/>
      <c r="HB351" s="14"/>
      <c r="HC351" s="133"/>
      <c r="HD351" s="15"/>
      <c r="HE351" s="14"/>
      <c r="HF351" s="14"/>
      <c r="HG351" s="133"/>
      <c r="HH351" s="133"/>
      <c r="HI351" s="14"/>
      <c r="HJ351" s="14"/>
      <c r="HK351" s="133">
        <v>185</v>
      </c>
      <c r="HL351" s="133">
        <v>185</v>
      </c>
      <c r="HM351" s="14">
        <f t="shared" si="874"/>
        <v>100</v>
      </c>
      <c r="HN351" s="14"/>
      <c r="HO351" s="133"/>
      <c r="HP351" s="133"/>
      <c r="HQ351" s="14"/>
      <c r="HR351" s="14"/>
      <c r="HS351" s="133"/>
      <c r="HT351" s="133"/>
      <c r="HU351" s="14"/>
      <c r="HV351" s="14"/>
      <c r="HW351" s="133"/>
      <c r="HX351" s="133"/>
      <c r="HY351" s="14"/>
      <c r="HZ351" s="14"/>
      <c r="IA351" s="133"/>
      <c r="IB351" s="133"/>
      <c r="IC351" s="14"/>
      <c r="ID351" s="14"/>
      <c r="IE351" s="133"/>
      <c r="IF351" s="133"/>
      <c r="IG351" s="14"/>
      <c r="IH351" s="14"/>
      <c r="II351" s="133"/>
      <c r="IJ351" s="133"/>
      <c r="IK351" s="14"/>
      <c r="IL351" s="14"/>
      <c r="IM351" s="133"/>
      <c r="IN351" s="133"/>
      <c r="IO351" s="14"/>
      <c r="IP351" s="14"/>
      <c r="IQ351" s="133"/>
      <c r="IR351" s="133"/>
      <c r="IS351" s="14"/>
    </row>
    <row r="352" spans="1:253" s="12" customFormat="1" ht="15.75" x14ac:dyDescent="0.25">
      <c r="A352" s="57" t="s">
        <v>669</v>
      </c>
      <c r="B352" s="48">
        <f t="shared" si="853"/>
        <v>0</v>
      </c>
      <c r="C352" s="48">
        <f t="shared" si="854"/>
        <v>205.8</v>
      </c>
      <c r="D352" s="48">
        <f t="shared" si="855"/>
        <v>205.8</v>
      </c>
      <c r="E352" s="15">
        <f t="shared" si="133"/>
        <v>100</v>
      </c>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4"/>
      <c r="AD352" s="15"/>
      <c r="AE352" s="15"/>
      <c r="AF352" s="15"/>
      <c r="AG352" s="14"/>
      <c r="AH352" s="15"/>
      <c r="AI352" s="15"/>
      <c r="AJ352" s="15"/>
      <c r="AK352" s="14"/>
      <c r="AL352" s="14"/>
      <c r="AM352" s="15"/>
      <c r="AN352" s="15"/>
      <c r="AO352" s="14"/>
      <c r="AP352" s="14"/>
      <c r="AQ352" s="15"/>
      <c r="AR352" s="15"/>
      <c r="AS352" s="14"/>
      <c r="AT352" s="14"/>
      <c r="AU352" s="15"/>
      <c r="AV352" s="15"/>
      <c r="AW352" s="15"/>
      <c r="AX352" s="15"/>
      <c r="AY352" s="14"/>
      <c r="AZ352" s="14"/>
      <c r="BA352" s="15"/>
      <c r="BB352" s="15"/>
      <c r="BC352" s="15"/>
      <c r="BD352" s="15"/>
      <c r="BE352" s="15"/>
      <c r="BF352" s="15"/>
      <c r="BG352" s="15"/>
      <c r="BH352" s="15"/>
      <c r="BI352" s="14"/>
      <c r="BJ352" s="14"/>
      <c r="BK352" s="15"/>
      <c r="BL352" s="15"/>
      <c r="BM352" s="14"/>
      <c r="BN352" s="14"/>
      <c r="BO352" s="15"/>
      <c r="BP352" s="15"/>
      <c r="BQ352" s="14"/>
      <c r="BR352" s="14"/>
      <c r="BS352" s="15"/>
      <c r="BT352" s="15"/>
      <c r="BU352" s="14"/>
      <c r="BV352" s="14"/>
      <c r="BW352" s="15"/>
      <c r="BX352" s="15"/>
      <c r="BY352" s="14"/>
      <c r="BZ352" s="14"/>
      <c r="CA352" s="15">
        <v>205.8</v>
      </c>
      <c r="CB352" s="15">
        <v>205.8</v>
      </c>
      <c r="CC352" s="14">
        <f t="shared" si="907"/>
        <v>100</v>
      </c>
      <c r="CD352" s="14"/>
      <c r="CE352" s="15"/>
      <c r="CF352" s="15"/>
      <c r="CG352" s="14"/>
      <c r="CH352" s="14"/>
      <c r="CI352" s="15"/>
      <c r="CJ352" s="15"/>
      <c r="CK352" s="14"/>
      <c r="CL352" s="14"/>
      <c r="CM352" s="15"/>
      <c r="CN352" s="15"/>
      <c r="CO352" s="14"/>
      <c r="CP352" s="14"/>
      <c r="CQ352" s="15"/>
      <c r="CR352" s="15"/>
      <c r="CS352" s="14"/>
      <c r="CT352" s="14"/>
      <c r="CU352" s="15"/>
      <c r="CV352" s="15"/>
      <c r="CW352" s="14"/>
      <c r="CX352" s="14"/>
      <c r="CY352" s="15"/>
      <c r="CZ352" s="15"/>
      <c r="DA352" s="14"/>
      <c r="DB352" s="155"/>
      <c r="DC352" s="15"/>
      <c r="DD352" s="15"/>
      <c r="DE352" s="14"/>
      <c r="DF352" s="14"/>
      <c r="DG352" s="15"/>
      <c r="DH352" s="15"/>
      <c r="DI352" s="14"/>
      <c r="DJ352" s="14"/>
      <c r="DK352" s="15"/>
      <c r="DL352" s="15"/>
      <c r="DM352" s="14"/>
      <c r="DN352" s="14"/>
      <c r="DO352" s="15"/>
      <c r="DP352" s="15"/>
      <c r="DQ352" s="14"/>
      <c r="DR352" s="14"/>
      <c r="DS352" s="15"/>
      <c r="DT352" s="15"/>
      <c r="DU352" s="14"/>
      <c r="DV352" s="14"/>
      <c r="DW352" s="15"/>
      <c r="DX352" s="15"/>
      <c r="DY352" s="14"/>
      <c r="DZ352" s="14"/>
      <c r="EA352" s="15"/>
      <c r="EB352" s="15"/>
      <c r="EC352" s="14"/>
      <c r="ED352" s="14"/>
      <c r="EE352" s="15"/>
      <c r="EF352" s="15"/>
      <c r="EG352" s="14"/>
      <c r="EH352" s="14"/>
      <c r="EI352" s="15"/>
      <c r="EJ352" s="15"/>
      <c r="EK352" s="14"/>
      <c r="EL352" s="14"/>
      <c r="EM352" s="15"/>
      <c r="EN352" s="15"/>
      <c r="EO352" s="14"/>
      <c r="EP352" s="14"/>
      <c r="EQ352" s="15"/>
      <c r="ER352" s="15"/>
      <c r="ES352" s="14"/>
      <c r="ET352" s="14"/>
      <c r="EU352" s="15"/>
      <c r="EV352" s="15"/>
      <c r="EW352" s="14"/>
      <c r="EX352" s="14"/>
      <c r="EY352" s="15"/>
      <c r="EZ352" s="15"/>
      <c r="FA352" s="14"/>
      <c r="FB352" s="14"/>
      <c r="FC352" s="15"/>
      <c r="FD352" s="15"/>
      <c r="FE352" s="14"/>
      <c r="FF352" s="14"/>
      <c r="FG352" s="15"/>
      <c r="FH352" s="15"/>
      <c r="FI352" s="14"/>
      <c r="FJ352" s="14"/>
      <c r="FK352" s="15"/>
      <c r="FL352" s="15"/>
      <c r="FM352" s="14"/>
      <c r="FN352" s="14"/>
      <c r="FO352" s="15"/>
      <c r="FP352" s="15"/>
      <c r="FQ352" s="14"/>
      <c r="FR352" s="14"/>
      <c r="FS352" s="15"/>
      <c r="FT352" s="15"/>
      <c r="FU352" s="14"/>
      <c r="FV352" s="14"/>
      <c r="FW352" s="15"/>
      <c r="FX352" s="15"/>
      <c r="FY352" s="14"/>
      <c r="FZ352" s="14"/>
      <c r="GA352" s="15"/>
      <c r="GB352" s="15"/>
      <c r="GC352" s="14"/>
      <c r="GD352" s="14"/>
      <c r="GE352" s="15"/>
      <c r="GF352" s="15"/>
      <c r="GG352" s="14"/>
      <c r="GH352" s="14"/>
      <c r="GI352" s="15"/>
      <c r="GJ352" s="15"/>
      <c r="GK352" s="14"/>
      <c r="GL352" s="14"/>
      <c r="GM352" s="15"/>
      <c r="GN352" s="15"/>
      <c r="GO352" s="14"/>
      <c r="GP352" s="14"/>
      <c r="GQ352" s="15"/>
      <c r="GR352" s="15"/>
      <c r="GS352" s="14"/>
      <c r="GT352" s="14"/>
      <c r="GU352" s="15"/>
      <c r="GV352" s="15"/>
      <c r="GW352" s="14"/>
      <c r="GX352" s="14"/>
      <c r="GY352" s="15"/>
      <c r="GZ352" s="15"/>
      <c r="HA352" s="14"/>
      <c r="HB352" s="14"/>
      <c r="HC352" s="15"/>
      <c r="HD352" s="15"/>
      <c r="HE352" s="14"/>
      <c r="HF352" s="14"/>
      <c r="HG352" s="15"/>
      <c r="HH352" s="15"/>
      <c r="HI352" s="14"/>
      <c r="HJ352" s="14"/>
      <c r="HK352" s="15"/>
      <c r="HL352" s="15"/>
      <c r="HM352" s="14"/>
      <c r="HN352" s="14"/>
      <c r="HO352" s="15"/>
      <c r="HP352" s="15"/>
      <c r="HQ352" s="14"/>
      <c r="HR352" s="14"/>
      <c r="HS352" s="15"/>
      <c r="HT352" s="15"/>
      <c r="HU352" s="14"/>
      <c r="HV352" s="14"/>
      <c r="HW352" s="15"/>
      <c r="HX352" s="15"/>
      <c r="HY352" s="14"/>
      <c r="HZ352" s="14"/>
      <c r="IA352" s="15"/>
      <c r="IB352" s="15"/>
      <c r="IC352" s="14"/>
      <c r="ID352" s="14"/>
      <c r="IE352" s="15"/>
      <c r="IF352" s="15"/>
      <c r="IG352" s="14"/>
      <c r="IH352" s="14"/>
      <c r="II352" s="15"/>
      <c r="IJ352" s="15"/>
      <c r="IK352" s="14"/>
      <c r="IL352" s="14"/>
      <c r="IM352" s="15"/>
      <c r="IN352" s="15"/>
      <c r="IO352" s="14"/>
      <c r="IP352" s="14"/>
      <c r="IQ352" s="15"/>
      <c r="IR352" s="15"/>
      <c r="IS352" s="14"/>
    </row>
    <row r="353" spans="1:253" s="12" customFormat="1" ht="15.75" x14ac:dyDescent="0.25">
      <c r="A353" s="57" t="s">
        <v>399</v>
      </c>
      <c r="B353" s="48">
        <f t="shared" si="853"/>
        <v>0</v>
      </c>
      <c r="C353" s="48">
        <f t="shared" si="854"/>
        <v>57</v>
      </c>
      <c r="D353" s="48">
        <f t="shared" si="855"/>
        <v>57</v>
      </c>
      <c r="E353" s="15">
        <f t="shared" si="133"/>
        <v>100</v>
      </c>
      <c r="F353" s="15"/>
      <c r="G353" s="48"/>
      <c r="H353" s="48"/>
      <c r="I353" s="48"/>
      <c r="J353" s="48"/>
      <c r="K353" s="48"/>
      <c r="L353" s="48"/>
      <c r="M353" s="48"/>
      <c r="N353" s="48"/>
      <c r="O353" s="48"/>
      <c r="P353" s="48"/>
      <c r="Q353" s="48"/>
      <c r="R353" s="48"/>
      <c r="S353" s="287"/>
      <c r="T353" s="287"/>
      <c r="U353" s="287"/>
      <c r="V353" s="287"/>
      <c r="W353" s="287"/>
      <c r="X353" s="287"/>
      <c r="Y353" s="287"/>
      <c r="Z353" s="287"/>
      <c r="AA353" s="287"/>
      <c r="AB353" s="287"/>
      <c r="AC353" s="287"/>
      <c r="AD353" s="287"/>
      <c r="AE353" s="287"/>
      <c r="AF353" s="287"/>
      <c r="AG353" s="287"/>
      <c r="AH353" s="48"/>
      <c r="AI353" s="48"/>
      <c r="AJ353" s="48"/>
      <c r="AK353" s="48"/>
      <c r="AL353" s="48"/>
      <c r="AM353" s="287"/>
      <c r="AN353" s="287"/>
      <c r="AO353" s="287"/>
      <c r="AP353" s="287"/>
      <c r="AQ353" s="287"/>
      <c r="AR353" s="287"/>
      <c r="AS353" s="287"/>
      <c r="AT353" s="287"/>
      <c r="AU353" s="287"/>
      <c r="AV353" s="287"/>
      <c r="AW353" s="15"/>
      <c r="AX353" s="15"/>
      <c r="AY353" s="287"/>
      <c r="AZ353" s="287"/>
      <c r="BA353" s="15"/>
      <c r="BB353" s="15"/>
      <c r="BC353" s="287"/>
      <c r="BD353" s="287"/>
      <c r="BE353" s="15"/>
      <c r="BF353" s="15"/>
      <c r="BG353" s="287"/>
      <c r="BH353" s="287"/>
      <c r="BI353" s="287"/>
      <c r="BJ353" s="287"/>
      <c r="BK353" s="287"/>
      <c r="BL353" s="287"/>
      <c r="BM353" s="287"/>
      <c r="BN353" s="287"/>
      <c r="BO353" s="287"/>
      <c r="BP353" s="287"/>
      <c r="BQ353" s="287"/>
      <c r="BR353" s="287"/>
      <c r="BS353" s="287"/>
      <c r="BT353" s="287"/>
      <c r="BU353" s="287"/>
      <c r="BV353" s="287"/>
      <c r="BW353" s="287"/>
      <c r="BX353" s="287"/>
      <c r="BY353" s="287"/>
      <c r="BZ353" s="287"/>
      <c r="CA353" s="15">
        <v>57</v>
      </c>
      <c r="CB353" s="15">
        <v>57</v>
      </c>
      <c r="CC353" s="287"/>
      <c r="CD353" s="287"/>
      <c r="CE353" s="15"/>
      <c r="CF353" s="15"/>
      <c r="CG353" s="287"/>
      <c r="CH353" s="287"/>
      <c r="CI353" s="287"/>
      <c r="CJ353" s="287"/>
      <c r="CK353" s="287"/>
      <c r="CL353" s="287"/>
      <c r="CM353" s="15"/>
      <c r="CN353" s="15"/>
      <c r="CO353" s="287"/>
      <c r="CP353" s="287"/>
      <c r="CQ353" s="15"/>
      <c r="CR353" s="15"/>
      <c r="CS353" s="287"/>
      <c r="CT353" s="287"/>
      <c r="CU353" s="15"/>
      <c r="CV353" s="15"/>
      <c r="CW353" s="287"/>
      <c r="CX353" s="287"/>
      <c r="CY353" s="15"/>
      <c r="CZ353" s="15"/>
      <c r="DA353" s="287"/>
      <c r="DB353" s="275"/>
      <c r="DC353" s="15"/>
      <c r="DD353" s="15"/>
      <c r="DE353" s="287"/>
      <c r="DF353" s="287"/>
      <c r="DG353" s="15"/>
      <c r="DH353" s="15"/>
      <c r="DI353" s="14"/>
      <c r="DJ353" s="14"/>
      <c r="DK353" s="15"/>
      <c r="DL353" s="15"/>
      <c r="DM353" s="14"/>
      <c r="DN353" s="14"/>
      <c r="DO353" s="15"/>
      <c r="DP353" s="15"/>
      <c r="DQ353" s="14"/>
      <c r="DR353" s="14"/>
      <c r="DS353" s="15"/>
      <c r="DT353" s="15"/>
      <c r="DU353" s="14"/>
      <c r="DV353" s="14"/>
      <c r="DW353" s="15"/>
      <c r="DX353" s="15"/>
      <c r="DY353" s="14"/>
      <c r="DZ353" s="14"/>
      <c r="EA353" s="15"/>
      <c r="EB353" s="15"/>
      <c r="EC353" s="14"/>
      <c r="ED353" s="14"/>
      <c r="EE353" s="15"/>
      <c r="EF353" s="15"/>
      <c r="EG353" s="14"/>
      <c r="EH353" s="14"/>
      <c r="EI353" s="15"/>
      <c r="EJ353" s="15"/>
      <c r="EK353" s="14"/>
      <c r="EL353" s="14"/>
      <c r="EM353" s="15"/>
      <c r="EN353" s="15"/>
      <c r="EO353" s="14"/>
      <c r="EP353" s="14"/>
      <c r="EQ353" s="15"/>
      <c r="ER353" s="15"/>
      <c r="ES353" s="14"/>
      <c r="ET353" s="14"/>
      <c r="EU353" s="15"/>
      <c r="EV353" s="15"/>
      <c r="EW353" s="14"/>
      <c r="EX353" s="14"/>
      <c r="EY353" s="15"/>
      <c r="EZ353" s="15"/>
      <c r="FA353" s="14"/>
      <c r="FB353" s="14"/>
      <c r="FC353" s="15"/>
      <c r="FD353" s="15"/>
      <c r="FE353" s="14"/>
      <c r="FF353" s="14"/>
      <c r="FG353" s="15"/>
      <c r="FH353" s="15"/>
      <c r="FI353" s="14"/>
      <c r="FJ353" s="14"/>
      <c r="FK353" s="15"/>
      <c r="FL353" s="15"/>
      <c r="FM353" s="14"/>
      <c r="FN353" s="14"/>
      <c r="FO353" s="15"/>
      <c r="FP353" s="15"/>
      <c r="FQ353" s="14"/>
      <c r="FR353" s="14"/>
      <c r="FS353" s="48"/>
      <c r="FT353" s="15"/>
      <c r="FU353" s="48"/>
      <c r="FV353" s="48"/>
      <c r="FW353" s="48"/>
      <c r="FX353" s="15"/>
      <c r="FY353" s="48"/>
      <c r="FZ353" s="48"/>
      <c r="GA353" s="48"/>
      <c r="GB353" s="15"/>
      <c r="GC353" s="48"/>
      <c r="GD353" s="48"/>
      <c r="GE353" s="48"/>
      <c r="GF353" s="15"/>
      <c r="GG353" s="48"/>
      <c r="GH353" s="48"/>
      <c r="GI353" s="48"/>
      <c r="GJ353" s="15"/>
      <c r="GK353" s="48"/>
      <c r="GL353" s="48"/>
      <c r="GM353" s="48"/>
      <c r="GN353" s="15"/>
      <c r="GO353" s="48"/>
      <c r="GP353" s="48"/>
      <c r="GQ353" s="48"/>
      <c r="GR353" s="15"/>
      <c r="GS353" s="48"/>
      <c r="GT353" s="48"/>
      <c r="GU353" s="48"/>
      <c r="GV353" s="15"/>
      <c r="GW353" s="48"/>
      <c r="GX353" s="48"/>
      <c r="GY353" s="48"/>
      <c r="GZ353" s="15"/>
      <c r="HA353" s="48"/>
      <c r="HB353" s="48"/>
      <c r="HC353" s="48"/>
      <c r="HD353" s="15"/>
      <c r="HE353" s="48"/>
      <c r="HF353" s="48"/>
      <c r="HG353" s="48"/>
      <c r="HH353" s="48"/>
      <c r="HI353" s="48"/>
      <c r="HJ353" s="48"/>
      <c r="HK353" s="48"/>
      <c r="HL353" s="15"/>
      <c r="HM353" s="14"/>
      <c r="HN353" s="14"/>
      <c r="HO353" s="48"/>
      <c r="HP353" s="15"/>
      <c r="HQ353" s="14"/>
      <c r="HR353" s="14"/>
      <c r="HS353" s="48"/>
      <c r="HT353" s="15"/>
      <c r="HU353" s="14"/>
      <c r="HV353" s="14"/>
      <c r="HW353" s="48"/>
      <c r="HX353" s="15"/>
      <c r="HY353" s="14"/>
      <c r="HZ353" s="14"/>
      <c r="IA353" s="48"/>
      <c r="IB353" s="15"/>
      <c r="IC353" s="14"/>
      <c r="ID353" s="14"/>
      <c r="IE353" s="48"/>
      <c r="IF353" s="15"/>
      <c r="IG353" s="14"/>
      <c r="IH353" s="14"/>
      <c r="II353" s="48"/>
      <c r="IJ353" s="15"/>
      <c r="IK353" s="14"/>
      <c r="IL353" s="14"/>
      <c r="IM353" s="48"/>
      <c r="IN353" s="15"/>
      <c r="IO353" s="14"/>
      <c r="IP353" s="14"/>
      <c r="IQ353" s="48"/>
      <c r="IR353" s="15"/>
      <c r="IS353" s="14"/>
    </row>
    <row r="354" spans="1:253" s="12" customFormat="1" ht="15.75" x14ac:dyDescent="0.25">
      <c r="A354" s="57" t="s">
        <v>400</v>
      </c>
      <c r="B354" s="48">
        <f t="shared" si="853"/>
        <v>0</v>
      </c>
      <c r="C354" s="48">
        <f t="shared" si="854"/>
        <v>10000</v>
      </c>
      <c r="D354" s="48">
        <f t="shared" si="855"/>
        <v>9997.8935999999994</v>
      </c>
      <c r="E354" s="15">
        <f t="shared" si="133"/>
        <v>99.97893599999999</v>
      </c>
      <c r="F354" s="15"/>
      <c r="G354" s="48"/>
      <c r="H354" s="48"/>
      <c r="I354" s="48"/>
      <c r="J354" s="48"/>
      <c r="K354" s="48"/>
      <c r="L354" s="48"/>
      <c r="M354" s="48"/>
      <c r="N354" s="48"/>
      <c r="O354" s="48"/>
      <c r="P354" s="48"/>
      <c r="Q354" s="48"/>
      <c r="R354" s="48"/>
      <c r="S354" s="287"/>
      <c r="T354" s="287"/>
      <c r="U354" s="287"/>
      <c r="V354" s="287"/>
      <c r="W354" s="287"/>
      <c r="X354" s="287"/>
      <c r="Y354" s="287"/>
      <c r="Z354" s="287"/>
      <c r="AA354" s="287"/>
      <c r="AB354" s="287"/>
      <c r="AC354" s="287"/>
      <c r="AD354" s="287"/>
      <c r="AE354" s="287"/>
      <c r="AF354" s="287"/>
      <c r="AG354" s="287"/>
      <c r="AH354" s="48"/>
      <c r="AI354" s="48"/>
      <c r="AJ354" s="48"/>
      <c r="AK354" s="48"/>
      <c r="AL354" s="48"/>
      <c r="AM354" s="287"/>
      <c r="AN354" s="287"/>
      <c r="AO354" s="287"/>
      <c r="AP354" s="287"/>
      <c r="AQ354" s="287"/>
      <c r="AR354" s="287"/>
      <c r="AS354" s="287"/>
      <c r="AT354" s="287"/>
      <c r="AU354" s="287"/>
      <c r="AV354" s="287"/>
      <c r="AW354" s="15"/>
      <c r="AX354" s="15"/>
      <c r="AY354" s="287"/>
      <c r="AZ354" s="287"/>
      <c r="BA354" s="15"/>
      <c r="BB354" s="15"/>
      <c r="BC354" s="287"/>
      <c r="BD354" s="287"/>
      <c r="BE354" s="15"/>
      <c r="BF354" s="15"/>
      <c r="BG354" s="287"/>
      <c r="BH354" s="287"/>
      <c r="BI354" s="287"/>
      <c r="BJ354" s="287"/>
      <c r="BK354" s="287"/>
      <c r="BL354" s="287"/>
      <c r="BM354" s="287"/>
      <c r="BN354" s="287"/>
      <c r="BO354" s="287"/>
      <c r="BP354" s="287"/>
      <c r="BQ354" s="287"/>
      <c r="BR354" s="287"/>
      <c r="BS354" s="287"/>
      <c r="BT354" s="287"/>
      <c r="BU354" s="287"/>
      <c r="BV354" s="287"/>
      <c r="BW354" s="287"/>
      <c r="BX354" s="287"/>
      <c r="BY354" s="287"/>
      <c r="BZ354" s="287"/>
      <c r="CA354" s="15"/>
      <c r="CB354" s="15"/>
      <c r="CC354" s="287"/>
      <c r="CD354" s="287"/>
      <c r="CE354" s="15"/>
      <c r="CF354" s="15"/>
      <c r="CG354" s="287"/>
      <c r="CH354" s="287"/>
      <c r="CI354" s="287"/>
      <c r="CJ354" s="287"/>
      <c r="CK354" s="287"/>
      <c r="CL354" s="287"/>
      <c r="CM354" s="15"/>
      <c r="CN354" s="15"/>
      <c r="CO354" s="287"/>
      <c r="CP354" s="287"/>
      <c r="CQ354" s="15"/>
      <c r="CR354" s="15"/>
      <c r="CS354" s="287"/>
      <c r="CT354" s="287"/>
      <c r="CU354" s="15"/>
      <c r="CV354" s="15"/>
      <c r="CW354" s="287"/>
      <c r="CX354" s="287"/>
      <c r="CY354" s="15"/>
      <c r="CZ354" s="15"/>
      <c r="DA354" s="287"/>
      <c r="DB354" s="275"/>
      <c r="DC354" s="15"/>
      <c r="DD354" s="15"/>
      <c r="DE354" s="287"/>
      <c r="DF354" s="287"/>
      <c r="DG354" s="15"/>
      <c r="DH354" s="15"/>
      <c r="DI354" s="14"/>
      <c r="DJ354" s="14"/>
      <c r="DK354" s="15"/>
      <c r="DL354" s="15"/>
      <c r="DM354" s="14"/>
      <c r="DN354" s="14"/>
      <c r="DO354" s="15"/>
      <c r="DP354" s="15"/>
      <c r="DQ354" s="14"/>
      <c r="DR354" s="14"/>
      <c r="DS354" s="15"/>
      <c r="DT354" s="15"/>
      <c r="DU354" s="14"/>
      <c r="DV354" s="14"/>
      <c r="DW354" s="15"/>
      <c r="DX354" s="15"/>
      <c r="DY354" s="14"/>
      <c r="DZ354" s="14"/>
      <c r="EA354" s="15"/>
      <c r="EB354" s="15"/>
      <c r="EC354" s="14"/>
      <c r="ED354" s="14"/>
      <c r="EE354" s="15"/>
      <c r="EF354" s="15"/>
      <c r="EG354" s="14"/>
      <c r="EH354" s="14"/>
      <c r="EI354" s="15"/>
      <c r="EJ354" s="15"/>
      <c r="EK354" s="14"/>
      <c r="EL354" s="14"/>
      <c r="EM354" s="15"/>
      <c r="EN354" s="15"/>
      <c r="EO354" s="14"/>
      <c r="EP354" s="14"/>
      <c r="EQ354" s="15"/>
      <c r="ER354" s="15"/>
      <c r="ES354" s="14"/>
      <c r="ET354" s="14"/>
      <c r="EU354" s="15"/>
      <c r="EV354" s="15"/>
      <c r="EW354" s="14"/>
      <c r="EX354" s="14"/>
      <c r="EY354" s="15"/>
      <c r="EZ354" s="15"/>
      <c r="FA354" s="14"/>
      <c r="FB354" s="14"/>
      <c r="FC354" s="15"/>
      <c r="FD354" s="15"/>
      <c r="FE354" s="14"/>
      <c r="FF354" s="14"/>
      <c r="FG354" s="15"/>
      <c r="FH354" s="15"/>
      <c r="FI354" s="14"/>
      <c r="FJ354" s="14"/>
      <c r="FK354" s="15"/>
      <c r="FL354" s="15"/>
      <c r="FM354" s="14"/>
      <c r="FN354" s="14"/>
      <c r="FO354" s="15"/>
      <c r="FP354" s="15"/>
      <c r="FQ354" s="14"/>
      <c r="FR354" s="14"/>
      <c r="FS354" s="48"/>
      <c r="FT354" s="15"/>
      <c r="FU354" s="48"/>
      <c r="FV354" s="48"/>
      <c r="FW354" s="133">
        <v>10000</v>
      </c>
      <c r="FX354" s="15">
        <v>9997.8935999999994</v>
      </c>
      <c r="FY354" s="48">
        <f>FX354/FW354*100</f>
        <v>99.97893599999999</v>
      </c>
      <c r="FZ354" s="48"/>
      <c r="GA354" s="133"/>
      <c r="GB354" s="15"/>
      <c r="GC354" s="48"/>
      <c r="GD354" s="48"/>
      <c r="GE354" s="133"/>
      <c r="GF354" s="15"/>
      <c r="GG354" s="48"/>
      <c r="GH354" s="48"/>
      <c r="GI354" s="133"/>
      <c r="GJ354" s="15"/>
      <c r="GK354" s="48"/>
      <c r="GL354" s="48"/>
      <c r="GM354" s="133"/>
      <c r="GN354" s="15"/>
      <c r="GO354" s="48"/>
      <c r="GP354" s="48"/>
      <c r="GQ354" s="133"/>
      <c r="GR354" s="15"/>
      <c r="GS354" s="48"/>
      <c r="GT354" s="48"/>
      <c r="GU354" s="133"/>
      <c r="GV354" s="15"/>
      <c r="GW354" s="48"/>
      <c r="GX354" s="48"/>
      <c r="GY354" s="133"/>
      <c r="GZ354" s="15"/>
      <c r="HA354" s="48"/>
      <c r="HB354" s="48"/>
      <c r="HC354" s="133"/>
      <c r="HD354" s="15"/>
      <c r="HE354" s="48"/>
      <c r="HF354" s="48"/>
      <c r="HG354" s="133"/>
      <c r="HH354" s="133"/>
      <c r="HI354" s="48"/>
      <c r="HJ354" s="48"/>
      <c r="HK354" s="133"/>
      <c r="HL354" s="15"/>
      <c r="HM354" s="14"/>
      <c r="HN354" s="14"/>
      <c r="HO354" s="133"/>
      <c r="HP354" s="15"/>
      <c r="HQ354" s="14"/>
      <c r="HR354" s="14"/>
      <c r="HS354" s="133"/>
      <c r="HT354" s="15"/>
      <c r="HU354" s="14"/>
      <c r="HV354" s="14"/>
      <c r="HW354" s="133"/>
      <c r="HX354" s="15"/>
      <c r="HY354" s="14"/>
      <c r="HZ354" s="14"/>
      <c r="IA354" s="133"/>
      <c r="IB354" s="15"/>
      <c r="IC354" s="14"/>
      <c r="ID354" s="14"/>
      <c r="IE354" s="133"/>
      <c r="IF354" s="15"/>
      <c r="IG354" s="14"/>
      <c r="IH354" s="14"/>
      <c r="II354" s="133"/>
      <c r="IJ354" s="15"/>
      <c r="IK354" s="14"/>
      <c r="IL354" s="14"/>
      <c r="IM354" s="133"/>
      <c r="IN354" s="15"/>
      <c r="IO354" s="14"/>
      <c r="IP354" s="14"/>
      <c r="IQ354" s="133"/>
      <c r="IR354" s="15"/>
      <c r="IS354" s="14"/>
    </row>
    <row r="355" spans="1:253" s="12" customFormat="1" ht="15.75" x14ac:dyDescent="0.25">
      <c r="A355" s="57" t="s">
        <v>401</v>
      </c>
      <c r="B355" s="48">
        <f t="shared" si="853"/>
        <v>0</v>
      </c>
      <c r="C355" s="48">
        <f t="shared" si="854"/>
        <v>0</v>
      </c>
      <c r="D355" s="48">
        <f t="shared" si="855"/>
        <v>0</v>
      </c>
      <c r="E355" s="15"/>
      <c r="F355" s="15"/>
      <c r="G355" s="48"/>
      <c r="H355" s="48"/>
      <c r="I355" s="48"/>
      <c r="J355" s="48"/>
      <c r="K355" s="48"/>
      <c r="L355" s="48"/>
      <c r="M355" s="48"/>
      <c r="N355" s="48"/>
      <c r="O355" s="48"/>
      <c r="P355" s="48"/>
      <c r="Q355" s="48"/>
      <c r="R355" s="48"/>
      <c r="S355" s="287"/>
      <c r="T355" s="287"/>
      <c r="U355" s="287"/>
      <c r="V355" s="287"/>
      <c r="W355" s="287"/>
      <c r="X355" s="287"/>
      <c r="Y355" s="287"/>
      <c r="Z355" s="287"/>
      <c r="AA355" s="287"/>
      <c r="AB355" s="287"/>
      <c r="AC355" s="287"/>
      <c r="AD355" s="287"/>
      <c r="AE355" s="287"/>
      <c r="AF355" s="287"/>
      <c r="AG355" s="287"/>
      <c r="AH355" s="48"/>
      <c r="AI355" s="48"/>
      <c r="AJ355" s="48"/>
      <c r="AK355" s="48"/>
      <c r="AL355" s="48"/>
      <c r="AM355" s="14"/>
      <c r="AN355" s="14"/>
      <c r="AO355" s="14"/>
      <c r="AP355" s="14"/>
      <c r="AQ355" s="287"/>
      <c r="AR355" s="287"/>
      <c r="AS355" s="287"/>
      <c r="AT355" s="287"/>
      <c r="AU355" s="287"/>
      <c r="AV355" s="287"/>
      <c r="AW355" s="15"/>
      <c r="AX355" s="15"/>
      <c r="AY355" s="287"/>
      <c r="AZ355" s="287"/>
      <c r="BA355" s="15"/>
      <c r="BB355" s="15"/>
      <c r="BC355" s="287"/>
      <c r="BD355" s="287"/>
      <c r="BE355" s="15"/>
      <c r="BF355" s="15"/>
      <c r="BG355" s="287"/>
      <c r="BH355" s="287"/>
      <c r="BI355" s="287"/>
      <c r="BJ355" s="287"/>
      <c r="BK355" s="287"/>
      <c r="BL355" s="287"/>
      <c r="BM355" s="287"/>
      <c r="BN355" s="287"/>
      <c r="BO355" s="287"/>
      <c r="BP355" s="287"/>
      <c r="BQ355" s="287"/>
      <c r="BR355" s="287"/>
      <c r="BS355" s="287"/>
      <c r="BT355" s="287"/>
      <c r="BU355" s="287"/>
      <c r="BV355" s="287"/>
      <c r="BW355" s="287"/>
      <c r="BX355" s="287"/>
      <c r="BY355" s="287"/>
      <c r="BZ355" s="287"/>
      <c r="CA355" s="15"/>
      <c r="CB355" s="15"/>
      <c r="CC355" s="287"/>
      <c r="CD355" s="287"/>
      <c r="CE355" s="15"/>
      <c r="CF355" s="15"/>
      <c r="CG355" s="287"/>
      <c r="CH355" s="287"/>
      <c r="CI355" s="287"/>
      <c r="CJ355" s="287"/>
      <c r="CK355" s="287"/>
      <c r="CL355" s="287"/>
      <c r="CM355" s="15"/>
      <c r="CN355" s="15"/>
      <c r="CO355" s="287"/>
      <c r="CP355" s="287"/>
      <c r="CQ355" s="15"/>
      <c r="CR355" s="15"/>
      <c r="CS355" s="287"/>
      <c r="CT355" s="287"/>
      <c r="CU355" s="15"/>
      <c r="CV355" s="15"/>
      <c r="CW355" s="287"/>
      <c r="CX355" s="287"/>
      <c r="CY355" s="15"/>
      <c r="CZ355" s="15"/>
      <c r="DA355" s="287"/>
      <c r="DB355" s="275"/>
      <c r="DC355" s="15"/>
      <c r="DD355" s="15"/>
      <c r="DE355" s="287"/>
      <c r="DF355" s="287"/>
      <c r="DG355" s="15"/>
      <c r="DH355" s="15"/>
      <c r="DI355" s="14"/>
      <c r="DJ355" s="14"/>
      <c r="DK355" s="15"/>
      <c r="DL355" s="15"/>
      <c r="DM355" s="14"/>
      <c r="DN355" s="14"/>
      <c r="DO355" s="15"/>
      <c r="DP355" s="15"/>
      <c r="DQ355" s="14"/>
      <c r="DR355" s="14"/>
      <c r="DS355" s="15"/>
      <c r="DT355" s="15"/>
      <c r="DU355" s="14"/>
      <c r="DV355" s="14"/>
      <c r="DW355" s="15"/>
      <c r="DX355" s="15"/>
      <c r="DY355" s="14"/>
      <c r="DZ355" s="14"/>
      <c r="EA355" s="15"/>
      <c r="EB355" s="15"/>
      <c r="EC355" s="14"/>
      <c r="ED355" s="14"/>
      <c r="EE355" s="15"/>
      <c r="EF355" s="15"/>
      <c r="EG355" s="14"/>
      <c r="EH355" s="14"/>
      <c r="EI355" s="15"/>
      <c r="EJ355" s="15"/>
      <c r="EK355" s="14"/>
      <c r="EL355" s="14"/>
      <c r="EM355" s="15"/>
      <c r="EN355" s="15"/>
      <c r="EO355" s="14"/>
      <c r="EP355" s="14"/>
      <c r="EQ355" s="15"/>
      <c r="ER355" s="15"/>
      <c r="ES355" s="14"/>
      <c r="ET355" s="14"/>
      <c r="EU355" s="15"/>
      <c r="EV355" s="15"/>
      <c r="EW355" s="14"/>
      <c r="EX355" s="14"/>
      <c r="EY355" s="15"/>
      <c r="EZ355" s="15"/>
      <c r="FA355" s="14"/>
      <c r="FB355" s="14"/>
      <c r="FC355" s="15"/>
      <c r="FD355" s="15"/>
      <c r="FE355" s="14"/>
      <c r="FF355" s="14"/>
      <c r="FG355" s="15"/>
      <c r="FH355" s="15"/>
      <c r="FI355" s="14"/>
      <c r="FJ355" s="14"/>
      <c r="FK355" s="15"/>
      <c r="FL355" s="15"/>
      <c r="FM355" s="14"/>
      <c r="FN355" s="14"/>
      <c r="FO355" s="15"/>
      <c r="FP355" s="15"/>
      <c r="FQ355" s="14"/>
      <c r="FR355" s="14"/>
      <c r="FS355" s="48"/>
      <c r="FT355" s="15"/>
      <c r="FU355" s="48"/>
      <c r="FV355" s="48"/>
      <c r="FW355" s="48"/>
      <c r="FX355" s="15"/>
      <c r="FY355" s="48"/>
      <c r="FZ355" s="48"/>
      <c r="GA355" s="48"/>
      <c r="GB355" s="15"/>
      <c r="GC355" s="48"/>
      <c r="GD355" s="48"/>
      <c r="GE355" s="48"/>
      <c r="GF355" s="15"/>
      <c r="GG355" s="48"/>
      <c r="GH355" s="48"/>
      <c r="GI355" s="48"/>
      <c r="GJ355" s="15"/>
      <c r="GK355" s="48"/>
      <c r="GL355" s="48"/>
      <c r="GM355" s="48"/>
      <c r="GN355" s="15"/>
      <c r="GO355" s="48"/>
      <c r="GP355" s="48"/>
      <c r="GQ355" s="48"/>
      <c r="GR355" s="15"/>
      <c r="GS355" s="48"/>
      <c r="GT355" s="48"/>
      <c r="GU355" s="48"/>
      <c r="GV355" s="15"/>
      <c r="GW355" s="48"/>
      <c r="GX355" s="48"/>
      <c r="GY355" s="48"/>
      <c r="GZ355" s="15"/>
      <c r="HA355" s="48"/>
      <c r="HB355" s="48"/>
      <c r="HC355" s="48"/>
      <c r="HD355" s="15"/>
      <c r="HE355" s="48"/>
      <c r="HF355" s="48"/>
      <c r="HG355" s="48"/>
      <c r="HH355" s="48"/>
      <c r="HI355" s="48"/>
      <c r="HJ355" s="48"/>
      <c r="HK355" s="48"/>
      <c r="HL355" s="15"/>
      <c r="HM355" s="14"/>
      <c r="HN355" s="14"/>
      <c r="HO355" s="48"/>
      <c r="HP355" s="15"/>
      <c r="HQ355" s="14"/>
      <c r="HR355" s="14"/>
      <c r="HS355" s="48"/>
      <c r="HT355" s="15"/>
      <c r="HU355" s="14"/>
      <c r="HV355" s="14"/>
      <c r="HW355" s="48"/>
      <c r="HX355" s="15"/>
      <c r="HY355" s="14"/>
      <c r="HZ355" s="14"/>
      <c r="IA355" s="48"/>
      <c r="IB355" s="15"/>
      <c r="IC355" s="14"/>
      <c r="ID355" s="14"/>
      <c r="IE355" s="48"/>
      <c r="IF355" s="15"/>
      <c r="IG355" s="14"/>
      <c r="IH355" s="14"/>
      <c r="II355" s="48"/>
      <c r="IJ355" s="15"/>
      <c r="IK355" s="14"/>
      <c r="IL355" s="14"/>
      <c r="IM355" s="48"/>
      <c r="IN355" s="15"/>
      <c r="IO355" s="14"/>
      <c r="IP355" s="14"/>
      <c r="IQ355" s="48"/>
      <c r="IR355" s="15"/>
      <c r="IS355" s="14"/>
    </row>
    <row r="356" spans="1:253" s="26" customFormat="1" ht="31.5" x14ac:dyDescent="0.25">
      <c r="A356" s="118" t="s">
        <v>398</v>
      </c>
      <c r="B356" s="78">
        <f t="shared" si="853"/>
        <v>504.2</v>
      </c>
      <c r="C356" s="78">
        <f t="shared" si="854"/>
        <v>12409.8</v>
      </c>
      <c r="D356" s="78">
        <f t="shared" si="855"/>
        <v>12409.8</v>
      </c>
      <c r="E356" s="81">
        <f t="shared" ref="E356" si="914">D356/C356*100</f>
        <v>100</v>
      </c>
      <c r="F356" s="81"/>
      <c r="G356" s="81">
        <f>G357+G358+G359</f>
        <v>0</v>
      </c>
      <c r="H356" s="81">
        <f t="shared" ref="H356:BP356" si="915">H357+H358+H359</f>
        <v>0</v>
      </c>
      <c r="I356" s="81">
        <f t="shared" si="915"/>
        <v>0</v>
      </c>
      <c r="J356" s="81"/>
      <c r="K356" s="81">
        <f t="shared" si="915"/>
        <v>0</v>
      </c>
      <c r="L356" s="81">
        <f t="shared" si="915"/>
        <v>0</v>
      </c>
      <c r="M356" s="81">
        <f t="shared" si="915"/>
        <v>0</v>
      </c>
      <c r="N356" s="81">
        <f t="shared" ref="N356" si="916">N357+N358+N359</f>
        <v>0</v>
      </c>
      <c r="O356" s="81">
        <f t="shared" si="915"/>
        <v>0</v>
      </c>
      <c r="P356" s="81">
        <f t="shared" si="915"/>
        <v>0</v>
      </c>
      <c r="Q356" s="81">
        <f t="shared" si="915"/>
        <v>0</v>
      </c>
      <c r="R356" s="81"/>
      <c r="S356" s="81">
        <f t="shared" si="915"/>
        <v>0</v>
      </c>
      <c r="T356" s="81">
        <f t="shared" si="915"/>
        <v>0</v>
      </c>
      <c r="U356" s="81">
        <f t="shared" si="915"/>
        <v>0</v>
      </c>
      <c r="V356" s="81"/>
      <c r="W356" s="81">
        <f t="shared" si="915"/>
        <v>0</v>
      </c>
      <c r="X356" s="81">
        <f t="shared" si="915"/>
        <v>0</v>
      </c>
      <c r="Y356" s="81">
        <f t="shared" si="915"/>
        <v>0</v>
      </c>
      <c r="Z356" s="81">
        <f t="shared" ref="Z356" si="917">Z357+Z358+Z359</f>
        <v>0</v>
      </c>
      <c r="AA356" s="81">
        <f t="shared" si="915"/>
        <v>0</v>
      </c>
      <c r="AB356" s="81">
        <f t="shared" si="915"/>
        <v>0</v>
      </c>
      <c r="AC356" s="81">
        <f t="shared" si="915"/>
        <v>0</v>
      </c>
      <c r="AD356" s="81">
        <f t="shared" ref="AD356" si="918">AD357+AD358+AD359</f>
        <v>0</v>
      </c>
      <c r="AE356" s="81">
        <f t="shared" si="915"/>
        <v>0</v>
      </c>
      <c r="AF356" s="81">
        <f t="shared" ref="AF356" si="919">AF357+AF358+AF359</f>
        <v>0</v>
      </c>
      <c r="AG356" s="81">
        <f t="shared" si="915"/>
        <v>0</v>
      </c>
      <c r="AH356" s="81">
        <f t="shared" ref="AH356" si="920">AH357+AH358+AH359</f>
        <v>504.2</v>
      </c>
      <c r="AI356" s="81">
        <f t="shared" si="915"/>
        <v>504.2</v>
      </c>
      <c r="AJ356" s="81">
        <f t="shared" ref="AJ356" si="921">AJ357+AJ358+AJ359</f>
        <v>504.2</v>
      </c>
      <c r="AK356" s="79">
        <f t="shared" si="213"/>
        <v>100</v>
      </c>
      <c r="AL356" s="79"/>
      <c r="AM356" s="81">
        <f t="shared" si="915"/>
        <v>0</v>
      </c>
      <c r="AN356" s="81">
        <f t="shared" ref="AN356" si="922">AN357+AN358+AN359</f>
        <v>0</v>
      </c>
      <c r="AO356" s="79"/>
      <c r="AP356" s="79"/>
      <c r="AQ356" s="81">
        <f t="shared" si="915"/>
        <v>0</v>
      </c>
      <c r="AR356" s="81">
        <f t="shared" si="915"/>
        <v>0</v>
      </c>
      <c r="AS356" s="81">
        <f t="shared" si="915"/>
        <v>0</v>
      </c>
      <c r="AT356" s="81"/>
      <c r="AU356" s="81">
        <f>SUM(AU357:AU366)</f>
        <v>412</v>
      </c>
      <c r="AV356" s="81">
        <f t="shared" ref="AV356:AZ356" si="923">SUM(AV357:AV366)</f>
        <v>412</v>
      </c>
      <c r="AW356" s="81">
        <f t="shared" si="913"/>
        <v>100</v>
      </c>
      <c r="AX356" s="81"/>
      <c r="AY356" s="81">
        <f t="shared" si="923"/>
        <v>1615</v>
      </c>
      <c r="AZ356" s="81">
        <f t="shared" si="923"/>
        <v>1615</v>
      </c>
      <c r="BA356" s="81">
        <f t="shared" ref="BA356:BA357" si="924">AZ356/AY356*100</f>
        <v>100</v>
      </c>
      <c r="BB356" s="81"/>
      <c r="BC356" s="81">
        <f t="shared" si="915"/>
        <v>1200</v>
      </c>
      <c r="BD356" s="81">
        <f t="shared" ref="BD356" si="925">BD357+BD358+BD359</f>
        <v>1200</v>
      </c>
      <c r="BE356" s="81">
        <f t="shared" si="846"/>
        <v>100</v>
      </c>
      <c r="BF356" s="81"/>
      <c r="BG356" s="81">
        <f t="shared" si="915"/>
        <v>0</v>
      </c>
      <c r="BH356" s="81">
        <f t="shared" si="915"/>
        <v>0</v>
      </c>
      <c r="BI356" s="81">
        <f t="shared" si="915"/>
        <v>0</v>
      </c>
      <c r="BJ356" s="81"/>
      <c r="BK356" s="81">
        <f t="shared" si="915"/>
        <v>0</v>
      </c>
      <c r="BL356" s="81">
        <f t="shared" si="915"/>
        <v>0</v>
      </c>
      <c r="BM356" s="81">
        <f t="shared" si="915"/>
        <v>0</v>
      </c>
      <c r="BN356" s="81"/>
      <c r="BO356" s="81">
        <f t="shared" si="915"/>
        <v>0</v>
      </c>
      <c r="BP356" s="81">
        <f t="shared" si="915"/>
        <v>0</v>
      </c>
      <c r="BQ356" s="81">
        <f t="shared" ref="BQ356:BY356" si="926">BQ357+BQ358+BQ359</f>
        <v>0</v>
      </c>
      <c r="BR356" s="81"/>
      <c r="BS356" s="81">
        <f t="shared" si="926"/>
        <v>0</v>
      </c>
      <c r="BT356" s="81">
        <f t="shared" si="926"/>
        <v>0</v>
      </c>
      <c r="BU356" s="81">
        <f t="shared" si="926"/>
        <v>0</v>
      </c>
      <c r="BV356" s="81"/>
      <c r="BW356" s="81">
        <f t="shared" si="926"/>
        <v>0</v>
      </c>
      <c r="BX356" s="81">
        <f t="shared" si="926"/>
        <v>0</v>
      </c>
      <c r="BY356" s="81">
        <f t="shared" si="926"/>
        <v>0</v>
      </c>
      <c r="BZ356" s="81"/>
      <c r="CA356" s="81">
        <f>SUM(CA357:CA366)</f>
        <v>1006.7</v>
      </c>
      <c r="CB356" s="81">
        <f>SUM(CB357:CB366)</f>
        <v>1006.7</v>
      </c>
      <c r="CC356" s="79">
        <f t="shared" ref="CC356:CC366" si="927">CB356/CA356*100</f>
        <v>100</v>
      </c>
      <c r="CD356" s="79"/>
      <c r="CE356" s="81"/>
      <c r="CF356" s="81">
        <f>SUM(CF357:CF366)</f>
        <v>0</v>
      </c>
      <c r="CG356" s="79"/>
      <c r="CH356" s="79"/>
      <c r="CI356" s="81">
        <f t="shared" ref="CI356:CK356" si="928">CI357+CI358+CI359</f>
        <v>0</v>
      </c>
      <c r="CJ356" s="81">
        <f t="shared" si="928"/>
        <v>0</v>
      </c>
      <c r="CK356" s="81">
        <f t="shared" si="928"/>
        <v>0</v>
      </c>
      <c r="CL356" s="81"/>
      <c r="CM356" s="81">
        <f>SUM(CM357:CM366)</f>
        <v>0</v>
      </c>
      <c r="CN356" s="81">
        <f>SUM(CN357:CN366)</f>
        <v>0</v>
      </c>
      <c r="CO356" s="79"/>
      <c r="CP356" s="79"/>
      <c r="CQ356" s="81">
        <f>SUM(CQ357:CQ366)</f>
        <v>0</v>
      </c>
      <c r="CR356" s="81">
        <f>SUM(CR357:CR366)</f>
        <v>0</v>
      </c>
      <c r="CS356" s="79"/>
      <c r="CT356" s="79"/>
      <c r="CU356" s="81">
        <f>SUM(CU357:CU366)</f>
        <v>0</v>
      </c>
      <c r="CV356" s="81">
        <f>SUM(CV357:CV366)</f>
        <v>0</v>
      </c>
      <c r="CW356" s="79"/>
      <c r="CX356" s="79"/>
      <c r="CY356" s="81">
        <f>SUM(CY357:CY366)</f>
        <v>0</v>
      </c>
      <c r="CZ356" s="81">
        <f>SUM(CZ357:CZ366)</f>
        <v>0</v>
      </c>
      <c r="DA356" s="79"/>
      <c r="DB356" s="153"/>
      <c r="DC356" s="81">
        <f>SUM(DC357:DC366)</f>
        <v>6932.4</v>
      </c>
      <c r="DD356" s="81">
        <f>SUM(DD357:DD366)</f>
        <v>6932.4</v>
      </c>
      <c r="DE356" s="79">
        <f>DD356/DC356*100</f>
        <v>100</v>
      </c>
      <c r="DF356" s="79"/>
      <c r="DG356" s="81">
        <f>SUM(DG357:DG366)</f>
        <v>160</v>
      </c>
      <c r="DH356" s="81">
        <f>SUM(DH357:DH366)</f>
        <v>160</v>
      </c>
      <c r="DI356" s="79">
        <f t="shared" si="875"/>
        <v>100</v>
      </c>
      <c r="DJ356" s="79"/>
      <c r="DK356" s="81">
        <f>SUM(DK357:DK366)</f>
        <v>0</v>
      </c>
      <c r="DL356" s="81">
        <f>SUM(DL357:DL366)</f>
        <v>0</v>
      </c>
      <c r="DM356" s="79"/>
      <c r="DN356" s="79"/>
      <c r="DO356" s="81">
        <f>SUM(DO357:DO366)</f>
        <v>0</v>
      </c>
      <c r="DP356" s="81">
        <f>SUM(DP357:DP366)</f>
        <v>0</v>
      </c>
      <c r="DQ356" s="79"/>
      <c r="DR356" s="79"/>
      <c r="DS356" s="81">
        <f>SUM(DS357:DS366)</f>
        <v>35</v>
      </c>
      <c r="DT356" s="81">
        <f>SUM(DT357:DT366)</f>
        <v>35</v>
      </c>
      <c r="DU356" s="79">
        <f t="shared" ref="DU356:DU357" si="929">DT356/DS356*100</f>
        <v>100</v>
      </c>
      <c r="DV356" s="79"/>
      <c r="DW356" s="81">
        <f>SUM(DW357:DW366)</f>
        <v>0</v>
      </c>
      <c r="DX356" s="81">
        <f>SUM(DX357:DX366)</f>
        <v>0</v>
      </c>
      <c r="DY356" s="79"/>
      <c r="DZ356" s="79"/>
      <c r="EA356" s="81">
        <f>SUM(EA357:EA366)</f>
        <v>0</v>
      </c>
      <c r="EB356" s="81">
        <f>SUM(EB357:EB366)</f>
        <v>0</v>
      </c>
      <c r="EC356" s="79"/>
      <c r="ED356" s="79"/>
      <c r="EE356" s="81">
        <f>SUM(EE357:EE366)</f>
        <v>0</v>
      </c>
      <c r="EF356" s="81">
        <f>SUM(EF357:EF366)</f>
        <v>0</v>
      </c>
      <c r="EG356" s="79"/>
      <c r="EH356" s="79"/>
      <c r="EI356" s="81">
        <f>SUM(EI357:EI366)</f>
        <v>0</v>
      </c>
      <c r="EJ356" s="81">
        <f>SUM(EJ357:EJ366)</f>
        <v>0</v>
      </c>
      <c r="EK356" s="79"/>
      <c r="EL356" s="79"/>
      <c r="EM356" s="81">
        <f>SUM(EM357:EM366)</f>
        <v>0</v>
      </c>
      <c r="EN356" s="81">
        <f>SUM(EN357:EN366)</f>
        <v>0</v>
      </c>
      <c r="EO356" s="79"/>
      <c r="EP356" s="79"/>
      <c r="EQ356" s="81">
        <f>SUM(EQ357:EQ366)</f>
        <v>0</v>
      </c>
      <c r="ER356" s="81">
        <f>SUM(ER357:ER366)</f>
        <v>0</v>
      </c>
      <c r="ES356" s="79"/>
      <c r="ET356" s="79"/>
      <c r="EU356" s="81">
        <f>SUM(EU357:EU366)</f>
        <v>0</v>
      </c>
      <c r="EV356" s="81">
        <f>SUM(EV357:EV366)</f>
        <v>0</v>
      </c>
      <c r="EW356" s="79"/>
      <c r="EX356" s="79"/>
      <c r="EY356" s="81">
        <f>SUM(EY357:EY366)</f>
        <v>0</v>
      </c>
      <c r="EZ356" s="81">
        <f>SUM(EZ357:EZ366)</f>
        <v>0</v>
      </c>
      <c r="FA356" s="79"/>
      <c r="FB356" s="79"/>
      <c r="FC356" s="81">
        <f>SUM(FC357:FC366)</f>
        <v>0</v>
      </c>
      <c r="FD356" s="81">
        <f>SUM(FD357:FD366)</f>
        <v>0</v>
      </c>
      <c r="FE356" s="79"/>
      <c r="FF356" s="79"/>
      <c r="FG356" s="81">
        <f>SUM(FG357:FG366)</f>
        <v>0</v>
      </c>
      <c r="FH356" s="81">
        <f>SUM(FH357:FH366)</f>
        <v>0</v>
      </c>
      <c r="FI356" s="79"/>
      <c r="FJ356" s="79"/>
      <c r="FK356" s="81">
        <f>SUM(FK357:FK366)</f>
        <v>0</v>
      </c>
      <c r="FL356" s="81">
        <f>SUM(FL357:FL366)</f>
        <v>0</v>
      </c>
      <c r="FM356" s="79"/>
      <c r="FN356" s="79"/>
      <c r="FO356" s="81">
        <f>SUM(FO357:FO366)</f>
        <v>0</v>
      </c>
      <c r="FP356" s="81">
        <f>SUM(FP357:FP366)</f>
        <v>0</v>
      </c>
      <c r="FQ356" s="79"/>
      <c r="FR356" s="79"/>
      <c r="FS356" s="81">
        <f t="shared" ref="FS356:FT356" si="930">FS357+FS358+FS359</f>
        <v>504.5</v>
      </c>
      <c r="FT356" s="81">
        <f t="shared" si="930"/>
        <v>504.5</v>
      </c>
      <c r="FU356" s="79">
        <f t="shared" ref="FU356:FU357" si="931">FT356/FS356*100</f>
        <v>100</v>
      </c>
      <c r="FV356" s="79"/>
      <c r="FW356" s="81">
        <f t="shared" ref="FW356:FX356" si="932">FW357+FW358+FW359</f>
        <v>0</v>
      </c>
      <c r="FX356" s="81">
        <f t="shared" si="932"/>
        <v>0</v>
      </c>
      <c r="FY356" s="79"/>
      <c r="FZ356" s="79"/>
      <c r="GA356" s="81"/>
      <c r="GB356" s="81"/>
      <c r="GC356" s="79"/>
      <c r="GD356" s="79"/>
      <c r="GE356" s="81"/>
      <c r="GF356" s="81"/>
      <c r="GG356" s="79"/>
      <c r="GH356" s="79"/>
      <c r="GI356" s="81"/>
      <c r="GJ356" s="81"/>
      <c r="GK356" s="79"/>
      <c r="GL356" s="79"/>
      <c r="GM356" s="81"/>
      <c r="GN356" s="81"/>
      <c r="GO356" s="79"/>
      <c r="GP356" s="79"/>
      <c r="GQ356" s="81"/>
      <c r="GR356" s="81"/>
      <c r="GS356" s="79"/>
      <c r="GT356" s="79"/>
      <c r="GU356" s="81"/>
      <c r="GV356" s="81"/>
      <c r="GW356" s="79"/>
      <c r="GX356" s="79"/>
      <c r="GY356" s="81"/>
      <c r="GZ356" s="81"/>
      <c r="HA356" s="79"/>
      <c r="HB356" s="79"/>
      <c r="HC356" s="81"/>
      <c r="HD356" s="81"/>
      <c r="HE356" s="79"/>
      <c r="HF356" s="79"/>
      <c r="HG356" s="81"/>
      <c r="HH356" s="81"/>
      <c r="HI356" s="79"/>
      <c r="HJ356" s="79"/>
      <c r="HK356" s="81">
        <f>SUM(HK357:HK366)</f>
        <v>40</v>
      </c>
      <c r="HL356" s="81">
        <f>SUM(HL357:HL366)</f>
        <v>40</v>
      </c>
      <c r="HM356" s="79">
        <f t="shared" si="874"/>
        <v>100</v>
      </c>
      <c r="HN356" s="79"/>
      <c r="HO356" s="81"/>
      <c r="HP356" s="81"/>
      <c r="HQ356" s="79"/>
      <c r="HR356" s="79"/>
      <c r="HS356" s="81"/>
      <c r="HT356" s="81"/>
      <c r="HU356" s="79"/>
      <c r="HV356" s="79"/>
      <c r="HW356" s="81"/>
      <c r="HX356" s="81"/>
      <c r="HY356" s="79"/>
      <c r="HZ356" s="79"/>
      <c r="IA356" s="81"/>
      <c r="IB356" s="81"/>
      <c r="IC356" s="79"/>
      <c r="ID356" s="79"/>
      <c r="IE356" s="81"/>
      <c r="IF356" s="81"/>
      <c r="IG356" s="79"/>
      <c r="IH356" s="79"/>
      <c r="II356" s="81"/>
      <c r="IJ356" s="81"/>
      <c r="IK356" s="79"/>
      <c r="IL356" s="79"/>
      <c r="IM356" s="81"/>
      <c r="IN356" s="81"/>
      <c r="IO356" s="79"/>
      <c r="IP356" s="79"/>
      <c r="IQ356" s="81"/>
      <c r="IR356" s="81"/>
      <c r="IS356" s="79"/>
    </row>
    <row r="357" spans="1:253" s="12" customFormat="1" ht="31.5" x14ac:dyDescent="0.25">
      <c r="A357" s="57" t="s">
        <v>341</v>
      </c>
      <c r="B357" s="48">
        <f t="shared" si="853"/>
        <v>504.2</v>
      </c>
      <c r="C357" s="48">
        <f t="shared" si="854"/>
        <v>11663.3</v>
      </c>
      <c r="D357" s="48">
        <f t="shared" si="855"/>
        <v>11663.3</v>
      </c>
      <c r="E357" s="15">
        <f t="shared" si="133"/>
        <v>100</v>
      </c>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4"/>
      <c r="AD357" s="15"/>
      <c r="AE357" s="15"/>
      <c r="AF357" s="15"/>
      <c r="AG357" s="14"/>
      <c r="AH357" s="15">
        <v>504.2</v>
      </c>
      <c r="AI357" s="15">
        <v>504.2</v>
      </c>
      <c r="AJ357" s="15">
        <v>504.2</v>
      </c>
      <c r="AK357" s="14">
        <f t="shared" si="213"/>
        <v>100</v>
      </c>
      <c r="AL357" s="14"/>
      <c r="AM357" s="15"/>
      <c r="AN357" s="15"/>
      <c r="AO357" s="14"/>
      <c r="AP357" s="14"/>
      <c r="AQ357" s="15"/>
      <c r="AR357" s="15"/>
      <c r="AS357" s="14"/>
      <c r="AT357" s="14"/>
      <c r="AU357" s="15">
        <v>412</v>
      </c>
      <c r="AV357" s="15">
        <v>412</v>
      </c>
      <c r="AW357" s="15">
        <f t="shared" si="913"/>
        <v>100</v>
      </c>
      <c r="AX357" s="15"/>
      <c r="AY357" s="14">
        <v>1615</v>
      </c>
      <c r="AZ357" s="14">
        <v>1615</v>
      </c>
      <c r="BA357" s="15">
        <f t="shared" si="924"/>
        <v>100</v>
      </c>
      <c r="BB357" s="15"/>
      <c r="BC357" s="15">
        <v>1200</v>
      </c>
      <c r="BD357" s="15">
        <v>1200</v>
      </c>
      <c r="BE357" s="15">
        <f t="shared" si="846"/>
        <v>100</v>
      </c>
      <c r="BF357" s="15"/>
      <c r="BG357" s="15"/>
      <c r="BH357" s="15"/>
      <c r="BI357" s="14"/>
      <c r="BJ357" s="14"/>
      <c r="BK357" s="15"/>
      <c r="BL357" s="15"/>
      <c r="BM357" s="14"/>
      <c r="BN357" s="14"/>
      <c r="BO357" s="15"/>
      <c r="BP357" s="15"/>
      <c r="BQ357" s="14"/>
      <c r="BR357" s="14"/>
      <c r="BS357" s="15"/>
      <c r="BT357" s="15"/>
      <c r="BU357" s="14"/>
      <c r="BV357" s="14"/>
      <c r="BW357" s="15"/>
      <c r="BX357" s="15"/>
      <c r="BY357" s="14"/>
      <c r="BZ357" s="14"/>
      <c r="CA357" s="15">
        <v>260.2</v>
      </c>
      <c r="CB357" s="15">
        <v>260.2</v>
      </c>
      <c r="CC357" s="14">
        <f t="shared" si="927"/>
        <v>100</v>
      </c>
      <c r="CD357" s="14"/>
      <c r="CE357" s="15"/>
      <c r="CF357" s="15"/>
      <c r="CG357" s="14"/>
      <c r="CH357" s="14"/>
      <c r="CI357" s="15"/>
      <c r="CJ357" s="15"/>
      <c r="CK357" s="14"/>
      <c r="CL357" s="14"/>
      <c r="CM357" s="15"/>
      <c r="CN357" s="15"/>
      <c r="CO357" s="14"/>
      <c r="CP357" s="14"/>
      <c r="CQ357" s="15"/>
      <c r="CR357" s="15"/>
      <c r="CS357" s="14"/>
      <c r="CT357" s="14"/>
      <c r="CU357" s="15"/>
      <c r="CV357" s="15"/>
      <c r="CW357" s="14"/>
      <c r="CX357" s="14"/>
      <c r="CY357" s="15"/>
      <c r="CZ357" s="15"/>
      <c r="DA357" s="14"/>
      <c r="DB357" s="155"/>
      <c r="DC357" s="14">
        <v>6932.4</v>
      </c>
      <c r="DD357" s="14">
        <v>6932.4</v>
      </c>
      <c r="DE357" s="14">
        <f>DD357/DC357*100</f>
        <v>100</v>
      </c>
      <c r="DF357" s="14"/>
      <c r="DG357" s="14">
        <v>160</v>
      </c>
      <c r="DH357" s="14">
        <v>160</v>
      </c>
      <c r="DI357" s="14">
        <f t="shared" si="875"/>
        <v>100</v>
      </c>
      <c r="DJ357" s="14"/>
      <c r="DK357" s="14"/>
      <c r="DL357" s="14"/>
      <c r="DM357" s="14"/>
      <c r="DN357" s="14"/>
      <c r="DO357" s="14"/>
      <c r="DP357" s="14"/>
      <c r="DQ357" s="14"/>
      <c r="DR357" s="14"/>
      <c r="DS357" s="14">
        <v>35</v>
      </c>
      <c r="DT357" s="14">
        <v>35</v>
      </c>
      <c r="DU357" s="14">
        <f t="shared" si="929"/>
        <v>100</v>
      </c>
      <c r="DV357" s="14"/>
      <c r="DW357" s="14"/>
      <c r="DX357" s="14"/>
      <c r="DY357" s="14"/>
      <c r="DZ357" s="14"/>
      <c r="EA357" s="14"/>
      <c r="EB357" s="14"/>
      <c r="EC357" s="14"/>
      <c r="ED357" s="14"/>
      <c r="EE357" s="14"/>
      <c r="EF357" s="14"/>
      <c r="EG357" s="14"/>
      <c r="EH357" s="14"/>
      <c r="EI357" s="14"/>
      <c r="EJ357" s="14"/>
      <c r="EK357" s="14"/>
      <c r="EL357" s="14"/>
      <c r="EM357" s="14"/>
      <c r="EN357" s="14"/>
      <c r="EO357" s="14"/>
      <c r="EP357" s="14"/>
      <c r="EQ357" s="14"/>
      <c r="ER357" s="14"/>
      <c r="ES357" s="14"/>
      <c r="ET357" s="14"/>
      <c r="EU357" s="14"/>
      <c r="EV357" s="14"/>
      <c r="EW357" s="14"/>
      <c r="EX357" s="14"/>
      <c r="EY357" s="14"/>
      <c r="EZ357" s="14"/>
      <c r="FA357" s="14"/>
      <c r="FB357" s="14"/>
      <c r="FC357" s="14"/>
      <c r="FD357" s="14"/>
      <c r="FE357" s="14"/>
      <c r="FF357" s="14"/>
      <c r="FG357" s="14"/>
      <c r="FH357" s="14"/>
      <c r="FI357" s="14"/>
      <c r="FJ357" s="14"/>
      <c r="FK357" s="14"/>
      <c r="FL357" s="14"/>
      <c r="FM357" s="14"/>
      <c r="FN357" s="14"/>
      <c r="FO357" s="14"/>
      <c r="FP357" s="14"/>
      <c r="FQ357" s="14"/>
      <c r="FR357" s="14"/>
      <c r="FS357" s="133">
        <v>504.5</v>
      </c>
      <c r="FT357" s="15">
        <v>504.5</v>
      </c>
      <c r="FU357" s="14">
        <f t="shared" si="931"/>
        <v>100</v>
      </c>
      <c r="FV357" s="14"/>
      <c r="FW357" s="133"/>
      <c r="FX357" s="15"/>
      <c r="FY357" s="14"/>
      <c r="FZ357" s="14"/>
      <c r="GA357" s="133"/>
      <c r="GB357" s="15"/>
      <c r="GC357" s="14"/>
      <c r="GD357" s="14"/>
      <c r="GE357" s="133"/>
      <c r="GF357" s="15"/>
      <c r="GG357" s="14"/>
      <c r="GH357" s="14"/>
      <c r="GI357" s="133"/>
      <c r="GJ357" s="15"/>
      <c r="GK357" s="14"/>
      <c r="GL357" s="14"/>
      <c r="GM357" s="133"/>
      <c r="GN357" s="15"/>
      <c r="GO357" s="14"/>
      <c r="GP357" s="14"/>
      <c r="GQ357" s="133"/>
      <c r="GR357" s="15"/>
      <c r="GS357" s="14"/>
      <c r="GT357" s="14"/>
      <c r="GU357" s="133"/>
      <c r="GV357" s="15"/>
      <c r="GW357" s="14"/>
      <c r="GX357" s="14"/>
      <c r="GY357" s="133"/>
      <c r="GZ357" s="15"/>
      <c r="HA357" s="14"/>
      <c r="HB357" s="14"/>
      <c r="HC357" s="133"/>
      <c r="HD357" s="15"/>
      <c r="HE357" s="14"/>
      <c r="HF357" s="14"/>
      <c r="HG357" s="133"/>
      <c r="HH357" s="133"/>
      <c r="HI357" s="14"/>
      <c r="HJ357" s="14"/>
      <c r="HK357" s="133">
        <v>40</v>
      </c>
      <c r="HL357" s="133">
        <v>40</v>
      </c>
      <c r="HM357" s="14">
        <f t="shared" si="874"/>
        <v>100</v>
      </c>
      <c r="HN357" s="14"/>
      <c r="HO357" s="133"/>
      <c r="HP357" s="133"/>
      <c r="HQ357" s="14"/>
      <c r="HR357" s="14"/>
      <c r="HS357" s="133"/>
      <c r="HT357" s="133"/>
      <c r="HU357" s="14"/>
      <c r="HV357" s="14"/>
      <c r="HW357" s="133"/>
      <c r="HX357" s="133"/>
      <c r="HY357" s="14"/>
      <c r="HZ357" s="14"/>
      <c r="IA357" s="133"/>
      <c r="IB357" s="133"/>
      <c r="IC357" s="14"/>
      <c r="ID357" s="14"/>
      <c r="IE357" s="133"/>
      <c r="IF357" s="133"/>
      <c r="IG357" s="14"/>
      <c r="IH357" s="14"/>
      <c r="II357" s="133"/>
      <c r="IJ357" s="133"/>
      <c r="IK357" s="14"/>
      <c r="IL357" s="14"/>
      <c r="IM357" s="133"/>
      <c r="IN357" s="133"/>
      <c r="IO357" s="14"/>
      <c r="IP357" s="14"/>
      <c r="IQ357" s="133"/>
      <c r="IR357" s="133"/>
      <c r="IS357" s="14"/>
    </row>
    <row r="358" spans="1:253" s="12" customFormat="1" ht="15.75" x14ac:dyDescent="0.25">
      <c r="A358" s="57" t="s">
        <v>396</v>
      </c>
      <c r="B358" s="48">
        <f t="shared" si="853"/>
        <v>0</v>
      </c>
      <c r="C358" s="48">
        <f t="shared" si="854"/>
        <v>3.2</v>
      </c>
      <c r="D358" s="48">
        <f t="shared" si="855"/>
        <v>3.2</v>
      </c>
      <c r="E358" s="15">
        <f t="shared" si="133"/>
        <v>100</v>
      </c>
      <c r="F358" s="15"/>
      <c r="G358" s="48"/>
      <c r="H358" s="48"/>
      <c r="I358" s="48"/>
      <c r="J358" s="48"/>
      <c r="K358" s="48"/>
      <c r="L358" s="48"/>
      <c r="M358" s="48"/>
      <c r="N358" s="48"/>
      <c r="O358" s="48"/>
      <c r="P358" s="48"/>
      <c r="Q358" s="48"/>
      <c r="R358" s="48"/>
      <c r="S358" s="287"/>
      <c r="T358" s="287"/>
      <c r="U358" s="287"/>
      <c r="V358" s="287"/>
      <c r="W358" s="287"/>
      <c r="X358" s="287"/>
      <c r="Y358" s="287"/>
      <c r="Z358" s="287"/>
      <c r="AA358" s="287"/>
      <c r="AB358" s="287"/>
      <c r="AC358" s="287"/>
      <c r="AD358" s="287"/>
      <c r="AE358" s="287"/>
      <c r="AF358" s="287"/>
      <c r="AG358" s="287"/>
      <c r="AH358" s="48"/>
      <c r="AI358" s="48"/>
      <c r="AJ358" s="48"/>
      <c r="AK358" s="48"/>
      <c r="AL358" s="48"/>
      <c r="AM358" s="287"/>
      <c r="AN358" s="287"/>
      <c r="AO358" s="14"/>
      <c r="AP358" s="14"/>
      <c r="AQ358" s="287"/>
      <c r="AR358" s="287"/>
      <c r="AS358" s="287"/>
      <c r="AT358" s="287"/>
      <c r="AU358" s="287"/>
      <c r="AV358" s="287"/>
      <c r="AW358" s="81"/>
      <c r="AX358" s="81"/>
      <c r="AY358" s="287"/>
      <c r="AZ358" s="287"/>
      <c r="BA358" s="287"/>
      <c r="BB358" s="287"/>
      <c r="BC358" s="287"/>
      <c r="BD358" s="287"/>
      <c r="BE358" s="15"/>
      <c r="BF358" s="15"/>
      <c r="BG358" s="287"/>
      <c r="BH358" s="287"/>
      <c r="BI358" s="287"/>
      <c r="BJ358" s="287"/>
      <c r="BK358" s="287"/>
      <c r="BL358" s="287"/>
      <c r="BM358" s="287"/>
      <c r="BN358" s="287"/>
      <c r="BO358" s="287"/>
      <c r="BP358" s="287"/>
      <c r="BQ358" s="287"/>
      <c r="BR358" s="287"/>
      <c r="BS358" s="287"/>
      <c r="BT358" s="287"/>
      <c r="BU358" s="287"/>
      <c r="BV358" s="287"/>
      <c r="BW358" s="287"/>
      <c r="BX358" s="287"/>
      <c r="BY358" s="287"/>
      <c r="BZ358" s="287"/>
      <c r="CA358" s="15">
        <v>3.2</v>
      </c>
      <c r="CB358" s="15">
        <v>3.2</v>
      </c>
      <c r="CC358" s="14">
        <f t="shared" si="927"/>
        <v>100</v>
      </c>
      <c r="CD358" s="14"/>
      <c r="CE358" s="15"/>
      <c r="CF358" s="15"/>
      <c r="CG358" s="287"/>
      <c r="CH358" s="287"/>
      <c r="CI358" s="287"/>
      <c r="CJ358" s="287"/>
      <c r="CK358" s="287"/>
      <c r="CL358" s="287"/>
      <c r="CM358" s="15"/>
      <c r="CN358" s="15"/>
      <c r="CO358" s="287"/>
      <c r="CP358" s="287"/>
      <c r="CQ358" s="15"/>
      <c r="CR358" s="15"/>
      <c r="CS358" s="287"/>
      <c r="CT358" s="287"/>
      <c r="CU358" s="15"/>
      <c r="CV358" s="15"/>
      <c r="CW358" s="287"/>
      <c r="CX358" s="287"/>
      <c r="CY358" s="15"/>
      <c r="CZ358" s="15"/>
      <c r="DA358" s="287"/>
      <c r="DB358" s="275"/>
      <c r="DC358" s="15"/>
      <c r="DD358" s="15"/>
      <c r="DE358" s="287"/>
      <c r="DF358" s="287"/>
      <c r="DG358" s="15"/>
      <c r="DH358" s="15"/>
      <c r="DI358" s="14"/>
      <c r="DJ358" s="14"/>
      <c r="DK358" s="15"/>
      <c r="DL358" s="15"/>
      <c r="DM358" s="14"/>
      <c r="DN358" s="14"/>
      <c r="DO358" s="15"/>
      <c r="DP358" s="15"/>
      <c r="DQ358" s="14"/>
      <c r="DR358" s="14"/>
      <c r="DS358" s="15"/>
      <c r="DT358" s="15"/>
      <c r="DU358" s="14"/>
      <c r="DV358" s="14"/>
      <c r="DW358" s="15"/>
      <c r="DX358" s="15"/>
      <c r="DY358" s="14"/>
      <c r="DZ358" s="14"/>
      <c r="EA358" s="15"/>
      <c r="EB358" s="15"/>
      <c r="EC358" s="14"/>
      <c r="ED358" s="14"/>
      <c r="EE358" s="15"/>
      <c r="EF358" s="15"/>
      <c r="EG358" s="14"/>
      <c r="EH358" s="14"/>
      <c r="EI358" s="15"/>
      <c r="EJ358" s="15"/>
      <c r="EK358" s="14"/>
      <c r="EL358" s="14"/>
      <c r="EM358" s="15"/>
      <c r="EN358" s="15"/>
      <c r="EO358" s="14"/>
      <c r="EP358" s="14"/>
      <c r="EQ358" s="15"/>
      <c r="ER358" s="15"/>
      <c r="ES358" s="14"/>
      <c r="ET358" s="14"/>
      <c r="EU358" s="15"/>
      <c r="EV358" s="15"/>
      <c r="EW358" s="14"/>
      <c r="EX358" s="14"/>
      <c r="EY358" s="15"/>
      <c r="EZ358" s="15"/>
      <c r="FA358" s="14"/>
      <c r="FB358" s="14"/>
      <c r="FC358" s="15"/>
      <c r="FD358" s="15"/>
      <c r="FE358" s="14"/>
      <c r="FF358" s="14"/>
      <c r="FG358" s="15"/>
      <c r="FH358" s="15"/>
      <c r="FI358" s="14"/>
      <c r="FJ358" s="14"/>
      <c r="FK358" s="15"/>
      <c r="FL358" s="15"/>
      <c r="FM358" s="14"/>
      <c r="FN358" s="14"/>
      <c r="FO358" s="15"/>
      <c r="FP358" s="15"/>
      <c r="FQ358" s="14"/>
      <c r="FR358" s="14"/>
      <c r="FS358" s="48"/>
      <c r="FT358" s="15"/>
      <c r="FU358" s="48"/>
      <c r="FV358" s="48"/>
      <c r="FW358" s="48"/>
      <c r="FX358" s="15"/>
      <c r="FY358" s="48"/>
      <c r="FZ358" s="48"/>
      <c r="GA358" s="48"/>
      <c r="GB358" s="15"/>
      <c r="GC358" s="48"/>
      <c r="GD358" s="48"/>
      <c r="GE358" s="48"/>
      <c r="GF358" s="15"/>
      <c r="GG358" s="48"/>
      <c r="GH358" s="48"/>
      <c r="GI358" s="48"/>
      <c r="GJ358" s="15"/>
      <c r="GK358" s="48"/>
      <c r="GL358" s="48"/>
      <c r="GM358" s="48"/>
      <c r="GN358" s="15"/>
      <c r="GO358" s="48"/>
      <c r="GP358" s="48"/>
      <c r="GQ358" s="48"/>
      <c r="GR358" s="15"/>
      <c r="GS358" s="48"/>
      <c r="GT358" s="48"/>
      <c r="GU358" s="48"/>
      <c r="GV358" s="15"/>
      <c r="GW358" s="48"/>
      <c r="GX358" s="48"/>
      <c r="GY358" s="48"/>
      <c r="GZ358" s="15"/>
      <c r="HA358" s="48"/>
      <c r="HB358" s="48"/>
      <c r="HC358" s="48"/>
      <c r="HD358" s="15"/>
      <c r="HE358" s="48"/>
      <c r="HF358" s="48"/>
      <c r="HG358" s="48"/>
      <c r="HH358" s="48"/>
      <c r="HI358" s="48"/>
      <c r="HJ358" s="48"/>
      <c r="HK358" s="48"/>
      <c r="HL358" s="15"/>
      <c r="HM358" s="14"/>
      <c r="HN358" s="14"/>
      <c r="HO358" s="48"/>
      <c r="HP358" s="15"/>
      <c r="HQ358" s="14"/>
      <c r="HR358" s="14"/>
      <c r="HS358" s="48"/>
      <c r="HT358" s="15"/>
      <c r="HU358" s="14"/>
      <c r="HV358" s="14"/>
      <c r="HW358" s="48"/>
      <c r="HX358" s="15"/>
      <c r="HY358" s="14"/>
      <c r="HZ358" s="14"/>
      <c r="IA358" s="48"/>
      <c r="IB358" s="15"/>
      <c r="IC358" s="14"/>
      <c r="ID358" s="14"/>
      <c r="IE358" s="48"/>
      <c r="IF358" s="15"/>
      <c r="IG358" s="14"/>
      <c r="IH358" s="14"/>
      <c r="II358" s="48"/>
      <c r="IJ358" s="15"/>
      <c r="IK358" s="14"/>
      <c r="IL358" s="14"/>
      <c r="IM358" s="48"/>
      <c r="IN358" s="15"/>
      <c r="IO358" s="14"/>
      <c r="IP358" s="14"/>
      <c r="IQ358" s="48"/>
      <c r="IR358" s="15"/>
      <c r="IS358" s="14"/>
    </row>
    <row r="359" spans="1:253" s="12" customFormat="1" ht="15.75" x14ac:dyDescent="0.25">
      <c r="A359" s="57" t="s">
        <v>397</v>
      </c>
      <c r="B359" s="48">
        <f t="shared" si="853"/>
        <v>0</v>
      </c>
      <c r="C359" s="48">
        <f t="shared" si="854"/>
        <v>70.7</v>
      </c>
      <c r="D359" s="48">
        <f t="shared" si="855"/>
        <v>70.7</v>
      </c>
      <c r="E359" s="15">
        <f t="shared" si="133"/>
        <v>100</v>
      </c>
      <c r="F359" s="15"/>
      <c r="G359" s="48"/>
      <c r="H359" s="48"/>
      <c r="I359" s="48"/>
      <c r="J359" s="48"/>
      <c r="K359" s="48"/>
      <c r="L359" s="48"/>
      <c r="M359" s="48"/>
      <c r="N359" s="48"/>
      <c r="O359" s="48"/>
      <c r="P359" s="48"/>
      <c r="Q359" s="48"/>
      <c r="R359" s="48"/>
      <c r="S359" s="287"/>
      <c r="T359" s="287"/>
      <c r="U359" s="287"/>
      <c r="V359" s="287"/>
      <c r="W359" s="287"/>
      <c r="X359" s="287"/>
      <c r="Y359" s="287"/>
      <c r="Z359" s="287"/>
      <c r="AA359" s="287"/>
      <c r="AB359" s="287"/>
      <c r="AC359" s="287"/>
      <c r="AD359" s="287"/>
      <c r="AE359" s="287"/>
      <c r="AF359" s="287"/>
      <c r="AG359" s="287"/>
      <c r="AH359" s="48"/>
      <c r="AI359" s="48"/>
      <c r="AJ359" s="48"/>
      <c r="AK359" s="48"/>
      <c r="AL359" s="48"/>
      <c r="AM359" s="14"/>
      <c r="AN359" s="14"/>
      <c r="AO359" s="14"/>
      <c r="AP359" s="14"/>
      <c r="AQ359" s="287"/>
      <c r="AR359" s="287"/>
      <c r="AS359" s="287"/>
      <c r="AT359" s="287"/>
      <c r="AU359" s="287"/>
      <c r="AV359" s="287"/>
      <c r="AW359" s="81"/>
      <c r="AX359" s="81"/>
      <c r="AY359" s="287"/>
      <c r="AZ359" s="287"/>
      <c r="BA359" s="287"/>
      <c r="BB359" s="287"/>
      <c r="BC359" s="287"/>
      <c r="BD359" s="287"/>
      <c r="BE359" s="15"/>
      <c r="BF359" s="15"/>
      <c r="BG359" s="287"/>
      <c r="BH359" s="287"/>
      <c r="BI359" s="287"/>
      <c r="BJ359" s="287"/>
      <c r="BK359" s="287"/>
      <c r="BL359" s="287"/>
      <c r="BM359" s="287"/>
      <c r="BN359" s="287"/>
      <c r="BO359" s="287"/>
      <c r="BP359" s="287"/>
      <c r="BQ359" s="287"/>
      <c r="BR359" s="287"/>
      <c r="BS359" s="287"/>
      <c r="BT359" s="287"/>
      <c r="BU359" s="287"/>
      <c r="BV359" s="287"/>
      <c r="BW359" s="287"/>
      <c r="BX359" s="287"/>
      <c r="BY359" s="287"/>
      <c r="BZ359" s="287"/>
      <c r="CA359" s="15">
        <v>70.7</v>
      </c>
      <c r="CB359" s="15">
        <v>70.7</v>
      </c>
      <c r="CC359" s="14">
        <f t="shared" si="927"/>
        <v>100</v>
      </c>
      <c r="CD359" s="14"/>
      <c r="CE359" s="15"/>
      <c r="CF359" s="15"/>
      <c r="CG359" s="287"/>
      <c r="CH359" s="287"/>
      <c r="CI359" s="287"/>
      <c r="CJ359" s="287"/>
      <c r="CK359" s="287"/>
      <c r="CL359" s="287"/>
      <c r="CM359" s="15"/>
      <c r="CN359" s="15"/>
      <c r="CO359" s="287"/>
      <c r="CP359" s="287"/>
      <c r="CQ359" s="15"/>
      <c r="CR359" s="15"/>
      <c r="CS359" s="287"/>
      <c r="CT359" s="287"/>
      <c r="CU359" s="15"/>
      <c r="CV359" s="15"/>
      <c r="CW359" s="287"/>
      <c r="CX359" s="287"/>
      <c r="CY359" s="15"/>
      <c r="CZ359" s="15"/>
      <c r="DA359" s="287"/>
      <c r="DB359" s="275"/>
      <c r="DC359" s="15"/>
      <c r="DD359" s="15"/>
      <c r="DE359" s="287"/>
      <c r="DF359" s="287"/>
      <c r="DG359" s="15"/>
      <c r="DH359" s="15"/>
      <c r="DI359" s="14"/>
      <c r="DJ359" s="14"/>
      <c r="DK359" s="15"/>
      <c r="DL359" s="15"/>
      <c r="DM359" s="14"/>
      <c r="DN359" s="14"/>
      <c r="DO359" s="15"/>
      <c r="DP359" s="15"/>
      <c r="DQ359" s="14"/>
      <c r="DR359" s="14"/>
      <c r="DS359" s="15"/>
      <c r="DT359" s="15"/>
      <c r="DU359" s="14"/>
      <c r="DV359" s="14"/>
      <c r="DW359" s="15"/>
      <c r="DX359" s="15"/>
      <c r="DY359" s="14"/>
      <c r="DZ359" s="14"/>
      <c r="EA359" s="15"/>
      <c r="EB359" s="15"/>
      <c r="EC359" s="14"/>
      <c r="ED359" s="14"/>
      <c r="EE359" s="15"/>
      <c r="EF359" s="15"/>
      <c r="EG359" s="14"/>
      <c r="EH359" s="14"/>
      <c r="EI359" s="15"/>
      <c r="EJ359" s="15"/>
      <c r="EK359" s="14"/>
      <c r="EL359" s="14"/>
      <c r="EM359" s="15"/>
      <c r="EN359" s="15"/>
      <c r="EO359" s="14"/>
      <c r="EP359" s="14"/>
      <c r="EQ359" s="15"/>
      <c r="ER359" s="15"/>
      <c r="ES359" s="14"/>
      <c r="ET359" s="14"/>
      <c r="EU359" s="15"/>
      <c r="EV359" s="15"/>
      <c r="EW359" s="14"/>
      <c r="EX359" s="14"/>
      <c r="EY359" s="15"/>
      <c r="EZ359" s="15"/>
      <c r="FA359" s="14"/>
      <c r="FB359" s="14"/>
      <c r="FC359" s="15"/>
      <c r="FD359" s="15"/>
      <c r="FE359" s="14"/>
      <c r="FF359" s="14"/>
      <c r="FG359" s="15"/>
      <c r="FH359" s="15"/>
      <c r="FI359" s="14"/>
      <c r="FJ359" s="14"/>
      <c r="FK359" s="15"/>
      <c r="FL359" s="15"/>
      <c r="FM359" s="14"/>
      <c r="FN359" s="14"/>
      <c r="FO359" s="15"/>
      <c r="FP359" s="15"/>
      <c r="FQ359" s="14"/>
      <c r="FR359" s="14"/>
      <c r="FS359" s="48"/>
      <c r="FT359" s="15"/>
      <c r="FU359" s="48"/>
      <c r="FV359" s="48"/>
      <c r="FW359" s="48"/>
      <c r="FX359" s="15"/>
      <c r="FY359" s="48"/>
      <c r="FZ359" s="48"/>
      <c r="GA359" s="48"/>
      <c r="GB359" s="15"/>
      <c r="GC359" s="48"/>
      <c r="GD359" s="48"/>
      <c r="GE359" s="48"/>
      <c r="GF359" s="15"/>
      <c r="GG359" s="48"/>
      <c r="GH359" s="48"/>
      <c r="GI359" s="48"/>
      <c r="GJ359" s="15"/>
      <c r="GK359" s="48"/>
      <c r="GL359" s="48"/>
      <c r="GM359" s="48"/>
      <c r="GN359" s="15"/>
      <c r="GO359" s="48"/>
      <c r="GP359" s="48"/>
      <c r="GQ359" s="48"/>
      <c r="GR359" s="15"/>
      <c r="GS359" s="48"/>
      <c r="GT359" s="48"/>
      <c r="GU359" s="48"/>
      <c r="GV359" s="15"/>
      <c r="GW359" s="48"/>
      <c r="GX359" s="48"/>
      <c r="GY359" s="48"/>
      <c r="GZ359" s="15"/>
      <c r="HA359" s="48"/>
      <c r="HB359" s="48"/>
      <c r="HC359" s="48"/>
      <c r="HD359" s="15"/>
      <c r="HE359" s="48"/>
      <c r="HF359" s="48"/>
      <c r="HG359" s="48"/>
      <c r="HH359" s="48"/>
      <c r="HI359" s="48"/>
      <c r="HJ359" s="48"/>
      <c r="HK359" s="48"/>
      <c r="HL359" s="15"/>
      <c r="HM359" s="14"/>
      <c r="HN359" s="14"/>
      <c r="HO359" s="48"/>
      <c r="HP359" s="15"/>
      <c r="HQ359" s="14"/>
      <c r="HR359" s="14"/>
      <c r="HS359" s="48"/>
      <c r="HT359" s="15"/>
      <c r="HU359" s="14"/>
      <c r="HV359" s="14"/>
      <c r="HW359" s="48"/>
      <c r="HX359" s="15"/>
      <c r="HY359" s="14"/>
      <c r="HZ359" s="14"/>
      <c r="IA359" s="48"/>
      <c r="IB359" s="15"/>
      <c r="IC359" s="14"/>
      <c r="ID359" s="14"/>
      <c r="IE359" s="48"/>
      <c r="IF359" s="15"/>
      <c r="IG359" s="14"/>
      <c r="IH359" s="14"/>
      <c r="II359" s="48"/>
      <c r="IJ359" s="15"/>
      <c r="IK359" s="14"/>
      <c r="IL359" s="14"/>
      <c r="IM359" s="48"/>
      <c r="IN359" s="15"/>
      <c r="IO359" s="14"/>
      <c r="IP359" s="14"/>
      <c r="IQ359" s="48"/>
      <c r="IR359" s="15"/>
      <c r="IS359" s="14"/>
    </row>
    <row r="360" spans="1:253" s="12" customFormat="1" ht="15.75" x14ac:dyDescent="0.25">
      <c r="A360" s="57" t="s">
        <v>630</v>
      </c>
      <c r="B360" s="48">
        <f t="shared" si="853"/>
        <v>0</v>
      </c>
      <c r="C360" s="48">
        <f t="shared" si="854"/>
        <v>131.19999999999999</v>
      </c>
      <c r="D360" s="48">
        <f t="shared" si="855"/>
        <v>131.19999999999999</v>
      </c>
      <c r="E360" s="15">
        <f t="shared" si="133"/>
        <v>100</v>
      </c>
      <c r="F360" s="15"/>
      <c r="G360" s="48"/>
      <c r="H360" s="48"/>
      <c r="I360" s="48"/>
      <c r="J360" s="48"/>
      <c r="K360" s="48"/>
      <c r="L360" s="48"/>
      <c r="M360" s="48"/>
      <c r="N360" s="48"/>
      <c r="O360" s="48"/>
      <c r="P360" s="48"/>
      <c r="Q360" s="48"/>
      <c r="R360" s="48"/>
      <c r="S360" s="287"/>
      <c r="T360" s="287"/>
      <c r="U360" s="287"/>
      <c r="V360" s="287"/>
      <c r="W360" s="287"/>
      <c r="X360" s="287"/>
      <c r="Y360" s="287"/>
      <c r="Z360" s="287"/>
      <c r="AA360" s="287"/>
      <c r="AB360" s="287"/>
      <c r="AC360" s="287"/>
      <c r="AD360" s="287"/>
      <c r="AE360" s="287"/>
      <c r="AF360" s="287"/>
      <c r="AG360" s="287"/>
      <c r="AH360" s="48"/>
      <c r="AI360" s="48"/>
      <c r="AJ360" s="48"/>
      <c r="AK360" s="48"/>
      <c r="AL360" s="48"/>
      <c r="AM360" s="14"/>
      <c r="AN360" s="14"/>
      <c r="AO360" s="14"/>
      <c r="AP360" s="14"/>
      <c r="AQ360" s="287"/>
      <c r="AR360" s="287"/>
      <c r="AS360" s="287"/>
      <c r="AT360" s="287"/>
      <c r="AU360" s="287"/>
      <c r="AV360" s="287"/>
      <c r="AW360" s="81"/>
      <c r="AX360" s="81"/>
      <c r="AY360" s="287"/>
      <c r="AZ360" s="287"/>
      <c r="BA360" s="287"/>
      <c r="BB360" s="287"/>
      <c r="BC360" s="287"/>
      <c r="BD360" s="287"/>
      <c r="BE360" s="15"/>
      <c r="BF360" s="15"/>
      <c r="BG360" s="287"/>
      <c r="BH360" s="287"/>
      <c r="BI360" s="287"/>
      <c r="BJ360" s="287"/>
      <c r="BK360" s="287"/>
      <c r="BL360" s="287"/>
      <c r="BM360" s="287"/>
      <c r="BN360" s="287"/>
      <c r="BO360" s="287"/>
      <c r="BP360" s="287"/>
      <c r="BQ360" s="287"/>
      <c r="BR360" s="287"/>
      <c r="BS360" s="287"/>
      <c r="BT360" s="287"/>
      <c r="BU360" s="287"/>
      <c r="BV360" s="287"/>
      <c r="BW360" s="287"/>
      <c r="BX360" s="287"/>
      <c r="BY360" s="287"/>
      <c r="BZ360" s="287"/>
      <c r="CA360" s="15">
        <v>131.19999999999999</v>
      </c>
      <c r="CB360" s="15">
        <v>131.19999999999999</v>
      </c>
      <c r="CC360" s="14">
        <f t="shared" si="927"/>
        <v>100</v>
      </c>
      <c r="CD360" s="14"/>
      <c r="CE360" s="15"/>
      <c r="CF360" s="15"/>
      <c r="CG360" s="287"/>
      <c r="CH360" s="287"/>
      <c r="CI360" s="287"/>
      <c r="CJ360" s="287"/>
      <c r="CK360" s="287"/>
      <c r="CL360" s="287"/>
      <c r="CM360" s="15"/>
      <c r="CN360" s="15"/>
      <c r="CO360" s="287"/>
      <c r="CP360" s="287"/>
      <c r="CQ360" s="15"/>
      <c r="CR360" s="15"/>
      <c r="CS360" s="287"/>
      <c r="CT360" s="287"/>
      <c r="CU360" s="15"/>
      <c r="CV360" s="15"/>
      <c r="CW360" s="287"/>
      <c r="CX360" s="287"/>
      <c r="CY360" s="15"/>
      <c r="CZ360" s="15"/>
      <c r="DA360" s="287"/>
      <c r="DB360" s="275"/>
      <c r="DC360" s="15"/>
      <c r="DD360" s="15"/>
      <c r="DE360" s="287"/>
      <c r="DF360" s="287"/>
      <c r="DG360" s="15"/>
      <c r="DH360" s="15"/>
      <c r="DI360" s="14"/>
      <c r="DJ360" s="14"/>
      <c r="DK360" s="15"/>
      <c r="DL360" s="15"/>
      <c r="DM360" s="14"/>
      <c r="DN360" s="14"/>
      <c r="DO360" s="15"/>
      <c r="DP360" s="15"/>
      <c r="DQ360" s="14"/>
      <c r="DR360" s="14"/>
      <c r="DS360" s="15"/>
      <c r="DT360" s="15"/>
      <c r="DU360" s="14"/>
      <c r="DV360" s="14"/>
      <c r="DW360" s="15"/>
      <c r="DX360" s="15"/>
      <c r="DY360" s="14"/>
      <c r="DZ360" s="14"/>
      <c r="EA360" s="15"/>
      <c r="EB360" s="15"/>
      <c r="EC360" s="14"/>
      <c r="ED360" s="14"/>
      <c r="EE360" s="15"/>
      <c r="EF360" s="15"/>
      <c r="EG360" s="14"/>
      <c r="EH360" s="14"/>
      <c r="EI360" s="15"/>
      <c r="EJ360" s="15"/>
      <c r="EK360" s="14"/>
      <c r="EL360" s="14"/>
      <c r="EM360" s="15"/>
      <c r="EN360" s="15"/>
      <c r="EO360" s="14"/>
      <c r="EP360" s="14"/>
      <c r="EQ360" s="15"/>
      <c r="ER360" s="15"/>
      <c r="ES360" s="14"/>
      <c r="ET360" s="14"/>
      <c r="EU360" s="15"/>
      <c r="EV360" s="15"/>
      <c r="EW360" s="14"/>
      <c r="EX360" s="14"/>
      <c r="EY360" s="15"/>
      <c r="EZ360" s="15"/>
      <c r="FA360" s="14"/>
      <c r="FB360" s="14"/>
      <c r="FC360" s="15"/>
      <c r="FD360" s="15"/>
      <c r="FE360" s="14"/>
      <c r="FF360" s="14"/>
      <c r="FG360" s="15"/>
      <c r="FH360" s="15"/>
      <c r="FI360" s="14"/>
      <c r="FJ360" s="14"/>
      <c r="FK360" s="15"/>
      <c r="FL360" s="15"/>
      <c r="FM360" s="14"/>
      <c r="FN360" s="14"/>
      <c r="FO360" s="15"/>
      <c r="FP360" s="15"/>
      <c r="FQ360" s="14"/>
      <c r="FR360" s="14"/>
      <c r="FS360" s="48"/>
      <c r="FT360" s="15"/>
      <c r="FU360" s="48"/>
      <c r="FV360" s="48"/>
      <c r="FW360" s="48"/>
      <c r="FX360" s="15"/>
      <c r="FY360" s="48"/>
      <c r="FZ360" s="48"/>
      <c r="GA360" s="48"/>
      <c r="GB360" s="15"/>
      <c r="GC360" s="48"/>
      <c r="GD360" s="48"/>
      <c r="GE360" s="48"/>
      <c r="GF360" s="15"/>
      <c r="GG360" s="48"/>
      <c r="GH360" s="48"/>
      <c r="GI360" s="48"/>
      <c r="GJ360" s="15"/>
      <c r="GK360" s="48"/>
      <c r="GL360" s="48"/>
      <c r="GM360" s="48"/>
      <c r="GN360" s="15"/>
      <c r="GO360" s="48"/>
      <c r="GP360" s="48"/>
      <c r="GQ360" s="48"/>
      <c r="GR360" s="15"/>
      <c r="GS360" s="48"/>
      <c r="GT360" s="48"/>
      <c r="GU360" s="48"/>
      <c r="GV360" s="15"/>
      <c r="GW360" s="48"/>
      <c r="GX360" s="48"/>
      <c r="GY360" s="48"/>
      <c r="GZ360" s="15"/>
      <c r="HA360" s="48"/>
      <c r="HB360" s="48"/>
      <c r="HC360" s="48"/>
      <c r="HD360" s="15"/>
      <c r="HE360" s="48"/>
      <c r="HF360" s="48"/>
      <c r="HG360" s="48"/>
      <c r="HH360" s="48"/>
      <c r="HI360" s="48"/>
      <c r="HJ360" s="48"/>
      <c r="HK360" s="48"/>
      <c r="HL360" s="15"/>
      <c r="HM360" s="14"/>
      <c r="HN360" s="14"/>
      <c r="HO360" s="48"/>
      <c r="HP360" s="15"/>
      <c r="HQ360" s="14"/>
      <c r="HR360" s="14"/>
      <c r="HS360" s="48"/>
      <c r="HT360" s="15"/>
      <c r="HU360" s="14"/>
      <c r="HV360" s="14"/>
      <c r="HW360" s="48"/>
      <c r="HX360" s="15"/>
      <c r="HY360" s="14"/>
      <c r="HZ360" s="14"/>
      <c r="IA360" s="48"/>
      <c r="IB360" s="15"/>
      <c r="IC360" s="14"/>
      <c r="ID360" s="14"/>
      <c r="IE360" s="48"/>
      <c r="IF360" s="15"/>
      <c r="IG360" s="14"/>
      <c r="IH360" s="14"/>
      <c r="II360" s="48"/>
      <c r="IJ360" s="15"/>
      <c r="IK360" s="14"/>
      <c r="IL360" s="14"/>
      <c r="IM360" s="48"/>
      <c r="IN360" s="15"/>
      <c r="IO360" s="14"/>
      <c r="IP360" s="14"/>
      <c r="IQ360" s="48"/>
      <c r="IR360" s="15"/>
      <c r="IS360" s="14"/>
    </row>
    <row r="361" spans="1:253" s="12" customFormat="1" ht="15.75" x14ac:dyDescent="0.25">
      <c r="A361" s="57" t="s">
        <v>631</v>
      </c>
      <c r="B361" s="48">
        <f t="shared" si="853"/>
        <v>0</v>
      </c>
      <c r="C361" s="48">
        <f t="shared" si="854"/>
        <v>115.6</v>
      </c>
      <c r="D361" s="48">
        <f t="shared" si="855"/>
        <v>115.6</v>
      </c>
      <c r="E361" s="15">
        <f t="shared" si="133"/>
        <v>100</v>
      </c>
      <c r="F361" s="15"/>
      <c r="G361" s="48"/>
      <c r="H361" s="48"/>
      <c r="I361" s="48"/>
      <c r="J361" s="48"/>
      <c r="K361" s="48"/>
      <c r="L361" s="48"/>
      <c r="M361" s="48"/>
      <c r="N361" s="48"/>
      <c r="O361" s="48"/>
      <c r="P361" s="48"/>
      <c r="Q361" s="48"/>
      <c r="R361" s="48"/>
      <c r="S361" s="287"/>
      <c r="T361" s="287"/>
      <c r="U361" s="287"/>
      <c r="V361" s="287"/>
      <c r="W361" s="287"/>
      <c r="X361" s="287"/>
      <c r="Y361" s="287"/>
      <c r="Z361" s="287"/>
      <c r="AA361" s="287"/>
      <c r="AB361" s="287"/>
      <c r="AC361" s="287"/>
      <c r="AD361" s="287"/>
      <c r="AE361" s="287"/>
      <c r="AF361" s="287"/>
      <c r="AG361" s="287"/>
      <c r="AH361" s="48"/>
      <c r="AI361" s="48"/>
      <c r="AJ361" s="48"/>
      <c r="AK361" s="48"/>
      <c r="AL361" s="48"/>
      <c r="AM361" s="14"/>
      <c r="AN361" s="14"/>
      <c r="AO361" s="14"/>
      <c r="AP361" s="14"/>
      <c r="AQ361" s="287"/>
      <c r="AR361" s="287"/>
      <c r="AS361" s="287"/>
      <c r="AT361" s="287"/>
      <c r="AU361" s="287"/>
      <c r="AV361" s="287"/>
      <c r="AW361" s="81"/>
      <c r="AX361" s="81"/>
      <c r="AY361" s="287"/>
      <c r="AZ361" s="287"/>
      <c r="BA361" s="287"/>
      <c r="BB361" s="287"/>
      <c r="BC361" s="287"/>
      <c r="BD361" s="287"/>
      <c r="BE361" s="15"/>
      <c r="BF361" s="15"/>
      <c r="BG361" s="287"/>
      <c r="BH361" s="287"/>
      <c r="BI361" s="287"/>
      <c r="BJ361" s="287"/>
      <c r="BK361" s="287"/>
      <c r="BL361" s="287"/>
      <c r="BM361" s="287"/>
      <c r="BN361" s="287"/>
      <c r="BO361" s="287"/>
      <c r="BP361" s="287"/>
      <c r="BQ361" s="287"/>
      <c r="BR361" s="287"/>
      <c r="BS361" s="287"/>
      <c r="BT361" s="287"/>
      <c r="BU361" s="287"/>
      <c r="BV361" s="287"/>
      <c r="BW361" s="287"/>
      <c r="BX361" s="287"/>
      <c r="BY361" s="287"/>
      <c r="BZ361" s="287"/>
      <c r="CA361" s="15">
        <v>115.6</v>
      </c>
      <c r="CB361" s="15">
        <v>115.6</v>
      </c>
      <c r="CC361" s="14">
        <f t="shared" si="927"/>
        <v>100</v>
      </c>
      <c r="CD361" s="14"/>
      <c r="CE361" s="15"/>
      <c r="CF361" s="15"/>
      <c r="CG361" s="287"/>
      <c r="CH361" s="287"/>
      <c r="CI361" s="287"/>
      <c r="CJ361" s="287"/>
      <c r="CK361" s="287"/>
      <c r="CL361" s="287"/>
      <c r="CM361" s="15"/>
      <c r="CN361" s="15"/>
      <c r="CO361" s="287"/>
      <c r="CP361" s="287"/>
      <c r="CQ361" s="15"/>
      <c r="CR361" s="15"/>
      <c r="CS361" s="287"/>
      <c r="CT361" s="287"/>
      <c r="CU361" s="15"/>
      <c r="CV361" s="15"/>
      <c r="CW361" s="287"/>
      <c r="CX361" s="287"/>
      <c r="CY361" s="15"/>
      <c r="CZ361" s="15"/>
      <c r="DA361" s="287"/>
      <c r="DB361" s="275"/>
      <c r="DC361" s="15"/>
      <c r="DD361" s="15"/>
      <c r="DE361" s="287"/>
      <c r="DF361" s="287"/>
      <c r="DG361" s="15"/>
      <c r="DH361" s="15"/>
      <c r="DI361" s="14"/>
      <c r="DJ361" s="14"/>
      <c r="DK361" s="15"/>
      <c r="DL361" s="15"/>
      <c r="DM361" s="14"/>
      <c r="DN361" s="14"/>
      <c r="DO361" s="15"/>
      <c r="DP361" s="15"/>
      <c r="DQ361" s="14"/>
      <c r="DR361" s="14"/>
      <c r="DS361" s="15"/>
      <c r="DT361" s="15"/>
      <c r="DU361" s="14"/>
      <c r="DV361" s="14"/>
      <c r="DW361" s="15"/>
      <c r="DX361" s="15"/>
      <c r="DY361" s="14"/>
      <c r="DZ361" s="14"/>
      <c r="EA361" s="15"/>
      <c r="EB361" s="15"/>
      <c r="EC361" s="14"/>
      <c r="ED361" s="14"/>
      <c r="EE361" s="15"/>
      <c r="EF361" s="15"/>
      <c r="EG361" s="14"/>
      <c r="EH361" s="14"/>
      <c r="EI361" s="15"/>
      <c r="EJ361" s="15"/>
      <c r="EK361" s="14"/>
      <c r="EL361" s="14"/>
      <c r="EM361" s="15"/>
      <c r="EN361" s="15"/>
      <c r="EO361" s="14"/>
      <c r="EP361" s="14"/>
      <c r="EQ361" s="15"/>
      <c r="ER361" s="15"/>
      <c r="ES361" s="14"/>
      <c r="ET361" s="14"/>
      <c r="EU361" s="15"/>
      <c r="EV361" s="15"/>
      <c r="EW361" s="14"/>
      <c r="EX361" s="14"/>
      <c r="EY361" s="15"/>
      <c r="EZ361" s="15"/>
      <c r="FA361" s="14"/>
      <c r="FB361" s="14"/>
      <c r="FC361" s="15"/>
      <c r="FD361" s="15"/>
      <c r="FE361" s="14"/>
      <c r="FF361" s="14"/>
      <c r="FG361" s="15"/>
      <c r="FH361" s="15"/>
      <c r="FI361" s="14"/>
      <c r="FJ361" s="14"/>
      <c r="FK361" s="15"/>
      <c r="FL361" s="15"/>
      <c r="FM361" s="14"/>
      <c r="FN361" s="14"/>
      <c r="FO361" s="15"/>
      <c r="FP361" s="15"/>
      <c r="FQ361" s="14"/>
      <c r="FR361" s="14"/>
      <c r="FS361" s="48"/>
      <c r="FT361" s="15"/>
      <c r="FU361" s="48"/>
      <c r="FV361" s="48"/>
      <c r="FW361" s="48"/>
      <c r="FX361" s="15"/>
      <c r="FY361" s="48"/>
      <c r="FZ361" s="48"/>
      <c r="GA361" s="48"/>
      <c r="GB361" s="15"/>
      <c r="GC361" s="48"/>
      <c r="GD361" s="48"/>
      <c r="GE361" s="48"/>
      <c r="GF361" s="15"/>
      <c r="GG361" s="48"/>
      <c r="GH361" s="48"/>
      <c r="GI361" s="48"/>
      <c r="GJ361" s="15"/>
      <c r="GK361" s="48"/>
      <c r="GL361" s="48"/>
      <c r="GM361" s="48"/>
      <c r="GN361" s="15"/>
      <c r="GO361" s="48"/>
      <c r="GP361" s="48"/>
      <c r="GQ361" s="48"/>
      <c r="GR361" s="15"/>
      <c r="GS361" s="48"/>
      <c r="GT361" s="48"/>
      <c r="GU361" s="48"/>
      <c r="GV361" s="15"/>
      <c r="GW361" s="48"/>
      <c r="GX361" s="48"/>
      <c r="GY361" s="48"/>
      <c r="GZ361" s="15"/>
      <c r="HA361" s="48"/>
      <c r="HB361" s="48"/>
      <c r="HC361" s="48"/>
      <c r="HD361" s="15"/>
      <c r="HE361" s="48"/>
      <c r="HF361" s="48"/>
      <c r="HG361" s="48"/>
      <c r="HH361" s="48"/>
      <c r="HI361" s="48"/>
      <c r="HJ361" s="48"/>
      <c r="HK361" s="48"/>
      <c r="HL361" s="15"/>
      <c r="HM361" s="14"/>
      <c r="HN361" s="14"/>
      <c r="HO361" s="48"/>
      <c r="HP361" s="15"/>
      <c r="HQ361" s="14"/>
      <c r="HR361" s="14"/>
      <c r="HS361" s="48"/>
      <c r="HT361" s="15"/>
      <c r="HU361" s="14"/>
      <c r="HV361" s="14"/>
      <c r="HW361" s="48"/>
      <c r="HX361" s="15"/>
      <c r="HY361" s="14"/>
      <c r="HZ361" s="14"/>
      <c r="IA361" s="48"/>
      <c r="IB361" s="15"/>
      <c r="IC361" s="14"/>
      <c r="ID361" s="14"/>
      <c r="IE361" s="48"/>
      <c r="IF361" s="15"/>
      <c r="IG361" s="14"/>
      <c r="IH361" s="14"/>
      <c r="II361" s="48"/>
      <c r="IJ361" s="15"/>
      <c r="IK361" s="14"/>
      <c r="IL361" s="14"/>
      <c r="IM361" s="48"/>
      <c r="IN361" s="15"/>
      <c r="IO361" s="14"/>
      <c r="IP361" s="14"/>
      <c r="IQ361" s="48"/>
      <c r="IR361" s="15"/>
      <c r="IS361" s="14"/>
    </row>
    <row r="362" spans="1:253" s="12" customFormat="1" ht="15.75" x14ac:dyDescent="0.25">
      <c r="A362" s="57" t="s">
        <v>632</v>
      </c>
      <c r="B362" s="48">
        <f t="shared" si="853"/>
        <v>0</v>
      </c>
      <c r="C362" s="48">
        <f t="shared" si="854"/>
        <v>138</v>
      </c>
      <c r="D362" s="48">
        <f t="shared" si="855"/>
        <v>138</v>
      </c>
      <c r="E362" s="15">
        <f t="shared" si="133"/>
        <v>100</v>
      </c>
      <c r="F362" s="15"/>
      <c r="G362" s="48"/>
      <c r="H362" s="48"/>
      <c r="I362" s="48"/>
      <c r="J362" s="48"/>
      <c r="K362" s="48"/>
      <c r="L362" s="48"/>
      <c r="M362" s="48"/>
      <c r="N362" s="48"/>
      <c r="O362" s="48"/>
      <c r="P362" s="48"/>
      <c r="Q362" s="48"/>
      <c r="R362" s="48"/>
      <c r="S362" s="287"/>
      <c r="T362" s="287"/>
      <c r="U362" s="287"/>
      <c r="V362" s="287"/>
      <c r="W362" s="287"/>
      <c r="X362" s="287"/>
      <c r="Y362" s="287"/>
      <c r="Z362" s="287"/>
      <c r="AA362" s="287"/>
      <c r="AB362" s="287"/>
      <c r="AC362" s="287"/>
      <c r="AD362" s="287"/>
      <c r="AE362" s="287"/>
      <c r="AF362" s="287"/>
      <c r="AG362" s="287"/>
      <c r="AH362" s="48"/>
      <c r="AI362" s="48"/>
      <c r="AJ362" s="48"/>
      <c r="AK362" s="48"/>
      <c r="AL362" s="48"/>
      <c r="AM362" s="14"/>
      <c r="AN362" s="14"/>
      <c r="AO362" s="14"/>
      <c r="AP362" s="14"/>
      <c r="AQ362" s="287"/>
      <c r="AR362" s="287"/>
      <c r="AS362" s="287"/>
      <c r="AT362" s="287"/>
      <c r="AU362" s="287"/>
      <c r="AV362" s="287"/>
      <c r="AW362" s="81"/>
      <c r="AX362" s="81"/>
      <c r="AY362" s="287"/>
      <c r="AZ362" s="287"/>
      <c r="BA362" s="287"/>
      <c r="BB362" s="287"/>
      <c r="BC362" s="287"/>
      <c r="BD362" s="287"/>
      <c r="BE362" s="15"/>
      <c r="BF362" s="15"/>
      <c r="BG362" s="287"/>
      <c r="BH362" s="287"/>
      <c r="BI362" s="287"/>
      <c r="BJ362" s="287"/>
      <c r="BK362" s="287"/>
      <c r="BL362" s="287"/>
      <c r="BM362" s="287"/>
      <c r="BN362" s="287"/>
      <c r="BO362" s="287"/>
      <c r="BP362" s="287"/>
      <c r="BQ362" s="287"/>
      <c r="BR362" s="287"/>
      <c r="BS362" s="287"/>
      <c r="BT362" s="287"/>
      <c r="BU362" s="287"/>
      <c r="BV362" s="287"/>
      <c r="BW362" s="287"/>
      <c r="BX362" s="287"/>
      <c r="BY362" s="287"/>
      <c r="BZ362" s="287"/>
      <c r="CA362" s="15">
        <v>138</v>
      </c>
      <c r="CB362" s="15">
        <v>138</v>
      </c>
      <c r="CC362" s="14">
        <f t="shared" si="927"/>
        <v>100</v>
      </c>
      <c r="CD362" s="14"/>
      <c r="CE362" s="15"/>
      <c r="CF362" s="15"/>
      <c r="CG362" s="287"/>
      <c r="CH362" s="287"/>
      <c r="CI362" s="287"/>
      <c r="CJ362" s="287"/>
      <c r="CK362" s="287"/>
      <c r="CL362" s="287"/>
      <c r="CM362" s="15"/>
      <c r="CN362" s="15"/>
      <c r="CO362" s="287"/>
      <c r="CP362" s="287"/>
      <c r="CQ362" s="15"/>
      <c r="CR362" s="15"/>
      <c r="CS362" s="287"/>
      <c r="CT362" s="287"/>
      <c r="CU362" s="15"/>
      <c r="CV362" s="15"/>
      <c r="CW362" s="287"/>
      <c r="CX362" s="287"/>
      <c r="CY362" s="15"/>
      <c r="CZ362" s="15"/>
      <c r="DA362" s="287"/>
      <c r="DB362" s="275"/>
      <c r="DC362" s="15"/>
      <c r="DD362" s="15"/>
      <c r="DE362" s="287"/>
      <c r="DF362" s="287"/>
      <c r="DG362" s="15"/>
      <c r="DH362" s="15"/>
      <c r="DI362" s="14"/>
      <c r="DJ362" s="14"/>
      <c r="DK362" s="15"/>
      <c r="DL362" s="15"/>
      <c r="DM362" s="14"/>
      <c r="DN362" s="14"/>
      <c r="DO362" s="15"/>
      <c r="DP362" s="15"/>
      <c r="DQ362" s="14"/>
      <c r="DR362" s="14"/>
      <c r="DS362" s="15"/>
      <c r="DT362" s="15"/>
      <c r="DU362" s="14"/>
      <c r="DV362" s="14"/>
      <c r="DW362" s="15"/>
      <c r="DX362" s="15"/>
      <c r="DY362" s="14"/>
      <c r="DZ362" s="14"/>
      <c r="EA362" s="15"/>
      <c r="EB362" s="15"/>
      <c r="EC362" s="14"/>
      <c r="ED362" s="14"/>
      <c r="EE362" s="15"/>
      <c r="EF362" s="15"/>
      <c r="EG362" s="14"/>
      <c r="EH362" s="14"/>
      <c r="EI362" s="15"/>
      <c r="EJ362" s="15"/>
      <c r="EK362" s="14"/>
      <c r="EL362" s="14"/>
      <c r="EM362" s="15"/>
      <c r="EN362" s="15"/>
      <c r="EO362" s="14"/>
      <c r="EP362" s="14"/>
      <c r="EQ362" s="15"/>
      <c r="ER362" s="15"/>
      <c r="ES362" s="14"/>
      <c r="ET362" s="14"/>
      <c r="EU362" s="15"/>
      <c r="EV362" s="15"/>
      <c r="EW362" s="14"/>
      <c r="EX362" s="14"/>
      <c r="EY362" s="15"/>
      <c r="EZ362" s="15"/>
      <c r="FA362" s="14"/>
      <c r="FB362" s="14"/>
      <c r="FC362" s="15"/>
      <c r="FD362" s="15"/>
      <c r="FE362" s="14"/>
      <c r="FF362" s="14"/>
      <c r="FG362" s="15"/>
      <c r="FH362" s="15"/>
      <c r="FI362" s="14"/>
      <c r="FJ362" s="14"/>
      <c r="FK362" s="15"/>
      <c r="FL362" s="15"/>
      <c r="FM362" s="14"/>
      <c r="FN362" s="14"/>
      <c r="FO362" s="15"/>
      <c r="FP362" s="15"/>
      <c r="FQ362" s="14"/>
      <c r="FR362" s="14"/>
      <c r="FS362" s="48"/>
      <c r="FT362" s="15"/>
      <c r="FU362" s="48"/>
      <c r="FV362" s="48"/>
      <c r="FW362" s="48"/>
      <c r="FX362" s="15"/>
      <c r="FY362" s="48"/>
      <c r="FZ362" s="48"/>
      <c r="GA362" s="48"/>
      <c r="GB362" s="15"/>
      <c r="GC362" s="48"/>
      <c r="GD362" s="48"/>
      <c r="GE362" s="48"/>
      <c r="GF362" s="15"/>
      <c r="GG362" s="48"/>
      <c r="GH362" s="48"/>
      <c r="GI362" s="48"/>
      <c r="GJ362" s="15"/>
      <c r="GK362" s="48"/>
      <c r="GL362" s="48"/>
      <c r="GM362" s="48"/>
      <c r="GN362" s="15"/>
      <c r="GO362" s="48"/>
      <c r="GP362" s="48"/>
      <c r="GQ362" s="48"/>
      <c r="GR362" s="15"/>
      <c r="GS362" s="48"/>
      <c r="GT362" s="48"/>
      <c r="GU362" s="48"/>
      <c r="GV362" s="15"/>
      <c r="GW362" s="48"/>
      <c r="GX362" s="48"/>
      <c r="GY362" s="48"/>
      <c r="GZ362" s="15"/>
      <c r="HA362" s="48"/>
      <c r="HB362" s="48"/>
      <c r="HC362" s="48"/>
      <c r="HD362" s="15"/>
      <c r="HE362" s="48"/>
      <c r="HF362" s="48"/>
      <c r="HG362" s="48"/>
      <c r="HH362" s="48"/>
      <c r="HI362" s="48"/>
      <c r="HJ362" s="48"/>
      <c r="HK362" s="48"/>
      <c r="HL362" s="15"/>
      <c r="HM362" s="14"/>
      <c r="HN362" s="14"/>
      <c r="HO362" s="48"/>
      <c r="HP362" s="15"/>
      <c r="HQ362" s="14"/>
      <c r="HR362" s="14"/>
      <c r="HS362" s="48"/>
      <c r="HT362" s="15"/>
      <c r="HU362" s="14"/>
      <c r="HV362" s="14"/>
      <c r="HW362" s="48"/>
      <c r="HX362" s="15"/>
      <c r="HY362" s="14"/>
      <c r="HZ362" s="14"/>
      <c r="IA362" s="48"/>
      <c r="IB362" s="15"/>
      <c r="IC362" s="14"/>
      <c r="ID362" s="14"/>
      <c r="IE362" s="48"/>
      <c r="IF362" s="15"/>
      <c r="IG362" s="14"/>
      <c r="IH362" s="14"/>
      <c r="II362" s="48"/>
      <c r="IJ362" s="15"/>
      <c r="IK362" s="14"/>
      <c r="IL362" s="14"/>
      <c r="IM362" s="48"/>
      <c r="IN362" s="15"/>
      <c r="IO362" s="14"/>
      <c r="IP362" s="14"/>
      <c r="IQ362" s="48"/>
      <c r="IR362" s="15"/>
      <c r="IS362" s="14"/>
    </row>
    <row r="363" spans="1:253" s="12" customFormat="1" ht="15.75" x14ac:dyDescent="0.25">
      <c r="A363" s="57" t="s">
        <v>671</v>
      </c>
      <c r="B363" s="48">
        <f t="shared" si="853"/>
        <v>0</v>
      </c>
      <c r="C363" s="48">
        <f t="shared" si="854"/>
        <v>15.2</v>
      </c>
      <c r="D363" s="48">
        <f t="shared" si="855"/>
        <v>15.2</v>
      </c>
      <c r="E363" s="15">
        <f t="shared" si="133"/>
        <v>100</v>
      </c>
      <c r="F363" s="15"/>
      <c r="G363" s="48"/>
      <c r="H363" s="48"/>
      <c r="I363" s="48"/>
      <c r="J363" s="48"/>
      <c r="K363" s="48"/>
      <c r="L363" s="48"/>
      <c r="M363" s="48"/>
      <c r="N363" s="48"/>
      <c r="O363" s="48"/>
      <c r="P363" s="48"/>
      <c r="Q363" s="48"/>
      <c r="R363" s="48"/>
      <c r="S363" s="287"/>
      <c r="T363" s="287"/>
      <c r="U363" s="287"/>
      <c r="V363" s="287"/>
      <c r="W363" s="287"/>
      <c r="X363" s="287"/>
      <c r="Y363" s="287"/>
      <c r="Z363" s="287"/>
      <c r="AA363" s="287"/>
      <c r="AB363" s="287"/>
      <c r="AC363" s="287"/>
      <c r="AD363" s="287"/>
      <c r="AE363" s="287"/>
      <c r="AF363" s="287"/>
      <c r="AG363" s="287"/>
      <c r="AH363" s="48"/>
      <c r="AI363" s="48"/>
      <c r="AJ363" s="48"/>
      <c r="AK363" s="48"/>
      <c r="AL363" s="48"/>
      <c r="AM363" s="14"/>
      <c r="AN363" s="14"/>
      <c r="AO363" s="14"/>
      <c r="AP363" s="14"/>
      <c r="AQ363" s="287"/>
      <c r="AR363" s="287"/>
      <c r="AS363" s="287"/>
      <c r="AT363" s="287"/>
      <c r="AU363" s="287"/>
      <c r="AV363" s="287"/>
      <c r="AW363" s="81"/>
      <c r="AX363" s="81"/>
      <c r="AY363" s="287"/>
      <c r="AZ363" s="287"/>
      <c r="BA363" s="287"/>
      <c r="BB363" s="287"/>
      <c r="BC363" s="287"/>
      <c r="BD363" s="287"/>
      <c r="BE363" s="15"/>
      <c r="BF363" s="15"/>
      <c r="BG363" s="287"/>
      <c r="BH363" s="287"/>
      <c r="BI363" s="287"/>
      <c r="BJ363" s="287"/>
      <c r="BK363" s="287"/>
      <c r="BL363" s="287"/>
      <c r="BM363" s="287"/>
      <c r="BN363" s="287"/>
      <c r="BO363" s="287"/>
      <c r="BP363" s="287"/>
      <c r="BQ363" s="287"/>
      <c r="BR363" s="287"/>
      <c r="BS363" s="287"/>
      <c r="BT363" s="287"/>
      <c r="BU363" s="287"/>
      <c r="BV363" s="287"/>
      <c r="BW363" s="287"/>
      <c r="BX363" s="287"/>
      <c r="BY363" s="287"/>
      <c r="BZ363" s="287"/>
      <c r="CA363" s="15">
        <v>15.2</v>
      </c>
      <c r="CB363" s="15">
        <v>15.2</v>
      </c>
      <c r="CC363" s="14">
        <f t="shared" si="927"/>
        <v>100</v>
      </c>
      <c r="CD363" s="14"/>
      <c r="CE363" s="15"/>
      <c r="CF363" s="15"/>
      <c r="CG363" s="287"/>
      <c r="CH363" s="287"/>
      <c r="CI363" s="287"/>
      <c r="CJ363" s="287"/>
      <c r="CK363" s="287"/>
      <c r="CL363" s="287"/>
      <c r="CM363" s="15"/>
      <c r="CN363" s="15"/>
      <c r="CO363" s="287"/>
      <c r="CP363" s="287"/>
      <c r="CQ363" s="15"/>
      <c r="CR363" s="15"/>
      <c r="CS363" s="287"/>
      <c r="CT363" s="287"/>
      <c r="CU363" s="15"/>
      <c r="CV363" s="15"/>
      <c r="CW363" s="287"/>
      <c r="CX363" s="287"/>
      <c r="CY363" s="15"/>
      <c r="CZ363" s="15"/>
      <c r="DA363" s="287"/>
      <c r="DB363" s="275"/>
      <c r="DC363" s="15"/>
      <c r="DD363" s="15"/>
      <c r="DE363" s="287"/>
      <c r="DF363" s="287"/>
      <c r="DG363" s="15"/>
      <c r="DH363" s="15"/>
      <c r="DI363" s="14"/>
      <c r="DJ363" s="14"/>
      <c r="DK363" s="15"/>
      <c r="DL363" s="15"/>
      <c r="DM363" s="14"/>
      <c r="DN363" s="14"/>
      <c r="DO363" s="15"/>
      <c r="DP363" s="15"/>
      <c r="DQ363" s="14"/>
      <c r="DR363" s="14"/>
      <c r="DS363" s="15"/>
      <c r="DT363" s="15"/>
      <c r="DU363" s="14"/>
      <c r="DV363" s="14"/>
      <c r="DW363" s="15"/>
      <c r="DX363" s="15"/>
      <c r="DY363" s="14"/>
      <c r="DZ363" s="14"/>
      <c r="EA363" s="15"/>
      <c r="EB363" s="15"/>
      <c r="EC363" s="14"/>
      <c r="ED363" s="14"/>
      <c r="EE363" s="15"/>
      <c r="EF363" s="15"/>
      <c r="EG363" s="14"/>
      <c r="EH363" s="14"/>
      <c r="EI363" s="15"/>
      <c r="EJ363" s="15"/>
      <c r="EK363" s="14"/>
      <c r="EL363" s="14"/>
      <c r="EM363" s="15"/>
      <c r="EN363" s="15"/>
      <c r="EO363" s="14"/>
      <c r="EP363" s="14"/>
      <c r="EQ363" s="15"/>
      <c r="ER363" s="15"/>
      <c r="ES363" s="14"/>
      <c r="ET363" s="14"/>
      <c r="EU363" s="15"/>
      <c r="EV363" s="15"/>
      <c r="EW363" s="14"/>
      <c r="EX363" s="14"/>
      <c r="EY363" s="15"/>
      <c r="EZ363" s="15"/>
      <c r="FA363" s="14"/>
      <c r="FB363" s="14"/>
      <c r="FC363" s="15"/>
      <c r="FD363" s="15"/>
      <c r="FE363" s="14"/>
      <c r="FF363" s="14"/>
      <c r="FG363" s="15"/>
      <c r="FH363" s="15"/>
      <c r="FI363" s="14"/>
      <c r="FJ363" s="14"/>
      <c r="FK363" s="15"/>
      <c r="FL363" s="15"/>
      <c r="FM363" s="14"/>
      <c r="FN363" s="14"/>
      <c r="FO363" s="15"/>
      <c r="FP363" s="15"/>
      <c r="FQ363" s="14"/>
      <c r="FR363" s="14"/>
      <c r="FS363" s="48"/>
      <c r="FT363" s="15"/>
      <c r="FU363" s="48"/>
      <c r="FV363" s="48"/>
      <c r="FW363" s="48"/>
      <c r="FX363" s="15"/>
      <c r="FY363" s="48"/>
      <c r="FZ363" s="48"/>
      <c r="GA363" s="48"/>
      <c r="GB363" s="15"/>
      <c r="GC363" s="48"/>
      <c r="GD363" s="48"/>
      <c r="GE363" s="48"/>
      <c r="GF363" s="15"/>
      <c r="GG363" s="48"/>
      <c r="GH363" s="48"/>
      <c r="GI363" s="48"/>
      <c r="GJ363" s="15"/>
      <c r="GK363" s="48"/>
      <c r="GL363" s="48"/>
      <c r="GM363" s="48"/>
      <c r="GN363" s="15"/>
      <c r="GO363" s="48"/>
      <c r="GP363" s="48"/>
      <c r="GQ363" s="48"/>
      <c r="GR363" s="15"/>
      <c r="GS363" s="48"/>
      <c r="GT363" s="48"/>
      <c r="GU363" s="48"/>
      <c r="GV363" s="15"/>
      <c r="GW363" s="48"/>
      <c r="GX363" s="48"/>
      <c r="GY363" s="48"/>
      <c r="GZ363" s="15"/>
      <c r="HA363" s="48"/>
      <c r="HB363" s="48"/>
      <c r="HC363" s="48"/>
      <c r="HD363" s="15"/>
      <c r="HE363" s="48"/>
      <c r="HF363" s="48"/>
      <c r="HG363" s="48"/>
      <c r="HH363" s="48"/>
      <c r="HI363" s="48"/>
      <c r="HJ363" s="48"/>
      <c r="HK363" s="48"/>
      <c r="HL363" s="15"/>
      <c r="HM363" s="14"/>
      <c r="HN363" s="14"/>
      <c r="HO363" s="48"/>
      <c r="HP363" s="15"/>
      <c r="HQ363" s="14"/>
      <c r="HR363" s="14"/>
      <c r="HS363" s="48"/>
      <c r="HT363" s="15"/>
      <c r="HU363" s="14"/>
      <c r="HV363" s="14"/>
      <c r="HW363" s="48"/>
      <c r="HX363" s="15"/>
      <c r="HY363" s="14"/>
      <c r="HZ363" s="14"/>
      <c r="IA363" s="48"/>
      <c r="IB363" s="15"/>
      <c r="IC363" s="14"/>
      <c r="ID363" s="14"/>
      <c r="IE363" s="48"/>
      <c r="IF363" s="15"/>
      <c r="IG363" s="14"/>
      <c r="IH363" s="14"/>
      <c r="II363" s="48"/>
      <c r="IJ363" s="15"/>
      <c r="IK363" s="14"/>
      <c r="IL363" s="14"/>
      <c r="IM363" s="48"/>
      <c r="IN363" s="15"/>
      <c r="IO363" s="14"/>
      <c r="IP363" s="14"/>
      <c r="IQ363" s="48"/>
      <c r="IR363" s="15"/>
      <c r="IS363" s="14"/>
    </row>
    <row r="364" spans="1:253" s="12" customFormat="1" ht="15.75" x14ac:dyDescent="0.25">
      <c r="A364" s="57" t="s">
        <v>635</v>
      </c>
      <c r="B364" s="48">
        <f t="shared" si="853"/>
        <v>0</v>
      </c>
      <c r="C364" s="48">
        <f t="shared" si="854"/>
        <v>115.6</v>
      </c>
      <c r="D364" s="48">
        <f t="shared" si="855"/>
        <v>115.6</v>
      </c>
      <c r="E364" s="15">
        <f t="shared" si="133"/>
        <v>100</v>
      </c>
      <c r="F364" s="15"/>
      <c r="G364" s="48"/>
      <c r="H364" s="48"/>
      <c r="I364" s="48"/>
      <c r="J364" s="48"/>
      <c r="K364" s="48"/>
      <c r="L364" s="48"/>
      <c r="M364" s="48"/>
      <c r="N364" s="48"/>
      <c r="O364" s="48"/>
      <c r="P364" s="48"/>
      <c r="Q364" s="48"/>
      <c r="R364" s="48"/>
      <c r="S364" s="287"/>
      <c r="T364" s="287"/>
      <c r="U364" s="287"/>
      <c r="V364" s="287"/>
      <c r="W364" s="287"/>
      <c r="X364" s="287"/>
      <c r="Y364" s="287"/>
      <c r="Z364" s="287"/>
      <c r="AA364" s="287"/>
      <c r="AB364" s="287"/>
      <c r="AC364" s="287"/>
      <c r="AD364" s="287"/>
      <c r="AE364" s="287"/>
      <c r="AF364" s="287"/>
      <c r="AG364" s="287"/>
      <c r="AH364" s="48"/>
      <c r="AI364" s="48"/>
      <c r="AJ364" s="48"/>
      <c r="AK364" s="48"/>
      <c r="AL364" s="48"/>
      <c r="AM364" s="14"/>
      <c r="AN364" s="14"/>
      <c r="AO364" s="14"/>
      <c r="AP364" s="14"/>
      <c r="AQ364" s="287"/>
      <c r="AR364" s="287"/>
      <c r="AS364" s="287"/>
      <c r="AT364" s="287"/>
      <c r="AU364" s="287"/>
      <c r="AV364" s="287"/>
      <c r="AW364" s="81"/>
      <c r="AX364" s="81"/>
      <c r="AY364" s="287"/>
      <c r="AZ364" s="287"/>
      <c r="BA364" s="287"/>
      <c r="BB364" s="287"/>
      <c r="BC364" s="287"/>
      <c r="BD364" s="287"/>
      <c r="BE364" s="15"/>
      <c r="BF364" s="15"/>
      <c r="BG364" s="287"/>
      <c r="BH364" s="287"/>
      <c r="BI364" s="287"/>
      <c r="BJ364" s="287"/>
      <c r="BK364" s="287"/>
      <c r="BL364" s="287"/>
      <c r="BM364" s="287"/>
      <c r="BN364" s="287"/>
      <c r="BO364" s="287"/>
      <c r="BP364" s="287"/>
      <c r="BQ364" s="287"/>
      <c r="BR364" s="287"/>
      <c r="BS364" s="287"/>
      <c r="BT364" s="287"/>
      <c r="BU364" s="287"/>
      <c r="BV364" s="287"/>
      <c r="BW364" s="287"/>
      <c r="BX364" s="287"/>
      <c r="BY364" s="287"/>
      <c r="BZ364" s="287"/>
      <c r="CA364" s="15">
        <v>115.6</v>
      </c>
      <c r="CB364" s="15">
        <v>115.6</v>
      </c>
      <c r="CC364" s="14">
        <f t="shared" si="927"/>
        <v>100</v>
      </c>
      <c r="CD364" s="14"/>
      <c r="CE364" s="15"/>
      <c r="CF364" s="15"/>
      <c r="CG364" s="287"/>
      <c r="CH364" s="287"/>
      <c r="CI364" s="287"/>
      <c r="CJ364" s="287"/>
      <c r="CK364" s="287"/>
      <c r="CL364" s="287"/>
      <c r="CM364" s="15"/>
      <c r="CN364" s="15"/>
      <c r="CO364" s="287"/>
      <c r="CP364" s="287"/>
      <c r="CQ364" s="15"/>
      <c r="CR364" s="15"/>
      <c r="CS364" s="287"/>
      <c r="CT364" s="287"/>
      <c r="CU364" s="15"/>
      <c r="CV364" s="15"/>
      <c r="CW364" s="287"/>
      <c r="CX364" s="287"/>
      <c r="CY364" s="15"/>
      <c r="CZ364" s="15"/>
      <c r="DA364" s="287"/>
      <c r="DB364" s="275"/>
      <c r="DC364" s="15"/>
      <c r="DD364" s="15"/>
      <c r="DE364" s="287"/>
      <c r="DF364" s="287"/>
      <c r="DG364" s="15"/>
      <c r="DH364" s="15"/>
      <c r="DI364" s="14"/>
      <c r="DJ364" s="14"/>
      <c r="DK364" s="15"/>
      <c r="DL364" s="15"/>
      <c r="DM364" s="14"/>
      <c r="DN364" s="14"/>
      <c r="DO364" s="15"/>
      <c r="DP364" s="15"/>
      <c r="DQ364" s="14"/>
      <c r="DR364" s="14"/>
      <c r="DS364" s="15"/>
      <c r="DT364" s="15"/>
      <c r="DU364" s="14"/>
      <c r="DV364" s="14"/>
      <c r="DW364" s="15"/>
      <c r="DX364" s="15"/>
      <c r="DY364" s="14"/>
      <c r="DZ364" s="14"/>
      <c r="EA364" s="15"/>
      <c r="EB364" s="15"/>
      <c r="EC364" s="14"/>
      <c r="ED364" s="14"/>
      <c r="EE364" s="15"/>
      <c r="EF364" s="15"/>
      <c r="EG364" s="14"/>
      <c r="EH364" s="14"/>
      <c r="EI364" s="15"/>
      <c r="EJ364" s="15"/>
      <c r="EK364" s="14"/>
      <c r="EL364" s="14"/>
      <c r="EM364" s="15"/>
      <c r="EN364" s="15"/>
      <c r="EO364" s="14"/>
      <c r="EP364" s="14"/>
      <c r="EQ364" s="15"/>
      <c r="ER364" s="15"/>
      <c r="ES364" s="14"/>
      <c r="ET364" s="14"/>
      <c r="EU364" s="15"/>
      <c r="EV364" s="15"/>
      <c r="EW364" s="14"/>
      <c r="EX364" s="14"/>
      <c r="EY364" s="15"/>
      <c r="EZ364" s="15"/>
      <c r="FA364" s="14"/>
      <c r="FB364" s="14"/>
      <c r="FC364" s="15"/>
      <c r="FD364" s="15"/>
      <c r="FE364" s="14"/>
      <c r="FF364" s="14"/>
      <c r="FG364" s="15"/>
      <c r="FH364" s="15"/>
      <c r="FI364" s="14"/>
      <c r="FJ364" s="14"/>
      <c r="FK364" s="15"/>
      <c r="FL364" s="15"/>
      <c r="FM364" s="14"/>
      <c r="FN364" s="14"/>
      <c r="FO364" s="15"/>
      <c r="FP364" s="15"/>
      <c r="FQ364" s="14"/>
      <c r="FR364" s="14"/>
      <c r="FS364" s="48"/>
      <c r="FT364" s="15"/>
      <c r="FU364" s="48"/>
      <c r="FV364" s="48"/>
      <c r="FW364" s="48"/>
      <c r="FX364" s="15"/>
      <c r="FY364" s="48"/>
      <c r="FZ364" s="48"/>
      <c r="GA364" s="48"/>
      <c r="GB364" s="15"/>
      <c r="GC364" s="48"/>
      <c r="GD364" s="48"/>
      <c r="GE364" s="48"/>
      <c r="GF364" s="15"/>
      <c r="GG364" s="48"/>
      <c r="GH364" s="48"/>
      <c r="GI364" s="48"/>
      <c r="GJ364" s="15"/>
      <c r="GK364" s="48"/>
      <c r="GL364" s="48"/>
      <c r="GM364" s="48"/>
      <c r="GN364" s="15"/>
      <c r="GO364" s="48"/>
      <c r="GP364" s="48"/>
      <c r="GQ364" s="48"/>
      <c r="GR364" s="15"/>
      <c r="GS364" s="48"/>
      <c r="GT364" s="48"/>
      <c r="GU364" s="48"/>
      <c r="GV364" s="15"/>
      <c r="GW364" s="48"/>
      <c r="GX364" s="48"/>
      <c r="GY364" s="48"/>
      <c r="GZ364" s="15"/>
      <c r="HA364" s="48"/>
      <c r="HB364" s="48"/>
      <c r="HC364" s="48"/>
      <c r="HD364" s="15"/>
      <c r="HE364" s="48"/>
      <c r="HF364" s="48"/>
      <c r="HG364" s="48"/>
      <c r="HH364" s="48"/>
      <c r="HI364" s="48"/>
      <c r="HJ364" s="48"/>
      <c r="HK364" s="48"/>
      <c r="HL364" s="15"/>
      <c r="HM364" s="14"/>
      <c r="HN364" s="14"/>
      <c r="HO364" s="48"/>
      <c r="HP364" s="15"/>
      <c r="HQ364" s="14"/>
      <c r="HR364" s="14"/>
      <c r="HS364" s="48"/>
      <c r="HT364" s="15"/>
      <c r="HU364" s="14"/>
      <c r="HV364" s="14"/>
      <c r="HW364" s="48"/>
      <c r="HX364" s="15"/>
      <c r="HY364" s="14"/>
      <c r="HZ364" s="14"/>
      <c r="IA364" s="48"/>
      <c r="IB364" s="15"/>
      <c r="IC364" s="14"/>
      <c r="ID364" s="14"/>
      <c r="IE364" s="48"/>
      <c r="IF364" s="15"/>
      <c r="IG364" s="14"/>
      <c r="IH364" s="14"/>
      <c r="II364" s="48"/>
      <c r="IJ364" s="15"/>
      <c r="IK364" s="14"/>
      <c r="IL364" s="14"/>
      <c r="IM364" s="48"/>
      <c r="IN364" s="15"/>
      <c r="IO364" s="14"/>
      <c r="IP364" s="14"/>
      <c r="IQ364" s="48"/>
      <c r="IR364" s="15"/>
      <c r="IS364" s="14"/>
    </row>
    <row r="365" spans="1:253" s="12" customFormat="1" ht="15.75" x14ac:dyDescent="0.25">
      <c r="A365" s="57" t="s">
        <v>634</v>
      </c>
      <c r="B365" s="48">
        <f t="shared" si="853"/>
        <v>0</v>
      </c>
      <c r="C365" s="48">
        <f t="shared" si="854"/>
        <v>70.7</v>
      </c>
      <c r="D365" s="48">
        <f t="shared" si="855"/>
        <v>70.7</v>
      </c>
      <c r="E365" s="15">
        <f t="shared" si="133"/>
        <v>100</v>
      </c>
      <c r="F365" s="15"/>
      <c r="G365" s="48"/>
      <c r="H365" s="48"/>
      <c r="I365" s="48"/>
      <c r="J365" s="48"/>
      <c r="K365" s="48"/>
      <c r="L365" s="48"/>
      <c r="M365" s="48"/>
      <c r="N365" s="48"/>
      <c r="O365" s="48"/>
      <c r="P365" s="48"/>
      <c r="Q365" s="48"/>
      <c r="R365" s="48"/>
      <c r="S365" s="287"/>
      <c r="T365" s="287"/>
      <c r="U365" s="287"/>
      <c r="V365" s="287"/>
      <c r="W365" s="287"/>
      <c r="X365" s="287"/>
      <c r="Y365" s="287"/>
      <c r="Z365" s="287"/>
      <c r="AA365" s="287"/>
      <c r="AB365" s="287"/>
      <c r="AC365" s="287"/>
      <c r="AD365" s="287"/>
      <c r="AE365" s="287"/>
      <c r="AF365" s="287"/>
      <c r="AG365" s="287"/>
      <c r="AH365" s="48"/>
      <c r="AI365" s="48"/>
      <c r="AJ365" s="48"/>
      <c r="AK365" s="48"/>
      <c r="AL365" s="48"/>
      <c r="AM365" s="14"/>
      <c r="AN365" s="14"/>
      <c r="AO365" s="14"/>
      <c r="AP365" s="14"/>
      <c r="AQ365" s="287"/>
      <c r="AR365" s="287"/>
      <c r="AS365" s="287"/>
      <c r="AT365" s="287"/>
      <c r="AU365" s="287"/>
      <c r="AV365" s="287"/>
      <c r="AW365" s="81"/>
      <c r="AX365" s="81"/>
      <c r="AY365" s="287"/>
      <c r="AZ365" s="287"/>
      <c r="BA365" s="287"/>
      <c r="BB365" s="287"/>
      <c r="BC365" s="287"/>
      <c r="BD365" s="287"/>
      <c r="BE365" s="15"/>
      <c r="BF365" s="15"/>
      <c r="BG365" s="287"/>
      <c r="BH365" s="287"/>
      <c r="BI365" s="287"/>
      <c r="BJ365" s="287"/>
      <c r="BK365" s="287"/>
      <c r="BL365" s="287"/>
      <c r="BM365" s="287"/>
      <c r="BN365" s="287"/>
      <c r="BO365" s="287"/>
      <c r="BP365" s="287"/>
      <c r="BQ365" s="287"/>
      <c r="BR365" s="287"/>
      <c r="BS365" s="287"/>
      <c r="BT365" s="287"/>
      <c r="BU365" s="287"/>
      <c r="BV365" s="287"/>
      <c r="BW365" s="287"/>
      <c r="BX365" s="287"/>
      <c r="BY365" s="287"/>
      <c r="BZ365" s="287"/>
      <c r="CA365" s="15">
        <v>70.7</v>
      </c>
      <c r="CB365" s="15">
        <v>70.7</v>
      </c>
      <c r="CC365" s="14">
        <f t="shared" si="927"/>
        <v>100</v>
      </c>
      <c r="CD365" s="14"/>
      <c r="CE365" s="15"/>
      <c r="CF365" s="15"/>
      <c r="CG365" s="287"/>
      <c r="CH365" s="287"/>
      <c r="CI365" s="287"/>
      <c r="CJ365" s="287"/>
      <c r="CK365" s="287"/>
      <c r="CL365" s="287"/>
      <c r="CM365" s="15"/>
      <c r="CN365" s="15"/>
      <c r="CO365" s="287"/>
      <c r="CP365" s="287"/>
      <c r="CQ365" s="15"/>
      <c r="CR365" s="15"/>
      <c r="CS365" s="287"/>
      <c r="CT365" s="287"/>
      <c r="CU365" s="15"/>
      <c r="CV365" s="15"/>
      <c r="CW365" s="287"/>
      <c r="CX365" s="287"/>
      <c r="CY365" s="15"/>
      <c r="CZ365" s="15"/>
      <c r="DA365" s="287"/>
      <c r="DB365" s="275"/>
      <c r="DC365" s="15"/>
      <c r="DD365" s="15"/>
      <c r="DE365" s="287"/>
      <c r="DF365" s="287"/>
      <c r="DG365" s="15"/>
      <c r="DH365" s="15"/>
      <c r="DI365" s="14"/>
      <c r="DJ365" s="14"/>
      <c r="DK365" s="15"/>
      <c r="DL365" s="15"/>
      <c r="DM365" s="14"/>
      <c r="DN365" s="14"/>
      <c r="DO365" s="15"/>
      <c r="DP365" s="15"/>
      <c r="DQ365" s="14"/>
      <c r="DR365" s="14"/>
      <c r="DS365" s="15"/>
      <c r="DT365" s="15"/>
      <c r="DU365" s="14"/>
      <c r="DV365" s="14"/>
      <c r="DW365" s="15"/>
      <c r="DX365" s="15"/>
      <c r="DY365" s="14"/>
      <c r="DZ365" s="14"/>
      <c r="EA365" s="15"/>
      <c r="EB365" s="15"/>
      <c r="EC365" s="14"/>
      <c r="ED365" s="14"/>
      <c r="EE365" s="15"/>
      <c r="EF365" s="15"/>
      <c r="EG365" s="14"/>
      <c r="EH365" s="14"/>
      <c r="EI365" s="15"/>
      <c r="EJ365" s="15"/>
      <c r="EK365" s="14"/>
      <c r="EL365" s="14"/>
      <c r="EM365" s="15"/>
      <c r="EN365" s="15"/>
      <c r="EO365" s="14"/>
      <c r="EP365" s="14"/>
      <c r="EQ365" s="15"/>
      <c r="ER365" s="15"/>
      <c r="ES365" s="14"/>
      <c r="ET365" s="14"/>
      <c r="EU365" s="15"/>
      <c r="EV365" s="15"/>
      <c r="EW365" s="14"/>
      <c r="EX365" s="14"/>
      <c r="EY365" s="15"/>
      <c r="EZ365" s="15"/>
      <c r="FA365" s="14"/>
      <c r="FB365" s="14"/>
      <c r="FC365" s="15"/>
      <c r="FD365" s="15"/>
      <c r="FE365" s="14"/>
      <c r="FF365" s="14"/>
      <c r="FG365" s="15"/>
      <c r="FH365" s="15"/>
      <c r="FI365" s="14"/>
      <c r="FJ365" s="14"/>
      <c r="FK365" s="15"/>
      <c r="FL365" s="15"/>
      <c r="FM365" s="14"/>
      <c r="FN365" s="14"/>
      <c r="FO365" s="15"/>
      <c r="FP365" s="15"/>
      <c r="FQ365" s="14"/>
      <c r="FR365" s="14"/>
      <c r="FS365" s="48"/>
      <c r="FT365" s="15"/>
      <c r="FU365" s="48"/>
      <c r="FV365" s="48"/>
      <c r="FW365" s="48"/>
      <c r="FX365" s="15"/>
      <c r="FY365" s="48"/>
      <c r="FZ365" s="48"/>
      <c r="GA365" s="48"/>
      <c r="GB365" s="15"/>
      <c r="GC365" s="48"/>
      <c r="GD365" s="48"/>
      <c r="GE365" s="48"/>
      <c r="GF365" s="15"/>
      <c r="GG365" s="48"/>
      <c r="GH365" s="48"/>
      <c r="GI365" s="48"/>
      <c r="GJ365" s="15"/>
      <c r="GK365" s="48"/>
      <c r="GL365" s="48"/>
      <c r="GM365" s="48"/>
      <c r="GN365" s="15"/>
      <c r="GO365" s="48"/>
      <c r="GP365" s="48"/>
      <c r="GQ365" s="48"/>
      <c r="GR365" s="15"/>
      <c r="GS365" s="48"/>
      <c r="GT365" s="48"/>
      <c r="GU365" s="48"/>
      <c r="GV365" s="15"/>
      <c r="GW365" s="48"/>
      <c r="GX365" s="48"/>
      <c r="GY365" s="48"/>
      <c r="GZ365" s="15"/>
      <c r="HA365" s="48"/>
      <c r="HB365" s="48"/>
      <c r="HC365" s="48"/>
      <c r="HD365" s="15"/>
      <c r="HE365" s="48"/>
      <c r="HF365" s="48"/>
      <c r="HG365" s="48"/>
      <c r="HH365" s="48"/>
      <c r="HI365" s="48"/>
      <c r="HJ365" s="48"/>
      <c r="HK365" s="48"/>
      <c r="HL365" s="15"/>
      <c r="HM365" s="14"/>
      <c r="HN365" s="14"/>
      <c r="HO365" s="48"/>
      <c r="HP365" s="15"/>
      <c r="HQ365" s="14"/>
      <c r="HR365" s="14"/>
      <c r="HS365" s="48"/>
      <c r="HT365" s="15"/>
      <c r="HU365" s="14"/>
      <c r="HV365" s="14"/>
      <c r="HW365" s="48"/>
      <c r="HX365" s="15"/>
      <c r="HY365" s="14"/>
      <c r="HZ365" s="14"/>
      <c r="IA365" s="48"/>
      <c r="IB365" s="15"/>
      <c r="IC365" s="14"/>
      <c r="ID365" s="14"/>
      <c r="IE365" s="48"/>
      <c r="IF365" s="15"/>
      <c r="IG365" s="14"/>
      <c r="IH365" s="14"/>
      <c r="II365" s="48"/>
      <c r="IJ365" s="15"/>
      <c r="IK365" s="14"/>
      <c r="IL365" s="14"/>
      <c r="IM365" s="48"/>
      <c r="IN365" s="15"/>
      <c r="IO365" s="14"/>
      <c r="IP365" s="14"/>
      <c r="IQ365" s="48"/>
      <c r="IR365" s="15"/>
      <c r="IS365" s="14"/>
    </row>
    <row r="366" spans="1:253" s="12" customFormat="1" ht="15.75" x14ac:dyDescent="0.25">
      <c r="A366" s="57" t="s">
        <v>387</v>
      </c>
      <c r="B366" s="48">
        <f t="shared" si="853"/>
        <v>0</v>
      </c>
      <c r="C366" s="48">
        <f t="shared" si="854"/>
        <v>86.3</v>
      </c>
      <c r="D366" s="48">
        <f t="shared" si="855"/>
        <v>86.3</v>
      </c>
      <c r="E366" s="15">
        <f t="shared" si="133"/>
        <v>100</v>
      </c>
      <c r="F366" s="15"/>
      <c r="G366" s="48"/>
      <c r="H366" s="48"/>
      <c r="I366" s="48"/>
      <c r="J366" s="48"/>
      <c r="K366" s="48"/>
      <c r="L366" s="48"/>
      <c r="M366" s="48"/>
      <c r="N366" s="48"/>
      <c r="O366" s="48"/>
      <c r="P366" s="48"/>
      <c r="Q366" s="48"/>
      <c r="R366" s="48"/>
      <c r="S366" s="287"/>
      <c r="T366" s="287"/>
      <c r="U366" s="287"/>
      <c r="V366" s="287"/>
      <c r="W366" s="287"/>
      <c r="X366" s="287"/>
      <c r="Y366" s="287"/>
      <c r="Z366" s="287"/>
      <c r="AA366" s="287"/>
      <c r="AB366" s="287"/>
      <c r="AC366" s="287"/>
      <c r="AD366" s="287"/>
      <c r="AE366" s="287"/>
      <c r="AF366" s="287"/>
      <c r="AG366" s="287"/>
      <c r="AH366" s="48"/>
      <c r="AI366" s="48"/>
      <c r="AJ366" s="48"/>
      <c r="AK366" s="48"/>
      <c r="AL366" s="48"/>
      <c r="AM366" s="14"/>
      <c r="AN366" s="14"/>
      <c r="AO366" s="14"/>
      <c r="AP366" s="14"/>
      <c r="AQ366" s="287"/>
      <c r="AR366" s="287"/>
      <c r="AS366" s="287"/>
      <c r="AT366" s="287"/>
      <c r="AU366" s="287"/>
      <c r="AV366" s="287"/>
      <c r="AW366" s="81"/>
      <c r="AX366" s="81"/>
      <c r="AY366" s="287"/>
      <c r="AZ366" s="287"/>
      <c r="BA366" s="287"/>
      <c r="BB366" s="287"/>
      <c r="BC366" s="287"/>
      <c r="BD366" s="287"/>
      <c r="BE366" s="15"/>
      <c r="BF366" s="15"/>
      <c r="BG366" s="287"/>
      <c r="BH366" s="287"/>
      <c r="BI366" s="287"/>
      <c r="BJ366" s="287"/>
      <c r="BK366" s="287"/>
      <c r="BL366" s="287"/>
      <c r="BM366" s="287"/>
      <c r="BN366" s="287"/>
      <c r="BO366" s="287"/>
      <c r="BP366" s="287"/>
      <c r="BQ366" s="287"/>
      <c r="BR366" s="287"/>
      <c r="BS366" s="287"/>
      <c r="BT366" s="287"/>
      <c r="BU366" s="287"/>
      <c r="BV366" s="287"/>
      <c r="BW366" s="287"/>
      <c r="BX366" s="287"/>
      <c r="BY366" s="287"/>
      <c r="BZ366" s="287"/>
      <c r="CA366" s="15">
        <v>86.3</v>
      </c>
      <c r="CB366" s="15">
        <v>86.3</v>
      </c>
      <c r="CC366" s="14">
        <f t="shared" si="927"/>
        <v>100</v>
      </c>
      <c r="CD366" s="14"/>
      <c r="CE366" s="15"/>
      <c r="CF366" s="15"/>
      <c r="CG366" s="287"/>
      <c r="CH366" s="287"/>
      <c r="CI366" s="287"/>
      <c r="CJ366" s="287"/>
      <c r="CK366" s="287"/>
      <c r="CL366" s="287"/>
      <c r="CM366" s="15"/>
      <c r="CN366" s="15"/>
      <c r="CO366" s="287"/>
      <c r="CP366" s="287"/>
      <c r="CQ366" s="15"/>
      <c r="CR366" s="15"/>
      <c r="CS366" s="287"/>
      <c r="CT366" s="287"/>
      <c r="CU366" s="15"/>
      <c r="CV366" s="15"/>
      <c r="CW366" s="287"/>
      <c r="CX366" s="287"/>
      <c r="CY366" s="15"/>
      <c r="CZ366" s="15"/>
      <c r="DA366" s="287"/>
      <c r="DB366" s="275"/>
      <c r="DC366" s="15"/>
      <c r="DD366" s="15"/>
      <c r="DE366" s="287"/>
      <c r="DF366" s="287"/>
      <c r="DG366" s="15"/>
      <c r="DH366" s="15"/>
      <c r="DI366" s="14"/>
      <c r="DJ366" s="14"/>
      <c r="DK366" s="15"/>
      <c r="DL366" s="15"/>
      <c r="DM366" s="14"/>
      <c r="DN366" s="14"/>
      <c r="DO366" s="15"/>
      <c r="DP366" s="15"/>
      <c r="DQ366" s="14"/>
      <c r="DR366" s="14"/>
      <c r="DS366" s="15"/>
      <c r="DT366" s="15"/>
      <c r="DU366" s="14"/>
      <c r="DV366" s="14"/>
      <c r="DW366" s="15"/>
      <c r="DX366" s="15"/>
      <c r="DY366" s="14"/>
      <c r="DZ366" s="14"/>
      <c r="EA366" s="15"/>
      <c r="EB366" s="15"/>
      <c r="EC366" s="14"/>
      <c r="ED366" s="14"/>
      <c r="EE366" s="15"/>
      <c r="EF366" s="15"/>
      <c r="EG366" s="14"/>
      <c r="EH366" s="14"/>
      <c r="EI366" s="15"/>
      <c r="EJ366" s="15"/>
      <c r="EK366" s="14"/>
      <c r="EL366" s="14"/>
      <c r="EM366" s="15"/>
      <c r="EN366" s="15"/>
      <c r="EO366" s="14"/>
      <c r="EP366" s="14"/>
      <c r="EQ366" s="15"/>
      <c r="ER366" s="15"/>
      <c r="ES366" s="14"/>
      <c r="ET366" s="14"/>
      <c r="EU366" s="15"/>
      <c r="EV366" s="15"/>
      <c r="EW366" s="14"/>
      <c r="EX366" s="14"/>
      <c r="EY366" s="15"/>
      <c r="EZ366" s="15"/>
      <c r="FA366" s="14"/>
      <c r="FB366" s="14"/>
      <c r="FC366" s="15"/>
      <c r="FD366" s="15"/>
      <c r="FE366" s="14"/>
      <c r="FF366" s="14"/>
      <c r="FG366" s="15"/>
      <c r="FH366" s="15"/>
      <c r="FI366" s="14"/>
      <c r="FJ366" s="14"/>
      <c r="FK366" s="15"/>
      <c r="FL366" s="15"/>
      <c r="FM366" s="14"/>
      <c r="FN366" s="14"/>
      <c r="FO366" s="15"/>
      <c r="FP366" s="15"/>
      <c r="FQ366" s="14"/>
      <c r="FR366" s="14"/>
      <c r="FS366" s="48"/>
      <c r="FT366" s="15"/>
      <c r="FU366" s="48"/>
      <c r="FV366" s="48"/>
      <c r="FW366" s="48"/>
      <c r="FX366" s="15"/>
      <c r="FY366" s="48"/>
      <c r="FZ366" s="48"/>
      <c r="GA366" s="48"/>
      <c r="GB366" s="15"/>
      <c r="GC366" s="48"/>
      <c r="GD366" s="48"/>
      <c r="GE366" s="48"/>
      <c r="GF366" s="15"/>
      <c r="GG366" s="48"/>
      <c r="GH366" s="48"/>
      <c r="GI366" s="48"/>
      <c r="GJ366" s="15"/>
      <c r="GK366" s="48"/>
      <c r="GL366" s="48"/>
      <c r="GM366" s="48"/>
      <c r="GN366" s="15"/>
      <c r="GO366" s="48"/>
      <c r="GP366" s="48"/>
      <c r="GQ366" s="48"/>
      <c r="GR366" s="15"/>
      <c r="GS366" s="48"/>
      <c r="GT366" s="48"/>
      <c r="GU366" s="48"/>
      <c r="GV366" s="15"/>
      <c r="GW366" s="48"/>
      <c r="GX366" s="48"/>
      <c r="GY366" s="48"/>
      <c r="GZ366" s="15"/>
      <c r="HA366" s="48"/>
      <c r="HB366" s="48"/>
      <c r="HC366" s="48"/>
      <c r="HD366" s="15"/>
      <c r="HE366" s="48"/>
      <c r="HF366" s="48"/>
      <c r="HG366" s="48"/>
      <c r="HH366" s="48"/>
      <c r="HI366" s="48"/>
      <c r="HJ366" s="48"/>
      <c r="HK366" s="48"/>
      <c r="HL366" s="15"/>
      <c r="HM366" s="14"/>
      <c r="HN366" s="14"/>
      <c r="HO366" s="48"/>
      <c r="HP366" s="15"/>
      <c r="HQ366" s="14"/>
      <c r="HR366" s="14"/>
      <c r="HS366" s="48"/>
      <c r="HT366" s="15"/>
      <c r="HU366" s="14"/>
      <c r="HV366" s="14"/>
      <c r="HW366" s="48"/>
      <c r="HX366" s="15"/>
      <c r="HY366" s="14"/>
      <c r="HZ366" s="14"/>
      <c r="IA366" s="48"/>
      <c r="IB366" s="15"/>
      <c r="IC366" s="14"/>
      <c r="ID366" s="14"/>
      <c r="IE366" s="48"/>
      <c r="IF366" s="15"/>
      <c r="IG366" s="14"/>
      <c r="IH366" s="14"/>
      <c r="II366" s="48"/>
      <c r="IJ366" s="15"/>
      <c r="IK366" s="14"/>
      <c r="IL366" s="14"/>
      <c r="IM366" s="48"/>
      <c r="IN366" s="15"/>
      <c r="IO366" s="14"/>
      <c r="IP366" s="14"/>
      <c r="IQ366" s="48"/>
      <c r="IR366" s="15"/>
      <c r="IS366" s="14"/>
    </row>
    <row r="367" spans="1:253" s="26" customFormat="1" ht="31.5" x14ac:dyDescent="0.25">
      <c r="A367" s="118" t="s">
        <v>395</v>
      </c>
      <c r="B367" s="78">
        <f t="shared" si="853"/>
        <v>24605.599999999999</v>
      </c>
      <c r="C367" s="78">
        <f t="shared" si="854"/>
        <v>65570.997999999992</v>
      </c>
      <c r="D367" s="78">
        <f t="shared" si="855"/>
        <v>63149.262179999991</v>
      </c>
      <c r="E367" s="81">
        <f t="shared" ref="E367" si="933">D367/C367*100</f>
        <v>96.306696719790665</v>
      </c>
      <c r="F367" s="81"/>
      <c r="G367" s="81">
        <f t="shared" ref="G367:P367" si="934">G368+G369+G372</f>
        <v>0</v>
      </c>
      <c r="H367" s="81">
        <f t="shared" si="934"/>
        <v>0</v>
      </c>
      <c r="I367" s="81">
        <f t="shared" si="934"/>
        <v>0</v>
      </c>
      <c r="J367" s="81"/>
      <c r="K367" s="81">
        <f t="shared" si="934"/>
        <v>0</v>
      </c>
      <c r="L367" s="81">
        <f t="shared" si="934"/>
        <v>0</v>
      </c>
      <c r="M367" s="81">
        <f t="shared" si="934"/>
        <v>0</v>
      </c>
      <c r="N367" s="81">
        <f t="shared" ref="N367" si="935">N368+N369+N372</f>
        <v>2800</v>
      </c>
      <c r="O367" s="81">
        <f t="shared" si="934"/>
        <v>2800</v>
      </c>
      <c r="P367" s="81">
        <f t="shared" si="934"/>
        <v>2800</v>
      </c>
      <c r="Q367" s="81">
        <f t="shared" si="283"/>
        <v>100</v>
      </c>
      <c r="R367" s="81"/>
      <c r="S367" s="81">
        <f t="shared" ref="S367:AI367" si="936">S368+S369+S372</f>
        <v>0</v>
      </c>
      <c r="T367" s="81">
        <f t="shared" si="936"/>
        <v>0</v>
      </c>
      <c r="U367" s="81">
        <f t="shared" si="936"/>
        <v>0</v>
      </c>
      <c r="V367" s="81"/>
      <c r="W367" s="81">
        <f t="shared" si="936"/>
        <v>0</v>
      </c>
      <c r="X367" s="81">
        <f t="shared" si="936"/>
        <v>0</v>
      </c>
      <c r="Y367" s="81">
        <f t="shared" si="936"/>
        <v>0</v>
      </c>
      <c r="Z367" s="81">
        <f t="shared" ref="Z367" si="937">Z368+Z369+Z372</f>
        <v>21204.799999999999</v>
      </c>
      <c r="AA367" s="81">
        <f t="shared" si="936"/>
        <v>21204.799999999999</v>
      </c>
      <c r="AB367" s="81">
        <f t="shared" si="936"/>
        <v>21204.799999999999</v>
      </c>
      <c r="AC367" s="81">
        <f>AB367/AA367*100</f>
        <v>100</v>
      </c>
      <c r="AD367" s="81">
        <f t="shared" ref="AD367" si="938">AD368+AD369+AD372</f>
        <v>0</v>
      </c>
      <c r="AE367" s="81">
        <f t="shared" si="936"/>
        <v>0</v>
      </c>
      <c r="AF367" s="81">
        <f t="shared" ref="AF367" si="939">AF368+AF369+AF372</f>
        <v>0</v>
      </c>
      <c r="AG367" s="81">
        <f t="shared" si="936"/>
        <v>0</v>
      </c>
      <c r="AH367" s="81">
        <f t="shared" ref="AH367" si="940">AH368+AH369+AH372</f>
        <v>600.79999999999995</v>
      </c>
      <c r="AI367" s="81">
        <f t="shared" si="936"/>
        <v>600.79999999999995</v>
      </c>
      <c r="AJ367" s="81">
        <f t="shared" ref="AJ367" si="941">AJ368+AJ369+AJ372</f>
        <v>600.79999999999995</v>
      </c>
      <c r="AK367" s="79">
        <f t="shared" si="213"/>
        <v>100</v>
      </c>
      <c r="AL367" s="79"/>
      <c r="AM367" s="81">
        <f>AM368+AM369+AM372</f>
        <v>3641.598</v>
      </c>
      <c r="AN367" s="81">
        <f>AN368+AN369+AN372</f>
        <v>3641.598</v>
      </c>
      <c r="AO367" s="79">
        <f>AN367/AM367*100</f>
        <v>100</v>
      </c>
      <c r="AP367" s="79"/>
      <c r="AQ367" s="81">
        <f t="shared" ref="AQ367:AS367" si="942">AQ368+AQ369+AQ372</f>
        <v>0</v>
      </c>
      <c r="AR367" s="81">
        <f t="shared" si="942"/>
        <v>0</v>
      </c>
      <c r="AS367" s="81">
        <f t="shared" si="942"/>
        <v>0</v>
      </c>
      <c r="AT367" s="81"/>
      <c r="AU367" s="81">
        <f>SUM(AU368:AU375)</f>
        <v>546</v>
      </c>
      <c r="AV367" s="81">
        <f t="shared" ref="AV367:AZ367" si="943">SUM(AV368:AV375)</f>
        <v>546</v>
      </c>
      <c r="AW367" s="81">
        <f t="shared" si="913"/>
        <v>100</v>
      </c>
      <c r="AX367" s="81"/>
      <c r="AY367" s="81">
        <f t="shared" si="943"/>
        <v>2017</v>
      </c>
      <c r="AZ367" s="81">
        <f t="shared" si="943"/>
        <v>2017</v>
      </c>
      <c r="BA367" s="81">
        <f>AZ367/AY367*100</f>
        <v>100</v>
      </c>
      <c r="BB367" s="81"/>
      <c r="BC367" s="81">
        <f t="shared" ref="BC367:BI367" si="944">BC368+BC369+BC372</f>
        <v>1200</v>
      </c>
      <c r="BD367" s="81">
        <f t="shared" ref="BD367" si="945">BD368+BD369+BD372</f>
        <v>1200</v>
      </c>
      <c r="BE367" s="81">
        <f t="shared" si="846"/>
        <v>100</v>
      </c>
      <c r="BF367" s="81"/>
      <c r="BG367" s="81">
        <f t="shared" si="944"/>
        <v>0</v>
      </c>
      <c r="BH367" s="81">
        <f t="shared" si="944"/>
        <v>0</v>
      </c>
      <c r="BI367" s="81">
        <f t="shared" si="944"/>
        <v>0</v>
      </c>
      <c r="BJ367" s="81"/>
      <c r="BK367" s="81">
        <f t="shared" ref="BK367:BY367" si="946">BK368+BK369+BK372</f>
        <v>0</v>
      </c>
      <c r="BL367" s="81">
        <f t="shared" si="946"/>
        <v>0</v>
      </c>
      <c r="BM367" s="81">
        <f t="shared" si="946"/>
        <v>0</v>
      </c>
      <c r="BN367" s="81"/>
      <c r="BO367" s="81">
        <f t="shared" si="946"/>
        <v>0</v>
      </c>
      <c r="BP367" s="81">
        <f t="shared" si="946"/>
        <v>0</v>
      </c>
      <c r="BQ367" s="81">
        <f t="shared" si="946"/>
        <v>0</v>
      </c>
      <c r="BR367" s="81"/>
      <c r="BS367" s="81">
        <f t="shared" si="946"/>
        <v>0</v>
      </c>
      <c r="BT367" s="81">
        <f t="shared" si="946"/>
        <v>0</v>
      </c>
      <c r="BU367" s="81">
        <f t="shared" si="946"/>
        <v>0</v>
      </c>
      <c r="BV367" s="81"/>
      <c r="BW367" s="81">
        <f t="shared" si="946"/>
        <v>0</v>
      </c>
      <c r="BX367" s="81">
        <f t="shared" si="946"/>
        <v>0</v>
      </c>
      <c r="BY367" s="81">
        <f t="shared" si="946"/>
        <v>0</v>
      </c>
      <c r="BZ367" s="81"/>
      <c r="CA367" s="81">
        <f>SUM(CA368:CA375)</f>
        <v>1541.1</v>
      </c>
      <c r="CB367" s="81">
        <f>SUM(CB368:CB375)</f>
        <v>1524.7773299999999</v>
      </c>
      <c r="CC367" s="79">
        <f t="shared" ref="CC367:CC375" si="947">CB367/CA367*100</f>
        <v>98.940842904418929</v>
      </c>
      <c r="CD367" s="79"/>
      <c r="CE367" s="81"/>
      <c r="CF367" s="81">
        <f>SUM(CF368:CF375)</f>
        <v>0</v>
      </c>
      <c r="CG367" s="79"/>
      <c r="CH367" s="79"/>
      <c r="CI367" s="81">
        <f t="shared" ref="CI367" si="948">CI368+CI369+CI372</f>
        <v>0</v>
      </c>
      <c r="CJ367" s="81">
        <f t="shared" ref="CJ367" si="949">CJ368+CJ369+CJ372</f>
        <v>0</v>
      </c>
      <c r="CK367" s="81">
        <f t="shared" ref="CK367" si="950">CK368+CK369+CK372</f>
        <v>0</v>
      </c>
      <c r="CL367" s="81"/>
      <c r="CM367" s="81">
        <f>SUM(CM368:CM375)</f>
        <v>0</v>
      </c>
      <c r="CN367" s="81">
        <f>SUM(CN368:CN375)</f>
        <v>0</v>
      </c>
      <c r="CO367" s="79"/>
      <c r="CP367" s="79"/>
      <c r="CQ367" s="81">
        <f>SUM(CQ368:CQ375)</f>
        <v>0</v>
      </c>
      <c r="CR367" s="81">
        <f>SUM(CR368:CR375)</f>
        <v>0</v>
      </c>
      <c r="CS367" s="79"/>
      <c r="CT367" s="79"/>
      <c r="CU367" s="81">
        <f>SUM(CU368:CU375)</f>
        <v>0</v>
      </c>
      <c r="CV367" s="81">
        <f>SUM(CV368:CV375)</f>
        <v>0</v>
      </c>
      <c r="CW367" s="79"/>
      <c r="CX367" s="79"/>
      <c r="CY367" s="81">
        <f>SUM(CY368:CY375)</f>
        <v>0</v>
      </c>
      <c r="CZ367" s="81">
        <f>SUM(CZ368:CZ375)</f>
        <v>0</v>
      </c>
      <c r="DA367" s="79"/>
      <c r="DB367" s="153"/>
      <c r="DC367" s="81">
        <f>SUM(DC368:DC375)</f>
        <v>0</v>
      </c>
      <c r="DD367" s="81">
        <f>SUM(DD368:DD375)</f>
        <v>0</v>
      </c>
      <c r="DE367" s="79"/>
      <c r="DF367" s="79"/>
      <c r="DG367" s="81">
        <f>SUM(DG368:DG375)</f>
        <v>430</v>
      </c>
      <c r="DH367" s="81">
        <f>SUM(DH368:DH375)</f>
        <v>430</v>
      </c>
      <c r="DI367" s="79">
        <f t="shared" si="875"/>
        <v>100</v>
      </c>
      <c r="DJ367" s="79"/>
      <c r="DK367" s="81">
        <f>SUM(DK368:DK375)</f>
        <v>0</v>
      </c>
      <c r="DL367" s="81">
        <f>SUM(DL368:DL375)</f>
        <v>0</v>
      </c>
      <c r="DM367" s="79"/>
      <c r="DN367" s="79"/>
      <c r="DO367" s="81">
        <f>SUM(DO368:DO375)</f>
        <v>0</v>
      </c>
      <c r="DP367" s="81">
        <f>SUM(DP368:DP375)</f>
        <v>0</v>
      </c>
      <c r="DQ367" s="79"/>
      <c r="DR367" s="79"/>
      <c r="DS367" s="81">
        <f>SUM(DS368:DS375)</f>
        <v>0</v>
      </c>
      <c r="DT367" s="81">
        <f>SUM(DT368:DT375)</f>
        <v>0</v>
      </c>
      <c r="DU367" s="79"/>
      <c r="DV367" s="79"/>
      <c r="DW367" s="81">
        <f>SUM(DW368:DW375)</f>
        <v>0</v>
      </c>
      <c r="DX367" s="81">
        <f>SUM(DX368:DX375)</f>
        <v>0</v>
      </c>
      <c r="DY367" s="79"/>
      <c r="DZ367" s="79"/>
      <c r="EA367" s="81">
        <f>SUM(EA368:EA375)</f>
        <v>0</v>
      </c>
      <c r="EB367" s="81">
        <f>SUM(EB368:EB375)</f>
        <v>0</v>
      </c>
      <c r="EC367" s="79"/>
      <c r="ED367" s="79"/>
      <c r="EE367" s="81">
        <f>SUM(EE368:EE375)</f>
        <v>0</v>
      </c>
      <c r="EF367" s="81">
        <f>SUM(EF368:EF375)</f>
        <v>0</v>
      </c>
      <c r="EG367" s="79"/>
      <c r="EH367" s="79"/>
      <c r="EI367" s="81">
        <f>SUM(EI368:EI375)</f>
        <v>0</v>
      </c>
      <c r="EJ367" s="81">
        <f>SUM(EJ368:EJ375)</f>
        <v>0</v>
      </c>
      <c r="EK367" s="79"/>
      <c r="EL367" s="79"/>
      <c r="EM367" s="81">
        <f>SUM(EM368:EM375)</f>
        <v>0</v>
      </c>
      <c r="EN367" s="81">
        <f>SUM(EN368:EN375)</f>
        <v>0</v>
      </c>
      <c r="EO367" s="79"/>
      <c r="EP367" s="79"/>
      <c r="EQ367" s="81">
        <f>SUM(EQ368:EQ375)</f>
        <v>0</v>
      </c>
      <c r="ER367" s="81">
        <f>SUM(ER368:ER375)</f>
        <v>0</v>
      </c>
      <c r="ES367" s="79"/>
      <c r="ET367" s="79"/>
      <c r="EU367" s="81">
        <f>SUM(EU368:EU375)</f>
        <v>0</v>
      </c>
      <c r="EV367" s="81">
        <f>SUM(EV368:EV375)</f>
        <v>0</v>
      </c>
      <c r="EW367" s="79"/>
      <c r="EX367" s="79"/>
      <c r="EY367" s="81">
        <f>SUM(EY368:EY375)</f>
        <v>0</v>
      </c>
      <c r="EZ367" s="81">
        <f>SUM(EZ368:EZ375)</f>
        <v>0</v>
      </c>
      <c r="FA367" s="79"/>
      <c r="FB367" s="79"/>
      <c r="FC367" s="81">
        <f>SUM(FC368:FC375)</f>
        <v>0</v>
      </c>
      <c r="FD367" s="81">
        <f>SUM(FD368:FD375)</f>
        <v>0</v>
      </c>
      <c r="FE367" s="79"/>
      <c r="FF367" s="79"/>
      <c r="FG367" s="81">
        <f>SUM(FG368:FG375)</f>
        <v>0</v>
      </c>
      <c r="FH367" s="81">
        <f>SUM(FH368:FH375)</f>
        <v>0</v>
      </c>
      <c r="FI367" s="79"/>
      <c r="FJ367" s="79"/>
      <c r="FK367" s="81">
        <f>SUM(FK368:FK375)</f>
        <v>0</v>
      </c>
      <c r="FL367" s="81">
        <f>SUM(FL368:FL375)</f>
        <v>0</v>
      </c>
      <c r="FM367" s="79"/>
      <c r="FN367" s="79"/>
      <c r="FO367" s="81">
        <f>SUM(FO368:FO375)</f>
        <v>0</v>
      </c>
      <c r="FP367" s="81">
        <f>SUM(FP368:FP375)</f>
        <v>0</v>
      </c>
      <c r="FQ367" s="79"/>
      <c r="FR367" s="79"/>
      <c r="FS367" s="81">
        <f t="shared" ref="FS367:FT367" si="951">FS368+FS369+FS372</f>
        <v>2989.7</v>
      </c>
      <c r="FT367" s="81">
        <f t="shared" si="951"/>
        <v>584.28695000000005</v>
      </c>
      <c r="FU367" s="79">
        <f t="shared" ref="FU367:FU368" si="952">FT367/FS367*100</f>
        <v>19.543330434491757</v>
      </c>
      <c r="FV367" s="79"/>
      <c r="FW367" s="81">
        <f t="shared" ref="FW367:FX367" si="953">FW368+FW369+FW372</f>
        <v>20000</v>
      </c>
      <c r="FX367" s="81">
        <f t="shared" si="953"/>
        <v>19999.999899999999</v>
      </c>
      <c r="FY367" s="79">
        <f t="shared" ref="FY367" si="954">FX367/FW367*100</f>
        <v>99.999999499999987</v>
      </c>
      <c r="FZ367" s="79"/>
      <c r="GA367" s="81"/>
      <c r="GB367" s="81"/>
      <c r="GC367" s="79"/>
      <c r="GD367" s="79"/>
      <c r="GE367" s="81"/>
      <c r="GF367" s="81"/>
      <c r="GG367" s="79"/>
      <c r="GH367" s="79"/>
      <c r="GI367" s="81"/>
      <c r="GJ367" s="81"/>
      <c r="GK367" s="79"/>
      <c r="GL367" s="79"/>
      <c r="GM367" s="81"/>
      <c r="GN367" s="81"/>
      <c r="GO367" s="79"/>
      <c r="GP367" s="79"/>
      <c r="GQ367" s="81"/>
      <c r="GR367" s="81"/>
      <c r="GS367" s="79"/>
      <c r="GT367" s="79"/>
      <c r="GU367" s="81"/>
      <c r="GV367" s="81"/>
      <c r="GW367" s="79"/>
      <c r="GX367" s="79"/>
      <c r="GY367" s="81"/>
      <c r="GZ367" s="81"/>
      <c r="HA367" s="79"/>
      <c r="HB367" s="79"/>
      <c r="HC367" s="81"/>
      <c r="HD367" s="81"/>
      <c r="HE367" s="79"/>
      <c r="HF367" s="79"/>
      <c r="HG367" s="81"/>
      <c r="HH367" s="81"/>
      <c r="HI367" s="79"/>
      <c r="HJ367" s="79"/>
      <c r="HK367" s="81">
        <f>SUM(HK368:HK375)</f>
        <v>500</v>
      </c>
      <c r="HL367" s="81">
        <f>SUM(HL368:HL375)</f>
        <v>500</v>
      </c>
      <c r="HM367" s="79">
        <f t="shared" si="874"/>
        <v>100</v>
      </c>
      <c r="HN367" s="79"/>
      <c r="HO367" s="81">
        <f>SUM(HO368:HO375)</f>
        <v>8000</v>
      </c>
      <c r="HP367" s="81">
        <f>SUM(HP368:HP375)</f>
        <v>8000</v>
      </c>
      <c r="HQ367" s="79">
        <f t="shared" ref="HQ367:HQ370" si="955">HP367/HO367*100</f>
        <v>100</v>
      </c>
      <c r="HR367" s="79"/>
      <c r="HS367" s="81"/>
      <c r="HT367" s="81"/>
      <c r="HU367" s="79"/>
      <c r="HV367" s="79"/>
      <c r="HW367" s="81">
        <f>SUM(HW368:HW375)</f>
        <v>100</v>
      </c>
      <c r="HX367" s="81">
        <f>SUM(HX368:HX375)</f>
        <v>100</v>
      </c>
      <c r="HY367" s="79">
        <f>HX367/HW367*100</f>
        <v>100</v>
      </c>
      <c r="HZ367" s="79"/>
      <c r="IA367" s="81"/>
      <c r="IB367" s="81"/>
      <c r="IC367" s="79"/>
      <c r="ID367" s="79"/>
      <c r="IE367" s="81"/>
      <c r="IF367" s="81"/>
      <c r="IG367" s="79"/>
      <c r="IH367" s="79"/>
      <c r="II367" s="81"/>
      <c r="IJ367" s="81"/>
      <c r="IK367" s="79"/>
      <c r="IL367" s="79"/>
      <c r="IM367" s="81"/>
      <c r="IN367" s="81"/>
      <c r="IO367" s="79"/>
      <c r="IP367" s="79"/>
      <c r="IQ367" s="81"/>
      <c r="IR367" s="81"/>
      <c r="IS367" s="79"/>
    </row>
    <row r="368" spans="1:253" s="12" customFormat="1" ht="31.5" x14ac:dyDescent="0.25">
      <c r="A368" s="57" t="s">
        <v>340</v>
      </c>
      <c r="B368" s="48">
        <f t="shared" si="853"/>
        <v>24605.599999999999</v>
      </c>
      <c r="C368" s="48">
        <f t="shared" si="854"/>
        <v>15589.398000000001</v>
      </c>
      <c r="D368" s="48">
        <f t="shared" si="855"/>
        <v>13167.66228</v>
      </c>
      <c r="E368" s="15">
        <f t="shared" si="133"/>
        <v>84.465495588732793</v>
      </c>
      <c r="F368" s="15"/>
      <c r="G368" s="15"/>
      <c r="H368" s="15"/>
      <c r="I368" s="15"/>
      <c r="J368" s="15"/>
      <c r="K368" s="15"/>
      <c r="L368" s="15"/>
      <c r="M368" s="15"/>
      <c r="N368" s="15">
        <v>2800</v>
      </c>
      <c r="O368" s="15">
        <v>2800</v>
      </c>
      <c r="P368" s="15">
        <v>2800</v>
      </c>
      <c r="Q368" s="15">
        <f t="shared" si="283"/>
        <v>100</v>
      </c>
      <c r="R368" s="15"/>
      <c r="S368" s="15"/>
      <c r="T368" s="15"/>
      <c r="U368" s="15"/>
      <c r="V368" s="15"/>
      <c r="W368" s="15"/>
      <c r="X368" s="15"/>
      <c r="Y368" s="15"/>
      <c r="Z368" s="48">
        <v>21204.799999999999</v>
      </c>
      <c r="AA368" s="15"/>
      <c r="AB368" s="15"/>
      <c r="AC368" s="81"/>
      <c r="AD368" s="15"/>
      <c r="AE368" s="15"/>
      <c r="AF368" s="15"/>
      <c r="AG368" s="14"/>
      <c r="AH368" s="15">
        <v>600.79999999999995</v>
      </c>
      <c r="AI368" s="15">
        <v>600.79999999999995</v>
      </c>
      <c r="AJ368" s="15">
        <v>600.79999999999995</v>
      </c>
      <c r="AK368" s="14">
        <f t="shared" si="213"/>
        <v>100</v>
      </c>
      <c r="AL368" s="14"/>
      <c r="AM368" s="15">
        <v>3641.598</v>
      </c>
      <c r="AN368" s="15">
        <v>3641.598</v>
      </c>
      <c r="AO368" s="14">
        <f>AN368/AM368*100</f>
        <v>100</v>
      </c>
      <c r="AP368" s="14"/>
      <c r="AQ368" s="15"/>
      <c r="AR368" s="15"/>
      <c r="AS368" s="14"/>
      <c r="AT368" s="14"/>
      <c r="AU368" s="15">
        <v>546</v>
      </c>
      <c r="AV368" s="15">
        <v>546</v>
      </c>
      <c r="AW368" s="15">
        <f t="shared" si="913"/>
        <v>100</v>
      </c>
      <c r="AX368" s="15"/>
      <c r="AY368" s="14">
        <v>2017</v>
      </c>
      <c r="AZ368" s="14">
        <v>2017</v>
      </c>
      <c r="BA368" s="15">
        <f t="shared" ref="BA368:BA377" si="956">AZ368/AY368*100</f>
        <v>100</v>
      </c>
      <c r="BB368" s="15"/>
      <c r="BC368" s="15">
        <v>1200</v>
      </c>
      <c r="BD368" s="15">
        <v>1200</v>
      </c>
      <c r="BE368" s="15">
        <f t="shared" si="846"/>
        <v>100</v>
      </c>
      <c r="BF368" s="15"/>
      <c r="BG368" s="15"/>
      <c r="BH368" s="15"/>
      <c r="BI368" s="14"/>
      <c r="BJ368" s="14"/>
      <c r="BK368" s="15"/>
      <c r="BL368" s="15"/>
      <c r="BM368" s="14"/>
      <c r="BN368" s="14"/>
      <c r="BO368" s="15"/>
      <c r="BP368" s="15"/>
      <c r="BQ368" s="14"/>
      <c r="BR368" s="14"/>
      <c r="BS368" s="15"/>
      <c r="BT368" s="15"/>
      <c r="BU368" s="14"/>
      <c r="BV368" s="14"/>
      <c r="BW368" s="15"/>
      <c r="BX368" s="15"/>
      <c r="BY368" s="14"/>
      <c r="BZ368" s="14"/>
      <c r="CA368" s="15">
        <v>1064.3</v>
      </c>
      <c r="CB368" s="15">
        <v>1047.9773299999999</v>
      </c>
      <c r="CC368" s="14">
        <f t="shared" si="947"/>
        <v>98.466346894672554</v>
      </c>
      <c r="CD368" s="14"/>
      <c r="CE368" s="15"/>
      <c r="CF368" s="15"/>
      <c r="CG368" s="14"/>
      <c r="CH368" s="14"/>
      <c r="CI368" s="15"/>
      <c r="CJ368" s="15"/>
      <c r="CK368" s="14"/>
      <c r="CL368" s="14"/>
      <c r="CM368" s="15"/>
      <c r="CN368" s="15"/>
      <c r="CO368" s="14"/>
      <c r="CP368" s="14"/>
      <c r="CQ368" s="15"/>
      <c r="CR368" s="15"/>
      <c r="CS368" s="14"/>
      <c r="CT368" s="14"/>
      <c r="CU368" s="15"/>
      <c r="CV368" s="15"/>
      <c r="CW368" s="14"/>
      <c r="CX368" s="14"/>
      <c r="CY368" s="15"/>
      <c r="CZ368" s="15"/>
      <c r="DA368" s="14"/>
      <c r="DB368" s="155"/>
      <c r="DC368" s="15"/>
      <c r="DD368" s="15"/>
      <c r="DE368" s="14"/>
      <c r="DF368" s="14"/>
      <c r="DG368" s="14">
        <v>430</v>
      </c>
      <c r="DH368" s="14">
        <v>430</v>
      </c>
      <c r="DI368" s="14">
        <f t="shared" si="875"/>
        <v>100</v>
      </c>
      <c r="DJ368" s="14"/>
      <c r="DK368" s="14"/>
      <c r="DL368" s="14"/>
      <c r="DM368" s="14"/>
      <c r="DN368" s="14"/>
      <c r="DO368" s="14"/>
      <c r="DP368" s="14"/>
      <c r="DQ368" s="14"/>
      <c r="DR368" s="14"/>
      <c r="DS368" s="14"/>
      <c r="DT368" s="14"/>
      <c r="DU368" s="14"/>
      <c r="DV368" s="14"/>
      <c r="DW368" s="14"/>
      <c r="DX368" s="14"/>
      <c r="DY368" s="14"/>
      <c r="DZ368" s="14"/>
      <c r="EA368" s="14"/>
      <c r="EB368" s="14"/>
      <c r="EC368" s="14"/>
      <c r="ED368" s="14"/>
      <c r="EE368" s="14"/>
      <c r="EF368" s="14"/>
      <c r="EG368" s="14"/>
      <c r="EH368" s="14"/>
      <c r="EI368" s="14"/>
      <c r="EJ368" s="14"/>
      <c r="EK368" s="14"/>
      <c r="EL368" s="14"/>
      <c r="EM368" s="14"/>
      <c r="EN368" s="14"/>
      <c r="EO368" s="14"/>
      <c r="EP368" s="14"/>
      <c r="EQ368" s="14"/>
      <c r="ER368" s="14"/>
      <c r="ES368" s="14"/>
      <c r="ET368" s="14"/>
      <c r="EU368" s="14"/>
      <c r="EV368" s="14"/>
      <c r="EW368" s="14"/>
      <c r="EX368" s="14"/>
      <c r="EY368" s="14"/>
      <c r="EZ368" s="14"/>
      <c r="FA368" s="14"/>
      <c r="FB368" s="14"/>
      <c r="FC368" s="14"/>
      <c r="FD368" s="14"/>
      <c r="FE368" s="14"/>
      <c r="FF368" s="14"/>
      <c r="FG368" s="14"/>
      <c r="FH368" s="14"/>
      <c r="FI368" s="14"/>
      <c r="FJ368" s="14"/>
      <c r="FK368" s="14"/>
      <c r="FL368" s="14"/>
      <c r="FM368" s="14"/>
      <c r="FN368" s="14"/>
      <c r="FO368" s="14"/>
      <c r="FP368" s="14"/>
      <c r="FQ368" s="14"/>
      <c r="FR368" s="14"/>
      <c r="FS368" s="133">
        <v>2989.7</v>
      </c>
      <c r="FT368" s="133">
        <v>584.28695000000005</v>
      </c>
      <c r="FU368" s="14">
        <f t="shared" si="952"/>
        <v>19.543330434491757</v>
      </c>
      <c r="FV368" s="14"/>
      <c r="FW368" s="133"/>
      <c r="FX368" s="133"/>
      <c r="FY368" s="14"/>
      <c r="FZ368" s="14"/>
      <c r="GA368" s="133"/>
      <c r="GB368" s="133"/>
      <c r="GC368" s="14"/>
      <c r="GD368" s="14"/>
      <c r="GE368" s="133"/>
      <c r="GF368" s="133"/>
      <c r="GG368" s="14"/>
      <c r="GH368" s="14"/>
      <c r="GI368" s="133"/>
      <c r="GJ368" s="133"/>
      <c r="GK368" s="14"/>
      <c r="GL368" s="14"/>
      <c r="GM368" s="133"/>
      <c r="GN368" s="133"/>
      <c r="GO368" s="14"/>
      <c r="GP368" s="14"/>
      <c r="GQ368" s="133"/>
      <c r="GR368" s="133"/>
      <c r="GS368" s="14"/>
      <c r="GT368" s="14"/>
      <c r="GU368" s="133"/>
      <c r="GV368" s="133"/>
      <c r="GW368" s="14"/>
      <c r="GX368" s="14"/>
      <c r="GY368" s="133"/>
      <c r="GZ368" s="133"/>
      <c r="HA368" s="14"/>
      <c r="HB368" s="14"/>
      <c r="HC368" s="133"/>
      <c r="HD368" s="133"/>
      <c r="HE368" s="14"/>
      <c r="HF368" s="14"/>
      <c r="HG368" s="133"/>
      <c r="HH368" s="133"/>
      <c r="HI368" s="14"/>
      <c r="HJ368" s="14"/>
      <c r="HK368" s="133">
        <v>200</v>
      </c>
      <c r="HL368" s="133">
        <v>200</v>
      </c>
      <c r="HM368" s="14">
        <f t="shared" si="874"/>
        <v>100</v>
      </c>
      <c r="HN368" s="14"/>
      <c r="HO368" s="133"/>
      <c r="HP368" s="133"/>
      <c r="HQ368" s="14"/>
      <c r="HR368" s="14"/>
      <c r="HS368" s="133"/>
      <c r="HT368" s="133"/>
      <c r="HU368" s="14"/>
      <c r="HV368" s="14"/>
      <c r="HW368" s="133">
        <v>100</v>
      </c>
      <c r="HX368" s="133">
        <v>100</v>
      </c>
      <c r="HY368" s="14">
        <f>HX368/HW368*100</f>
        <v>100</v>
      </c>
      <c r="HZ368" s="14"/>
      <c r="IA368" s="133"/>
      <c r="IB368" s="133"/>
      <c r="IC368" s="14"/>
      <c r="ID368" s="14"/>
      <c r="IE368" s="133"/>
      <c r="IF368" s="133"/>
      <c r="IG368" s="14"/>
      <c r="IH368" s="14"/>
      <c r="II368" s="133"/>
      <c r="IJ368" s="133"/>
      <c r="IK368" s="14"/>
      <c r="IL368" s="14"/>
      <c r="IM368" s="133"/>
      <c r="IN368" s="133"/>
      <c r="IO368" s="14"/>
      <c r="IP368" s="14"/>
      <c r="IQ368" s="133"/>
      <c r="IR368" s="133"/>
      <c r="IS368" s="14"/>
    </row>
    <row r="369" spans="1:253" s="12" customFormat="1" ht="15.75" x14ac:dyDescent="0.25">
      <c r="A369" s="57" t="s">
        <v>393</v>
      </c>
      <c r="B369" s="48">
        <f t="shared" si="853"/>
        <v>0</v>
      </c>
      <c r="C369" s="48">
        <f t="shared" si="854"/>
        <v>41504.800000000003</v>
      </c>
      <c r="D369" s="48">
        <f t="shared" si="855"/>
        <v>41504.799899999998</v>
      </c>
      <c r="E369" s="48">
        <f>D369/C369*100</f>
        <v>99.999999759063996</v>
      </c>
      <c r="F369" s="48"/>
      <c r="G369" s="48"/>
      <c r="H369" s="48"/>
      <c r="I369" s="48"/>
      <c r="J369" s="48"/>
      <c r="K369" s="48"/>
      <c r="L369" s="48"/>
      <c r="M369" s="48"/>
      <c r="N369" s="48"/>
      <c r="O369" s="48"/>
      <c r="P369" s="48"/>
      <c r="Q369" s="15"/>
      <c r="R369" s="15"/>
      <c r="S369" s="48"/>
      <c r="T369" s="48"/>
      <c r="U369" s="48"/>
      <c r="V369" s="48"/>
      <c r="W369" s="48"/>
      <c r="X369" s="287"/>
      <c r="Y369" s="287"/>
      <c r="Z369" s="48"/>
      <c r="AA369" s="48">
        <v>21204.799999999999</v>
      </c>
      <c r="AB369" s="48">
        <v>21204.799999999999</v>
      </c>
      <c r="AC369" s="15">
        <f t="shared" ref="AC369" si="957">AB369/AA369*100</f>
        <v>100</v>
      </c>
      <c r="AD369" s="48"/>
      <c r="AE369" s="48"/>
      <c r="AF369" s="48"/>
      <c r="AG369" s="287"/>
      <c r="AH369" s="48"/>
      <c r="AI369" s="48"/>
      <c r="AJ369" s="48"/>
      <c r="AK369" s="48"/>
      <c r="AL369" s="48"/>
      <c r="AM369" s="48"/>
      <c r="AN369" s="48"/>
      <c r="AO369" s="15"/>
      <c r="AP369" s="15"/>
      <c r="AQ369" s="48"/>
      <c r="AR369" s="287"/>
      <c r="AS369" s="287"/>
      <c r="AT369" s="287"/>
      <c r="AU369" s="48"/>
      <c r="AV369" s="287"/>
      <c r="AW369" s="287"/>
      <c r="AX369" s="287"/>
      <c r="AY369" s="287"/>
      <c r="AZ369" s="287"/>
      <c r="BA369" s="81"/>
      <c r="BB369" s="81"/>
      <c r="BC369" s="48"/>
      <c r="BD369" s="48"/>
      <c r="BE369" s="15"/>
      <c r="BF369" s="15"/>
      <c r="BG369" s="48"/>
      <c r="BH369" s="287"/>
      <c r="BI369" s="287"/>
      <c r="BJ369" s="287"/>
      <c r="BK369" s="48"/>
      <c r="BL369" s="287"/>
      <c r="BM369" s="287"/>
      <c r="BN369" s="287"/>
      <c r="BO369" s="48"/>
      <c r="BP369" s="287"/>
      <c r="BQ369" s="287"/>
      <c r="BR369" s="287"/>
      <c r="BS369" s="48"/>
      <c r="BT369" s="287"/>
      <c r="BU369" s="287"/>
      <c r="BV369" s="287"/>
      <c r="BW369" s="48"/>
      <c r="BX369" s="287"/>
      <c r="BY369" s="287"/>
      <c r="BZ369" s="287"/>
      <c r="CA369" s="15"/>
      <c r="CB369" s="15"/>
      <c r="CC369" s="14"/>
      <c r="CD369" s="14"/>
      <c r="CE369" s="15"/>
      <c r="CF369" s="15"/>
      <c r="CG369" s="287"/>
      <c r="CH369" s="287"/>
      <c r="CI369" s="48"/>
      <c r="CJ369" s="287"/>
      <c r="CK369" s="287"/>
      <c r="CL369" s="287"/>
      <c r="CM369" s="15"/>
      <c r="CN369" s="15"/>
      <c r="CO369" s="287"/>
      <c r="CP369" s="287"/>
      <c r="CQ369" s="15"/>
      <c r="CR369" s="15"/>
      <c r="CS369" s="287"/>
      <c r="CT369" s="287"/>
      <c r="CU369" s="15"/>
      <c r="CV369" s="15"/>
      <c r="CW369" s="287"/>
      <c r="CX369" s="287"/>
      <c r="CY369" s="15"/>
      <c r="CZ369" s="15"/>
      <c r="DA369" s="287"/>
      <c r="DB369" s="275"/>
      <c r="DC369" s="15"/>
      <c r="DD369" s="15"/>
      <c r="DE369" s="287"/>
      <c r="DF369" s="287"/>
      <c r="DG369" s="15"/>
      <c r="DH369" s="15"/>
      <c r="DI369" s="14"/>
      <c r="DJ369" s="14"/>
      <c r="DK369" s="15"/>
      <c r="DL369" s="15"/>
      <c r="DM369" s="14"/>
      <c r="DN369" s="14"/>
      <c r="DO369" s="15"/>
      <c r="DP369" s="15"/>
      <c r="DQ369" s="14"/>
      <c r="DR369" s="14"/>
      <c r="DS369" s="15"/>
      <c r="DT369" s="15"/>
      <c r="DU369" s="14"/>
      <c r="DV369" s="14"/>
      <c r="DW369" s="15"/>
      <c r="DX369" s="15"/>
      <c r="DY369" s="14"/>
      <c r="DZ369" s="14"/>
      <c r="EA369" s="15"/>
      <c r="EB369" s="15"/>
      <c r="EC369" s="14"/>
      <c r="ED369" s="14"/>
      <c r="EE369" s="15"/>
      <c r="EF369" s="15"/>
      <c r="EG369" s="14"/>
      <c r="EH369" s="14"/>
      <c r="EI369" s="15"/>
      <c r="EJ369" s="15"/>
      <c r="EK369" s="14"/>
      <c r="EL369" s="14"/>
      <c r="EM369" s="15"/>
      <c r="EN369" s="15"/>
      <c r="EO369" s="14"/>
      <c r="EP369" s="14"/>
      <c r="EQ369" s="15"/>
      <c r="ER369" s="15"/>
      <c r="ES369" s="14"/>
      <c r="ET369" s="14"/>
      <c r="EU369" s="15"/>
      <c r="EV369" s="15"/>
      <c r="EW369" s="14"/>
      <c r="EX369" s="14"/>
      <c r="EY369" s="15"/>
      <c r="EZ369" s="15"/>
      <c r="FA369" s="14"/>
      <c r="FB369" s="14"/>
      <c r="FC369" s="15"/>
      <c r="FD369" s="15"/>
      <c r="FE369" s="14"/>
      <c r="FF369" s="14"/>
      <c r="FG369" s="15"/>
      <c r="FH369" s="15"/>
      <c r="FI369" s="14"/>
      <c r="FJ369" s="14"/>
      <c r="FK369" s="15"/>
      <c r="FL369" s="15"/>
      <c r="FM369" s="14"/>
      <c r="FN369" s="14"/>
      <c r="FO369" s="15"/>
      <c r="FP369" s="15"/>
      <c r="FQ369" s="14"/>
      <c r="FR369" s="14"/>
      <c r="FS369" s="48"/>
      <c r="FT369" s="15"/>
      <c r="FU369" s="48"/>
      <c r="FV369" s="48"/>
      <c r="FW369" s="133">
        <v>20000</v>
      </c>
      <c r="FX369" s="15">
        <v>19999.999899999999</v>
      </c>
      <c r="FY369" s="48">
        <f>FX369/FW369*100</f>
        <v>99.999999499999987</v>
      </c>
      <c r="FZ369" s="48"/>
      <c r="GA369" s="133"/>
      <c r="GB369" s="15"/>
      <c r="GC369" s="48"/>
      <c r="GD369" s="48"/>
      <c r="GE369" s="133"/>
      <c r="GF369" s="15"/>
      <c r="GG369" s="48"/>
      <c r="GH369" s="48"/>
      <c r="GI369" s="133"/>
      <c r="GJ369" s="15"/>
      <c r="GK369" s="48"/>
      <c r="GL369" s="48"/>
      <c r="GM369" s="133"/>
      <c r="GN369" s="15"/>
      <c r="GO369" s="48"/>
      <c r="GP369" s="48"/>
      <c r="GQ369" s="133"/>
      <c r="GR369" s="15"/>
      <c r="GS369" s="48"/>
      <c r="GT369" s="48"/>
      <c r="GU369" s="133"/>
      <c r="GV369" s="15"/>
      <c r="GW369" s="48"/>
      <c r="GX369" s="48"/>
      <c r="GY369" s="133"/>
      <c r="GZ369" s="15"/>
      <c r="HA369" s="48"/>
      <c r="HB369" s="48"/>
      <c r="HC369" s="133"/>
      <c r="HD369" s="15"/>
      <c r="HE369" s="48"/>
      <c r="HF369" s="48"/>
      <c r="HG369" s="133"/>
      <c r="HH369" s="133"/>
      <c r="HI369" s="48"/>
      <c r="HJ369" s="48"/>
      <c r="HK369" s="133">
        <v>300</v>
      </c>
      <c r="HL369" s="133">
        <v>300</v>
      </c>
      <c r="HM369" s="14">
        <f t="shared" si="874"/>
        <v>100</v>
      </c>
      <c r="HN369" s="14"/>
      <c r="HO369" s="133"/>
      <c r="HP369" s="133"/>
      <c r="HQ369" s="14"/>
      <c r="HR369" s="14"/>
      <c r="HS369" s="133"/>
      <c r="HT369" s="133"/>
      <c r="HU369" s="14"/>
      <c r="HV369" s="14"/>
      <c r="HW369" s="133"/>
      <c r="HX369" s="133"/>
      <c r="HY369" s="14"/>
      <c r="HZ369" s="14"/>
      <c r="IA369" s="133"/>
      <c r="IB369" s="133"/>
      <c r="IC369" s="14"/>
      <c r="ID369" s="14"/>
      <c r="IE369" s="133"/>
      <c r="IF369" s="133"/>
      <c r="IG369" s="14"/>
      <c r="IH369" s="14"/>
      <c r="II369" s="133"/>
      <c r="IJ369" s="133"/>
      <c r="IK369" s="14"/>
      <c r="IL369" s="14"/>
      <c r="IM369" s="133"/>
      <c r="IN369" s="133"/>
      <c r="IO369" s="14"/>
      <c r="IP369" s="14"/>
      <c r="IQ369" s="133"/>
      <c r="IR369" s="133"/>
      <c r="IS369" s="14"/>
    </row>
    <row r="370" spans="1:253" s="12" customFormat="1" ht="15.75" x14ac:dyDescent="0.25">
      <c r="A370" s="57" t="s">
        <v>451</v>
      </c>
      <c r="B370" s="48">
        <f t="shared" si="853"/>
        <v>0</v>
      </c>
      <c r="C370" s="48">
        <f t="shared" si="854"/>
        <v>8164.5</v>
      </c>
      <c r="D370" s="48">
        <f t="shared" si="855"/>
        <v>8164.5</v>
      </c>
      <c r="E370" s="48">
        <f t="shared" ref="E370:E375" si="958">D370/C370*100</f>
        <v>100</v>
      </c>
      <c r="F370" s="48"/>
      <c r="G370" s="48"/>
      <c r="H370" s="48"/>
      <c r="I370" s="48"/>
      <c r="J370" s="48"/>
      <c r="K370" s="48"/>
      <c r="L370" s="48"/>
      <c r="M370" s="48"/>
      <c r="N370" s="48"/>
      <c r="O370" s="48"/>
      <c r="P370" s="48"/>
      <c r="Q370" s="15"/>
      <c r="R370" s="15"/>
      <c r="S370" s="48"/>
      <c r="T370" s="48"/>
      <c r="U370" s="48"/>
      <c r="V370" s="48"/>
      <c r="W370" s="48"/>
      <c r="X370" s="287"/>
      <c r="Y370" s="287"/>
      <c r="Z370" s="48"/>
      <c r="AA370" s="48"/>
      <c r="AB370" s="287"/>
      <c r="AC370" s="287"/>
      <c r="AD370" s="48"/>
      <c r="AE370" s="48"/>
      <c r="AF370" s="48"/>
      <c r="AG370" s="287"/>
      <c r="AH370" s="48"/>
      <c r="AI370" s="48"/>
      <c r="AJ370" s="48"/>
      <c r="AK370" s="48"/>
      <c r="AL370" s="48"/>
      <c r="AM370" s="48"/>
      <c r="AN370" s="48"/>
      <c r="AO370" s="15"/>
      <c r="AP370" s="15"/>
      <c r="AQ370" s="48"/>
      <c r="AR370" s="287"/>
      <c r="AS370" s="287"/>
      <c r="AT370" s="287"/>
      <c r="AU370" s="48"/>
      <c r="AV370" s="287"/>
      <c r="AW370" s="287"/>
      <c r="AX370" s="287"/>
      <c r="AY370" s="287"/>
      <c r="AZ370" s="287"/>
      <c r="BA370" s="81"/>
      <c r="BB370" s="81"/>
      <c r="BC370" s="48"/>
      <c r="BD370" s="48"/>
      <c r="BE370" s="15"/>
      <c r="BF370" s="15"/>
      <c r="BG370" s="48"/>
      <c r="BH370" s="287"/>
      <c r="BI370" s="287"/>
      <c r="BJ370" s="287"/>
      <c r="BK370" s="48"/>
      <c r="BL370" s="287"/>
      <c r="BM370" s="287"/>
      <c r="BN370" s="287"/>
      <c r="BO370" s="48"/>
      <c r="BP370" s="287"/>
      <c r="BQ370" s="287"/>
      <c r="BR370" s="287"/>
      <c r="BS370" s="48"/>
      <c r="BT370" s="287"/>
      <c r="BU370" s="287"/>
      <c r="BV370" s="287"/>
      <c r="BW370" s="48"/>
      <c r="BX370" s="287"/>
      <c r="BY370" s="287"/>
      <c r="BZ370" s="287"/>
      <c r="CA370" s="15">
        <v>164.5</v>
      </c>
      <c r="CB370" s="15">
        <v>164.5</v>
      </c>
      <c r="CC370" s="14">
        <f t="shared" si="947"/>
        <v>100</v>
      </c>
      <c r="CD370" s="14"/>
      <c r="CE370" s="15"/>
      <c r="CF370" s="15"/>
      <c r="CG370" s="287"/>
      <c r="CH370" s="287"/>
      <c r="CI370" s="48"/>
      <c r="CJ370" s="287"/>
      <c r="CK370" s="287"/>
      <c r="CL370" s="287"/>
      <c r="CM370" s="15"/>
      <c r="CN370" s="15"/>
      <c r="CO370" s="287"/>
      <c r="CP370" s="287"/>
      <c r="CQ370" s="15"/>
      <c r="CR370" s="15"/>
      <c r="CS370" s="287"/>
      <c r="CT370" s="287"/>
      <c r="CU370" s="15"/>
      <c r="CV370" s="15"/>
      <c r="CW370" s="287"/>
      <c r="CX370" s="287"/>
      <c r="CY370" s="15"/>
      <c r="CZ370" s="15"/>
      <c r="DA370" s="287"/>
      <c r="DB370" s="275"/>
      <c r="DC370" s="15"/>
      <c r="DD370" s="15"/>
      <c r="DE370" s="287"/>
      <c r="DF370" s="287"/>
      <c r="DG370" s="15"/>
      <c r="DH370" s="15"/>
      <c r="DI370" s="14"/>
      <c r="DJ370" s="14"/>
      <c r="DK370" s="15"/>
      <c r="DL370" s="15"/>
      <c r="DM370" s="14"/>
      <c r="DN370" s="14"/>
      <c r="DO370" s="15"/>
      <c r="DP370" s="15"/>
      <c r="DQ370" s="14"/>
      <c r="DR370" s="14"/>
      <c r="DS370" s="15"/>
      <c r="DT370" s="15"/>
      <c r="DU370" s="14"/>
      <c r="DV370" s="14"/>
      <c r="DW370" s="15"/>
      <c r="DX370" s="15"/>
      <c r="DY370" s="14"/>
      <c r="DZ370" s="14"/>
      <c r="EA370" s="15"/>
      <c r="EB370" s="15"/>
      <c r="EC370" s="14"/>
      <c r="ED370" s="14"/>
      <c r="EE370" s="15"/>
      <c r="EF370" s="15"/>
      <c r="EG370" s="14"/>
      <c r="EH370" s="14"/>
      <c r="EI370" s="15"/>
      <c r="EJ370" s="15"/>
      <c r="EK370" s="14"/>
      <c r="EL370" s="14"/>
      <c r="EM370" s="15"/>
      <c r="EN370" s="15"/>
      <c r="EO370" s="14"/>
      <c r="EP370" s="14"/>
      <c r="EQ370" s="15"/>
      <c r="ER370" s="15"/>
      <c r="ES370" s="14"/>
      <c r="ET370" s="14"/>
      <c r="EU370" s="15"/>
      <c r="EV370" s="15"/>
      <c r="EW370" s="14"/>
      <c r="EX370" s="14"/>
      <c r="EY370" s="15"/>
      <c r="EZ370" s="15"/>
      <c r="FA370" s="14"/>
      <c r="FB370" s="14"/>
      <c r="FC370" s="15"/>
      <c r="FD370" s="15"/>
      <c r="FE370" s="14"/>
      <c r="FF370" s="14"/>
      <c r="FG370" s="15"/>
      <c r="FH370" s="15"/>
      <c r="FI370" s="14"/>
      <c r="FJ370" s="14"/>
      <c r="FK370" s="15"/>
      <c r="FL370" s="15"/>
      <c r="FM370" s="14"/>
      <c r="FN370" s="14"/>
      <c r="FO370" s="15"/>
      <c r="FP370" s="15"/>
      <c r="FQ370" s="14"/>
      <c r="FR370" s="14"/>
      <c r="FS370" s="48"/>
      <c r="FT370" s="15"/>
      <c r="FU370" s="48"/>
      <c r="FV370" s="48"/>
      <c r="FW370" s="48"/>
      <c r="FX370" s="15"/>
      <c r="FY370" s="48"/>
      <c r="FZ370" s="48"/>
      <c r="GA370" s="48"/>
      <c r="GB370" s="15"/>
      <c r="GC370" s="48"/>
      <c r="GD370" s="48"/>
      <c r="GE370" s="48"/>
      <c r="GF370" s="15"/>
      <c r="GG370" s="48"/>
      <c r="GH370" s="48"/>
      <c r="GI370" s="48"/>
      <c r="GJ370" s="15"/>
      <c r="GK370" s="48"/>
      <c r="GL370" s="48"/>
      <c r="GM370" s="48"/>
      <c r="GN370" s="15"/>
      <c r="GO370" s="48"/>
      <c r="GP370" s="48"/>
      <c r="GQ370" s="48"/>
      <c r="GR370" s="15"/>
      <c r="GS370" s="48"/>
      <c r="GT370" s="48"/>
      <c r="GU370" s="48"/>
      <c r="GV370" s="15"/>
      <c r="GW370" s="48"/>
      <c r="GX370" s="48"/>
      <c r="GY370" s="48"/>
      <c r="GZ370" s="15"/>
      <c r="HA370" s="48"/>
      <c r="HB370" s="48"/>
      <c r="HC370" s="48"/>
      <c r="HD370" s="15"/>
      <c r="HE370" s="48"/>
      <c r="HF370" s="48"/>
      <c r="HG370" s="48"/>
      <c r="HH370" s="48"/>
      <c r="HI370" s="48"/>
      <c r="HJ370" s="48"/>
      <c r="HK370" s="48"/>
      <c r="HL370" s="15"/>
      <c r="HM370" s="14"/>
      <c r="HN370" s="14"/>
      <c r="HO370" s="48">
        <v>8000</v>
      </c>
      <c r="HP370" s="48">
        <v>8000</v>
      </c>
      <c r="HQ370" s="14">
        <f t="shared" si="955"/>
        <v>100</v>
      </c>
      <c r="HR370" s="14"/>
      <c r="HS370" s="48"/>
      <c r="HT370" s="48"/>
      <c r="HU370" s="14"/>
      <c r="HV370" s="14"/>
      <c r="HW370" s="48"/>
      <c r="HX370" s="48"/>
      <c r="HY370" s="14"/>
      <c r="HZ370" s="14"/>
      <c r="IA370" s="48"/>
      <c r="IB370" s="48"/>
      <c r="IC370" s="14"/>
      <c r="ID370" s="14"/>
      <c r="IE370" s="48"/>
      <c r="IF370" s="48"/>
      <c r="IG370" s="14"/>
      <c r="IH370" s="14"/>
      <c r="II370" s="48"/>
      <c r="IJ370" s="48"/>
      <c r="IK370" s="14"/>
      <c r="IL370" s="14"/>
      <c r="IM370" s="48"/>
      <c r="IN370" s="48"/>
      <c r="IO370" s="14"/>
      <c r="IP370" s="14"/>
      <c r="IQ370" s="48"/>
      <c r="IR370" s="48"/>
      <c r="IS370" s="14"/>
    </row>
    <row r="371" spans="1:253" s="12" customFormat="1" ht="15.75" x14ac:dyDescent="0.25">
      <c r="A371" s="57" t="s">
        <v>672</v>
      </c>
      <c r="B371" s="48">
        <f t="shared" si="853"/>
        <v>0</v>
      </c>
      <c r="C371" s="48">
        <f t="shared" si="854"/>
        <v>44.1</v>
      </c>
      <c r="D371" s="48">
        <f t="shared" si="855"/>
        <v>44.1</v>
      </c>
      <c r="E371" s="48">
        <f t="shared" si="958"/>
        <v>100</v>
      </c>
      <c r="F371" s="48"/>
      <c r="G371" s="48"/>
      <c r="H371" s="48"/>
      <c r="I371" s="48"/>
      <c r="J371" s="48"/>
      <c r="K371" s="48"/>
      <c r="L371" s="48"/>
      <c r="M371" s="48"/>
      <c r="N371" s="48"/>
      <c r="O371" s="48"/>
      <c r="P371" s="48"/>
      <c r="Q371" s="15"/>
      <c r="R371" s="15"/>
      <c r="S371" s="48"/>
      <c r="T371" s="48"/>
      <c r="U371" s="48"/>
      <c r="V371" s="48"/>
      <c r="W371" s="48"/>
      <c r="X371" s="287"/>
      <c r="Y371" s="287"/>
      <c r="Z371" s="48"/>
      <c r="AA371" s="48"/>
      <c r="AB371" s="287"/>
      <c r="AC371" s="287"/>
      <c r="AD371" s="48"/>
      <c r="AE371" s="48"/>
      <c r="AF371" s="48"/>
      <c r="AG371" s="287"/>
      <c r="AH371" s="48"/>
      <c r="AI371" s="48"/>
      <c r="AJ371" s="48"/>
      <c r="AK371" s="48"/>
      <c r="AL371" s="48"/>
      <c r="AM371" s="48"/>
      <c r="AN371" s="48"/>
      <c r="AO371" s="15"/>
      <c r="AP371" s="15"/>
      <c r="AQ371" s="48"/>
      <c r="AR371" s="287"/>
      <c r="AS371" s="287"/>
      <c r="AT371" s="287"/>
      <c r="AU371" s="48"/>
      <c r="AV371" s="287"/>
      <c r="AW371" s="287"/>
      <c r="AX371" s="287"/>
      <c r="AY371" s="287"/>
      <c r="AZ371" s="287"/>
      <c r="BA371" s="81"/>
      <c r="BB371" s="81"/>
      <c r="BC371" s="48"/>
      <c r="BD371" s="48"/>
      <c r="BE371" s="15"/>
      <c r="BF371" s="15"/>
      <c r="BG371" s="48"/>
      <c r="BH371" s="287"/>
      <c r="BI371" s="287"/>
      <c r="BJ371" s="287"/>
      <c r="BK371" s="48"/>
      <c r="BL371" s="287"/>
      <c r="BM371" s="287"/>
      <c r="BN371" s="287"/>
      <c r="BO371" s="48"/>
      <c r="BP371" s="287"/>
      <c r="BQ371" s="287"/>
      <c r="BR371" s="287"/>
      <c r="BS371" s="48"/>
      <c r="BT371" s="287"/>
      <c r="BU371" s="287"/>
      <c r="BV371" s="287"/>
      <c r="BW371" s="48"/>
      <c r="BX371" s="287"/>
      <c r="BY371" s="287"/>
      <c r="BZ371" s="287"/>
      <c r="CA371" s="15">
        <v>44.1</v>
      </c>
      <c r="CB371" s="15">
        <v>44.1</v>
      </c>
      <c r="CC371" s="14">
        <f t="shared" si="947"/>
        <v>100</v>
      </c>
      <c r="CD371" s="14"/>
      <c r="CE371" s="15"/>
      <c r="CF371" s="15"/>
      <c r="CG371" s="287"/>
      <c r="CH371" s="287"/>
      <c r="CI371" s="48"/>
      <c r="CJ371" s="287"/>
      <c r="CK371" s="287"/>
      <c r="CL371" s="287"/>
      <c r="CM371" s="15"/>
      <c r="CN371" s="15"/>
      <c r="CO371" s="287"/>
      <c r="CP371" s="287"/>
      <c r="CQ371" s="15"/>
      <c r="CR371" s="15"/>
      <c r="CS371" s="287"/>
      <c r="CT371" s="287"/>
      <c r="CU371" s="15"/>
      <c r="CV371" s="15"/>
      <c r="CW371" s="287"/>
      <c r="CX371" s="287"/>
      <c r="CY371" s="15"/>
      <c r="CZ371" s="15"/>
      <c r="DA371" s="287"/>
      <c r="DB371" s="275"/>
      <c r="DC371" s="15"/>
      <c r="DD371" s="15"/>
      <c r="DE371" s="287"/>
      <c r="DF371" s="287"/>
      <c r="DG371" s="15"/>
      <c r="DH371" s="15"/>
      <c r="DI371" s="14"/>
      <c r="DJ371" s="14"/>
      <c r="DK371" s="15"/>
      <c r="DL371" s="15"/>
      <c r="DM371" s="14"/>
      <c r="DN371" s="14"/>
      <c r="DO371" s="15"/>
      <c r="DP371" s="15"/>
      <c r="DQ371" s="14"/>
      <c r="DR371" s="14"/>
      <c r="DS371" s="15"/>
      <c r="DT371" s="15"/>
      <c r="DU371" s="14"/>
      <c r="DV371" s="14"/>
      <c r="DW371" s="15"/>
      <c r="DX371" s="15"/>
      <c r="DY371" s="14"/>
      <c r="DZ371" s="14"/>
      <c r="EA371" s="15"/>
      <c r="EB371" s="15"/>
      <c r="EC371" s="14"/>
      <c r="ED371" s="14"/>
      <c r="EE371" s="15"/>
      <c r="EF371" s="15"/>
      <c r="EG371" s="14"/>
      <c r="EH371" s="14"/>
      <c r="EI371" s="15"/>
      <c r="EJ371" s="15"/>
      <c r="EK371" s="14"/>
      <c r="EL371" s="14"/>
      <c r="EM371" s="15"/>
      <c r="EN371" s="15"/>
      <c r="EO371" s="14"/>
      <c r="EP371" s="14"/>
      <c r="EQ371" s="15"/>
      <c r="ER371" s="15"/>
      <c r="ES371" s="14"/>
      <c r="ET371" s="14"/>
      <c r="EU371" s="15"/>
      <c r="EV371" s="15"/>
      <c r="EW371" s="14"/>
      <c r="EX371" s="14"/>
      <c r="EY371" s="15"/>
      <c r="EZ371" s="15"/>
      <c r="FA371" s="14"/>
      <c r="FB371" s="14"/>
      <c r="FC371" s="15"/>
      <c r="FD371" s="15"/>
      <c r="FE371" s="14"/>
      <c r="FF371" s="14"/>
      <c r="FG371" s="15"/>
      <c r="FH371" s="15"/>
      <c r="FI371" s="14"/>
      <c r="FJ371" s="14"/>
      <c r="FK371" s="15"/>
      <c r="FL371" s="15"/>
      <c r="FM371" s="14"/>
      <c r="FN371" s="14"/>
      <c r="FO371" s="15"/>
      <c r="FP371" s="15"/>
      <c r="FQ371" s="14"/>
      <c r="FR371" s="14"/>
      <c r="FS371" s="48"/>
      <c r="FT371" s="15"/>
      <c r="FU371" s="48"/>
      <c r="FV371" s="48"/>
      <c r="FW371" s="48"/>
      <c r="FX371" s="15"/>
      <c r="FY371" s="48"/>
      <c r="FZ371" s="48"/>
      <c r="GA371" s="48"/>
      <c r="GB371" s="15"/>
      <c r="GC371" s="48"/>
      <c r="GD371" s="48"/>
      <c r="GE371" s="48"/>
      <c r="GF371" s="15"/>
      <c r="GG371" s="48"/>
      <c r="GH371" s="48"/>
      <c r="GI371" s="48"/>
      <c r="GJ371" s="15"/>
      <c r="GK371" s="48"/>
      <c r="GL371" s="48"/>
      <c r="GM371" s="48"/>
      <c r="GN371" s="15"/>
      <c r="GO371" s="48"/>
      <c r="GP371" s="48"/>
      <c r="GQ371" s="48"/>
      <c r="GR371" s="15"/>
      <c r="GS371" s="48"/>
      <c r="GT371" s="48"/>
      <c r="GU371" s="48"/>
      <c r="GV371" s="15"/>
      <c r="GW371" s="48"/>
      <c r="GX371" s="48"/>
      <c r="GY371" s="48"/>
      <c r="GZ371" s="15"/>
      <c r="HA371" s="48"/>
      <c r="HB371" s="48"/>
      <c r="HC371" s="48"/>
      <c r="HD371" s="15"/>
      <c r="HE371" s="48"/>
      <c r="HF371" s="48"/>
      <c r="HG371" s="48"/>
      <c r="HH371" s="48"/>
      <c r="HI371" s="48"/>
      <c r="HJ371" s="48"/>
      <c r="HK371" s="48"/>
      <c r="HL371" s="15"/>
      <c r="HM371" s="14"/>
      <c r="HN371" s="14"/>
      <c r="HO371" s="48"/>
      <c r="HP371" s="15"/>
      <c r="HQ371" s="14"/>
      <c r="HR371" s="14"/>
      <c r="HS371" s="48"/>
      <c r="HT371" s="15"/>
      <c r="HU371" s="14"/>
      <c r="HV371" s="14"/>
      <c r="HW371" s="48"/>
      <c r="HX371" s="15"/>
      <c r="HY371" s="14"/>
      <c r="HZ371" s="14"/>
      <c r="IA371" s="48"/>
      <c r="IB371" s="15"/>
      <c r="IC371" s="14"/>
      <c r="ID371" s="14"/>
      <c r="IE371" s="48"/>
      <c r="IF371" s="15"/>
      <c r="IG371" s="14"/>
      <c r="IH371" s="14"/>
      <c r="II371" s="48"/>
      <c r="IJ371" s="15"/>
      <c r="IK371" s="14"/>
      <c r="IL371" s="14"/>
      <c r="IM371" s="48"/>
      <c r="IN371" s="15"/>
      <c r="IO371" s="14"/>
      <c r="IP371" s="14"/>
      <c r="IQ371" s="48"/>
      <c r="IR371" s="15"/>
      <c r="IS371" s="14"/>
    </row>
    <row r="372" spans="1:253" s="12" customFormat="1" ht="15.75" x14ac:dyDescent="0.25">
      <c r="A372" s="57" t="s">
        <v>394</v>
      </c>
      <c r="B372" s="48">
        <f t="shared" si="853"/>
        <v>0</v>
      </c>
      <c r="C372" s="48">
        <f t="shared" si="854"/>
        <v>74.7</v>
      </c>
      <c r="D372" s="48">
        <f t="shared" si="855"/>
        <v>74.7</v>
      </c>
      <c r="E372" s="48">
        <f t="shared" si="958"/>
        <v>100</v>
      </c>
      <c r="F372" s="48"/>
      <c r="G372" s="48"/>
      <c r="H372" s="48"/>
      <c r="I372" s="48"/>
      <c r="J372" s="48"/>
      <c r="K372" s="48"/>
      <c r="L372" s="48"/>
      <c r="M372" s="48"/>
      <c r="N372" s="48"/>
      <c r="O372" s="48"/>
      <c r="P372" s="48"/>
      <c r="Q372" s="15"/>
      <c r="R372" s="15"/>
      <c r="S372" s="48"/>
      <c r="T372" s="48"/>
      <c r="U372" s="48"/>
      <c r="V372" s="48"/>
      <c r="W372" s="48"/>
      <c r="X372" s="287"/>
      <c r="Y372" s="287"/>
      <c r="Z372" s="48"/>
      <c r="AA372" s="48"/>
      <c r="AB372" s="287"/>
      <c r="AC372" s="287"/>
      <c r="AD372" s="48"/>
      <c r="AE372" s="48"/>
      <c r="AF372" s="48"/>
      <c r="AG372" s="287"/>
      <c r="AH372" s="48"/>
      <c r="AI372" s="48"/>
      <c r="AJ372" s="48"/>
      <c r="AK372" s="48"/>
      <c r="AL372" s="48"/>
      <c r="AM372" s="48"/>
      <c r="AN372" s="287"/>
      <c r="AO372" s="15"/>
      <c r="AP372" s="15"/>
      <c r="AQ372" s="48"/>
      <c r="AR372" s="287"/>
      <c r="AS372" s="287"/>
      <c r="AT372" s="287"/>
      <c r="AU372" s="48"/>
      <c r="AV372" s="287"/>
      <c r="AW372" s="287"/>
      <c r="AX372" s="287"/>
      <c r="AY372" s="287"/>
      <c r="AZ372" s="287"/>
      <c r="BA372" s="81"/>
      <c r="BB372" s="81"/>
      <c r="BC372" s="48"/>
      <c r="BD372" s="48"/>
      <c r="BE372" s="15"/>
      <c r="BF372" s="15"/>
      <c r="BG372" s="48"/>
      <c r="BH372" s="287"/>
      <c r="BI372" s="287"/>
      <c r="BJ372" s="287"/>
      <c r="BK372" s="48"/>
      <c r="BL372" s="287"/>
      <c r="BM372" s="287"/>
      <c r="BN372" s="287"/>
      <c r="BO372" s="48"/>
      <c r="BP372" s="287"/>
      <c r="BQ372" s="287"/>
      <c r="BR372" s="287"/>
      <c r="BS372" s="48"/>
      <c r="BT372" s="287"/>
      <c r="BU372" s="287"/>
      <c r="BV372" s="287"/>
      <c r="BW372" s="48"/>
      <c r="BX372" s="287"/>
      <c r="BY372" s="287"/>
      <c r="BZ372" s="287"/>
      <c r="CA372" s="15">
        <v>74.7</v>
      </c>
      <c r="CB372" s="15">
        <v>74.7</v>
      </c>
      <c r="CC372" s="14">
        <f t="shared" si="947"/>
        <v>100</v>
      </c>
      <c r="CD372" s="14"/>
      <c r="CE372" s="15"/>
      <c r="CF372" s="287"/>
      <c r="CG372" s="287"/>
      <c r="CH372" s="287"/>
      <c r="CI372" s="48"/>
      <c r="CJ372" s="287"/>
      <c r="CK372" s="287"/>
      <c r="CL372" s="287"/>
      <c r="CM372" s="15"/>
      <c r="CN372" s="287"/>
      <c r="CO372" s="287"/>
      <c r="CP372" s="287"/>
      <c r="CQ372" s="15"/>
      <c r="CR372" s="287"/>
      <c r="CS372" s="287"/>
      <c r="CT372" s="287"/>
      <c r="CU372" s="15"/>
      <c r="CV372" s="287"/>
      <c r="CW372" s="287"/>
      <c r="CX372" s="287"/>
      <c r="CY372" s="15"/>
      <c r="CZ372" s="287"/>
      <c r="DA372" s="287"/>
      <c r="DB372" s="275"/>
      <c r="DC372" s="15"/>
      <c r="DD372" s="15"/>
      <c r="DE372" s="287"/>
      <c r="DF372" s="287"/>
      <c r="DG372" s="15"/>
      <c r="DH372" s="15"/>
      <c r="DI372" s="14"/>
      <c r="DJ372" s="14"/>
      <c r="DK372" s="15"/>
      <c r="DL372" s="287"/>
      <c r="DM372" s="14"/>
      <c r="DN372" s="14"/>
      <c r="DO372" s="15"/>
      <c r="DP372" s="287"/>
      <c r="DQ372" s="14"/>
      <c r="DR372" s="14"/>
      <c r="DS372" s="15"/>
      <c r="DT372" s="287"/>
      <c r="DU372" s="14"/>
      <c r="DV372" s="14"/>
      <c r="DW372" s="15"/>
      <c r="DX372" s="287"/>
      <c r="DY372" s="14"/>
      <c r="DZ372" s="14"/>
      <c r="EA372" s="15"/>
      <c r="EB372" s="287"/>
      <c r="EC372" s="14"/>
      <c r="ED372" s="14"/>
      <c r="EE372" s="15"/>
      <c r="EF372" s="287"/>
      <c r="EG372" s="14"/>
      <c r="EH372" s="14"/>
      <c r="EI372" s="15"/>
      <c r="EJ372" s="287"/>
      <c r="EK372" s="14"/>
      <c r="EL372" s="14"/>
      <c r="EM372" s="15"/>
      <c r="EN372" s="287"/>
      <c r="EO372" s="14"/>
      <c r="EP372" s="14"/>
      <c r="EQ372" s="15"/>
      <c r="ER372" s="287"/>
      <c r="ES372" s="14"/>
      <c r="ET372" s="14"/>
      <c r="EU372" s="15"/>
      <c r="EV372" s="287"/>
      <c r="EW372" s="14"/>
      <c r="EX372" s="14"/>
      <c r="EY372" s="15"/>
      <c r="EZ372" s="287"/>
      <c r="FA372" s="14"/>
      <c r="FB372" s="14"/>
      <c r="FC372" s="15"/>
      <c r="FD372" s="287"/>
      <c r="FE372" s="14"/>
      <c r="FF372" s="14"/>
      <c r="FG372" s="15"/>
      <c r="FH372" s="287"/>
      <c r="FI372" s="14"/>
      <c r="FJ372" s="14"/>
      <c r="FK372" s="15"/>
      <c r="FL372" s="287"/>
      <c r="FM372" s="14"/>
      <c r="FN372" s="14"/>
      <c r="FO372" s="15"/>
      <c r="FP372" s="287"/>
      <c r="FQ372" s="14"/>
      <c r="FR372" s="14"/>
      <c r="FS372" s="48"/>
      <c r="FT372" s="48"/>
      <c r="FU372" s="48"/>
      <c r="FV372" s="48"/>
      <c r="FW372" s="48"/>
      <c r="FX372" s="48"/>
      <c r="FY372" s="48"/>
      <c r="FZ372" s="48"/>
      <c r="GA372" s="48"/>
      <c r="GB372" s="48"/>
      <c r="GC372" s="48"/>
      <c r="GD372" s="48"/>
      <c r="GE372" s="48"/>
      <c r="GF372" s="48"/>
      <c r="GG372" s="48"/>
      <c r="GH372" s="48"/>
      <c r="GI372" s="48"/>
      <c r="GJ372" s="48"/>
      <c r="GK372" s="48"/>
      <c r="GL372" s="48"/>
      <c r="GM372" s="48"/>
      <c r="GN372" s="48"/>
      <c r="GO372" s="48"/>
      <c r="GP372" s="48"/>
      <c r="GQ372" s="48"/>
      <c r="GR372" s="48"/>
      <c r="GS372" s="48"/>
      <c r="GT372" s="48"/>
      <c r="GU372" s="48"/>
      <c r="GV372" s="48"/>
      <c r="GW372" s="48"/>
      <c r="GX372" s="48"/>
      <c r="GY372" s="48"/>
      <c r="GZ372" s="48"/>
      <c r="HA372" s="48"/>
      <c r="HB372" s="48"/>
      <c r="HC372" s="48"/>
      <c r="HD372" s="48"/>
      <c r="HE372" s="48"/>
      <c r="HF372" s="48"/>
      <c r="HG372" s="48"/>
      <c r="HH372" s="48"/>
      <c r="HI372" s="48"/>
      <c r="HJ372" s="48"/>
      <c r="HK372" s="48"/>
      <c r="HL372" s="48"/>
      <c r="HM372" s="14"/>
      <c r="HN372" s="14"/>
      <c r="HO372" s="48"/>
      <c r="HP372" s="48"/>
      <c r="HQ372" s="14"/>
      <c r="HR372" s="14"/>
      <c r="HS372" s="48"/>
      <c r="HT372" s="48"/>
      <c r="HU372" s="14"/>
      <c r="HV372" s="14"/>
      <c r="HW372" s="48"/>
      <c r="HX372" s="48"/>
      <c r="HY372" s="14"/>
      <c r="HZ372" s="14"/>
      <c r="IA372" s="48"/>
      <c r="IB372" s="48"/>
      <c r="IC372" s="14"/>
      <c r="ID372" s="14"/>
      <c r="IE372" s="48"/>
      <c r="IF372" s="48"/>
      <c r="IG372" s="14"/>
      <c r="IH372" s="14"/>
      <c r="II372" s="48"/>
      <c r="IJ372" s="48"/>
      <c r="IK372" s="14"/>
      <c r="IL372" s="14"/>
      <c r="IM372" s="48"/>
      <c r="IN372" s="48"/>
      <c r="IO372" s="14"/>
      <c r="IP372" s="14"/>
      <c r="IQ372" s="48"/>
      <c r="IR372" s="48"/>
      <c r="IS372" s="14"/>
    </row>
    <row r="373" spans="1:253" s="12" customFormat="1" ht="15.75" x14ac:dyDescent="0.25">
      <c r="A373" s="57" t="s">
        <v>483</v>
      </c>
      <c r="B373" s="48">
        <f t="shared" si="853"/>
        <v>0</v>
      </c>
      <c r="C373" s="48">
        <f t="shared" si="854"/>
        <v>74.7</v>
      </c>
      <c r="D373" s="48">
        <f t="shared" si="855"/>
        <v>74.7</v>
      </c>
      <c r="E373" s="48">
        <f t="shared" si="958"/>
        <v>100</v>
      </c>
      <c r="F373" s="48"/>
      <c r="G373" s="48"/>
      <c r="H373" s="48"/>
      <c r="I373" s="48"/>
      <c r="J373" s="48"/>
      <c r="K373" s="48"/>
      <c r="L373" s="48"/>
      <c r="M373" s="48"/>
      <c r="N373" s="48"/>
      <c r="O373" s="48"/>
      <c r="P373" s="48"/>
      <c r="Q373" s="15"/>
      <c r="R373" s="15"/>
      <c r="S373" s="48"/>
      <c r="T373" s="48"/>
      <c r="U373" s="48"/>
      <c r="V373" s="48"/>
      <c r="W373" s="48"/>
      <c r="X373" s="287"/>
      <c r="Y373" s="287"/>
      <c r="Z373" s="48"/>
      <c r="AA373" s="48"/>
      <c r="AB373" s="287"/>
      <c r="AC373" s="287"/>
      <c r="AD373" s="48"/>
      <c r="AE373" s="48"/>
      <c r="AF373" s="48"/>
      <c r="AG373" s="287"/>
      <c r="AH373" s="48"/>
      <c r="AI373" s="48"/>
      <c r="AJ373" s="48"/>
      <c r="AK373" s="48"/>
      <c r="AL373" s="48"/>
      <c r="AM373" s="48"/>
      <c r="AN373" s="287"/>
      <c r="AO373" s="15"/>
      <c r="AP373" s="15"/>
      <c r="AQ373" s="48"/>
      <c r="AR373" s="287"/>
      <c r="AS373" s="287"/>
      <c r="AT373" s="287"/>
      <c r="AU373" s="48"/>
      <c r="AV373" s="287"/>
      <c r="AW373" s="287"/>
      <c r="AX373" s="287"/>
      <c r="AY373" s="287"/>
      <c r="AZ373" s="287"/>
      <c r="BA373" s="81"/>
      <c r="BB373" s="81"/>
      <c r="BC373" s="48"/>
      <c r="BD373" s="48"/>
      <c r="BE373" s="15"/>
      <c r="BF373" s="15"/>
      <c r="BG373" s="48"/>
      <c r="BH373" s="287"/>
      <c r="BI373" s="287"/>
      <c r="BJ373" s="287"/>
      <c r="BK373" s="48"/>
      <c r="BL373" s="287"/>
      <c r="BM373" s="287"/>
      <c r="BN373" s="287"/>
      <c r="BO373" s="48"/>
      <c r="BP373" s="287"/>
      <c r="BQ373" s="287"/>
      <c r="BR373" s="287"/>
      <c r="BS373" s="48"/>
      <c r="BT373" s="287"/>
      <c r="BU373" s="287"/>
      <c r="BV373" s="287"/>
      <c r="BW373" s="48"/>
      <c r="BX373" s="287"/>
      <c r="BY373" s="287"/>
      <c r="BZ373" s="287"/>
      <c r="CA373" s="15">
        <v>74.7</v>
      </c>
      <c r="CB373" s="15">
        <v>74.7</v>
      </c>
      <c r="CC373" s="14">
        <f t="shared" si="947"/>
        <v>100</v>
      </c>
      <c r="CD373" s="14"/>
      <c r="CE373" s="15"/>
      <c r="CF373" s="287"/>
      <c r="CG373" s="287"/>
      <c r="CH373" s="287"/>
      <c r="CI373" s="48"/>
      <c r="CJ373" s="287"/>
      <c r="CK373" s="287"/>
      <c r="CL373" s="287"/>
      <c r="CM373" s="15"/>
      <c r="CN373" s="287"/>
      <c r="CO373" s="287"/>
      <c r="CP373" s="287"/>
      <c r="CQ373" s="15"/>
      <c r="CR373" s="287"/>
      <c r="CS373" s="287"/>
      <c r="CT373" s="287"/>
      <c r="CU373" s="15"/>
      <c r="CV373" s="287"/>
      <c r="CW373" s="287"/>
      <c r="CX373" s="287"/>
      <c r="CY373" s="15"/>
      <c r="CZ373" s="287"/>
      <c r="DA373" s="287"/>
      <c r="DB373" s="275"/>
      <c r="DC373" s="15"/>
      <c r="DD373" s="15"/>
      <c r="DE373" s="287"/>
      <c r="DF373" s="287"/>
      <c r="DG373" s="15"/>
      <c r="DH373" s="15"/>
      <c r="DI373" s="14"/>
      <c r="DJ373" s="14"/>
      <c r="DK373" s="15"/>
      <c r="DL373" s="287"/>
      <c r="DM373" s="14"/>
      <c r="DN373" s="14"/>
      <c r="DO373" s="15"/>
      <c r="DP373" s="287"/>
      <c r="DQ373" s="14"/>
      <c r="DR373" s="14"/>
      <c r="DS373" s="15"/>
      <c r="DT373" s="287"/>
      <c r="DU373" s="14"/>
      <c r="DV373" s="14"/>
      <c r="DW373" s="15"/>
      <c r="DX373" s="287"/>
      <c r="DY373" s="14"/>
      <c r="DZ373" s="14"/>
      <c r="EA373" s="15"/>
      <c r="EB373" s="287"/>
      <c r="EC373" s="14"/>
      <c r="ED373" s="14"/>
      <c r="EE373" s="15"/>
      <c r="EF373" s="287"/>
      <c r="EG373" s="14"/>
      <c r="EH373" s="14"/>
      <c r="EI373" s="15"/>
      <c r="EJ373" s="287"/>
      <c r="EK373" s="14"/>
      <c r="EL373" s="14"/>
      <c r="EM373" s="15"/>
      <c r="EN373" s="287"/>
      <c r="EO373" s="14"/>
      <c r="EP373" s="14"/>
      <c r="EQ373" s="15"/>
      <c r="ER373" s="287"/>
      <c r="ES373" s="14"/>
      <c r="ET373" s="14"/>
      <c r="EU373" s="15"/>
      <c r="EV373" s="287"/>
      <c r="EW373" s="14"/>
      <c r="EX373" s="14"/>
      <c r="EY373" s="15"/>
      <c r="EZ373" s="287"/>
      <c r="FA373" s="14"/>
      <c r="FB373" s="14"/>
      <c r="FC373" s="15"/>
      <c r="FD373" s="287"/>
      <c r="FE373" s="14"/>
      <c r="FF373" s="14"/>
      <c r="FG373" s="15"/>
      <c r="FH373" s="287"/>
      <c r="FI373" s="14"/>
      <c r="FJ373" s="14"/>
      <c r="FK373" s="15"/>
      <c r="FL373" s="287"/>
      <c r="FM373" s="14"/>
      <c r="FN373" s="14"/>
      <c r="FO373" s="15"/>
      <c r="FP373" s="287"/>
      <c r="FQ373" s="14"/>
      <c r="FR373" s="14"/>
      <c r="FS373" s="48"/>
      <c r="FT373" s="48"/>
      <c r="FU373" s="48"/>
      <c r="FV373" s="48"/>
      <c r="FW373" s="48"/>
      <c r="FX373" s="48"/>
      <c r="FY373" s="48"/>
      <c r="FZ373" s="48"/>
      <c r="GA373" s="48"/>
      <c r="GB373" s="48"/>
      <c r="GC373" s="48"/>
      <c r="GD373" s="48"/>
      <c r="GE373" s="48"/>
      <c r="GF373" s="48"/>
      <c r="GG373" s="48"/>
      <c r="GH373" s="48"/>
      <c r="GI373" s="48"/>
      <c r="GJ373" s="48"/>
      <c r="GK373" s="48"/>
      <c r="GL373" s="48"/>
      <c r="GM373" s="48"/>
      <c r="GN373" s="48"/>
      <c r="GO373" s="48"/>
      <c r="GP373" s="48"/>
      <c r="GQ373" s="48"/>
      <c r="GR373" s="48"/>
      <c r="GS373" s="48"/>
      <c r="GT373" s="48"/>
      <c r="GU373" s="48"/>
      <c r="GV373" s="48"/>
      <c r="GW373" s="48"/>
      <c r="GX373" s="48"/>
      <c r="GY373" s="48"/>
      <c r="GZ373" s="48"/>
      <c r="HA373" s="48"/>
      <c r="HB373" s="48"/>
      <c r="HC373" s="48"/>
      <c r="HD373" s="48"/>
      <c r="HE373" s="48"/>
      <c r="HF373" s="48"/>
      <c r="HG373" s="48"/>
      <c r="HH373" s="48"/>
      <c r="HI373" s="48"/>
      <c r="HJ373" s="48"/>
      <c r="HK373" s="48"/>
      <c r="HL373" s="48"/>
      <c r="HM373" s="14"/>
      <c r="HN373" s="14"/>
      <c r="HO373" s="48"/>
      <c r="HP373" s="48"/>
      <c r="HQ373" s="14"/>
      <c r="HR373" s="14"/>
      <c r="HS373" s="48"/>
      <c r="HT373" s="48"/>
      <c r="HU373" s="14"/>
      <c r="HV373" s="14"/>
      <c r="HW373" s="48"/>
      <c r="HX373" s="48"/>
      <c r="HY373" s="14"/>
      <c r="HZ373" s="14"/>
      <c r="IA373" s="48"/>
      <c r="IB373" s="48"/>
      <c r="IC373" s="14"/>
      <c r="ID373" s="14"/>
      <c r="IE373" s="48"/>
      <c r="IF373" s="48"/>
      <c r="IG373" s="14"/>
      <c r="IH373" s="14"/>
      <c r="II373" s="48"/>
      <c r="IJ373" s="48"/>
      <c r="IK373" s="14"/>
      <c r="IL373" s="14"/>
      <c r="IM373" s="48"/>
      <c r="IN373" s="48"/>
      <c r="IO373" s="14"/>
      <c r="IP373" s="14"/>
      <c r="IQ373" s="48"/>
      <c r="IR373" s="48"/>
      <c r="IS373" s="14"/>
    </row>
    <row r="374" spans="1:253" s="12" customFormat="1" ht="15.75" x14ac:dyDescent="0.25">
      <c r="A374" s="57" t="s">
        <v>637</v>
      </c>
      <c r="B374" s="48">
        <f t="shared" si="853"/>
        <v>0</v>
      </c>
      <c r="C374" s="48">
        <f t="shared" si="854"/>
        <v>44.1</v>
      </c>
      <c r="D374" s="48">
        <f t="shared" si="855"/>
        <v>44.1</v>
      </c>
      <c r="E374" s="48">
        <f t="shared" si="958"/>
        <v>100</v>
      </c>
      <c r="F374" s="48"/>
      <c r="G374" s="48"/>
      <c r="H374" s="48"/>
      <c r="I374" s="48"/>
      <c r="J374" s="48"/>
      <c r="K374" s="48"/>
      <c r="L374" s="48"/>
      <c r="M374" s="48"/>
      <c r="N374" s="48"/>
      <c r="O374" s="48"/>
      <c r="P374" s="48"/>
      <c r="Q374" s="15"/>
      <c r="R374" s="15"/>
      <c r="S374" s="48"/>
      <c r="T374" s="48"/>
      <c r="U374" s="48"/>
      <c r="V374" s="48"/>
      <c r="W374" s="48"/>
      <c r="X374" s="287"/>
      <c r="Y374" s="287"/>
      <c r="Z374" s="48"/>
      <c r="AA374" s="48"/>
      <c r="AB374" s="287"/>
      <c r="AC374" s="287"/>
      <c r="AD374" s="48"/>
      <c r="AE374" s="48"/>
      <c r="AF374" s="48"/>
      <c r="AG374" s="287"/>
      <c r="AH374" s="48"/>
      <c r="AI374" s="48"/>
      <c r="AJ374" s="48"/>
      <c r="AK374" s="48"/>
      <c r="AL374" s="48"/>
      <c r="AM374" s="48"/>
      <c r="AN374" s="287"/>
      <c r="AO374" s="15"/>
      <c r="AP374" s="15"/>
      <c r="AQ374" s="48"/>
      <c r="AR374" s="287"/>
      <c r="AS374" s="287"/>
      <c r="AT374" s="287"/>
      <c r="AU374" s="48"/>
      <c r="AV374" s="287"/>
      <c r="AW374" s="287"/>
      <c r="AX374" s="287"/>
      <c r="AY374" s="287"/>
      <c r="AZ374" s="287"/>
      <c r="BA374" s="81"/>
      <c r="BB374" s="81"/>
      <c r="BC374" s="48"/>
      <c r="BD374" s="48"/>
      <c r="BE374" s="15"/>
      <c r="BF374" s="15"/>
      <c r="BG374" s="48"/>
      <c r="BH374" s="287"/>
      <c r="BI374" s="287"/>
      <c r="BJ374" s="287"/>
      <c r="BK374" s="48"/>
      <c r="BL374" s="287"/>
      <c r="BM374" s="287"/>
      <c r="BN374" s="287"/>
      <c r="BO374" s="48"/>
      <c r="BP374" s="287"/>
      <c r="BQ374" s="287"/>
      <c r="BR374" s="287"/>
      <c r="BS374" s="48"/>
      <c r="BT374" s="287"/>
      <c r="BU374" s="287"/>
      <c r="BV374" s="287"/>
      <c r="BW374" s="48"/>
      <c r="BX374" s="287"/>
      <c r="BY374" s="287"/>
      <c r="BZ374" s="287"/>
      <c r="CA374" s="15">
        <v>44.1</v>
      </c>
      <c r="CB374" s="15">
        <v>44.1</v>
      </c>
      <c r="CC374" s="14">
        <f t="shared" si="947"/>
        <v>100</v>
      </c>
      <c r="CD374" s="14"/>
      <c r="CE374" s="15"/>
      <c r="CF374" s="287"/>
      <c r="CG374" s="287"/>
      <c r="CH374" s="287"/>
      <c r="CI374" s="48"/>
      <c r="CJ374" s="287"/>
      <c r="CK374" s="287"/>
      <c r="CL374" s="287"/>
      <c r="CM374" s="15"/>
      <c r="CN374" s="287"/>
      <c r="CO374" s="287"/>
      <c r="CP374" s="287"/>
      <c r="CQ374" s="15"/>
      <c r="CR374" s="287"/>
      <c r="CS374" s="287"/>
      <c r="CT374" s="287"/>
      <c r="CU374" s="15"/>
      <c r="CV374" s="287"/>
      <c r="CW374" s="287"/>
      <c r="CX374" s="287"/>
      <c r="CY374" s="15"/>
      <c r="CZ374" s="287"/>
      <c r="DA374" s="287"/>
      <c r="DB374" s="275"/>
      <c r="DC374" s="15"/>
      <c r="DD374" s="15"/>
      <c r="DE374" s="287"/>
      <c r="DF374" s="287"/>
      <c r="DG374" s="15"/>
      <c r="DH374" s="15"/>
      <c r="DI374" s="14"/>
      <c r="DJ374" s="14"/>
      <c r="DK374" s="15"/>
      <c r="DL374" s="287"/>
      <c r="DM374" s="14"/>
      <c r="DN374" s="14"/>
      <c r="DO374" s="15"/>
      <c r="DP374" s="287"/>
      <c r="DQ374" s="14"/>
      <c r="DR374" s="14"/>
      <c r="DS374" s="15"/>
      <c r="DT374" s="287"/>
      <c r="DU374" s="14"/>
      <c r="DV374" s="14"/>
      <c r="DW374" s="15"/>
      <c r="DX374" s="287"/>
      <c r="DY374" s="14"/>
      <c r="DZ374" s="14"/>
      <c r="EA374" s="15"/>
      <c r="EB374" s="287"/>
      <c r="EC374" s="14"/>
      <c r="ED374" s="14"/>
      <c r="EE374" s="15"/>
      <c r="EF374" s="287"/>
      <c r="EG374" s="14"/>
      <c r="EH374" s="14"/>
      <c r="EI374" s="15"/>
      <c r="EJ374" s="287"/>
      <c r="EK374" s="14"/>
      <c r="EL374" s="14"/>
      <c r="EM374" s="15"/>
      <c r="EN374" s="287"/>
      <c r="EO374" s="14"/>
      <c r="EP374" s="14"/>
      <c r="EQ374" s="15"/>
      <c r="ER374" s="287"/>
      <c r="ES374" s="14"/>
      <c r="ET374" s="14"/>
      <c r="EU374" s="15"/>
      <c r="EV374" s="287"/>
      <c r="EW374" s="14"/>
      <c r="EX374" s="14"/>
      <c r="EY374" s="15"/>
      <c r="EZ374" s="287"/>
      <c r="FA374" s="14"/>
      <c r="FB374" s="14"/>
      <c r="FC374" s="15"/>
      <c r="FD374" s="287"/>
      <c r="FE374" s="14"/>
      <c r="FF374" s="14"/>
      <c r="FG374" s="15"/>
      <c r="FH374" s="287"/>
      <c r="FI374" s="14"/>
      <c r="FJ374" s="14"/>
      <c r="FK374" s="15"/>
      <c r="FL374" s="287"/>
      <c r="FM374" s="14"/>
      <c r="FN374" s="14"/>
      <c r="FO374" s="15"/>
      <c r="FP374" s="287"/>
      <c r="FQ374" s="14"/>
      <c r="FR374" s="14"/>
      <c r="FS374" s="48"/>
      <c r="FT374" s="48"/>
      <c r="FU374" s="48"/>
      <c r="FV374" s="48"/>
      <c r="FW374" s="48"/>
      <c r="FX374" s="48"/>
      <c r="FY374" s="48"/>
      <c r="FZ374" s="48"/>
      <c r="GA374" s="48"/>
      <c r="GB374" s="48"/>
      <c r="GC374" s="48"/>
      <c r="GD374" s="48"/>
      <c r="GE374" s="48"/>
      <c r="GF374" s="48"/>
      <c r="GG374" s="48"/>
      <c r="GH374" s="48"/>
      <c r="GI374" s="48"/>
      <c r="GJ374" s="48"/>
      <c r="GK374" s="48"/>
      <c r="GL374" s="48"/>
      <c r="GM374" s="48"/>
      <c r="GN374" s="48"/>
      <c r="GO374" s="48"/>
      <c r="GP374" s="48"/>
      <c r="GQ374" s="48"/>
      <c r="GR374" s="48"/>
      <c r="GS374" s="48"/>
      <c r="GT374" s="48"/>
      <c r="GU374" s="48"/>
      <c r="GV374" s="48"/>
      <c r="GW374" s="48"/>
      <c r="GX374" s="48"/>
      <c r="GY374" s="48"/>
      <c r="GZ374" s="48"/>
      <c r="HA374" s="48"/>
      <c r="HB374" s="48"/>
      <c r="HC374" s="48"/>
      <c r="HD374" s="48"/>
      <c r="HE374" s="48"/>
      <c r="HF374" s="48"/>
      <c r="HG374" s="48"/>
      <c r="HH374" s="48"/>
      <c r="HI374" s="48"/>
      <c r="HJ374" s="48"/>
      <c r="HK374" s="48"/>
      <c r="HL374" s="48"/>
      <c r="HM374" s="14"/>
      <c r="HN374" s="14"/>
      <c r="HO374" s="48"/>
      <c r="HP374" s="48"/>
      <c r="HQ374" s="14"/>
      <c r="HR374" s="14"/>
      <c r="HS374" s="48"/>
      <c r="HT374" s="48"/>
      <c r="HU374" s="14"/>
      <c r="HV374" s="14"/>
      <c r="HW374" s="48"/>
      <c r="HX374" s="48"/>
      <c r="HY374" s="14"/>
      <c r="HZ374" s="14"/>
      <c r="IA374" s="48"/>
      <c r="IB374" s="48"/>
      <c r="IC374" s="14"/>
      <c r="ID374" s="14"/>
      <c r="IE374" s="48"/>
      <c r="IF374" s="48"/>
      <c r="IG374" s="14"/>
      <c r="IH374" s="14"/>
      <c r="II374" s="48"/>
      <c r="IJ374" s="48"/>
      <c r="IK374" s="14"/>
      <c r="IL374" s="14"/>
      <c r="IM374" s="48"/>
      <c r="IN374" s="48"/>
      <c r="IO374" s="14"/>
      <c r="IP374" s="14"/>
      <c r="IQ374" s="48"/>
      <c r="IR374" s="48"/>
      <c r="IS374" s="14"/>
    </row>
    <row r="375" spans="1:253" s="12" customFormat="1" ht="15.75" x14ac:dyDescent="0.25">
      <c r="A375" s="57" t="s">
        <v>638</v>
      </c>
      <c r="B375" s="48">
        <f t="shared" si="853"/>
        <v>0</v>
      </c>
      <c r="C375" s="48">
        <f t="shared" si="854"/>
        <v>74.7</v>
      </c>
      <c r="D375" s="48">
        <f t="shared" si="855"/>
        <v>74.7</v>
      </c>
      <c r="E375" s="48">
        <f t="shared" si="958"/>
        <v>100</v>
      </c>
      <c r="F375" s="48"/>
      <c r="G375" s="48"/>
      <c r="H375" s="48"/>
      <c r="I375" s="48"/>
      <c r="J375" s="48"/>
      <c r="K375" s="48"/>
      <c r="L375" s="48"/>
      <c r="M375" s="48"/>
      <c r="N375" s="48"/>
      <c r="O375" s="48"/>
      <c r="P375" s="48"/>
      <c r="Q375" s="15"/>
      <c r="R375" s="15"/>
      <c r="S375" s="48"/>
      <c r="T375" s="48"/>
      <c r="U375" s="48"/>
      <c r="V375" s="48"/>
      <c r="W375" s="48"/>
      <c r="X375" s="287"/>
      <c r="Y375" s="287"/>
      <c r="Z375" s="48"/>
      <c r="AA375" s="48"/>
      <c r="AB375" s="287"/>
      <c r="AC375" s="287"/>
      <c r="AD375" s="48"/>
      <c r="AE375" s="48"/>
      <c r="AF375" s="48"/>
      <c r="AG375" s="287"/>
      <c r="AH375" s="48"/>
      <c r="AI375" s="48"/>
      <c r="AJ375" s="48"/>
      <c r="AK375" s="48"/>
      <c r="AL375" s="48"/>
      <c r="AM375" s="48"/>
      <c r="AN375" s="287"/>
      <c r="AO375" s="15"/>
      <c r="AP375" s="15"/>
      <c r="AQ375" s="48"/>
      <c r="AR375" s="287"/>
      <c r="AS375" s="287"/>
      <c r="AT375" s="287"/>
      <c r="AU375" s="48"/>
      <c r="AV375" s="287"/>
      <c r="AW375" s="287"/>
      <c r="AX375" s="287"/>
      <c r="AY375" s="287"/>
      <c r="AZ375" s="287"/>
      <c r="BA375" s="81"/>
      <c r="BB375" s="81"/>
      <c r="BC375" s="48"/>
      <c r="BD375" s="48"/>
      <c r="BE375" s="15"/>
      <c r="BF375" s="15"/>
      <c r="BG375" s="48"/>
      <c r="BH375" s="287"/>
      <c r="BI375" s="287"/>
      <c r="BJ375" s="287"/>
      <c r="BK375" s="48"/>
      <c r="BL375" s="287"/>
      <c r="BM375" s="287"/>
      <c r="BN375" s="287"/>
      <c r="BO375" s="48"/>
      <c r="BP375" s="287"/>
      <c r="BQ375" s="287"/>
      <c r="BR375" s="287"/>
      <c r="BS375" s="48"/>
      <c r="BT375" s="287"/>
      <c r="BU375" s="287"/>
      <c r="BV375" s="287"/>
      <c r="BW375" s="48"/>
      <c r="BX375" s="287"/>
      <c r="BY375" s="287"/>
      <c r="BZ375" s="287"/>
      <c r="CA375" s="15">
        <v>74.7</v>
      </c>
      <c r="CB375" s="15">
        <v>74.7</v>
      </c>
      <c r="CC375" s="14">
        <f t="shared" si="947"/>
        <v>100</v>
      </c>
      <c r="CD375" s="14"/>
      <c r="CE375" s="15"/>
      <c r="CF375" s="287"/>
      <c r="CG375" s="287"/>
      <c r="CH375" s="287"/>
      <c r="CI375" s="48"/>
      <c r="CJ375" s="287"/>
      <c r="CK375" s="287"/>
      <c r="CL375" s="287"/>
      <c r="CM375" s="15"/>
      <c r="CN375" s="287"/>
      <c r="CO375" s="287"/>
      <c r="CP375" s="287"/>
      <c r="CQ375" s="15"/>
      <c r="CR375" s="287"/>
      <c r="CS375" s="287"/>
      <c r="CT375" s="287"/>
      <c r="CU375" s="15"/>
      <c r="CV375" s="287"/>
      <c r="CW375" s="287"/>
      <c r="CX375" s="287"/>
      <c r="CY375" s="15"/>
      <c r="CZ375" s="287"/>
      <c r="DA375" s="287"/>
      <c r="DB375" s="275"/>
      <c r="DC375" s="15"/>
      <c r="DD375" s="15"/>
      <c r="DE375" s="287"/>
      <c r="DF375" s="287"/>
      <c r="DG375" s="15"/>
      <c r="DH375" s="15"/>
      <c r="DI375" s="14"/>
      <c r="DJ375" s="14"/>
      <c r="DK375" s="15"/>
      <c r="DL375" s="287"/>
      <c r="DM375" s="14"/>
      <c r="DN375" s="14"/>
      <c r="DO375" s="15"/>
      <c r="DP375" s="287"/>
      <c r="DQ375" s="14"/>
      <c r="DR375" s="14"/>
      <c r="DS375" s="15"/>
      <c r="DT375" s="287"/>
      <c r="DU375" s="14"/>
      <c r="DV375" s="14"/>
      <c r="DW375" s="15"/>
      <c r="DX375" s="287"/>
      <c r="DY375" s="14"/>
      <c r="DZ375" s="14"/>
      <c r="EA375" s="15"/>
      <c r="EB375" s="287"/>
      <c r="EC375" s="14"/>
      <c r="ED375" s="14"/>
      <c r="EE375" s="15"/>
      <c r="EF375" s="287"/>
      <c r="EG375" s="14"/>
      <c r="EH375" s="14"/>
      <c r="EI375" s="15"/>
      <c r="EJ375" s="287"/>
      <c r="EK375" s="14"/>
      <c r="EL375" s="14"/>
      <c r="EM375" s="15"/>
      <c r="EN375" s="287"/>
      <c r="EO375" s="14"/>
      <c r="EP375" s="14"/>
      <c r="EQ375" s="15"/>
      <c r="ER375" s="287"/>
      <c r="ES375" s="14"/>
      <c r="ET375" s="14"/>
      <c r="EU375" s="15"/>
      <c r="EV375" s="287"/>
      <c r="EW375" s="14"/>
      <c r="EX375" s="14"/>
      <c r="EY375" s="15"/>
      <c r="EZ375" s="287"/>
      <c r="FA375" s="14"/>
      <c r="FB375" s="14"/>
      <c r="FC375" s="15"/>
      <c r="FD375" s="287"/>
      <c r="FE375" s="14"/>
      <c r="FF375" s="14"/>
      <c r="FG375" s="15"/>
      <c r="FH375" s="287"/>
      <c r="FI375" s="14"/>
      <c r="FJ375" s="14"/>
      <c r="FK375" s="15"/>
      <c r="FL375" s="287"/>
      <c r="FM375" s="14"/>
      <c r="FN375" s="14"/>
      <c r="FO375" s="15"/>
      <c r="FP375" s="287"/>
      <c r="FQ375" s="14"/>
      <c r="FR375" s="14"/>
      <c r="FS375" s="48"/>
      <c r="FT375" s="48"/>
      <c r="FU375" s="48"/>
      <c r="FV375" s="48"/>
      <c r="FW375" s="48"/>
      <c r="FX375" s="48"/>
      <c r="FY375" s="48"/>
      <c r="FZ375" s="48"/>
      <c r="GA375" s="48"/>
      <c r="GB375" s="48"/>
      <c r="GC375" s="48"/>
      <c r="GD375" s="48"/>
      <c r="GE375" s="48"/>
      <c r="GF375" s="48"/>
      <c r="GG375" s="48"/>
      <c r="GH375" s="48"/>
      <c r="GI375" s="48"/>
      <c r="GJ375" s="48"/>
      <c r="GK375" s="48"/>
      <c r="GL375" s="48"/>
      <c r="GM375" s="48"/>
      <c r="GN375" s="48"/>
      <c r="GO375" s="48"/>
      <c r="GP375" s="48"/>
      <c r="GQ375" s="48"/>
      <c r="GR375" s="48"/>
      <c r="GS375" s="48"/>
      <c r="GT375" s="48"/>
      <c r="GU375" s="48"/>
      <c r="GV375" s="48"/>
      <c r="GW375" s="48"/>
      <c r="GX375" s="48"/>
      <c r="GY375" s="48"/>
      <c r="GZ375" s="48"/>
      <c r="HA375" s="48"/>
      <c r="HB375" s="48"/>
      <c r="HC375" s="48"/>
      <c r="HD375" s="48"/>
      <c r="HE375" s="48"/>
      <c r="HF375" s="48"/>
      <c r="HG375" s="48"/>
      <c r="HH375" s="48"/>
      <c r="HI375" s="48"/>
      <c r="HJ375" s="48"/>
      <c r="HK375" s="48"/>
      <c r="HL375" s="48"/>
      <c r="HM375" s="14"/>
      <c r="HN375" s="14"/>
      <c r="HO375" s="48"/>
      <c r="HP375" s="48"/>
      <c r="HQ375" s="14"/>
      <c r="HR375" s="14"/>
      <c r="HS375" s="48"/>
      <c r="HT375" s="48"/>
      <c r="HU375" s="14"/>
      <c r="HV375" s="14"/>
      <c r="HW375" s="48"/>
      <c r="HX375" s="48"/>
      <c r="HY375" s="14"/>
      <c r="HZ375" s="14"/>
      <c r="IA375" s="48"/>
      <c r="IB375" s="48"/>
      <c r="IC375" s="14"/>
      <c r="ID375" s="14"/>
      <c r="IE375" s="48"/>
      <c r="IF375" s="48"/>
      <c r="IG375" s="14"/>
      <c r="IH375" s="14"/>
      <c r="II375" s="48"/>
      <c r="IJ375" s="48"/>
      <c r="IK375" s="14"/>
      <c r="IL375" s="14"/>
      <c r="IM375" s="48"/>
      <c r="IN375" s="48"/>
      <c r="IO375" s="14"/>
      <c r="IP375" s="14"/>
      <c r="IQ375" s="48"/>
      <c r="IR375" s="48"/>
      <c r="IS375" s="14"/>
    </row>
    <row r="376" spans="1:253" s="26" customFormat="1" ht="31.5" x14ac:dyDescent="0.25">
      <c r="A376" s="118" t="s">
        <v>334</v>
      </c>
      <c r="B376" s="78">
        <f t="shared" si="853"/>
        <v>307706</v>
      </c>
      <c r="C376" s="78">
        <f t="shared" si="854"/>
        <v>839695.47199999995</v>
      </c>
      <c r="D376" s="78">
        <f t="shared" si="855"/>
        <v>552249.79894999997</v>
      </c>
      <c r="E376" s="81">
        <f t="shared" si="133"/>
        <v>65.767866728475113</v>
      </c>
      <c r="F376" s="81"/>
      <c r="G376" s="81">
        <f>G377+G378+G379+G380+G381</f>
        <v>0</v>
      </c>
      <c r="H376" s="81">
        <f t="shared" ref="H376:BP376" si="959">H377+H378+H379+H380+H381</f>
        <v>0</v>
      </c>
      <c r="I376" s="78"/>
      <c r="J376" s="81">
        <f t="shared" si="959"/>
        <v>299900</v>
      </c>
      <c r="K376" s="81">
        <f t="shared" si="959"/>
        <v>299900</v>
      </c>
      <c r="L376" s="81">
        <f t="shared" si="959"/>
        <v>299900</v>
      </c>
      <c r="M376" s="78">
        <f t="shared" ref="M376" si="960">L376/K376*100</f>
        <v>100</v>
      </c>
      <c r="N376" s="81">
        <f t="shared" ref="N376" si="961">N377+N378+N379+N380+N381</f>
        <v>5000</v>
      </c>
      <c r="O376" s="81">
        <f t="shared" si="959"/>
        <v>5000</v>
      </c>
      <c r="P376" s="81">
        <f t="shared" si="959"/>
        <v>5000</v>
      </c>
      <c r="Q376" s="81">
        <f t="shared" si="283"/>
        <v>100</v>
      </c>
      <c r="R376" s="81">
        <f t="shared" ref="R376" si="962">R377+R378+R379+R380+R381</f>
        <v>2500</v>
      </c>
      <c r="S376" s="81">
        <f t="shared" si="959"/>
        <v>2500</v>
      </c>
      <c r="T376" s="81">
        <f t="shared" si="959"/>
        <v>2500</v>
      </c>
      <c r="U376" s="78">
        <f t="shared" ref="U376" si="963">T376/S376*100</f>
        <v>100</v>
      </c>
      <c r="V376" s="78"/>
      <c r="W376" s="81">
        <f t="shared" si="959"/>
        <v>0</v>
      </c>
      <c r="X376" s="81">
        <f t="shared" si="959"/>
        <v>0</v>
      </c>
      <c r="Y376" s="81">
        <f t="shared" si="959"/>
        <v>0</v>
      </c>
      <c r="Z376" s="81">
        <f t="shared" ref="Z376" si="964">Z377+Z378+Z379+Z380+Z381</f>
        <v>0</v>
      </c>
      <c r="AA376" s="81">
        <f t="shared" si="959"/>
        <v>0</v>
      </c>
      <c r="AB376" s="81">
        <f t="shared" si="959"/>
        <v>0</v>
      </c>
      <c r="AC376" s="79"/>
      <c r="AD376" s="81">
        <f t="shared" ref="AD376" si="965">AD377+AD378+AD379+AD380+AD381</f>
        <v>0</v>
      </c>
      <c r="AE376" s="81">
        <f t="shared" si="959"/>
        <v>0</v>
      </c>
      <c r="AF376" s="81">
        <f t="shared" ref="AF376" si="966">AF377+AF378+AF379+AF380+AF381</f>
        <v>0</v>
      </c>
      <c r="AG376" s="81">
        <f t="shared" si="959"/>
        <v>0</v>
      </c>
      <c r="AH376" s="81">
        <f t="shared" ref="AH376" si="967">AH377+AH378+AH379+AH380+AH381</f>
        <v>306</v>
      </c>
      <c r="AI376" s="81">
        <f t="shared" si="959"/>
        <v>306</v>
      </c>
      <c r="AJ376" s="81">
        <f t="shared" ref="AJ376" si="968">AJ377+AJ378+AJ379+AJ380+AJ381</f>
        <v>305.99400000000003</v>
      </c>
      <c r="AK376" s="79">
        <f t="shared" si="213"/>
        <v>99.998039215686291</v>
      </c>
      <c r="AL376" s="79"/>
      <c r="AM376" s="81">
        <f t="shared" si="959"/>
        <v>0</v>
      </c>
      <c r="AN376" s="81">
        <f t="shared" si="959"/>
        <v>0</v>
      </c>
      <c r="AO376" s="79"/>
      <c r="AP376" s="79"/>
      <c r="AQ376" s="81">
        <f t="shared" si="959"/>
        <v>0</v>
      </c>
      <c r="AR376" s="81">
        <f t="shared" si="959"/>
        <v>0</v>
      </c>
      <c r="AS376" s="81">
        <f t="shared" si="959"/>
        <v>0</v>
      </c>
      <c r="AT376" s="81"/>
      <c r="AU376" s="81">
        <f>SUM(AU377:AU381)</f>
        <v>12310</v>
      </c>
      <c r="AV376" s="81">
        <f t="shared" ref="AV376:AZ376" si="969">SUM(AV377:AV381)</f>
        <v>12310</v>
      </c>
      <c r="AW376" s="81">
        <f>AV376/AU376*100</f>
        <v>100</v>
      </c>
      <c r="AX376" s="81"/>
      <c r="AY376" s="81">
        <f t="shared" si="969"/>
        <v>32129</v>
      </c>
      <c r="AZ376" s="81">
        <f t="shared" si="969"/>
        <v>32129</v>
      </c>
      <c r="BA376" s="81">
        <f t="shared" si="956"/>
        <v>100</v>
      </c>
      <c r="BB376" s="81"/>
      <c r="BC376" s="81">
        <f t="shared" si="959"/>
        <v>1300</v>
      </c>
      <c r="BD376" s="81">
        <f t="shared" ref="BD376" si="970">BD377+BD378+BD379+BD380+BD381</f>
        <v>1299.7</v>
      </c>
      <c r="BE376" s="81">
        <f t="shared" si="846"/>
        <v>99.976923076923086</v>
      </c>
      <c r="BF376" s="81"/>
      <c r="BG376" s="81">
        <f t="shared" si="959"/>
        <v>0</v>
      </c>
      <c r="BH376" s="81">
        <f t="shared" si="959"/>
        <v>0</v>
      </c>
      <c r="BI376" s="81">
        <f t="shared" si="959"/>
        <v>0</v>
      </c>
      <c r="BJ376" s="81"/>
      <c r="BK376" s="81">
        <f t="shared" si="959"/>
        <v>0</v>
      </c>
      <c r="BL376" s="81">
        <f t="shared" si="959"/>
        <v>0</v>
      </c>
      <c r="BM376" s="81">
        <f t="shared" si="959"/>
        <v>0</v>
      </c>
      <c r="BN376" s="81"/>
      <c r="BO376" s="81">
        <f t="shared" si="959"/>
        <v>0</v>
      </c>
      <c r="BP376" s="81">
        <f t="shared" si="959"/>
        <v>0</v>
      </c>
      <c r="BQ376" s="81">
        <f t="shared" ref="BQ376:BY376" si="971">BQ377+BQ378+BQ379+BQ380+BQ381</f>
        <v>0</v>
      </c>
      <c r="BR376" s="81"/>
      <c r="BS376" s="81">
        <f t="shared" si="971"/>
        <v>136364.4</v>
      </c>
      <c r="BT376" s="81">
        <f t="shared" si="971"/>
        <v>136044.03294999999</v>
      </c>
      <c r="BU376" s="79">
        <f>BT376/BS376*100</f>
        <v>99.765065478966648</v>
      </c>
      <c r="BV376" s="79"/>
      <c r="BW376" s="81">
        <f t="shared" si="971"/>
        <v>0</v>
      </c>
      <c r="BX376" s="81">
        <f t="shared" si="971"/>
        <v>0</v>
      </c>
      <c r="BY376" s="81">
        <f t="shared" si="971"/>
        <v>0</v>
      </c>
      <c r="BZ376" s="81"/>
      <c r="CA376" s="81">
        <f>SUM(CA377:CA381)</f>
        <v>2249.6</v>
      </c>
      <c r="CB376" s="81">
        <f>SUM(CB377:CB381)</f>
        <v>2249.6</v>
      </c>
      <c r="CC376" s="79">
        <f t="shared" ref="CC376:CC380" si="972">CB376/CA376*100</f>
        <v>100</v>
      </c>
      <c r="CD376" s="79"/>
      <c r="CE376" s="81"/>
      <c r="CF376" s="81">
        <f>SUM(CF377:CF381)</f>
        <v>0</v>
      </c>
      <c r="CG376" s="79"/>
      <c r="CH376" s="79"/>
      <c r="CI376" s="81">
        <f t="shared" ref="CI376:CK376" si="973">CI377+CI378+CI379+CI380+CI381</f>
        <v>0</v>
      </c>
      <c r="CJ376" s="81">
        <f t="shared" si="973"/>
        <v>0</v>
      </c>
      <c r="CK376" s="81">
        <f t="shared" si="973"/>
        <v>0</v>
      </c>
      <c r="CL376" s="81"/>
      <c r="CM376" s="81">
        <f>SUM(CM377:CM381)</f>
        <v>0</v>
      </c>
      <c r="CN376" s="81">
        <f>SUM(CN377:CN381)</f>
        <v>0</v>
      </c>
      <c r="CO376" s="79"/>
      <c r="CP376" s="79"/>
      <c r="CQ376" s="81">
        <f>SUM(CQ377:CQ381)</f>
        <v>0</v>
      </c>
      <c r="CR376" s="81">
        <f>SUM(CR377:CR381)</f>
        <v>0</v>
      </c>
      <c r="CS376" s="79"/>
      <c r="CT376" s="79"/>
      <c r="CU376" s="81">
        <f>SUM(CU377:CU381)</f>
        <v>47900</v>
      </c>
      <c r="CV376" s="81">
        <f>SUM(CV377:CV381)</f>
        <v>47900</v>
      </c>
      <c r="CW376" s="79">
        <f>CV376/CU376*100</f>
        <v>100</v>
      </c>
      <c r="CX376" s="79"/>
      <c r="CY376" s="81">
        <f>SUM(CY377:CY381)</f>
        <v>0</v>
      </c>
      <c r="CZ376" s="81">
        <f>SUM(CZ377:CZ381)</f>
        <v>0</v>
      </c>
      <c r="DA376" s="79"/>
      <c r="DB376" s="153"/>
      <c r="DC376" s="81">
        <f>SUM(DC377:DC381)</f>
        <v>3270</v>
      </c>
      <c r="DD376" s="81">
        <f>SUM(DD377:DD381)</f>
        <v>3270</v>
      </c>
      <c r="DE376" s="79">
        <f>DD376/DC376*100</f>
        <v>100</v>
      </c>
      <c r="DF376" s="79"/>
      <c r="DG376" s="81">
        <f>SUM(DG377:DG381)</f>
        <v>2194</v>
      </c>
      <c r="DH376" s="81">
        <f>SUM(DH377:DH381)</f>
        <v>2194</v>
      </c>
      <c r="DI376" s="79">
        <f t="shared" si="875"/>
        <v>100</v>
      </c>
      <c r="DJ376" s="79"/>
      <c r="DK376" s="81">
        <f>SUM(DK377:DK381)</f>
        <v>100</v>
      </c>
      <c r="DL376" s="81">
        <f>SUM(DL377:DL381)</f>
        <v>100</v>
      </c>
      <c r="DM376" s="79">
        <f t="shared" ref="DM376:DM381" si="974">DL376/DK376*100</f>
        <v>100</v>
      </c>
      <c r="DN376" s="79"/>
      <c r="DO376" s="81">
        <f>SUM(DO377:DO381)</f>
        <v>0</v>
      </c>
      <c r="DP376" s="81">
        <f>SUM(DP377:DP381)</f>
        <v>0</v>
      </c>
      <c r="DQ376" s="79"/>
      <c r="DR376" s="79"/>
      <c r="DS376" s="81">
        <f>SUM(DS377:DS381)</f>
        <v>100</v>
      </c>
      <c r="DT376" s="81">
        <f>SUM(DT377:DT381)</f>
        <v>100</v>
      </c>
      <c r="DU376" s="79">
        <f t="shared" ref="DU376" si="975">DT376/DS376*100</f>
        <v>100</v>
      </c>
      <c r="DV376" s="79"/>
      <c r="DW376" s="81">
        <f>SUM(DW377:DW381)</f>
        <v>0</v>
      </c>
      <c r="DX376" s="81">
        <f>SUM(DX377:DX381)</f>
        <v>0</v>
      </c>
      <c r="DY376" s="79"/>
      <c r="DZ376" s="79"/>
      <c r="EA376" s="81">
        <f>SUM(EA377:EA381)</f>
        <v>0</v>
      </c>
      <c r="EB376" s="81">
        <f>SUM(EB377:EB381)</f>
        <v>0</v>
      </c>
      <c r="EC376" s="79"/>
      <c r="ED376" s="79"/>
      <c r="EE376" s="81">
        <f>SUM(EE377:EE381)</f>
        <v>0</v>
      </c>
      <c r="EF376" s="81">
        <f>SUM(EF377:EF381)</f>
        <v>0</v>
      </c>
      <c r="EG376" s="79"/>
      <c r="EH376" s="79"/>
      <c r="EI376" s="81">
        <f>SUM(EI377:EI381)</f>
        <v>0</v>
      </c>
      <c r="EJ376" s="81">
        <f>SUM(EJ377:EJ381)</f>
        <v>0</v>
      </c>
      <c r="EK376" s="79"/>
      <c r="EL376" s="79"/>
      <c r="EM376" s="81">
        <f>SUM(EM377:EM381)</f>
        <v>0</v>
      </c>
      <c r="EN376" s="81">
        <f>SUM(EN377:EN381)</f>
        <v>0</v>
      </c>
      <c r="EO376" s="79"/>
      <c r="EP376" s="79"/>
      <c r="EQ376" s="81">
        <f>SUM(EQ377:EQ381)</f>
        <v>0</v>
      </c>
      <c r="ER376" s="81">
        <f>SUM(ER377:ER381)</f>
        <v>0</v>
      </c>
      <c r="ES376" s="79"/>
      <c r="ET376" s="79"/>
      <c r="EU376" s="81">
        <f>SUM(EU377:EU381)</f>
        <v>0</v>
      </c>
      <c r="EV376" s="81">
        <f>SUM(EV377:EV381)</f>
        <v>0</v>
      </c>
      <c r="EW376" s="79"/>
      <c r="EX376" s="79"/>
      <c r="EY376" s="81">
        <f>SUM(EY377:EY381)</f>
        <v>0</v>
      </c>
      <c r="EZ376" s="81">
        <f>SUM(EZ377:EZ381)</f>
        <v>0</v>
      </c>
      <c r="FA376" s="79"/>
      <c r="FB376" s="79"/>
      <c r="FC376" s="81">
        <f>SUM(FC377:FC381)</f>
        <v>0</v>
      </c>
      <c r="FD376" s="81">
        <f>SUM(FD377:FD381)</f>
        <v>0</v>
      </c>
      <c r="FE376" s="79"/>
      <c r="FF376" s="79"/>
      <c r="FG376" s="81">
        <f>SUM(FG377:FG381)</f>
        <v>0</v>
      </c>
      <c r="FH376" s="81">
        <f>SUM(FH377:FH381)</f>
        <v>0</v>
      </c>
      <c r="FI376" s="79"/>
      <c r="FJ376" s="79"/>
      <c r="FK376" s="81">
        <f>SUM(FK377:FK381)</f>
        <v>0</v>
      </c>
      <c r="FL376" s="81">
        <f>SUM(FL377:FL381)</f>
        <v>0</v>
      </c>
      <c r="FM376" s="79"/>
      <c r="FN376" s="79"/>
      <c r="FO376" s="81">
        <f>SUM(FO377:FO381)</f>
        <v>0</v>
      </c>
      <c r="FP376" s="81">
        <f>SUM(FP377:FP381)</f>
        <v>0</v>
      </c>
      <c r="FQ376" s="79"/>
      <c r="FR376" s="79"/>
      <c r="FS376" s="81">
        <f t="shared" ref="FS376:FT376" si="976">FS377+FS378+FS379+FS380+FS381</f>
        <v>366</v>
      </c>
      <c r="FT376" s="81">
        <f t="shared" si="976"/>
        <v>366</v>
      </c>
      <c r="FU376" s="79">
        <f t="shared" ref="FU376:FU377" si="977">FT376/FS376*100</f>
        <v>100</v>
      </c>
      <c r="FV376" s="79"/>
      <c r="FW376" s="81">
        <f t="shared" ref="FW376:FX376" si="978">FW377+FW378+FW379+FW380+FW381</f>
        <v>0</v>
      </c>
      <c r="FX376" s="81">
        <f t="shared" si="978"/>
        <v>0</v>
      </c>
      <c r="FY376" s="79"/>
      <c r="FZ376" s="79"/>
      <c r="GA376" s="81"/>
      <c r="GB376" s="81"/>
      <c r="GC376" s="79"/>
      <c r="GD376" s="79"/>
      <c r="GE376" s="81"/>
      <c r="GF376" s="81"/>
      <c r="GG376" s="79"/>
      <c r="GH376" s="79"/>
      <c r="GI376" s="81"/>
      <c r="GJ376" s="81"/>
      <c r="GK376" s="79"/>
      <c r="GL376" s="79"/>
      <c r="GM376" s="81"/>
      <c r="GN376" s="81"/>
      <c r="GO376" s="79"/>
      <c r="GP376" s="79"/>
      <c r="GQ376" s="81"/>
      <c r="GR376" s="81"/>
      <c r="GS376" s="79"/>
      <c r="GT376" s="79"/>
      <c r="GU376" s="81">
        <f>SUM(GU377:GU381)</f>
        <v>924.47199999999998</v>
      </c>
      <c r="GV376" s="81">
        <f>SUM(GV377:GV381)</f>
        <v>924.47199999999998</v>
      </c>
      <c r="GW376" s="79">
        <f>GV376/GU376*100</f>
        <v>100</v>
      </c>
      <c r="GX376" s="79"/>
      <c r="GY376" s="81"/>
      <c r="GZ376" s="81"/>
      <c r="HA376" s="79"/>
      <c r="HB376" s="79"/>
      <c r="HC376" s="81"/>
      <c r="HD376" s="81"/>
      <c r="HE376" s="79"/>
      <c r="HF376" s="79"/>
      <c r="HG376" s="81"/>
      <c r="HH376" s="81"/>
      <c r="HI376" s="79"/>
      <c r="HJ376" s="79"/>
      <c r="HK376" s="81">
        <f>SUM(HK377:HK381)</f>
        <v>657</v>
      </c>
      <c r="HL376" s="81">
        <f>SUM(HL377:HL381)</f>
        <v>657</v>
      </c>
      <c r="HM376" s="79">
        <f t="shared" si="874"/>
        <v>100</v>
      </c>
      <c r="HN376" s="79"/>
      <c r="HO376" s="81"/>
      <c r="HP376" s="81"/>
      <c r="HQ376" s="79"/>
      <c r="HR376" s="79"/>
      <c r="HS376" s="81"/>
      <c r="HT376" s="81"/>
      <c r="HU376" s="79"/>
      <c r="HV376" s="79"/>
      <c r="HW376" s="81"/>
      <c r="HX376" s="81"/>
      <c r="HY376" s="79"/>
      <c r="HZ376" s="79"/>
      <c r="IA376" s="81"/>
      <c r="IB376" s="81"/>
      <c r="IC376" s="79"/>
      <c r="ID376" s="79"/>
      <c r="IE376" s="81">
        <f>IE377+IE378+IE379+IE380+IE381</f>
        <v>287125</v>
      </c>
      <c r="IF376" s="81"/>
      <c r="IG376" s="79"/>
      <c r="IH376" s="79"/>
      <c r="II376" s="81">
        <f>II377+II378+II379+II380+II381</f>
        <v>0</v>
      </c>
      <c r="IJ376" s="81"/>
      <c r="IK376" s="79"/>
      <c r="IL376" s="79"/>
      <c r="IM376" s="81">
        <f>IM377+IM378+IM379+IM380+IM381</f>
        <v>0</v>
      </c>
      <c r="IN376" s="81"/>
      <c r="IO376" s="79"/>
      <c r="IP376" s="79"/>
      <c r="IQ376" s="81">
        <f>SUM(IQ377:IQ381)</f>
        <v>5000</v>
      </c>
      <c r="IR376" s="81">
        <f>SUM(IR377:IR381)</f>
        <v>5000</v>
      </c>
      <c r="IS376" s="79">
        <f>IR376/IQ376*100</f>
        <v>100</v>
      </c>
    </row>
    <row r="377" spans="1:253" s="12" customFormat="1" ht="31.5" x14ac:dyDescent="0.25">
      <c r="A377" s="57" t="s">
        <v>333</v>
      </c>
      <c r="B377" s="48">
        <f t="shared" si="853"/>
        <v>5306</v>
      </c>
      <c r="C377" s="48">
        <f t="shared" si="854"/>
        <v>532509.6</v>
      </c>
      <c r="D377" s="48">
        <f t="shared" si="855"/>
        <v>245063.92694999999</v>
      </c>
      <c r="E377" s="15">
        <f t="shared" si="133"/>
        <v>46.020565065869235</v>
      </c>
      <c r="F377" s="15"/>
      <c r="G377" s="15"/>
      <c r="H377" s="15"/>
      <c r="I377" s="48"/>
      <c r="J377" s="48"/>
      <c r="K377" s="15"/>
      <c r="L377" s="15"/>
      <c r="M377" s="48"/>
      <c r="N377" s="15">
        <v>5000</v>
      </c>
      <c r="O377" s="15">
        <v>5000</v>
      </c>
      <c r="P377" s="15">
        <v>5000</v>
      </c>
      <c r="Q377" s="15">
        <f t="shared" si="283"/>
        <v>100</v>
      </c>
      <c r="R377" s="15"/>
      <c r="S377" s="15"/>
      <c r="T377" s="15"/>
      <c r="U377" s="48"/>
      <c r="V377" s="48"/>
      <c r="W377" s="15"/>
      <c r="X377" s="15"/>
      <c r="Y377" s="15"/>
      <c r="Z377" s="15"/>
      <c r="AA377" s="15"/>
      <c r="AB377" s="15"/>
      <c r="AC377" s="14"/>
      <c r="AD377" s="15"/>
      <c r="AE377" s="15"/>
      <c r="AF377" s="15"/>
      <c r="AG377" s="14"/>
      <c r="AH377" s="15">
        <v>306</v>
      </c>
      <c r="AI377" s="15">
        <v>306</v>
      </c>
      <c r="AJ377" s="15">
        <v>305.99400000000003</v>
      </c>
      <c r="AK377" s="14">
        <f t="shared" si="213"/>
        <v>99.998039215686291</v>
      </c>
      <c r="AL377" s="14"/>
      <c r="AM377" s="15"/>
      <c r="AN377" s="15"/>
      <c r="AO377" s="14"/>
      <c r="AP377" s="14"/>
      <c r="AQ377" s="15"/>
      <c r="AR377" s="15"/>
      <c r="AS377" s="14"/>
      <c r="AT377" s="14"/>
      <c r="AU377" s="15">
        <v>12310</v>
      </c>
      <c r="AV377" s="15">
        <v>12310</v>
      </c>
      <c r="AW377" s="15">
        <f>AV377/AU377*100</f>
        <v>100</v>
      </c>
      <c r="AX377" s="15"/>
      <c r="AY377" s="14">
        <v>32129</v>
      </c>
      <c r="AZ377" s="14">
        <v>32129</v>
      </c>
      <c r="BA377" s="15">
        <f t="shared" si="956"/>
        <v>100</v>
      </c>
      <c r="BB377" s="15"/>
      <c r="BC377" s="15">
        <v>1300</v>
      </c>
      <c r="BD377" s="15">
        <v>1299.7</v>
      </c>
      <c r="BE377" s="15">
        <f t="shared" si="846"/>
        <v>99.976923076923086</v>
      </c>
      <c r="BF377" s="15"/>
      <c r="BG377" s="15"/>
      <c r="BH377" s="15"/>
      <c r="BI377" s="14"/>
      <c r="BJ377" s="14"/>
      <c r="BK377" s="15"/>
      <c r="BL377" s="15"/>
      <c r="BM377" s="14"/>
      <c r="BN377" s="14"/>
      <c r="BO377" s="15"/>
      <c r="BP377" s="15"/>
      <c r="BQ377" s="14"/>
      <c r="BR377" s="14"/>
      <c r="BS377" s="15">
        <v>136364.4</v>
      </c>
      <c r="BT377" s="15">
        <v>136044.03294999999</v>
      </c>
      <c r="BU377" s="14">
        <f>BT377/BS377*100</f>
        <v>99.765065478966648</v>
      </c>
      <c r="BV377" s="14"/>
      <c r="BW377" s="15"/>
      <c r="BX377" s="15"/>
      <c r="BY377" s="14"/>
      <c r="BZ377" s="14"/>
      <c r="CA377" s="15">
        <v>2058.1999999999998</v>
      </c>
      <c r="CB377" s="15">
        <v>2058.1999999999998</v>
      </c>
      <c r="CC377" s="14">
        <f t="shared" si="972"/>
        <v>100</v>
      </c>
      <c r="CD377" s="14"/>
      <c r="CE377" s="15"/>
      <c r="CF377" s="15"/>
      <c r="CG377" s="14"/>
      <c r="CH377" s="14"/>
      <c r="CI377" s="15"/>
      <c r="CJ377" s="15"/>
      <c r="CK377" s="14"/>
      <c r="CL377" s="14"/>
      <c r="CM377" s="15"/>
      <c r="CN377" s="15"/>
      <c r="CO377" s="14"/>
      <c r="CP377" s="14"/>
      <c r="CQ377" s="15"/>
      <c r="CR377" s="15"/>
      <c r="CS377" s="14"/>
      <c r="CT377" s="14"/>
      <c r="CU377" s="15">
        <v>47900</v>
      </c>
      <c r="CV377" s="15">
        <v>47900</v>
      </c>
      <c r="CW377" s="14">
        <f>CV377/CU377*100</f>
        <v>100</v>
      </c>
      <c r="CX377" s="14"/>
      <c r="CY377" s="15"/>
      <c r="CZ377" s="15"/>
      <c r="DA377" s="14"/>
      <c r="DB377" s="155"/>
      <c r="DC377" s="15"/>
      <c r="DD377" s="15"/>
      <c r="DE377" s="79"/>
      <c r="DF377" s="79"/>
      <c r="DG377" s="14">
        <v>2194</v>
      </c>
      <c r="DH377" s="14">
        <v>2194</v>
      </c>
      <c r="DI377" s="14">
        <f t="shared" si="875"/>
        <v>100</v>
      </c>
      <c r="DJ377" s="14"/>
      <c r="DK377" s="14"/>
      <c r="DL377" s="14"/>
      <c r="DM377" s="14"/>
      <c r="DN377" s="14"/>
      <c r="DO377" s="14"/>
      <c r="DP377" s="14"/>
      <c r="DQ377" s="14"/>
      <c r="DR377" s="14"/>
      <c r="DS377" s="14"/>
      <c r="DT377" s="14"/>
      <c r="DU377" s="14"/>
      <c r="DV377" s="14"/>
      <c r="DW377" s="14"/>
      <c r="DX377" s="14"/>
      <c r="DY377" s="14"/>
      <c r="DZ377" s="14"/>
      <c r="EA377" s="14"/>
      <c r="EB377" s="14"/>
      <c r="EC377" s="14"/>
      <c r="ED377" s="14"/>
      <c r="EE377" s="14"/>
      <c r="EF377" s="14"/>
      <c r="EG377" s="14"/>
      <c r="EH377" s="14"/>
      <c r="EI377" s="14"/>
      <c r="EJ377" s="14"/>
      <c r="EK377" s="14"/>
      <c r="EL377" s="14"/>
      <c r="EM377" s="14"/>
      <c r="EN377" s="14"/>
      <c r="EO377" s="14"/>
      <c r="EP377" s="14"/>
      <c r="EQ377" s="14"/>
      <c r="ER377" s="14"/>
      <c r="ES377" s="14"/>
      <c r="ET377" s="14"/>
      <c r="EU377" s="14"/>
      <c r="EV377" s="14"/>
      <c r="EW377" s="14"/>
      <c r="EX377" s="14"/>
      <c r="EY377" s="14"/>
      <c r="EZ377" s="14"/>
      <c r="FA377" s="14"/>
      <c r="FB377" s="14"/>
      <c r="FC377" s="14"/>
      <c r="FD377" s="14"/>
      <c r="FE377" s="14"/>
      <c r="FF377" s="14"/>
      <c r="FG377" s="14"/>
      <c r="FH377" s="14"/>
      <c r="FI377" s="14"/>
      <c r="FJ377" s="14"/>
      <c r="FK377" s="14"/>
      <c r="FL377" s="14"/>
      <c r="FM377" s="14"/>
      <c r="FN377" s="14"/>
      <c r="FO377" s="14"/>
      <c r="FP377" s="14"/>
      <c r="FQ377" s="14"/>
      <c r="FR377" s="14"/>
      <c r="FS377" s="133">
        <v>366</v>
      </c>
      <c r="FT377" s="133">
        <v>366</v>
      </c>
      <c r="FU377" s="14">
        <f t="shared" si="977"/>
        <v>100</v>
      </c>
      <c r="FV377" s="14"/>
      <c r="FW377" s="133"/>
      <c r="FX377" s="133"/>
      <c r="FY377" s="14"/>
      <c r="FZ377" s="14"/>
      <c r="GA377" s="133"/>
      <c r="GB377" s="133"/>
      <c r="GC377" s="14"/>
      <c r="GD377" s="14"/>
      <c r="GE377" s="133"/>
      <c r="GF377" s="133"/>
      <c r="GG377" s="14"/>
      <c r="GH377" s="14"/>
      <c r="GI377" s="133"/>
      <c r="GJ377" s="133"/>
      <c r="GK377" s="14"/>
      <c r="GL377" s="14"/>
      <c r="GM377" s="133"/>
      <c r="GN377" s="133"/>
      <c r="GO377" s="14"/>
      <c r="GP377" s="14"/>
      <c r="GQ377" s="133"/>
      <c r="GR377" s="133"/>
      <c r="GS377" s="14"/>
      <c r="GT377" s="14"/>
      <c r="GU377" s="133"/>
      <c r="GV377" s="133"/>
      <c r="GW377" s="14"/>
      <c r="GX377" s="14"/>
      <c r="GY377" s="133"/>
      <c r="GZ377" s="133"/>
      <c r="HA377" s="14"/>
      <c r="HB377" s="14"/>
      <c r="HC377" s="133"/>
      <c r="HD377" s="133"/>
      <c r="HE377" s="14"/>
      <c r="HF377" s="14"/>
      <c r="HG377" s="133"/>
      <c r="HH377" s="133"/>
      <c r="HI377" s="14"/>
      <c r="HJ377" s="14"/>
      <c r="HK377" s="133">
        <v>457</v>
      </c>
      <c r="HL377" s="133">
        <v>457</v>
      </c>
      <c r="HM377" s="14">
        <f t="shared" si="874"/>
        <v>100</v>
      </c>
      <c r="HN377" s="14"/>
      <c r="HO377" s="133"/>
      <c r="HP377" s="133"/>
      <c r="HQ377" s="14"/>
      <c r="HR377" s="14"/>
      <c r="HS377" s="133"/>
      <c r="HT377" s="133"/>
      <c r="HU377" s="14"/>
      <c r="HV377" s="14"/>
      <c r="HW377" s="133"/>
      <c r="HX377" s="133"/>
      <c r="HY377" s="14"/>
      <c r="HZ377" s="14"/>
      <c r="IA377" s="133"/>
      <c r="IB377" s="133"/>
      <c r="IC377" s="14"/>
      <c r="ID377" s="14"/>
      <c r="IE377" s="133">
        <v>287125</v>
      </c>
      <c r="IF377" s="133"/>
      <c r="IG377" s="14"/>
      <c r="IH377" s="14"/>
      <c r="II377" s="133"/>
      <c r="IJ377" s="133"/>
      <c r="IK377" s="14"/>
      <c r="IL377" s="14"/>
      <c r="IM377" s="133"/>
      <c r="IN377" s="133"/>
      <c r="IO377" s="14"/>
      <c r="IP377" s="14"/>
      <c r="IQ377" s="133">
        <v>5000</v>
      </c>
      <c r="IR377" s="133">
        <v>5000</v>
      </c>
      <c r="IS377" s="14">
        <f>IR377/IQ377*100</f>
        <v>100</v>
      </c>
    </row>
    <row r="378" spans="1:253" s="12" customFormat="1" ht="15.75" x14ac:dyDescent="0.25">
      <c r="A378" s="57" t="s">
        <v>288</v>
      </c>
      <c r="B378" s="48">
        <f t="shared" si="853"/>
        <v>0</v>
      </c>
      <c r="C378" s="48">
        <f t="shared" si="854"/>
        <v>122.3</v>
      </c>
      <c r="D378" s="48">
        <f t="shared" si="855"/>
        <v>122.3</v>
      </c>
      <c r="E378" s="15">
        <f t="shared" si="133"/>
        <v>100</v>
      </c>
      <c r="F378" s="15"/>
      <c r="G378" s="48"/>
      <c r="H378" s="48"/>
      <c r="I378" s="48"/>
      <c r="J378" s="48"/>
      <c r="K378" s="48"/>
      <c r="L378" s="48"/>
      <c r="M378" s="48"/>
      <c r="N378" s="48"/>
      <c r="O378" s="48"/>
      <c r="P378" s="48"/>
      <c r="Q378" s="48"/>
      <c r="R378" s="287"/>
      <c r="S378" s="287"/>
      <c r="T378" s="287"/>
      <c r="U378" s="48"/>
      <c r="V378" s="48"/>
      <c r="W378" s="287"/>
      <c r="X378" s="287"/>
      <c r="Y378" s="287"/>
      <c r="Z378" s="287"/>
      <c r="AA378" s="287"/>
      <c r="AB378" s="287"/>
      <c r="AC378" s="287"/>
      <c r="AD378" s="287"/>
      <c r="AE378" s="287"/>
      <c r="AF378" s="287"/>
      <c r="AG378" s="287"/>
      <c r="AH378" s="48"/>
      <c r="AI378" s="48"/>
      <c r="AJ378" s="48"/>
      <c r="AK378" s="48"/>
      <c r="AL378" s="48"/>
      <c r="AM378" s="287"/>
      <c r="AN378" s="287"/>
      <c r="AO378" s="15"/>
      <c r="AP378" s="15"/>
      <c r="AQ378" s="287"/>
      <c r="AR378" s="287"/>
      <c r="AS378" s="287"/>
      <c r="AT378" s="287"/>
      <c r="AU378" s="287"/>
      <c r="AV378" s="287"/>
      <c r="AW378" s="287"/>
      <c r="AX378" s="287"/>
      <c r="AY378" s="287"/>
      <c r="AZ378" s="287"/>
      <c r="BA378" s="287"/>
      <c r="BB378" s="287"/>
      <c r="BC378" s="287"/>
      <c r="BD378" s="287"/>
      <c r="BE378" s="287"/>
      <c r="BF378" s="287"/>
      <c r="BG378" s="287"/>
      <c r="BH378" s="287"/>
      <c r="BI378" s="287"/>
      <c r="BJ378" s="287"/>
      <c r="BK378" s="287"/>
      <c r="BL378" s="287"/>
      <c r="BM378" s="287"/>
      <c r="BN378" s="287"/>
      <c r="BO378" s="287"/>
      <c r="BP378" s="287"/>
      <c r="BQ378" s="287"/>
      <c r="BR378" s="287"/>
      <c r="BS378" s="287"/>
      <c r="BT378" s="287"/>
      <c r="BU378" s="287"/>
      <c r="BV378" s="287"/>
      <c r="BW378" s="287"/>
      <c r="BX378" s="287"/>
      <c r="BY378" s="287"/>
      <c r="BZ378" s="287"/>
      <c r="CA378" s="15">
        <v>122.3</v>
      </c>
      <c r="CB378" s="15">
        <v>122.3</v>
      </c>
      <c r="CC378" s="14">
        <f t="shared" si="972"/>
        <v>100</v>
      </c>
      <c r="CD378" s="14"/>
      <c r="CE378" s="15"/>
      <c r="CF378" s="287"/>
      <c r="CG378" s="287"/>
      <c r="CH378" s="287"/>
      <c r="CI378" s="287"/>
      <c r="CJ378" s="287"/>
      <c r="CK378" s="287"/>
      <c r="CL378" s="287"/>
      <c r="CM378" s="15"/>
      <c r="CN378" s="287"/>
      <c r="CO378" s="287"/>
      <c r="CP378" s="287"/>
      <c r="CQ378" s="15"/>
      <c r="CR378" s="287"/>
      <c r="CS378" s="287"/>
      <c r="CT378" s="287"/>
      <c r="CU378" s="15"/>
      <c r="CV378" s="287"/>
      <c r="CW378" s="287"/>
      <c r="CX378" s="287"/>
      <c r="CY378" s="15"/>
      <c r="CZ378" s="287"/>
      <c r="DA378" s="287"/>
      <c r="DB378" s="275"/>
      <c r="DC378" s="15"/>
      <c r="DD378" s="15"/>
      <c r="DE378" s="79"/>
      <c r="DF378" s="79"/>
      <c r="DG378" s="15"/>
      <c r="DH378" s="15"/>
      <c r="DI378" s="14"/>
      <c r="DJ378" s="14"/>
      <c r="DK378" s="15"/>
      <c r="DL378" s="287"/>
      <c r="DM378" s="14"/>
      <c r="DN378" s="14"/>
      <c r="DO378" s="15"/>
      <c r="DP378" s="287"/>
      <c r="DQ378" s="14"/>
      <c r="DR378" s="14"/>
      <c r="DS378" s="15"/>
      <c r="DT378" s="287"/>
      <c r="DU378" s="14"/>
      <c r="DV378" s="14"/>
      <c r="DW378" s="15"/>
      <c r="DX378" s="287"/>
      <c r="DY378" s="14"/>
      <c r="DZ378" s="14"/>
      <c r="EA378" s="15"/>
      <c r="EB378" s="287"/>
      <c r="EC378" s="14"/>
      <c r="ED378" s="14"/>
      <c r="EE378" s="15"/>
      <c r="EF378" s="287"/>
      <c r="EG378" s="14"/>
      <c r="EH378" s="14"/>
      <c r="EI378" s="15"/>
      <c r="EJ378" s="287"/>
      <c r="EK378" s="14"/>
      <c r="EL378" s="14"/>
      <c r="EM378" s="15"/>
      <c r="EN378" s="287"/>
      <c r="EO378" s="14"/>
      <c r="EP378" s="14"/>
      <c r="EQ378" s="15"/>
      <c r="ER378" s="287"/>
      <c r="ES378" s="14"/>
      <c r="ET378" s="14"/>
      <c r="EU378" s="15"/>
      <c r="EV378" s="287"/>
      <c r="EW378" s="14"/>
      <c r="EX378" s="14"/>
      <c r="EY378" s="15"/>
      <c r="EZ378" s="287"/>
      <c r="FA378" s="14"/>
      <c r="FB378" s="14"/>
      <c r="FC378" s="15"/>
      <c r="FD378" s="287"/>
      <c r="FE378" s="14"/>
      <c r="FF378" s="14"/>
      <c r="FG378" s="15"/>
      <c r="FH378" s="287"/>
      <c r="FI378" s="14"/>
      <c r="FJ378" s="14"/>
      <c r="FK378" s="15"/>
      <c r="FL378" s="287"/>
      <c r="FM378" s="14"/>
      <c r="FN378" s="14"/>
      <c r="FO378" s="15"/>
      <c r="FP378" s="287"/>
      <c r="FQ378" s="14"/>
      <c r="FR378" s="14"/>
      <c r="FS378" s="48"/>
      <c r="FT378" s="48"/>
      <c r="FU378" s="48"/>
      <c r="FV378" s="48"/>
      <c r="FW378" s="48"/>
      <c r="FX378" s="48"/>
      <c r="FY378" s="48"/>
      <c r="FZ378" s="48"/>
      <c r="GA378" s="48"/>
      <c r="GB378" s="48"/>
      <c r="GC378" s="48"/>
      <c r="GD378" s="48"/>
      <c r="GE378" s="48"/>
      <c r="GF378" s="48"/>
      <c r="GG378" s="48"/>
      <c r="GH378" s="48"/>
      <c r="GI378" s="48"/>
      <c r="GJ378" s="48"/>
      <c r="GK378" s="48"/>
      <c r="GL378" s="48"/>
      <c r="GM378" s="48"/>
      <c r="GN378" s="48"/>
      <c r="GO378" s="48"/>
      <c r="GP378" s="48"/>
      <c r="GQ378" s="48"/>
      <c r="GR378" s="48"/>
      <c r="GS378" s="48"/>
      <c r="GT378" s="48"/>
      <c r="GU378" s="48"/>
      <c r="GV378" s="48"/>
      <c r="GW378" s="14"/>
      <c r="GX378" s="14"/>
      <c r="GY378" s="48"/>
      <c r="GZ378" s="48"/>
      <c r="HA378" s="14"/>
      <c r="HB378" s="14"/>
      <c r="HC378" s="48"/>
      <c r="HD378" s="48"/>
      <c r="HE378" s="14"/>
      <c r="HF378" s="14"/>
      <c r="HG378" s="48"/>
      <c r="HH378" s="48"/>
      <c r="HI378" s="14"/>
      <c r="HJ378" s="14"/>
      <c r="HK378" s="48"/>
      <c r="HL378" s="48"/>
      <c r="HM378" s="14"/>
      <c r="HN378" s="14"/>
      <c r="HO378" s="48"/>
      <c r="HP378" s="48"/>
      <c r="HQ378" s="14"/>
      <c r="HR378" s="14"/>
      <c r="HS378" s="48"/>
      <c r="HT378" s="48"/>
      <c r="HU378" s="14"/>
      <c r="HV378" s="14"/>
      <c r="HW378" s="48"/>
      <c r="HX378" s="48"/>
      <c r="HY378" s="14"/>
      <c r="HZ378" s="14"/>
      <c r="IA378" s="48"/>
      <c r="IB378" s="48"/>
      <c r="IC378" s="14"/>
      <c r="ID378" s="14"/>
      <c r="IE378" s="48"/>
      <c r="IF378" s="48"/>
      <c r="IG378" s="14"/>
      <c r="IH378" s="14"/>
      <c r="II378" s="48"/>
      <c r="IJ378" s="48"/>
      <c r="IK378" s="14"/>
      <c r="IL378" s="14"/>
      <c r="IM378" s="48"/>
      <c r="IN378" s="48"/>
      <c r="IO378" s="14"/>
      <c r="IP378" s="14"/>
      <c r="IQ378" s="48"/>
      <c r="IR378" s="48"/>
      <c r="IS378" s="14"/>
    </row>
    <row r="379" spans="1:253" s="12" customFormat="1" ht="15.75" x14ac:dyDescent="0.25">
      <c r="A379" s="57" t="s">
        <v>330</v>
      </c>
      <c r="B379" s="48">
        <f t="shared" si="853"/>
        <v>0</v>
      </c>
      <c r="C379" s="48">
        <f t="shared" si="854"/>
        <v>66.900000000000006</v>
      </c>
      <c r="D379" s="48">
        <f t="shared" si="855"/>
        <v>66.900000000000006</v>
      </c>
      <c r="E379" s="15">
        <f t="shared" si="133"/>
        <v>100</v>
      </c>
      <c r="F379" s="15"/>
      <c r="G379" s="48"/>
      <c r="H379" s="48"/>
      <c r="I379" s="48"/>
      <c r="J379" s="48"/>
      <c r="K379" s="48"/>
      <c r="L379" s="48"/>
      <c r="M379" s="48"/>
      <c r="N379" s="48"/>
      <c r="O379" s="48"/>
      <c r="P379" s="48"/>
      <c r="Q379" s="48"/>
      <c r="R379" s="287"/>
      <c r="S379" s="287"/>
      <c r="T379" s="287"/>
      <c r="U379" s="48"/>
      <c r="V379" s="48"/>
      <c r="W379" s="287"/>
      <c r="X379" s="287"/>
      <c r="Y379" s="287"/>
      <c r="Z379" s="287"/>
      <c r="AA379" s="287"/>
      <c r="AB379" s="287"/>
      <c r="AC379" s="287"/>
      <c r="AD379" s="287"/>
      <c r="AE379" s="287"/>
      <c r="AF379" s="287"/>
      <c r="AG379" s="287"/>
      <c r="AH379" s="48"/>
      <c r="AI379" s="48"/>
      <c r="AJ379" s="48"/>
      <c r="AK379" s="48"/>
      <c r="AL379" s="48"/>
      <c r="AM379" s="48"/>
      <c r="AN379" s="48"/>
      <c r="AO379" s="15"/>
      <c r="AP379" s="15"/>
      <c r="AQ379" s="287"/>
      <c r="AR379" s="287"/>
      <c r="AS379" s="287"/>
      <c r="AT379" s="287"/>
      <c r="AU379" s="287"/>
      <c r="AV379" s="287"/>
      <c r="AW379" s="287"/>
      <c r="AX379" s="287"/>
      <c r="AY379" s="287"/>
      <c r="AZ379" s="287"/>
      <c r="BA379" s="287"/>
      <c r="BB379" s="287"/>
      <c r="BC379" s="287"/>
      <c r="BD379" s="287"/>
      <c r="BE379" s="287"/>
      <c r="BF379" s="287"/>
      <c r="BG379" s="287"/>
      <c r="BH379" s="287"/>
      <c r="BI379" s="287"/>
      <c r="BJ379" s="287"/>
      <c r="BK379" s="287"/>
      <c r="BL379" s="287"/>
      <c r="BM379" s="287"/>
      <c r="BN379" s="287"/>
      <c r="BO379" s="287"/>
      <c r="BP379" s="287"/>
      <c r="BQ379" s="287"/>
      <c r="BR379" s="287"/>
      <c r="BS379" s="287"/>
      <c r="BT379" s="287"/>
      <c r="BU379" s="287"/>
      <c r="BV379" s="287"/>
      <c r="BW379" s="287"/>
      <c r="BX379" s="287"/>
      <c r="BY379" s="287"/>
      <c r="BZ379" s="287"/>
      <c r="CA379" s="15">
        <v>66.900000000000006</v>
      </c>
      <c r="CB379" s="15">
        <v>66.900000000000006</v>
      </c>
      <c r="CC379" s="14">
        <f t="shared" si="972"/>
        <v>100</v>
      </c>
      <c r="CD379" s="14"/>
      <c r="CE379" s="15"/>
      <c r="CF379" s="287"/>
      <c r="CG379" s="287"/>
      <c r="CH379" s="287"/>
      <c r="CI379" s="287"/>
      <c r="CJ379" s="287"/>
      <c r="CK379" s="287"/>
      <c r="CL379" s="287"/>
      <c r="CM379" s="15"/>
      <c r="CN379" s="287"/>
      <c r="CO379" s="287"/>
      <c r="CP379" s="287"/>
      <c r="CQ379" s="15"/>
      <c r="CR379" s="287"/>
      <c r="CS379" s="287"/>
      <c r="CT379" s="287"/>
      <c r="CU379" s="15"/>
      <c r="CV379" s="287"/>
      <c r="CW379" s="287"/>
      <c r="CX379" s="287"/>
      <c r="CY379" s="15"/>
      <c r="CZ379" s="287"/>
      <c r="DA379" s="287"/>
      <c r="DB379" s="275"/>
      <c r="DC379" s="14"/>
      <c r="DD379" s="14"/>
      <c r="DE379" s="79"/>
      <c r="DF379" s="79"/>
      <c r="DG379" s="14"/>
      <c r="DH379" s="14"/>
      <c r="DI379" s="14"/>
      <c r="DJ379" s="14"/>
      <c r="DK379" s="14"/>
      <c r="DL379" s="14"/>
      <c r="DM379" s="14"/>
      <c r="DN379" s="14"/>
      <c r="DO379" s="14"/>
      <c r="DP379" s="14"/>
      <c r="DQ379" s="14"/>
      <c r="DR379" s="14"/>
      <c r="DS379" s="14"/>
      <c r="DT379" s="14"/>
      <c r="DU379" s="14"/>
      <c r="DV379" s="14"/>
      <c r="DW379" s="14"/>
      <c r="DX379" s="14"/>
      <c r="DY379" s="14"/>
      <c r="DZ379" s="14"/>
      <c r="EA379" s="14"/>
      <c r="EB379" s="14"/>
      <c r="EC379" s="14"/>
      <c r="ED379" s="14"/>
      <c r="EE379" s="14"/>
      <c r="EF379" s="14"/>
      <c r="EG379" s="14"/>
      <c r="EH379" s="14"/>
      <c r="EI379" s="14"/>
      <c r="EJ379" s="14"/>
      <c r="EK379" s="14"/>
      <c r="EL379" s="14"/>
      <c r="EM379" s="14"/>
      <c r="EN379" s="14"/>
      <c r="EO379" s="14"/>
      <c r="EP379" s="14"/>
      <c r="EQ379" s="14"/>
      <c r="ER379" s="14"/>
      <c r="ES379" s="14"/>
      <c r="ET379" s="14"/>
      <c r="EU379" s="14"/>
      <c r="EV379" s="14"/>
      <c r="EW379" s="14"/>
      <c r="EX379" s="14"/>
      <c r="EY379" s="14"/>
      <c r="EZ379" s="14"/>
      <c r="FA379" s="14"/>
      <c r="FB379" s="14"/>
      <c r="FC379" s="14"/>
      <c r="FD379" s="14"/>
      <c r="FE379" s="14"/>
      <c r="FF379" s="14"/>
      <c r="FG379" s="14"/>
      <c r="FH379" s="14"/>
      <c r="FI379" s="14"/>
      <c r="FJ379" s="14"/>
      <c r="FK379" s="14"/>
      <c r="FL379" s="14"/>
      <c r="FM379" s="14"/>
      <c r="FN379" s="14"/>
      <c r="FO379" s="14"/>
      <c r="FP379" s="14"/>
      <c r="FQ379" s="14"/>
      <c r="FR379" s="14"/>
      <c r="FS379" s="48"/>
      <c r="FT379" s="48"/>
      <c r="FU379" s="48"/>
      <c r="FV379" s="48"/>
      <c r="FW379" s="48"/>
      <c r="FX379" s="48"/>
      <c r="FY379" s="48"/>
      <c r="FZ379" s="48"/>
      <c r="GA379" s="48"/>
      <c r="GB379" s="48"/>
      <c r="GC379" s="48"/>
      <c r="GD379" s="48"/>
      <c r="GE379" s="48"/>
      <c r="GF379" s="48"/>
      <c r="GG379" s="48"/>
      <c r="GH379" s="48"/>
      <c r="GI379" s="48"/>
      <c r="GJ379" s="48"/>
      <c r="GK379" s="48"/>
      <c r="GL379" s="48"/>
      <c r="GM379" s="48"/>
      <c r="GN379" s="48"/>
      <c r="GO379" s="48"/>
      <c r="GP379" s="48"/>
      <c r="GQ379" s="48"/>
      <c r="GR379" s="48"/>
      <c r="GS379" s="48"/>
      <c r="GT379" s="48"/>
      <c r="GU379" s="48"/>
      <c r="GV379" s="48"/>
      <c r="GW379" s="14"/>
      <c r="GX379" s="14"/>
      <c r="GY379" s="48"/>
      <c r="GZ379" s="48"/>
      <c r="HA379" s="14"/>
      <c r="HB379" s="14"/>
      <c r="HC379" s="48"/>
      <c r="HD379" s="48"/>
      <c r="HE379" s="14"/>
      <c r="HF379" s="14"/>
      <c r="HG379" s="48"/>
      <c r="HH379" s="48"/>
      <c r="HI379" s="14"/>
      <c r="HJ379" s="14"/>
      <c r="HK379" s="48"/>
      <c r="HL379" s="48"/>
      <c r="HM379" s="14"/>
      <c r="HN379" s="14"/>
      <c r="HO379" s="48"/>
      <c r="HP379" s="48"/>
      <c r="HQ379" s="14"/>
      <c r="HR379" s="14"/>
      <c r="HS379" s="48"/>
      <c r="HT379" s="48"/>
      <c r="HU379" s="14"/>
      <c r="HV379" s="14"/>
      <c r="HW379" s="48"/>
      <c r="HX379" s="48"/>
      <c r="HY379" s="14"/>
      <c r="HZ379" s="14"/>
      <c r="IA379" s="48"/>
      <c r="IB379" s="48"/>
      <c r="IC379" s="14"/>
      <c r="ID379" s="14"/>
      <c r="IE379" s="48"/>
      <c r="IF379" s="48"/>
      <c r="IG379" s="14"/>
      <c r="IH379" s="14"/>
      <c r="II379" s="48"/>
      <c r="IJ379" s="48"/>
      <c r="IK379" s="14"/>
      <c r="IL379" s="14"/>
      <c r="IM379" s="48"/>
      <c r="IN379" s="48"/>
      <c r="IO379" s="14"/>
      <c r="IP379" s="14"/>
      <c r="IQ379" s="48"/>
      <c r="IR379" s="48"/>
      <c r="IS379" s="14"/>
    </row>
    <row r="380" spans="1:253" s="12" customFormat="1" ht="15.75" x14ac:dyDescent="0.25">
      <c r="A380" s="57" t="s">
        <v>331</v>
      </c>
      <c r="B380" s="48">
        <f t="shared" si="853"/>
        <v>0</v>
      </c>
      <c r="C380" s="48">
        <f t="shared" si="854"/>
        <v>3272.2</v>
      </c>
      <c r="D380" s="48">
        <f t="shared" si="855"/>
        <v>3272.2</v>
      </c>
      <c r="E380" s="15">
        <f t="shared" si="133"/>
        <v>100</v>
      </c>
      <c r="F380" s="15"/>
      <c r="G380" s="48"/>
      <c r="H380" s="48"/>
      <c r="I380" s="48"/>
      <c r="J380" s="48"/>
      <c r="K380" s="48"/>
      <c r="L380" s="48"/>
      <c r="M380" s="48"/>
      <c r="N380" s="48"/>
      <c r="O380" s="48"/>
      <c r="P380" s="48"/>
      <c r="Q380" s="48"/>
      <c r="R380" s="287"/>
      <c r="S380" s="287"/>
      <c r="T380" s="287"/>
      <c r="U380" s="48"/>
      <c r="V380" s="48"/>
      <c r="W380" s="287"/>
      <c r="X380" s="287"/>
      <c r="Y380" s="287"/>
      <c r="Z380" s="287"/>
      <c r="AA380" s="287"/>
      <c r="AB380" s="287"/>
      <c r="AC380" s="287"/>
      <c r="AD380" s="287"/>
      <c r="AE380" s="287"/>
      <c r="AF380" s="287"/>
      <c r="AG380" s="287"/>
      <c r="AH380" s="48"/>
      <c r="AI380" s="48"/>
      <c r="AJ380" s="48"/>
      <c r="AK380" s="48"/>
      <c r="AL380" s="48"/>
      <c r="AM380" s="48"/>
      <c r="AN380" s="48"/>
      <c r="AO380" s="15"/>
      <c r="AP380" s="15"/>
      <c r="AQ380" s="287"/>
      <c r="AR380" s="287"/>
      <c r="AS380" s="287"/>
      <c r="AT380" s="287"/>
      <c r="AU380" s="287"/>
      <c r="AV380" s="287"/>
      <c r="AW380" s="287"/>
      <c r="AX380" s="287"/>
      <c r="AY380" s="287"/>
      <c r="AZ380" s="287"/>
      <c r="BA380" s="287"/>
      <c r="BB380" s="287"/>
      <c r="BC380" s="287"/>
      <c r="BD380" s="287"/>
      <c r="BE380" s="287"/>
      <c r="BF380" s="287"/>
      <c r="BG380" s="287"/>
      <c r="BH380" s="287"/>
      <c r="BI380" s="287"/>
      <c r="BJ380" s="287"/>
      <c r="BK380" s="287"/>
      <c r="BL380" s="287"/>
      <c r="BM380" s="287"/>
      <c r="BN380" s="287"/>
      <c r="BO380" s="287"/>
      <c r="BP380" s="287"/>
      <c r="BQ380" s="287"/>
      <c r="BR380" s="287"/>
      <c r="BS380" s="287"/>
      <c r="BT380" s="287"/>
      <c r="BU380" s="287"/>
      <c r="BV380" s="287"/>
      <c r="BW380" s="287"/>
      <c r="BX380" s="287"/>
      <c r="BY380" s="287"/>
      <c r="BZ380" s="287"/>
      <c r="CA380" s="15">
        <v>2.2000000000000002</v>
      </c>
      <c r="CB380" s="15">
        <v>2.2000000000000002</v>
      </c>
      <c r="CC380" s="14">
        <f t="shared" si="972"/>
        <v>100</v>
      </c>
      <c r="CD380" s="14"/>
      <c r="CE380" s="15"/>
      <c r="CF380" s="287"/>
      <c r="CG380" s="287"/>
      <c r="CH380" s="287"/>
      <c r="CI380" s="287"/>
      <c r="CJ380" s="287"/>
      <c r="CK380" s="287"/>
      <c r="CL380" s="287"/>
      <c r="CM380" s="15"/>
      <c r="CN380" s="287"/>
      <c r="CO380" s="287"/>
      <c r="CP380" s="287"/>
      <c r="CQ380" s="15"/>
      <c r="CR380" s="287"/>
      <c r="CS380" s="287"/>
      <c r="CT380" s="287"/>
      <c r="CU380" s="15"/>
      <c r="CV380" s="287"/>
      <c r="CW380" s="287"/>
      <c r="CX380" s="287"/>
      <c r="CY380" s="15"/>
      <c r="CZ380" s="287"/>
      <c r="DA380" s="287"/>
      <c r="DB380" s="275"/>
      <c r="DC380" s="14">
        <v>3270</v>
      </c>
      <c r="DD380" s="14">
        <v>3270</v>
      </c>
      <c r="DE380" s="14">
        <f t="shared" ref="DE380" si="979">DD380/DC380*100</f>
        <v>100</v>
      </c>
      <c r="DF380" s="14"/>
      <c r="DG380" s="14"/>
      <c r="DH380" s="14"/>
      <c r="DI380" s="14"/>
      <c r="DJ380" s="14"/>
      <c r="DK380" s="14"/>
      <c r="DL380" s="14"/>
      <c r="DM380" s="14"/>
      <c r="DN380" s="14"/>
      <c r="DO380" s="14"/>
      <c r="DP380" s="14"/>
      <c r="DQ380" s="14"/>
      <c r="DR380" s="14"/>
      <c r="DS380" s="14"/>
      <c r="DT380" s="14"/>
      <c r="DU380" s="14"/>
      <c r="DV380" s="14"/>
      <c r="DW380" s="14"/>
      <c r="DX380" s="14"/>
      <c r="DY380" s="14"/>
      <c r="DZ380" s="14"/>
      <c r="EA380" s="14"/>
      <c r="EB380" s="14"/>
      <c r="EC380" s="14"/>
      <c r="ED380" s="14"/>
      <c r="EE380" s="14"/>
      <c r="EF380" s="14"/>
      <c r="EG380" s="14"/>
      <c r="EH380" s="14"/>
      <c r="EI380" s="14"/>
      <c r="EJ380" s="14"/>
      <c r="EK380" s="14"/>
      <c r="EL380" s="14"/>
      <c r="EM380" s="14"/>
      <c r="EN380" s="14"/>
      <c r="EO380" s="14"/>
      <c r="EP380" s="14"/>
      <c r="EQ380" s="14"/>
      <c r="ER380" s="14"/>
      <c r="ES380" s="14"/>
      <c r="ET380" s="14"/>
      <c r="EU380" s="14"/>
      <c r="EV380" s="14"/>
      <c r="EW380" s="14"/>
      <c r="EX380" s="14"/>
      <c r="EY380" s="14"/>
      <c r="EZ380" s="14"/>
      <c r="FA380" s="14"/>
      <c r="FB380" s="14"/>
      <c r="FC380" s="14"/>
      <c r="FD380" s="14"/>
      <c r="FE380" s="14"/>
      <c r="FF380" s="14"/>
      <c r="FG380" s="14"/>
      <c r="FH380" s="14"/>
      <c r="FI380" s="14"/>
      <c r="FJ380" s="14"/>
      <c r="FK380" s="14"/>
      <c r="FL380" s="14"/>
      <c r="FM380" s="14"/>
      <c r="FN380" s="14"/>
      <c r="FO380" s="14"/>
      <c r="FP380" s="14"/>
      <c r="FQ380" s="14"/>
      <c r="FR380" s="14"/>
      <c r="FS380" s="48"/>
      <c r="FT380" s="48"/>
      <c r="FU380" s="48"/>
      <c r="FV380" s="48"/>
      <c r="FW380" s="48"/>
      <c r="FX380" s="48"/>
      <c r="FY380" s="48"/>
      <c r="FZ380" s="48"/>
      <c r="GA380" s="48"/>
      <c r="GB380" s="48"/>
      <c r="GC380" s="48"/>
      <c r="GD380" s="48"/>
      <c r="GE380" s="48"/>
      <c r="GF380" s="48"/>
      <c r="GG380" s="48"/>
      <c r="GH380" s="48"/>
      <c r="GI380" s="48"/>
      <c r="GJ380" s="48"/>
      <c r="GK380" s="48"/>
      <c r="GL380" s="48"/>
      <c r="GM380" s="48"/>
      <c r="GN380" s="48"/>
      <c r="GO380" s="48"/>
      <c r="GP380" s="48"/>
      <c r="GQ380" s="48"/>
      <c r="GR380" s="48"/>
      <c r="GS380" s="48"/>
      <c r="GT380" s="48"/>
      <c r="GU380" s="48"/>
      <c r="GV380" s="48"/>
      <c r="GW380" s="14"/>
      <c r="GX380" s="14"/>
      <c r="GY380" s="48"/>
      <c r="GZ380" s="48"/>
      <c r="HA380" s="14"/>
      <c r="HB380" s="14"/>
      <c r="HC380" s="48"/>
      <c r="HD380" s="48"/>
      <c r="HE380" s="14"/>
      <c r="HF380" s="14"/>
      <c r="HG380" s="48"/>
      <c r="HH380" s="48"/>
      <c r="HI380" s="14"/>
      <c r="HJ380" s="14"/>
      <c r="HK380" s="48"/>
      <c r="HL380" s="48"/>
      <c r="HM380" s="14"/>
      <c r="HN380" s="14"/>
      <c r="HO380" s="48"/>
      <c r="HP380" s="48"/>
      <c r="HQ380" s="14"/>
      <c r="HR380" s="14"/>
      <c r="HS380" s="48"/>
      <c r="HT380" s="48"/>
      <c r="HU380" s="14"/>
      <c r="HV380" s="14"/>
      <c r="HW380" s="48"/>
      <c r="HX380" s="48"/>
      <c r="HY380" s="14"/>
      <c r="HZ380" s="14"/>
      <c r="IA380" s="48"/>
      <c r="IB380" s="48"/>
      <c r="IC380" s="14"/>
      <c r="ID380" s="14"/>
      <c r="IE380" s="48"/>
      <c r="IF380" s="48"/>
      <c r="IG380" s="14"/>
      <c r="IH380" s="14"/>
      <c r="II380" s="48"/>
      <c r="IJ380" s="48"/>
      <c r="IK380" s="14"/>
      <c r="IL380" s="14"/>
      <c r="IM380" s="48"/>
      <c r="IN380" s="48"/>
      <c r="IO380" s="14"/>
      <c r="IP380" s="14"/>
      <c r="IQ380" s="48"/>
      <c r="IR380" s="48"/>
      <c r="IS380" s="14"/>
    </row>
    <row r="381" spans="1:253" s="12" customFormat="1" ht="15.75" x14ac:dyDescent="0.25">
      <c r="A381" s="57" t="s">
        <v>332</v>
      </c>
      <c r="B381" s="48">
        <f t="shared" si="853"/>
        <v>302400</v>
      </c>
      <c r="C381" s="48">
        <f t="shared" si="854"/>
        <v>303724.47200000001</v>
      </c>
      <c r="D381" s="48">
        <f t="shared" si="855"/>
        <v>303724.47200000001</v>
      </c>
      <c r="E381" s="48">
        <f t="shared" ref="E381" si="980">D381/C381*100</f>
        <v>100</v>
      </c>
      <c r="F381" s="48"/>
      <c r="G381" s="15"/>
      <c r="H381" s="15"/>
      <c r="I381" s="48"/>
      <c r="J381" s="48">
        <v>299900</v>
      </c>
      <c r="K381" s="48">
        <v>299900</v>
      </c>
      <c r="L381" s="48">
        <v>299900</v>
      </c>
      <c r="M381" s="48">
        <f>L381/K381*100</f>
        <v>100</v>
      </c>
      <c r="N381" s="48"/>
      <c r="O381" s="48"/>
      <c r="P381" s="48"/>
      <c r="Q381" s="48"/>
      <c r="R381" s="48">
        <v>2500</v>
      </c>
      <c r="S381" s="48">
        <v>2500</v>
      </c>
      <c r="T381" s="48">
        <v>2500</v>
      </c>
      <c r="U381" s="48">
        <f>T381/S381*100</f>
        <v>100</v>
      </c>
      <c r="V381" s="48"/>
      <c r="W381" s="287"/>
      <c r="X381" s="287"/>
      <c r="Y381" s="287"/>
      <c r="Z381" s="15"/>
      <c r="AA381" s="15"/>
      <c r="AB381" s="101"/>
      <c r="AC381" s="15"/>
      <c r="AD381" s="15"/>
      <c r="AE381" s="15"/>
      <c r="AF381" s="15"/>
      <c r="AG381" s="15"/>
      <c r="AH381" s="15"/>
      <c r="AI381" s="15"/>
      <c r="AJ381" s="15"/>
      <c r="AK381" s="15"/>
      <c r="AL381" s="15"/>
      <c r="AM381" s="15"/>
      <c r="AN381" s="15"/>
      <c r="AO381" s="15"/>
      <c r="AP381" s="15"/>
      <c r="AQ381" s="15"/>
      <c r="AR381" s="15"/>
      <c r="AS381" s="15"/>
      <c r="AT381" s="15"/>
      <c r="AU381" s="15"/>
      <c r="AV381" s="15"/>
      <c r="AW381" s="15"/>
      <c r="AX381" s="15"/>
      <c r="AY381" s="15"/>
      <c r="AZ381" s="15"/>
      <c r="BA381" s="15"/>
      <c r="BB381" s="15"/>
      <c r="BC381" s="15"/>
      <c r="BD381" s="15"/>
      <c r="BE381" s="15"/>
      <c r="BF381" s="15"/>
      <c r="BG381" s="15"/>
      <c r="BH381" s="15"/>
      <c r="BI381" s="15"/>
      <c r="BJ381" s="15"/>
      <c r="BK381" s="15"/>
      <c r="BL381" s="15"/>
      <c r="BM381" s="15"/>
      <c r="BN381" s="15"/>
      <c r="BO381" s="15"/>
      <c r="BP381" s="15"/>
      <c r="BQ381" s="15"/>
      <c r="BR381" s="15"/>
      <c r="BS381" s="15"/>
      <c r="BT381" s="15"/>
      <c r="BU381" s="15"/>
      <c r="BV381" s="15"/>
      <c r="BW381" s="15"/>
      <c r="BX381" s="15"/>
      <c r="BY381" s="15"/>
      <c r="BZ381" s="15"/>
      <c r="CA381" s="15"/>
      <c r="CB381" s="15"/>
      <c r="CC381" s="15"/>
      <c r="CD381" s="15"/>
      <c r="CE381" s="15"/>
      <c r="CF381" s="15"/>
      <c r="CG381" s="15"/>
      <c r="CH381" s="15"/>
      <c r="CI381" s="15"/>
      <c r="CJ381" s="15"/>
      <c r="CK381" s="15"/>
      <c r="CL381" s="15"/>
      <c r="CM381" s="15"/>
      <c r="CN381" s="15"/>
      <c r="CO381" s="15"/>
      <c r="CP381" s="15"/>
      <c r="CQ381" s="15"/>
      <c r="CR381" s="15"/>
      <c r="CS381" s="15"/>
      <c r="CT381" s="15"/>
      <c r="CU381" s="15"/>
      <c r="CV381" s="15"/>
      <c r="CW381" s="15"/>
      <c r="CX381" s="15"/>
      <c r="CY381" s="15"/>
      <c r="CZ381" s="15"/>
      <c r="DA381" s="15"/>
      <c r="DB381" s="156"/>
      <c r="DC381" s="15"/>
      <c r="DD381" s="15"/>
      <c r="DE381" s="79"/>
      <c r="DF381" s="79"/>
      <c r="DG381" s="15"/>
      <c r="DH381" s="15"/>
      <c r="DI381" s="14"/>
      <c r="DJ381" s="14"/>
      <c r="DK381" s="15">
        <v>100</v>
      </c>
      <c r="DL381" s="15">
        <v>100</v>
      </c>
      <c r="DM381" s="14">
        <f t="shared" si="974"/>
        <v>100</v>
      </c>
      <c r="DN381" s="14"/>
      <c r="DO381" s="15"/>
      <c r="DP381" s="15"/>
      <c r="DQ381" s="14"/>
      <c r="DR381" s="14"/>
      <c r="DS381" s="15">
        <v>100</v>
      </c>
      <c r="DT381" s="15">
        <v>100</v>
      </c>
      <c r="DU381" s="14">
        <f>DT381/DS381*100</f>
        <v>100</v>
      </c>
      <c r="DV381" s="14"/>
      <c r="DW381" s="15"/>
      <c r="DX381" s="15"/>
      <c r="DY381" s="14"/>
      <c r="DZ381" s="14"/>
      <c r="EA381" s="15"/>
      <c r="EB381" s="15"/>
      <c r="EC381" s="14"/>
      <c r="ED381" s="14"/>
      <c r="EE381" s="15"/>
      <c r="EF381" s="15"/>
      <c r="EG381" s="14"/>
      <c r="EH381" s="14"/>
      <c r="EI381" s="15"/>
      <c r="EJ381" s="15"/>
      <c r="EK381" s="14"/>
      <c r="EL381" s="14"/>
      <c r="EM381" s="15"/>
      <c r="EN381" s="15"/>
      <c r="EO381" s="14"/>
      <c r="EP381" s="14"/>
      <c r="EQ381" s="15"/>
      <c r="ER381" s="15"/>
      <c r="ES381" s="14"/>
      <c r="ET381" s="14"/>
      <c r="EU381" s="15"/>
      <c r="EV381" s="15"/>
      <c r="EW381" s="14"/>
      <c r="EX381" s="14"/>
      <c r="EY381" s="15"/>
      <c r="EZ381" s="15"/>
      <c r="FA381" s="14"/>
      <c r="FB381" s="14"/>
      <c r="FC381" s="15"/>
      <c r="FD381" s="15"/>
      <c r="FE381" s="14"/>
      <c r="FF381" s="14"/>
      <c r="FG381" s="15"/>
      <c r="FH381" s="15"/>
      <c r="FI381" s="14"/>
      <c r="FJ381" s="14"/>
      <c r="FK381" s="15"/>
      <c r="FL381" s="15"/>
      <c r="FM381" s="14"/>
      <c r="FN381" s="14"/>
      <c r="FO381" s="15"/>
      <c r="FP381" s="15"/>
      <c r="FQ381" s="14"/>
      <c r="FR381" s="14"/>
      <c r="FS381" s="15"/>
      <c r="FT381" s="15"/>
      <c r="FU381" s="15"/>
      <c r="FV381" s="15"/>
      <c r="FW381" s="15"/>
      <c r="FX381" s="15"/>
      <c r="FY381" s="15"/>
      <c r="FZ381" s="15"/>
      <c r="GA381" s="15"/>
      <c r="GB381" s="15"/>
      <c r="GC381" s="15"/>
      <c r="GD381" s="15"/>
      <c r="GE381" s="15"/>
      <c r="GF381" s="15"/>
      <c r="GG381" s="15"/>
      <c r="GH381" s="15"/>
      <c r="GI381" s="15"/>
      <c r="GJ381" s="15"/>
      <c r="GK381" s="15"/>
      <c r="GL381" s="15"/>
      <c r="GM381" s="15"/>
      <c r="GN381" s="15"/>
      <c r="GO381" s="15"/>
      <c r="GP381" s="15"/>
      <c r="GQ381" s="15"/>
      <c r="GR381" s="15"/>
      <c r="GS381" s="15"/>
      <c r="GT381" s="15"/>
      <c r="GU381" s="133">
        <v>924.47199999999998</v>
      </c>
      <c r="GV381" s="133">
        <v>924.47199999999998</v>
      </c>
      <c r="GW381" s="133">
        <f t="shared" ref="GW381:GW383" si="981">GV381/GU381*100</f>
        <v>100</v>
      </c>
      <c r="GX381" s="133"/>
      <c r="GY381" s="133"/>
      <c r="GZ381" s="133"/>
      <c r="HA381" s="133"/>
      <c r="HB381" s="133"/>
      <c r="HC381" s="133"/>
      <c r="HD381" s="133"/>
      <c r="HE381" s="133"/>
      <c r="HF381" s="133"/>
      <c r="HG381" s="133"/>
      <c r="HH381" s="133"/>
      <c r="HI381" s="133"/>
      <c r="HJ381" s="133"/>
      <c r="HK381" s="133">
        <v>200</v>
      </c>
      <c r="HL381" s="133">
        <v>200</v>
      </c>
      <c r="HM381" s="14">
        <f t="shared" si="874"/>
        <v>100</v>
      </c>
      <c r="HN381" s="14"/>
      <c r="HO381" s="133"/>
      <c r="HP381" s="133"/>
      <c r="HQ381" s="14"/>
      <c r="HR381" s="14"/>
      <c r="HS381" s="133"/>
      <c r="HT381" s="133"/>
      <c r="HU381" s="14"/>
      <c r="HV381" s="14"/>
      <c r="HW381" s="133"/>
      <c r="HX381" s="133"/>
      <c r="HY381" s="14"/>
      <c r="HZ381" s="14"/>
      <c r="IA381" s="133"/>
      <c r="IB381" s="133"/>
      <c r="IC381" s="14"/>
      <c r="ID381" s="14"/>
      <c r="IE381" s="133"/>
      <c r="IF381" s="133"/>
      <c r="IG381" s="14"/>
      <c r="IH381" s="14"/>
      <c r="II381" s="133"/>
      <c r="IJ381" s="133"/>
      <c r="IK381" s="14"/>
      <c r="IL381" s="14"/>
      <c r="IM381" s="133"/>
      <c r="IN381" s="133"/>
      <c r="IO381" s="14"/>
      <c r="IP381" s="14"/>
      <c r="IQ381" s="133"/>
      <c r="IR381" s="133"/>
      <c r="IS381" s="14"/>
    </row>
    <row r="382" spans="1:253" s="12" customFormat="1" ht="32.25" customHeight="1" x14ac:dyDescent="0.25">
      <c r="A382" s="291" t="s">
        <v>112</v>
      </c>
      <c r="B382" s="283">
        <f t="shared" si="853"/>
        <v>499078.3</v>
      </c>
      <c r="C382" s="283">
        <f t="shared" si="854"/>
        <v>3294921.7465599999</v>
      </c>
      <c r="D382" s="283">
        <f t="shared" si="855"/>
        <v>3254178.79055</v>
      </c>
      <c r="E382" s="283">
        <f t="shared" si="133"/>
        <v>98.763462104903198</v>
      </c>
      <c r="F382" s="283">
        <f>SUM(F383:F386)</f>
        <v>407100</v>
      </c>
      <c r="G382" s="283">
        <f>SUM(G383:G386)</f>
        <v>1114100</v>
      </c>
      <c r="H382" s="283">
        <f>SUM(H383:H386)</f>
        <v>1114100</v>
      </c>
      <c r="I382" s="283">
        <f>H382/G382*100</f>
        <v>100</v>
      </c>
      <c r="J382" s="283"/>
      <c r="K382" s="283"/>
      <c r="L382" s="283"/>
      <c r="M382" s="283"/>
      <c r="N382" s="283"/>
      <c r="O382" s="283">
        <f>SUM(O383:O386)</f>
        <v>0</v>
      </c>
      <c r="P382" s="283">
        <f>SUM(P383:P386)</f>
        <v>0</v>
      </c>
      <c r="Q382" s="283"/>
      <c r="R382" s="283"/>
      <c r="S382" s="283">
        <f>SUM(S383:S386)</f>
        <v>0</v>
      </c>
      <c r="T382" s="283">
        <f>SUM(T383:T386)</f>
        <v>0</v>
      </c>
      <c r="U382" s="283"/>
      <c r="V382" s="283"/>
      <c r="W382" s="283">
        <f t="shared" ref="W382:X382" si="982">SUM(W383:W386)</f>
        <v>42180.6</v>
      </c>
      <c r="X382" s="283">
        <f t="shared" si="982"/>
        <v>42180.523000000001</v>
      </c>
      <c r="Y382" s="283">
        <f>X382/W382*100</f>
        <v>99.999817451624679</v>
      </c>
      <c r="Z382" s="283"/>
      <c r="AA382" s="283">
        <f t="shared" ref="AA382:AB382" si="983">SUM(AA383:AA386)</f>
        <v>0</v>
      </c>
      <c r="AB382" s="283">
        <f t="shared" si="983"/>
        <v>0</v>
      </c>
      <c r="AC382" s="283"/>
      <c r="AD382" s="283"/>
      <c r="AE382" s="283">
        <f t="shared" ref="AE382:AF382" si="984">SUM(AE383:AE386)</f>
        <v>0</v>
      </c>
      <c r="AF382" s="283">
        <f t="shared" si="984"/>
        <v>0</v>
      </c>
      <c r="AG382" s="283"/>
      <c r="AH382" s="283">
        <f t="shared" ref="AH382:AJ382" si="985">SUM(AH383:AH386)</f>
        <v>1078.3</v>
      </c>
      <c r="AI382" s="283">
        <f t="shared" si="985"/>
        <v>1078.3</v>
      </c>
      <c r="AJ382" s="283">
        <f t="shared" si="985"/>
        <v>1078.3</v>
      </c>
      <c r="AK382" s="283">
        <f t="shared" si="213"/>
        <v>100</v>
      </c>
      <c r="AL382" s="283"/>
      <c r="AM382" s="283">
        <f t="shared" ref="AM382:AN382" si="986">SUM(AM383:AM386)</f>
        <v>0</v>
      </c>
      <c r="AN382" s="283">
        <f t="shared" si="986"/>
        <v>0</v>
      </c>
      <c r="AO382" s="283"/>
      <c r="AP382" s="283"/>
      <c r="AQ382" s="283">
        <f t="shared" ref="AQ382:AR382" si="987">SUM(AQ383:AQ386)</f>
        <v>70000</v>
      </c>
      <c r="AR382" s="283">
        <f t="shared" si="987"/>
        <v>70000</v>
      </c>
      <c r="AS382" s="283">
        <f>AR382/AQ382*100</f>
        <v>100</v>
      </c>
      <c r="AT382" s="283"/>
      <c r="AU382" s="283">
        <f t="shared" ref="AU382:AV382" si="988">SUM(AU383:AU386)</f>
        <v>38544</v>
      </c>
      <c r="AV382" s="283">
        <f t="shared" si="988"/>
        <v>38544</v>
      </c>
      <c r="AW382" s="283">
        <f>AV382/AU382*100</f>
        <v>100</v>
      </c>
      <c r="AX382" s="283"/>
      <c r="AY382" s="283">
        <f>AY383+AY384+AY385+AY386</f>
        <v>94599</v>
      </c>
      <c r="AZ382" s="283">
        <f>AZ383+AZ384+AZ385+AZ386</f>
        <v>94599</v>
      </c>
      <c r="BA382" s="283">
        <f>AZ382/AY382*100</f>
        <v>100</v>
      </c>
      <c r="BB382" s="283"/>
      <c r="BC382" s="283">
        <f t="shared" ref="BC382:BD382" si="989">SUM(BC383:BC386)</f>
        <v>2500</v>
      </c>
      <c r="BD382" s="283">
        <f t="shared" si="989"/>
        <v>2500</v>
      </c>
      <c r="BE382" s="283">
        <f>BD382/BC382*100</f>
        <v>100</v>
      </c>
      <c r="BF382" s="283"/>
      <c r="BG382" s="283">
        <f t="shared" ref="BG382:BH382" si="990">SUM(BG383:BG386)</f>
        <v>80000</v>
      </c>
      <c r="BH382" s="283">
        <f t="shared" si="990"/>
        <v>79999.940879999995</v>
      </c>
      <c r="BI382" s="283">
        <f>BH382/BG382*100</f>
        <v>99.999926099999996</v>
      </c>
      <c r="BJ382" s="283">
        <f t="shared" ref="BJ382:BL382" si="991">SUM(BJ383:BJ386)</f>
        <v>26200</v>
      </c>
      <c r="BK382" s="283">
        <f t="shared" si="991"/>
        <v>26200</v>
      </c>
      <c r="BL382" s="283">
        <f t="shared" si="991"/>
        <v>26200</v>
      </c>
      <c r="BM382" s="283">
        <f>BL382/BK382*100</f>
        <v>100</v>
      </c>
      <c r="BN382" s="283"/>
      <c r="BO382" s="283">
        <f t="shared" ref="BO382:BP382" si="992">SUM(BO383:BO386)</f>
        <v>200000</v>
      </c>
      <c r="BP382" s="283">
        <f t="shared" si="992"/>
        <v>200000</v>
      </c>
      <c r="BQ382" s="283">
        <f>BP382/BO382*100</f>
        <v>100</v>
      </c>
      <c r="BR382" s="283"/>
      <c r="BS382" s="283">
        <f t="shared" ref="BS382:BT382" si="993">SUM(BS383:BS386)</f>
        <v>0</v>
      </c>
      <c r="BT382" s="283">
        <f t="shared" si="993"/>
        <v>0</v>
      </c>
      <c r="BU382" s="283"/>
      <c r="BV382" s="283">
        <f t="shared" ref="BV382:BX382" si="994">SUM(BV383:BV386)</f>
        <v>64700</v>
      </c>
      <c r="BW382" s="283">
        <f t="shared" si="994"/>
        <v>64700</v>
      </c>
      <c r="BX382" s="283">
        <f t="shared" si="994"/>
        <v>64700</v>
      </c>
      <c r="BY382" s="283">
        <f>BX382/BW382*100</f>
        <v>100</v>
      </c>
      <c r="BZ382" s="283">
        <f t="shared" ref="BZ382:CB382" si="995">SUM(BZ383:BZ386)</f>
        <v>0</v>
      </c>
      <c r="CA382" s="283">
        <f t="shared" si="995"/>
        <v>2793.4</v>
      </c>
      <c r="CB382" s="283">
        <f t="shared" si="995"/>
        <v>2398.9872800000003</v>
      </c>
      <c r="CC382" s="283">
        <f t="shared" ref="CC382" si="996">CB382/CA382*100</f>
        <v>85.880549867544929</v>
      </c>
      <c r="CD382" s="283"/>
      <c r="CE382" s="283">
        <f t="shared" ref="CE382:CF382" si="997">SUM(CE383:CE386)</f>
        <v>0</v>
      </c>
      <c r="CF382" s="283">
        <f t="shared" si="997"/>
        <v>0</v>
      </c>
      <c r="CG382" s="283"/>
      <c r="CH382" s="283"/>
      <c r="CI382" s="283">
        <f t="shared" ref="CI382:CJ382" si="998">SUM(CI383:CI386)</f>
        <v>300000</v>
      </c>
      <c r="CJ382" s="283">
        <f t="shared" si="998"/>
        <v>290406.80226000003</v>
      </c>
      <c r="CK382" s="283">
        <f>CJ382/CI382*100</f>
        <v>96.802267420000007</v>
      </c>
      <c r="CL382" s="283"/>
      <c r="CM382" s="283">
        <f t="shared" ref="CM382:CN382" si="999">SUM(CM383:CM386)</f>
        <v>1236</v>
      </c>
      <c r="CN382" s="283">
        <f t="shared" si="999"/>
        <v>1236</v>
      </c>
      <c r="CO382" s="283">
        <f t="shared" ref="CO382" si="1000">CN382/CM382*100</f>
        <v>100</v>
      </c>
      <c r="CP382" s="283"/>
      <c r="CQ382" s="283">
        <f t="shared" ref="CQ382:CR382" si="1001">SUM(CQ383:CQ386)</f>
        <v>0</v>
      </c>
      <c r="CR382" s="283">
        <f t="shared" si="1001"/>
        <v>0</v>
      </c>
      <c r="CS382" s="283"/>
      <c r="CT382" s="283"/>
      <c r="CU382" s="283">
        <f t="shared" ref="CU382:CV382" si="1002">SUM(CU383:CU386)</f>
        <v>0</v>
      </c>
      <c r="CV382" s="283">
        <f t="shared" si="1002"/>
        <v>0</v>
      </c>
      <c r="CW382" s="283"/>
      <c r="CX382" s="283"/>
      <c r="CY382" s="283">
        <f t="shared" ref="CY382:CZ382" si="1003">SUM(CY383:CY386)</f>
        <v>5000</v>
      </c>
      <c r="CZ382" s="283">
        <f t="shared" si="1003"/>
        <v>5000</v>
      </c>
      <c r="DA382" s="283">
        <f>CZ382/CY382*100</f>
        <v>100</v>
      </c>
      <c r="DB382" s="273"/>
      <c r="DC382" s="283">
        <f t="shared" ref="DC382:DD382" si="1004">SUM(DC383:DC386)</f>
        <v>0</v>
      </c>
      <c r="DD382" s="283">
        <f t="shared" si="1004"/>
        <v>0</v>
      </c>
      <c r="DE382" s="283"/>
      <c r="DF382" s="283"/>
      <c r="DG382" s="283">
        <f t="shared" ref="DG382:DH382" si="1005">SUM(DG383:DG386)</f>
        <v>8380</v>
      </c>
      <c r="DH382" s="283">
        <f t="shared" si="1005"/>
        <v>8380</v>
      </c>
      <c r="DI382" s="283">
        <f t="shared" si="875"/>
        <v>100</v>
      </c>
      <c r="DJ382" s="283"/>
      <c r="DK382" s="283">
        <f t="shared" ref="DK382:DL382" si="1006">SUM(DK383:DK386)</f>
        <v>1815</v>
      </c>
      <c r="DL382" s="283">
        <f t="shared" si="1006"/>
        <v>1815</v>
      </c>
      <c r="DM382" s="283">
        <f t="shared" ref="DM382:DM383" si="1007">DL382/DK382*100</f>
        <v>100</v>
      </c>
      <c r="DN382" s="283"/>
      <c r="DO382" s="283">
        <f t="shared" ref="DO382:DP382" si="1008">SUM(DO383:DO386)</f>
        <v>0</v>
      </c>
      <c r="DP382" s="283">
        <f t="shared" si="1008"/>
        <v>0</v>
      </c>
      <c r="DQ382" s="283"/>
      <c r="DR382" s="283"/>
      <c r="DS382" s="283">
        <f t="shared" ref="DS382:DT382" si="1009">SUM(DS383:DS386)</f>
        <v>550</v>
      </c>
      <c r="DT382" s="283">
        <f t="shared" si="1009"/>
        <v>550</v>
      </c>
      <c r="DU382" s="283">
        <f t="shared" ref="DU382:DU383" si="1010">DT382/DS382*100</f>
        <v>100</v>
      </c>
      <c r="DV382" s="283"/>
      <c r="DW382" s="283">
        <f t="shared" ref="DW382:DX382" si="1011">SUM(DW383:DW386)</f>
        <v>0</v>
      </c>
      <c r="DX382" s="283">
        <f t="shared" si="1011"/>
        <v>0</v>
      </c>
      <c r="DY382" s="283"/>
      <c r="DZ382" s="283"/>
      <c r="EA382" s="283">
        <f t="shared" ref="EA382:EB382" si="1012">SUM(EA383:EA386)</f>
        <v>0</v>
      </c>
      <c r="EB382" s="283">
        <f t="shared" si="1012"/>
        <v>0</v>
      </c>
      <c r="EC382" s="283"/>
      <c r="ED382" s="283"/>
      <c r="EE382" s="283">
        <f t="shared" ref="EE382:EF382" si="1013">SUM(EE383:EE386)</f>
        <v>0</v>
      </c>
      <c r="EF382" s="283">
        <f t="shared" si="1013"/>
        <v>0</v>
      </c>
      <c r="EG382" s="283"/>
      <c r="EH382" s="283"/>
      <c r="EI382" s="283">
        <f t="shared" ref="EI382:EJ382" si="1014">SUM(EI383:EI386)</f>
        <v>5000</v>
      </c>
      <c r="EJ382" s="283">
        <f t="shared" si="1014"/>
        <v>5000</v>
      </c>
      <c r="EK382" s="283">
        <f>EJ382/EI382*100</f>
        <v>100</v>
      </c>
      <c r="EL382" s="283"/>
      <c r="EM382" s="283">
        <f t="shared" ref="EM382:EN382" si="1015">SUM(EM383:EM386)</f>
        <v>0</v>
      </c>
      <c r="EN382" s="283">
        <f t="shared" si="1015"/>
        <v>0</v>
      </c>
      <c r="EO382" s="283"/>
      <c r="EP382" s="283"/>
      <c r="EQ382" s="283">
        <f t="shared" ref="EQ382:ER382" si="1016">SUM(EQ383:EQ386)</f>
        <v>0</v>
      </c>
      <c r="ER382" s="283">
        <f t="shared" si="1016"/>
        <v>0</v>
      </c>
      <c r="ES382" s="283"/>
      <c r="ET382" s="283"/>
      <c r="EU382" s="283">
        <f t="shared" ref="EU382:EV382" si="1017">SUM(EU383:EU386)</f>
        <v>0</v>
      </c>
      <c r="EV382" s="283">
        <f t="shared" si="1017"/>
        <v>0</v>
      </c>
      <c r="EW382" s="283"/>
      <c r="EX382" s="283"/>
      <c r="EY382" s="283">
        <f t="shared" ref="EY382:EZ382" si="1018">SUM(EY383:EY386)</f>
        <v>0</v>
      </c>
      <c r="EZ382" s="283">
        <f t="shared" si="1018"/>
        <v>0</v>
      </c>
      <c r="FA382" s="283"/>
      <c r="FB382" s="283"/>
      <c r="FC382" s="283">
        <f t="shared" ref="FC382:FD382" si="1019">SUM(FC383:FC386)</f>
        <v>0</v>
      </c>
      <c r="FD382" s="283">
        <f t="shared" si="1019"/>
        <v>0</v>
      </c>
      <c r="FE382" s="283"/>
      <c r="FF382" s="283"/>
      <c r="FG382" s="283">
        <f t="shared" ref="FG382:FH382" si="1020">SUM(FG383:FG386)</f>
        <v>0</v>
      </c>
      <c r="FH382" s="283">
        <f t="shared" si="1020"/>
        <v>0</v>
      </c>
      <c r="FI382" s="283"/>
      <c r="FJ382" s="283"/>
      <c r="FK382" s="283">
        <f t="shared" ref="FK382:FL382" si="1021">SUM(FK383:FK386)</f>
        <v>0</v>
      </c>
      <c r="FL382" s="283">
        <f t="shared" si="1021"/>
        <v>0</v>
      </c>
      <c r="FM382" s="283"/>
      <c r="FN382" s="283"/>
      <c r="FO382" s="283">
        <f t="shared" ref="FO382:FP382" si="1022">SUM(FO383:FO386)</f>
        <v>0</v>
      </c>
      <c r="FP382" s="283">
        <f t="shared" si="1022"/>
        <v>0</v>
      </c>
      <c r="FQ382" s="283"/>
      <c r="FR382" s="283"/>
      <c r="FS382" s="283">
        <f t="shared" ref="FS382:FT382" si="1023">SUM(FS383:FS386)</f>
        <v>0</v>
      </c>
      <c r="FT382" s="283">
        <f t="shared" si="1023"/>
        <v>0</v>
      </c>
      <c r="FU382" s="283"/>
      <c r="FV382" s="283"/>
      <c r="FW382" s="283">
        <f t="shared" ref="FW382:FX382" si="1024">SUM(FW383:FW386)</f>
        <v>403400</v>
      </c>
      <c r="FX382" s="283">
        <f t="shared" si="1024"/>
        <v>403329.2352</v>
      </c>
      <c r="FY382" s="283">
        <f>FX382/FW382*100</f>
        <v>99.982457907783839</v>
      </c>
      <c r="FZ382" s="283"/>
      <c r="GA382" s="283">
        <f t="shared" ref="GA382:GB382" si="1025">SUM(GA383:GA386)</f>
        <v>67000</v>
      </c>
      <c r="GB382" s="283">
        <f t="shared" si="1025"/>
        <v>66761.451799999995</v>
      </c>
      <c r="GC382" s="283">
        <f>GB382/GA382*100</f>
        <v>99.643957910447753</v>
      </c>
      <c r="GD382" s="283"/>
      <c r="GE382" s="283">
        <f t="shared" ref="GE382:GF382" si="1026">SUM(GE383:GE386)</f>
        <v>0</v>
      </c>
      <c r="GF382" s="283">
        <f t="shared" si="1026"/>
        <v>0</v>
      </c>
      <c r="GG382" s="283"/>
      <c r="GH382" s="283"/>
      <c r="GI382" s="283">
        <f t="shared" ref="GI382:GJ382" si="1027">SUM(GI383:GI386)</f>
        <v>25000</v>
      </c>
      <c r="GJ382" s="283">
        <f t="shared" si="1027"/>
        <v>22282.21357</v>
      </c>
      <c r="GK382" s="283">
        <f>GJ382/GI382*100</f>
        <v>89.128854279999999</v>
      </c>
      <c r="GL382" s="283"/>
      <c r="GM382" s="283">
        <f t="shared" ref="GM382:GN382" si="1028">SUM(GM383:GM386)</f>
        <v>0</v>
      </c>
      <c r="GN382" s="283">
        <f t="shared" si="1028"/>
        <v>0</v>
      </c>
      <c r="GO382" s="283"/>
      <c r="GP382" s="283"/>
      <c r="GQ382" s="283">
        <f t="shared" ref="GQ382:GR382" si="1029">SUM(GQ383:GQ386)</f>
        <v>0</v>
      </c>
      <c r="GR382" s="283">
        <f t="shared" si="1029"/>
        <v>0</v>
      </c>
      <c r="GS382" s="283"/>
      <c r="GT382" s="283"/>
      <c r="GU382" s="283">
        <f t="shared" ref="GU382:GV382" si="1030">SUM(GU383:GU386)</f>
        <v>1247.404</v>
      </c>
      <c r="GV382" s="283">
        <f t="shared" si="1030"/>
        <v>1247.404</v>
      </c>
      <c r="GW382" s="283">
        <f t="shared" si="981"/>
        <v>100</v>
      </c>
      <c r="GX382" s="283"/>
      <c r="GY382" s="283">
        <f t="shared" ref="GY382:GZ382" si="1031">SUM(GY383:GY386)</f>
        <v>0</v>
      </c>
      <c r="GZ382" s="283">
        <f t="shared" si="1031"/>
        <v>0</v>
      </c>
      <c r="HA382" s="283"/>
      <c r="HB382" s="283"/>
      <c r="HC382" s="283">
        <f t="shared" ref="HC382:HD382" si="1032">SUM(HC383:HC386)</f>
        <v>600000</v>
      </c>
      <c r="HD382" s="283">
        <f t="shared" si="1032"/>
        <v>600000</v>
      </c>
      <c r="HE382" s="283">
        <f>HD382/HC382*100</f>
        <v>100</v>
      </c>
      <c r="HF382" s="283"/>
      <c r="HG382" s="283"/>
      <c r="HH382" s="283"/>
      <c r="HI382" s="283"/>
      <c r="HJ382" s="283"/>
      <c r="HK382" s="283">
        <f>SUM(HK383:HK386)</f>
        <v>873</v>
      </c>
      <c r="HL382" s="283">
        <f>SUM(HL383:HL386)</f>
        <v>873</v>
      </c>
      <c r="HM382" s="283">
        <f t="shared" si="874"/>
        <v>100</v>
      </c>
      <c r="HN382" s="283"/>
      <c r="HO382" s="283">
        <f>SUM(HO383:HO386)</f>
        <v>0</v>
      </c>
      <c r="HP382" s="283">
        <f>SUM(HP383:HP386)</f>
        <v>0</v>
      </c>
      <c r="HQ382" s="283"/>
      <c r="HR382" s="283"/>
      <c r="HS382" s="283">
        <f>SUM(HS383:HS386)</f>
        <v>6725.0425599999999</v>
      </c>
      <c r="HT382" s="283">
        <f>SUM(HT383:HT386)</f>
        <v>6725.0425599999999</v>
      </c>
      <c r="HU382" s="283">
        <f>HT382/HS382*100</f>
        <v>100</v>
      </c>
      <c r="HV382" s="283"/>
      <c r="HW382" s="283">
        <f>SUM(HW383:HW386)</f>
        <v>0</v>
      </c>
      <c r="HX382" s="283">
        <f>SUM(HX383:HX386)</f>
        <v>0</v>
      </c>
      <c r="HY382" s="283"/>
      <c r="HZ382" s="283"/>
      <c r="IA382" s="283">
        <f>SUM(IA383:IA386)</f>
        <v>0</v>
      </c>
      <c r="IB382" s="283">
        <f>SUM(IB383:IB386)</f>
        <v>0</v>
      </c>
      <c r="IC382" s="283"/>
      <c r="ID382" s="283"/>
      <c r="IE382" s="283">
        <f>SUM(IE383:IE386)</f>
        <v>0</v>
      </c>
      <c r="IF382" s="283">
        <f>SUM(IF383:IF386)</f>
        <v>0</v>
      </c>
      <c r="IG382" s="283"/>
      <c r="IH382" s="283"/>
      <c r="II382" s="283">
        <f>SUM(II383:II386)</f>
        <v>0</v>
      </c>
      <c r="IJ382" s="283">
        <f>SUM(IJ383:IJ386)</f>
        <v>0</v>
      </c>
      <c r="IK382" s="283"/>
      <c r="IL382" s="283"/>
      <c r="IM382" s="283">
        <f>SUM(IM383:IM386)</f>
        <v>127000</v>
      </c>
      <c r="IN382" s="283">
        <f>SUM(IN383:IN386)</f>
        <v>99271.89</v>
      </c>
      <c r="IO382" s="283">
        <f>IN382/IM382*100</f>
        <v>78.166842519685048</v>
      </c>
      <c r="IP382" s="283"/>
      <c r="IQ382" s="283">
        <f>SUM(IQ383:IQ386)</f>
        <v>5000</v>
      </c>
      <c r="IR382" s="283">
        <f>SUM(IR383:IR386)</f>
        <v>5000</v>
      </c>
      <c r="IS382" s="283">
        <f>IR382/IQ382*100</f>
        <v>100</v>
      </c>
    </row>
    <row r="383" spans="1:253" s="12" customFormat="1" ht="15.75" x14ac:dyDescent="0.25">
      <c r="A383" s="13" t="s">
        <v>113</v>
      </c>
      <c r="B383" s="48">
        <f t="shared" si="853"/>
        <v>433300</v>
      </c>
      <c r="C383" s="48">
        <f t="shared" si="854"/>
        <v>3148116.0465600002</v>
      </c>
      <c r="D383" s="48">
        <f t="shared" si="855"/>
        <v>3108006.0514700003</v>
      </c>
      <c r="E383" s="15">
        <f t="shared" si="133"/>
        <v>98.725904811106673</v>
      </c>
      <c r="F383" s="15">
        <v>407100</v>
      </c>
      <c r="G383" s="15">
        <v>1114100</v>
      </c>
      <c r="H383" s="15">
        <v>1114100</v>
      </c>
      <c r="I383" s="15">
        <f>H383/G383*100</f>
        <v>100</v>
      </c>
      <c r="J383" s="15"/>
      <c r="K383" s="15"/>
      <c r="L383" s="15"/>
      <c r="M383" s="15"/>
      <c r="N383" s="15"/>
      <c r="O383" s="15"/>
      <c r="P383" s="15"/>
      <c r="Q383" s="15"/>
      <c r="R383" s="15"/>
      <c r="S383" s="15"/>
      <c r="T383" s="15">
        <v>0</v>
      </c>
      <c r="U383" s="15"/>
      <c r="V383" s="15"/>
      <c r="W383" s="15">
        <v>42180.6</v>
      </c>
      <c r="X383" s="15">
        <v>42180.523000000001</v>
      </c>
      <c r="Y383" s="15">
        <f>X383/W383*100</f>
        <v>99.999817451624679</v>
      </c>
      <c r="Z383" s="15"/>
      <c r="AA383" s="15"/>
      <c r="AB383" s="15"/>
      <c r="AC383" s="14"/>
      <c r="AD383" s="14"/>
      <c r="AE383" s="15"/>
      <c r="AF383" s="15"/>
      <c r="AG383" s="14"/>
      <c r="AH383" s="14"/>
      <c r="AI383" s="15"/>
      <c r="AJ383" s="15"/>
      <c r="AK383" s="14"/>
      <c r="AL383" s="14"/>
      <c r="AM383" s="15"/>
      <c r="AN383" s="15"/>
      <c r="AO383" s="14"/>
      <c r="AP383" s="14"/>
      <c r="AQ383" s="15">
        <v>70000</v>
      </c>
      <c r="AR383" s="15">
        <v>70000</v>
      </c>
      <c r="AS383" s="14">
        <f>AR383/AQ383*100</f>
        <v>100</v>
      </c>
      <c r="AT383" s="14"/>
      <c r="AU383" s="15">
        <v>37502</v>
      </c>
      <c r="AV383" s="15">
        <v>37502</v>
      </c>
      <c r="AW383" s="14">
        <f>AV383/AU383*100</f>
        <v>100</v>
      </c>
      <c r="AX383" s="14"/>
      <c r="AY383" s="14">
        <v>92498</v>
      </c>
      <c r="AZ383" s="14">
        <v>92498</v>
      </c>
      <c r="BA383" s="14">
        <f>AZ383/AY383*100</f>
        <v>100</v>
      </c>
      <c r="BB383" s="14"/>
      <c r="BC383" s="15">
        <v>1300</v>
      </c>
      <c r="BD383" s="15">
        <v>1300</v>
      </c>
      <c r="BE383" s="14">
        <f>BD383/BC383*100</f>
        <v>100</v>
      </c>
      <c r="BF383" s="14"/>
      <c r="BG383" s="15">
        <v>80000</v>
      </c>
      <c r="BH383" s="15">
        <v>79999.940879999995</v>
      </c>
      <c r="BI383" s="14">
        <f>BH383/BG383*100</f>
        <v>99.999926099999996</v>
      </c>
      <c r="BJ383" s="15">
        <v>26200</v>
      </c>
      <c r="BK383" s="15">
        <v>26200</v>
      </c>
      <c r="BL383" s="15">
        <v>26200</v>
      </c>
      <c r="BM383" s="14">
        <f>BL383/BK383*100</f>
        <v>100</v>
      </c>
      <c r="BN383" s="14"/>
      <c r="BO383" s="15">
        <v>200000</v>
      </c>
      <c r="BP383" s="15">
        <v>200000</v>
      </c>
      <c r="BQ383" s="14">
        <f>BP383/BO383*100</f>
        <v>100</v>
      </c>
      <c r="BR383" s="14"/>
      <c r="BS383" s="15"/>
      <c r="BT383" s="15"/>
      <c r="BU383" s="14"/>
      <c r="BV383" s="14"/>
      <c r="BW383" s="15"/>
      <c r="BX383" s="15"/>
      <c r="BY383" s="14"/>
      <c r="BZ383" s="14"/>
      <c r="CA383" s="15"/>
      <c r="CB383" s="15"/>
      <c r="CC383" s="14"/>
      <c r="CD383" s="14"/>
      <c r="CE383" s="15"/>
      <c r="CF383" s="15"/>
      <c r="CG383" s="14"/>
      <c r="CH383" s="14"/>
      <c r="CI383" s="15">
        <v>300000</v>
      </c>
      <c r="CJ383" s="15">
        <v>290406.80226000003</v>
      </c>
      <c r="CK383" s="14">
        <f>CJ383/CI383*100</f>
        <v>96.802267420000007</v>
      </c>
      <c r="CL383" s="14"/>
      <c r="CM383" s="15"/>
      <c r="CN383" s="15"/>
      <c r="CO383" s="14"/>
      <c r="CP383" s="14"/>
      <c r="CQ383" s="15"/>
      <c r="CR383" s="15"/>
      <c r="CS383" s="14"/>
      <c r="CT383" s="14"/>
      <c r="CU383" s="15"/>
      <c r="CV383" s="15"/>
      <c r="CW383" s="14"/>
      <c r="CX383" s="14"/>
      <c r="CY383" s="15">
        <v>5000</v>
      </c>
      <c r="CZ383" s="15">
        <v>5000</v>
      </c>
      <c r="DA383" s="14">
        <f>CZ383/CY383*100</f>
        <v>100</v>
      </c>
      <c r="DB383" s="155"/>
      <c r="DC383" s="15"/>
      <c r="DD383" s="15"/>
      <c r="DE383" s="14"/>
      <c r="DF383" s="14"/>
      <c r="DG383" s="14">
        <v>7855</v>
      </c>
      <c r="DH383" s="14">
        <v>7855</v>
      </c>
      <c r="DI383" s="14">
        <f t="shared" si="875"/>
        <v>100</v>
      </c>
      <c r="DJ383" s="14"/>
      <c r="DK383" s="14">
        <v>1815</v>
      </c>
      <c r="DL383" s="14">
        <v>1815</v>
      </c>
      <c r="DM383" s="14">
        <f t="shared" si="1007"/>
        <v>100</v>
      </c>
      <c r="DN383" s="14"/>
      <c r="DO383" s="14"/>
      <c r="DP383" s="14"/>
      <c r="DQ383" s="14"/>
      <c r="DR383" s="14"/>
      <c r="DS383" s="14">
        <v>550</v>
      </c>
      <c r="DT383" s="14">
        <v>550</v>
      </c>
      <c r="DU383" s="14">
        <f t="shared" si="1010"/>
        <v>100</v>
      </c>
      <c r="DV383" s="14"/>
      <c r="DW383" s="14"/>
      <c r="DX383" s="14"/>
      <c r="DY383" s="14"/>
      <c r="DZ383" s="14"/>
      <c r="EA383" s="14"/>
      <c r="EB383" s="14"/>
      <c r="EC383" s="14"/>
      <c r="ED383" s="14"/>
      <c r="EE383" s="14"/>
      <c r="EF383" s="14"/>
      <c r="EG383" s="14"/>
      <c r="EH383" s="14"/>
      <c r="EI383" s="14"/>
      <c r="EJ383" s="14"/>
      <c r="EK383" s="14"/>
      <c r="EL383" s="14"/>
      <c r="EM383" s="14"/>
      <c r="EN383" s="14"/>
      <c r="EO383" s="14"/>
      <c r="EP383" s="14"/>
      <c r="EQ383" s="14"/>
      <c r="ER383" s="14"/>
      <c r="ES383" s="14"/>
      <c r="ET383" s="14"/>
      <c r="EU383" s="14"/>
      <c r="EV383" s="14"/>
      <c r="EW383" s="14"/>
      <c r="EX383" s="14"/>
      <c r="EY383" s="14"/>
      <c r="EZ383" s="14"/>
      <c r="FA383" s="14"/>
      <c r="FB383" s="14"/>
      <c r="FC383" s="14"/>
      <c r="FD383" s="14"/>
      <c r="FE383" s="14"/>
      <c r="FF383" s="14"/>
      <c r="FG383" s="14"/>
      <c r="FH383" s="14"/>
      <c r="FI383" s="14"/>
      <c r="FJ383" s="14"/>
      <c r="FK383" s="14"/>
      <c r="FL383" s="14"/>
      <c r="FM383" s="14"/>
      <c r="FN383" s="14"/>
      <c r="FO383" s="14"/>
      <c r="FP383" s="14"/>
      <c r="FQ383" s="14"/>
      <c r="FR383" s="14"/>
      <c r="FS383" s="15"/>
      <c r="FT383" s="15"/>
      <c r="FU383" s="14"/>
      <c r="FV383" s="14"/>
      <c r="FW383" s="133">
        <v>403400</v>
      </c>
      <c r="FX383" s="133">
        <v>403329.2352</v>
      </c>
      <c r="FY383" s="14">
        <f>FX383/FW383*100</f>
        <v>99.982457907783839</v>
      </c>
      <c r="FZ383" s="14"/>
      <c r="GA383" s="133"/>
      <c r="GB383" s="133"/>
      <c r="GC383" s="14"/>
      <c r="GD383" s="14"/>
      <c r="GE383" s="133"/>
      <c r="GF383" s="133"/>
      <c r="GG383" s="14"/>
      <c r="GH383" s="14"/>
      <c r="GI383" s="133">
        <v>25000</v>
      </c>
      <c r="GJ383" s="133">
        <v>22282.21357</v>
      </c>
      <c r="GK383" s="14">
        <f>GJ383/GI383*100</f>
        <v>89.128854279999999</v>
      </c>
      <c r="GL383" s="14"/>
      <c r="GM383" s="133"/>
      <c r="GN383" s="133"/>
      <c r="GO383" s="14"/>
      <c r="GP383" s="14"/>
      <c r="GQ383" s="133"/>
      <c r="GR383" s="133"/>
      <c r="GS383" s="14"/>
      <c r="GT383" s="14"/>
      <c r="GU383" s="133">
        <v>1247.404</v>
      </c>
      <c r="GV383" s="133">
        <v>1247.404</v>
      </c>
      <c r="GW383" s="14">
        <f t="shared" si="981"/>
        <v>100</v>
      </c>
      <c r="GX383" s="14"/>
      <c r="GY383" s="133"/>
      <c r="GZ383" s="133"/>
      <c r="HA383" s="14"/>
      <c r="HB383" s="14"/>
      <c r="HC383" s="133">
        <v>600000</v>
      </c>
      <c r="HD383" s="133">
        <v>600000</v>
      </c>
      <c r="HE383" s="14">
        <f>HD383/HC383*100</f>
        <v>100</v>
      </c>
      <c r="HF383" s="14"/>
      <c r="HG383" s="133"/>
      <c r="HH383" s="133"/>
      <c r="HI383" s="14"/>
      <c r="HJ383" s="14"/>
      <c r="HK383" s="133">
        <v>743</v>
      </c>
      <c r="HL383" s="133">
        <v>743</v>
      </c>
      <c r="HM383" s="14">
        <f t="shared" si="874"/>
        <v>100</v>
      </c>
      <c r="HN383" s="14"/>
      <c r="HO383" s="133"/>
      <c r="HP383" s="133"/>
      <c r="HQ383" s="14"/>
      <c r="HR383" s="14"/>
      <c r="HS383" s="133">
        <v>6725.0425599999999</v>
      </c>
      <c r="HT383" s="133">
        <v>6725.0425599999999</v>
      </c>
      <c r="HU383" s="14">
        <f>HT383/HS383*100</f>
        <v>100</v>
      </c>
      <c r="HV383" s="14"/>
      <c r="HW383" s="133"/>
      <c r="HX383" s="133"/>
      <c r="HY383" s="14"/>
      <c r="HZ383" s="14"/>
      <c r="IA383" s="133"/>
      <c r="IB383" s="133"/>
      <c r="IC383" s="14"/>
      <c r="ID383" s="14"/>
      <c r="IE383" s="133"/>
      <c r="IF383" s="133"/>
      <c r="IG383" s="14"/>
      <c r="IH383" s="14"/>
      <c r="II383" s="133"/>
      <c r="IJ383" s="133"/>
      <c r="IK383" s="14"/>
      <c r="IL383" s="14"/>
      <c r="IM383" s="133">
        <v>127000</v>
      </c>
      <c r="IN383" s="133">
        <v>99271.89</v>
      </c>
      <c r="IO383" s="14">
        <f>IN383/IM383*100</f>
        <v>78.166842519685048</v>
      </c>
      <c r="IP383" s="14"/>
      <c r="IQ383" s="133">
        <v>5000</v>
      </c>
      <c r="IR383" s="133">
        <v>5000</v>
      </c>
      <c r="IS383" s="14">
        <f>IR383/IQ383*100</f>
        <v>100</v>
      </c>
    </row>
    <row r="384" spans="1:253" s="12" customFormat="1" ht="15.75" x14ac:dyDescent="0.25">
      <c r="A384" s="13" t="s">
        <v>114</v>
      </c>
      <c r="B384" s="48">
        <f t="shared" si="853"/>
        <v>400.9</v>
      </c>
      <c r="C384" s="48">
        <f t="shared" si="854"/>
        <v>1722.6</v>
      </c>
      <c r="D384" s="48">
        <f t="shared" si="855"/>
        <v>1722.6</v>
      </c>
      <c r="E384" s="15">
        <f t="shared" si="133"/>
        <v>100</v>
      </c>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c r="AE384" s="15"/>
      <c r="AF384" s="15"/>
      <c r="AG384" s="15"/>
      <c r="AH384" s="15">
        <v>400.9</v>
      </c>
      <c r="AI384" s="15">
        <v>400.9</v>
      </c>
      <c r="AJ384" s="15">
        <v>400.9</v>
      </c>
      <c r="AK384" s="14">
        <f t="shared" si="213"/>
        <v>100</v>
      </c>
      <c r="AL384" s="14"/>
      <c r="AM384" s="15"/>
      <c r="AN384" s="15"/>
      <c r="AO384" s="14"/>
      <c r="AP384" s="14"/>
      <c r="AQ384" s="15"/>
      <c r="AR384" s="15"/>
      <c r="AS384" s="15"/>
      <c r="AT384" s="15"/>
      <c r="AU384" s="15">
        <v>110</v>
      </c>
      <c r="AV384" s="15">
        <v>110</v>
      </c>
      <c r="AW384" s="14">
        <f t="shared" ref="AW384:AW386" si="1033">AV384/AU384*100</f>
        <v>100</v>
      </c>
      <c r="AX384" s="14"/>
      <c r="AY384" s="15">
        <v>242</v>
      </c>
      <c r="AZ384" s="15">
        <v>242</v>
      </c>
      <c r="BA384" s="14">
        <f>AZ384/AY384*100</f>
        <v>100</v>
      </c>
      <c r="BB384" s="14"/>
      <c r="BC384" s="15"/>
      <c r="BD384" s="15"/>
      <c r="BE384" s="14"/>
      <c r="BF384" s="14"/>
      <c r="BG384" s="15"/>
      <c r="BH384" s="15"/>
      <c r="BI384" s="15"/>
      <c r="BJ384" s="15"/>
      <c r="BK384" s="15"/>
      <c r="BL384" s="15"/>
      <c r="BM384" s="14"/>
      <c r="BN384" s="14"/>
      <c r="BO384" s="15"/>
      <c r="BP384" s="15"/>
      <c r="BQ384" s="15"/>
      <c r="BR384" s="15"/>
      <c r="BS384" s="15"/>
      <c r="BT384" s="15"/>
      <c r="BU384" s="15"/>
      <c r="BV384" s="15"/>
      <c r="BW384" s="15"/>
      <c r="BX384" s="15"/>
      <c r="BY384" s="15"/>
      <c r="BZ384" s="15"/>
      <c r="CA384" s="15">
        <v>617.70000000000005</v>
      </c>
      <c r="CB384" s="15">
        <v>617.70000000000005</v>
      </c>
      <c r="CC384" s="14">
        <f t="shared" ref="CC384:CC386" si="1034">CB384/CA384*100</f>
        <v>100</v>
      </c>
      <c r="CD384" s="14"/>
      <c r="CE384" s="15"/>
      <c r="CF384" s="15"/>
      <c r="CG384" s="14"/>
      <c r="CH384" s="14"/>
      <c r="CI384" s="15"/>
      <c r="CJ384" s="15"/>
      <c r="CK384" s="15"/>
      <c r="CL384" s="15"/>
      <c r="CM384" s="15">
        <v>352</v>
      </c>
      <c r="CN384" s="15">
        <v>352</v>
      </c>
      <c r="CO384" s="14">
        <f t="shared" ref="CO384:CO386" si="1035">CN384/CM384*100</f>
        <v>100</v>
      </c>
      <c r="CP384" s="14"/>
      <c r="CQ384" s="15"/>
      <c r="CR384" s="15"/>
      <c r="CS384" s="14"/>
      <c r="CT384" s="14"/>
      <c r="CU384" s="15"/>
      <c r="CV384" s="15"/>
      <c r="CW384" s="14"/>
      <c r="CX384" s="14"/>
      <c r="CY384" s="15"/>
      <c r="CZ384" s="15"/>
      <c r="DA384" s="14"/>
      <c r="DB384" s="155"/>
      <c r="DC384" s="15"/>
      <c r="DD384" s="15"/>
      <c r="DE384" s="14"/>
      <c r="DF384" s="14"/>
      <c r="DG384" s="14"/>
      <c r="DH384" s="14"/>
      <c r="DI384" s="14"/>
      <c r="DJ384" s="14"/>
      <c r="DK384" s="14"/>
      <c r="DL384" s="14"/>
      <c r="DM384" s="14"/>
      <c r="DN384" s="14"/>
      <c r="DO384" s="14"/>
      <c r="DP384" s="14"/>
      <c r="DQ384" s="14"/>
      <c r="DR384" s="14"/>
      <c r="DS384" s="14"/>
      <c r="DT384" s="14"/>
      <c r="DU384" s="14"/>
      <c r="DV384" s="14"/>
      <c r="DW384" s="14"/>
      <c r="DX384" s="14"/>
      <c r="DY384" s="14"/>
      <c r="DZ384" s="14"/>
      <c r="EA384" s="14"/>
      <c r="EB384" s="14"/>
      <c r="EC384" s="14"/>
      <c r="ED384" s="14"/>
      <c r="EE384" s="14"/>
      <c r="EF384" s="14"/>
      <c r="EG384" s="14"/>
      <c r="EH384" s="14"/>
      <c r="EI384" s="14"/>
      <c r="EJ384" s="14"/>
      <c r="EK384" s="14"/>
      <c r="EL384" s="14"/>
      <c r="EM384" s="14"/>
      <c r="EN384" s="14"/>
      <c r="EO384" s="14"/>
      <c r="EP384" s="14"/>
      <c r="EQ384" s="14"/>
      <c r="ER384" s="14"/>
      <c r="ES384" s="14"/>
      <c r="ET384" s="14"/>
      <c r="EU384" s="14"/>
      <c r="EV384" s="14"/>
      <c r="EW384" s="14"/>
      <c r="EX384" s="14"/>
      <c r="EY384" s="14"/>
      <c r="EZ384" s="14"/>
      <c r="FA384" s="14"/>
      <c r="FB384" s="14"/>
      <c r="FC384" s="14"/>
      <c r="FD384" s="14"/>
      <c r="FE384" s="14"/>
      <c r="FF384" s="14"/>
      <c r="FG384" s="14"/>
      <c r="FH384" s="14"/>
      <c r="FI384" s="14"/>
      <c r="FJ384" s="14"/>
      <c r="FK384" s="14"/>
      <c r="FL384" s="14"/>
      <c r="FM384" s="14"/>
      <c r="FN384" s="14"/>
      <c r="FO384" s="14"/>
      <c r="FP384" s="14"/>
      <c r="FQ384" s="14"/>
      <c r="FR384" s="14"/>
      <c r="FS384" s="15"/>
      <c r="FT384" s="133"/>
      <c r="FU384" s="14"/>
      <c r="FV384" s="14"/>
      <c r="FW384" s="15"/>
      <c r="FX384" s="133"/>
      <c r="FY384" s="14"/>
      <c r="FZ384" s="14"/>
      <c r="GA384" s="15"/>
      <c r="GB384" s="133"/>
      <c r="GC384" s="14"/>
      <c r="GD384" s="14"/>
      <c r="GE384" s="15"/>
      <c r="GF384" s="133"/>
      <c r="GG384" s="14"/>
      <c r="GH384" s="14"/>
      <c r="GI384" s="15"/>
      <c r="GJ384" s="133"/>
      <c r="GK384" s="14"/>
      <c r="GL384" s="14"/>
      <c r="GM384" s="15"/>
      <c r="GN384" s="133"/>
      <c r="GO384" s="14"/>
      <c r="GP384" s="14"/>
      <c r="GQ384" s="15"/>
      <c r="GR384" s="133"/>
      <c r="GS384" s="14"/>
      <c r="GT384" s="14"/>
      <c r="GU384" s="15"/>
      <c r="GV384" s="133"/>
      <c r="GW384" s="14"/>
      <c r="GX384" s="14"/>
      <c r="GY384" s="15"/>
      <c r="GZ384" s="133"/>
      <c r="HA384" s="14"/>
      <c r="HB384" s="14"/>
      <c r="HC384" s="15"/>
      <c r="HD384" s="133"/>
      <c r="HE384" s="14"/>
      <c r="HF384" s="14"/>
      <c r="HG384" s="15"/>
      <c r="HH384" s="133"/>
      <c r="HI384" s="14"/>
      <c r="HJ384" s="14"/>
      <c r="HK384" s="15"/>
      <c r="HL384" s="15"/>
      <c r="HM384" s="14"/>
      <c r="HN384" s="14"/>
      <c r="HO384" s="15"/>
      <c r="HP384" s="15"/>
      <c r="HQ384" s="14"/>
      <c r="HR384" s="14"/>
      <c r="HS384" s="15"/>
      <c r="HT384" s="15"/>
      <c r="HU384" s="14"/>
      <c r="HV384" s="14"/>
      <c r="HW384" s="15"/>
      <c r="HX384" s="15"/>
      <c r="HY384" s="14"/>
      <c r="HZ384" s="14"/>
      <c r="IA384" s="15"/>
      <c r="IB384" s="15"/>
      <c r="IC384" s="14"/>
      <c r="ID384" s="14"/>
      <c r="IE384" s="15"/>
      <c r="IF384" s="15"/>
      <c r="IG384" s="14"/>
      <c r="IH384" s="14"/>
      <c r="II384" s="15"/>
      <c r="IJ384" s="15"/>
      <c r="IK384" s="14"/>
      <c r="IL384" s="14"/>
      <c r="IM384" s="15"/>
      <c r="IN384" s="15"/>
      <c r="IO384" s="14"/>
      <c r="IP384" s="14"/>
      <c r="IQ384" s="15"/>
      <c r="IR384" s="15"/>
      <c r="IS384" s="14"/>
    </row>
    <row r="385" spans="1:253" s="12" customFormat="1" ht="15.75" x14ac:dyDescent="0.25">
      <c r="A385" s="13" t="s">
        <v>115</v>
      </c>
      <c r="B385" s="48">
        <f t="shared" si="853"/>
        <v>371.4</v>
      </c>
      <c r="C385" s="48">
        <f t="shared" si="854"/>
        <v>71873.3</v>
      </c>
      <c r="D385" s="48">
        <f t="shared" si="855"/>
        <v>71634.751799999998</v>
      </c>
      <c r="E385" s="15">
        <f t="shared" si="133"/>
        <v>99.668099001993781</v>
      </c>
      <c r="F385" s="15"/>
      <c r="G385" s="15"/>
      <c r="H385" s="15"/>
      <c r="I385" s="15"/>
      <c r="J385" s="15"/>
      <c r="K385" s="15"/>
      <c r="L385" s="15"/>
      <c r="M385" s="15"/>
      <c r="N385" s="15"/>
      <c r="O385" s="15"/>
      <c r="P385" s="15"/>
      <c r="Q385" s="15"/>
      <c r="R385" s="15"/>
      <c r="S385" s="15">
        <v>0</v>
      </c>
      <c r="T385" s="15">
        <v>0</v>
      </c>
      <c r="U385" s="15"/>
      <c r="V385" s="15"/>
      <c r="W385" s="15"/>
      <c r="X385" s="15">
        <v>0</v>
      </c>
      <c r="Y385" s="15"/>
      <c r="Z385" s="15"/>
      <c r="AA385" s="15"/>
      <c r="AB385" s="15">
        <v>0</v>
      </c>
      <c r="AC385" s="15"/>
      <c r="AD385" s="15"/>
      <c r="AE385" s="15"/>
      <c r="AF385" s="15">
        <v>0</v>
      </c>
      <c r="AG385" s="15"/>
      <c r="AH385" s="15">
        <v>371.4</v>
      </c>
      <c r="AI385" s="15">
        <v>371.4</v>
      </c>
      <c r="AJ385" s="15">
        <v>371.4</v>
      </c>
      <c r="AK385" s="14">
        <f t="shared" si="213"/>
        <v>100</v>
      </c>
      <c r="AL385" s="14"/>
      <c r="AM385" s="15"/>
      <c r="AN385" s="15"/>
      <c r="AO385" s="14"/>
      <c r="AP385" s="14"/>
      <c r="AQ385" s="15"/>
      <c r="AR385" s="15">
        <v>0</v>
      </c>
      <c r="AS385" s="15"/>
      <c r="AT385" s="15"/>
      <c r="AU385" s="15">
        <v>643</v>
      </c>
      <c r="AV385" s="15">
        <v>643</v>
      </c>
      <c r="AW385" s="14">
        <f t="shared" si="1033"/>
        <v>100</v>
      </c>
      <c r="AX385" s="14"/>
      <c r="AY385" s="48">
        <v>1264</v>
      </c>
      <c r="AZ385" s="48">
        <v>1264</v>
      </c>
      <c r="BA385" s="14">
        <f t="shared" ref="BA385:BA386" si="1036">AZ385/AY385*100</f>
        <v>100</v>
      </c>
      <c r="BB385" s="14"/>
      <c r="BC385" s="15">
        <v>1200</v>
      </c>
      <c r="BD385" s="15">
        <v>1200</v>
      </c>
      <c r="BE385" s="14">
        <f t="shared" ref="BE385" si="1037">BD385/BC385*100</f>
        <v>100</v>
      </c>
      <c r="BF385" s="14"/>
      <c r="BG385" s="15"/>
      <c r="BH385" s="15">
        <v>0</v>
      </c>
      <c r="BI385" s="15"/>
      <c r="BJ385" s="15"/>
      <c r="BK385" s="15"/>
      <c r="BL385" s="15">
        <v>0</v>
      </c>
      <c r="BM385" s="14"/>
      <c r="BN385" s="14"/>
      <c r="BO385" s="15"/>
      <c r="BP385" s="15">
        <v>0</v>
      </c>
      <c r="BQ385" s="15"/>
      <c r="BR385" s="15"/>
      <c r="BS385" s="15"/>
      <c r="BT385" s="15">
        <v>0</v>
      </c>
      <c r="BU385" s="15"/>
      <c r="BV385" s="15"/>
      <c r="BW385" s="15"/>
      <c r="BX385" s="15">
        <v>0</v>
      </c>
      <c r="BY385" s="15"/>
      <c r="BZ385" s="15"/>
      <c r="CA385" s="15">
        <v>1119.9000000000001</v>
      </c>
      <c r="CB385" s="15">
        <v>1119.9000000000001</v>
      </c>
      <c r="CC385" s="14">
        <f t="shared" si="1034"/>
        <v>100</v>
      </c>
      <c r="CD385" s="14"/>
      <c r="CE385" s="15"/>
      <c r="CF385" s="15"/>
      <c r="CG385" s="14"/>
      <c r="CH385" s="14"/>
      <c r="CI385" s="15"/>
      <c r="CJ385" s="15">
        <v>0</v>
      </c>
      <c r="CK385" s="15"/>
      <c r="CL385" s="15"/>
      <c r="CM385" s="15"/>
      <c r="CN385" s="15"/>
      <c r="CO385" s="14"/>
      <c r="CP385" s="14"/>
      <c r="CQ385" s="15"/>
      <c r="CR385" s="15"/>
      <c r="CS385" s="14"/>
      <c r="CT385" s="14"/>
      <c r="CU385" s="15"/>
      <c r="CV385" s="15"/>
      <c r="CW385" s="14"/>
      <c r="CX385" s="14"/>
      <c r="CY385" s="15"/>
      <c r="CZ385" s="15"/>
      <c r="DA385" s="14"/>
      <c r="DB385" s="155"/>
      <c r="DC385" s="15"/>
      <c r="DD385" s="15"/>
      <c r="DE385" s="14"/>
      <c r="DF385" s="14"/>
      <c r="DG385" s="14">
        <v>225</v>
      </c>
      <c r="DH385" s="14">
        <v>225</v>
      </c>
      <c r="DI385" s="14">
        <f t="shared" si="875"/>
        <v>100</v>
      </c>
      <c r="DJ385" s="14"/>
      <c r="DK385" s="14"/>
      <c r="DL385" s="14"/>
      <c r="DM385" s="14"/>
      <c r="DN385" s="14"/>
      <c r="DO385" s="14"/>
      <c r="DP385" s="14"/>
      <c r="DQ385" s="14"/>
      <c r="DR385" s="14"/>
      <c r="DS385" s="14"/>
      <c r="DT385" s="14"/>
      <c r="DU385" s="14"/>
      <c r="DV385" s="14"/>
      <c r="DW385" s="14"/>
      <c r="DX385" s="14"/>
      <c r="DY385" s="14"/>
      <c r="DZ385" s="14"/>
      <c r="EA385" s="14"/>
      <c r="EB385" s="14"/>
      <c r="EC385" s="14"/>
      <c r="ED385" s="14"/>
      <c r="EE385" s="14"/>
      <c r="EF385" s="14"/>
      <c r="EG385" s="14"/>
      <c r="EH385" s="14"/>
      <c r="EI385" s="14"/>
      <c r="EJ385" s="14"/>
      <c r="EK385" s="14"/>
      <c r="EL385" s="14"/>
      <c r="EM385" s="14"/>
      <c r="EN385" s="14"/>
      <c r="EO385" s="14"/>
      <c r="EP385" s="14"/>
      <c r="EQ385" s="14"/>
      <c r="ER385" s="14"/>
      <c r="ES385" s="14"/>
      <c r="ET385" s="14"/>
      <c r="EU385" s="14"/>
      <c r="EV385" s="14"/>
      <c r="EW385" s="14"/>
      <c r="EX385" s="14"/>
      <c r="EY385" s="14"/>
      <c r="EZ385" s="14"/>
      <c r="FA385" s="14"/>
      <c r="FB385" s="14"/>
      <c r="FC385" s="14"/>
      <c r="FD385" s="14"/>
      <c r="FE385" s="14"/>
      <c r="FF385" s="14"/>
      <c r="FG385" s="14"/>
      <c r="FH385" s="14"/>
      <c r="FI385" s="14"/>
      <c r="FJ385" s="14"/>
      <c r="FK385" s="14"/>
      <c r="FL385" s="14"/>
      <c r="FM385" s="14"/>
      <c r="FN385" s="14"/>
      <c r="FO385" s="14"/>
      <c r="FP385" s="14"/>
      <c r="FQ385" s="14"/>
      <c r="FR385" s="14"/>
      <c r="FS385" s="15"/>
      <c r="FT385" s="133"/>
      <c r="FU385" s="14"/>
      <c r="FV385" s="14"/>
      <c r="FW385" s="15"/>
      <c r="FX385" s="133"/>
      <c r="FY385" s="14"/>
      <c r="FZ385" s="14"/>
      <c r="GA385" s="15">
        <v>67000</v>
      </c>
      <c r="GB385" s="15">
        <v>66761.451799999995</v>
      </c>
      <c r="GC385" s="14">
        <f t="shared" ref="GC385" si="1038">GB385/GA385*100</f>
        <v>99.643957910447753</v>
      </c>
      <c r="GD385" s="14"/>
      <c r="GE385" s="15"/>
      <c r="GF385" s="15"/>
      <c r="GG385" s="14"/>
      <c r="GH385" s="14"/>
      <c r="GI385" s="15"/>
      <c r="GJ385" s="15"/>
      <c r="GK385" s="14"/>
      <c r="GL385" s="14"/>
      <c r="GM385" s="15"/>
      <c r="GN385" s="15"/>
      <c r="GO385" s="14"/>
      <c r="GP385" s="14"/>
      <c r="GQ385" s="15"/>
      <c r="GR385" s="15"/>
      <c r="GS385" s="14"/>
      <c r="GT385" s="14"/>
      <c r="GU385" s="15"/>
      <c r="GV385" s="15"/>
      <c r="GW385" s="14"/>
      <c r="GX385" s="14"/>
      <c r="GY385" s="15"/>
      <c r="GZ385" s="15"/>
      <c r="HA385" s="14"/>
      <c r="HB385" s="14"/>
      <c r="HC385" s="15"/>
      <c r="HD385" s="15"/>
      <c r="HE385" s="14"/>
      <c r="HF385" s="14"/>
      <c r="HG385" s="15"/>
      <c r="HH385" s="15"/>
      <c r="HI385" s="14"/>
      <c r="HJ385" s="14"/>
      <c r="HK385" s="15">
        <v>50</v>
      </c>
      <c r="HL385" s="15">
        <v>50</v>
      </c>
      <c r="HM385" s="14">
        <f t="shared" si="874"/>
        <v>100</v>
      </c>
      <c r="HN385" s="14"/>
      <c r="HO385" s="15"/>
      <c r="HP385" s="15"/>
      <c r="HQ385" s="14"/>
      <c r="HR385" s="14"/>
      <c r="HS385" s="15"/>
      <c r="HT385" s="15"/>
      <c r="HU385" s="14"/>
      <c r="HV385" s="14"/>
      <c r="HW385" s="15"/>
      <c r="HX385" s="15"/>
      <c r="HY385" s="14"/>
      <c r="HZ385" s="14"/>
      <c r="IA385" s="15"/>
      <c r="IB385" s="15"/>
      <c r="IC385" s="14"/>
      <c r="ID385" s="14"/>
      <c r="IE385" s="15"/>
      <c r="IF385" s="15"/>
      <c r="IG385" s="14"/>
      <c r="IH385" s="14"/>
      <c r="II385" s="15"/>
      <c r="IJ385" s="15"/>
      <c r="IK385" s="14"/>
      <c r="IL385" s="14"/>
      <c r="IM385" s="15"/>
      <c r="IN385" s="15"/>
      <c r="IO385" s="14"/>
      <c r="IP385" s="14"/>
      <c r="IQ385" s="15"/>
      <c r="IR385" s="15"/>
      <c r="IS385" s="14"/>
    </row>
    <row r="386" spans="1:253" s="12" customFormat="1" ht="15.75" x14ac:dyDescent="0.25">
      <c r="A386" s="13" t="s">
        <v>116</v>
      </c>
      <c r="B386" s="48">
        <f t="shared" si="853"/>
        <v>65006</v>
      </c>
      <c r="C386" s="48">
        <f t="shared" si="854"/>
        <v>73209.8</v>
      </c>
      <c r="D386" s="48">
        <f t="shared" si="855"/>
        <v>72815.387279999995</v>
      </c>
      <c r="E386" s="15">
        <f t="shared" si="133"/>
        <v>99.461256935546871</v>
      </c>
      <c r="F386" s="15"/>
      <c r="G386" s="15"/>
      <c r="H386" s="15"/>
      <c r="I386" s="15"/>
      <c r="J386" s="15"/>
      <c r="K386" s="15"/>
      <c r="L386" s="15"/>
      <c r="M386" s="15"/>
      <c r="N386" s="15"/>
      <c r="O386" s="15"/>
      <c r="P386" s="15"/>
      <c r="Q386" s="15"/>
      <c r="R386" s="15"/>
      <c r="S386" s="15"/>
      <c r="T386" s="15"/>
      <c r="U386" s="15"/>
      <c r="V386" s="15"/>
      <c r="W386" s="15"/>
      <c r="X386" s="15">
        <v>0</v>
      </c>
      <c r="Y386" s="15"/>
      <c r="Z386" s="15"/>
      <c r="AA386" s="15"/>
      <c r="AB386" s="15">
        <v>0</v>
      </c>
      <c r="AC386" s="15"/>
      <c r="AD386" s="15"/>
      <c r="AE386" s="15"/>
      <c r="AF386" s="15">
        <v>0</v>
      </c>
      <c r="AG386" s="15"/>
      <c r="AH386" s="15">
        <v>306</v>
      </c>
      <c r="AI386" s="15">
        <v>306</v>
      </c>
      <c r="AJ386" s="15">
        <v>306</v>
      </c>
      <c r="AK386" s="14">
        <f t="shared" si="213"/>
        <v>100</v>
      </c>
      <c r="AL386" s="14"/>
      <c r="AM386" s="15"/>
      <c r="AN386" s="15"/>
      <c r="AO386" s="14"/>
      <c r="AP386" s="14"/>
      <c r="AQ386" s="15"/>
      <c r="AR386" s="15">
        <v>0</v>
      </c>
      <c r="AS386" s="15"/>
      <c r="AT386" s="15"/>
      <c r="AU386" s="15">
        <v>289</v>
      </c>
      <c r="AV386" s="15">
        <v>289</v>
      </c>
      <c r="AW386" s="14">
        <f t="shared" si="1033"/>
        <v>100</v>
      </c>
      <c r="AX386" s="14"/>
      <c r="AY386" s="15">
        <v>595</v>
      </c>
      <c r="AZ386" s="15">
        <v>595</v>
      </c>
      <c r="BA386" s="14">
        <f t="shared" si="1036"/>
        <v>100</v>
      </c>
      <c r="BB386" s="14"/>
      <c r="BC386" s="15"/>
      <c r="BD386" s="15">
        <v>0</v>
      </c>
      <c r="BE386" s="15"/>
      <c r="BF386" s="15"/>
      <c r="BG386" s="15"/>
      <c r="BH386" s="15">
        <v>0</v>
      </c>
      <c r="BI386" s="15"/>
      <c r="BJ386" s="15"/>
      <c r="BK386" s="15"/>
      <c r="BL386" s="15">
        <v>0</v>
      </c>
      <c r="BM386" s="14"/>
      <c r="BN386" s="14"/>
      <c r="BO386" s="15"/>
      <c r="BP386" s="15">
        <v>0</v>
      </c>
      <c r="BQ386" s="15"/>
      <c r="BR386" s="15"/>
      <c r="BS386" s="15"/>
      <c r="BT386" s="15">
        <v>0</v>
      </c>
      <c r="BU386" s="15"/>
      <c r="BV386" s="15">
        <v>64700</v>
      </c>
      <c r="BW386" s="15">
        <v>64700</v>
      </c>
      <c r="BX386" s="15">
        <v>64700</v>
      </c>
      <c r="BY386" s="15">
        <f>BX386/BW386*100</f>
        <v>100</v>
      </c>
      <c r="BZ386" s="15"/>
      <c r="CA386" s="15">
        <v>1055.8</v>
      </c>
      <c r="CB386" s="15">
        <v>661.38728000000003</v>
      </c>
      <c r="CC386" s="14">
        <f t="shared" si="1034"/>
        <v>62.643235461261604</v>
      </c>
      <c r="CD386" s="14"/>
      <c r="CE386" s="15"/>
      <c r="CF386" s="15"/>
      <c r="CG386" s="14"/>
      <c r="CH386" s="14"/>
      <c r="CI386" s="15"/>
      <c r="CJ386" s="15"/>
      <c r="CK386" s="15"/>
      <c r="CL386" s="15"/>
      <c r="CM386" s="15">
        <v>884</v>
      </c>
      <c r="CN386" s="15">
        <v>884</v>
      </c>
      <c r="CO386" s="14">
        <f t="shared" si="1035"/>
        <v>100</v>
      </c>
      <c r="CP386" s="14"/>
      <c r="CQ386" s="15"/>
      <c r="CR386" s="15"/>
      <c r="CS386" s="14"/>
      <c r="CT386" s="14"/>
      <c r="CU386" s="15"/>
      <c r="CV386" s="15"/>
      <c r="CW386" s="14"/>
      <c r="CX386" s="14"/>
      <c r="CY386" s="15"/>
      <c r="CZ386" s="15"/>
      <c r="DA386" s="14"/>
      <c r="DB386" s="155"/>
      <c r="DC386" s="15"/>
      <c r="DD386" s="15"/>
      <c r="DE386" s="14"/>
      <c r="DF386" s="14"/>
      <c r="DG386" s="14">
        <v>300</v>
      </c>
      <c r="DH386" s="14">
        <v>300</v>
      </c>
      <c r="DI386" s="14">
        <f t="shared" si="875"/>
        <v>100</v>
      </c>
      <c r="DJ386" s="14"/>
      <c r="DK386" s="14"/>
      <c r="DL386" s="14"/>
      <c r="DM386" s="14"/>
      <c r="DN386" s="14"/>
      <c r="DO386" s="14"/>
      <c r="DP386" s="14"/>
      <c r="DQ386" s="14"/>
      <c r="DR386" s="14"/>
      <c r="DS386" s="14"/>
      <c r="DT386" s="14"/>
      <c r="DU386" s="14"/>
      <c r="DV386" s="14"/>
      <c r="DW386" s="14"/>
      <c r="DX386" s="14"/>
      <c r="DY386" s="14"/>
      <c r="DZ386" s="14"/>
      <c r="EA386" s="14"/>
      <c r="EB386" s="14"/>
      <c r="EC386" s="14"/>
      <c r="ED386" s="14"/>
      <c r="EE386" s="14"/>
      <c r="EF386" s="14"/>
      <c r="EG386" s="14"/>
      <c r="EH386" s="14"/>
      <c r="EI386" s="14">
        <v>5000</v>
      </c>
      <c r="EJ386" s="14">
        <v>5000</v>
      </c>
      <c r="EK386" s="14">
        <f>EJ386/EI386*100</f>
        <v>100</v>
      </c>
      <c r="EL386" s="14"/>
      <c r="EM386" s="14"/>
      <c r="EN386" s="14"/>
      <c r="EO386" s="14"/>
      <c r="EP386" s="14"/>
      <c r="EQ386" s="14"/>
      <c r="ER386" s="14"/>
      <c r="ES386" s="14"/>
      <c r="ET386" s="14"/>
      <c r="EU386" s="14"/>
      <c r="EV386" s="14"/>
      <c r="EW386" s="14"/>
      <c r="EX386" s="14"/>
      <c r="EY386" s="14"/>
      <c r="EZ386" s="14"/>
      <c r="FA386" s="14"/>
      <c r="FB386" s="14"/>
      <c r="FC386" s="14"/>
      <c r="FD386" s="14"/>
      <c r="FE386" s="14"/>
      <c r="FF386" s="14"/>
      <c r="FG386" s="14"/>
      <c r="FH386" s="14"/>
      <c r="FI386" s="14"/>
      <c r="FJ386" s="14"/>
      <c r="FK386" s="14"/>
      <c r="FL386" s="14"/>
      <c r="FM386" s="14"/>
      <c r="FN386" s="14"/>
      <c r="FO386" s="14"/>
      <c r="FP386" s="14"/>
      <c r="FQ386" s="14"/>
      <c r="FR386" s="14"/>
      <c r="FS386" s="15"/>
      <c r="FT386" s="133"/>
      <c r="FU386" s="14"/>
      <c r="FV386" s="14"/>
      <c r="FW386" s="15"/>
      <c r="FX386" s="133"/>
      <c r="FY386" s="14"/>
      <c r="FZ386" s="14"/>
      <c r="GA386" s="15"/>
      <c r="GB386" s="133"/>
      <c r="GC386" s="14"/>
      <c r="GD386" s="14"/>
      <c r="GE386" s="15"/>
      <c r="GF386" s="133"/>
      <c r="GG386" s="14"/>
      <c r="GH386" s="14"/>
      <c r="GI386" s="15"/>
      <c r="GJ386" s="133"/>
      <c r="GK386" s="14"/>
      <c r="GL386" s="14"/>
      <c r="GM386" s="15"/>
      <c r="GN386" s="133"/>
      <c r="GO386" s="14"/>
      <c r="GP386" s="14"/>
      <c r="GQ386" s="15"/>
      <c r="GR386" s="133"/>
      <c r="GS386" s="14"/>
      <c r="GT386" s="14"/>
      <c r="GU386" s="15"/>
      <c r="GV386" s="133"/>
      <c r="GW386" s="14"/>
      <c r="GX386" s="14"/>
      <c r="GY386" s="15"/>
      <c r="GZ386" s="133"/>
      <c r="HA386" s="14"/>
      <c r="HB386" s="14"/>
      <c r="HC386" s="15"/>
      <c r="HD386" s="133"/>
      <c r="HE386" s="14"/>
      <c r="HF386" s="14"/>
      <c r="HG386" s="15"/>
      <c r="HH386" s="133"/>
      <c r="HI386" s="14"/>
      <c r="HJ386" s="14"/>
      <c r="HK386" s="15">
        <v>80</v>
      </c>
      <c r="HL386" s="15">
        <v>80</v>
      </c>
      <c r="HM386" s="14">
        <f t="shared" si="874"/>
        <v>100</v>
      </c>
      <c r="HN386" s="14"/>
      <c r="HO386" s="15"/>
      <c r="HP386" s="15"/>
      <c r="HQ386" s="14"/>
      <c r="HR386" s="14"/>
      <c r="HS386" s="15"/>
      <c r="HT386" s="15"/>
      <c r="HU386" s="14"/>
      <c r="HV386" s="14"/>
      <c r="HW386" s="15"/>
      <c r="HX386" s="15"/>
      <c r="HY386" s="14"/>
      <c r="HZ386" s="14"/>
      <c r="IA386" s="15"/>
      <c r="IB386" s="15"/>
      <c r="IC386" s="14"/>
      <c r="ID386" s="14"/>
      <c r="IE386" s="15"/>
      <c r="IF386" s="15"/>
      <c r="IG386" s="14"/>
      <c r="IH386" s="14"/>
      <c r="II386" s="15"/>
      <c r="IJ386" s="15"/>
      <c r="IK386" s="14"/>
      <c r="IL386" s="14"/>
      <c r="IM386" s="15"/>
      <c r="IN386" s="15"/>
      <c r="IO386" s="14"/>
      <c r="IP386" s="14"/>
      <c r="IQ386" s="15"/>
      <c r="IR386" s="15"/>
      <c r="IS386" s="14"/>
    </row>
    <row r="387" spans="1:253" s="12" customFormat="1" ht="31.5" x14ac:dyDescent="0.25">
      <c r="A387" s="291" t="s">
        <v>1228</v>
      </c>
      <c r="B387" s="285">
        <f t="shared" si="853"/>
        <v>0</v>
      </c>
      <c r="C387" s="283">
        <f t="shared" si="854"/>
        <v>0</v>
      </c>
      <c r="D387" s="283">
        <f t="shared" si="855"/>
        <v>0</v>
      </c>
      <c r="E387" s="283"/>
      <c r="F387" s="283"/>
      <c r="G387" s="284"/>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c r="AL387" s="284"/>
      <c r="AM387" s="284"/>
      <c r="AN387" s="284"/>
      <c r="AO387" s="284"/>
      <c r="AP387" s="284"/>
      <c r="AQ387" s="284"/>
      <c r="AR387" s="284"/>
      <c r="AS387" s="284"/>
      <c r="AT387" s="284"/>
      <c r="AU387" s="284"/>
      <c r="AV387" s="284"/>
      <c r="AW387" s="284"/>
      <c r="AX387" s="284"/>
      <c r="AY387" s="284"/>
      <c r="AZ387" s="284"/>
      <c r="BA387" s="284"/>
      <c r="BB387" s="284"/>
      <c r="BC387" s="284"/>
      <c r="BD387" s="284"/>
      <c r="BE387" s="284"/>
      <c r="BF387" s="284"/>
      <c r="BG387" s="284"/>
      <c r="BH387" s="284"/>
      <c r="BI387" s="284"/>
      <c r="BJ387" s="284"/>
      <c r="BK387" s="284"/>
      <c r="BL387" s="284"/>
      <c r="BM387" s="284"/>
      <c r="BN387" s="284"/>
      <c r="BO387" s="284"/>
      <c r="BP387" s="284"/>
      <c r="BQ387" s="284"/>
      <c r="BR387" s="284"/>
      <c r="BS387" s="284"/>
      <c r="BT387" s="284"/>
      <c r="BU387" s="284"/>
      <c r="BV387" s="284"/>
      <c r="BW387" s="284"/>
      <c r="BX387" s="284"/>
      <c r="BY387" s="284"/>
      <c r="BZ387" s="284"/>
      <c r="CA387" s="284"/>
      <c r="CB387" s="284"/>
      <c r="CC387" s="284"/>
      <c r="CD387" s="284"/>
      <c r="CE387" s="284"/>
      <c r="CF387" s="284"/>
      <c r="CG387" s="284"/>
      <c r="CH387" s="284"/>
      <c r="CI387" s="284"/>
      <c r="CJ387" s="284"/>
      <c r="CK387" s="284"/>
      <c r="CL387" s="284"/>
      <c r="CM387" s="284"/>
      <c r="CN387" s="284"/>
      <c r="CO387" s="284"/>
      <c r="CP387" s="284"/>
      <c r="CQ387" s="284"/>
      <c r="CR387" s="284"/>
      <c r="CS387" s="284"/>
      <c r="CT387" s="284"/>
      <c r="CU387" s="284"/>
      <c r="CV387" s="284"/>
      <c r="CW387" s="284"/>
      <c r="CX387" s="284"/>
      <c r="CY387" s="284"/>
      <c r="CZ387" s="284"/>
      <c r="DA387" s="284"/>
      <c r="DB387" s="276"/>
      <c r="DC387" s="284"/>
      <c r="DD387" s="284"/>
      <c r="DE387" s="284"/>
      <c r="DF387" s="284"/>
      <c r="DG387" s="284"/>
      <c r="DH387" s="284"/>
      <c r="DI387" s="284"/>
      <c r="DJ387" s="284"/>
      <c r="DK387" s="284"/>
      <c r="DL387" s="284"/>
      <c r="DM387" s="284"/>
      <c r="DN387" s="284"/>
      <c r="DO387" s="284"/>
      <c r="DP387" s="284"/>
      <c r="DQ387" s="284"/>
      <c r="DR387" s="284"/>
      <c r="DS387" s="284"/>
      <c r="DT387" s="284"/>
      <c r="DU387" s="284"/>
      <c r="DV387" s="284"/>
      <c r="DW387" s="284"/>
      <c r="DX387" s="284"/>
      <c r="DY387" s="284"/>
      <c r="DZ387" s="284"/>
      <c r="EA387" s="284"/>
      <c r="EB387" s="284"/>
      <c r="EC387" s="284"/>
      <c r="ED387" s="284"/>
      <c r="EE387" s="284"/>
      <c r="EF387" s="284"/>
      <c r="EG387" s="284"/>
      <c r="EH387" s="284"/>
      <c r="EI387" s="284"/>
      <c r="EJ387" s="284"/>
      <c r="EK387" s="284"/>
      <c r="EL387" s="284"/>
      <c r="EM387" s="284"/>
      <c r="EN387" s="284"/>
      <c r="EO387" s="284"/>
      <c r="EP387" s="284"/>
      <c r="EQ387" s="284"/>
      <c r="ER387" s="284"/>
      <c r="ES387" s="284"/>
      <c r="ET387" s="284"/>
      <c r="EU387" s="284"/>
      <c r="EV387" s="284"/>
      <c r="EW387" s="284"/>
      <c r="EX387" s="284"/>
      <c r="EY387" s="284"/>
      <c r="EZ387" s="284"/>
      <c r="FA387" s="284"/>
      <c r="FB387" s="284"/>
      <c r="FC387" s="284"/>
      <c r="FD387" s="284"/>
      <c r="FE387" s="284"/>
      <c r="FF387" s="284"/>
      <c r="FG387" s="284"/>
      <c r="FH387" s="284"/>
      <c r="FI387" s="284"/>
      <c r="FJ387" s="284"/>
      <c r="FK387" s="284"/>
      <c r="FL387" s="284"/>
      <c r="FM387" s="284"/>
      <c r="FN387" s="284"/>
      <c r="FO387" s="284"/>
      <c r="FP387" s="284"/>
      <c r="FQ387" s="284"/>
      <c r="FR387" s="284"/>
      <c r="FS387" s="284"/>
      <c r="FT387" s="284"/>
      <c r="FU387" s="284"/>
      <c r="FV387" s="284"/>
      <c r="FW387" s="284"/>
      <c r="FX387" s="284"/>
      <c r="FY387" s="284"/>
      <c r="FZ387" s="284"/>
      <c r="GA387" s="284"/>
      <c r="GB387" s="284"/>
      <c r="GC387" s="284"/>
      <c r="GD387" s="284"/>
      <c r="GE387" s="284"/>
      <c r="GF387" s="284"/>
      <c r="GG387" s="284"/>
      <c r="GH387" s="284"/>
      <c r="GI387" s="284"/>
      <c r="GJ387" s="284"/>
      <c r="GK387" s="284"/>
      <c r="GL387" s="284"/>
      <c r="GM387" s="284"/>
      <c r="GN387" s="284"/>
      <c r="GO387" s="284"/>
      <c r="GP387" s="284"/>
      <c r="GQ387" s="284"/>
      <c r="GR387" s="284"/>
      <c r="GS387" s="284"/>
      <c r="GT387" s="284"/>
      <c r="GU387" s="284"/>
      <c r="GV387" s="284"/>
      <c r="GW387" s="284"/>
      <c r="GX387" s="284"/>
      <c r="GY387" s="284"/>
      <c r="GZ387" s="284"/>
      <c r="HA387" s="284"/>
      <c r="HB387" s="284"/>
      <c r="HC387" s="284"/>
      <c r="HD387" s="284"/>
      <c r="HE387" s="284"/>
      <c r="HF387" s="284"/>
      <c r="HG387" s="284"/>
      <c r="HH387" s="284"/>
      <c r="HI387" s="284"/>
      <c r="HJ387" s="284"/>
      <c r="HK387" s="284"/>
      <c r="HL387" s="284"/>
      <c r="HM387" s="284"/>
      <c r="HN387" s="284"/>
      <c r="HO387" s="284"/>
      <c r="HP387" s="284"/>
      <c r="HQ387" s="284"/>
      <c r="HR387" s="284"/>
      <c r="HS387" s="284"/>
      <c r="HT387" s="284"/>
      <c r="HU387" s="284"/>
      <c r="HV387" s="284"/>
      <c r="HW387" s="284"/>
      <c r="HX387" s="284"/>
      <c r="HY387" s="284"/>
      <c r="HZ387" s="284"/>
      <c r="IA387" s="284"/>
      <c r="IB387" s="284"/>
      <c r="IC387" s="284"/>
      <c r="ID387" s="284"/>
      <c r="IE387" s="284"/>
      <c r="IF387" s="284"/>
      <c r="IG387" s="284"/>
      <c r="IH387" s="284"/>
      <c r="II387" s="284"/>
      <c r="IJ387" s="284"/>
      <c r="IK387" s="284"/>
      <c r="IL387" s="284"/>
      <c r="IM387" s="284"/>
      <c r="IN387" s="284"/>
      <c r="IO387" s="284"/>
      <c r="IP387" s="284"/>
      <c r="IQ387" s="284"/>
      <c r="IR387" s="284"/>
      <c r="IS387" s="284"/>
    </row>
    <row r="388" spans="1:253" s="12" customFormat="1" ht="15.75" x14ac:dyDescent="0.25">
      <c r="A388" s="291" t="s">
        <v>118</v>
      </c>
      <c r="B388" s="285">
        <f t="shared" si="853"/>
        <v>1330634.6000000001</v>
      </c>
      <c r="C388" s="285">
        <f t="shared" si="854"/>
        <v>6980305.44936</v>
      </c>
      <c r="D388" s="285">
        <f t="shared" si="855"/>
        <v>6604498.7557899989</v>
      </c>
      <c r="E388" s="285">
        <f>D388/C388*100</f>
        <v>94.616185548091494</v>
      </c>
      <c r="F388" s="285">
        <f>F8+F382+F387</f>
        <v>407100</v>
      </c>
      <c r="G388" s="285">
        <f>G8+G382+G387</f>
        <v>1114100</v>
      </c>
      <c r="H388" s="285">
        <f>H8+H382+H387</f>
        <v>1114100</v>
      </c>
      <c r="I388" s="285">
        <f>H388/G388*100</f>
        <v>100</v>
      </c>
      <c r="J388" s="285">
        <f>J8+J382+J387</f>
        <v>299900</v>
      </c>
      <c r="K388" s="285">
        <f>K8+K382+K387</f>
        <v>299900</v>
      </c>
      <c r="L388" s="285">
        <f>L8+L382+L387</f>
        <v>299900</v>
      </c>
      <c r="M388" s="285">
        <f>L388/K388*100</f>
        <v>100</v>
      </c>
      <c r="N388" s="285">
        <f>N8+N382+N387</f>
        <v>100000</v>
      </c>
      <c r="O388" s="285">
        <f>O8+O382+O387</f>
        <v>120000</v>
      </c>
      <c r="P388" s="285">
        <f>P8+P382+P387</f>
        <v>119982.24</v>
      </c>
      <c r="Q388" s="285">
        <f>P388/O388*100</f>
        <v>99.985200000000006</v>
      </c>
      <c r="R388" s="283">
        <f>R8+R382+R387</f>
        <v>2500</v>
      </c>
      <c r="S388" s="283">
        <f>S8+S382+S387</f>
        <v>2500</v>
      </c>
      <c r="T388" s="283">
        <f>T8+T382+T387</f>
        <v>2500</v>
      </c>
      <c r="U388" s="283">
        <f>T388/S388*100</f>
        <v>100</v>
      </c>
      <c r="V388" s="283">
        <f>V8+V382+V387</f>
        <v>0</v>
      </c>
      <c r="W388" s="283">
        <f>W8+W382+W387</f>
        <v>42180.6</v>
      </c>
      <c r="X388" s="283">
        <f>X8+X382+X387</f>
        <v>42180.523000000001</v>
      </c>
      <c r="Y388" s="283">
        <f>X388/W388*100</f>
        <v>99.999817451624679</v>
      </c>
      <c r="Z388" s="283">
        <f>Z8+Z382+Z387</f>
        <v>70234.600000000006</v>
      </c>
      <c r="AA388" s="283">
        <f>AA8+AA382+AA387</f>
        <v>70234.600000000006</v>
      </c>
      <c r="AB388" s="283">
        <f>AB8+AB382+AB387</f>
        <v>70234.600000000006</v>
      </c>
      <c r="AC388" s="283">
        <f>AB388/AA388*100</f>
        <v>100</v>
      </c>
      <c r="AD388" s="283">
        <f>AD8+AD382+AD387</f>
        <v>340000</v>
      </c>
      <c r="AE388" s="283">
        <f>AE8+AE382+AE387</f>
        <v>340000</v>
      </c>
      <c r="AF388" s="283">
        <f>AF8+AF382+AF387</f>
        <v>339250.31253</v>
      </c>
      <c r="AG388" s="283">
        <f>AF388/AE388*100</f>
        <v>99.779503685294117</v>
      </c>
      <c r="AH388" s="283">
        <f>AH8+AH382+AH387</f>
        <v>19999.999999999993</v>
      </c>
      <c r="AI388" s="283">
        <f>AI8+AI382+AI387</f>
        <v>19696.699999999993</v>
      </c>
      <c r="AJ388" s="283">
        <f>AJ8+AJ382+AJ387</f>
        <v>19693.993999999992</v>
      </c>
      <c r="AK388" s="283">
        <f>AJ388/AI388*100</f>
        <v>99.986261658044228</v>
      </c>
      <c r="AL388" s="283"/>
      <c r="AM388" s="283">
        <f>AM8+AM382+AM387</f>
        <v>38445.397999999994</v>
      </c>
      <c r="AN388" s="283">
        <f>AN8+AN382+AN387</f>
        <v>38445.397999999994</v>
      </c>
      <c r="AO388" s="283">
        <f>AN388/AM388*100</f>
        <v>100</v>
      </c>
      <c r="AP388" s="283"/>
      <c r="AQ388" s="283">
        <f>AQ8+AQ382+AQ387</f>
        <v>70000</v>
      </c>
      <c r="AR388" s="283">
        <f>AR8+AR382+AR387</f>
        <v>70000</v>
      </c>
      <c r="AS388" s="283">
        <f>AR388/AQ388*100</f>
        <v>100</v>
      </c>
      <c r="AT388" s="283"/>
      <c r="AU388" s="283">
        <f>AU8+AU382+AU387</f>
        <v>90538</v>
      </c>
      <c r="AV388" s="283">
        <f>AV8+AV382+AV387</f>
        <v>90538</v>
      </c>
      <c r="AW388" s="283">
        <f>AV388/AU388*100</f>
        <v>100</v>
      </c>
      <c r="AX388" s="283"/>
      <c r="AY388" s="283">
        <f>AY8+AY382+AY387</f>
        <v>251389</v>
      </c>
      <c r="AZ388" s="283">
        <f>AZ8+AZ382+AZ387</f>
        <v>251389</v>
      </c>
      <c r="BA388" s="283">
        <f>AZ388/AY388*100</f>
        <v>100</v>
      </c>
      <c r="BB388" s="283"/>
      <c r="BC388" s="283">
        <f>BC8+BC382+BC387</f>
        <v>48500</v>
      </c>
      <c r="BD388" s="283">
        <f>BD8+BD382+BD387</f>
        <v>48040.307379999998</v>
      </c>
      <c r="BE388" s="283">
        <f>BD388/BC388*100</f>
        <v>99.052180164948453</v>
      </c>
      <c r="BF388" s="283"/>
      <c r="BG388" s="283">
        <f>BG8+BG382+BG387</f>
        <v>80000</v>
      </c>
      <c r="BH388" s="283">
        <f>BH8+BH382+BH387</f>
        <v>79999.940879999995</v>
      </c>
      <c r="BI388" s="283">
        <f>BH388/BG388*100</f>
        <v>99.999926099999996</v>
      </c>
      <c r="BJ388" s="283">
        <f>BJ8+BJ382+BJ387</f>
        <v>26200</v>
      </c>
      <c r="BK388" s="283">
        <f>BK8+BK382+BK387</f>
        <v>26200</v>
      </c>
      <c r="BL388" s="283">
        <f>BL8+BL382+BL387</f>
        <v>26200</v>
      </c>
      <c r="BM388" s="283">
        <f t="shared" ref="BM388" si="1039">BL388/BK388*100</f>
        <v>100</v>
      </c>
      <c r="BN388" s="283"/>
      <c r="BO388" s="283">
        <f>BO8+BO382+BO387</f>
        <v>200000</v>
      </c>
      <c r="BP388" s="283">
        <f>BP8+BP382+BP387</f>
        <v>200000</v>
      </c>
      <c r="BQ388" s="283">
        <f>BP388/BO388*100</f>
        <v>100</v>
      </c>
      <c r="BR388" s="283">
        <f>BR8+BR382+BR387</f>
        <v>0</v>
      </c>
      <c r="BS388" s="283">
        <f>BS8+BS382+BS387</f>
        <v>136364.4</v>
      </c>
      <c r="BT388" s="283">
        <f>BT8+BT382+BT387</f>
        <v>136044.03294999999</v>
      </c>
      <c r="BU388" s="283">
        <f>BT388/BS388*100</f>
        <v>99.765065478966648</v>
      </c>
      <c r="BV388" s="283">
        <f>BV8+BV382+BV387</f>
        <v>64700</v>
      </c>
      <c r="BW388" s="283">
        <f>BW8+BW382+BW387</f>
        <v>64700</v>
      </c>
      <c r="BX388" s="283">
        <f>BX8+BX382+BX387</f>
        <v>64700</v>
      </c>
      <c r="BY388" s="283">
        <f>BX388/BW388*100</f>
        <v>100</v>
      </c>
      <c r="BZ388" s="283">
        <f>BZ8+BZ382+BZ387</f>
        <v>0</v>
      </c>
      <c r="CA388" s="283">
        <f>CA8+CA382+CA387</f>
        <v>81205.5</v>
      </c>
      <c r="CB388" s="283">
        <f>CB8+CB382+CB387</f>
        <v>76928.586569999999</v>
      </c>
      <c r="CC388" s="283">
        <f>CB388/CA388*100</f>
        <v>94.733221973881072</v>
      </c>
      <c r="CD388" s="283"/>
      <c r="CE388" s="283">
        <f>CE8+CE382+CE387</f>
        <v>832.5</v>
      </c>
      <c r="CF388" s="283">
        <f>CF8+CF382+CF387</f>
        <v>832.5</v>
      </c>
      <c r="CG388" s="283">
        <f>CF388/CE388*100</f>
        <v>100</v>
      </c>
      <c r="CH388" s="283"/>
      <c r="CI388" s="283">
        <f>CI8+CI382+CI387</f>
        <v>300000</v>
      </c>
      <c r="CJ388" s="283">
        <f>CJ8+CJ382+CJ387</f>
        <v>290406.80226000003</v>
      </c>
      <c r="CK388" s="283">
        <f>CJ388/CI388*100</f>
        <v>96.802267420000007</v>
      </c>
      <c r="CL388" s="283"/>
      <c r="CM388" s="283">
        <f>CM8+CM382+CM387</f>
        <v>19508</v>
      </c>
      <c r="CN388" s="283">
        <f>CN8+CN382+CN387</f>
        <v>19508</v>
      </c>
      <c r="CO388" s="283">
        <f>CN388/CM388*100</f>
        <v>100</v>
      </c>
      <c r="CP388" s="283"/>
      <c r="CQ388" s="283">
        <f>CQ8+CQ382+CQ387</f>
        <v>9400</v>
      </c>
      <c r="CR388" s="283">
        <f>CR8+CR382+CR387</f>
        <v>9400</v>
      </c>
      <c r="CS388" s="283">
        <f>CR388/CQ388*100</f>
        <v>100</v>
      </c>
      <c r="CT388" s="283"/>
      <c r="CU388" s="283">
        <f>CU8+CU382+CU387</f>
        <v>47900</v>
      </c>
      <c r="CV388" s="283">
        <f>CV8+CV382+CV387</f>
        <v>47900</v>
      </c>
      <c r="CW388" s="283">
        <f>CV388/CU388*100</f>
        <v>100</v>
      </c>
      <c r="CX388" s="283"/>
      <c r="CY388" s="283">
        <f>CY8+CY382+CY387</f>
        <v>15000</v>
      </c>
      <c r="CZ388" s="283">
        <f>CZ8+CZ382+CZ387</f>
        <v>7084.9989999999998</v>
      </c>
      <c r="DA388" s="283">
        <f>CZ388/CY388*100</f>
        <v>47.233326666666663</v>
      </c>
      <c r="DB388" s="273"/>
      <c r="DC388" s="283">
        <f>DC8+DC382+DC387</f>
        <v>121449.06199999999</v>
      </c>
      <c r="DD388" s="283">
        <f>DD8+DD382+DD387</f>
        <v>121449.06199999999</v>
      </c>
      <c r="DE388" s="283">
        <f>DD388/DC388*100</f>
        <v>100</v>
      </c>
      <c r="DF388" s="283"/>
      <c r="DG388" s="283">
        <f>DG8+DG382+DG387</f>
        <v>24232.5</v>
      </c>
      <c r="DH388" s="283">
        <f>DH8+DH382+DH387</f>
        <v>24232.5</v>
      </c>
      <c r="DI388" s="283">
        <f>DH388/DG388*100</f>
        <v>100</v>
      </c>
      <c r="DJ388" s="283"/>
      <c r="DK388" s="283">
        <f>DK8+DK382+DK387</f>
        <v>2115</v>
      </c>
      <c r="DL388" s="283">
        <f>DL8+DL382+DL387</f>
        <v>2115</v>
      </c>
      <c r="DM388" s="283">
        <f>DL388/DK388*100</f>
        <v>100</v>
      </c>
      <c r="DN388" s="283"/>
      <c r="DO388" s="283">
        <f>DO8+DO382+DO387</f>
        <v>25000</v>
      </c>
      <c r="DP388" s="283">
        <f>DP8+DP382+DP387</f>
        <v>25000</v>
      </c>
      <c r="DQ388" s="283">
        <f>DP388/DO388*100</f>
        <v>100</v>
      </c>
      <c r="DR388" s="283"/>
      <c r="DS388" s="283">
        <f>DS8+DS382+DS387</f>
        <v>1650</v>
      </c>
      <c r="DT388" s="283">
        <f>DT8+DT382+DT387</f>
        <v>1650</v>
      </c>
      <c r="DU388" s="283">
        <f>DT388/DS388*100</f>
        <v>100</v>
      </c>
      <c r="DV388" s="283"/>
      <c r="DW388" s="283">
        <f>DW8+DW382+DW387</f>
        <v>44100</v>
      </c>
      <c r="DX388" s="283">
        <f>DX8+DX382+DX387</f>
        <v>44100</v>
      </c>
      <c r="DY388" s="283">
        <f>DX388/DW388*100</f>
        <v>100</v>
      </c>
      <c r="DZ388" s="283"/>
      <c r="EA388" s="283">
        <f>EA8+EA382+EA387</f>
        <v>22000</v>
      </c>
      <c r="EB388" s="283">
        <f>EB8+EB382+EB387</f>
        <v>22000</v>
      </c>
      <c r="EC388" s="283">
        <f>EB388/EA388*100</f>
        <v>100</v>
      </c>
      <c r="ED388" s="283"/>
      <c r="EE388" s="283">
        <f>EE8+EE382+EE387</f>
        <v>5000</v>
      </c>
      <c r="EF388" s="283">
        <f>EF8+EF382+EF387</f>
        <v>5000</v>
      </c>
      <c r="EG388" s="283">
        <f>EF388/EE388*100</f>
        <v>100</v>
      </c>
      <c r="EH388" s="283"/>
      <c r="EI388" s="283">
        <f>EI8+EI382+EI387</f>
        <v>120000</v>
      </c>
      <c r="EJ388" s="283">
        <f>EJ8+EJ382+EJ387</f>
        <v>120000</v>
      </c>
      <c r="EK388" s="283">
        <f>EJ388/EI388*100</f>
        <v>100</v>
      </c>
      <c r="EL388" s="283"/>
      <c r="EM388" s="283">
        <f>EM8+EM382+EM387</f>
        <v>108040.09</v>
      </c>
      <c r="EN388" s="283">
        <f>EN8+EN382+EN387</f>
        <v>108040.09</v>
      </c>
      <c r="EO388" s="283">
        <f>EN388/EM388*100</f>
        <v>100</v>
      </c>
      <c r="EP388" s="283"/>
      <c r="EQ388" s="283">
        <f>EQ8+EQ382+EQ387</f>
        <v>41400</v>
      </c>
      <c r="ER388" s="283">
        <f>ER8+ER382+ER387</f>
        <v>40354.805520000002</v>
      </c>
      <c r="ES388" s="283">
        <f>ER388/EQ388*100</f>
        <v>97.475375652173909</v>
      </c>
      <c r="ET388" s="283"/>
      <c r="EU388" s="283">
        <f>EU8+EU382+EU387</f>
        <v>18396.740000000002</v>
      </c>
      <c r="EV388" s="283">
        <f>EV8+EV382+EV387</f>
        <v>15088.6548</v>
      </c>
      <c r="EW388" s="283">
        <f>EV388/EU388*100</f>
        <v>82.018090161626461</v>
      </c>
      <c r="EX388" s="283"/>
      <c r="EY388" s="283">
        <f>EY8+EY382+EY387</f>
        <v>92401.82</v>
      </c>
      <c r="EZ388" s="283">
        <f>EZ8+EZ382+EZ387</f>
        <v>92401.82</v>
      </c>
      <c r="FA388" s="283">
        <f>EZ388/EY388*100</f>
        <v>100</v>
      </c>
      <c r="FB388" s="283"/>
      <c r="FC388" s="283">
        <f>FC8+FC382+FC387</f>
        <v>15453.394800000002</v>
      </c>
      <c r="FD388" s="283">
        <f>FD8+FD382+FD387</f>
        <v>15453.394800000002</v>
      </c>
      <c r="FE388" s="283">
        <f>FD388/FC388*100</f>
        <v>100</v>
      </c>
      <c r="FF388" s="283"/>
      <c r="FG388" s="283">
        <f>FG8+FG382+FG387</f>
        <v>35085.699999999997</v>
      </c>
      <c r="FH388" s="283">
        <f>FH8+FH382+FH387</f>
        <v>35085.699999999997</v>
      </c>
      <c r="FI388" s="283">
        <f>FH388/FG388*100</f>
        <v>100</v>
      </c>
      <c r="FJ388" s="283"/>
      <c r="FK388" s="283">
        <f>FK8+FK382+FK387</f>
        <v>16602.756000000001</v>
      </c>
      <c r="FL388" s="283">
        <f>FL8+FL382+FL387</f>
        <v>16590.72363</v>
      </c>
      <c r="FM388" s="283">
        <f>FL388/FK388*100</f>
        <v>99.927527875492473</v>
      </c>
      <c r="FN388" s="283"/>
      <c r="FO388" s="283">
        <f>FO8+FO382+FO387</f>
        <v>20000</v>
      </c>
      <c r="FP388" s="283">
        <f>FP8+FP382+FP387</f>
        <v>19982.036</v>
      </c>
      <c r="FQ388" s="283"/>
      <c r="FR388" s="283"/>
      <c r="FS388" s="283">
        <f>FS8+FS382+FS387</f>
        <v>19873.400000000001</v>
      </c>
      <c r="FT388" s="283">
        <f>FT8+FT382+FT387</f>
        <v>8573.4249400000008</v>
      </c>
      <c r="FU388" s="283">
        <f>FT388/FS388*100</f>
        <v>43.140202179798123</v>
      </c>
      <c r="FV388" s="283"/>
      <c r="FW388" s="283">
        <f>FW8+FW382+FW387</f>
        <v>901873.8</v>
      </c>
      <c r="FX388" s="283">
        <f>FX8+FX382+FX387</f>
        <v>897822.93310000002</v>
      </c>
      <c r="FY388" s="283">
        <f>FX388/FW388*100</f>
        <v>99.55083883133095</v>
      </c>
      <c r="FZ388" s="283"/>
      <c r="GA388" s="283">
        <f>GA8+GA382+GA387</f>
        <v>67000</v>
      </c>
      <c r="GB388" s="283">
        <f>GB8+GB382+GB387</f>
        <v>66761.451799999995</v>
      </c>
      <c r="GC388" s="283">
        <f>GB388/GA388*100</f>
        <v>99.643957910447753</v>
      </c>
      <c r="GD388" s="283"/>
      <c r="GE388" s="283">
        <f>GE8+GE382+GE387</f>
        <v>165000</v>
      </c>
      <c r="GF388" s="283">
        <f>GF8+GF382+GF387</f>
        <v>165000</v>
      </c>
      <c r="GG388" s="283">
        <f>GF388/GE388*100</f>
        <v>100</v>
      </c>
      <c r="GH388" s="283"/>
      <c r="GI388" s="283">
        <f>GI8+GI382+GI387</f>
        <v>193000</v>
      </c>
      <c r="GJ388" s="283">
        <f>GJ8+GJ382+GJ387</f>
        <v>188566.50846999997</v>
      </c>
      <c r="GK388" s="283">
        <f>GJ388/GI388*100</f>
        <v>97.702854129533662</v>
      </c>
      <c r="GL388" s="283"/>
      <c r="GM388" s="283">
        <f>GM8+GM382+GM387</f>
        <v>20000</v>
      </c>
      <c r="GN388" s="283">
        <f>GN8+GN382+GN387</f>
        <v>20000</v>
      </c>
      <c r="GO388" s="283">
        <f>GN388/GM388*100</f>
        <v>100</v>
      </c>
      <c r="GP388" s="283"/>
      <c r="GQ388" s="283">
        <f>GQ8+GQ382+GQ387</f>
        <v>6634.6</v>
      </c>
      <c r="GR388" s="283">
        <f>GR8+GR382+GR387</f>
        <v>6634.6</v>
      </c>
      <c r="GS388" s="283">
        <f>GR388/GQ388*100</f>
        <v>100</v>
      </c>
      <c r="GT388" s="283"/>
      <c r="GU388" s="283">
        <f>GU8+GU382+GU387</f>
        <v>2171.8760000000002</v>
      </c>
      <c r="GV388" s="283">
        <f>GV8+GV382+GV387</f>
        <v>2171.8760000000002</v>
      </c>
      <c r="GW388" s="283">
        <f>GV388/GU388*100</f>
        <v>100</v>
      </c>
      <c r="GX388" s="283"/>
      <c r="GY388" s="283">
        <f>GY8+GY382+GY387</f>
        <v>15956.97</v>
      </c>
      <c r="GZ388" s="283">
        <f>GZ8+GZ382+GZ387</f>
        <v>15956.97</v>
      </c>
      <c r="HA388" s="283">
        <f>GZ388/GY388*100</f>
        <v>100</v>
      </c>
      <c r="HB388" s="283"/>
      <c r="HC388" s="283">
        <f>HC8+HC382+HC387</f>
        <v>600000</v>
      </c>
      <c r="HD388" s="283">
        <f>HD8+HD382+HD387</f>
        <v>600000</v>
      </c>
      <c r="HE388" s="283">
        <f>HD388/HC388*100</f>
        <v>100</v>
      </c>
      <c r="HF388" s="283"/>
      <c r="HG388" s="283">
        <f>HG8+HG382+HG387</f>
        <v>240000</v>
      </c>
      <c r="HH388" s="283">
        <f>HH8+HH382+HH387</f>
        <v>239999.91999999998</v>
      </c>
      <c r="HI388" s="283">
        <f>HH388/HG388*100</f>
        <v>99.999966666666666</v>
      </c>
      <c r="HJ388" s="283"/>
      <c r="HK388" s="283">
        <f>HK8+HK382+HK387</f>
        <v>6276</v>
      </c>
      <c r="HL388" s="283">
        <f>HL8+HL382+HL387</f>
        <v>6276</v>
      </c>
      <c r="HM388" s="283">
        <f>HL388/HK388*100</f>
        <v>100</v>
      </c>
      <c r="HN388" s="283"/>
      <c r="HO388" s="283">
        <f>HO8+HO382+HO387</f>
        <v>8000</v>
      </c>
      <c r="HP388" s="283">
        <f>HP8+HP382+HP387</f>
        <v>8000</v>
      </c>
      <c r="HQ388" s="283">
        <f>HP388/HO388*100</f>
        <v>100</v>
      </c>
      <c r="HR388" s="283"/>
      <c r="HS388" s="283">
        <f>HS8+HS382+HS387</f>
        <v>6725.0425599999999</v>
      </c>
      <c r="HT388" s="283">
        <f>HT8+HT382+HT387</f>
        <v>6725.0425599999999</v>
      </c>
      <c r="HU388" s="283">
        <f>HT388/HS388*100</f>
        <v>100</v>
      </c>
      <c r="HV388" s="283"/>
      <c r="HW388" s="283">
        <f>HW8+HW382+HW387</f>
        <v>100</v>
      </c>
      <c r="HX388" s="283">
        <f>HX8+HX382+HX387</f>
        <v>100</v>
      </c>
      <c r="HY388" s="283">
        <f>HX388/HW388*100</f>
        <v>100</v>
      </c>
      <c r="HZ388" s="283"/>
      <c r="IA388" s="283">
        <f>IA8+IA382+IA387</f>
        <v>78</v>
      </c>
      <c r="IB388" s="283">
        <f>IB8+IB382+IB387</f>
        <v>78</v>
      </c>
      <c r="IC388" s="283">
        <f>IB388/IA388*100</f>
        <v>100</v>
      </c>
      <c r="ID388" s="283"/>
      <c r="IE388" s="283">
        <f>IE8+IE382+IE387</f>
        <v>287125</v>
      </c>
      <c r="IF388" s="283">
        <f>IF8+IF382+IF387</f>
        <v>0</v>
      </c>
      <c r="IG388" s="283">
        <f>IF388/IE388*100</f>
        <v>0</v>
      </c>
      <c r="IH388" s="283"/>
      <c r="II388" s="283">
        <f>II8+II382+II387</f>
        <v>19969</v>
      </c>
      <c r="IJ388" s="283">
        <f>IJ8+IJ382+IJ387</f>
        <v>19583.917600000001</v>
      </c>
      <c r="IK388" s="283">
        <f>IJ388/II388*100</f>
        <v>98.071598978416546</v>
      </c>
      <c r="IL388" s="283"/>
      <c r="IM388" s="283">
        <f>IM8+IM382+IM387</f>
        <v>199000</v>
      </c>
      <c r="IN388" s="283">
        <f>IN8+IN382+IN387</f>
        <v>158445.08799999999</v>
      </c>
      <c r="IO388" s="283">
        <f>IN388/IM388*100</f>
        <v>79.620647236180901</v>
      </c>
      <c r="IP388" s="283"/>
      <c r="IQ388" s="283">
        <f>IQ8+IQ382+IQ387</f>
        <v>20000</v>
      </c>
      <c r="IR388" s="283">
        <f>IR8+IR382+IR387</f>
        <v>20000</v>
      </c>
      <c r="IS388" s="283">
        <f>IR388/IQ388*100</f>
        <v>100</v>
      </c>
    </row>
    <row r="389" spans="1:253" s="12" customFormat="1" ht="22.5" customHeight="1" x14ac:dyDescent="0.2">
      <c r="A389" s="328"/>
      <c r="B389" s="328"/>
      <c r="C389" s="328"/>
      <c r="D389" s="328"/>
      <c r="E389" s="328"/>
      <c r="F389" s="328"/>
      <c r="G389" s="328"/>
      <c r="H389" s="328"/>
      <c r="I389" s="328"/>
      <c r="J389" s="328"/>
      <c r="K389" s="328"/>
      <c r="L389" s="328"/>
      <c r="M389" s="328"/>
      <c r="N389" s="328"/>
      <c r="O389" s="328"/>
      <c r="P389" s="328"/>
      <c r="Q389" s="328"/>
      <c r="R389" s="328"/>
      <c r="S389" s="328"/>
      <c r="T389" s="328"/>
      <c r="U389" s="328"/>
      <c r="V389" s="328"/>
      <c r="W389" s="328"/>
      <c r="X389" s="328"/>
      <c r="Y389" s="328"/>
      <c r="Z389" s="258"/>
      <c r="AA389" s="10"/>
      <c r="AB389" s="10"/>
      <c r="AC389" s="10"/>
      <c r="AD389" s="10"/>
      <c r="AE389" s="10"/>
      <c r="AF389" s="10"/>
      <c r="AG389" s="10"/>
      <c r="AH389" s="10"/>
      <c r="AI389" s="10"/>
      <c r="AJ389" s="10"/>
      <c r="AK389" s="10"/>
      <c r="AL389" s="10"/>
      <c r="AM389" s="10"/>
      <c r="AN389" s="10"/>
      <c r="AO389" s="10"/>
      <c r="AP389" s="10"/>
      <c r="AQ389" s="10"/>
      <c r="AR389" s="10"/>
      <c r="AS389" s="10"/>
      <c r="AT389" s="10"/>
      <c r="AU389" s="10"/>
      <c r="AV389" s="10"/>
      <c r="AW389" s="10"/>
      <c r="AX389" s="10"/>
      <c r="AY389" s="10"/>
      <c r="AZ389" s="10"/>
      <c r="BA389" s="10"/>
      <c r="BB389" s="10"/>
      <c r="BC389" s="10"/>
      <c r="BD389" s="10"/>
      <c r="BE389" s="10"/>
      <c r="BF389" s="10"/>
      <c r="BG389" s="10"/>
      <c r="BH389" s="10"/>
      <c r="BI389" s="10"/>
      <c r="BJ389" s="10"/>
      <c r="BK389" s="10"/>
      <c r="BL389" s="10"/>
      <c r="BM389" s="10"/>
      <c r="BN389" s="10"/>
      <c r="BO389" s="10"/>
      <c r="BP389" s="10"/>
      <c r="BQ389" s="10"/>
      <c r="BR389" s="10"/>
      <c r="BS389" s="10"/>
      <c r="BT389" s="10"/>
      <c r="BU389" s="10"/>
      <c r="BV389" s="10"/>
      <c r="BW389" s="10"/>
      <c r="BX389" s="10"/>
      <c r="BY389" s="10"/>
      <c r="BZ389" s="10"/>
      <c r="CA389" s="10"/>
      <c r="CB389" s="10"/>
      <c r="CC389" s="10"/>
      <c r="CD389" s="10"/>
      <c r="CE389" s="10"/>
      <c r="CF389" s="10"/>
      <c r="CG389" s="10"/>
      <c r="CH389" s="10"/>
      <c r="CI389" s="10"/>
      <c r="CJ389" s="10"/>
      <c r="CK389" s="10"/>
      <c r="CL389" s="10"/>
      <c r="CM389" s="10"/>
      <c r="CN389" s="10"/>
      <c r="CO389" s="10"/>
      <c r="CP389" s="10"/>
      <c r="CQ389" s="10"/>
      <c r="CR389" s="10"/>
      <c r="CS389" s="10"/>
      <c r="CT389" s="10"/>
      <c r="CU389" s="10"/>
      <c r="CV389" s="10"/>
      <c r="CW389" s="10"/>
      <c r="CX389" s="10"/>
      <c r="CY389" s="10"/>
      <c r="CZ389" s="10"/>
      <c r="DA389" s="10"/>
      <c r="DC389" s="10"/>
      <c r="DD389" s="10"/>
      <c r="DE389" s="10"/>
      <c r="DF389" s="10"/>
      <c r="DG389" s="10"/>
      <c r="DH389" s="10"/>
      <c r="DI389" s="10"/>
      <c r="DJ389" s="10"/>
      <c r="DK389" s="10"/>
      <c r="DL389" s="10"/>
      <c r="DM389" s="10"/>
      <c r="DN389" s="10"/>
      <c r="DO389" s="10"/>
      <c r="DP389" s="10"/>
      <c r="DQ389" s="10"/>
      <c r="DR389" s="10"/>
      <c r="DS389" s="10"/>
      <c r="DT389" s="10"/>
      <c r="DU389" s="10"/>
      <c r="DV389" s="10"/>
      <c r="DW389" s="10"/>
      <c r="DX389" s="10"/>
      <c r="DY389" s="10"/>
      <c r="DZ389" s="10"/>
      <c r="EA389" s="10"/>
      <c r="EB389" s="10"/>
      <c r="EC389" s="10"/>
      <c r="ED389" s="10"/>
      <c r="EE389" s="10"/>
      <c r="EF389" s="10"/>
      <c r="EG389" s="10"/>
      <c r="EH389" s="10"/>
      <c r="EI389" s="10"/>
      <c r="EJ389" s="10"/>
      <c r="EK389" s="10"/>
      <c r="EL389" s="10"/>
      <c r="EM389" s="10"/>
      <c r="EN389" s="10"/>
      <c r="EO389" s="10"/>
      <c r="EP389" s="10"/>
      <c r="EQ389" s="10"/>
      <c r="ER389" s="10"/>
      <c r="ES389" s="10"/>
      <c r="ET389" s="10"/>
      <c r="EU389" s="10"/>
      <c r="EV389" s="10"/>
      <c r="EW389" s="10"/>
      <c r="EX389" s="10"/>
      <c r="EY389" s="10"/>
      <c r="EZ389" s="10"/>
      <c r="FA389" s="10"/>
      <c r="FB389" s="10"/>
      <c r="FC389" s="10"/>
      <c r="FD389" s="10"/>
      <c r="FE389" s="10"/>
      <c r="FF389" s="10"/>
      <c r="FG389" s="10"/>
      <c r="FH389" s="10"/>
      <c r="FI389" s="10"/>
      <c r="FJ389" s="10"/>
      <c r="FK389" s="10"/>
      <c r="FL389" s="10"/>
      <c r="FM389" s="10"/>
      <c r="FN389" s="10"/>
      <c r="FO389" s="10"/>
      <c r="FP389" s="10"/>
      <c r="FQ389" s="10"/>
      <c r="FR389" s="10"/>
      <c r="FS389" s="10"/>
      <c r="FT389" s="10"/>
      <c r="FU389" s="10"/>
      <c r="FV389" s="10"/>
      <c r="FW389" s="10"/>
      <c r="FX389" s="10"/>
      <c r="FY389" s="10"/>
      <c r="FZ389" s="10"/>
      <c r="GA389" s="10"/>
      <c r="GB389" s="10"/>
      <c r="GC389" s="10"/>
      <c r="GD389" s="10"/>
      <c r="GE389" s="10"/>
      <c r="GF389" s="10"/>
      <c r="GG389" s="10"/>
      <c r="GH389" s="10"/>
      <c r="GI389" s="10"/>
      <c r="GJ389" s="10"/>
      <c r="GK389" s="10"/>
      <c r="GL389" s="10"/>
      <c r="GM389" s="10"/>
      <c r="GN389" s="10"/>
      <c r="GO389" s="10"/>
      <c r="GP389" s="10"/>
      <c r="GQ389" s="10"/>
      <c r="GR389" s="10"/>
      <c r="GS389" s="10"/>
      <c r="GT389" s="10"/>
      <c r="GU389" s="10"/>
      <c r="GV389" s="10"/>
      <c r="GW389" s="10"/>
      <c r="GX389" s="10"/>
      <c r="GY389" s="10"/>
      <c r="GZ389" s="10"/>
      <c r="HA389" s="10"/>
      <c r="HB389" s="10"/>
      <c r="HC389" s="10"/>
      <c r="HD389" s="10"/>
      <c r="HE389" s="10"/>
      <c r="HF389" s="10"/>
      <c r="HG389" s="10"/>
      <c r="HH389" s="10"/>
      <c r="HI389" s="10"/>
      <c r="HJ389" s="10"/>
      <c r="HK389" s="10"/>
      <c r="HL389" s="10"/>
      <c r="HM389" s="10"/>
      <c r="HN389" s="10"/>
      <c r="HO389" s="10"/>
      <c r="HP389" s="10"/>
      <c r="HQ389" s="10"/>
      <c r="HR389" s="10"/>
      <c r="HS389" s="10"/>
      <c r="HT389" s="10"/>
      <c r="HU389" s="10"/>
      <c r="HV389" s="10"/>
      <c r="HW389" s="10"/>
      <c r="HX389" s="10"/>
      <c r="HY389" s="10"/>
      <c r="HZ389" s="10"/>
      <c r="IA389" s="10"/>
      <c r="IB389" s="10"/>
      <c r="IC389" s="10"/>
      <c r="ID389" s="10"/>
      <c r="IE389" s="10"/>
      <c r="IF389" s="10"/>
      <c r="IG389" s="10"/>
    </row>
    <row r="390" spans="1:253" s="12" customFormat="1" ht="22.5" customHeight="1" x14ac:dyDescent="0.2">
      <c r="A390" s="327" t="s">
        <v>1011</v>
      </c>
      <c r="B390" s="327"/>
      <c r="C390" s="327"/>
      <c r="D390" s="327"/>
      <c r="E390" s="327"/>
      <c r="F390" s="327"/>
      <c r="G390" s="327"/>
      <c r="H390" s="327"/>
      <c r="I390" s="327"/>
      <c r="J390" s="327"/>
      <c r="K390" s="327"/>
      <c r="L390" s="327"/>
      <c r="M390" s="327"/>
      <c r="N390" s="327"/>
      <c r="O390" s="327"/>
      <c r="P390" s="327"/>
      <c r="Q390" s="327"/>
      <c r="R390" s="327"/>
      <c r="S390" s="327"/>
      <c r="T390" s="327"/>
      <c r="U390" s="327"/>
      <c r="V390" s="258"/>
      <c r="W390" s="258"/>
      <c r="X390" s="258"/>
      <c r="Y390" s="258"/>
      <c r="Z390" s="258"/>
      <c r="AA390" s="10"/>
      <c r="AB390" s="10"/>
      <c r="AC390" s="10"/>
      <c r="AD390" s="10"/>
      <c r="AE390" s="10"/>
      <c r="AF390" s="10"/>
      <c r="AG390" s="10"/>
      <c r="AH390" s="10"/>
      <c r="AI390" s="10"/>
      <c r="AJ390" s="10"/>
      <c r="AK390" s="10"/>
      <c r="AL390" s="10"/>
      <c r="AM390" s="10"/>
      <c r="AN390" s="10"/>
      <c r="AO390" s="10"/>
      <c r="AP390" s="10"/>
      <c r="AQ390" s="10"/>
      <c r="AR390" s="10"/>
      <c r="AS390" s="10"/>
      <c r="AT390" s="10"/>
      <c r="AU390" s="10"/>
      <c r="AV390" s="10"/>
      <c r="AW390" s="10"/>
      <c r="AX390" s="10"/>
      <c r="AY390" s="10"/>
      <c r="AZ390" s="10"/>
      <c r="BA390" s="10"/>
      <c r="BB390" s="10"/>
      <c r="BC390" s="10"/>
      <c r="BD390" s="10"/>
      <c r="BE390" s="10"/>
      <c r="BF390" s="10"/>
      <c r="BG390" s="10"/>
      <c r="BH390" s="10"/>
      <c r="BI390" s="10"/>
      <c r="BJ390" s="10"/>
      <c r="BK390" s="10"/>
      <c r="BL390" s="10"/>
      <c r="BM390" s="10"/>
      <c r="BN390" s="10"/>
      <c r="BO390" s="10"/>
      <c r="BP390" s="10"/>
      <c r="BQ390" s="10"/>
      <c r="BR390" s="10"/>
      <c r="BS390" s="10"/>
      <c r="BT390" s="10"/>
      <c r="BU390" s="10"/>
      <c r="BV390" s="10"/>
      <c r="BW390" s="10"/>
      <c r="BX390" s="10"/>
      <c r="BY390" s="10"/>
      <c r="BZ390" s="10"/>
      <c r="CA390" s="10"/>
      <c r="CB390" s="10"/>
      <c r="CC390" s="10"/>
      <c r="CD390" s="10"/>
      <c r="CE390" s="10"/>
      <c r="CF390" s="10"/>
      <c r="CG390" s="10"/>
      <c r="CH390" s="10"/>
      <c r="CI390" s="10"/>
      <c r="CJ390" s="10"/>
      <c r="CK390" s="10"/>
      <c r="CL390" s="10"/>
      <c r="CM390" s="10"/>
      <c r="CN390" s="10"/>
      <c r="CO390" s="10"/>
      <c r="CP390" s="10"/>
      <c r="CQ390" s="10"/>
      <c r="CR390" s="10"/>
      <c r="CS390" s="10"/>
      <c r="CT390" s="10"/>
      <c r="CU390" s="10"/>
      <c r="CV390" s="10"/>
      <c r="CW390" s="10"/>
      <c r="CX390" s="10"/>
      <c r="CY390" s="10"/>
      <c r="CZ390" s="10"/>
      <c r="DA390" s="10"/>
      <c r="DC390" s="10"/>
      <c r="DD390" s="10"/>
      <c r="DE390" s="10"/>
      <c r="DF390" s="10"/>
      <c r="DG390" s="10"/>
      <c r="DH390" s="10"/>
      <c r="DI390" s="10"/>
      <c r="DJ390" s="10"/>
      <c r="DK390" s="10"/>
      <c r="DL390" s="10"/>
      <c r="DM390" s="10"/>
      <c r="DN390" s="10"/>
      <c r="DO390" s="10"/>
      <c r="DP390" s="10"/>
      <c r="DQ390" s="10"/>
      <c r="DR390" s="10"/>
      <c r="DS390" s="10"/>
      <c r="DT390" s="10"/>
      <c r="DU390" s="10"/>
      <c r="DV390" s="10"/>
      <c r="DW390" s="10"/>
      <c r="DX390" s="10"/>
      <c r="DY390" s="10"/>
      <c r="DZ390" s="10"/>
      <c r="EA390" s="10"/>
      <c r="EB390" s="10"/>
      <c r="EC390" s="10"/>
      <c r="ED390" s="10"/>
      <c r="EE390" s="10"/>
      <c r="EF390" s="10"/>
      <c r="EG390" s="10"/>
      <c r="EH390" s="10"/>
      <c r="EI390" s="10"/>
      <c r="EJ390" s="10"/>
      <c r="EK390" s="10"/>
      <c r="EL390" s="10"/>
      <c r="EM390" s="10"/>
      <c r="EN390" s="10"/>
      <c r="EO390" s="10"/>
      <c r="EP390" s="10"/>
      <c r="EQ390" s="10"/>
      <c r="ER390" s="10"/>
      <c r="ES390" s="10"/>
      <c r="ET390" s="10"/>
      <c r="EU390" s="10"/>
      <c r="EV390" s="10"/>
      <c r="EW390" s="10"/>
      <c r="EX390" s="10"/>
      <c r="EY390" s="10"/>
      <c r="EZ390" s="10"/>
      <c r="FA390" s="10"/>
      <c r="FB390" s="10"/>
      <c r="FC390" s="10"/>
      <c r="FD390" s="10"/>
      <c r="FE390" s="10"/>
      <c r="FF390" s="10"/>
      <c r="FG390" s="10"/>
      <c r="FH390" s="10"/>
      <c r="FI390" s="10"/>
      <c r="FJ390" s="10"/>
      <c r="FK390" s="10"/>
      <c r="FL390" s="10"/>
      <c r="FM390" s="10"/>
      <c r="FN390" s="10"/>
      <c r="FO390" s="10"/>
      <c r="FP390" s="10"/>
      <c r="FQ390" s="10"/>
      <c r="FR390" s="10"/>
      <c r="FS390" s="10"/>
      <c r="FT390" s="10"/>
      <c r="FU390" s="10"/>
      <c r="FV390" s="10"/>
      <c r="FW390" s="10"/>
      <c r="FX390" s="10"/>
      <c r="FY390" s="10"/>
      <c r="FZ390" s="10"/>
      <c r="GA390" s="10"/>
      <c r="GB390" s="10"/>
      <c r="GC390" s="10"/>
      <c r="GD390" s="10"/>
      <c r="GE390" s="10"/>
      <c r="GF390" s="10"/>
      <c r="GG390" s="10"/>
      <c r="GH390" s="10"/>
      <c r="GI390" s="10"/>
      <c r="GJ390" s="10"/>
      <c r="GK390" s="10"/>
      <c r="GL390" s="10"/>
      <c r="GM390" s="10"/>
      <c r="GN390" s="10"/>
      <c r="GO390" s="10"/>
      <c r="GP390" s="10"/>
      <c r="GQ390" s="10"/>
      <c r="GR390" s="10"/>
      <c r="GS390" s="10"/>
      <c r="GT390" s="10"/>
      <c r="GU390" s="10"/>
      <c r="GV390" s="10"/>
      <c r="GW390" s="10"/>
      <c r="GX390" s="10"/>
      <c r="GY390" s="10"/>
      <c r="GZ390" s="10"/>
      <c r="HA390" s="10"/>
      <c r="HB390" s="10"/>
      <c r="HC390" s="10"/>
      <c r="HD390" s="10"/>
      <c r="HE390" s="10"/>
      <c r="HF390" s="10"/>
      <c r="HG390" s="10"/>
      <c r="HH390" s="10"/>
      <c r="HI390" s="10"/>
      <c r="HJ390" s="10"/>
      <c r="HK390" s="10"/>
      <c r="HL390" s="10"/>
      <c r="HM390" s="10"/>
      <c r="HN390" s="10"/>
      <c r="HO390" s="10"/>
      <c r="HP390" s="10"/>
      <c r="HQ390" s="10"/>
      <c r="HR390" s="10"/>
      <c r="HS390" s="10"/>
      <c r="HT390" s="10"/>
      <c r="HU390" s="10"/>
      <c r="HV390" s="10"/>
      <c r="HW390" s="10"/>
      <c r="HX390" s="10"/>
      <c r="HY390" s="10"/>
      <c r="HZ390" s="10"/>
      <c r="IA390" s="10"/>
      <c r="IB390" s="10"/>
      <c r="IC390" s="10"/>
      <c r="ID390" s="10"/>
      <c r="IE390" s="10"/>
      <c r="IF390" s="10"/>
      <c r="IG390" s="10"/>
    </row>
    <row r="391" spans="1:253" s="12" customFormat="1" ht="16.5" customHeight="1" x14ac:dyDescent="0.2">
      <c r="A391" s="327" t="s">
        <v>1018</v>
      </c>
      <c r="B391" s="327"/>
      <c r="C391" s="327"/>
      <c r="D391" s="327"/>
      <c r="E391" s="327"/>
      <c r="F391" s="327"/>
      <c r="G391" s="327"/>
      <c r="H391" s="327"/>
      <c r="I391" s="327"/>
      <c r="J391" s="327"/>
      <c r="K391" s="327"/>
      <c r="L391" s="327"/>
      <c r="M391" s="327"/>
      <c r="N391" s="327"/>
      <c r="O391" s="327"/>
      <c r="P391" s="327"/>
      <c r="Q391" s="327"/>
      <c r="R391" s="327"/>
      <c r="S391" s="327"/>
      <c r="T391" s="327"/>
      <c r="U391" s="327"/>
      <c r="V391" s="258"/>
      <c r="W391" s="258"/>
      <c r="X391" s="258"/>
      <c r="Y391" s="258"/>
      <c r="Z391" s="258"/>
      <c r="AA391" s="10"/>
      <c r="AB391" s="10"/>
      <c r="AC391" s="10"/>
      <c r="AD391" s="10"/>
      <c r="AE391" s="10"/>
      <c r="AF391" s="10"/>
      <c r="AG391" s="10"/>
      <c r="AH391" s="10"/>
      <c r="AI391" s="10"/>
      <c r="AJ391" s="10"/>
      <c r="AK391" s="10"/>
      <c r="AL391" s="10"/>
      <c r="AM391" s="10"/>
      <c r="AN391" s="10"/>
      <c r="AO391" s="10"/>
      <c r="AP391" s="10"/>
      <c r="AQ391" s="10"/>
      <c r="AR391" s="10"/>
      <c r="AS391" s="10"/>
      <c r="AT391" s="10"/>
      <c r="AU391" s="10"/>
      <c r="AV391" s="10"/>
      <c r="AW391" s="10"/>
      <c r="AX391" s="10"/>
      <c r="AY391" s="10"/>
      <c r="AZ391" s="10"/>
      <c r="BA391" s="10"/>
      <c r="BB391" s="10"/>
      <c r="BC391" s="10"/>
      <c r="BD391" s="10"/>
      <c r="BE391" s="10"/>
      <c r="BF391" s="10"/>
      <c r="BG391" s="10"/>
      <c r="BH391" s="10"/>
      <c r="BI391" s="10"/>
      <c r="BJ391" s="10"/>
      <c r="BK391" s="10"/>
      <c r="BL391" s="10"/>
      <c r="BM391" s="10"/>
      <c r="BN391" s="10"/>
      <c r="BO391" s="10"/>
      <c r="BP391" s="10"/>
      <c r="BQ391" s="10"/>
      <c r="BR391" s="10"/>
      <c r="BS391" s="10"/>
      <c r="BT391" s="10"/>
      <c r="BU391" s="10"/>
      <c r="BV391" s="10"/>
      <c r="BW391" s="10"/>
      <c r="BX391" s="10"/>
      <c r="BY391" s="10"/>
      <c r="BZ391" s="10"/>
      <c r="CA391" s="10"/>
      <c r="CB391" s="10"/>
      <c r="CC391" s="10"/>
      <c r="CD391" s="10"/>
      <c r="CE391" s="10"/>
      <c r="CF391" s="10"/>
      <c r="CG391" s="10"/>
      <c r="CH391" s="10"/>
      <c r="CI391" s="10"/>
      <c r="CJ391" s="10"/>
      <c r="CK391" s="10"/>
      <c r="CL391" s="10"/>
      <c r="CM391" s="10"/>
      <c r="CN391" s="10"/>
      <c r="CO391" s="10"/>
      <c r="CP391" s="10"/>
      <c r="CQ391" s="10"/>
      <c r="CR391" s="10"/>
      <c r="CS391" s="10"/>
      <c r="CT391" s="10"/>
      <c r="CU391" s="10"/>
      <c r="CV391" s="10"/>
      <c r="CW391" s="10"/>
      <c r="CX391" s="10"/>
      <c r="CY391" s="10"/>
      <c r="CZ391" s="10"/>
      <c r="DA391" s="10"/>
      <c r="DC391" s="10"/>
      <c r="DD391" s="10"/>
      <c r="DE391" s="10"/>
      <c r="DF391" s="10"/>
      <c r="DG391" s="10"/>
      <c r="DH391" s="10"/>
      <c r="DI391" s="10"/>
      <c r="DJ391" s="10"/>
      <c r="DK391" s="10"/>
      <c r="DL391" s="10"/>
      <c r="DM391" s="10"/>
      <c r="DN391" s="10"/>
      <c r="DO391" s="10"/>
      <c r="DP391" s="10"/>
      <c r="DQ391" s="10"/>
      <c r="DR391" s="10"/>
      <c r="DS391" s="10"/>
      <c r="DT391" s="10"/>
      <c r="DU391" s="10"/>
      <c r="DV391" s="10"/>
      <c r="DW391" s="10"/>
      <c r="DX391" s="10"/>
      <c r="DY391" s="10"/>
      <c r="DZ391" s="10"/>
      <c r="EA391" s="10"/>
      <c r="EB391" s="10"/>
      <c r="EC391" s="10"/>
      <c r="ED391" s="10"/>
      <c r="EE391" s="10"/>
      <c r="EF391" s="10"/>
      <c r="EG391" s="10"/>
      <c r="EH391" s="10"/>
      <c r="EI391" s="10"/>
      <c r="EJ391" s="10"/>
      <c r="EK391" s="10"/>
      <c r="EL391" s="10"/>
      <c r="EM391" s="10"/>
      <c r="EN391" s="10"/>
      <c r="EO391" s="10"/>
      <c r="EP391" s="10"/>
      <c r="EQ391" s="10"/>
      <c r="ER391" s="10"/>
      <c r="ES391" s="10"/>
      <c r="ET391" s="10"/>
      <c r="EU391" s="10"/>
      <c r="EV391" s="10"/>
      <c r="EW391" s="10"/>
      <c r="EX391" s="10"/>
      <c r="EY391" s="10"/>
      <c r="EZ391" s="10"/>
      <c r="FA391" s="10"/>
      <c r="FB391" s="10"/>
      <c r="FC391" s="10"/>
      <c r="FD391" s="10"/>
      <c r="FE391" s="10"/>
      <c r="FF391" s="10"/>
      <c r="FG391" s="10"/>
      <c r="FH391" s="10"/>
      <c r="FI391" s="10"/>
      <c r="FJ391" s="10"/>
      <c r="FK391" s="10"/>
      <c r="FL391" s="10"/>
      <c r="FM391" s="10"/>
      <c r="FN391" s="10"/>
      <c r="FO391" s="10"/>
      <c r="FP391" s="10"/>
      <c r="FQ391" s="10"/>
      <c r="FR391" s="10"/>
      <c r="FS391" s="10"/>
      <c r="FT391" s="10"/>
      <c r="FU391" s="10"/>
      <c r="FV391" s="10"/>
      <c r="FW391" s="10"/>
      <c r="FX391" s="10"/>
      <c r="FY391" s="10"/>
      <c r="FZ391" s="10"/>
      <c r="GA391" s="10"/>
      <c r="GB391" s="10"/>
      <c r="GC391" s="10"/>
      <c r="GD391" s="10"/>
      <c r="GE391" s="10"/>
      <c r="GF391" s="10"/>
      <c r="GG391" s="10"/>
      <c r="GH391" s="10"/>
      <c r="GI391" s="10"/>
      <c r="GJ391" s="10"/>
      <c r="GK391" s="10"/>
      <c r="GL391" s="10"/>
      <c r="GM391" s="10"/>
      <c r="GN391" s="10"/>
      <c r="GO391" s="10"/>
      <c r="GP391" s="10"/>
      <c r="GQ391" s="10"/>
      <c r="GR391" s="10"/>
      <c r="GS391" s="10"/>
      <c r="GT391" s="10"/>
      <c r="GU391" s="10"/>
      <c r="GV391" s="10"/>
      <c r="GW391" s="10"/>
      <c r="GX391" s="10"/>
      <c r="GY391" s="10"/>
      <c r="GZ391" s="10"/>
      <c r="HA391" s="10"/>
      <c r="HB391" s="10"/>
      <c r="HC391" s="10"/>
      <c r="HD391" s="10"/>
      <c r="HE391" s="10"/>
      <c r="HF391" s="10"/>
      <c r="HG391" s="10"/>
      <c r="HH391" s="10"/>
      <c r="HI391" s="10"/>
      <c r="HJ391" s="10"/>
      <c r="HK391" s="10"/>
      <c r="HL391" s="10"/>
      <c r="HM391" s="10"/>
      <c r="HN391" s="10"/>
      <c r="HO391" s="10"/>
      <c r="HP391" s="10"/>
      <c r="HQ391" s="10"/>
      <c r="HR391" s="10"/>
      <c r="HS391" s="10"/>
      <c r="HT391" s="10"/>
      <c r="HU391" s="10"/>
      <c r="HV391" s="10"/>
      <c r="HW391" s="10"/>
      <c r="HX391" s="10"/>
      <c r="HY391" s="10"/>
      <c r="HZ391" s="10"/>
      <c r="IA391" s="10"/>
      <c r="IB391" s="10"/>
      <c r="IC391" s="10"/>
      <c r="ID391" s="10"/>
      <c r="IE391" s="10"/>
      <c r="IF391" s="10"/>
      <c r="IG391" s="10"/>
    </row>
    <row r="392" spans="1:253" s="10" customFormat="1" ht="48.75" customHeight="1" x14ac:dyDescent="0.2">
      <c r="A392" s="300" t="s">
        <v>1148</v>
      </c>
      <c r="B392" s="300"/>
      <c r="C392" s="300"/>
      <c r="D392" s="300"/>
      <c r="E392" s="300"/>
      <c r="F392" s="300"/>
      <c r="G392" s="300"/>
      <c r="H392" s="300"/>
      <c r="I392" s="300"/>
      <c r="J392" s="300"/>
      <c r="K392" s="300"/>
      <c r="L392" s="300"/>
      <c r="M392" s="300"/>
      <c r="N392" s="300"/>
      <c r="O392" s="300"/>
      <c r="P392" s="300"/>
      <c r="Q392" s="300"/>
      <c r="R392" s="300"/>
      <c r="S392" s="300"/>
      <c r="T392" s="300"/>
      <c r="U392" s="300"/>
      <c r="V392" s="143"/>
      <c r="W392" s="143"/>
      <c r="X392" s="143"/>
      <c r="Y392" s="143"/>
      <c r="Z392" s="277"/>
      <c r="AA392" s="16"/>
      <c r="AU392" s="16"/>
      <c r="AV392" s="16"/>
      <c r="AW392" s="16"/>
      <c r="AX392" s="16"/>
      <c r="AY392" s="16"/>
      <c r="AZ392" s="16"/>
    </row>
    <row r="393" spans="1:253" s="12" customFormat="1" ht="33.75" customHeight="1" x14ac:dyDescent="0.2">
      <c r="A393" s="327" t="s">
        <v>1149</v>
      </c>
      <c r="B393" s="327"/>
      <c r="C393" s="327"/>
      <c r="D393" s="327"/>
      <c r="E393" s="327"/>
      <c r="F393" s="327"/>
      <c r="G393" s="327"/>
      <c r="H393" s="327"/>
      <c r="I393" s="327"/>
      <c r="J393" s="327"/>
      <c r="K393" s="327"/>
      <c r="L393" s="327"/>
      <c r="M393" s="327"/>
      <c r="N393" s="327"/>
      <c r="O393" s="327"/>
      <c r="P393" s="327"/>
      <c r="Q393" s="327"/>
      <c r="R393" s="327"/>
      <c r="S393" s="327"/>
      <c r="T393" s="327"/>
      <c r="U393" s="327"/>
      <c r="V393" s="248"/>
      <c r="W393" s="248"/>
      <c r="X393" s="248"/>
      <c r="Y393" s="248"/>
      <c r="Z393" s="258"/>
      <c r="AA393" s="10"/>
      <c r="AB393" s="10"/>
      <c r="AC393" s="10"/>
      <c r="AD393" s="10"/>
      <c r="AE393" s="10"/>
      <c r="AF393" s="10"/>
      <c r="AG393" s="10"/>
      <c r="AH393" s="10"/>
      <c r="AI393" s="10"/>
      <c r="AJ393" s="10"/>
      <c r="AK393" s="10"/>
      <c r="AL393" s="10"/>
      <c r="AM393" s="10"/>
      <c r="AN393" s="10"/>
      <c r="AO393" s="10"/>
      <c r="AP393" s="10"/>
      <c r="AQ393" s="10"/>
      <c r="AR393" s="10"/>
      <c r="AS393" s="10"/>
      <c r="AT393" s="10"/>
      <c r="AU393" s="10"/>
      <c r="AV393" s="10"/>
      <c r="AW393" s="10"/>
      <c r="AX393" s="10"/>
      <c r="AY393" s="10"/>
      <c r="AZ393" s="10"/>
      <c r="BA393" s="10"/>
      <c r="BB393" s="10"/>
      <c r="BC393" s="10"/>
      <c r="BD393" s="10"/>
      <c r="BE393" s="10"/>
      <c r="BF393" s="10"/>
      <c r="BG393" s="10"/>
      <c r="BH393" s="10"/>
      <c r="BI393" s="10"/>
      <c r="BJ393" s="10"/>
      <c r="BK393" s="10"/>
      <c r="BL393" s="10"/>
      <c r="BM393" s="10"/>
      <c r="BN393" s="10"/>
      <c r="BO393" s="10"/>
      <c r="BP393" s="10"/>
      <c r="BQ393" s="10"/>
      <c r="BR393" s="10"/>
      <c r="BS393" s="10"/>
      <c r="BT393" s="10"/>
      <c r="BU393" s="10"/>
      <c r="BV393" s="10"/>
      <c r="BW393" s="10"/>
      <c r="BX393" s="10"/>
      <c r="BY393" s="10"/>
      <c r="BZ393" s="10"/>
      <c r="CA393" s="10"/>
      <c r="CB393" s="10"/>
      <c r="CC393" s="10"/>
      <c r="CD393" s="10"/>
      <c r="CE393" s="10"/>
      <c r="CF393" s="10"/>
      <c r="CG393" s="10"/>
      <c r="CH393" s="10"/>
      <c r="CI393" s="10"/>
      <c r="CJ393" s="10"/>
      <c r="CK393" s="10"/>
      <c r="CL393" s="10"/>
      <c r="CM393" s="10"/>
      <c r="CN393" s="10"/>
      <c r="CO393" s="10"/>
      <c r="CP393" s="10"/>
      <c r="CQ393" s="10"/>
      <c r="CR393" s="10"/>
      <c r="CS393" s="10"/>
      <c r="CT393" s="10"/>
      <c r="CU393" s="10"/>
      <c r="CV393" s="10"/>
      <c r="CW393" s="10"/>
      <c r="CX393" s="10"/>
      <c r="CY393" s="10"/>
      <c r="CZ393" s="10"/>
      <c r="DA393" s="10"/>
      <c r="DC393" s="10"/>
      <c r="DD393" s="10"/>
      <c r="DE393" s="10"/>
      <c r="DF393" s="10"/>
      <c r="DG393" s="10"/>
      <c r="DH393" s="10"/>
      <c r="DI393" s="10"/>
      <c r="DJ393" s="10"/>
      <c r="DK393" s="10"/>
      <c r="DL393" s="10"/>
      <c r="DM393" s="10"/>
      <c r="DN393" s="10"/>
      <c r="DO393" s="10"/>
      <c r="DP393" s="10"/>
      <c r="DQ393" s="10"/>
      <c r="DR393" s="10"/>
      <c r="DS393" s="10"/>
      <c r="DT393" s="10"/>
      <c r="DU393" s="10"/>
      <c r="DV393" s="10"/>
      <c r="DW393" s="10"/>
      <c r="DX393" s="10"/>
      <c r="DY393" s="10"/>
      <c r="DZ393" s="10"/>
      <c r="EA393" s="10"/>
      <c r="EB393" s="10"/>
      <c r="EC393" s="10"/>
      <c r="ED393" s="10"/>
      <c r="EE393" s="10"/>
      <c r="EF393" s="10"/>
      <c r="EG393" s="10"/>
      <c r="EH393" s="10"/>
      <c r="EI393" s="10"/>
      <c r="EJ393" s="10"/>
      <c r="EK393" s="10"/>
      <c r="EL393" s="10"/>
      <c r="EM393" s="10"/>
      <c r="EN393" s="10"/>
      <c r="EO393" s="10"/>
      <c r="EP393" s="10"/>
      <c r="EQ393" s="10"/>
      <c r="ER393" s="10"/>
      <c r="ES393" s="10"/>
      <c r="ET393" s="10"/>
      <c r="EU393" s="10"/>
      <c r="EV393" s="10"/>
      <c r="EW393" s="10"/>
      <c r="EX393" s="10"/>
      <c r="EY393" s="10"/>
      <c r="EZ393" s="10"/>
      <c r="FA393" s="10"/>
      <c r="FB393" s="10"/>
      <c r="FC393" s="10"/>
      <c r="FD393" s="10"/>
      <c r="FE393" s="10"/>
      <c r="FF393" s="10"/>
      <c r="FG393" s="10"/>
      <c r="FH393" s="10"/>
      <c r="FI393" s="10"/>
      <c r="FJ393" s="10"/>
      <c r="FK393" s="10"/>
      <c r="FL393" s="10"/>
      <c r="FM393" s="10"/>
      <c r="FN393" s="10"/>
      <c r="FO393" s="10"/>
      <c r="FP393" s="10"/>
      <c r="FQ393" s="10"/>
      <c r="FR393" s="10"/>
      <c r="FS393" s="10"/>
      <c r="FT393" s="10"/>
      <c r="FU393" s="10"/>
      <c r="FV393" s="10"/>
      <c r="FW393" s="10"/>
      <c r="FX393" s="10"/>
      <c r="FY393" s="10"/>
      <c r="FZ393" s="10"/>
      <c r="GA393" s="10"/>
      <c r="GB393" s="10"/>
      <c r="GC393" s="10"/>
      <c r="GD393" s="10"/>
      <c r="GE393" s="10"/>
      <c r="GF393" s="10"/>
      <c r="GG393" s="10"/>
      <c r="GH393" s="10"/>
      <c r="GI393" s="10"/>
      <c r="GJ393" s="10"/>
      <c r="GK393" s="10"/>
      <c r="GL393" s="10"/>
      <c r="GM393" s="10"/>
      <c r="GN393" s="10"/>
      <c r="GO393" s="10"/>
      <c r="GP393" s="10"/>
      <c r="GQ393" s="10"/>
      <c r="GR393" s="10"/>
      <c r="GS393" s="10"/>
      <c r="GT393" s="10"/>
      <c r="GU393" s="10"/>
      <c r="GV393" s="10"/>
      <c r="GW393" s="10"/>
      <c r="GX393" s="10"/>
      <c r="GY393" s="10"/>
      <c r="GZ393" s="10"/>
      <c r="HA393" s="10"/>
      <c r="HB393" s="10"/>
      <c r="HC393" s="10"/>
      <c r="HD393" s="10"/>
      <c r="HE393" s="10"/>
      <c r="HF393" s="10"/>
      <c r="HG393" s="10"/>
      <c r="HH393" s="10"/>
      <c r="HI393" s="10"/>
      <c r="HJ393" s="10"/>
      <c r="HK393" s="10"/>
      <c r="HL393" s="10"/>
      <c r="HM393" s="10"/>
      <c r="HN393" s="10"/>
      <c r="HO393" s="10"/>
      <c r="HP393" s="10"/>
      <c r="HQ393" s="10"/>
      <c r="HR393" s="10"/>
      <c r="HS393" s="10"/>
      <c r="HT393" s="10"/>
      <c r="HU393" s="10"/>
      <c r="HV393" s="10"/>
      <c r="HW393" s="10"/>
      <c r="HX393" s="10"/>
      <c r="HY393" s="10"/>
      <c r="HZ393" s="10"/>
      <c r="IA393" s="10"/>
      <c r="IB393" s="10"/>
      <c r="IC393" s="10"/>
      <c r="ID393" s="10"/>
      <c r="IE393" s="10"/>
      <c r="IF393" s="10"/>
      <c r="IG393" s="10"/>
    </row>
    <row r="394" spans="1:253" s="288" customFormat="1" ht="38.25" customHeight="1" x14ac:dyDescent="0.2">
      <c r="A394" s="327" t="s">
        <v>1150</v>
      </c>
      <c r="B394" s="327"/>
      <c r="C394" s="327"/>
      <c r="D394" s="327"/>
      <c r="E394" s="327"/>
      <c r="F394" s="327"/>
      <c r="G394" s="327"/>
      <c r="H394" s="327"/>
      <c r="I394" s="327"/>
      <c r="J394" s="327"/>
      <c r="K394" s="327"/>
      <c r="L394" s="327"/>
      <c r="M394" s="327"/>
      <c r="N394" s="327"/>
      <c r="O394" s="327"/>
      <c r="P394" s="327"/>
      <c r="Q394" s="327"/>
      <c r="R394" s="327"/>
      <c r="S394" s="327"/>
      <c r="T394" s="327"/>
      <c r="U394" s="327"/>
      <c r="V394" s="248"/>
      <c r="W394" s="248"/>
      <c r="X394" s="248"/>
      <c r="Y394" s="248"/>
      <c r="Z394" s="280"/>
      <c r="AB394" s="290"/>
      <c r="AU394" s="290"/>
      <c r="AY394" s="290"/>
    </row>
    <row r="395" spans="1:253" s="288" customFormat="1" ht="38.25" customHeight="1" x14ac:dyDescent="0.2">
      <c r="A395" s="327" t="s">
        <v>1151</v>
      </c>
      <c r="B395" s="327"/>
      <c r="C395" s="327"/>
      <c r="D395" s="327"/>
      <c r="E395" s="327"/>
      <c r="F395" s="327"/>
      <c r="G395" s="327"/>
      <c r="H395" s="327"/>
      <c r="I395" s="327"/>
      <c r="J395" s="327"/>
      <c r="K395" s="327"/>
      <c r="L395" s="327"/>
      <c r="M395" s="327"/>
      <c r="N395" s="327"/>
      <c r="O395" s="327"/>
      <c r="P395" s="327"/>
      <c r="Q395" s="327"/>
      <c r="R395" s="327"/>
      <c r="S395" s="327"/>
      <c r="T395" s="327"/>
      <c r="U395" s="327"/>
      <c r="V395" s="248"/>
      <c r="W395" s="248"/>
      <c r="X395" s="248"/>
      <c r="Y395" s="248"/>
      <c r="Z395" s="280"/>
      <c r="AY395" s="290"/>
    </row>
    <row r="396" spans="1:253" s="53" customFormat="1" ht="38.25" customHeight="1" x14ac:dyDescent="0.2">
      <c r="A396" s="327" t="s">
        <v>1152</v>
      </c>
      <c r="B396" s="327"/>
      <c r="C396" s="327"/>
      <c r="D396" s="327"/>
      <c r="E396" s="327"/>
      <c r="F396" s="327"/>
      <c r="G396" s="327"/>
      <c r="H396" s="327"/>
      <c r="I396" s="327"/>
      <c r="J396" s="327"/>
      <c r="K396" s="327"/>
      <c r="L396" s="327"/>
      <c r="M396" s="327"/>
      <c r="N396" s="327"/>
      <c r="O396" s="327"/>
      <c r="P396" s="327"/>
      <c r="Q396" s="327"/>
      <c r="R396" s="327"/>
      <c r="S396" s="327"/>
      <c r="T396" s="327"/>
      <c r="U396" s="327"/>
      <c r="V396" s="248"/>
      <c r="W396" s="248"/>
      <c r="X396" s="248"/>
      <c r="Y396" s="248"/>
      <c r="Z396" s="258"/>
      <c r="AA396" s="288"/>
      <c r="AB396" s="288"/>
      <c r="AC396" s="288"/>
      <c r="AD396" s="288"/>
      <c r="AE396" s="288"/>
      <c r="AF396" s="288"/>
      <c r="AG396" s="288"/>
      <c r="AH396" s="288"/>
      <c r="AI396" s="288"/>
      <c r="AJ396" s="288"/>
      <c r="AK396" s="288"/>
      <c r="AL396" s="288"/>
      <c r="AM396" s="288"/>
      <c r="AN396" s="288"/>
      <c r="AO396" s="288"/>
      <c r="AP396" s="288"/>
      <c r="AQ396" s="288"/>
      <c r="AR396" s="288"/>
      <c r="AS396" s="288"/>
      <c r="AT396" s="288"/>
      <c r="AU396" s="288"/>
      <c r="AV396" s="288"/>
      <c r="AW396" s="288"/>
      <c r="AX396" s="288"/>
      <c r="AY396" s="290"/>
      <c r="AZ396" s="288"/>
      <c r="BA396" s="288"/>
      <c r="BB396" s="288"/>
      <c r="BC396" s="288"/>
      <c r="BD396" s="288"/>
      <c r="BE396" s="288"/>
      <c r="BF396" s="288"/>
      <c r="BG396" s="288"/>
      <c r="BH396" s="288"/>
      <c r="BI396" s="288"/>
      <c r="BJ396" s="288"/>
      <c r="BK396" s="288"/>
      <c r="BL396" s="288"/>
      <c r="BM396" s="288"/>
      <c r="BN396" s="288"/>
      <c r="BO396" s="288"/>
      <c r="BP396" s="288"/>
      <c r="BQ396" s="288"/>
      <c r="BR396" s="288"/>
      <c r="BS396" s="288"/>
      <c r="BT396" s="288"/>
      <c r="BU396" s="288"/>
      <c r="BV396" s="288"/>
      <c r="BW396" s="288"/>
      <c r="BX396" s="288"/>
      <c r="BY396" s="288"/>
      <c r="BZ396" s="288"/>
      <c r="CA396" s="288"/>
      <c r="CB396" s="288"/>
      <c r="CC396" s="288"/>
      <c r="CD396" s="288"/>
      <c r="CE396" s="288"/>
      <c r="CF396" s="288"/>
      <c r="CG396" s="288"/>
      <c r="CH396" s="288"/>
      <c r="CI396" s="288"/>
      <c r="CJ396" s="288"/>
      <c r="CK396" s="288"/>
      <c r="CL396" s="288"/>
      <c r="CM396" s="288"/>
      <c r="CN396" s="288"/>
      <c r="CO396" s="288"/>
      <c r="CP396" s="288"/>
      <c r="CQ396" s="288"/>
      <c r="CR396" s="288"/>
      <c r="CS396" s="288"/>
      <c r="CT396" s="288"/>
      <c r="CU396" s="288"/>
      <c r="CV396" s="288"/>
      <c r="CW396" s="288"/>
      <c r="CX396" s="288"/>
      <c r="CY396" s="288"/>
      <c r="CZ396" s="288"/>
      <c r="DA396" s="288"/>
      <c r="DC396" s="288"/>
      <c r="DD396" s="288"/>
      <c r="DE396" s="288"/>
      <c r="DF396" s="288"/>
      <c r="DG396" s="288"/>
      <c r="DH396" s="288"/>
      <c r="DI396" s="288"/>
      <c r="DJ396" s="288"/>
      <c r="DK396" s="288"/>
      <c r="DL396" s="288"/>
      <c r="DM396" s="288"/>
      <c r="DN396" s="288"/>
      <c r="DO396" s="288"/>
      <c r="DP396" s="288"/>
      <c r="DQ396" s="288"/>
      <c r="DR396" s="288"/>
      <c r="DS396" s="288"/>
      <c r="DT396" s="288"/>
      <c r="DU396" s="288"/>
      <c r="DV396" s="288"/>
      <c r="DW396" s="288"/>
      <c r="DX396" s="288"/>
      <c r="DY396" s="288"/>
      <c r="DZ396" s="288"/>
      <c r="EA396" s="288"/>
      <c r="EB396" s="288"/>
      <c r="EC396" s="288"/>
      <c r="ED396" s="288"/>
      <c r="EE396" s="288"/>
      <c r="EF396" s="288"/>
      <c r="EG396" s="288"/>
      <c r="EH396" s="288"/>
      <c r="EI396" s="288"/>
      <c r="EJ396" s="288"/>
      <c r="EK396" s="288"/>
      <c r="EL396" s="288"/>
      <c r="EM396" s="288"/>
      <c r="EN396" s="288"/>
      <c r="EO396" s="288"/>
      <c r="EP396" s="288"/>
      <c r="EQ396" s="288"/>
      <c r="ER396" s="288"/>
      <c r="ES396" s="288"/>
      <c r="ET396" s="288"/>
      <c r="EU396" s="288"/>
      <c r="EV396" s="288"/>
      <c r="EW396" s="288"/>
      <c r="EX396" s="288"/>
      <c r="EY396" s="288"/>
      <c r="EZ396" s="288"/>
      <c r="FA396" s="288"/>
      <c r="FB396" s="288"/>
      <c r="FC396" s="288"/>
      <c r="FD396" s="288"/>
      <c r="FE396" s="288"/>
      <c r="FF396" s="288"/>
      <c r="FG396" s="288"/>
      <c r="FH396" s="288"/>
      <c r="FI396" s="288"/>
      <c r="FJ396" s="288"/>
      <c r="FK396" s="288"/>
      <c r="FL396" s="288"/>
      <c r="FM396" s="288"/>
      <c r="FN396" s="288"/>
      <c r="FO396" s="288"/>
      <c r="FP396" s="288"/>
      <c r="FQ396" s="288"/>
      <c r="FR396" s="288"/>
      <c r="FS396" s="288"/>
      <c r="FT396" s="288"/>
      <c r="FU396" s="288"/>
      <c r="FV396" s="288"/>
      <c r="FW396" s="288"/>
      <c r="FX396" s="288"/>
      <c r="FY396" s="288"/>
      <c r="FZ396" s="288"/>
      <c r="GA396" s="288"/>
      <c r="GB396" s="288"/>
      <c r="GC396" s="288"/>
      <c r="GD396" s="288"/>
      <c r="GE396" s="288"/>
      <c r="GF396" s="288"/>
      <c r="GG396" s="288"/>
      <c r="GH396" s="288"/>
      <c r="GI396" s="288"/>
      <c r="GJ396" s="288"/>
      <c r="GK396" s="288"/>
      <c r="GL396" s="288"/>
      <c r="GM396" s="288"/>
      <c r="GN396" s="288"/>
      <c r="GO396" s="288"/>
      <c r="GP396" s="288"/>
      <c r="GQ396" s="288"/>
      <c r="GR396" s="288"/>
      <c r="GS396" s="288"/>
      <c r="GT396" s="288"/>
      <c r="GU396" s="288"/>
      <c r="GV396" s="288"/>
      <c r="GW396" s="288"/>
      <c r="GX396" s="288"/>
      <c r="GY396" s="288"/>
      <c r="GZ396" s="288"/>
      <c r="HA396" s="288"/>
      <c r="HB396" s="288"/>
      <c r="HC396" s="288"/>
      <c r="HD396" s="288"/>
      <c r="HE396" s="288"/>
      <c r="HF396" s="288"/>
      <c r="HG396" s="288"/>
      <c r="HH396" s="288"/>
      <c r="HI396" s="288"/>
      <c r="HJ396" s="288"/>
      <c r="HK396" s="288"/>
      <c r="HL396" s="288"/>
      <c r="HM396" s="288"/>
      <c r="HN396" s="288"/>
      <c r="HO396" s="288"/>
      <c r="HP396" s="288"/>
      <c r="HQ396" s="288"/>
      <c r="HR396" s="288"/>
      <c r="HS396" s="288"/>
      <c r="HT396" s="288"/>
      <c r="HU396" s="288"/>
      <c r="HV396" s="288"/>
      <c r="HW396" s="288"/>
      <c r="HX396" s="288"/>
      <c r="HY396" s="288"/>
      <c r="HZ396" s="288"/>
      <c r="IA396" s="288"/>
      <c r="IB396" s="288"/>
      <c r="IC396" s="288"/>
      <c r="ID396" s="288"/>
      <c r="IE396" s="288"/>
      <c r="IF396" s="288"/>
      <c r="IG396" s="288"/>
    </row>
    <row r="397" spans="1:253" s="288" customFormat="1" ht="38.25" customHeight="1" x14ac:dyDescent="0.2">
      <c r="A397" s="327" t="s">
        <v>1153</v>
      </c>
      <c r="B397" s="327"/>
      <c r="C397" s="327"/>
      <c r="D397" s="327"/>
      <c r="E397" s="327"/>
      <c r="F397" s="327"/>
      <c r="G397" s="327"/>
      <c r="H397" s="327"/>
      <c r="I397" s="327"/>
      <c r="J397" s="327"/>
      <c r="K397" s="327"/>
      <c r="L397" s="327"/>
      <c r="M397" s="327"/>
      <c r="N397" s="327"/>
      <c r="O397" s="327"/>
      <c r="P397" s="327"/>
      <c r="Q397" s="327"/>
      <c r="R397" s="327"/>
      <c r="S397" s="327"/>
      <c r="T397" s="327"/>
      <c r="U397" s="327"/>
      <c r="V397" s="248"/>
      <c r="W397" s="248"/>
      <c r="X397" s="248"/>
      <c r="Y397" s="248"/>
      <c r="Z397" s="280"/>
      <c r="AY397" s="290"/>
    </row>
    <row r="398" spans="1:253" s="288" customFormat="1" ht="32.25" customHeight="1" x14ac:dyDescent="0.2">
      <c r="A398" s="327" t="s">
        <v>1154</v>
      </c>
      <c r="B398" s="327"/>
      <c r="C398" s="327"/>
      <c r="D398" s="327"/>
      <c r="E398" s="327"/>
      <c r="F398" s="327"/>
      <c r="G398" s="327"/>
      <c r="H398" s="327"/>
      <c r="I398" s="327"/>
      <c r="J398" s="327"/>
      <c r="K398" s="327"/>
      <c r="L398" s="327"/>
      <c r="M398" s="327"/>
      <c r="N398" s="327"/>
      <c r="O398" s="327"/>
      <c r="P398" s="327"/>
      <c r="Q398" s="327"/>
      <c r="R398" s="327"/>
      <c r="S398" s="327"/>
      <c r="T398" s="327"/>
      <c r="U398" s="327"/>
      <c r="V398" s="248"/>
      <c r="W398" s="248"/>
      <c r="X398" s="248"/>
      <c r="Y398" s="248"/>
      <c r="Z398" s="280"/>
      <c r="AY398" s="290"/>
    </row>
    <row r="399" spans="1:253" s="288" customFormat="1" ht="39.75" customHeight="1" x14ac:dyDescent="0.2">
      <c r="A399" s="300" t="s">
        <v>1155</v>
      </c>
      <c r="B399" s="300"/>
      <c r="C399" s="300"/>
      <c r="D399" s="300"/>
      <c r="E399" s="300"/>
      <c r="F399" s="300"/>
      <c r="G399" s="300"/>
      <c r="H399" s="300"/>
      <c r="I399" s="300"/>
      <c r="J399" s="300"/>
      <c r="K399" s="300"/>
      <c r="L399" s="300"/>
      <c r="M399" s="300"/>
      <c r="N399" s="300"/>
      <c r="O399" s="300"/>
      <c r="P399" s="300"/>
      <c r="Q399" s="300"/>
      <c r="R399" s="300"/>
      <c r="S399" s="300"/>
      <c r="T399" s="300"/>
      <c r="U399" s="300"/>
      <c r="V399" s="143"/>
      <c r="W399" s="143"/>
      <c r="X399" s="143"/>
      <c r="Y399" s="143"/>
      <c r="Z399" s="277"/>
      <c r="AY399" s="290"/>
    </row>
    <row r="400" spans="1:253" s="288" customFormat="1" ht="39.75" customHeight="1" x14ac:dyDescent="0.2">
      <c r="A400" s="300" t="s">
        <v>1156</v>
      </c>
      <c r="B400" s="300"/>
      <c r="C400" s="300"/>
      <c r="D400" s="300"/>
      <c r="E400" s="300"/>
      <c r="F400" s="300"/>
      <c r="G400" s="300"/>
      <c r="H400" s="300"/>
      <c r="I400" s="300"/>
      <c r="J400" s="300"/>
      <c r="K400" s="300"/>
      <c r="L400" s="300"/>
      <c r="M400" s="300"/>
      <c r="N400" s="300"/>
      <c r="O400" s="300"/>
      <c r="P400" s="300"/>
      <c r="Q400" s="300"/>
      <c r="R400" s="300"/>
      <c r="S400" s="300"/>
      <c r="T400" s="300"/>
      <c r="U400" s="300"/>
      <c r="V400" s="143"/>
      <c r="W400" s="143"/>
      <c r="X400" s="143"/>
      <c r="Y400" s="143"/>
      <c r="Z400" s="277"/>
      <c r="AY400" s="290"/>
    </row>
    <row r="401" spans="1:241" s="53" customFormat="1" ht="39.75" customHeight="1" x14ac:dyDescent="0.2">
      <c r="A401" s="300" t="s">
        <v>1157</v>
      </c>
      <c r="B401" s="300"/>
      <c r="C401" s="300"/>
      <c r="D401" s="300"/>
      <c r="E401" s="300"/>
      <c r="F401" s="300"/>
      <c r="G401" s="300"/>
      <c r="H401" s="300"/>
      <c r="I401" s="300"/>
      <c r="J401" s="300"/>
      <c r="K401" s="300"/>
      <c r="L401" s="300"/>
      <c r="M401" s="300"/>
      <c r="N401" s="300"/>
      <c r="O401" s="300"/>
      <c r="P401" s="300"/>
      <c r="Q401" s="300"/>
      <c r="R401" s="300"/>
      <c r="S401" s="300"/>
      <c r="T401" s="300"/>
      <c r="U401" s="300"/>
      <c r="V401" s="143"/>
      <c r="W401" s="143"/>
      <c r="X401" s="143"/>
      <c r="Y401" s="143"/>
      <c r="Z401" s="257"/>
      <c r="AA401" s="288"/>
      <c r="AB401" s="288"/>
      <c r="AC401" s="288"/>
      <c r="AD401" s="288"/>
      <c r="AE401" s="288"/>
      <c r="AF401" s="288"/>
      <c r="AG401" s="288"/>
      <c r="AH401" s="288"/>
      <c r="AI401" s="288"/>
      <c r="AJ401" s="288"/>
      <c r="AK401" s="288"/>
      <c r="AL401" s="288"/>
      <c r="AM401" s="288"/>
      <c r="AN401" s="288"/>
      <c r="AO401" s="288"/>
      <c r="AP401" s="288"/>
      <c r="AQ401" s="288"/>
      <c r="AR401" s="288"/>
      <c r="AS401" s="288"/>
      <c r="AT401" s="288"/>
      <c r="AU401" s="288"/>
      <c r="AV401" s="288"/>
      <c r="AW401" s="288"/>
      <c r="AX401" s="288"/>
      <c r="AY401" s="290"/>
      <c r="AZ401" s="288"/>
      <c r="BA401" s="288"/>
      <c r="BB401" s="288"/>
      <c r="BC401" s="288"/>
      <c r="BD401" s="288"/>
      <c r="BE401" s="288"/>
      <c r="BF401" s="288"/>
      <c r="BG401" s="288"/>
      <c r="BH401" s="288"/>
      <c r="BI401" s="288"/>
      <c r="BJ401" s="288"/>
      <c r="BK401" s="288"/>
      <c r="BL401" s="288"/>
      <c r="BM401" s="288"/>
      <c r="BN401" s="288"/>
      <c r="BO401" s="288"/>
      <c r="BP401" s="288"/>
      <c r="BQ401" s="288"/>
      <c r="BR401" s="288"/>
      <c r="BS401" s="288"/>
      <c r="BT401" s="288"/>
      <c r="BU401" s="288"/>
      <c r="BV401" s="288"/>
      <c r="BW401" s="288"/>
      <c r="BX401" s="288"/>
      <c r="BY401" s="288"/>
      <c r="BZ401" s="288"/>
      <c r="CA401" s="288"/>
      <c r="CB401" s="288"/>
      <c r="CC401" s="288"/>
      <c r="CD401" s="288"/>
      <c r="CE401" s="288"/>
      <c r="CF401" s="288"/>
      <c r="CG401" s="288"/>
      <c r="CH401" s="288"/>
      <c r="CI401" s="288"/>
      <c r="CJ401" s="288"/>
      <c r="CK401" s="288"/>
      <c r="CL401" s="288"/>
      <c r="CM401" s="288"/>
      <c r="CN401" s="288"/>
      <c r="CO401" s="288"/>
      <c r="CP401" s="288"/>
      <c r="CQ401" s="288"/>
      <c r="CR401" s="288"/>
      <c r="CS401" s="288"/>
      <c r="CT401" s="288"/>
      <c r="CU401" s="288"/>
      <c r="CV401" s="288"/>
      <c r="CW401" s="288"/>
      <c r="CX401" s="288"/>
      <c r="CY401" s="288"/>
      <c r="CZ401" s="288"/>
      <c r="DA401" s="288"/>
      <c r="DC401" s="288"/>
      <c r="DD401" s="288"/>
      <c r="DE401" s="288"/>
      <c r="DF401" s="288"/>
      <c r="DG401" s="288"/>
      <c r="DH401" s="288"/>
      <c r="DI401" s="288"/>
      <c r="DJ401" s="288"/>
      <c r="DK401" s="288"/>
      <c r="DL401" s="288"/>
      <c r="DM401" s="288"/>
      <c r="DN401" s="288"/>
      <c r="DO401" s="288"/>
      <c r="DP401" s="288"/>
      <c r="DQ401" s="288"/>
      <c r="DR401" s="288"/>
      <c r="DS401" s="288"/>
      <c r="DT401" s="288"/>
      <c r="DU401" s="288"/>
      <c r="DV401" s="288"/>
      <c r="DW401" s="288"/>
      <c r="DX401" s="288"/>
      <c r="DY401" s="288"/>
      <c r="DZ401" s="288"/>
      <c r="EA401" s="288"/>
      <c r="EB401" s="288"/>
      <c r="EC401" s="288"/>
      <c r="ED401" s="288"/>
      <c r="EE401" s="288"/>
      <c r="EF401" s="288"/>
      <c r="EG401" s="288"/>
      <c r="EH401" s="288"/>
      <c r="EI401" s="288"/>
      <c r="EJ401" s="288"/>
      <c r="EK401" s="288"/>
      <c r="EL401" s="288"/>
      <c r="EM401" s="288"/>
      <c r="EN401" s="288"/>
      <c r="EO401" s="288"/>
      <c r="EP401" s="288"/>
      <c r="EQ401" s="288"/>
      <c r="ER401" s="288"/>
      <c r="ES401" s="288"/>
      <c r="ET401" s="288"/>
      <c r="EU401" s="288"/>
      <c r="EV401" s="288"/>
      <c r="EW401" s="288"/>
      <c r="EX401" s="288"/>
      <c r="EY401" s="288"/>
      <c r="EZ401" s="288"/>
      <c r="FA401" s="288"/>
      <c r="FB401" s="288"/>
      <c r="FC401" s="288"/>
      <c r="FD401" s="288"/>
      <c r="FE401" s="288"/>
      <c r="FF401" s="288"/>
      <c r="FG401" s="288"/>
      <c r="FH401" s="288"/>
      <c r="FI401" s="288"/>
      <c r="FJ401" s="288"/>
      <c r="FK401" s="288"/>
      <c r="FL401" s="288"/>
      <c r="FM401" s="288"/>
      <c r="FN401" s="288"/>
      <c r="FO401" s="288"/>
      <c r="FP401" s="288"/>
      <c r="FQ401" s="288"/>
      <c r="FR401" s="288"/>
      <c r="FS401" s="288"/>
      <c r="FT401" s="288"/>
      <c r="FU401" s="288"/>
      <c r="FV401" s="288"/>
      <c r="FW401" s="288"/>
      <c r="FX401" s="288"/>
      <c r="FY401" s="288"/>
      <c r="FZ401" s="288"/>
      <c r="GA401" s="288"/>
      <c r="GB401" s="288"/>
      <c r="GC401" s="288"/>
      <c r="GD401" s="288"/>
      <c r="GE401" s="288"/>
      <c r="GF401" s="288"/>
      <c r="GG401" s="288"/>
      <c r="GH401" s="288"/>
      <c r="GI401" s="288"/>
      <c r="GJ401" s="288"/>
      <c r="GK401" s="288"/>
      <c r="GL401" s="288"/>
      <c r="GM401" s="288"/>
      <c r="GN401" s="288"/>
      <c r="GO401" s="288"/>
      <c r="GP401" s="288"/>
      <c r="GQ401" s="288"/>
      <c r="GR401" s="288"/>
      <c r="GS401" s="288"/>
      <c r="GT401" s="288"/>
      <c r="GU401" s="288"/>
      <c r="GV401" s="288"/>
      <c r="GW401" s="288"/>
      <c r="GX401" s="288"/>
      <c r="GY401" s="288"/>
      <c r="GZ401" s="288"/>
      <c r="HA401" s="288"/>
      <c r="HB401" s="288"/>
      <c r="HC401" s="288"/>
      <c r="HD401" s="288"/>
      <c r="HE401" s="288"/>
      <c r="HF401" s="288"/>
      <c r="HG401" s="288"/>
      <c r="HH401" s="288"/>
      <c r="HI401" s="288"/>
      <c r="HJ401" s="288"/>
      <c r="HK401" s="288"/>
      <c r="HL401" s="288"/>
      <c r="HM401" s="288"/>
      <c r="HN401" s="288"/>
      <c r="HO401" s="288"/>
      <c r="HP401" s="288"/>
      <c r="HQ401" s="288"/>
      <c r="HR401" s="288"/>
      <c r="HS401" s="288"/>
      <c r="HT401" s="288"/>
      <c r="HU401" s="288"/>
      <c r="HV401" s="288"/>
      <c r="HW401" s="288"/>
      <c r="HX401" s="288"/>
      <c r="HY401" s="288"/>
      <c r="HZ401" s="288"/>
      <c r="IA401" s="288"/>
      <c r="IB401" s="288"/>
      <c r="IC401" s="288"/>
      <c r="ID401" s="288"/>
      <c r="IE401" s="288"/>
      <c r="IF401" s="288"/>
      <c r="IG401" s="288"/>
    </row>
    <row r="402" spans="1:241" s="288" customFormat="1" ht="39.75" customHeight="1" x14ac:dyDescent="0.2">
      <c r="A402" s="300" t="s">
        <v>1158</v>
      </c>
      <c r="B402" s="300"/>
      <c r="C402" s="300"/>
      <c r="D402" s="300"/>
      <c r="E402" s="300"/>
      <c r="F402" s="300"/>
      <c r="G402" s="300"/>
      <c r="H402" s="300"/>
      <c r="I402" s="300"/>
      <c r="J402" s="300"/>
      <c r="K402" s="300"/>
      <c r="L402" s="300"/>
      <c r="M402" s="300"/>
      <c r="N402" s="300"/>
      <c r="O402" s="300"/>
      <c r="P402" s="300"/>
      <c r="Q402" s="300"/>
      <c r="R402" s="300"/>
      <c r="S402" s="300"/>
      <c r="T402" s="300"/>
      <c r="U402" s="300"/>
      <c r="V402" s="143"/>
      <c r="W402" s="143"/>
      <c r="X402" s="143"/>
      <c r="Y402" s="143"/>
      <c r="Z402" s="277"/>
      <c r="AY402" s="290"/>
    </row>
    <row r="403" spans="1:241" s="53" customFormat="1" ht="39.75" customHeight="1" x14ac:dyDescent="0.2">
      <c r="A403" s="300" t="s">
        <v>1159</v>
      </c>
      <c r="B403" s="300"/>
      <c r="C403" s="300"/>
      <c r="D403" s="300"/>
      <c r="E403" s="300"/>
      <c r="F403" s="300"/>
      <c r="G403" s="300"/>
      <c r="H403" s="300"/>
      <c r="I403" s="300"/>
      <c r="J403" s="300"/>
      <c r="K403" s="300"/>
      <c r="L403" s="300"/>
      <c r="M403" s="300"/>
      <c r="N403" s="300"/>
      <c r="O403" s="300"/>
      <c r="P403" s="300"/>
      <c r="Q403" s="300"/>
      <c r="R403" s="300"/>
      <c r="S403" s="300"/>
      <c r="T403" s="300"/>
      <c r="U403" s="300"/>
      <c r="V403" s="143"/>
      <c r="W403" s="143"/>
      <c r="X403" s="143"/>
      <c r="Y403" s="143"/>
      <c r="Z403" s="257"/>
      <c r="AA403" s="288"/>
      <c r="AB403" s="288"/>
      <c r="AC403" s="288"/>
      <c r="AD403" s="288"/>
      <c r="AE403" s="288"/>
      <c r="AF403" s="288"/>
      <c r="AG403" s="288"/>
      <c r="AH403" s="288"/>
      <c r="AI403" s="288"/>
      <c r="AJ403" s="288"/>
      <c r="AK403" s="288"/>
      <c r="AL403" s="288"/>
      <c r="AM403" s="288"/>
      <c r="AN403" s="288"/>
      <c r="AO403" s="288"/>
      <c r="AP403" s="288"/>
      <c r="AQ403" s="288"/>
      <c r="AR403" s="288"/>
      <c r="AS403" s="288"/>
      <c r="AT403" s="288"/>
      <c r="AU403" s="288"/>
      <c r="AV403" s="288"/>
      <c r="AW403" s="288"/>
      <c r="AX403" s="288"/>
      <c r="AY403" s="290"/>
      <c r="AZ403" s="288"/>
      <c r="BA403" s="288"/>
      <c r="BB403" s="288"/>
      <c r="BC403" s="288"/>
      <c r="BD403" s="288"/>
      <c r="BE403" s="288"/>
      <c r="BF403" s="288"/>
      <c r="BG403" s="288"/>
      <c r="BH403" s="288"/>
      <c r="BI403" s="288"/>
      <c r="BJ403" s="288"/>
      <c r="BK403" s="288"/>
      <c r="BL403" s="288"/>
      <c r="BM403" s="288"/>
      <c r="BN403" s="288"/>
      <c r="BO403" s="288"/>
      <c r="BP403" s="288"/>
      <c r="BQ403" s="288"/>
      <c r="BR403" s="288"/>
      <c r="BS403" s="288"/>
      <c r="BT403" s="288"/>
      <c r="BU403" s="288"/>
      <c r="BV403" s="288"/>
      <c r="BW403" s="288"/>
      <c r="BX403" s="288"/>
      <c r="BY403" s="288"/>
      <c r="BZ403" s="288"/>
      <c r="CA403" s="288"/>
      <c r="CB403" s="288"/>
      <c r="CC403" s="288"/>
      <c r="CD403" s="288"/>
      <c r="CE403" s="288"/>
      <c r="CF403" s="288"/>
      <c r="CG403" s="288"/>
      <c r="CH403" s="288"/>
      <c r="CI403" s="288"/>
      <c r="CJ403" s="288"/>
      <c r="CK403" s="288"/>
      <c r="CL403" s="288"/>
      <c r="CM403" s="288"/>
      <c r="CN403" s="288"/>
      <c r="CO403" s="288"/>
      <c r="CP403" s="288"/>
      <c r="CQ403" s="288"/>
      <c r="CR403" s="288"/>
      <c r="CS403" s="288"/>
      <c r="CT403" s="288"/>
      <c r="CU403" s="288"/>
      <c r="CV403" s="288"/>
      <c r="CW403" s="288"/>
      <c r="CX403" s="288"/>
      <c r="CY403" s="288"/>
      <c r="CZ403" s="288"/>
      <c r="DA403" s="288"/>
      <c r="DC403" s="288"/>
      <c r="DD403" s="288"/>
      <c r="DE403" s="288"/>
      <c r="DF403" s="288"/>
      <c r="DG403" s="288"/>
      <c r="DH403" s="288"/>
      <c r="DI403" s="288"/>
      <c r="DJ403" s="288"/>
      <c r="DK403" s="288"/>
      <c r="DL403" s="288"/>
      <c r="DM403" s="288"/>
      <c r="DN403" s="288"/>
      <c r="DO403" s="288"/>
      <c r="DP403" s="288"/>
      <c r="DQ403" s="288"/>
      <c r="DR403" s="288"/>
      <c r="DS403" s="288"/>
      <c r="DT403" s="288"/>
      <c r="DU403" s="288"/>
      <c r="DV403" s="288"/>
      <c r="DW403" s="288"/>
      <c r="DX403" s="288"/>
      <c r="DY403" s="288"/>
      <c r="DZ403" s="288"/>
      <c r="EA403" s="288"/>
      <c r="EB403" s="288"/>
      <c r="EC403" s="288"/>
      <c r="ED403" s="288"/>
      <c r="EE403" s="288"/>
      <c r="EF403" s="288"/>
      <c r="EG403" s="288"/>
      <c r="EH403" s="288"/>
      <c r="EI403" s="288"/>
      <c r="EJ403" s="288"/>
      <c r="EK403" s="288"/>
      <c r="EL403" s="288"/>
      <c r="EM403" s="288"/>
      <c r="EN403" s="288"/>
      <c r="EO403" s="288"/>
      <c r="EP403" s="288"/>
      <c r="EQ403" s="288"/>
      <c r="ER403" s="288"/>
      <c r="ES403" s="288"/>
      <c r="ET403" s="288"/>
      <c r="EU403" s="288"/>
      <c r="EV403" s="288"/>
      <c r="EW403" s="288"/>
      <c r="EX403" s="288"/>
      <c r="EY403" s="288"/>
      <c r="EZ403" s="288"/>
      <c r="FA403" s="288"/>
      <c r="FB403" s="288"/>
      <c r="FC403" s="288"/>
      <c r="FD403" s="288"/>
      <c r="FE403" s="288"/>
      <c r="FF403" s="288"/>
      <c r="FG403" s="288"/>
      <c r="FH403" s="288"/>
      <c r="FI403" s="288"/>
      <c r="FJ403" s="288"/>
      <c r="FK403" s="288"/>
      <c r="FL403" s="288"/>
      <c r="FM403" s="288"/>
      <c r="FN403" s="288"/>
      <c r="FO403" s="288"/>
      <c r="FP403" s="288"/>
      <c r="FQ403" s="288"/>
      <c r="FR403" s="288"/>
      <c r="FS403" s="288"/>
      <c r="FT403" s="288"/>
      <c r="FU403" s="288"/>
      <c r="FV403" s="288"/>
      <c r="FW403" s="288"/>
      <c r="FX403" s="288"/>
      <c r="FY403" s="288"/>
      <c r="FZ403" s="288"/>
      <c r="GA403" s="288"/>
      <c r="GB403" s="288"/>
      <c r="GC403" s="288"/>
      <c r="GD403" s="288"/>
      <c r="GE403" s="288"/>
      <c r="GF403" s="288"/>
      <c r="GG403" s="288"/>
      <c r="GH403" s="288"/>
      <c r="GI403" s="288"/>
      <c r="GJ403" s="288"/>
      <c r="GK403" s="288"/>
      <c r="GL403" s="288"/>
      <c r="GM403" s="288"/>
      <c r="GN403" s="288"/>
      <c r="GO403" s="288"/>
      <c r="GP403" s="288"/>
      <c r="GQ403" s="288"/>
      <c r="GR403" s="288"/>
      <c r="GS403" s="288"/>
      <c r="GT403" s="288"/>
      <c r="GU403" s="288"/>
      <c r="GV403" s="288"/>
      <c r="GW403" s="288"/>
      <c r="GX403" s="288"/>
      <c r="GY403" s="288"/>
      <c r="GZ403" s="288"/>
      <c r="HA403" s="288"/>
      <c r="HB403" s="288"/>
      <c r="HC403" s="288"/>
      <c r="HD403" s="288"/>
      <c r="HE403" s="288"/>
      <c r="HF403" s="288"/>
      <c r="HG403" s="288"/>
      <c r="HH403" s="288"/>
      <c r="HI403" s="288"/>
      <c r="HJ403" s="288"/>
      <c r="HK403" s="288"/>
      <c r="HL403" s="288"/>
      <c r="HM403" s="288"/>
      <c r="HN403" s="288"/>
      <c r="HO403" s="288"/>
      <c r="HP403" s="288"/>
      <c r="HQ403" s="288"/>
      <c r="HR403" s="288"/>
      <c r="HS403" s="288"/>
      <c r="HT403" s="288"/>
      <c r="HU403" s="288"/>
      <c r="HV403" s="288"/>
      <c r="HW403" s="288"/>
      <c r="HX403" s="288"/>
      <c r="HY403" s="288"/>
      <c r="HZ403" s="288"/>
      <c r="IA403" s="288"/>
      <c r="IB403" s="288"/>
      <c r="IC403" s="288"/>
      <c r="ID403" s="288"/>
      <c r="IE403" s="288"/>
      <c r="IF403" s="288"/>
      <c r="IG403" s="288"/>
    </row>
    <row r="404" spans="1:241" s="288" customFormat="1" ht="39.75" customHeight="1" x14ac:dyDescent="0.2">
      <c r="A404" s="300" t="s">
        <v>1160</v>
      </c>
      <c r="B404" s="300"/>
      <c r="C404" s="300"/>
      <c r="D404" s="300"/>
      <c r="E404" s="300"/>
      <c r="F404" s="300"/>
      <c r="G404" s="300"/>
      <c r="H404" s="300"/>
      <c r="I404" s="300"/>
      <c r="J404" s="300"/>
      <c r="K404" s="300"/>
      <c r="L404" s="300"/>
      <c r="M404" s="300"/>
      <c r="N404" s="300"/>
      <c r="O404" s="300"/>
      <c r="P404" s="300"/>
      <c r="Q404" s="300"/>
      <c r="R404" s="300"/>
      <c r="S404" s="300"/>
      <c r="T404" s="300"/>
      <c r="U404" s="300"/>
      <c r="V404" s="143"/>
      <c r="W404" s="143"/>
      <c r="X404" s="143"/>
      <c r="Y404" s="143"/>
      <c r="Z404" s="277"/>
      <c r="AY404" s="290"/>
    </row>
    <row r="405" spans="1:241" s="53" customFormat="1" ht="39.75" customHeight="1" x14ac:dyDescent="0.2">
      <c r="A405" s="300" t="s">
        <v>1161</v>
      </c>
      <c r="B405" s="300"/>
      <c r="C405" s="300"/>
      <c r="D405" s="300"/>
      <c r="E405" s="300"/>
      <c r="F405" s="300"/>
      <c r="G405" s="300"/>
      <c r="H405" s="300"/>
      <c r="I405" s="300"/>
      <c r="J405" s="300"/>
      <c r="K405" s="300"/>
      <c r="L405" s="300"/>
      <c r="M405" s="300"/>
      <c r="N405" s="300"/>
      <c r="O405" s="300"/>
      <c r="P405" s="300"/>
      <c r="Q405" s="300"/>
      <c r="R405" s="300"/>
      <c r="S405" s="300"/>
      <c r="T405" s="300"/>
      <c r="U405" s="300"/>
      <c r="V405" s="143"/>
      <c r="W405" s="143"/>
      <c r="X405" s="143"/>
      <c r="Y405" s="143"/>
      <c r="Z405" s="257"/>
      <c r="AA405" s="288"/>
      <c r="AB405" s="288"/>
      <c r="AC405" s="288"/>
      <c r="AD405" s="288"/>
      <c r="AE405" s="288"/>
      <c r="AF405" s="288"/>
      <c r="AG405" s="288"/>
      <c r="AH405" s="288"/>
      <c r="AI405" s="288"/>
      <c r="AJ405" s="288"/>
      <c r="AK405" s="288"/>
      <c r="AL405" s="288"/>
      <c r="AM405" s="288"/>
      <c r="AN405" s="288"/>
      <c r="AO405" s="288"/>
      <c r="AP405" s="288"/>
      <c r="AQ405" s="288"/>
      <c r="AR405" s="288"/>
      <c r="AS405" s="288"/>
      <c r="AT405" s="288"/>
      <c r="AU405" s="288"/>
      <c r="AV405" s="288"/>
      <c r="AW405" s="288"/>
      <c r="AX405" s="288"/>
      <c r="AY405" s="290"/>
      <c r="AZ405" s="288"/>
      <c r="BA405" s="288"/>
      <c r="BB405" s="288"/>
      <c r="BC405" s="288"/>
      <c r="BD405" s="288"/>
      <c r="BE405" s="288"/>
      <c r="BF405" s="288"/>
      <c r="BG405" s="288"/>
      <c r="BH405" s="288"/>
      <c r="BI405" s="288"/>
      <c r="BJ405" s="288"/>
      <c r="BK405" s="288"/>
      <c r="BL405" s="288"/>
      <c r="BM405" s="288"/>
      <c r="BN405" s="288"/>
      <c r="BO405" s="288"/>
      <c r="BP405" s="288"/>
      <c r="BQ405" s="288"/>
      <c r="BR405" s="288"/>
      <c r="BS405" s="288"/>
      <c r="BT405" s="288"/>
      <c r="BU405" s="288"/>
      <c r="BV405" s="288"/>
      <c r="BW405" s="288"/>
      <c r="BX405" s="288"/>
      <c r="BY405" s="288"/>
      <c r="BZ405" s="288"/>
      <c r="CA405" s="288"/>
      <c r="CB405" s="288"/>
      <c r="CC405" s="288"/>
      <c r="CD405" s="288"/>
      <c r="CE405" s="288"/>
      <c r="CF405" s="288"/>
      <c r="CG405" s="288"/>
      <c r="CH405" s="288"/>
      <c r="CI405" s="288"/>
      <c r="CJ405" s="288"/>
      <c r="CK405" s="288"/>
      <c r="CL405" s="288"/>
      <c r="CM405" s="288"/>
      <c r="CN405" s="288"/>
      <c r="CO405" s="288"/>
      <c r="CP405" s="288"/>
      <c r="CQ405" s="288"/>
      <c r="CR405" s="288"/>
      <c r="CS405" s="288"/>
      <c r="CT405" s="288"/>
      <c r="CU405" s="288"/>
      <c r="CV405" s="288"/>
      <c r="CW405" s="288"/>
      <c r="CX405" s="288"/>
      <c r="CY405" s="288"/>
      <c r="CZ405" s="288"/>
      <c r="DA405" s="288"/>
      <c r="DC405" s="288"/>
      <c r="DD405" s="288"/>
      <c r="DE405" s="288"/>
      <c r="DF405" s="288"/>
      <c r="DG405" s="288"/>
      <c r="DH405" s="288"/>
      <c r="DI405" s="288"/>
      <c r="DJ405" s="288"/>
      <c r="DK405" s="288"/>
      <c r="DL405" s="288"/>
      <c r="DM405" s="288"/>
      <c r="DN405" s="288"/>
      <c r="DO405" s="288"/>
      <c r="DP405" s="288"/>
      <c r="DQ405" s="288"/>
      <c r="DR405" s="288"/>
      <c r="DS405" s="288"/>
      <c r="DT405" s="288"/>
      <c r="DU405" s="288"/>
      <c r="DV405" s="288"/>
      <c r="DW405" s="288"/>
      <c r="DX405" s="288"/>
      <c r="DY405" s="288"/>
      <c r="DZ405" s="288"/>
      <c r="EA405" s="288"/>
      <c r="EB405" s="288"/>
      <c r="EC405" s="288"/>
      <c r="ED405" s="288"/>
      <c r="EE405" s="288"/>
      <c r="EF405" s="288"/>
      <c r="EG405" s="288"/>
      <c r="EH405" s="288"/>
      <c r="EI405" s="288"/>
      <c r="EJ405" s="288"/>
      <c r="EK405" s="288"/>
      <c r="EL405" s="288"/>
      <c r="EM405" s="288"/>
      <c r="EN405" s="288"/>
      <c r="EO405" s="288"/>
      <c r="EP405" s="288"/>
      <c r="EQ405" s="288"/>
      <c r="ER405" s="288"/>
      <c r="ES405" s="288"/>
      <c r="ET405" s="288"/>
      <c r="EU405" s="288"/>
      <c r="EV405" s="288"/>
      <c r="EW405" s="288"/>
      <c r="EX405" s="288"/>
      <c r="EY405" s="288"/>
      <c r="EZ405" s="288"/>
      <c r="FA405" s="288"/>
      <c r="FB405" s="288"/>
      <c r="FC405" s="288"/>
      <c r="FD405" s="288"/>
      <c r="FE405" s="288"/>
      <c r="FF405" s="288"/>
      <c r="FG405" s="288"/>
      <c r="FH405" s="288"/>
      <c r="FI405" s="288"/>
      <c r="FJ405" s="288"/>
      <c r="FK405" s="288"/>
      <c r="FL405" s="288"/>
      <c r="FM405" s="288"/>
      <c r="FN405" s="288"/>
      <c r="FO405" s="288"/>
      <c r="FP405" s="288"/>
      <c r="FQ405" s="288"/>
      <c r="FR405" s="288"/>
      <c r="FS405" s="288"/>
      <c r="FT405" s="288"/>
      <c r="FU405" s="288"/>
      <c r="FV405" s="288"/>
      <c r="FW405" s="288"/>
      <c r="FX405" s="288"/>
      <c r="FY405" s="288"/>
      <c r="FZ405" s="288"/>
      <c r="GA405" s="288"/>
      <c r="GB405" s="288"/>
      <c r="GC405" s="288"/>
      <c r="GD405" s="288"/>
      <c r="GE405" s="288"/>
      <c r="GF405" s="288"/>
      <c r="GG405" s="288"/>
      <c r="GH405" s="288"/>
      <c r="GI405" s="288"/>
      <c r="GJ405" s="288"/>
      <c r="GK405" s="288"/>
      <c r="GL405" s="288"/>
      <c r="GM405" s="288"/>
      <c r="GN405" s="288"/>
      <c r="GO405" s="288"/>
      <c r="GP405" s="288"/>
      <c r="GQ405" s="288"/>
      <c r="GR405" s="288"/>
      <c r="GS405" s="288"/>
      <c r="GT405" s="288"/>
      <c r="GU405" s="288"/>
      <c r="GV405" s="288"/>
      <c r="GW405" s="288"/>
      <c r="GX405" s="288"/>
      <c r="GY405" s="288"/>
      <c r="GZ405" s="288"/>
      <c r="HA405" s="288"/>
      <c r="HB405" s="288"/>
      <c r="HC405" s="288"/>
      <c r="HD405" s="288"/>
      <c r="HE405" s="288"/>
      <c r="HF405" s="288"/>
      <c r="HG405" s="288"/>
      <c r="HH405" s="288"/>
      <c r="HI405" s="288"/>
      <c r="HJ405" s="288"/>
      <c r="HK405" s="288"/>
      <c r="HL405" s="288"/>
      <c r="HM405" s="288"/>
      <c r="HN405" s="288"/>
      <c r="HO405" s="288"/>
      <c r="HP405" s="288"/>
      <c r="HQ405" s="288"/>
      <c r="HR405" s="288"/>
      <c r="HS405" s="288"/>
      <c r="HT405" s="288"/>
      <c r="HU405" s="288"/>
      <c r="HV405" s="288"/>
      <c r="HW405" s="288"/>
      <c r="HX405" s="288"/>
      <c r="HY405" s="288"/>
      <c r="HZ405" s="288"/>
      <c r="IA405" s="288"/>
      <c r="IB405" s="288"/>
      <c r="IC405" s="288"/>
      <c r="ID405" s="288"/>
      <c r="IE405" s="288"/>
      <c r="IF405" s="288"/>
      <c r="IG405" s="288"/>
    </row>
    <row r="406" spans="1:241" s="53" customFormat="1" ht="39.75" customHeight="1" x14ac:dyDescent="0.2">
      <c r="A406" s="300" t="s">
        <v>1147</v>
      </c>
      <c r="B406" s="300"/>
      <c r="C406" s="300"/>
      <c r="D406" s="300"/>
      <c r="E406" s="300"/>
      <c r="F406" s="300"/>
      <c r="G406" s="300"/>
      <c r="H406" s="300"/>
      <c r="I406" s="300"/>
      <c r="J406" s="300"/>
      <c r="K406" s="300"/>
      <c r="L406" s="300"/>
      <c r="M406" s="300"/>
      <c r="N406" s="300"/>
      <c r="O406" s="300"/>
      <c r="P406" s="300"/>
      <c r="Q406" s="300"/>
      <c r="R406" s="300"/>
      <c r="S406" s="300"/>
      <c r="T406" s="300"/>
      <c r="U406" s="300"/>
      <c r="V406" s="194"/>
      <c r="W406" s="194"/>
      <c r="X406" s="194"/>
      <c r="Y406" s="194"/>
      <c r="Z406" s="257"/>
      <c r="AA406" s="143"/>
      <c r="AB406" s="288"/>
      <c r="AC406" s="288"/>
      <c r="AD406" s="288"/>
      <c r="AE406" s="288"/>
      <c r="AF406" s="288"/>
      <c r="AG406" s="288"/>
      <c r="AH406" s="288"/>
      <c r="AI406" s="288"/>
      <c r="AJ406" s="288"/>
      <c r="AK406" s="288"/>
      <c r="AL406" s="288"/>
      <c r="AM406" s="288"/>
      <c r="AN406" s="288"/>
      <c r="AO406" s="288"/>
      <c r="AP406" s="288"/>
      <c r="AQ406" s="288"/>
      <c r="AR406" s="288"/>
      <c r="AS406" s="288"/>
      <c r="AT406" s="288"/>
      <c r="AU406" s="288"/>
      <c r="AV406" s="288"/>
      <c r="AW406" s="288"/>
      <c r="AX406" s="288"/>
      <c r="AY406" s="290"/>
      <c r="AZ406" s="288"/>
      <c r="BA406" s="288"/>
      <c r="BB406" s="288"/>
      <c r="BC406" s="288"/>
      <c r="BD406" s="288"/>
      <c r="BE406" s="288"/>
      <c r="BF406" s="288"/>
      <c r="BG406" s="288"/>
      <c r="BH406" s="288"/>
      <c r="BI406" s="288"/>
      <c r="BJ406" s="288"/>
      <c r="BK406" s="288"/>
      <c r="BL406" s="288"/>
      <c r="BM406" s="288"/>
      <c r="BN406" s="288"/>
      <c r="BO406" s="288"/>
      <c r="BP406" s="288"/>
      <c r="BQ406" s="288"/>
      <c r="BR406" s="288"/>
      <c r="BS406" s="288"/>
      <c r="BT406" s="288"/>
      <c r="BU406" s="288"/>
      <c r="BV406" s="288"/>
      <c r="BW406" s="288"/>
      <c r="BX406" s="288"/>
      <c r="BY406" s="288"/>
      <c r="BZ406" s="288"/>
      <c r="CA406" s="288"/>
      <c r="CB406" s="288"/>
      <c r="CC406" s="288"/>
      <c r="CD406" s="288"/>
      <c r="CE406" s="288"/>
      <c r="CF406" s="288"/>
      <c r="CG406" s="288"/>
      <c r="CH406" s="288"/>
      <c r="CI406" s="288"/>
      <c r="CJ406" s="288"/>
      <c r="CK406" s="288"/>
      <c r="CL406" s="288"/>
      <c r="CM406" s="288"/>
      <c r="CN406" s="288"/>
      <c r="CO406" s="288"/>
      <c r="CP406" s="288"/>
      <c r="CQ406" s="288"/>
      <c r="CR406" s="288"/>
      <c r="CS406" s="288"/>
      <c r="CT406" s="288"/>
      <c r="CU406" s="288"/>
      <c r="CV406" s="288"/>
      <c r="CW406" s="288"/>
      <c r="CX406" s="288"/>
      <c r="CY406" s="288"/>
      <c r="CZ406" s="288"/>
      <c r="DA406" s="288"/>
      <c r="DC406" s="288"/>
      <c r="DD406" s="288"/>
      <c r="DE406" s="288"/>
      <c r="DF406" s="288"/>
      <c r="DG406" s="288"/>
      <c r="DH406" s="288"/>
      <c r="DI406" s="288"/>
      <c r="DJ406" s="288"/>
      <c r="DK406" s="288"/>
      <c r="DL406" s="288"/>
      <c r="DM406" s="288"/>
      <c r="DN406" s="288"/>
      <c r="DO406" s="288"/>
      <c r="DP406" s="288"/>
      <c r="DQ406" s="288"/>
      <c r="DR406" s="288"/>
      <c r="DS406" s="288"/>
      <c r="DT406" s="288"/>
      <c r="DU406" s="288"/>
      <c r="DV406" s="288"/>
      <c r="DW406" s="288"/>
      <c r="DX406" s="288"/>
      <c r="DY406" s="288"/>
      <c r="DZ406" s="288"/>
      <c r="EA406" s="288"/>
      <c r="EB406" s="288"/>
      <c r="EC406" s="288"/>
      <c r="ED406" s="288"/>
      <c r="EE406" s="288"/>
      <c r="EF406" s="288"/>
      <c r="EG406" s="288"/>
      <c r="EH406" s="288"/>
      <c r="EI406" s="288"/>
      <c r="EJ406" s="288"/>
      <c r="EK406" s="288"/>
      <c r="EL406" s="288"/>
      <c r="EM406" s="288"/>
      <c r="EN406" s="288"/>
      <c r="EO406" s="288"/>
      <c r="EP406" s="288"/>
      <c r="EQ406" s="288"/>
      <c r="ER406" s="288"/>
      <c r="ES406" s="288"/>
      <c r="ET406" s="288"/>
      <c r="EU406" s="288"/>
      <c r="EV406" s="288"/>
      <c r="EW406" s="288"/>
      <c r="EX406" s="288"/>
      <c r="EY406" s="288"/>
      <c r="EZ406" s="288"/>
      <c r="FA406" s="288"/>
      <c r="FB406" s="288"/>
      <c r="FC406" s="288"/>
      <c r="FD406" s="288"/>
      <c r="FE406" s="288"/>
      <c r="FF406" s="288"/>
      <c r="FG406" s="288"/>
      <c r="FH406" s="288"/>
      <c r="FI406" s="288"/>
      <c r="FJ406" s="288"/>
      <c r="FK406" s="288"/>
      <c r="FL406" s="288"/>
      <c r="FM406" s="288"/>
      <c r="FN406" s="288"/>
      <c r="FO406" s="288"/>
      <c r="FP406" s="288"/>
      <c r="FQ406" s="288"/>
      <c r="FR406" s="288"/>
      <c r="FS406" s="288"/>
      <c r="FT406" s="288"/>
      <c r="FU406" s="288"/>
      <c r="FV406" s="288"/>
      <c r="FW406" s="288"/>
      <c r="FX406" s="288"/>
      <c r="FY406" s="288"/>
      <c r="FZ406" s="288"/>
      <c r="GA406" s="288"/>
      <c r="GB406" s="288"/>
      <c r="GC406" s="288"/>
      <c r="GD406" s="288"/>
      <c r="GE406" s="288"/>
      <c r="GF406" s="288"/>
      <c r="GG406" s="288"/>
      <c r="GH406" s="288"/>
      <c r="GI406" s="288"/>
      <c r="GJ406" s="288"/>
      <c r="GK406" s="288"/>
      <c r="GL406" s="288"/>
      <c r="GM406" s="288"/>
      <c r="GN406" s="288"/>
      <c r="GO406" s="288"/>
      <c r="GP406" s="288"/>
      <c r="GQ406" s="288"/>
      <c r="GR406" s="288"/>
      <c r="GS406" s="288"/>
      <c r="GT406" s="288"/>
      <c r="GU406" s="288"/>
      <c r="GV406" s="288"/>
      <c r="GW406" s="288"/>
      <c r="GX406" s="288"/>
      <c r="GY406" s="288"/>
      <c r="GZ406" s="288"/>
      <c r="HA406" s="288"/>
      <c r="HB406" s="288"/>
      <c r="HC406" s="288"/>
      <c r="HD406" s="288"/>
      <c r="HE406" s="288"/>
      <c r="HF406" s="288"/>
      <c r="HG406" s="288"/>
      <c r="HH406" s="288"/>
      <c r="HI406" s="288"/>
      <c r="HJ406" s="288"/>
      <c r="HK406" s="288"/>
      <c r="HL406" s="288"/>
      <c r="HM406" s="288"/>
      <c r="HN406" s="288"/>
      <c r="HO406" s="288"/>
      <c r="HP406" s="288"/>
      <c r="HQ406" s="288"/>
      <c r="HR406" s="288"/>
      <c r="HS406" s="288"/>
      <c r="HT406" s="288"/>
      <c r="HU406" s="288"/>
      <c r="HV406" s="288"/>
      <c r="HW406" s="288"/>
      <c r="HX406" s="288"/>
      <c r="HY406" s="288"/>
      <c r="HZ406" s="288"/>
      <c r="IA406" s="288"/>
      <c r="IB406" s="288"/>
      <c r="IC406" s="288"/>
      <c r="ID406" s="288"/>
      <c r="IE406" s="288"/>
      <c r="IF406" s="288"/>
      <c r="IG406" s="288"/>
    </row>
    <row r="407" spans="1:241" s="53" customFormat="1" ht="39.75" customHeight="1" x14ac:dyDescent="0.2">
      <c r="A407" s="300" t="s">
        <v>1179</v>
      </c>
      <c r="B407" s="300"/>
      <c r="C407" s="300"/>
      <c r="D407" s="300"/>
      <c r="E407" s="300"/>
      <c r="F407" s="300"/>
      <c r="G407" s="300"/>
      <c r="H407" s="300"/>
      <c r="I407" s="300"/>
      <c r="J407" s="300"/>
      <c r="K407" s="300"/>
      <c r="L407" s="300"/>
      <c r="M407" s="300"/>
      <c r="N407" s="300"/>
      <c r="O407" s="300"/>
      <c r="P407" s="300"/>
      <c r="Q407" s="300"/>
      <c r="R407" s="300"/>
      <c r="S407" s="300"/>
      <c r="T407" s="300"/>
      <c r="U407" s="300"/>
      <c r="V407" s="143"/>
      <c r="W407" s="143"/>
      <c r="X407" s="143"/>
      <c r="Y407" s="143"/>
      <c r="Z407" s="257"/>
      <c r="AA407" s="288"/>
      <c r="AB407" s="288"/>
      <c r="AC407" s="288"/>
      <c r="AD407" s="288"/>
      <c r="AE407" s="288"/>
      <c r="AF407" s="288"/>
      <c r="AG407" s="288"/>
      <c r="AH407" s="288"/>
      <c r="AI407" s="288"/>
      <c r="AJ407" s="288"/>
      <c r="AK407" s="288"/>
      <c r="AL407" s="288"/>
      <c r="AM407" s="288"/>
      <c r="AN407" s="288"/>
      <c r="AO407" s="288"/>
      <c r="AP407" s="288"/>
      <c r="AQ407" s="288"/>
      <c r="AR407" s="288"/>
      <c r="AS407" s="288"/>
      <c r="AT407" s="288"/>
      <c r="AU407" s="288"/>
      <c r="AV407" s="288"/>
      <c r="AW407" s="288"/>
      <c r="AX407" s="288"/>
      <c r="AY407" s="290"/>
      <c r="AZ407" s="288"/>
      <c r="BA407" s="288"/>
      <c r="BB407" s="288"/>
      <c r="BC407" s="288"/>
      <c r="BD407" s="288"/>
      <c r="BE407" s="288"/>
      <c r="BF407" s="288"/>
      <c r="BG407" s="288"/>
      <c r="BH407" s="288"/>
      <c r="BI407" s="288"/>
      <c r="BJ407" s="288"/>
      <c r="BK407" s="288"/>
      <c r="BL407" s="288"/>
      <c r="BM407" s="288"/>
      <c r="BN407" s="288"/>
      <c r="BO407" s="288"/>
      <c r="BP407" s="288"/>
      <c r="BQ407" s="288"/>
      <c r="BR407" s="288"/>
      <c r="BS407" s="288"/>
      <c r="BT407" s="288"/>
      <c r="BU407" s="288"/>
      <c r="BV407" s="288"/>
      <c r="BW407" s="288"/>
      <c r="BX407" s="288"/>
      <c r="BY407" s="288"/>
      <c r="BZ407" s="288"/>
      <c r="CA407" s="288"/>
      <c r="CB407" s="288"/>
      <c r="CC407" s="288"/>
      <c r="CD407" s="288"/>
      <c r="CE407" s="288"/>
      <c r="CF407" s="288"/>
      <c r="CG407" s="288"/>
      <c r="CH407" s="288"/>
      <c r="CI407" s="288"/>
      <c r="CJ407" s="288"/>
      <c r="CK407" s="288"/>
      <c r="CL407" s="288"/>
      <c r="CM407" s="288"/>
      <c r="CN407" s="288"/>
      <c r="CO407" s="288"/>
      <c r="CP407" s="288"/>
      <c r="CQ407" s="288"/>
      <c r="CR407" s="288"/>
      <c r="CS407" s="288"/>
      <c r="CT407" s="288"/>
      <c r="CU407" s="288"/>
      <c r="CV407" s="288"/>
      <c r="CW407" s="288"/>
      <c r="CX407" s="288"/>
      <c r="CY407" s="288"/>
      <c r="CZ407" s="288"/>
      <c r="DA407" s="288"/>
      <c r="DC407" s="288"/>
      <c r="DD407" s="288"/>
      <c r="DE407" s="288"/>
      <c r="DF407" s="288"/>
      <c r="DG407" s="288"/>
      <c r="DH407" s="288"/>
      <c r="DI407" s="288"/>
      <c r="DJ407" s="288"/>
      <c r="DK407" s="288"/>
      <c r="DL407" s="288"/>
      <c r="DM407" s="288"/>
      <c r="DN407" s="288"/>
      <c r="DO407" s="288"/>
      <c r="DP407" s="288"/>
      <c r="DQ407" s="288"/>
      <c r="DR407" s="288"/>
      <c r="DS407" s="288"/>
      <c r="DT407" s="288"/>
      <c r="DU407" s="288"/>
      <c r="DV407" s="288"/>
      <c r="DW407" s="288"/>
      <c r="DX407" s="288"/>
      <c r="DY407" s="288"/>
      <c r="DZ407" s="288"/>
      <c r="EA407" s="288"/>
      <c r="EB407" s="288"/>
      <c r="EC407" s="288"/>
      <c r="ED407" s="288"/>
      <c r="EE407" s="288"/>
      <c r="EF407" s="288"/>
      <c r="EG407" s="288"/>
      <c r="EH407" s="288"/>
      <c r="EI407" s="288"/>
      <c r="EJ407" s="288"/>
      <c r="EK407" s="288"/>
      <c r="EL407" s="288"/>
      <c r="EM407" s="288"/>
      <c r="EN407" s="288"/>
      <c r="EO407" s="288"/>
      <c r="EP407" s="288"/>
      <c r="EQ407" s="288"/>
      <c r="ER407" s="288"/>
      <c r="ES407" s="288"/>
      <c r="ET407" s="288"/>
      <c r="EU407" s="288"/>
      <c r="EV407" s="288"/>
      <c r="EW407" s="288"/>
      <c r="EX407" s="288"/>
      <c r="EY407" s="288"/>
      <c r="EZ407" s="288"/>
      <c r="FA407" s="288"/>
      <c r="FB407" s="288"/>
      <c r="FC407" s="288"/>
      <c r="FD407" s="288"/>
      <c r="FE407" s="288"/>
      <c r="FF407" s="288"/>
      <c r="FG407" s="288"/>
      <c r="FH407" s="288"/>
      <c r="FI407" s="288"/>
      <c r="FJ407" s="288"/>
      <c r="FK407" s="288"/>
      <c r="FL407" s="288"/>
      <c r="FM407" s="288"/>
      <c r="FN407" s="288"/>
      <c r="FO407" s="288"/>
      <c r="FP407" s="288"/>
      <c r="FQ407" s="288"/>
      <c r="FR407" s="288"/>
      <c r="FS407" s="288"/>
      <c r="FT407" s="288"/>
      <c r="FU407" s="288"/>
      <c r="FV407" s="288"/>
      <c r="FW407" s="288"/>
      <c r="FX407" s="288"/>
      <c r="FY407" s="288"/>
      <c r="FZ407" s="288"/>
      <c r="GA407" s="288"/>
      <c r="GB407" s="288"/>
      <c r="GC407" s="288"/>
      <c r="GD407" s="288"/>
      <c r="GE407" s="288"/>
      <c r="GF407" s="288"/>
      <c r="GG407" s="288"/>
      <c r="GH407" s="288"/>
      <c r="GI407" s="288"/>
      <c r="GJ407" s="288"/>
      <c r="GK407" s="288"/>
      <c r="GL407" s="288"/>
      <c r="GM407" s="288"/>
      <c r="GN407" s="288"/>
      <c r="GO407" s="288"/>
      <c r="GP407" s="288"/>
      <c r="GQ407" s="288"/>
      <c r="GR407" s="288"/>
      <c r="GS407" s="288"/>
      <c r="GT407" s="288"/>
      <c r="GU407" s="288"/>
      <c r="GV407" s="288"/>
      <c r="GW407" s="288"/>
      <c r="GX407" s="288"/>
      <c r="GY407" s="288"/>
      <c r="GZ407" s="288"/>
      <c r="HA407" s="288"/>
      <c r="HB407" s="288"/>
      <c r="HC407" s="288"/>
      <c r="HD407" s="288"/>
      <c r="HE407" s="288"/>
      <c r="HF407" s="288"/>
      <c r="HG407" s="288"/>
      <c r="HH407" s="288"/>
      <c r="HI407" s="288"/>
      <c r="HJ407" s="288"/>
      <c r="HK407" s="288"/>
      <c r="HL407" s="288"/>
      <c r="HM407" s="288"/>
      <c r="HN407" s="288"/>
      <c r="HO407" s="288"/>
      <c r="HP407" s="288"/>
      <c r="HQ407" s="288"/>
      <c r="HR407" s="288"/>
      <c r="HS407" s="288"/>
      <c r="HT407" s="288"/>
      <c r="HU407" s="288"/>
      <c r="HV407" s="288"/>
      <c r="HW407" s="288"/>
      <c r="HX407" s="288"/>
      <c r="HY407" s="288"/>
      <c r="HZ407" s="288"/>
      <c r="IA407" s="288"/>
      <c r="IB407" s="288"/>
      <c r="IC407" s="288"/>
      <c r="ID407" s="288"/>
      <c r="IE407" s="288"/>
      <c r="IF407" s="288"/>
      <c r="IG407" s="288"/>
    </row>
    <row r="408" spans="1:241" s="53" customFormat="1" ht="39.75" customHeight="1" x14ac:dyDescent="0.2">
      <c r="A408" s="300" t="s">
        <v>1181</v>
      </c>
      <c r="B408" s="300"/>
      <c r="C408" s="300"/>
      <c r="D408" s="300"/>
      <c r="E408" s="300"/>
      <c r="F408" s="300"/>
      <c r="G408" s="300"/>
      <c r="H408" s="300"/>
      <c r="I408" s="300"/>
      <c r="J408" s="300"/>
      <c r="K408" s="300"/>
      <c r="L408" s="300"/>
      <c r="M408" s="300"/>
      <c r="N408" s="300"/>
      <c r="O408" s="300"/>
      <c r="P408" s="300"/>
      <c r="Q408" s="300"/>
      <c r="R408" s="300"/>
      <c r="S408" s="300"/>
      <c r="T408" s="300"/>
      <c r="U408" s="300"/>
      <c r="V408" s="143"/>
      <c r="W408" s="143"/>
      <c r="X408" s="143"/>
      <c r="Y408" s="143"/>
      <c r="Z408" s="277"/>
      <c r="AA408" s="288"/>
      <c r="AB408" s="288"/>
      <c r="AC408" s="288"/>
      <c r="AD408" s="288"/>
      <c r="AE408" s="288"/>
      <c r="AF408" s="288"/>
      <c r="AG408" s="288"/>
      <c r="AH408" s="288"/>
      <c r="AI408" s="288"/>
      <c r="AJ408" s="288"/>
      <c r="AK408" s="288"/>
      <c r="AL408" s="288"/>
      <c r="AM408" s="288"/>
      <c r="AN408" s="288"/>
      <c r="AO408" s="288"/>
      <c r="AP408" s="288"/>
      <c r="AQ408" s="288"/>
      <c r="AR408" s="288"/>
      <c r="AS408" s="288"/>
      <c r="AT408" s="288"/>
      <c r="AU408" s="288"/>
      <c r="AV408" s="288"/>
      <c r="AW408" s="288"/>
      <c r="AX408" s="288"/>
      <c r="AY408" s="290"/>
      <c r="AZ408" s="288"/>
      <c r="BA408" s="288"/>
      <c r="BB408" s="288"/>
      <c r="BC408" s="288"/>
      <c r="BD408" s="288"/>
      <c r="BE408" s="288"/>
      <c r="BF408" s="288"/>
      <c r="BG408" s="288"/>
      <c r="BH408" s="288"/>
      <c r="BI408" s="288"/>
      <c r="BJ408" s="288"/>
      <c r="BK408" s="288"/>
      <c r="BL408" s="288"/>
      <c r="BM408" s="288"/>
      <c r="BN408" s="288"/>
      <c r="BO408" s="288"/>
      <c r="BP408" s="288"/>
      <c r="BQ408" s="288"/>
      <c r="BR408" s="288"/>
      <c r="BS408" s="288"/>
      <c r="BT408" s="288"/>
      <c r="BU408" s="288"/>
      <c r="BV408" s="288"/>
      <c r="BW408" s="288"/>
      <c r="BX408" s="288"/>
      <c r="BY408" s="288"/>
      <c r="BZ408" s="288"/>
      <c r="CA408" s="288"/>
      <c r="CB408" s="288"/>
      <c r="CC408" s="288"/>
      <c r="CD408" s="288"/>
      <c r="CE408" s="288"/>
      <c r="CF408" s="288"/>
      <c r="CG408" s="288"/>
      <c r="CH408" s="288"/>
      <c r="CI408" s="288"/>
      <c r="CJ408" s="288"/>
      <c r="CK408" s="288"/>
      <c r="CL408" s="288"/>
      <c r="CM408" s="288"/>
      <c r="CN408" s="288"/>
      <c r="CO408" s="288"/>
      <c r="CP408" s="288"/>
      <c r="CQ408" s="288"/>
      <c r="CR408" s="288"/>
      <c r="CS408" s="288"/>
      <c r="CT408" s="288"/>
      <c r="CU408" s="288"/>
      <c r="CV408" s="288"/>
      <c r="CW408" s="288"/>
      <c r="CX408" s="288"/>
      <c r="CY408" s="288"/>
      <c r="CZ408" s="288"/>
      <c r="DA408" s="288"/>
      <c r="DB408" s="288"/>
      <c r="DC408" s="288"/>
      <c r="DD408" s="288"/>
      <c r="DE408" s="288"/>
      <c r="DF408" s="288"/>
      <c r="DG408" s="288"/>
      <c r="DH408" s="288"/>
      <c r="DI408" s="288"/>
      <c r="DJ408" s="288"/>
      <c r="DK408" s="288"/>
      <c r="DL408" s="288"/>
      <c r="DM408" s="288"/>
      <c r="DN408" s="288"/>
      <c r="DO408" s="288"/>
      <c r="DP408" s="288"/>
      <c r="DQ408" s="288"/>
      <c r="DR408" s="288"/>
      <c r="DS408" s="288"/>
      <c r="DT408" s="288"/>
      <c r="DU408" s="288"/>
      <c r="DV408" s="288"/>
      <c r="DW408" s="288"/>
      <c r="DX408" s="288"/>
      <c r="DY408" s="288"/>
      <c r="DZ408" s="288"/>
      <c r="EA408" s="288"/>
      <c r="EB408" s="288"/>
      <c r="EC408" s="288"/>
      <c r="ED408" s="288"/>
      <c r="EE408" s="288"/>
      <c r="EF408" s="288"/>
      <c r="EG408" s="288"/>
      <c r="EH408" s="288"/>
      <c r="EI408" s="288"/>
      <c r="EJ408" s="288"/>
      <c r="EK408" s="288"/>
      <c r="EL408" s="288"/>
      <c r="EM408" s="288"/>
      <c r="EN408" s="288"/>
      <c r="EO408" s="288"/>
      <c r="EP408" s="288"/>
      <c r="EQ408" s="288"/>
      <c r="ER408" s="288"/>
      <c r="ES408" s="288"/>
      <c r="ET408" s="288"/>
      <c r="EU408" s="288"/>
      <c r="EV408" s="288"/>
      <c r="EW408" s="288"/>
      <c r="EX408" s="288"/>
      <c r="EY408" s="288"/>
      <c r="EZ408" s="288"/>
      <c r="FA408" s="288"/>
      <c r="FB408" s="288"/>
      <c r="FC408" s="288"/>
      <c r="FD408" s="288"/>
      <c r="FE408" s="288"/>
      <c r="FF408" s="288"/>
      <c r="FG408" s="288"/>
      <c r="FH408" s="288"/>
      <c r="FI408" s="288"/>
      <c r="FJ408" s="288"/>
      <c r="FK408" s="288"/>
      <c r="FL408" s="288"/>
      <c r="FM408" s="288"/>
      <c r="FN408" s="288"/>
      <c r="FO408" s="288"/>
      <c r="FP408" s="288"/>
      <c r="FQ408" s="288"/>
      <c r="FR408" s="288"/>
      <c r="FS408" s="288"/>
      <c r="FT408" s="288"/>
      <c r="FU408" s="288"/>
      <c r="FV408" s="288"/>
      <c r="FW408" s="288"/>
      <c r="FX408" s="288"/>
      <c r="FY408" s="288"/>
      <c r="FZ408" s="288"/>
      <c r="GA408" s="288"/>
      <c r="GB408" s="288"/>
      <c r="GC408" s="288"/>
      <c r="GD408" s="288"/>
      <c r="GE408" s="288"/>
      <c r="GF408" s="288"/>
      <c r="GG408" s="288"/>
      <c r="GH408" s="288"/>
      <c r="GI408" s="288"/>
      <c r="GJ408" s="288"/>
      <c r="GK408" s="288"/>
      <c r="GL408" s="288"/>
      <c r="GM408" s="288"/>
      <c r="GN408" s="288"/>
      <c r="GO408" s="288"/>
      <c r="GP408" s="288"/>
      <c r="GQ408" s="288"/>
      <c r="GR408" s="288"/>
      <c r="GS408" s="288"/>
      <c r="GT408" s="288"/>
      <c r="GU408" s="288"/>
      <c r="GV408" s="288"/>
      <c r="GW408" s="288"/>
      <c r="GX408" s="288"/>
      <c r="GY408" s="288"/>
      <c r="GZ408" s="288"/>
      <c r="HA408" s="288"/>
      <c r="HB408" s="288"/>
      <c r="HC408" s="288"/>
      <c r="HD408" s="288"/>
      <c r="HE408" s="288"/>
      <c r="HF408" s="288"/>
      <c r="HG408" s="288"/>
      <c r="HH408" s="288"/>
      <c r="HI408" s="288"/>
      <c r="HJ408" s="288"/>
      <c r="HK408" s="288"/>
      <c r="HL408" s="288"/>
      <c r="HM408" s="288"/>
      <c r="HN408" s="288"/>
      <c r="HO408" s="288"/>
      <c r="HP408" s="288"/>
      <c r="HQ408" s="288"/>
      <c r="HR408" s="288"/>
      <c r="HS408" s="288"/>
      <c r="HT408" s="288"/>
      <c r="HU408" s="288"/>
      <c r="HV408" s="288"/>
      <c r="HW408" s="288"/>
      <c r="HX408" s="288"/>
      <c r="HY408" s="288"/>
      <c r="HZ408" s="288"/>
      <c r="IA408" s="288"/>
      <c r="IB408" s="288"/>
      <c r="IC408" s="288"/>
      <c r="ID408" s="288"/>
      <c r="IE408" s="288"/>
      <c r="IF408" s="288"/>
      <c r="IG408" s="288"/>
    </row>
    <row r="409" spans="1:241" s="53" customFormat="1" ht="39.75" customHeight="1" x14ac:dyDescent="0.2">
      <c r="A409" s="300" t="s">
        <v>1185</v>
      </c>
      <c r="B409" s="300"/>
      <c r="C409" s="300"/>
      <c r="D409" s="300"/>
      <c r="E409" s="300"/>
      <c r="F409" s="300"/>
      <c r="G409" s="300"/>
      <c r="H409" s="300"/>
      <c r="I409" s="300"/>
      <c r="J409" s="300"/>
      <c r="K409" s="300"/>
      <c r="L409" s="300"/>
      <c r="M409" s="300"/>
      <c r="N409" s="300"/>
      <c r="O409" s="300"/>
      <c r="P409" s="300"/>
      <c r="Q409" s="300"/>
      <c r="R409" s="300"/>
      <c r="S409" s="300"/>
      <c r="T409" s="300"/>
      <c r="U409" s="300"/>
      <c r="V409" s="143"/>
      <c r="W409" s="143"/>
      <c r="X409" s="143"/>
      <c r="Y409" s="143"/>
      <c r="Z409" s="277"/>
      <c r="AA409" s="288"/>
      <c r="AB409" s="288"/>
      <c r="AC409" s="288"/>
      <c r="AD409" s="288"/>
      <c r="AE409" s="288"/>
      <c r="AF409" s="288"/>
      <c r="AG409" s="288"/>
      <c r="AH409" s="288"/>
      <c r="AI409" s="288"/>
      <c r="AJ409" s="288"/>
      <c r="AK409" s="288"/>
      <c r="AL409" s="288"/>
      <c r="AM409" s="288"/>
      <c r="AN409" s="288"/>
      <c r="AO409" s="288"/>
      <c r="AP409" s="288"/>
      <c r="AQ409" s="288"/>
      <c r="AR409" s="288"/>
      <c r="AS409" s="288"/>
      <c r="AT409" s="288"/>
      <c r="AU409" s="288"/>
      <c r="AV409" s="288"/>
      <c r="AW409" s="288"/>
      <c r="AX409" s="288"/>
      <c r="AY409" s="290"/>
      <c r="AZ409" s="288"/>
      <c r="BA409" s="288"/>
      <c r="BB409" s="288"/>
      <c r="BC409" s="288"/>
      <c r="BD409" s="288"/>
      <c r="BE409" s="288"/>
      <c r="BF409" s="288"/>
      <c r="BG409" s="288"/>
      <c r="BH409" s="288"/>
      <c r="BI409" s="288"/>
      <c r="BJ409" s="288"/>
      <c r="BK409" s="288"/>
      <c r="BL409" s="288"/>
      <c r="BM409" s="288"/>
      <c r="BN409" s="288"/>
      <c r="BO409" s="288"/>
      <c r="BP409" s="288"/>
      <c r="BQ409" s="288"/>
      <c r="BR409" s="288"/>
      <c r="BS409" s="288"/>
      <c r="BT409" s="288"/>
      <c r="BU409" s="288"/>
      <c r="BV409" s="288"/>
      <c r="BW409" s="288"/>
      <c r="BX409" s="288"/>
      <c r="BY409" s="288"/>
      <c r="BZ409" s="288"/>
      <c r="CA409" s="288"/>
      <c r="CB409" s="288"/>
      <c r="CC409" s="288"/>
      <c r="CD409" s="288"/>
      <c r="CE409" s="288"/>
      <c r="CF409" s="288"/>
      <c r="CG409" s="288"/>
      <c r="CH409" s="288"/>
      <c r="CI409" s="288"/>
      <c r="CJ409" s="288"/>
      <c r="CK409" s="288"/>
      <c r="CL409" s="288"/>
      <c r="CM409" s="288"/>
      <c r="CN409" s="288"/>
      <c r="CO409" s="288"/>
      <c r="CP409" s="288"/>
      <c r="CQ409" s="288"/>
      <c r="CR409" s="288"/>
      <c r="CS409" s="288"/>
      <c r="CT409" s="288"/>
      <c r="CU409" s="288"/>
      <c r="CV409" s="288"/>
      <c r="CW409" s="288"/>
      <c r="CX409" s="288"/>
      <c r="CY409" s="288"/>
      <c r="CZ409" s="288"/>
      <c r="DA409" s="288"/>
      <c r="DB409" s="288"/>
      <c r="DC409" s="288"/>
      <c r="DD409" s="288"/>
      <c r="DE409" s="288"/>
      <c r="DF409" s="288"/>
      <c r="DG409" s="288"/>
      <c r="DH409" s="288"/>
      <c r="DI409" s="288"/>
      <c r="DJ409" s="288"/>
      <c r="DK409" s="288"/>
      <c r="DL409" s="288"/>
      <c r="DM409" s="288"/>
      <c r="DN409" s="288"/>
      <c r="DO409" s="288"/>
      <c r="DP409" s="288"/>
      <c r="DQ409" s="288"/>
      <c r="DR409" s="288"/>
      <c r="DS409" s="288"/>
      <c r="DT409" s="288"/>
      <c r="DU409" s="288"/>
      <c r="DV409" s="288"/>
      <c r="DW409" s="288"/>
      <c r="DX409" s="288"/>
      <c r="DY409" s="288"/>
      <c r="DZ409" s="288"/>
      <c r="EA409" s="288"/>
      <c r="EB409" s="288"/>
      <c r="EC409" s="288"/>
      <c r="ED409" s="288"/>
      <c r="EE409" s="288"/>
      <c r="EF409" s="288"/>
      <c r="EG409" s="288"/>
      <c r="EH409" s="288"/>
      <c r="EI409" s="288"/>
      <c r="EJ409" s="288"/>
      <c r="EK409" s="288"/>
      <c r="EL409" s="288"/>
      <c r="EM409" s="288"/>
      <c r="EN409" s="288"/>
      <c r="EO409" s="288"/>
      <c r="EP409" s="288"/>
      <c r="EQ409" s="288"/>
      <c r="ER409" s="288"/>
      <c r="ES409" s="288"/>
      <c r="ET409" s="288"/>
      <c r="EU409" s="288"/>
      <c r="EV409" s="288"/>
      <c r="EW409" s="288"/>
      <c r="EX409" s="288"/>
      <c r="EY409" s="288"/>
      <c r="EZ409" s="288"/>
      <c r="FA409" s="288"/>
      <c r="FB409" s="288"/>
      <c r="FC409" s="288"/>
      <c r="FD409" s="288"/>
      <c r="FE409" s="288"/>
      <c r="FF409" s="288"/>
      <c r="FG409" s="288"/>
      <c r="FH409" s="288"/>
      <c r="FI409" s="288"/>
      <c r="FJ409" s="288"/>
      <c r="FK409" s="288"/>
      <c r="FL409" s="288"/>
      <c r="FM409" s="288"/>
      <c r="FN409" s="288"/>
      <c r="FO409" s="288"/>
      <c r="FP409" s="288"/>
      <c r="FQ409" s="288"/>
      <c r="FR409" s="288"/>
      <c r="FS409" s="288"/>
      <c r="FT409" s="288"/>
      <c r="FU409" s="288"/>
      <c r="FV409" s="288"/>
      <c r="FW409" s="288"/>
      <c r="FX409" s="288"/>
      <c r="FY409" s="288"/>
      <c r="FZ409" s="288"/>
      <c r="GA409" s="288"/>
      <c r="GB409" s="288"/>
      <c r="GC409" s="288"/>
      <c r="GD409" s="288"/>
      <c r="GE409" s="288"/>
      <c r="GF409" s="288"/>
      <c r="GG409" s="288"/>
      <c r="GH409" s="288"/>
      <c r="GI409" s="288"/>
      <c r="GJ409" s="288"/>
      <c r="GK409" s="288"/>
      <c r="GL409" s="288"/>
      <c r="GM409" s="288"/>
      <c r="GN409" s="288"/>
      <c r="GO409" s="288"/>
      <c r="GP409" s="288"/>
      <c r="GQ409" s="288"/>
      <c r="GR409" s="288"/>
      <c r="GS409" s="288"/>
      <c r="GT409" s="288"/>
      <c r="GU409" s="288"/>
      <c r="GV409" s="288"/>
      <c r="GW409" s="288"/>
      <c r="GX409" s="288"/>
      <c r="GY409" s="288"/>
      <c r="GZ409" s="288"/>
      <c r="HA409" s="288"/>
      <c r="HB409" s="288"/>
      <c r="HC409" s="288"/>
      <c r="HD409" s="288"/>
      <c r="HE409" s="288"/>
      <c r="HF409" s="288"/>
      <c r="HG409" s="288"/>
      <c r="HH409" s="288"/>
      <c r="HI409" s="288"/>
      <c r="HJ409" s="288"/>
      <c r="HK409" s="288"/>
      <c r="HL409" s="288"/>
      <c r="HM409" s="288"/>
      <c r="HN409" s="288"/>
      <c r="HO409" s="288"/>
      <c r="HP409" s="288"/>
      <c r="HQ409" s="288"/>
      <c r="HR409" s="288"/>
      <c r="HS409" s="288"/>
      <c r="HT409" s="288"/>
      <c r="HU409" s="288"/>
      <c r="HV409" s="288"/>
      <c r="HW409" s="288"/>
      <c r="HX409" s="288"/>
      <c r="HY409" s="288"/>
      <c r="HZ409" s="288"/>
      <c r="IA409" s="288"/>
      <c r="IB409" s="288"/>
      <c r="IC409" s="288"/>
      <c r="ID409" s="288"/>
      <c r="IE409" s="288"/>
      <c r="IF409" s="288"/>
      <c r="IG409" s="288"/>
    </row>
    <row r="410" spans="1:241" s="53" customFormat="1" ht="36.75" customHeight="1" x14ac:dyDescent="0.2">
      <c r="A410" s="300" t="s">
        <v>1186</v>
      </c>
      <c r="B410" s="300"/>
      <c r="C410" s="300"/>
      <c r="D410" s="300"/>
      <c r="E410" s="300"/>
      <c r="F410" s="300"/>
      <c r="G410" s="300"/>
      <c r="H410" s="300"/>
      <c r="I410" s="300"/>
      <c r="J410" s="300"/>
      <c r="K410" s="300"/>
      <c r="L410" s="300"/>
      <c r="M410" s="300"/>
      <c r="N410" s="300"/>
      <c r="O410" s="300"/>
      <c r="P410" s="300"/>
      <c r="Q410" s="300"/>
      <c r="R410" s="300"/>
      <c r="S410" s="300"/>
      <c r="T410" s="300"/>
      <c r="U410" s="300"/>
      <c r="V410" s="143"/>
      <c r="W410" s="143"/>
      <c r="X410" s="143"/>
      <c r="Y410" s="143"/>
      <c r="Z410" s="257"/>
      <c r="AA410" s="288"/>
      <c r="AB410" s="288"/>
      <c r="AC410" s="288"/>
      <c r="AD410" s="288"/>
      <c r="AE410" s="288"/>
      <c r="AF410" s="288"/>
      <c r="AG410" s="288"/>
      <c r="AH410" s="288"/>
      <c r="AI410" s="288"/>
      <c r="AJ410" s="288"/>
      <c r="AK410" s="288"/>
      <c r="AL410" s="288"/>
      <c r="AM410" s="288"/>
      <c r="AN410" s="288"/>
      <c r="AO410" s="288"/>
      <c r="AP410" s="288"/>
      <c r="AQ410" s="288"/>
      <c r="AR410" s="288"/>
      <c r="AS410" s="288"/>
      <c r="AT410" s="288"/>
      <c r="AU410" s="288"/>
      <c r="AV410" s="288"/>
      <c r="AW410" s="288"/>
      <c r="AX410" s="288"/>
      <c r="AY410" s="290"/>
      <c r="AZ410" s="288"/>
      <c r="BA410" s="288"/>
      <c r="BB410" s="288"/>
      <c r="BC410" s="288"/>
      <c r="BD410" s="288"/>
      <c r="BE410" s="288"/>
      <c r="BF410" s="288"/>
      <c r="BG410" s="288"/>
      <c r="BH410" s="288"/>
      <c r="BI410" s="288"/>
      <c r="BJ410" s="288"/>
      <c r="BK410" s="288"/>
      <c r="BL410" s="288"/>
      <c r="BM410" s="288"/>
      <c r="BN410" s="288"/>
      <c r="BO410" s="288"/>
      <c r="BP410" s="288"/>
      <c r="BQ410" s="288"/>
      <c r="BR410" s="288"/>
      <c r="BS410" s="288"/>
      <c r="BT410" s="288"/>
      <c r="BU410" s="288"/>
      <c r="BV410" s="288"/>
      <c r="BW410" s="288"/>
      <c r="BX410" s="288"/>
      <c r="BY410" s="288"/>
      <c r="BZ410" s="288"/>
      <c r="CA410" s="288"/>
      <c r="CB410" s="288"/>
      <c r="CC410" s="288"/>
      <c r="CD410" s="288"/>
      <c r="CE410" s="288"/>
      <c r="CF410" s="288"/>
      <c r="CG410" s="288"/>
      <c r="CH410" s="288"/>
      <c r="CI410" s="288"/>
      <c r="CJ410" s="288"/>
      <c r="CK410" s="288"/>
      <c r="CL410" s="288"/>
      <c r="CM410" s="288"/>
      <c r="CN410" s="288"/>
      <c r="CO410" s="288"/>
      <c r="CP410" s="288"/>
      <c r="CQ410" s="288"/>
      <c r="CR410" s="288"/>
      <c r="CS410" s="288"/>
      <c r="CT410" s="288"/>
      <c r="CU410" s="288"/>
      <c r="CV410" s="288"/>
      <c r="CW410" s="288"/>
      <c r="CX410" s="288"/>
      <c r="CY410" s="288"/>
      <c r="CZ410" s="288"/>
      <c r="DA410" s="288"/>
      <c r="DC410" s="288"/>
      <c r="DD410" s="288"/>
      <c r="DE410" s="288"/>
      <c r="DF410" s="288"/>
      <c r="DG410" s="288"/>
      <c r="DH410" s="288"/>
      <c r="DI410" s="288"/>
      <c r="DJ410" s="288"/>
      <c r="DK410" s="288"/>
      <c r="DL410" s="288"/>
      <c r="DM410" s="288"/>
      <c r="DN410" s="288"/>
      <c r="DO410" s="288"/>
      <c r="DP410" s="288"/>
      <c r="DQ410" s="288"/>
      <c r="DR410" s="288"/>
      <c r="DS410" s="288"/>
      <c r="DT410" s="288"/>
      <c r="DU410" s="288"/>
      <c r="DV410" s="288"/>
      <c r="DW410" s="288"/>
      <c r="DX410" s="288"/>
      <c r="DY410" s="288"/>
      <c r="DZ410" s="288"/>
      <c r="EA410" s="288"/>
      <c r="EB410" s="288"/>
      <c r="EC410" s="288"/>
      <c r="ED410" s="288"/>
      <c r="EE410" s="288"/>
      <c r="EF410" s="288"/>
      <c r="EG410" s="288"/>
      <c r="EH410" s="288"/>
      <c r="EI410" s="288"/>
      <c r="EJ410" s="288"/>
      <c r="EK410" s="288"/>
      <c r="EL410" s="288"/>
      <c r="EM410" s="288"/>
      <c r="EN410" s="288"/>
      <c r="EO410" s="288"/>
      <c r="EP410" s="288"/>
      <c r="EQ410" s="288"/>
      <c r="ER410" s="288"/>
      <c r="ES410" s="288"/>
      <c r="ET410" s="288"/>
      <c r="EU410" s="288"/>
      <c r="EV410" s="288"/>
      <c r="EW410" s="288"/>
      <c r="EX410" s="288"/>
      <c r="EY410" s="288"/>
      <c r="EZ410" s="288"/>
      <c r="FA410" s="288"/>
      <c r="FB410" s="288"/>
      <c r="FC410" s="288"/>
      <c r="FD410" s="288"/>
      <c r="FE410" s="288"/>
      <c r="FF410" s="288"/>
      <c r="FG410" s="288"/>
      <c r="FH410" s="288"/>
      <c r="FI410" s="288"/>
      <c r="FJ410" s="288"/>
      <c r="FK410" s="288"/>
      <c r="FL410" s="288"/>
      <c r="FM410" s="288"/>
      <c r="FN410" s="288"/>
      <c r="FO410" s="288"/>
      <c r="FP410" s="288"/>
      <c r="FQ410" s="288"/>
      <c r="FR410" s="288"/>
      <c r="FS410" s="288"/>
      <c r="FT410" s="288"/>
      <c r="FU410" s="288"/>
      <c r="FV410" s="288"/>
      <c r="FW410" s="288"/>
      <c r="FX410" s="288"/>
      <c r="FY410" s="288"/>
      <c r="FZ410" s="288"/>
      <c r="GA410" s="288"/>
      <c r="GB410" s="288"/>
      <c r="GC410" s="288"/>
      <c r="GD410" s="288"/>
      <c r="GE410" s="288"/>
      <c r="GF410" s="288"/>
      <c r="GG410" s="288"/>
      <c r="GH410" s="288"/>
      <c r="GI410" s="288"/>
      <c r="GJ410" s="288"/>
      <c r="GK410" s="288"/>
      <c r="GL410" s="288"/>
      <c r="GM410" s="288"/>
      <c r="GN410" s="288"/>
      <c r="GO410" s="288"/>
      <c r="GP410" s="288"/>
      <c r="GQ410" s="288"/>
      <c r="GR410" s="288"/>
      <c r="GS410" s="288"/>
      <c r="GT410" s="288"/>
      <c r="GU410" s="288"/>
      <c r="GV410" s="288"/>
      <c r="GW410" s="288"/>
      <c r="GX410" s="288"/>
      <c r="GY410" s="288"/>
      <c r="GZ410" s="288"/>
      <c r="HA410" s="288"/>
      <c r="HB410" s="288"/>
      <c r="HC410" s="288"/>
      <c r="HD410" s="288"/>
      <c r="HE410" s="288"/>
      <c r="HF410" s="288"/>
      <c r="HG410" s="288"/>
      <c r="HH410" s="288"/>
      <c r="HI410" s="288"/>
      <c r="HJ410" s="288"/>
      <c r="HK410" s="288"/>
      <c r="HL410" s="288"/>
      <c r="HM410" s="288"/>
      <c r="HN410" s="288"/>
      <c r="HO410" s="288"/>
      <c r="HP410" s="288"/>
      <c r="HQ410" s="288"/>
      <c r="HR410" s="288"/>
      <c r="HS410" s="288"/>
      <c r="HT410" s="288"/>
      <c r="HU410" s="288"/>
      <c r="HV410" s="288"/>
      <c r="HW410" s="288"/>
      <c r="HX410" s="288"/>
      <c r="HY410" s="288"/>
      <c r="HZ410" s="288"/>
      <c r="IA410" s="288"/>
      <c r="IB410" s="288"/>
      <c r="IC410" s="288"/>
      <c r="ID410" s="288"/>
      <c r="IE410" s="288"/>
      <c r="IF410" s="288"/>
      <c r="IG410" s="288"/>
    </row>
    <row r="411" spans="1:241" s="288" customFormat="1" ht="39.75" customHeight="1" x14ac:dyDescent="0.2">
      <c r="A411" s="300" t="s">
        <v>1162</v>
      </c>
      <c r="B411" s="300"/>
      <c r="C411" s="300"/>
      <c r="D411" s="300"/>
      <c r="E411" s="300"/>
      <c r="F411" s="300"/>
      <c r="G411" s="300"/>
      <c r="H411" s="300"/>
      <c r="I411" s="300"/>
      <c r="J411" s="300"/>
      <c r="K411" s="300"/>
      <c r="L411" s="300"/>
      <c r="M411" s="300"/>
      <c r="N411" s="300"/>
      <c r="O411" s="300"/>
      <c r="P411" s="300"/>
      <c r="Q411" s="300"/>
      <c r="R411" s="300"/>
      <c r="S411" s="300"/>
      <c r="T411" s="300"/>
      <c r="U411" s="300"/>
      <c r="V411" s="143"/>
      <c r="W411" s="143"/>
      <c r="X411" s="143"/>
      <c r="Y411" s="143"/>
      <c r="Z411" s="277"/>
      <c r="AY411" s="290"/>
    </row>
    <row r="412" spans="1:241" s="53" customFormat="1" ht="39.75" customHeight="1" x14ac:dyDescent="0.2">
      <c r="A412" s="300" t="s">
        <v>1187</v>
      </c>
      <c r="B412" s="300"/>
      <c r="C412" s="300"/>
      <c r="D412" s="300"/>
      <c r="E412" s="300"/>
      <c r="F412" s="300"/>
      <c r="G412" s="300"/>
      <c r="H412" s="300"/>
      <c r="I412" s="300"/>
      <c r="J412" s="300"/>
      <c r="K412" s="300"/>
      <c r="L412" s="300"/>
      <c r="M412" s="300"/>
      <c r="N412" s="300"/>
      <c r="O412" s="300"/>
      <c r="P412" s="300"/>
      <c r="Q412" s="300"/>
      <c r="R412" s="300"/>
      <c r="S412" s="300"/>
      <c r="T412" s="300"/>
      <c r="U412" s="300"/>
      <c r="V412" s="143"/>
      <c r="W412" s="143"/>
      <c r="X412" s="143"/>
      <c r="Y412" s="143"/>
      <c r="Z412" s="257"/>
      <c r="AA412" s="288"/>
      <c r="AB412" s="288"/>
      <c r="AC412" s="288"/>
      <c r="AD412" s="288"/>
      <c r="AE412" s="288"/>
      <c r="AF412" s="288"/>
      <c r="AG412" s="288"/>
      <c r="AH412" s="288"/>
      <c r="AI412" s="288"/>
      <c r="AJ412" s="288"/>
      <c r="AK412" s="288"/>
      <c r="AL412" s="288"/>
      <c r="AM412" s="288"/>
      <c r="AN412" s="288"/>
      <c r="AO412" s="288"/>
      <c r="AP412" s="288"/>
      <c r="AQ412" s="288"/>
      <c r="AR412" s="288"/>
      <c r="AS412" s="288"/>
      <c r="AT412" s="288"/>
      <c r="AU412" s="288"/>
      <c r="AV412" s="288"/>
      <c r="AW412" s="288"/>
      <c r="AX412" s="288"/>
      <c r="AY412" s="290"/>
      <c r="AZ412" s="288"/>
      <c r="BA412" s="288"/>
      <c r="BB412" s="288"/>
      <c r="BC412" s="288"/>
      <c r="BD412" s="288"/>
      <c r="BE412" s="288"/>
      <c r="BF412" s="288"/>
      <c r="BG412" s="288"/>
      <c r="BH412" s="288"/>
      <c r="BI412" s="288"/>
      <c r="BJ412" s="288"/>
      <c r="BK412" s="288"/>
      <c r="BL412" s="288"/>
      <c r="BM412" s="288"/>
      <c r="BN412" s="288"/>
      <c r="BO412" s="288"/>
      <c r="BP412" s="288"/>
      <c r="BQ412" s="288"/>
      <c r="BR412" s="288"/>
      <c r="BS412" s="288"/>
      <c r="BT412" s="288"/>
      <c r="BU412" s="288"/>
      <c r="BV412" s="288"/>
      <c r="BW412" s="288"/>
      <c r="BX412" s="288"/>
      <c r="BY412" s="288"/>
      <c r="BZ412" s="288"/>
      <c r="CA412" s="288"/>
      <c r="CB412" s="288"/>
      <c r="CC412" s="288"/>
      <c r="CD412" s="288"/>
      <c r="CE412" s="288"/>
      <c r="CF412" s="288"/>
      <c r="CG412" s="288"/>
      <c r="CH412" s="288"/>
      <c r="CI412" s="288"/>
      <c r="CJ412" s="288"/>
      <c r="CK412" s="288"/>
      <c r="CL412" s="288"/>
      <c r="CM412" s="288"/>
      <c r="CN412" s="288"/>
      <c r="CO412" s="288"/>
      <c r="CP412" s="288"/>
      <c r="CQ412" s="288"/>
      <c r="CR412" s="288"/>
      <c r="CS412" s="288"/>
      <c r="CT412" s="288"/>
      <c r="CU412" s="288"/>
      <c r="CV412" s="288"/>
      <c r="CW412" s="288"/>
      <c r="CX412" s="288"/>
      <c r="CY412" s="288"/>
      <c r="CZ412" s="288"/>
      <c r="DA412" s="288"/>
      <c r="DC412" s="288"/>
      <c r="DD412" s="288"/>
      <c r="DE412" s="288"/>
      <c r="DF412" s="288"/>
      <c r="DG412" s="288"/>
      <c r="DH412" s="288"/>
      <c r="DI412" s="288"/>
      <c r="DJ412" s="288"/>
      <c r="DK412" s="288"/>
      <c r="DL412" s="288"/>
      <c r="DM412" s="288"/>
      <c r="DN412" s="288"/>
      <c r="DO412" s="288"/>
      <c r="DP412" s="288"/>
      <c r="DQ412" s="288"/>
      <c r="DR412" s="288"/>
      <c r="DS412" s="288"/>
      <c r="DT412" s="288"/>
      <c r="DU412" s="288"/>
      <c r="DV412" s="288"/>
      <c r="DW412" s="288"/>
      <c r="DX412" s="288"/>
      <c r="DY412" s="288"/>
      <c r="DZ412" s="288"/>
      <c r="EA412" s="288"/>
      <c r="EB412" s="288"/>
      <c r="EC412" s="288"/>
      <c r="ED412" s="288"/>
      <c r="EE412" s="288"/>
      <c r="EF412" s="288"/>
      <c r="EG412" s="288"/>
      <c r="EH412" s="288"/>
      <c r="EI412" s="288"/>
      <c r="EJ412" s="288"/>
      <c r="EK412" s="288"/>
      <c r="EL412" s="288"/>
      <c r="EM412" s="288"/>
      <c r="EN412" s="288"/>
      <c r="EO412" s="288"/>
      <c r="EP412" s="288"/>
      <c r="EQ412" s="288"/>
      <c r="ER412" s="288"/>
      <c r="ES412" s="288"/>
      <c r="ET412" s="288"/>
      <c r="EU412" s="288"/>
      <c r="EV412" s="288"/>
      <c r="EW412" s="288"/>
      <c r="EX412" s="288"/>
      <c r="EY412" s="288"/>
      <c r="EZ412" s="288"/>
      <c r="FA412" s="288"/>
      <c r="FB412" s="288"/>
      <c r="FC412" s="288"/>
      <c r="FD412" s="288"/>
      <c r="FE412" s="288"/>
      <c r="FF412" s="288"/>
      <c r="FG412" s="288"/>
      <c r="FH412" s="288"/>
      <c r="FI412" s="288"/>
      <c r="FJ412" s="288"/>
      <c r="FK412" s="288"/>
      <c r="FL412" s="288"/>
      <c r="FM412" s="288"/>
      <c r="FN412" s="288"/>
      <c r="FO412" s="288"/>
      <c r="FP412" s="288"/>
      <c r="FQ412" s="288"/>
      <c r="FR412" s="288"/>
      <c r="FS412" s="288"/>
      <c r="FT412" s="288"/>
      <c r="FU412" s="288"/>
      <c r="FV412" s="288"/>
      <c r="FW412" s="288"/>
      <c r="FX412" s="288"/>
      <c r="FY412" s="288"/>
      <c r="FZ412" s="288"/>
      <c r="GA412" s="288"/>
      <c r="GB412" s="288"/>
      <c r="GC412" s="288"/>
      <c r="GD412" s="288"/>
      <c r="GE412" s="288"/>
      <c r="GF412" s="288"/>
      <c r="GG412" s="288"/>
      <c r="GH412" s="288"/>
      <c r="GI412" s="288"/>
      <c r="GJ412" s="288"/>
      <c r="GK412" s="288"/>
      <c r="GL412" s="288"/>
      <c r="GM412" s="288"/>
      <c r="GN412" s="288"/>
      <c r="GO412" s="288"/>
      <c r="GP412" s="288"/>
      <c r="GQ412" s="288"/>
      <c r="GR412" s="288"/>
      <c r="GS412" s="288"/>
      <c r="GT412" s="288"/>
      <c r="GU412" s="288"/>
      <c r="GV412" s="288"/>
      <c r="GW412" s="288"/>
      <c r="GX412" s="288"/>
      <c r="GY412" s="288"/>
      <c r="GZ412" s="288"/>
      <c r="HA412" s="288"/>
      <c r="HB412" s="288"/>
      <c r="HC412" s="288"/>
      <c r="HD412" s="288"/>
      <c r="HE412" s="288"/>
      <c r="HF412" s="288"/>
      <c r="HG412" s="288"/>
      <c r="HH412" s="288"/>
      <c r="HI412" s="288"/>
      <c r="HJ412" s="288"/>
      <c r="HK412" s="288"/>
      <c r="HL412" s="288"/>
      <c r="HM412" s="288"/>
      <c r="HN412" s="288"/>
      <c r="HO412" s="288"/>
      <c r="HP412" s="288"/>
      <c r="HQ412" s="288"/>
      <c r="HR412" s="288"/>
      <c r="HS412" s="288"/>
      <c r="HT412" s="288"/>
      <c r="HU412" s="288"/>
      <c r="HV412" s="288"/>
      <c r="HW412" s="288"/>
      <c r="HX412" s="288"/>
      <c r="HY412" s="288"/>
      <c r="HZ412" s="288"/>
      <c r="IA412" s="288"/>
      <c r="IB412" s="288"/>
      <c r="IC412" s="288"/>
      <c r="ID412" s="288"/>
      <c r="IE412" s="288"/>
      <c r="IF412" s="288"/>
      <c r="IG412" s="288"/>
    </row>
    <row r="413" spans="1:241" s="53" customFormat="1" ht="39.75" customHeight="1" x14ac:dyDescent="0.2">
      <c r="A413" s="300" t="s">
        <v>1188</v>
      </c>
      <c r="B413" s="300"/>
      <c r="C413" s="300"/>
      <c r="D413" s="300"/>
      <c r="E413" s="300"/>
      <c r="F413" s="300"/>
      <c r="G413" s="300"/>
      <c r="H413" s="300"/>
      <c r="I413" s="300"/>
      <c r="J413" s="300"/>
      <c r="K413" s="300"/>
      <c r="L413" s="300"/>
      <c r="M413" s="300"/>
      <c r="N413" s="300"/>
      <c r="O413" s="300"/>
      <c r="P413" s="300"/>
      <c r="Q413" s="300"/>
      <c r="R413" s="300"/>
      <c r="S413" s="300"/>
      <c r="T413" s="300"/>
      <c r="U413" s="300"/>
      <c r="V413" s="143"/>
      <c r="W413" s="143"/>
      <c r="X413" s="143"/>
      <c r="Y413" s="143"/>
      <c r="Z413" s="257"/>
      <c r="AA413" s="288"/>
      <c r="AB413" s="288"/>
      <c r="AC413" s="288"/>
      <c r="AD413" s="288"/>
      <c r="AE413" s="288"/>
      <c r="AF413" s="288"/>
      <c r="AG413" s="288"/>
      <c r="AH413" s="288"/>
      <c r="AI413" s="288"/>
      <c r="AJ413" s="288"/>
      <c r="AK413" s="288"/>
      <c r="AL413" s="288"/>
      <c r="AM413" s="288"/>
      <c r="AN413" s="288"/>
      <c r="AO413" s="288"/>
      <c r="AP413" s="288"/>
      <c r="AQ413" s="288"/>
      <c r="AR413" s="288"/>
      <c r="AS413" s="288"/>
      <c r="AT413" s="288"/>
      <c r="AU413" s="288"/>
      <c r="AV413" s="288"/>
      <c r="AW413" s="288"/>
      <c r="AX413" s="288"/>
      <c r="AY413" s="290"/>
      <c r="AZ413" s="288"/>
      <c r="BA413" s="288"/>
      <c r="BB413" s="288"/>
      <c r="BC413" s="288"/>
      <c r="BD413" s="288"/>
      <c r="BE413" s="288"/>
      <c r="BF413" s="288"/>
      <c r="BG413" s="288"/>
      <c r="BH413" s="288"/>
      <c r="BI413" s="288"/>
      <c r="BJ413" s="288"/>
      <c r="BK413" s="288"/>
      <c r="BL413" s="288"/>
      <c r="BM413" s="288"/>
      <c r="BN413" s="288"/>
      <c r="BO413" s="288"/>
      <c r="BP413" s="288"/>
      <c r="BQ413" s="288"/>
      <c r="BR413" s="288"/>
      <c r="BS413" s="288"/>
      <c r="BT413" s="288"/>
      <c r="BU413" s="288"/>
      <c r="BV413" s="288"/>
      <c r="BW413" s="288"/>
      <c r="BX413" s="288"/>
      <c r="BY413" s="288"/>
      <c r="BZ413" s="288"/>
      <c r="CA413" s="288"/>
      <c r="CB413" s="288"/>
      <c r="CC413" s="288"/>
      <c r="CD413" s="288"/>
      <c r="CE413" s="288"/>
      <c r="CF413" s="288"/>
      <c r="CG413" s="288"/>
      <c r="CH413" s="288"/>
      <c r="CI413" s="288"/>
      <c r="CJ413" s="288"/>
      <c r="CK413" s="288"/>
      <c r="CL413" s="288"/>
      <c r="CM413" s="288"/>
      <c r="CN413" s="288"/>
      <c r="CO413" s="288"/>
      <c r="CP413" s="288"/>
      <c r="CQ413" s="288"/>
      <c r="CR413" s="288"/>
      <c r="CS413" s="288"/>
      <c r="CT413" s="288"/>
      <c r="CU413" s="288"/>
      <c r="CV413" s="288"/>
      <c r="CW413" s="288"/>
      <c r="CX413" s="288"/>
      <c r="CY413" s="288"/>
      <c r="CZ413" s="288"/>
      <c r="DA413" s="288"/>
      <c r="DC413" s="288"/>
      <c r="DD413" s="288"/>
      <c r="DE413" s="288"/>
      <c r="DF413" s="288"/>
      <c r="DG413" s="288"/>
      <c r="DH413" s="288"/>
      <c r="DI413" s="288"/>
      <c r="DJ413" s="288"/>
      <c r="DK413" s="288"/>
      <c r="DL413" s="288"/>
      <c r="DM413" s="288"/>
      <c r="DN413" s="288"/>
      <c r="DO413" s="288"/>
      <c r="DP413" s="288"/>
      <c r="DQ413" s="288"/>
      <c r="DR413" s="288"/>
      <c r="DS413" s="288"/>
      <c r="DT413" s="288"/>
      <c r="DU413" s="288"/>
      <c r="DV413" s="288"/>
      <c r="DW413" s="288"/>
      <c r="DX413" s="288"/>
      <c r="DY413" s="288"/>
      <c r="DZ413" s="288"/>
      <c r="EA413" s="288"/>
      <c r="EB413" s="288"/>
      <c r="EC413" s="288"/>
      <c r="ED413" s="288"/>
      <c r="EE413" s="288"/>
      <c r="EF413" s="288"/>
      <c r="EG413" s="288"/>
      <c r="EH413" s="288"/>
      <c r="EI413" s="288"/>
      <c r="EJ413" s="288"/>
      <c r="EK413" s="288"/>
      <c r="EL413" s="288"/>
      <c r="EM413" s="288"/>
      <c r="EN413" s="288"/>
      <c r="EO413" s="288"/>
      <c r="EP413" s="288"/>
      <c r="EQ413" s="288"/>
      <c r="ER413" s="288"/>
      <c r="ES413" s="288"/>
      <c r="ET413" s="288"/>
      <c r="EU413" s="288"/>
      <c r="EV413" s="288"/>
      <c r="EW413" s="288"/>
      <c r="EX413" s="288"/>
      <c r="EY413" s="288"/>
      <c r="EZ413" s="288"/>
      <c r="FA413" s="288"/>
      <c r="FB413" s="288"/>
      <c r="FC413" s="288"/>
      <c r="FD413" s="288"/>
      <c r="FE413" s="288"/>
      <c r="FF413" s="288"/>
      <c r="FG413" s="288"/>
      <c r="FH413" s="288"/>
      <c r="FI413" s="288"/>
      <c r="FJ413" s="288"/>
      <c r="FK413" s="288"/>
      <c r="FL413" s="288"/>
      <c r="FM413" s="288"/>
      <c r="FN413" s="288"/>
      <c r="FO413" s="288"/>
      <c r="FP413" s="288"/>
      <c r="FQ413" s="288"/>
      <c r="FR413" s="288"/>
      <c r="FS413" s="288"/>
      <c r="FT413" s="288"/>
      <c r="FU413" s="288"/>
      <c r="FV413" s="288"/>
      <c r="FW413" s="288"/>
      <c r="FX413" s="288"/>
      <c r="FY413" s="288"/>
      <c r="FZ413" s="288"/>
      <c r="GA413" s="288"/>
      <c r="GB413" s="288"/>
      <c r="GC413" s="288"/>
      <c r="GD413" s="288"/>
      <c r="GE413" s="288"/>
      <c r="GF413" s="288"/>
      <c r="GG413" s="288"/>
      <c r="GH413" s="288"/>
      <c r="GI413" s="288"/>
      <c r="GJ413" s="288"/>
      <c r="GK413" s="288"/>
      <c r="GL413" s="288"/>
      <c r="GM413" s="288"/>
      <c r="GN413" s="288"/>
      <c r="GO413" s="288"/>
      <c r="GP413" s="288"/>
      <c r="GQ413" s="288"/>
      <c r="GR413" s="288"/>
      <c r="GS413" s="288"/>
      <c r="GT413" s="288"/>
      <c r="GU413" s="288"/>
      <c r="GV413" s="288"/>
      <c r="GW413" s="288"/>
      <c r="GX413" s="288"/>
      <c r="GY413" s="288"/>
      <c r="GZ413" s="288"/>
      <c r="HA413" s="288"/>
      <c r="HB413" s="288"/>
      <c r="HC413" s="288"/>
      <c r="HD413" s="288"/>
      <c r="HE413" s="288"/>
      <c r="HF413" s="288"/>
      <c r="HG413" s="288"/>
      <c r="HH413" s="288"/>
      <c r="HI413" s="288"/>
      <c r="HJ413" s="288"/>
      <c r="HK413" s="288"/>
      <c r="HL413" s="288"/>
      <c r="HM413" s="288"/>
      <c r="HN413" s="288"/>
      <c r="HO413" s="288"/>
      <c r="HP413" s="288"/>
      <c r="HQ413" s="288"/>
      <c r="HR413" s="288"/>
      <c r="HS413" s="288"/>
      <c r="HT413" s="288"/>
      <c r="HU413" s="288"/>
      <c r="HV413" s="288"/>
      <c r="HW413" s="288"/>
      <c r="HX413" s="288"/>
      <c r="HY413" s="288"/>
      <c r="HZ413" s="288"/>
      <c r="IA413" s="288"/>
      <c r="IB413" s="288"/>
      <c r="IC413" s="288"/>
      <c r="ID413" s="288"/>
      <c r="IE413" s="288"/>
      <c r="IF413" s="288"/>
      <c r="IG413" s="288"/>
    </row>
    <row r="414" spans="1:241" s="53" customFormat="1" ht="39.75" customHeight="1" x14ac:dyDescent="0.2">
      <c r="A414" s="300" t="s">
        <v>1189</v>
      </c>
      <c r="B414" s="300"/>
      <c r="C414" s="300"/>
      <c r="D414" s="300"/>
      <c r="E414" s="300"/>
      <c r="F414" s="300"/>
      <c r="G414" s="300"/>
      <c r="H414" s="300"/>
      <c r="I414" s="300"/>
      <c r="J414" s="300"/>
      <c r="K414" s="300"/>
      <c r="L414" s="300"/>
      <c r="M414" s="300"/>
      <c r="N414" s="300"/>
      <c r="O414" s="300"/>
      <c r="P414" s="300"/>
      <c r="Q414" s="300"/>
      <c r="R414" s="300"/>
      <c r="S414" s="300"/>
      <c r="T414" s="300"/>
      <c r="U414" s="300"/>
      <c r="V414" s="143"/>
      <c r="W414" s="143"/>
      <c r="X414" s="143"/>
      <c r="Y414" s="143"/>
      <c r="Z414" s="257"/>
      <c r="AA414" s="288"/>
      <c r="AB414" s="288"/>
      <c r="AC414" s="288"/>
      <c r="AD414" s="288"/>
      <c r="AE414" s="288"/>
      <c r="AF414" s="288"/>
      <c r="AG414" s="288"/>
      <c r="AH414" s="288"/>
      <c r="AI414" s="288"/>
      <c r="AJ414" s="288"/>
      <c r="AK414" s="288"/>
      <c r="AL414" s="288"/>
      <c r="AM414" s="288"/>
      <c r="AN414" s="288"/>
      <c r="AO414" s="288"/>
      <c r="AP414" s="288"/>
      <c r="AQ414" s="288"/>
      <c r="AR414" s="288"/>
      <c r="AS414" s="288"/>
      <c r="AT414" s="288"/>
      <c r="AU414" s="288"/>
      <c r="AV414" s="288"/>
      <c r="AW414" s="288"/>
      <c r="AX414" s="288"/>
      <c r="AY414" s="290"/>
      <c r="AZ414" s="288"/>
      <c r="BA414" s="288"/>
      <c r="BB414" s="288"/>
      <c r="BC414" s="288"/>
      <c r="BD414" s="288"/>
      <c r="BE414" s="288"/>
      <c r="BF414" s="288"/>
      <c r="BG414" s="288"/>
      <c r="BH414" s="288"/>
      <c r="BI414" s="288"/>
      <c r="BJ414" s="288"/>
      <c r="BK414" s="288"/>
      <c r="BL414" s="288"/>
      <c r="BM414" s="288"/>
      <c r="BN414" s="288"/>
      <c r="BO414" s="288"/>
      <c r="BP414" s="288"/>
      <c r="BQ414" s="288"/>
      <c r="BR414" s="288"/>
      <c r="BS414" s="288"/>
      <c r="BT414" s="288"/>
      <c r="BU414" s="288"/>
      <c r="BV414" s="288"/>
      <c r="BW414" s="288"/>
      <c r="BX414" s="288"/>
      <c r="BY414" s="288"/>
      <c r="BZ414" s="288"/>
      <c r="CA414" s="288"/>
      <c r="CB414" s="288"/>
      <c r="CC414" s="288"/>
      <c r="CD414" s="288"/>
      <c r="CE414" s="288"/>
      <c r="CF414" s="288"/>
      <c r="CG414" s="288"/>
      <c r="CH414" s="288"/>
      <c r="CI414" s="288"/>
      <c r="CJ414" s="288"/>
      <c r="CK414" s="288"/>
      <c r="CL414" s="288"/>
      <c r="CM414" s="288"/>
      <c r="CN414" s="288"/>
      <c r="CO414" s="288"/>
      <c r="CP414" s="288"/>
      <c r="CQ414" s="288"/>
      <c r="CR414" s="288"/>
      <c r="CS414" s="288"/>
      <c r="CT414" s="288"/>
      <c r="CU414" s="288"/>
      <c r="CV414" s="288"/>
      <c r="CW414" s="288"/>
      <c r="CX414" s="288"/>
      <c r="CY414" s="288"/>
      <c r="CZ414" s="288"/>
      <c r="DA414" s="288"/>
      <c r="DC414" s="288"/>
      <c r="DD414" s="288"/>
      <c r="DE414" s="288"/>
      <c r="DF414" s="288"/>
      <c r="DG414" s="288"/>
      <c r="DH414" s="288"/>
      <c r="DI414" s="288"/>
      <c r="DJ414" s="288"/>
      <c r="DK414" s="288"/>
      <c r="DL414" s="288"/>
      <c r="DM414" s="288"/>
      <c r="DN414" s="288"/>
      <c r="DO414" s="288"/>
      <c r="DP414" s="288"/>
      <c r="DQ414" s="288"/>
      <c r="DR414" s="288"/>
      <c r="DS414" s="288"/>
      <c r="DT414" s="288"/>
      <c r="DU414" s="288"/>
      <c r="DV414" s="288"/>
      <c r="DW414" s="288"/>
      <c r="DX414" s="288"/>
      <c r="DY414" s="288"/>
      <c r="DZ414" s="288"/>
      <c r="EA414" s="288"/>
      <c r="EB414" s="288"/>
      <c r="EC414" s="288"/>
      <c r="ED414" s="288"/>
      <c r="EE414" s="288"/>
      <c r="EF414" s="288"/>
      <c r="EG414" s="288"/>
      <c r="EH414" s="288"/>
      <c r="EI414" s="288"/>
      <c r="EJ414" s="288"/>
      <c r="EK414" s="288"/>
      <c r="EL414" s="288"/>
      <c r="EM414" s="288"/>
      <c r="EN414" s="288"/>
      <c r="EO414" s="288"/>
      <c r="EP414" s="288"/>
      <c r="EQ414" s="288"/>
      <c r="ER414" s="288"/>
      <c r="ES414" s="288"/>
      <c r="ET414" s="288"/>
      <c r="EU414" s="288"/>
      <c r="EV414" s="288"/>
      <c r="EW414" s="288"/>
      <c r="EX414" s="288"/>
      <c r="EY414" s="288"/>
      <c r="EZ414" s="288"/>
      <c r="FA414" s="288"/>
      <c r="FB414" s="288"/>
      <c r="FC414" s="288"/>
      <c r="FD414" s="288"/>
      <c r="FE414" s="288"/>
      <c r="FF414" s="288"/>
      <c r="FG414" s="288"/>
      <c r="FH414" s="288"/>
      <c r="FI414" s="288"/>
      <c r="FJ414" s="288"/>
      <c r="FK414" s="288"/>
      <c r="FL414" s="288"/>
      <c r="FM414" s="288"/>
      <c r="FN414" s="288"/>
      <c r="FO414" s="288"/>
      <c r="FP414" s="288"/>
      <c r="FQ414" s="288"/>
      <c r="FR414" s="288"/>
      <c r="FS414" s="288"/>
      <c r="FT414" s="288"/>
      <c r="FU414" s="288"/>
      <c r="FV414" s="288"/>
      <c r="FW414" s="288"/>
      <c r="FX414" s="288"/>
      <c r="FY414" s="288"/>
      <c r="FZ414" s="288"/>
      <c r="GA414" s="288"/>
      <c r="GB414" s="288"/>
      <c r="GC414" s="288"/>
      <c r="GD414" s="288"/>
      <c r="GE414" s="288"/>
      <c r="GF414" s="288"/>
      <c r="GG414" s="288"/>
      <c r="GH414" s="288"/>
      <c r="GI414" s="288"/>
      <c r="GJ414" s="288"/>
      <c r="GK414" s="288"/>
      <c r="GL414" s="288"/>
      <c r="GM414" s="288"/>
      <c r="GN414" s="288"/>
      <c r="GO414" s="288"/>
      <c r="GP414" s="288"/>
      <c r="GQ414" s="288"/>
      <c r="GR414" s="288"/>
      <c r="GS414" s="288"/>
      <c r="GT414" s="288"/>
      <c r="GU414" s="288"/>
      <c r="GV414" s="288"/>
      <c r="GW414" s="288"/>
      <c r="GX414" s="288"/>
      <c r="GY414" s="288"/>
      <c r="GZ414" s="288"/>
      <c r="HA414" s="288"/>
      <c r="HB414" s="288"/>
      <c r="HC414" s="288"/>
      <c r="HD414" s="288"/>
      <c r="HE414" s="288"/>
      <c r="HF414" s="288"/>
      <c r="HG414" s="288"/>
      <c r="HH414" s="288"/>
      <c r="HI414" s="288"/>
      <c r="HJ414" s="288"/>
      <c r="HK414" s="288"/>
      <c r="HL414" s="288"/>
      <c r="HM414" s="288"/>
      <c r="HN414" s="288"/>
      <c r="HO414" s="288"/>
      <c r="HP414" s="288"/>
      <c r="HQ414" s="288"/>
      <c r="HR414" s="288"/>
      <c r="HS414" s="288"/>
      <c r="HT414" s="288"/>
      <c r="HU414" s="288"/>
      <c r="HV414" s="288"/>
      <c r="HW414" s="288"/>
      <c r="HX414" s="288"/>
      <c r="HY414" s="288"/>
      <c r="HZ414" s="288"/>
      <c r="IA414" s="288"/>
      <c r="IB414" s="288"/>
      <c r="IC414" s="288"/>
      <c r="ID414" s="288"/>
      <c r="IE414" s="288"/>
      <c r="IF414" s="288"/>
      <c r="IG414" s="288"/>
    </row>
    <row r="415" spans="1:241" s="53" customFormat="1" ht="24" customHeight="1" x14ac:dyDescent="0.2">
      <c r="A415" s="300" t="s">
        <v>1190</v>
      </c>
      <c r="B415" s="300"/>
      <c r="C415" s="300"/>
      <c r="D415" s="300"/>
      <c r="E415" s="300"/>
      <c r="F415" s="300"/>
      <c r="G415" s="300"/>
      <c r="H415" s="300"/>
      <c r="I415" s="300"/>
      <c r="J415" s="300"/>
      <c r="K415" s="300"/>
      <c r="L415" s="300"/>
      <c r="M415" s="300"/>
      <c r="N415" s="300"/>
      <c r="O415" s="300"/>
      <c r="P415" s="300"/>
      <c r="Q415" s="300"/>
      <c r="R415" s="300"/>
      <c r="S415" s="300"/>
      <c r="T415" s="300"/>
      <c r="U415" s="300"/>
      <c r="V415" s="143"/>
      <c r="W415" s="143"/>
      <c r="X415" s="143"/>
      <c r="Y415" s="143"/>
      <c r="Z415" s="257"/>
      <c r="AA415" s="288"/>
      <c r="AB415" s="288"/>
      <c r="AC415" s="288"/>
      <c r="AD415" s="288"/>
      <c r="AE415" s="288"/>
      <c r="AF415" s="288"/>
      <c r="AG415" s="288"/>
      <c r="AH415" s="288"/>
      <c r="AI415" s="288"/>
      <c r="AJ415" s="288"/>
      <c r="AK415" s="288"/>
      <c r="AL415" s="288"/>
      <c r="AM415" s="288"/>
      <c r="AN415" s="288"/>
      <c r="AO415" s="288"/>
      <c r="AP415" s="288"/>
      <c r="AQ415" s="288"/>
      <c r="AR415" s="288"/>
      <c r="AS415" s="288"/>
      <c r="AT415" s="288"/>
      <c r="AU415" s="288"/>
      <c r="AV415" s="288"/>
      <c r="AW415" s="288"/>
      <c r="AX415" s="288"/>
      <c r="AY415" s="290"/>
      <c r="AZ415" s="288"/>
      <c r="BA415" s="288"/>
      <c r="BB415" s="288"/>
      <c r="BC415" s="288"/>
      <c r="BD415" s="288"/>
      <c r="BE415" s="288"/>
      <c r="BF415" s="288"/>
      <c r="BG415" s="288"/>
      <c r="BH415" s="288"/>
      <c r="BI415" s="288"/>
      <c r="BJ415" s="288"/>
      <c r="BK415" s="288"/>
      <c r="BL415" s="288"/>
      <c r="BM415" s="288"/>
      <c r="BN415" s="288"/>
      <c r="BO415" s="288"/>
      <c r="BP415" s="288"/>
      <c r="BQ415" s="288"/>
      <c r="BR415" s="288"/>
      <c r="BS415" s="288"/>
      <c r="BT415" s="288"/>
      <c r="BU415" s="288"/>
      <c r="BV415" s="288"/>
      <c r="BW415" s="288"/>
      <c r="BX415" s="288"/>
      <c r="BY415" s="288"/>
      <c r="BZ415" s="288"/>
      <c r="CA415" s="288"/>
      <c r="CB415" s="288"/>
      <c r="CC415" s="288"/>
      <c r="CD415" s="288"/>
      <c r="CE415" s="288"/>
      <c r="CF415" s="288"/>
      <c r="CG415" s="288"/>
      <c r="CH415" s="288"/>
      <c r="CI415" s="288"/>
      <c r="CJ415" s="288"/>
      <c r="CK415" s="288"/>
      <c r="CL415" s="288"/>
      <c r="CM415" s="288"/>
      <c r="CN415" s="288"/>
      <c r="CO415" s="288"/>
      <c r="CP415" s="288"/>
      <c r="CQ415" s="288"/>
      <c r="CR415" s="288"/>
      <c r="CS415" s="288"/>
      <c r="CT415" s="288"/>
      <c r="CU415" s="288"/>
      <c r="CV415" s="288"/>
      <c r="CW415" s="288"/>
      <c r="CX415" s="288"/>
      <c r="CY415" s="288"/>
      <c r="CZ415" s="288"/>
      <c r="DA415" s="288"/>
      <c r="DC415" s="288"/>
      <c r="DD415" s="288"/>
      <c r="DE415" s="288"/>
      <c r="DF415" s="288"/>
      <c r="DG415" s="288"/>
      <c r="DH415" s="288"/>
      <c r="DI415" s="288"/>
      <c r="DJ415" s="288"/>
      <c r="DK415" s="288"/>
      <c r="DL415" s="288"/>
      <c r="DM415" s="288"/>
      <c r="DN415" s="288"/>
      <c r="DO415" s="288"/>
      <c r="DP415" s="288"/>
      <c r="DQ415" s="288"/>
      <c r="DR415" s="288"/>
      <c r="DS415" s="288"/>
      <c r="DT415" s="288"/>
      <c r="DU415" s="288"/>
      <c r="DV415" s="288"/>
      <c r="DW415" s="288"/>
      <c r="DX415" s="288"/>
      <c r="DY415" s="288"/>
      <c r="DZ415" s="288"/>
      <c r="EA415" s="288"/>
      <c r="EB415" s="288"/>
      <c r="EC415" s="288"/>
      <c r="ED415" s="288"/>
      <c r="EE415" s="288"/>
      <c r="EF415" s="288"/>
      <c r="EG415" s="288"/>
      <c r="EH415" s="288"/>
      <c r="EI415" s="288"/>
      <c r="EJ415" s="288"/>
      <c r="EK415" s="288"/>
      <c r="EL415" s="288"/>
      <c r="EM415" s="288"/>
      <c r="EN415" s="288"/>
      <c r="EO415" s="288"/>
      <c r="EP415" s="288"/>
      <c r="EQ415" s="288"/>
      <c r="ER415" s="288"/>
      <c r="ES415" s="288"/>
      <c r="ET415" s="288"/>
      <c r="EU415" s="288"/>
      <c r="EV415" s="288"/>
      <c r="EW415" s="288"/>
      <c r="EX415" s="288"/>
      <c r="EY415" s="288"/>
      <c r="EZ415" s="288"/>
      <c r="FA415" s="288"/>
      <c r="FB415" s="288"/>
      <c r="FC415" s="288"/>
      <c r="FD415" s="288"/>
      <c r="FE415" s="288"/>
      <c r="FF415" s="288"/>
      <c r="FG415" s="288"/>
      <c r="FH415" s="288"/>
      <c r="FI415" s="288"/>
      <c r="FJ415" s="288"/>
      <c r="FK415" s="288"/>
      <c r="FL415" s="288"/>
      <c r="FM415" s="288"/>
      <c r="FN415" s="288"/>
      <c r="FO415" s="288"/>
      <c r="FP415" s="288"/>
      <c r="FQ415" s="288"/>
      <c r="FR415" s="288"/>
      <c r="FS415" s="288"/>
      <c r="FT415" s="288"/>
      <c r="FU415" s="288"/>
      <c r="FV415" s="288"/>
      <c r="FW415" s="288"/>
      <c r="FX415" s="288"/>
      <c r="FY415" s="288"/>
      <c r="FZ415" s="288"/>
      <c r="GA415" s="288"/>
      <c r="GB415" s="288"/>
      <c r="GC415" s="288"/>
      <c r="GD415" s="288"/>
      <c r="GE415" s="288"/>
      <c r="GF415" s="288"/>
      <c r="GG415" s="288"/>
      <c r="GH415" s="288"/>
      <c r="GI415" s="288"/>
      <c r="GJ415" s="288"/>
      <c r="GK415" s="288"/>
      <c r="GL415" s="288"/>
      <c r="GM415" s="288"/>
      <c r="GN415" s="288"/>
      <c r="GO415" s="288"/>
      <c r="GP415" s="288"/>
      <c r="GQ415" s="288"/>
      <c r="GR415" s="288"/>
      <c r="GS415" s="288"/>
      <c r="GT415" s="288"/>
      <c r="GU415" s="288"/>
      <c r="GV415" s="288"/>
      <c r="GW415" s="288"/>
      <c r="GX415" s="288"/>
      <c r="GY415" s="288"/>
      <c r="GZ415" s="288"/>
      <c r="HA415" s="288"/>
      <c r="HB415" s="288"/>
      <c r="HC415" s="288"/>
      <c r="HD415" s="288"/>
      <c r="HE415" s="288"/>
      <c r="HF415" s="288"/>
      <c r="HG415" s="288"/>
      <c r="HH415" s="288"/>
      <c r="HI415" s="288"/>
      <c r="HJ415" s="288"/>
      <c r="HK415" s="288"/>
      <c r="HL415" s="288"/>
      <c r="HM415" s="288"/>
      <c r="HN415" s="288"/>
      <c r="HO415" s="288"/>
      <c r="HP415" s="288"/>
      <c r="HQ415" s="288"/>
      <c r="HR415" s="288"/>
      <c r="HS415" s="288"/>
      <c r="HT415" s="288"/>
      <c r="HU415" s="288"/>
      <c r="HV415" s="288"/>
      <c r="HW415" s="288"/>
      <c r="HX415" s="288"/>
      <c r="HY415" s="288"/>
      <c r="HZ415" s="288"/>
      <c r="IA415" s="288"/>
      <c r="IB415" s="288"/>
      <c r="IC415" s="288"/>
      <c r="ID415" s="288"/>
      <c r="IE415" s="288"/>
      <c r="IF415" s="288"/>
      <c r="IG415" s="288"/>
    </row>
    <row r="416" spans="1:241" s="53" customFormat="1" ht="39.75" customHeight="1" x14ac:dyDescent="0.2">
      <c r="A416" s="300" t="s">
        <v>1191</v>
      </c>
      <c r="B416" s="300"/>
      <c r="C416" s="300"/>
      <c r="D416" s="300"/>
      <c r="E416" s="300"/>
      <c r="F416" s="300"/>
      <c r="G416" s="300"/>
      <c r="H416" s="300"/>
      <c r="I416" s="300"/>
      <c r="J416" s="300"/>
      <c r="K416" s="300"/>
      <c r="L416" s="300"/>
      <c r="M416" s="300"/>
      <c r="N416" s="300"/>
      <c r="O416" s="300"/>
      <c r="P416" s="300"/>
      <c r="Q416" s="300"/>
      <c r="R416" s="300"/>
      <c r="S416" s="300"/>
      <c r="T416" s="300"/>
      <c r="U416" s="300"/>
      <c r="V416" s="143"/>
      <c r="W416" s="143"/>
      <c r="X416" s="143"/>
      <c r="Y416" s="143"/>
      <c r="Z416" s="257"/>
      <c r="AA416" s="288"/>
      <c r="AB416" s="288"/>
      <c r="AC416" s="288"/>
      <c r="AD416" s="288"/>
      <c r="AE416" s="288"/>
      <c r="AF416" s="288"/>
      <c r="AG416" s="288"/>
      <c r="AH416" s="288"/>
      <c r="AI416" s="288"/>
      <c r="AJ416" s="288"/>
      <c r="AK416" s="288"/>
      <c r="AL416" s="288"/>
      <c r="AM416" s="288"/>
      <c r="AN416" s="288"/>
      <c r="AO416" s="288"/>
      <c r="AP416" s="288"/>
      <c r="AQ416" s="288"/>
      <c r="AR416" s="288"/>
      <c r="AS416" s="288"/>
      <c r="AT416" s="288"/>
      <c r="AU416" s="288"/>
      <c r="AV416" s="288"/>
      <c r="AW416" s="288"/>
      <c r="AX416" s="288"/>
      <c r="AY416" s="290"/>
      <c r="AZ416" s="288"/>
      <c r="BA416" s="288"/>
      <c r="BB416" s="288"/>
      <c r="BC416" s="288"/>
      <c r="BD416" s="288"/>
      <c r="BE416" s="288"/>
      <c r="BF416" s="288"/>
      <c r="BG416" s="288"/>
      <c r="BH416" s="288"/>
      <c r="BI416" s="288"/>
      <c r="BJ416" s="288"/>
      <c r="BK416" s="288"/>
      <c r="BL416" s="288"/>
      <c r="BM416" s="288"/>
      <c r="BN416" s="288"/>
      <c r="BO416" s="288"/>
      <c r="BP416" s="288"/>
      <c r="BQ416" s="288"/>
      <c r="BR416" s="288"/>
      <c r="BS416" s="288"/>
      <c r="BT416" s="288"/>
      <c r="BU416" s="288"/>
      <c r="BV416" s="288"/>
      <c r="BW416" s="288"/>
      <c r="BX416" s="288"/>
      <c r="BY416" s="288"/>
      <c r="BZ416" s="288"/>
      <c r="CA416" s="288"/>
      <c r="CB416" s="288"/>
      <c r="CC416" s="288"/>
      <c r="CD416" s="288"/>
      <c r="CE416" s="288"/>
      <c r="CF416" s="288"/>
      <c r="CG416" s="288"/>
      <c r="CH416" s="288"/>
      <c r="CI416" s="288"/>
      <c r="CJ416" s="288"/>
      <c r="CK416" s="288"/>
      <c r="CL416" s="288"/>
      <c r="CM416" s="288"/>
      <c r="CN416" s="288"/>
      <c r="CO416" s="288"/>
      <c r="CP416" s="288"/>
      <c r="CQ416" s="288"/>
      <c r="CR416" s="288"/>
      <c r="CS416" s="288"/>
      <c r="CT416" s="288"/>
      <c r="CU416" s="288"/>
      <c r="CV416" s="288"/>
      <c r="CW416" s="288"/>
      <c r="CX416" s="288"/>
      <c r="CY416" s="288"/>
      <c r="CZ416" s="288"/>
      <c r="DA416" s="288"/>
      <c r="DC416" s="288"/>
      <c r="DD416" s="288"/>
      <c r="DE416" s="288"/>
      <c r="DF416" s="288"/>
      <c r="DG416" s="288"/>
      <c r="DH416" s="288"/>
      <c r="DI416" s="288"/>
      <c r="DJ416" s="288"/>
      <c r="DK416" s="288"/>
      <c r="DL416" s="288"/>
      <c r="DM416" s="288"/>
      <c r="DN416" s="288"/>
      <c r="DO416" s="288"/>
      <c r="DP416" s="288"/>
      <c r="DQ416" s="288"/>
      <c r="DR416" s="288"/>
      <c r="DS416" s="288"/>
      <c r="DT416" s="288"/>
      <c r="DU416" s="288"/>
      <c r="DV416" s="288"/>
      <c r="DW416" s="288"/>
      <c r="DX416" s="288"/>
      <c r="DY416" s="288"/>
      <c r="DZ416" s="288"/>
      <c r="EA416" s="288"/>
      <c r="EB416" s="288"/>
      <c r="EC416" s="288"/>
      <c r="ED416" s="288"/>
      <c r="EE416" s="288"/>
      <c r="EF416" s="288"/>
      <c r="EG416" s="288"/>
      <c r="EH416" s="288"/>
      <c r="EI416" s="288"/>
      <c r="EJ416" s="288"/>
      <c r="EK416" s="288"/>
      <c r="EL416" s="288"/>
      <c r="EM416" s="288"/>
      <c r="EN416" s="288"/>
      <c r="EO416" s="288"/>
      <c r="EP416" s="288"/>
      <c r="EQ416" s="288"/>
      <c r="ER416" s="288"/>
      <c r="ES416" s="288"/>
      <c r="ET416" s="288"/>
      <c r="EU416" s="288"/>
      <c r="EV416" s="288"/>
      <c r="EW416" s="288"/>
      <c r="EX416" s="288"/>
      <c r="EY416" s="288"/>
      <c r="EZ416" s="288"/>
      <c r="FA416" s="288"/>
      <c r="FB416" s="288"/>
      <c r="FC416" s="288"/>
      <c r="FD416" s="288"/>
      <c r="FE416" s="288"/>
      <c r="FF416" s="288"/>
      <c r="FG416" s="288"/>
      <c r="FH416" s="288"/>
      <c r="FI416" s="288"/>
      <c r="FJ416" s="288"/>
      <c r="FK416" s="288"/>
      <c r="FL416" s="288"/>
      <c r="FM416" s="288"/>
      <c r="FN416" s="288"/>
      <c r="FO416" s="288"/>
      <c r="FP416" s="288"/>
      <c r="FQ416" s="288"/>
      <c r="FR416" s="288"/>
      <c r="FS416" s="288"/>
      <c r="FT416" s="288"/>
      <c r="FU416" s="288"/>
      <c r="FV416" s="288"/>
      <c r="FW416" s="288"/>
      <c r="FX416" s="288"/>
      <c r="FY416" s="288"/>
      <c r="FZ416" s="288"/>
      <c r="GA416" s="288"/>
      <c r="GB416" s="288"/>
      <c r="GC416" s="288"/>
      <c r="GD416" s="288"/>
      <c r="GE416" s="288"/>
      <c r="GF416" s="288"/>
      <c r="GG416" s="288"/>
      <c r="GH416" s="288"/>
      <c r="GI416" s="288"/>
      <c r="GJ416" s="288"/>
      <c r="GK416" s="288"/>
      <c r="GL416" s="288"/>
      <c r="GM416" s="288"/>
      <c r="GN416" s="288"/>
      <c r="GO416" s="288"/>
      <c r="GP416" s="288"/>
      <c r="GQ416" s="288"/>
      <c r="GR416" s="288"/>
      <c r="GS416" s="288"/>
      <c r="GT416" s="288"/>
      <c r="GU416" s="288"/>
      <c r="GV416" s="288"/>
      <c r="GW416" s="288"/>
      <c r="GX416" s="288"/>
      <c r="GY416" s="288"/>
      <c r="GZ416" s="288"/>
      <c r="HA416" s="288"/>
      <c r="HB416" s="288"/>
      <c r="HC416" s="288"/>
      <c r="HD416" s="288"/>
      <c r="HE416" s="288"/>
      <c r="HF416" s="288"/>
      <c r="HG416" s="288"/>
      <c r="HH416" s="288"/>
      <c r="HI416" s="288"/>
      <c r="HJ416" s="288"/>
      <c r="HK416" s="288"/>
      <c r="HL416" s="288"/>
      <c r="HM416" s="288"/>
      <c r="HN416" s="288"/>
      <c r="HO416" s="288"/>
      <c r="HP416" s="288"/>
      <c r="HQ416" s="288"/>
      <c r="HR416" s="288"/>
      <c r="HS416" s="288"/>
      <c r="HT416" s="288"/>
      <c r="HU416" s="288"/>
      <c r="HV416" s="288"/>
      <c r="HW416" s="288"/>
      <c r="HX416" s="288"/>
      <c r="HY416" s="288"/>
      <c r="HZ416" s="288"/>
      <c r="IA416" s="288"/>
      <c r="IB416" s="288"/>
      <c r="IC416" s="288"/>
      <c r="ID416" s="288"/>
      <c r="IE416" s="288"/>
      <c r="IF416" s="288"/>
      <c r="IG416" s="288"/>
    </row>
    <row r="417" spans="1:241" s="53" customFormat="1" ht="39.75" customHeight="1" x14ac:dyDescent="0.2">
      <c r="A417" s="300" t="s">
        <v>1192</v>
      </c>
      <c r="B417" s="300"/>
      <c r="C417" s="300"/>
      <c r="D417" s="300"/>
      <c r="E417" s="300"/>
      <c r="F417" s="300"/>
      <c r="G417" s="300"/>
      <c r="H417" s="300"/>
      <c r="I417" s="300"/>
      <c r="J417" s="300"/>
      <c r="K417" s="300"/>
      <c r="L417" s="300"/>
      <c r="M417" s="300"/>
      <c r="N417" s="300"/>
      <c r="O417" s="300"/>
      <c r="P417" s="300"/>
      <c r="Q417" s="300"/>
      <c r="R417" s="300"/>
      <c r="S417" s="300"/>
      <c r="T417" s="300"/>
      <c r="U417" s="300"/>
      <c r="V417" s="143"/>
      <c r="W417" s="143"/>
      <c r="X417" s="143"/>
      <c r="Y417" s="143"/>
      <c r="Z417" s="257"/>
      <c r="AA417" s="288"/>
      <c r="AB417" s="288"/>
      <c r="AC417" s="288"/>
      <c r="AD417" s="288"/>
      <c r="AE417" s="288"/>
      <c r="AF417" s="288"/>
      <c r="AG417" s="288"/>
      <c r="AH417" s="288"/>
      <c r="AI417" s="288"/>
      <c r="AJ417" s="288"/>
      <c r="AK417" s="288"/>
      <c r="AL417" s="288"/>
      <c r="AM417" s="288"/>
      <c r="AN417" s="288"/>
      <c r="AO417" s="288"/>
      <c r="AP417" s="288"/>
      <c r="AQ417" s="288"/>
      <c r="AR417" s="288"/>
      <c r="AS417" s="288"/>
      <c r="AT417" s="288"/>
      <c r="AU417" s="288"/>
      <c r="AV417" s="288"/>
      <c r="AW417" s="288"/>
      <c r="AX417" s="288"/>
      <c r="AY417" s="290"/>
      <c r="AZ417" s="288"/>
      <c r="BA417" s="288"/>
      <c r="BB417" s="288"/>
      <c r="BC417" s="288"/>
      <c r="BD417" s="288"/>
      <c r="BE417" s="288"/>
      <c r="BF417" s="288"/>
      <c r="BG417" s="288"/>
      <c r="BH417" s="288"/>
      <c r="BI417" s="288"/>
      <c r="BJ417" s="288"/>
      <c r="BK417" s="288"/>
      <c r="BL417" s="288"/>
      <c r="BM417" s="288"/>
      <c r="BN417" s="288"/>
      <c r="BO417" s="288"/>
      <c r="BP417" s="288"/>
      <c r="BQ417" s="288"/>
      <c r="BR417" s="288"/>
      <c r="BS417" s="288"/>
      <c r="BT417" s="288"/>
      <c r="BU417" s="288"/>
      <c r="BV417" s="288"/>
      <c r="BW417" s="288"/>
      <c r="BX417" s="288"/>
      <c r="BY417" s="288"/>
      <c r="BZ417" s="288"/>
      <c r="CA417" s="288"/>
      <c r="CB417" s="288"/>
      <c r="CC417" s="288"/>
      <c r="CD417" s="288"/>
      <c r="CE417" s="288"/>
      <c r="CF417" s="288"/>
      <c r="CG417" s="288"/>
      <c r="CH417" s="288"/>
      <c r="CI417" s="288"/>
      <c r="CJ417" s="288"/>
      <c r="CK417" s="288"/>
      <c r="CL417" s="288"/>
      <c r="CM417" s="288"/>
      <c r="CN417" s="288"/>
      <c r="CO417" s="288"/>
      <c r="CP417" s="288"/>
      <c r="CQ417" s="288"/>
      <c r="CR417" s="288"/>
      <c r="CS417" s="288"/>
      <c r="CT417" s="288"/>
      <c r="CU417" s="288"/>
      <c r="CV417" s="288"/>
      <c r="CW417" s="288"/>
      <c r="CX417" s="288"/>
      <c r="CY417" s="288"/>
      <c r="CZ417" s="288"/>
      <c r="DA417" s="288"/>
      <c r="DC417" s="288"/>
      <c r="DD417" s="288"/>
      <c r="DE417" s="288"/>
      <c r="DF417" s="288"/>
      <c r="DG417" s="288"/>
      <c r="DH417" s="288"/>
      <c r="DI417" s="288"/>
      <c r="DJ417" s="288"/>
      <c r="DK417" s="288"/>
      <c r="DL417" s="288"/>
      <c r="DM417" s="288"/>
      <c r="DN417" s="288"/>
      <c r="DO417" s="288"/>
      <c r="DP417" s="288"/>
      <c r="DQ417" s="288"/>
      <c r="DR417" s="288"/>
      <c r="DS417" s="288"/>
      <c r="DT417" s="288"/>
      <c r="DU417" s="288"/>
      <c r="DV417" s="288"/>
      <c r="DW417" s="288"/>
      <c r="DX417" s="288"/>
      <c r="DY417" s="288"/>
      <c r="DZ417" s="288"/>
      <c r="EA417" s="288"/>
      <c r="EB417" s="288"/>
      <c r="EC417" s="288"/>
      <c r="ED417" s="288"/>
      <c r="EE417" s="288"/>
      <c r="EF417" s="288"/>
      <c r="EG417" s="288"/>
      <c r="EH417" s="288"/>
      <c r="EI417" s="288"/>
      <c r="EJ417" s="288"/>
      <c r="EK417" s="288"/>
      <c r="EL417" s="288"/>
      <c r="EM417" s="288"/>
      <c r="EN417" s="288"/>
      <c r="EO417" s="288"/>
      <c r="EP417" s="288"/>
      <c r="EQ417" s="288"/>
      <c r="ER417" s="288"/>
      <c r="ES417" s="288"/>
      <c r="ET417" s="288"/>
      <c r="EU417" s="288"/>
      <c r="EV417" s="288"/>
      <c r="EW417" s="288"/>
      <c r="EX417" s="288"/>
      <c r="EY417" s="288"/>
      <c r="EZ417" s="288"/>
      <c r="FA417" s="288"/>
      <c r="FB417" s="288"/>
      <c r="FC417" s="288"/>
      <c r="FD417" s="288"/>
      <c r="FE417" s="288"/>
      <c r="FF417" s="288"/>
      <c r="FG417" s="288"/>
      <c r="FH417" s="288"/>
      <c r="FI417" s="288"/>
      <c r="FJ417" s="288"/>
      <c r="FK417" s="288"/>
      <c r="FL417" s="288"/>
      <c r="FM417" s="288"/>
      <c r="FN417" s="288"/>
      <c r="FO417" s="288"/>
      <c r="FP417" s="288"/>
      <c r="FQ417" s="288"/>
      <c r="FR417" s="288"/>
      <c r="FS417" s="288"/>
      <c r="FT417" s="288"/>
      <c r="FU417" s="288"/>
      <c r="FV417" s="288"/>
      <c r="FW417" s="288"/>
      <c r="FX417" s="288"/>
      <c r="FY417" s="288"/>
      <c r="FZ417" s="288"/>
      <c r="GA417" s="288"/>
      <c r="GB417" s="288"/>
      <c r="GC417" s="288"/>
      <c r="GD417" s="288"/>
      <c r="GE417" s="288"/>
      <c r="GF417" s="288"/>
      <c r="GG417" s="288"/>
      <c r="GH417" s="288"/>
      <c r="GI417" s="288"/>
      <c r="GJ417" s="288"/>
      <c r="GK417" s="288"/>
      <c r="GL417" s="288"/>
      <c r="GM417" s="288"/>
      <c r="GN417" s="288"/>
      <c r="GO417" s="288"/>
      <c r="GP417" s="288"/>
      <c r="GQ417" s="288"/>
      <c r="GR417" s="288"/>
      <c r="GS417" s="288"/>
      <c r="GT417" s="288"/>
      <c r="GU417" s="288"/>
      <c r="GV417" s="288"/>
      <c r="GW417" s="288"/>
      <c r="GX417" s="288"/>
      <c r="GY417" s="288"/>
      <c r="GZ417" s="288"/>
      <c r="HA417" s="288"/>
      <c r="HB417" s="288"/>
      <c r="HC417" s="288"/>
      <c r="HD417" s="288"/>
      <c r="HE417" s="288"/>
      <c r="HF417" s="288"/>
      <c r="HG417" s="288"/>
      <c r="HH417" s="288"/>
      <c r="HI417" s="288"/>
      <c r="HJ417" s="288"/>
      <c r="HK417" s="288"/>
      <c r="HL417" s="288"/>
      <c r="HM417" s="288"/>
      <c r="HN417" s="288"/>
      <c r="HO417" s="288"/>
      <c r="HP417" s="288"/>
      <c r="HQ417" s="288"/>
      <c r="HR417" s="288"/>
      <c r="HS417" s="288"/>
      <c r="HT417" s="288"/>
      <c r="HU417" s="288"/>
      <c r="HV417" s="288"/>
      <c r="HW417" s="288"/>
      <c r="HX417" s="288"/>
      <c r="HY417" s="288"/>
      <c r="HZ417" s="288"/>
      <c r="IA417" s="288"/>
      <c r="IB417" s="288"/>
      <c r="IC417" s="288"/>
      <c r="ID417" s="288"/>
      <c r="IE417" s="288"/>
      <c r="IF417" s="288"/>
      <c r="IG417" s="288"/>
    </row>
    <row r="418" spans="1:241" s="53" customFormat="1" ht="39.75" customHeight="1" x14ac:dyDescent="0.2">
      <c r="A418" s="300" t="s">
        <v>1194</v>
      </c>
      <c r="B418" s="300"/>
      <c r="C418" s="300"/>
      <c r="D418" s="300"/>
      <c r="E418" s="300"/>
      <c r="F418" s="300"/>
      <c r="G418" s="300"/>
      <c r="H418" s="300"/>
      <c r="I418" s="300"/>
      <c r="J418" s="300"/>
      <c r="K418" s="300"/>
      <c r="L418" s="300"/>
      <c r="M418" s="300"/>
      <c r="N418" s="300"/>
      <c r="O418" s="300"/>
      <c r="P418" s="300"/>
      <c r="Q418" s="300"/>
      <c r="R418" s="300"/>
      <c r="S418" s="300"/>
      <c r="T418" s="300"/>
      <c r="U418" s="300"/>
      <c r="V418" s="143"/>
      <c r="W418" s="143"/>
      <c r="X418" s="143"/>
      <c r="Y418" s="143"/>
      <c r="Z418" s="257"/>
      <c r="AA418" s="288"/>
      <c r="AB418" s="288"/>
      <c r="AC418" s="288"/>
      <c r="AD418" s="288"/>
      <c r="AE418" s="288"/>
      <c r="AF418" s="288"/>
      <c r="AG418" s="288"/>
      <c r="AH418" s="288"/>
      <c r="AI418" s="288"/>
      <c r="AJ418" s="288"/>
      <c r="AK418" s="288"/>
      <c r="AL418" s="288"/>
      <c r="AM418" s="288"/>
      <c r="AN418" s="288"/>
      <c r="AO418" s="288"/>
      <c r="AP418" s="288"/>
      <c r="AQ418" s="288"/>
      <c r="AR418" s="288"/>
      <c r="AS418" s="288"/>
      <c r="AT418" s="288"/>
      <c r="AU418" s="288"/>
      <c r="AV418" s="288"/>
      <c r="AW418" s="288"/>
      <c r="AX418" s="288"/>
      <c r="AY418" s="290"/>
      <c r="AZ418" s="288"/>
      <c r="BA418" s="288"/>
      <c r="BB418" s="288"/>
      <c r="BC418" s="288"/>
      <c r="BD418" s="288"/>
      <c r="BE418" s="288"/>
      <c r="BF418" s="288"/>
      <c r="BG418" s="288"/>
      <c r="BH418" s="288"/>
      <c r="BI418" s="288"/>
      <c r="BJ418" s="288"/>
      <c r="BK418" s="288"/>
      <c r="BL418" s="288"/>
      <c r="BM418" s="288"/>
      <c r="BN418" s="288"/>
      <c r="BO418" s="288"/>
      <c r="BP418" s="288"/>
      <c r="BQ418" s="288"/>
      <c r="BR418" s="288"/>
      <c r="BS418" s="288"/>
      <c r="BT418" s="288"/>
      <c r="BU418" s="288"/>
      <c r="BV418" s="288"/>
      <c r="BW418" s="288"/>
      <c r="BX418" s="288"/>
      <c r="BY418" s="288"/>
      <c r="BZ418" s="288"/>
      <c r="CA418" s="288"/>
      <c r="CB418" s="288"/>
      <c r="CC418" s="288"/>
      <c r="CD418" s="288"/>
      <c r="CE418" s="288"/>
      <c r="CF418" s="288"/>
      <c r="CG418" s="288"/>
      <c r="CH418" s="288"/>
      <c r="CI418" s="288"/>
      <c r="CJ418" s="288"/>
      <c r="CK418" s="288"/>
      <c r="CL418" s="288"/>
      <c r="CM418" s="288"/>
      <c r="CN418" s="288"/>
      <c r="CO418" s="288"/>
      <c r="CP418" s="288"/>
      <c r="CQ418" s="288"/>
      <c r="CR418" s="288"/>
      <c r="CS418" s="288"/>
      <c r="CT418" s="288"/>
      <c r="CU418" s="288"/>
      <c r="CV418" s="288"/>
      <c r="CW418" s="288"/>
      <c r="CX418" s="288"/>
      <c r="CY418" s="288"/>
      <c r="CZ418" s="288"/>
      <c r="DA418" s="288"/>
      <c r="DC418" s="288"/>
      <c r="DD418" s="288"/>
      <c r="DE418" s="288"/>
      <c r="DF418" s="288"/>
      <c r="DG418" s="288"/>
      <c r="DH418" s="288"/>
      <c r="DI418" s="288"/>
      <c r="DJ418" s="288"/>
      <c r="DK418" s="288"/>
      <c r="DL418" s="288"/>
      <c r="DM418" s="288"/>
      <c r="DN418" s="288"/>
      <c r="DO418" s="288"/>
      <c r="DP418" s="288"/>
      <c r="DQ418" s="288"/>
      <c r="DR418" s="288"/>
      <c r="DS418" s="288"/>
      <c r="DT418" s="288"/>
      <c r="DU418" s="288"/>
      <c r="DV418" s="288"/>
      <c r="DW418" s="288"/>
      <c r="DX418" s="288"/>
      <c r="DY418" s="288"/>
      <c r="DZ418" s="288"/>
      <c r="EA418" s="288"/>
      <c r="EB418" s="288"/>
      <c r="EC418" s="288"/>
      <c r="ED418" s="288"/>
      <c r="EE418" s="288"/>
      <c r="EF418" s="288"/>
      <c r="EG418" s="288"/>
      <c r="EH418" s="288"/>
      <c r="EI418" s="288"/>
      <c r="EJ418" s="288"/>
      <c r="EK418" s="288"/>
      <c r="EL418" s="288"/>
      <c r="EM418" s="288"/>
      <c r="EN418" s="288"/>
      <c r="EO418" s="288"/>
      <c r="EP418" s="288"/>
      <c r="EQ418" s="288"/>
      <c r="ER418" s="288"/>
      <c r="ES418" s="288"/>
      <c r="ET418" s="288"/>
      <c r="EU418" s="288"/>
      <c r="EV418" s="288"/>
      <c r="EW418" s="288"/>
      <c r="EX418" s="288"/>
      <c r="EY418" s="288"/>
      <c r="EZ418" s="288"/>
      <c r="FA418" s="288"/>
      <c r="FB418" s="288"/>
      <c r="FC418" s="288"/>
      <c r="FD418" s="288"/>
      <c r="FE418" s="288"/>
      <c r="FF418" s="288"/>
      <c r="FG418" s="288"/>
      <c r="FH418" s="288"/>
      <c r="FI418" s="288"/>
      <c r="FJ418" s="288"/>
      <c r="FK418" s="288"/>
      <c r="FL418" s="288"/>
      <c r="FM418" s="288"/>
      <c r="FN418" s="288"/>
      <c r="FO418" s="288"/>
      <c r="FP418" s="288"/>
      <c r="FQ418" s="288"/>
      <c r="FR418" s="288"/>
      <c r="FS418" s="288"/>
      <c r="FT418" s="288"/>
      <c r="FU418" s="288"/>
      <c r="FV418" s="288"/>
      <c r="FW418" s="288"/>
      <c r="FX418" s="288"/>
      <c r="FY418" s="288"/>
      <c r="FZ418" s="288"/>
      <c r="GA418" s="288"/>
      <c r="GB418" s="288"/>
      <c r="GC418" s="288"/>
      <c r="GD418" s="288"/>
      <c r="GE418" s="288"/>
      <c r="GF418" s="288"/>
      <c r="GG418" s="288"/>
      <c r="GH418" s="288"/>
      <c r="GI418" s="288"/>
      <c r="GJ418" s="288"/>
      <c r="GK418" s="288"/>
      <c r="GL418" s="288"/>
      <c r="GM418" s="288"/>
      <c r="GN418" s="288"/>
      <c r="GO418" s="288"/>
      <c r="GP418" s="288"/>
      <c r="GQ418" s="288"/>
      <c r="GR418" s="288"/>
      <c r="GS418" s="288"/>
      <c r="GT418" s="288"/>
      <c r="GU418" s="288"/>
      <c r="GV418" s="288"/>
      <c r="GW418" s="288"/>
      <c r="GX418" s="288"/>
      <c r="GY418" s="288"/>
      <c r="GZ418" s="288"/>
      <c r="HA418" s="288"/>
      <c r="HB418" s="288"/>
      <c r="HC418" s="288"/>
      <c r="HD418" s="288"/>
      <c r="HE418" s="288"/>
      <c r="HF418" s="288"/>
      <c r="HG418" s="288"/>
      <c r="HH418" s="288"/>
      <c r="HI418" s="288"/>
      <c r="HJ418" s="288"/>
      <c r="HK418" s="288"/>
      <c r="HL418" s="288"/>
      <c r="HM418" s="288"/>
      <c r="HN418" s="288"/>
      <c r="HO418" s="288"/>
      <c r="HP418" s="288"/>
      <c r="HQ418" s="288"/>
      <c r="HR418" s="288"/>
      <c r="HS418" s="288"/>
      <c r="HT418" s="288"/>
      <c r="HU418" s="288"/>
      <c r="HV418" s="288"/>
      <c r="HW418" s="288"/>
      <c r="HX418" s="288"/>
      <c r="HY418" s="288"/>
      <c r="HZ418" s="288"/>
      <c r="IA418" s="288"/>
      <c r="IB418" s="288"/>
      <c r="IC418" s="288"/>
      <c r="ID418" s="288"/>
      <c r="IE418" s="288"/>
      <c r="IF418" s="288"/>
      <c r="IG418" s="288"/>
    </row>
    <row r="419" spans="1:241" s="53" customFormat="1" ht="39.75" customHeight="1" x14ac:dyDescent="0.2">
      <c r="A419" s="300" t="s">
        <v>1195</v>
      </c>
      <c r="B419" s="300"/>
      <c r="C419" s="300"/>
      <c r="D419" s="300"/>
      <c r="E419" s="300"/>
      <c r="F419" s="300"/>
      <c r="G419" s="300"/>
      <c r="H419" s="300"/>
      <c r="I419" s="300"/>
      <c r="J419" s="300"/>
      <c r="K419" s="300"/>
      <c r="L419" s="300"/>
      <c r="M419" s="300"/>
      <c r="N419" s="300"/>
      <c r="O419" s="300"/>
      <c r="P419" s="300"/>
      <c r="Q419" s="300"/>
      <c r="R419" s="300"/>
      <c r="S419" s="300"/>
      <c r="T419" s="300"/>
      <c r="U419" s="300"/>
      <c r="V419" s="143"/>
      <c r="W419" s="143"/>
      <c r="X419" s="143"/>
      <c r="Y419" s="143"/>
      <c r="Z419" s="257"/>
      <c r="AA419" s="288"/>
      <c r="AB419" s="288"/>
      <c r="AC419" s="288"/>
      <c r="AD419" s="288"/>
      <c r="AE419" s="288"/>
      <c r="AF419" s="288"/>
      <c r="AG419" s="288"/>
      <c r="AH419" s="288"/>
      <c r="AI419" s="288"/>
      <c r="AJ419" s="288"/>
      <c r="AK419" s="288"/>
      <c r="AL419" s="288"/>
      <c r="AM419" s="288"/>
      <c r="AN419" s="288"/>
      <c r="AO419" s="288"/>
      <c r="AP419" s="288"/>
      <c r="AQ419" s="288"/>
      <c r="AR419" s="288"/>
      <c r="AS419" s="288"/>
      <c r="AT419" s="288"/>
      <c r="AU419" s="288"/>
      <c r="AV419" s="288"/>
      <c r="AW419" s="288"/>
      <c r="AX419" s="288"/>
      <c r="AY419" s="290"/>
      <c r="AZ419" s="288"/>
      <c r="BA419" s="288"/>
      <c r="BB419" s="288"/>
      <c r="BC419" s="288"/>
      <c r="BD419" s="288"/>
      <c r="BE419" s="288"/>
      <c r="BF419" s="288"/>
      <c r="BG419" s="288"/>
      <c r="BH419" s="288"/>
      <c r="BI419" s="288"/>
      <c r="BJ419" s="288"/>
      <c r="BK419" s="288"/>
      <c r="BL419" s="288"/>
      <c r="BM419" s="288"/>
      <c r="BN419" s="288"/>
      <c r="BO419" s="288"/>
      <c r="BP419" s="288"/>
      <c r="BQ419" s="288"/>
      <c r="BR419" s="288"/>
      <c r="BS419" s="288"/>
      <c r="BT419" s="288"/>
      <c r="BU419" s="288"/>
      <c r="BV419" s="288"/>
      <c r="BW419" s="288"/>
      <c r="BX419" s="288"/>
      <c r="BY419" s="288"/>
      <c r="BZ419" s="288"/>
      <c r="CA419" s="288"/>
      <c r="CB419" s="288"/>
      <c r="CC419" s="288"/>
      <c r="CD419" s="288"/>
      <c r="CE419" s="288"/>
      <c r="CF419" s="288"/>
      <c r="CG419" s="288"/>
      <c r="CH419" s="288"/>
      <c r="CI419" s="288"/>
      <c r="CJ419" s="288"/>
      <c r="CK419" s="288"/>
      <c r="CL419" s="288"/>
      <c r="CM419" s="288"/>
      <c r="CN419" s="288"/>
      <c r="CO419" s="288"/>
      <c r="CP419" s="288"/>
      <c r="CQ419" s="288"/>
      <c r="CR419" s="288"/>
      <c r="CS419" s="288"/>
      <c r="CT419" s="288"/>
      <c r="CU419" s="288"/>
      <c r="CV419" s="288"/>
      <c r="CW419" s="288"/>
      <c r="CX419" s="288"/>
      <c r="CY419" s="288"/>
      <c r="CZ419" s="288"/>
      <c r="DA419" s="288"/>
      <c r="DC419" s="288"/>
      <c r="DD419" s="288"/>
      <c r="DE419" s="288"/>
      <c r="DF419" s="288"/>
      <c r="DG419" s="288"/>
      <c r="DH419" s="288"/>
      <c r="DI419" s="288"/>
      <c r="DJ419" s="288"/>
      <c r="DK419" s="288"/>
      <c r="DL419" s="288"/>
      <c r="DM419" s="288"/>
      <c r="DN419" s="288"/>
      <c r="DO419" s="288"/>
      <c r="DP419" s="288"/>
      <c r="DQ419" s="288"/>
      <c r="DR419" s="288"/>
      <c r="DS419" s="288"/>
      <c r="DT419" s="288"/>
      <c r="DU419" s="288"/>
      <c r="DV419" s="288"/>
      <c r="DW419" s="288"/>
      <c r="DX419" s="288"/>
      <c r="DY419" s="288"/>
      <c r="DZ419" s="288"/>
      <c r="EA419" s="288"/>
      <c r="EB419" s="288"/>
      <c r="EC419" s="288"/>
      <c r="ED419" s="288"/>
      <c r="EE419" s="288"/>
      <c r="EF419" s="288"/>
      <c r="EG419" s="288"/>
      <c r="EH419" s="288"/>
      <c r="EI419" s="288"/>
      <c r="EJ419" s="288"/>
      <c r="EK419" s="288"/>
      <c r="EL419" s="288"/>
      <c r="EM419" s="288"/>
      <c r="EN419" s="288"/>
      <c r="EO419" s="288"/>
      <c r="EP419" s="288"/>
      <c r="EQ419" s="288"/>
      <c r="ER419" s="288"/>
      <c r="ES419" s="288"/>
      <c r="ET419" s="288"/>
      <c r="EU419" s="288"/>
      <c r="EV419" s="288"/>
      <c r="EW419" s="288"/>
      <c r="EX419" s="288"/>
      <c r="EY419" s="288"/>
      <c r="EZ419" s="288"/>
      <c r="FA419" s="288"/>
      <c r="FB419" s="288"/>
      <c r="FC419" s="288"/>
      <c r="FD419" s="288"/>
      <c r="FE419" s="288"/>
      <c r="FF419" s="288"/>
      <c r="FG419" s="288"/>
      <c r="FH419" s="288"/>
      <c r="FI419" s="288"/>
      <c r="FJ419" s="288"/>
      <c r="FK419" s="288"/>
      <c r="FL419" s="288"/>
      <c r="FM419" s="288"/>
      <c r="FN419" s="288"/>
      <c r="FO419" s="288"/>
      <c r="FP419" s="288"/>
      <c r="FQ419" s="288"/>
      <c r="FR419" s="288"/>
      <c r="FS419" s="288"/>
      <c r="FT419" s="288"/>
      <c r="FU419" s="288"/>
      <c r="FV419" s="288"/>
      <c r="FW419" s="288"/>
      <c r="FX419" s="288"/>
      <c r="FY419" s="288"/>
      <c r="FZ419" s="288"/>
      <c r="GA419" s="288"/>
      <c r="GB419" s="288"/>
      <c r="GC419" s="288"/>
      <c r="GD419" s="288"/>
      <c r="GE419" s="288"/>
      <c r="GF419" s="288"/>
      <c r="GG419" s="288"/>
      <c r="GH419" s="288"/>
      <c r="GI419" s="288"/>
      <c r="GJ419" s="288"/>
      <c r="GK419" s="288"/>
      <c r="GL419" s="288"/>
      <c r="GM419" s="288"/>
      <c r="GN419" s="288"/>
      <c r="GO419" s="288"/>
      <c r="GP419" s="288"/>
      <c r="GQ419" s="288"/>
      <c r="GR419" s="288"/>
      <c r="GS419" s="288"/>
      <c r="GT419" s="288"/>
      <c r="GU419" s="288"/>
      <c r="GV419" s="288"/>
      <c r="GW419" s="288"/>
      <c r="GX419" s="288"/>
      <c r="GY419" s="288"/>
      <c r="GZ419" s="288"/>
      <c r="HA419" s="288"/>
      <c r="HB419" s="288"/>
      <c r="HC419" s="288"/>
      <c r="HD419" s="288"/>
      <c r="HE419" s="288"/>
      <c r="HF419" s="288"/>
      <c r="HG419" s="288"/>
      <c r="HH419" s="288"/>
      <c r="HI419" s="288"/>
      <c r="HJ419" s="288"/>
      <c r="HK419" s="288"/>
      <c r="HL419" s="288"/>
      <c r="HM419" s="288"/>
      <c r="HN419" s="288"/>
      <c r="HO419" s="288"/>
      <c r="HP419" s="288"/>
      <c r="HQ419" s="288"/>
      <c r="HR419" s="288"/>
      <c r="HS419" s="288"/>
      <c r="HT419" s="288"/>
      <c r="HU419" s="288"/>
      <c r="HV419" s="288"/>
      <c r="HW419" s="288"/>
      <c r="HX419" s="288"/>
      <c r="HY419" s="288"/>
      <c r="HZ419" s="288"/>
      <c r="IA419" s="288"/>
      <c r="IB419" s="288"/>
      <c r="IC419" s="288"/>
      <c r="ID419" s="288"/>
      <c r="IE419" s="288"/>
      <c r="IF419" s="288"/>
      <c r="IG419" s="288"/>
    </row>
    <row r="420" spans="1:241" s="53" customFormat="1" ht="51" customHeight="1" x14ac:dyDescent="0.2">
      <c r="A420" s="300" t="s">
        <v>1196</v>
      </c>
      <c r="B420" s="300"/>
      <c r="C420" s="300"/>
      <c r="D420" s="300"/>
      <c r="E420" s="300"/>
      <c r="F420" s="300"/>
      <c r="G420" s="300"/>
      <c r="H420" s="300"/>
      <c r="I420" s="300"/>
      <c r="J420" s="300"/>
      <c r="K420" s="300"/>
      <c r="L420" s="300"/>
      <c r="M420" s="300"/>
      <c r="N420" s="300"/>
      <c r="O420" s="300"/>
      <c r="P420" s="300"/>
      <c r="Q420" s="300"/>
      <c r="R420" s="300"/>
      <c r="S420" s="300"/>
      <c r="T420" s="300"/>
      <c r="U420" s="300"/>
      <c r="V420" s="143"/>
      <c r="W420" s="143"/>
      <c r="X420" s="143"/>
      <c r="Y420" s="143"/>
      <c r="Z420" s="257"/>
      <c r="AA420" s="288"/>
      <c r="AB420" s="288"/>
      <c r="AC420" s="288"/>
      <c r="AD420" s="288"/>
      <c r="AE420" s="288"/>
      <c r="AF420" s="288"/>
      <c r="AG420" s="288"/>
      <c r="AH420" s="288"/>
      <c r="AI420" s="288"/>
      <c r="AJ420" s="288"/>
      <c r="AK420" s="288"/>
      <c r="AL420" s="288"/>
      <c r="AM420" s="288"/>
      <c r="AN420" s="288"/>
      <c r="AO420" s="288"/>
      <c r="AP420" s="288"/>
      <c r="AQ420" s="288"/>
      <c r="AR420" s="288"/>
      <c r="AS420" s="288"/>
      <c r="AT420" s="288"/>
      <c r="AU420" s="288"/>
      <c r="AV420" s="288"/>
      <c r="AW420" s="288"/>
      <c r="AX420" s="288"/>
      <c r="AY420" s="290"/>
      <c r="AZ420" s="288"/>
      <c r="BA420" s="288"/>
      <c r="BB420" s="288"/>
      <c r="BC420" s="288"/>
      <c r="BD420" s="288"/>
      <c r="BE420" s="288"/>
      <c r="BF420" s="288"/>
      <c r="BG420" s="288"/>
      <c r="BH420" s="288"/>
      <c r="BI420" s="288"/>
      <c r="BJ420" s="288"/>
      <c r="BK420" s="288"/>
      <c r="BL420" s="288"/>
      <c r="BM420" s="288"/>
      <c r="BN420" s="288"/>
      <c r="BO420" s="288"/>
      <c r="BP420" s="288"/>
      <c r="BQ420" s="288"/>
      <c r="BR420" s="288"/>
      <c r="BS420" s="288"/>
      <c r="BT420" s="288"/>
      <c r="BU420" s="288"/>
      <c r="BV420" s="288"/>
      <c r="BW420" s="288"/>
      <c r="BX420" s="288"/>
      <c r="BY420" s="288"/>
      <c r="BZ420" s="288"/>
      <c r="CA420" s="288"/>
      <c r="CB420" s="288"/>
      <c r="CC420" s="288"/>
      <c r="CD420" s="288"/>
      <c r="CE420" s="288"/>
      <c r="CF420" s="288"/>
      <c r="CG420" s="288"/>
      <c r="CH420" s="288"/>
      <c r="CI420" s="288"/>
      <c r="CJ420" s="288"/>
      <c r="CK420" s="288"/>
      <c r="CL420" s="288"/>
      <c r="CM420" s="288"/>
      <c r="CN420" s="288"/>
      <c r="CO420" s="288"/>
      <c r="CP420" s="288"/>
      <c r="CQ420" s="288"/>
      <c r="CR420" s="288"/>
      <c r="CS420" s="288"/>
      <c r="CT420" s="288"/>
      <c r="CU420" s="288"/>
      <c r="CV420" s="288"/>
      <c r="CW420" s="288"/>
      <c r="CX420" s="288"/>
      <c r="CY420" s="288"/>
      <c r="CZ420" s="288"/>
      <c r="DA420" s="288"/>
      <c r="DC420" s="288"/>
      <c r="DD420" s="288"/>
      <c r="DE420" s="288"/>
      <c r="DF420" s="288"/>
      <c r="DG420" s="288"/>
      <c r="DH420" s="288"/>
      <c r="DI420" s="288"/>
      <c r="DJ420" s="288"/>
      <c r="DK420" s="288"/>
      <c r="DL420" s="288"/>
      <c r="DM420" s="288"/>
      <c r="DN420" s="288"/>
      <c r="DO420" s="288"/>
      <c r="DP420" s="288"/>
      <c r="DQ420" s="288"/>
      <c r="DR420" s="288"/>
      <c r="DS420" s="288"/>
      <c r="DT420" s="288"/>
      <c r="DU420" s="288"/>
      <c r="DV420" s="288"/>
      <c r="DW420" s="288"/>
      <c r="DX420" s="288"/>
      <c r="DY420" s="288"/>
      <c r="DZ420" s="288"/>
      <c r="EA420" s="288"/>
      <c r="EB420" s="288"/>
      <c r="EC420" s="288"/>
      <c r="ED420" s="288"/>
      <c r="EE420" s="288"/>
      <c r="EF420" s="288"/>
      <c r="EG420" s="288"/>
      <c r="EH420" s="288"/>
      <c r="EI420" s="288"/>
      <c r="EJ420" s="288"/>
      <c r="EK420" s="288"/>
      <c r="EL420" s="288"/>
      <c r="EM420" s="288"/>
      <c r="EN420" s="288"/>
      <c r="EO420" s="288"/>
      <c r="EP420" s="288"/>
      <c r="EQ420" s="288"/>
      <c r="ER420" s="288"/>
      <c r="ES420" s="288"/>
      <c r="ET420" s="288"/>
      <c r="EU420" s="288"/>
      <c r="EV420" s="288"/>
      <c r="EW420" s="288"/>
      <c r="EX420" s="288"/>
      <c r="EY420" s="288"/>
      <c r="EZ420" s="288"/>
      <c r="FA420" s="288"/>
      <c r="FB420" s="288"/>
      <c r="FC420" s="288"/>
      <c r="FD420" s="288"/>
      <c r="FE420" s="288"/>
      <c r="FF420" s="288"/>
      <c r="FG420" s="288"/>
      <c r="FH420" s="288"/>
      <c r="FI420" s="288"/>
      <c r="FJ420" s="288"/>
      <c r="FK420" s="288"/>
      <c r="FL420" s="288"/>
      <c r="FM420" s="288"/>
      <c r="FN420" s="288"/>
      <c r="FO420" s="288"/>
      <c r="FP420" s="288"/>
      <c r="FQ420" s="288"/>
      <c r="FR420" s="288"/>
      <c r="FS420" s="288"/>
      <c r="FT420" s="288"/>
      <c r="FU420" s="288"/>
      <c r="FV420" s="288"/>
      <c r="FW420" s="288"/>
      <c r="FX420" s="288"/>
      <c r="FY420" s="288"/>
      <c r="FZ420" s="288"/>
      <c r="GA420" s="288"/>
      <c r="GB420" s="288"/>
      <c r="GC420" s="288"/>
      <c r="GD420" s="288"/>
      <c r="GE420" s="288"/>
      <c r="GF420" s="288"/>
      <c r="GG420" s="288"/>
      <c r="GH420" s="288"/>
      <c r="GI420" s="288"/>
      <c r="GJ420" s="288"/>
      <c r="GK420" s="288"/>
      <c r="GL420" s="288"/>
      <c r="GM420" s="288"/>
      <c r="GN420" s="288"/>
      <c r="GO420" s="288"/>
      <c r="GP420" s="288"/>
      <c r="GQ420" s="288"/>
      <c r="GR420" s="288"/>
      <c r="GS420" s="288"/>
      <c r="GT420" s="288"/>
      <c r="GU420" s="288"/>
      <c r="GV420" s="288"/>
      <c r="GW420" s="288"/>
      <c r="GX420" s="288"/>
      <c r="GY420" s="288"/>
      <c r="GZ420" s="288"/>
      <c r="HA420" s="288"/>
      <c r="HB420" s="288"/>
      <c r="HC420" s="288"/>
      <c r="HD420" s="288"/>
      <c r="HE420" s="288"/>
      <c r="HF420" s="288"/>
      <c r="HG420" s="288"/>
      <c r="HH420" s="288"/>
      <c r="HI420" s="288"/>
      <c r="HJ420" s="288"/>
      <c r="HK420" s="288"/>
      <c r="HL420" s="288"/>
      <c r="HM420" s="288"/>
      <c r="HN420" s="288"/>
      <c r="HO420" s="288"/>
      <c r="HP420" s="288"/>
      <c r="HQ420" s="288"/>
      <c r="HR420" s="288"/>
      <c r="HS420" s="288"/>
      <c r="HT420" s="288"/>
      <c r="HU420" s="288"/>
      <c r="HV420" s="288"/>
      <c r="HW420" s="288"/>
      <c r="HX420" s="288"/>
      <c r="HY420" s="288"/>
      <c r="HZ420" s="288"/>
      <c r="IA420" s="288"/>
      <c r="IB420" s="288"/>
      <c r="IC420" s="288"/>
      <c r="ID420" s="288"/>
      <c r="IE420" s="288"/>
      <c r="IF420" s="288"/>
      <c r="IG420" s="288"/>
    </row>
    <row r="421" spans="1:241" s="53" customFormat="1" ht="36.75" customHeight="1" x14ac:dyDescent="0.2">
      <c r="A421" s="300" t="s">
        <v>1198</v>
      </c>
      <c r="B421" s="300"/>
      <c r="C421" s="300"/>
      <c r="D421" s="300"/>
      <c r="E421" s="300"/>
      <c r="F421" s="300"/>
      <c r="G421" s="300"/>
      <c r="H421" s="300"/>
      <c r="I421" s="300"/>
      <c r="J421" s="300"/>
      <c r="K421" s="300"/>
      <c r="L421" s="300"/>
      <c r="M421" s="300"/>
      <c r="N421" s="300"/>
      <c r="O421" s="300"/>
      <c r="P421" s="300"/>
      <c r="Q421" s="300"/>
      <c r="R421" s="300"/>
      <c r="S421" s="300"/>
      <c r="T421" s="300"/>
      <c r="U421" s="300"/>
      <c r="V421" s="143"/>
      <c r="W421" s="143"/>
      <c r="X421" s="143"/>
      <c r="Y421" s="143"/>
      <c r="Z421" s="257"/>
      <c r="AA421" s="288"/>
      <c r="AB421" s="288"/>
      <c r="AC421" s="288"/>
      <c r="AD421" s="288"/>
      <c r="AE421" s="288"/>
      <c r="AF421" s="288"/>
      <c r="AG421" s="288"/>
      <c r="AH421" s="288"/>
      <c r="AI421" s="288"/>
      <c r="AJ421" s="288"/>
      <c r="AK421" s="288"/>
      <c r="AL421" s="288"/>
      <c r="AM421" s="288"/>
      <c r="AN421" s="288"/>
      <c r="AO421" s="288"/>
      <c r="AP421" s="288"/>
      <c r="AQ421" s="288"/>
      <c r="AR421" s="288"/>
      <c r="AS421" s="288"/>
      <c r="AT421" s="288"/>
      <c r="AU421" s="288"/>
      <c r="AV421" s="288"/>
      <c r="AW421" s="288"/>
      <c r="AX421" s="288"/>
      <c r="AY421" s="290"/>
      <c r="AZ421" s="288"/>
      <c r="BA421" s="288"/>
      <c r="BB421" s="288"/>
      <c r="BC421" s="288"/>
      <c r="BD421" s="288"/>
      <c r="BE421" s="288"/>
      <c r="BF421" s="288"/>
      <c r="BG421" s="288"/>
      <c r="BH421" s="288"/>
      <c r="BI421" s="288"/>
      <c r="BJ421" s="288"/>
      <c r="BK421" s="288"/>
      <c r="BL421" s="288"/>
      <c r="BM421" s="288"/>
      <c r="BN421" s="288"/>
      <c r="BO421" s="288"/>
      <c r="BP421" s="288"/>
      <c r="BQ421" s="288"/>
      <c r="BR421" s="288"/>
      <c r="BS421" s="288"/>
      <c r="BT421" s="288"/>
      <c r="BU421" s="288"/>
      <c r="BV421" s="288"/>
      <c r="BW421" s="288"/>
      <c r="BX421" s="288"/>
      <c r="BY421" s="288"/>
      <c r="BZ421" s="288"/>
      <c r="CA421" s="288"/>
      <c r="CB421" s="288"/>
      <c r="CC421" s="288"/>
      <c r="CD421" s="288"/>
      <c r="CE421" s="288"/>
      <c r="CF421" s="288"/>
      <c r="CG421" s="288"/>
      <c r="CH421" s="288"/>
      <c r="CI421" s="288"/>
      <c r="CJ421" s="288"/>
      <c r="CK421" s="288"/>
      <c r="CL421" s="288"/>
      <c r="CM421" s="288"/>
      <c r="CN421" s="288"/>
      <c r="CO421" s="288"/>
      <c r="CP421" s="288"/>
      <c r="CQ421" s="288"/>
      <c r="CR421" s="288"/>
      <c r="CS421" s="288"/>
      <c r="CT421" s="288"/>
      <c r="CU421" s="288"/>
      <c r="CV421" s="288"/>
      <c r="CW421" s="288"/>
      <c r="CX421" s="288"/>
      <c r="CY421" s="288"/>
      <c r="CZ421" s="288"/>
      <c r="DA421" s="288"/>
      <c r="DC421" s="288"/>
      <c r="DD421" s="288"/>
      <c r="DE421" s="288"/>
      <c r="DF421" s="288"/>
      <c r="DG421" s="288"/>
      <c r="DH421" s="288"/>
      <c r="DI421" s="288"/>
      <c r="DJ421" s="288"/>
      <c r="DK421" s="288"/>
      <c r="DL421" s="288"/>
      <c r="DM421" s="288"/>
      <c r="DN421" s="288"/>
      <c r="DO421" s="288"/>
      <c r="DP421" s="288"/>
      <c r="DQ421" s="288"/>
      <c r="DR421" s="288"/>
      <c r="DS421" s="288"/>
      <c r="DT421" s="288"/>
      <c r="DU421" s="288"/>
      <c r="DV421" s="288"/>
      <c r="DW421" s="288"/>
      <c r="DX421" s="288"/>
      <c r="DY421" s="288"/>
      <c r="DZ421" s="288"/>
      <c r="EA421" s="288"/>
      <c r="EB421" s="288"/>
      <c r="EC421" s="288"/>
      <c r="ED421" s="288"/>
      <c r="EE421" s="288"/>
      <c r="EF421" s="288"/>
      <c r="EG421" s="288"/>
      <c r="EH421" s="288"/>
      <c r="EI421" s="288"/>
      <c r="EJ421" s="288"/>
      <c r="EK421" s="288"/>
      <c r="EL421" s="288"/>
      <c r="EM421" s="288"/>
      <c r="EN421" s="288"/>
      <c r="EO421" s="288"/>
      <c r="EP421" s="288"/>
      <c r="EQ421" s="288"/>
      <c r="ER421" s="288"/>
      <c r="ES421" s="288"/>
      <c r="ET421" s="288"/>
      <c r="EU421" s="288"/>
      <c r="EV421" s="288"/>
      <c r="EW421" s="288"/>
      <c r="EX421" s="288"/>
      <c r="EY421" s="288"/>
      <c r="EZ421" s="288"/>
      <c r="FA421" s="288"/>
      <c r="FB421" s="288"/>
      <c r="FC421" s="288"/>
      <c r="FD421" s="288"/>
      <c r="FE421" s="288"/>
      <c r="FF421" s="288"/>
      <c r="FG421" s="288"/>
      <c r="FH421" s="288"/>
      <c r="FI421" s="288"/>
      <c r="FJ421" s="288"/>
      <c r="FK421" s="288"/>
      <c r="FL421" s="288"/>
      <c r="FM421" s="288"/>
      <c r="FN421" s="288"/>
      <c r="FO421" s="288"/>
      <c r="FP421" s="288"/>
      <c r="FQ421" s="288"/>
      <c r="FR421" s="288"/>
      <c r="FS421" s="288"/>
      <c r="FT421" s="288"/>
      <c r="FU421" s="288"/>
      <c r="FV421" s="288"/>
      <c r="FW421" s="288"/>
      <c r="FX421" s="288"/>
      <c r="FY421" s="288"/>
      <c r="FZ421" s="288"/>
      <c r="GA421" s="288"/>
      <c r="GB421" s="288"/>
      <c r="GC421" s="288"/>
      <c r="GD421" s="288"/>
      <c r="GE421" s="288"/>
      <c r="GF421" s="288"/>
      <c r="GG421" s="288"/>
      <c r="GH421" s="288"/>
      <c r="GI421" s="288"/>
      <c r="GJ421" s="288"/>
      <c r="GK421" s="288"/>
      <c r="GL421" s="288"/>
      <c r="GM421" s="288"/>
      <c r="GN421" s="288"/>
      <c r="GO421" s="288"/>
      <c r="GP421" s="288"/>
      <c r="GQ421" s="288"/>
      <c r="GR421" s="288"/>
      <c r="GS421" s="288"/>
      <c r="GT421" s="288"/>
      <c r="GU421" s="288"/>
      <c r="GV421" s="288"/>
      <c r="GW421" s="288"/>
      <c r="GX421" s="288"/>
      <c r="GY421" s="288"/>
      <c r="GZ421" s="288"/>
      <c r="HA421" s="288"/>
      <c r="HB421" s="288"/>
      <c r="HC421" s="288"/>
      <c r="HD421" s="288"/>
      <c r="HE421" s="288"/>
      <c r="HF421" s="288"/>
      <c r="HG421" s="288"/>
      <c r="HH421" s="288"/>
      <c r="HI421" s="288"/>
      <c r="HJ421" s="288"/>
      <c r="HK421" s="288"/>
      <c r="HL421" s="288"/>
      <c r="HM421" s="288"/>
      <c r="HN421" s="288"/>
      <c r="HO421" s="288"/>
      <c r="HP421" s="288"/>
      <c r="HQ421" s="288"/>
      <c r="HR421" s="288"/>
      <c r="HS421" s="288"/>
      <c r="HT421" s="288"/>
      <c r="HU421" s="288"/>
      <c r="HV421" s="288"/>
      <c r="HW421" s="288"/>
      <c r="HX421" s="288"/>
      <c r="HY421" s="288"/>
      <c r="HZ421" s="288"/>
      <c r="IA421" s="288"/>
      <c r="IB421" s="288"/>
      <c r="IC421" s="288"/>
      <c r="ID421" s="288"/>
      <c r="IE421" s="288"/>
      <c r="IF421" s="288"/>
      <c r="IG421" s="288"/>
    </row>
    <row r="422" spans="1:241" s="53" customFormat="1" ht="36.75" customHeight="1" x14ac:dyDescent="0.2">
      <c r="A422" s="300" t="s">
        <v>1199</v>
      </c>
      <c r="B422" s="300"/>
      <c r="C422" s="300"/>
      <c r="D422" s="300"/>
      <c r="E422" s="300"/>
      <c r="F422" s="300"/>
      <c r="G422" s="300"/>
      <c r="H422" s="300"/>
      <c r="I422" s="300"/>
      <c r="J422" s="300"/>
      <c r="K422" s="300"/>
      <c r="L422" s="300"/>
      <c r="M422" s="300"/>
      <c r="N422" s="300"/>
      <c r="O422" s="300"/>
      <c r="P422" s="300"/>
      <c r="Q422" s="300"/>
      <c r="R422" s="300"/>
      <c r="S422" s="300"/>
      <c r="T422" s="300"/>
      <c r="U422" s="300"/>
      <c r="V422" s="143"/>
      <c r="W422" s="143"/>
      <c r="X422" s="143"/>
      <c r="Y422" s="143"/>
      <c r="Z422" s="257"/>
      <c r="AA422" s="288"/>
      <c r="AB422" s="288"/>
      <c r="AC422" s="288"/>
      <c r="AD422" s="288"/>
      <c r="AE422" s="288"/>
      <c r="AF422" s="288"/>
      <c r="AG422" s="288"/>
      <c r="AH422" s="288"/>
      <c r="AI422" s="288"/>
      <c r="AJ422" s="288"/>
      <c r="AK422" s="288"/>
      <c r="AL422" s="288"/>
      <c r="AM422" s="288"/>
      <c r="AN422" s="288"/>
      <c r="AO422" s="288"/>
      <c r="AP422" s="288"/>
      <c r="AQ422" s="288"/>
      <c r="AR422" s="288"/>
      <c r="AS422" s="288"/>
      <c r="AT422" s="288"/>
      <c r="AU422" s="288"/>
      <c r="AV422" s="288"/>
      <c r="AW422" s="288"/>
      <c r="AX422" s="288"/>
      <c r="AY422" s="290"/>
      <c r="AZ422" s="288"/>
      <c r="BA422" s="288"/>
      <c r="BB422" s="288"/>
      <c r="BC422" s="288"/>
      <c r="BD422" s="288"/>
      <c r="BE422" s="288"/>
      <c r="BF422" s="288"/>
      <c r="BG422" s="288"/>
      <c r="BH422" s="288"/>
      <c r="BI422" s="288"/>
      <c r="BJ422" s="288"/>
      <c r="BK422" s="288"/>
      <c r="BL422" s="288"/>
      <c r="BM422" s="288"/>
      <c r="BN422" s="288"/>
      <c r="BO422" s="288"/>
      <c r="BP422" s="288"/>
      <c r="BQ422" s="288"/>
      <c r="BR422" s="288"/>
      <c r="BS422" s="288"/>
      <c r="BT422" s="288"/>
      <c r="BU422" s="288"/>
      <c r="BV422" s="288"/>
      <c r="BW422" s="288"/>
      <c r="BX422" s="288"/>
      <c r="BY422" s="288"/>
      <c r="BZ422" s="288"/>
      <c r="CA422" s="288"/>
      <c r="CB422" s="288"/>
      <c r="CC422" s="288"/>
      <c r="CD422" s="288"/>
      <c r="CE422" s="288"/>
      <c r="CF422" s="288"/>
      <c r="CG422" s="288"/>
      <c r="CH422" s="288"/>
      <c r="CI422" s="288"/>
      <c r="CJ422" s="288"/>
      <c r="CK422" s="288"/>
      <c r="CL422" s="288"/>
      <c r="CM422" s="288"/>
      <c r="CN422" s="288"/>
      <c r="CO422" s="288"/>
      <c r="CP422" s="288"/>
      <c r="CQ422" s="288"/>
      <c r="CR422" s="288"/>
      <c r="CS422" s="288"/>
      <c r="CT422" s="288"/>
      <c r="CU422" s="288"/>
      <c r="CV422" s="288"/>
      <c r="CW422" s="288"/>
      <c r="CX422" s="288"/>
      <c r="CY422" s="288"/>
      <c r="CZ422" s="288"/>
      <c r="DA422" s="288"/>
      <c r="DC422" s="288"/>
      <c r="DD422" s="288"/>
      <c r="DE422" s="288"/>
      <c r="DF422" s="288"/>
      <c r="DG422" s="288"/>
      <c r="DH422" s="288"/>
      <c r="DI422" s="288"/>
      <c r="DJ422" s="288"/>
      <c r="DK422" s="288"/>
      <c r="DL422" s="288"/>
      <c r="DM422" s="288"/>
      <c r="DN422" s="288"/>
      <c r="DO422" s="288"/>
      <c r="DP422" s="288"/>
      <c r="DQ422" s="288"/>
      <c r="DR422" s="288"/>
      <c r="DS422" s="288"/>
      <c r="DT422" s="288"/>
      <c r="DU422" s="288"/>
      <c r="DV422" s="288"/>
      <c r="DW422" s="288"/>
      <c r="DX422" s="288"/>
      <c r="DY422" s="288"/>
      <c r="DZ422" s="288"/>
      <c r="EA422" s="288"/>
      <c r="EB422" s="288"/>
      <c r="EC422" s="288"/>
      <c r="ED422" s="288"/>
      <c r="EE422" s="288"/>
      <c r="EF422" s="288"/>
      <c r="EG422" s="288"/>
      <c r="EH422" s="288"/>
      <c r="EI422" s="288"/>
      <c r="EJ422" s="288"/>
      <c r="EK422" s="288"/>
      <c r="EL422" s="288"/>
      <c r="EM422" s="288"/>
      <c r="EN422" s="288"/>
      <c r="EO422" s="288"/>
      <c r="EP422" s="288"/>
      <c r="EQ422" s="288"/>
      <c r="ER422" s="288"/>
      <c r="ES422" s="288"/>
      <c r="ET422" s="288"/>
      <c r="EU422" s="288"/>
      <c r="EV422" s="288"/>
      <c r="EW422" s="288"/>
      <c r="EX422" s="288"/>
      <c r="EY422" s="288"/>
      <c r="EZ422" s="288"/>
      <c r="FA422" s="288"/>
      <c r="FB422" s="288"/>
      <c r="FC422" s="288"/>
      <c r="FD422" s="288"/>
      <c r="FE422" s="288"/>
      <c r="FF422" s="288"/>
      <c r="FG422" s="288"/>
      <c r="FH422" s="288"/>
      <c r="FI422" s="288"/>
      <c r="FJ422" s="288"/>
      <c r="FK422" s="288"/>
      <c r="FL422" s="288"/>
      <c r="FM422" s="288"/>
      <c r="FN422" s="288"/>
      <c r="FO422" s="288"/>
      <c r="FP422" s="288"/>
      <c r="FQ422" s="288"/>
      <c r="FR422" s="288"/>
      <c r="FS422" s="288"/>
      <c r="FT422" s="288"/>
      <c r="FU422" s="288"/>
      <c r="FV422" s="288"/>
      <c r="FW422" s="288"/>
      <c r="FX422" s="288"/>
      <c r="FY422" s="288"/>
      <c r="FZ422" s="288"/>
      <c r="GA422" s="288"/>
      <c r="GB422" s="288"/>
      <c r="GC422" s="288"/>
      <c r="GD422" s="288"/>
      <c r="GE422" s="288"/>
      <c r="GF422" s="288"/>
      <c r="GG422" s="288"/>
      <c r="GH422" s="288"/>
      <c r="GI422" s="288"/>
      <c r="GJ422" s="288"/>
      <c r="GK422" s="288"/>
      <c r="GL422" s="288"/>
      <c r="GM422" s="288"/>
      <c r="GN422" s="288"/>
      <c r="GO422" s="288"/>
      <c r="GP422" s="288"/>
      <c r="GQ422" s="288"/>
      <c r="GR422" s="288"/>
      <c r="GS422" s="288"/>
      <c r="GT422" s="288"/>
      <c r="GU422" s="288"/>
      <c r="GV422" s="288"/>
      <c r="GW422" s="288"/>
      <c r="GX422" s="288"/>
      <c r="GY422" s="288"/>
      <c r="GZ422" s="288"/>
      <c r="HA422" s="288"/>
      <c r="HB422" s="288"/>
      <c r="HC422" s="288"/>
      <c r="HD422" s="288"/>
      <c r="HE422" s="288"/>
      <c r="HF422" s="288"/>
      <c r="HG422" s="288"/>
      <c r="HH422" s="288"/>
      <c r="HI422" s="288"/>
      <c r="HJ422" s="288"/>
      <c r="HK422" s="288"/>
      <c r="HL422" s="288"/>
      <c r="HM422" s="288"/>
      <c r="HN422" s="288"/>
      <c r="HO422" s="288"/>
      <c r="HP422" s="288"/>
      <c r="HQ422" s="288"/>
      <c r="HR422" s="288"/>
      <c r="HS422" s="288"/>
      <c r="HT422" s="288"/>
      <c r="HU422" s="288"/>
      <c r="HV422" s="288"/>
      <c r="HW422" s="288"/>
      <c r="HX422" s="288"/>
      <c r="HY422" s="288"/>
      <c r="HZ422" s="288"/>
      <c r="IA422" s="288"/>
      <c r="IB422" s="288"/>
      <c r="IC422" s="288"/>
      <c r="ID422" s="288"/>
      <c r="IE422" s="288"/>
      <c r="IF422" s="288"/>
      <c r="IG422" s="288"/>
    </row>
    <row r="423" spans="1:241" s="53" customFormat="1" ht="36.75" customHeight="1" x14ac:dyDescent="0.2">
      <c r="A423" s="300" t="s">
        <v>1200</v>
      </c>
      <c r="B423" s="300"/>
      <c r="C423" s="300"/>
      <c r="D423" s="300"/>
      <c r="E423" s="300"/>
      <c r="F423" s="300"/>
      <c r="G423" s="300"/>
      <c r="H423" s="300"/>
      <c r="I423" s="300"/>
      <c r="J423" s="300"/>
      <c r="K423" s="300"/>
      <c r="L423" s="300"/>
      <c r="M423" s="300"/>
      <c r="N423" s="300"/>
      <c r="O423" s="300"/>
      <c r="P423" s="300"/>
      <c r="Q423" s="300"/>
      <c r="R423" s="300"/>
      <c r="S423" s="300"/>
      <c r="T423" s="300"/>
      <c r="U423" s="300"/>
      <c r="V423" s="143"/>
      <c r="W423" s="143"/>
      <c r="X423" s="143"/>
      <c r="Y423" s="143"/>
      <c r="Z423" s="257"/>
      <c r="AA423" s="288"/>
      <c r="AB423" s="288"/>
      <c r="AC423" s="288"/>
      <c r="AD423" s="288"/>
      <c r="AE423" s="288"/>
      <c r="AF423" s="288"/>
      <c r="AG423" s="288"/>
      <c r="AH423" s="288"/>
      <c r="AI423" s="288"/>
      <c r="AJ423" s="288"/>
      <c r="AK423" s="288"/>
      <c r="AL423" s="288"/>
      <c r="AM423" s="288"/>
      <c r="AN423" s="288"/>
      <c r="AO423" s="288"/>
      <c r="AP423" s="288"/>
      <c r="AQ423" s="288"/>
      <c r="AR423" s="288"/>
      <c r="AS423" s="288"/>
      <c r="AT423" s="288"/>
      <c r="AU423" s="288"/>
      <c r="AV423" s="288"/>
      <c r="AW423" s="288"/>
      <c r="AX423" s="288"/>
      <c r="AY423" s="290"/>
      <c r="AZ423" s="288"/>
      <c r="BA423" s="288"/>
      <c r="BB423" s="288"/>
      <c r="BC423" s="288"/>
      <c r="BD423" s="288"/>
      <c r="BE423" s="288"/>
      <c r="BF423" s="288"/>
      <c r="BG423" s="288"/>
      <c r="BH423" s="288"/>
      <c r="BI423" s="288"/>
      <c r="BJ423" s="288"/>
      <c r="BK423" s="288"/>
      <c r="BL423" s="288"/>
      <c r="BM423" s="288"/>
      <c r="BN423" s="288"/>
      <c r="BO423" s="288"/>
      <c r="BP423" s="288"/>
      <c r="BQ423" s="288"/>
      <c r="BR423" s="288"/>
      <c r="BS423" s="288"/>
      <c r="BT423" s="288"/>
      <c r="BU423" s="288"/>
      <c r="BV423" s="288"/>
      <c r="BW423" s="288"/>
      <c r="BX423" s="288"/>
      <c r="BY423" s="288"/>
      <c r="BZ423" s="288"/>
      <c r="CA423" s="288"/>
      <c r="CB423" s="288"/>
      <c r="CC423" s="288"/>
      <c r="CD423" s="288"/>
      <c r="CE423" s="288"/>
      <c r="CF423" s="288"/>
      <c r="CG423" s="288"/>
      <c r="CH423" s="288"/>
      <c r="CI423" s="288"/>
      <c r="CJ423" s="288"/>
      <c r="CK423" s="288"/>
      <c r="CL423" s="288"/>
      <c r="CM423" s="288"/>
      <c r="CN423" s="288"/>
      <c r="CO423" s="288"/>
      <c r="CP423" s="288"/>
      <c r="CQ423" s="288"/>
      <c r="CR423" s="288"/>
      <c r="CS423" s="288"/>
      <c r="CT423" s="288"/>
      <c r="CU423" s="288"/>
      <c r="CV423" s="288"/>
      <c r="CW423" s="288"/>
      <c r="CX423" s="288"/>
      <c r="CY423" s="288"/>
      <c r="CZ423" s="288"/>
      <c r="DA423" s="288"/>
      <c r="DC423" s="288"/>
      <c r="DD423" s="288"/>
      <c r="DE423" s="288"/>
      <c r="DF423" s="288"/>
      <c r="DG423" s="288"/>
      <c r="DH423" s="288"/>
      <c r="DI423" s="288"/>
      <c r="DJ423" s="288"/>
      <c r="DK423" s="288"/>
      <c r="DL423" s="288"/>
      <c r="DM423" s="288"/>
      <c r="DN423" s="288"/>
      <c r="DO423" s="288"/>
      <c r="DP423" s="288"/>
      <c r="DQ423" s="288"/>
      <c r="DR423" s="288"/>
      <c r="DS423" s="288"/>
      <c r="DT423" s="288"/>
      <c r="DU423" s="288"/>
      <c r="DV423" s="288"/>
      <c r="DW423" s="288"/>
      <c r="DX423" s="288"/>
      <c r="DY423" s="288"/>
      <c r="DZ423" s="288"/>
      <c r="EA423" s="288"/>
      <c r="EB423" s="288"/>
      <c r="EC423" s="288"/>
      <c r="ED423" s="288"/>
      <c r="EE423" s="288"/>
      <c r="EF423" s="288"/>
      <c r="EG423" s="288"/>
      <c r="EH423" s="288"/>
      <c r="EI423" s="288"/>
      <c r="EJ423" s="288"/>
      <c r="EK423" s="288"/>
      <c r="EL423" s="288"/>
      <c r="EM423" s="288"/>
      <c r="EN423" s="288"/>
      <c r="EO423" s="288"/>
      <c r="EP423" s="288"/>
      <c r="EQ423" s="288"/>
      <c r="ER423" s="288"/>
      <c r="ES423" s="288"/>
      <c r="ET423" s="288"/>
      <c r="EU423" s="288"/>
      <c r="EV423" s="288"/>
      <c r="EW423" s="288"/>
      <c r="EX423" s="288"/>
      <c r="EY423" s="288"/>
      <c r="EZ423" s="288"/>
      <c r="FA423" s="288"/>
      <c r="FB423" s="288"/>
      <c r="FC423" s="288"/>
      <c r="FD423" s="288"/>
      <c r="FE423" s="288"/>
      <c r="FF423" s="288"/>
      <c r="FG423" s="288"/>
      <c r="FH423" s="288"/>
      <c r="FI423" s="288"/>
      <c r="FJ423" s="288"/>
      <c r="FK423" s="288"/>
      <c r="FL423" s="288"/>
      <c r="FM423" s="288"/>
      <c r="FN423" s="288"/>
      <c r="FO423" s="288"/>
      <c r="FP423" s="288"/>
      <c r="FQ423" s="288"/>
      <c r="FR423" s="288"/>
      <c r="FS423" s="288"/>
      <c r="FT423" s="288"/>
      <c r="FU423" s="288"/>
      <c r="FV423" s="288"/>
      <c r="FW423" s="288"/>
      <c r="FX423" s="288"/>
      <c r="FY423" s="288"/>
      <c r="FZ423" s="288"/>
      <c r="GA423" s="288"/>
      <c r="GB423" s="288"/>
      <c r="GC423" s="288"/>
      <c r="GD423" s="288"/>
      <c r="GE423" s="288"/>
      <c r="GF423" s="288"/>
      <c r="GG423" s="288"/>
      <c r="GH423" s="288"/>
      <c r="GI423" s="288"/>
      <c r="GJ423" s="288"/>
      <c r="GK423" s="288"/>
      <c r="GL423" s="288"/>
      <c r="GM423" s="288"/>
      <c r="GN423" s="288"/>
      <c r="GO423" s="288"/>
      <c r="GP423" s="288"/>
      <c r="GQ423" s="288"/>
      <c r="GR423" s="288"/>
      <c r="GS423" s="288"/>
      <c r="GT423" s="288"/>
      <c r="GU423" s="288"/>
      <c r="GV423" s="288"/>
      <c r="GW423" s="288"/>
      <c r="GX423" s="288"/>
      <c r="GY423" s="288"/>
      <c r="GZ423" s="288"/>
      <c r="HA423" s="288"/>
      <c r="HB423" s="288"/>
      <c r="HC423" s="288"/>
      <c r="HD423" s="288"/>
      <c r="HE423" s="288"/>
      <c r="HF423" s="288"/>
      <c r="HG423" s="288"/>
      <c r="HH423" s="288"/>
      <c r="HI423" s="288"/>
      <c r="HJ423" s="288"/>
      <c r="HK423" s="288"/>
      <c r="HL423" s="288"/>
      <c r="HM423" s="288"/>
      <c r="HN423" s="288"/>
      <c r="HO423" s="288"/>
      <c r="HP423" s="288"/>
      <c r="HQ423" s="288"/>
      <c r="HR423" s="288"/>
      <c r="HS423" s="288"/>
      <c r="HT423" s="288"/>
      <c r="HU423" s="288"/>
      <c r="HV423" s="288"/>
      <c r="HW423" s="288"/>
      <c r="HX423" s="288"/>
      <c r="HY423" s="288"/>
      <c r="HZ423" s="288"/>
      <c r="IA423" s="288"/>
      <c r="IB423" s="288"/>
      <c r="IC423" s="288"/>
      <c r="ID423" s="288"/>
      <c r="IE423" s="288"/>
      <c r="IF423" s="288"/>
      <c r="IG423" s="288"/>
    </row>
    <row r="424" spans="1:241" s="53" customFormat="1" ht="29.25" customHeight="1" x14ac:dyDescent="0.2">
      <c r="A424" s="300" t="s">
        <v>1201</v>
      </c>
      <c r="B424" s="300"/>
      <c r="C424" s="300"/>
      <c r="D424" s="300"/>
      <c r="E424" s="300"/>
      <c r="F424" s="300"/>
      <c r="G424" s="300"/>
      <c r="H424" s="300"/>
      <c r="I424" s="300"/>
      <c r="J424" s="300"/>
      <c r="K424" s="300"/>
      <c r="L424" s="300"/>
      <c r="M424" s="300"/>
      <c r="N424" s="300"/>
      <c r="O424" s="300"/>
      <c r="P424" s="300"/>
      <c r="Q424" s="300"/>
      <c r="R424" s="300"/>
      <c r="S424" s="300"/>
      <c r="T424" s="300"/>
      <c r="U424" s="300"/>
      <c r="V424" s="143"/>
      <c r="W424" s="143"/>
      <c r="X424" s="143"/>
      <c r="Y424" s="143"/>
      <c r="Z424" s="257"/>
      <c r="AA424" s="288"/>
      <c r="AB424" s="288"/>
      <c r="AC424" s="288"/>
      <c r="AD424" s="288"/>
      <c r="AE424" s="288"/>
      <c r="AF424" s="288"/>
      <c r="AG424" s="288"/>
      <c r="AH424" s="288"/>
      <c r="AI424" s="288"/>
      <c r="AJ424" s="288"/>
      <c r="AK424" s="288"/>
      <c r="AL424" s="288"/>
      <c r="AM424" s="288"/>
      <c r="AN424" s="288"/>
      <c r="AO424" s="288"/>
      <c r="AP424" s="288"/>
      <c r="AQ424" s="288"/>
      <c r="AR424" s="288"/>
      <c r="AS424" s="288"/>
      <c r="AT424" s="288"/>
      <c r="AU424" s="288"/>
      <c r="AV424" s="288"/>
      <c r="AW424" s="288"/>
      <c r="AX424" s="288"/>
      <c r="AY424" s="290"/>
      <c r="AZ424" s="288"/>
      <c r="BA424" s="288"/>
      <c r="BB424" s="288"/>
      <c r="BC424" s="288"/>
      <c r="BD424" s="288"/>
      <c r="BE424" s="288"/>
      <c r="BF424" s="288"/>
      <c r="BG424" s="288"/>
      <c r="BH424" s="288"/>
      <c r="BI424" s="288"/>
      <c r="BJ424" s="288"/>
      <c r="BK424" s="288"/>
      <c r="BL424" s="288"/>
      <c r="BM424" s="288"/>
      <c r="BN424" s="288"/>
      <c r="BO424" s="288"/>
      <c r="BP424" s="288"/>
      <c r="BQ424" s="288"/>
      <c r="BR424" s="288"/>
      <c r="BS424" s="288"/>
      <c r="BT424" s="288"/>
      <c r="BU424" s="288"/>
      <c r="BV424" s="288"/>
      <c r="BW424" s="288"/>
      <c r="BX424" s="288"/>
      <c r="BY424" s="288"/>
      <c r="BZ424" s="288"/>
      <c r="CA424" s="288"/>
      <c r="CB424" s="288"/>
      <c r="CC424" s="288"/>
      <c r="CD424" s="288"/>
      <c r="CE424" s="288"/>
      <c r="CF424" s="288"/>
      <c r="CG424" s="288"/>
      <c r="CH424" s="288"/>
      <c r="CI424" s="288"/>
      <c r="CJ424" s="288"/>
      <c r="CK424" s="288"/>
      <c r="CL424" s="288"/>
      <c r="CM424" s="288"/>
      <c r="CN424" s="288"/>
      <c r="CO424" s="288"/>
      <c r="CP424" s="288"/>
      <c r="CQ424" s="288"/>
      <c r="CR424" s="288"/>
      <c r="CS424" s="288"/>
      <c r="CT424" s="288"/>
      <c r="CU424" s="288"/>
      <c r="CV424" s="288"/>
      <c r="CW424" s="288"/>
      <c r="CX424" s="288"/>
      <c r="CY424" s="288"/>
      <c r="CZ424" s="288"/>
      <c r="DA424" s="288"/>
      <c r="DC424" s="288"/>
      <c r="DD424" s="288"/>
      <c r="DE424" s="288"/>
      <c r="DF424" s="288"/>
      <c r="DG424" s="288"/>
      <c r="DH424" s="288"/>
      <c r="DI424" s="288"/>
      <c r="DJ424" s="288"/>
      <c r="DK424" s="288"/>
      <c r="DL424" s="288"/>
      <c r="DM424" s="288"/>
      <c r="DN424" s="288"/>
      <c r="DO424" s="288"/>
      <c r="DP424" s="288"/>
      <c r="DQ424" s="288"/>
      <c r="DR424" s="288"/>
      <c r="DS424" s="288"/>
      <c r="DT424" s="288"/>
      <c r="DU424" s="288"/>
      <c r="DV424" s="288"/>
      <c r="DW424" s="288"/>
      <c r="DX424" s="288"/>
      <c r="DY424" s="288"/>
      <c r="DZ424" s="288"/>
      <c r="EA424" s="288"/>
      <c r="EB424" s="288"/>
      <c r="EC424" s="288"/>
      <c r="ED424" s="288"/>
      <c r="EE424" s="288"/>
      <c r="EF424" s="288"/>
      <c r="EG424" s="288"/>
      <c r="EH424" s="288"/>
      <c r="EI424" s="288"/>
      <c r="EJ424" s="288"/>
      <c r="EK424" s="288"/>
      <c r="EL424" s="288"/>
      <c r="EM424" s="288"/>
      <c r="EN424" s="288"/>
      <c r="EO424" s="288"/>
      <c r="EP424" s="288"/>
      <c r="EQ424" s="288"/>
      <c r="ER424" s="288"/>
      <c r="ES424" s="288"/>
      <c r="ET424" s="288"/>
      <c r="EU424" s="288"/>
      <c r="EV424" s="288"/>
      <c r="EW424" s="288"/>
      <c r="EX424" s="288"/>
      <c r="EY424" s="288"/>
      <c r="EZ424" s="288"/>
      <c r="FA424" s="288"/>
      <c r="FB424" s="288"/>
      <c r="FC424" s="288"/>
      <c r="FD424" s="288"/>
      <c r="FE424" s="288"/>
      <c r="FF424" s="288"/>
      <c r="FG424" s="288"/>
      <c r="FH424" s="288"/>
      <c r="FI424" s="288"/>
      <c r="FJ424" s="288"/>
      <c r="FK424" s="288"/>
      <c r="FL424" s="288"/>
      <c r="FM424" s="288"/>
      <c r="FN424" s="288"/>
      <c r="FO424" s="288"/>
      <c r="FP424" s="288"/>
      <c r="FQ424" s="288"/>
      <c r="FR424" s="288"/>
      <c r="FS424" s="288"/>
      <c r="FT424" s="288"/>
      <c r="FU424" s="288"/>
      <c r="FV424" s="288"/>
      <c r="FW424" s="288"/>
      <c r="FX424" s="288"/>
      <c r="FY424" s="288"/>
      <c r="FZ424" s="288"/>
      <c r="GA424" s="288"/>
      <c r="GB424" s="288"/>
      <c r="GC424" s="288"/>
      <c r="GD424" s="288"/>
      <c r="GE424" s="288"/>
      <c r="GF424" s="288"/>
      <c r="GG424" s="288"/>
      <c r="GH424" s="288"/>
      <c r="GI424" s="288"/>
      <c r="GJ424" s="288"/>
      <c r="GK424" s="288"/>
      <c r="GL424" s="288"/>
      <c r="GM424" s="288"/>
      <c r="GN424" s="288"/>
      <c r="GO424" s="288"/>
      <c r="GP424" s="288"/>
      <c r="GQ424" s="288"/>
      <c r="GR424" s="288"/>
      <c r="GS424" s="288"/>
      <c r="GT424" s="288"/>
      <c r="GU424" s="288"/>
      <c r="GV424" s="288"/>
      <c r="GW424" s="288"/>
      <c r="GX424" s="288"/>
      <c r="GY424" s="288"/>
      <c r="GZ424" s="288"/>
      <c r="HA424" s="288"/>
      <c r="HB424" s="288"/>
      <c r="HC424" s="288"/>
      <c r="HD424" s="288"/>
      <c r="HE424" s="288"/>
      <c r="HF424" s="288"/>
      <c r="HG424" s="288"/>
      <c r="HH424" s="288"/>
      <c r="HI424" s="288"/>
      <c r="HJ424" s="288"/>
      <c r="HK424" s="288"/>
      <c r="HL424" s="288"/>
      <c r="HM424" s="288"/>
      <c r="HN424" s="288"/>
      <c r="HO424" s="288"/>
      <c r="HP424" s="288"/>
      <c r="HQ424" s="288"/>
      <c r="HR424" s="288"/>
      <c r="HS424" s="288"/>
      <c r="HT424" s="288"/>
      <c r="HU424" s="288"/>
      <c r="HV424" s="288"/>
      <c r="HW424" s="288"/>
      <c r="HX424" s="288"/>
      <c r="HY424" s="288"/>
      <c r="HZ424" s="288"/>
      <c r="IA424" s="288"/>
      <c r="IB424" s="288"/>
      <c r="IC424" s="288"/>
      <c r="ID424" s="288"/>
      <c r="IE424" s="288"/>
      <c r="IF424" s="288"/>
      <c r="IG424" s="288"/>
    </row>
    <row r="425" spans="1:241" s="53" customFormat="1" ht="36.75" customHeight="1" x14ac:dyDescent="0.2">
      <c r="A425" s="300" t="s">
        <v>1202</v>
      </c>
      <c r="B425" s="300"/>
      <c r="C425" s="300"/>
      <c r="D425" s="300"/>
      <c r="E425" s="300"/>
      <c r="F425" s="300"/>
      <c r="G425" s="300"/>
      <c r="H425" s="300"/>
      <c r="I425" s="300"/>
      <c r="J425" s="300"/>
      <c r="K425" s="300"/>
      <c r="L425" s="300"/>
      <c r="M425" s="300"/>
      <c r="N425" s="300"/>
      <c r="O425" s="300"/>
      <c r="P425" s="300"/>
      <c r="Q425" s="300"/>
      <c r="R425" s="300"/>
      <c r="S425" s="300"/>
      <c r="T425" s="300"/>
      <c r="U425" s="300"/>
      <c r="V425" s="143"/>
      <c r="W425" s="143"/>
      <c r="X425" s="143"/>
      <c r="Y425" s="143"/>
      <c r="Z425" s="257"/>
      <c r="AA425" s="288"/>
      <c r="AB425" s="288"/>
      <c r="AC425" s="288"/>
      <c r="AD425" s="288"/>
      <c r="AE425" s="288"/>
      <c r="AF425" s="288"/>
      <c r="AG425" s="288"/>
      <c r="AH425" s="288"/>
      <c r="AI425" s="288"/>
      <c r="AJ425" s="288"/>
      <c r="AK425" s="288"/>
      <c r="AL425" s="288"/>
      <c r="AM425" s="288"/>
      <c r="AN425" s="288"/>
      <c r="AO425" s="288"/>
      <c r="AP425" s="288"/>
      <c r="AQ425" s="288"/>
      <c r="AR425" s="288"/>
      <c r="AS425" s="288"/>
      <c r="AT425" s="288"/>
      <c r="AU425" s="288"/>
      <c r="AV425" s="288"/>
      <c r="AW425" s="288"/>
      <c r="AX425" s="288"/>
      <c r="AY425" s="290"/>
      <c r="AZ425" s="288"/>
      <c r="BA425" s="288"/>
      <c r="BB425" s="288"/>
      <c r="BC425" s="288"/>
      <c r="BD425" s="288"/>
      <c r="BE425" s="288"/>
      <c r="BF425" s="288"/>
      <c r="BG425" s="288"/>
      <c r="BH425" s="288"/>
      <c r="BI425" s="288"/>
      <c r="BJ425" s="288"/>
      <c r="BK425" s="288"/>
      <c r="BL425" s="288"/>
      <c r="BM425" s="288"/>
      <c r="BN425" s="288"/>
      <c r="BO425" s="288"/>
      <c r="BP425" s="288"/>
      <c r="BQ425" s="288"/>
      <c r="BR425" s="288"/>
      <c r="BS425" s="288"/>
      <c r="BT425" s="288"/>
      <c r="BU425" s="288"/>
      <c r="BV425" s="288"/>
      <c r="BW425" s="288"/>
      <c r="BX425" s="288"/>
      <c r="BY425" s="288"/>
      <c r="BZ425" s="288"/>
      <c r="CA425" s="288"/>
      <c r="CB425" s="288"/>
      <c r="CC425" s="288"/>
      <c r="CD425" s="288"/>
      <c r="CE425" s="288"/>
      <c r="CF425" s="288"/>
      <c r="CG425" s="288"/>
      <c r="CH425" s="288"/>
      <c r="CI425" s="288"/>
      <c r="CJ425" s="288"/>
      <c r="CK425" s="288"/>
      <c r="CL425" s="288"/>
      <c r="CM425" s="288"/>
      <c r="CN425" s="288"/>
      <c r="CO425" s="288"/>
      <c r="CP425" s="288"/>
      <c r="CQ425" s="288"/>
      <c r="CR425" s="288"/>
      <c r="CS425" s="288"/>
      <c r="CT425" s="288"/>
      <c r="CU425" s="288"/>
      <c r="CV425" s="288"/>
      <c r="CW425" s="288"/>
      <c r="CX425" s="288"/>
      <c r="CY425" s="288"/>
      <c r="CZ425" s="288"/>
      <c r="DA425" s="288"/>
      <c r="DC425" s="288"/>
      <c r="DD425" s="288"/>
      <c r="DE425" s="288"/>
      <c r="DF425" s="288"/>
      <c r="DG425" s="288"/>
      <c r="DH425" s="288"/>
      <c r="DI425" s="288"/>
      <c r="DJ425" s="288"/>
      <c r="DK425" s="288"/>
      <c r="DL425" s="288"/>
      <c r="DM425" s="288"/>
      <c r="DN425" s="288"/>
      <c r="DO425" s="288"/>
      <c r="DP425" s="288"/>
      <c r="DQ425" s="288"/>
      <c r="DR425" s="288"/>
      <c r="DS425" s="288"/>
      <c r="DT425" s="288"/>
      <c r="DU425" s="288"/>
      <c r="DV425" s="288"/>
      <c r="DW425" s="288"/>
      <c r="DX425" s="288"/>
      <c r="DY425" s="288"/>
      <c r="DZ425" s="288"/>
      <c r="EA425" s="288"/>
      <c r="EB425" s="288"/>
      <c r="EC425" s="288"/>
      <c r="ED425" s="288"/>
      <c r="EE425" s="288"/>
      <c r="EF425" s="288"/>
      <c r="EG425" s="288"/>
      <c r="EH425" s="288"/>
      <c r="EI425" s="288"/>
      <c r="EJ425" s="288"/>
      <c r="EK425" s="288"/>
      <c r="EL425" s="288"/>
      <c r="EM425" s="288"/>
      <c r="EN425" s="288"/>
      <c r="EO425" s="288"/>
      <c r="EP425" s="288"/>
      <c r="EQ425" s="288"/>
      <c r="ER425" s="288"/>
      <c r="ES425" s="288"/>
      <c r="ET425" s="288"/>
      <c r="EU425" s="288"/>
      <c r="EV425" s="288"/>
      <c r="EW425" s="288"/>
      <c r="EX425" s="288"/>
      <c r="EY425" s="288"/>
      <c r="EZ425" s="288"/>
      <c r="FA425" s="288"/>
      <c r="FB425" s="288"/>
      <c r="FC425" s="288"/>
      <c r="FD425" s="288"/>
      <c r="FE425" s="288"/>
      <c r="FF425" s="288"/>
      <c r="FG425" s="288"/>
      <c r="FH425" s="288"/>
      <c r="FI425" s="288"/>
      <c r="FJ425" s="288"/>
      <c r="FK425" s="288"/>
      <c r="FL425" s="288"/>
      <c r="FM425" s="288"/>
      <c r="FN425" s="288"/>
      <c r="FO425" s="288"/>
      <c r="FP425" s="288"/>
      <c r="FQ425" s="288"/>
      <c r="FR425" s="288"/>
      <c r="FS425" s="288"/>
      <c r="FT425" s="288"/>
      <c r="FU425" s="288"/>
      <c r="FV425" s="288"/>
      <c r="FW425" s="288"/>
      <c r="FX425" s="288"/>
      <c r="FY425" s="288"/>
      <c r="FZ425" s="288"/>
      <c r="GA425" s="288"/>
      <c r="GB425" s="288"/>
      <c r="GC425" s="288"/>
      <c r="GD425" s="288"/>
      <c r="GE425" s="288"/>
      <c r="GF425" s="288"/>
      <c r="GG425" s="288"/>
      <c r="GH425" s="288"/>
      <c r="GI425" s="288"/>
      <c r="GJ425" s="288"/>
      <c r="GK425" s="288"/>
      <c r="GL425" s="288"/>
      <c r="GM425" s="288"/>
      <c r="GN425" s="288"/>
      <c r="GO425" s="288"/>
      <c r="GP425" s="288"/>
      <c r="GQ425" s="288"/>
      <c r="GR425" s="288"/>
      <c r="GS425" s="288"/>
      <c r="GT425" s="288"/>
      <c r="GU425" s="288"/>
      <c r="GV425" s="288"/>
      <c r="GW425" s="288"/>
      <c r="GX425" s="288"/>
      <c r="GY425" s="288"/>
      <c r="GZ425" s="288"/>
      <c r="HA425" s="288"/>
      <c r="HB425" s="288"/>
      <c r="HC425" s="288"/>
      <c r="HD425" s="288"/>
      <c r="HE425" s="288"/>
      <c r="HF425" s="288"/>
      <c r="HG425" s="288"/>
      <c r="HH425" s="288"/>
      <c r="HI425" s="288"/>
      <c r="HJ425" s="288"/>
      <c r="HK425" s="288"/>
      <c r="HL425" s="288"/>
      <c r="HM425" s="288"/>
      <c r="HN425" s="288"/>
      <c r="HO425" s="288"/>
      <c r="HP425" s="288"/>
      <c r="HQ425" s="288"/>
      <c r="HR425" s="288"/>
      <c r="HS425" s="288"/>
      <c r="HT425" s="288"/>
      <c r="HU425" s="288"/>
      <c r="HV425" s="288"/>
      <c r="HW425" s="288"/>
      <c r="HX425" s="288"/>
      <c r="HY425" s="288"/>
      <c r="HZ425" s="288"/>
      <c r="IA425" s="288"/>
      <c r="IB425" s="288"/>
      <c r="IC425" s="288"/>
      <c r="ID425" s="288"/>
      <c r="IE425" s="288"/>
      <c r="IF425" s="288"/>
      <c r="IG425" s="288"/>
    </row>
    <row r="426" spans="1:241" s="53" customFormat="1" ht="36.75" customHeight="1" x14ac:dyDescent="0.2">
      <c r="A426" s="300" t="s">
        <v>1203</v>
      </c>
      <c r="B426" s="300"/>
      <c r="C426" s="300"/>
      <c r="D426" s="300"/>
      <c r="E426" s="300"/>
      <c r="F426" s="300"/>
      <c r="G426" s="300"/>
      <c r="H426" s="300"/>
      <c r="I426" s="300"/>
      <c r="J426" s="300"/>
      <c r="K426" s="300"/>
      <c r="L426" s="300"/>
      <c r="M426" s="300"/>
      <c r="N426" s="300"/>
      <c r="O426" s="300"/>
      <c r="P426" s="300"/>
      <c r="Q426" s="300"/>
      <c r="R426" s="300"/>
      <c r="S426" s="300"/>
      <c r="T426" s="300"/>
      <c r="U426" s="300"/>
      <c r="V426" s="143"/>
      <c r="W426" s="143"/>
      <c r="X426" s="143"/>
      <c r="Y426" s="143"/>
      <c r="Z426" s="257"/>
      <c r="AA426" s="288"/>
      <c r="AB426" s="288"/>
      <c r="AC426" s="288"/>
      <c r="AD426" s="288"/>
      <c r="AE426" s="288"/>
      <c r="AF426" s="288"/>
      <c r="AG426" s="288"/>
      <c r="AH426" s="288"/>
      <c r="AI426" s="288"/>
      <c r="AJ426" s="288"/>
      <c r="AK426" s="288"/>
      <c r="AL426" s="288"/>
      <c r="AM426" s="288"/>
      <c r="AN426" s="288"/>
      <c r="AO426" s="288"/>
      <c r="AP426" s="288"/>
      <c r="AQ426" s="288"/>
      <c r="AR426" s="288"/>
      <c r="AS426" s="288"/>
      <c r="AT426" s="288"/>
      <c r="AU426" s="288"/>
      <c r="AV426" s="288"/>
      <c r="AW426" s="288"/>
      <c r="AX426" s="288"/>
      <c r="AY426" s="290"/>
      <c r="AZ426" s="288"/>
      <c r="BA426" s="288"/>
      <c r="BB426" s="288"/>
      <c r="BC426" s="288"/>
      <c r="BD426" s="288"/>
      <c r="BE426" s="288"/>
      <c r="BF426" s="288"/>
      <c r="BG426" s="288"/>
      <c r="BH426" s="288"/>
      <c r="BI426" s="288"/>
      <c r="BJ426" s="288"/>
      <c r="BK426" s="288"/>
      <c r="BL426" s="288"/>
      <c r="BM426" s="288"/>
      <c r="BN426" s="288"/>
      <c r="BO426" s="288"/>
      <c r="BP426" s="288"/>
      <c r="BQ426" s="288"/>
      <c r="BR426" s="288"/>
      <c r="BS426" s="288"/>
      <c r="BT426" s="288"/>
      <c r="BU426" s="288"/>
      <c r="BV426" s="288"/>
      <c r="BW426" s="288"/>
      <c r="BX426" s="288"/>
      <c r="BY426" s="288"/>
      <c r="BZ426" s="288"/>
      <c r="CA426" s="288"/>
      <c r="CB426" s="288"/>
      <c r="CC426" s="288"/>
      <c r="CD426" s="288"/>
      <c r="CE426" s="288"/>
      <c r="CF426" s="288"/>
      <c r="CG426" s="288"/>
      <c r="CH426" s="288"/>
      <c r="CI426" s="288"/>
      <c r="CJ426" s="288"/>
      <c r="CK426" s="288"/>
      <c r="CL426" s="288"/>
      <c r="CM426" s="288"/>
      <c r="CN426" s="288"/>
      <c r="CO426" s="288"/>
      <c r="CP426" s="288"/>
      <c r="CQ426" s="288"/>
      <c r="CR426" s="288"/>
      <c r="CS426" s="288"/>
      <c r="CT426" s="288"/>
      <c r="CU426" s="288"/>
      <c r="CV426" s="288"/>
      <c r="CW426" s="288"/>
      <c r="CX426" s="288"/>
      <c r="CY426" s="288"/>
      <c r="CZ426" s="288"/>
      <c r="DA426" s="288"/>
      <c r="DC426" s="288"/>
      <c r="DD426" s="288"/>
      <c r="DE426" s="288"/>
      <c r="DF426" s="288"/>
      <c r="DG426" s="288"/>
      <c r="DH426" s="288"/>
      <c r="DI426" s="288"/>
      <c r="DJ426" s="288"/>
      <c r="DK426" s="288"/>
      <c r="DL426" s="288"/>
      <c r="DM426" s="288"/>
      <c r="DN426" s="288"/>
      <c r="DO426" s="288"/>
      <c r="DP426" s="288"/>
      <c r="DQ426" s="288"/>
      <c r="DR426" s="288"/>
      <c r="DS426" s="288"/>
      <c r="DT426" s="288"/>
      <c r="DU426" s="288"/>
      <c r="DV426" s="288"/>
      <c r="DW426" s="288"/>
      <c r="DX426" s="288"/>
      <c r="DY426" s="288"/>
      <c r="DZ426" s="288"/>
      <c r="EA426" s="288"/>
      <c r="EB426" s="288"/>
      <c r="EC426" s="288"/>
      <c r="ED426" s="288"/>
      <c r="EE426" s="288"/>
      <c r="EF426" s="288"/>
      <c r="EG426" s="288"/>
      <c r="EH426" s="288"/>
      <c r="EI426" s="288"/>
      <c r="EJ426" s="288"/>
      <c r="EK426" s="288"/>
      <c r="EL426" s="288"/>
      <c r="EM426" s="288"/>
      <c r="EN426" s="288"/>
      <c r="EO426" s="288"/>
      <c r="EP426" s="288"/>
      <c r="EQ426" s="288"/>
      <c r="ER426" s="288"/>
      <c r="ES426" s="288"/>
      <c r="ET426" s="288"/>
      <c r="EU426" s="288"/>
      <c r="EV426" s="288"/>
      <c r="EW426" s="288"/>
      <c r="EX426" s="288"/>
      <c r="EY426" s="288"/>
      <c r="EZ426" s="288"/>
      <c r="FA426" s="288"/>
      <c r="FB426" s="288"/>
      <c r="FC426" s="288"/>
      <c r="FD426" s="288"/>
      <c r="FE426" s="288"/>
      <c r="FF426" s="288"/>
      <c r="FG426" s="288"/>
      <c r="FH426" s="288"/>
      <c r="FI426" s="288"/>
      <c r="FJ426" s="288"/>
      <c r="FK426" s="288"/>
      <c r="FL426" s="288"/>
      <c r="FM426" s="288"/>
      <c r="FN426" s="288"/>
      <c r="FO426" s="288"/>
      <c r="FP426" s="288"/>
      <c r="FQ426" s="288"/>
      <c r="FR426" s="288"/>
      <c r="FS426" s="288"/>
      <c r="FT426" s="288"/>
      <c r="FU426" s="288"/>
      <c r="FV426" s="288"/>
      <c r="FW426" s="288"/>
      <c r="FX426" s="288"/>
      <c r="FY426" s="288"/>
      <c r="FZ426" s="288"/>
      <c r="GA426" s="288"/>
      <c r="GB426" s="288"/>
      <c r="GC426" s="288"/>
      <c r="GD426" s="288"/>
      <c r="GE426" s="288"/>
      <c r="GF426" s="288"/>
      <c r="GG426" s="288"/>
      <c r="GH426" s="288"/>
      <c r="GI426" s="288"/>
      <c r="GJ426" s="288"/>
      <c r="GK426" s="288"/>
      <c r="GL426" s="288"/>
      <c r="GM426" s="288"/>
      <c r="GN426" s="288"/>
      <c r="GO426" s="288"/>
      <c r="GP426" s="288"/>
      <c r="GQ426" s="288"/>
      <c r="GR426" s="288"/>
      <c r="GS426" s="288"/>
      <c r="GT426" s="288"/>
      <c r="GU426" s="288"/>
      <c r="GV426" s="288"/>
      <c r="GW426" s="288"/>
      <c r="GX426" s="288"/>
      <c r="GY426" s="288"/>
      <c r="GZ426" s="288"/>
      <c r="HA426" s="288"/>
      <c r="HB426" s="288"/>
      <c r="HC426" s="288"/>
      <c r="HD426" s="288"/>
      <c r="HE426" s="288"/>
      <c r="HF426" s="288"/>
      <c r="HG426" s="288"/>
      <c r="HH426" s="288"/>
      <c r="HI426" s="288"/>
      <c r="HJ426" s="288"/>
      <c r="HK426" s="288"/>
      <c r="HL426" s="288"/>
      <c r="HM426" s="288"/>
      <c r="HN426" s="288"/>
      <c r="HO426" s="288"/>
      <c r="HP426" s="288"/>
      <c r="HQ426" s="288"/>
      <c r="HR426" s="288"/>
      <c r="HS426" s="288"/>
      <c r="HT426" s="288"/>
      <c r="HU426" s="288"/>
      <c r="HV426" s="288"/>
      <c r="HW426" s="288"/>
      <c r="HX426" s="288"/>
      <c r="HY426" s="288"/>
      <c r="HZ426" s="288"/>
      <c r="IA426" s="288"/>
      <c r="IB426" s="288"/>
      <c r="IC426" s="288"/>
      <c r="ID426" s="288"/>
      <c r="IE426" s="288"/>
      <c r="IF426" s="288"/>
      <c r="IG426" s="288"/>
    </row>
    <row r="427" spans="1:241" s="53" customFormat="1" ht="36.75" customHeight="1" x14ac:dyDescent="0.2">
      <c r="A427" s="300" t="s">
        <v>1205</v>
      </c>
      <c r="B427" s="300"/>
      <c r="C427" s="300"/>
      <c r="D427" s="300"/>
      <c r="E427" s="300"/>
      <c r="F427" s="300"/>
      <c r="G427" s="300"/>
      <c r="H427" s="300"/>
      <c r="I427" s="300"/>
      <c r="J427" s="300"/>
      <c r="K427" s="300"/>
      <c r="L427" s="300"/>
      <c r="M427" s="300"/>
      <c r="N427" s="300"/>
      <c r="O427" s="300"/>
      <c r="P427" s="300"/>
      <c r="Q427" s="300"/>
      <c r="R427" s="300"/>
      <c r="S427" s="300"/>
      <c r="T427" s="300"/>
      <c r="U427" s="300"/>
      <c r="V427" s="143"/>
      <c r="W427" s="143"/>
      <c r="X427" s="143"/>
      <c r="Y427" s="143"/>
      <c r="Z427" s="257"/>
      <c r="AA427" s="288"/>
      <c r="AB427" s="288"/>
      <c r="AC427" s="288"/>
      <c r="AD427" s="288"/>
      <c r="AE427" s="288"/>
      <c r="AF427" s="288"/>
      <c r="AG427" s="288"/>
      <c r="AH427" s="288"/>
      <c r="AI427" s="288"/>
      <c r="AJ427" s="288"/>
      <c r="AK427" s="288"/>
      <c r="AL427" s="288"/>
      <c r="AM427" s="288"/>
      <c r="AN427" s="288"/>
      <c r="AO427" s="288"/>
      <c r="AP427" s="288"/>
      <c r="AQ427" s="288"/>
      <c r="AR427" s="288"/>
      <c r="AS427" s="288"/>
      <c r="AT427" s="288"/>
      <c r="AU427" s="288"/>
      <c r="AV427" s="288"/>
      <c r="AW427" s="288"/>
      <c r="AX427" s="288"/>
      <c r="AY427" s="290"/>
      <c r="AZ427" s="288"/>
      <c r="BA427" s="288"/>
      <c r="BB427" s="288"/>
      <c r="BC427" s="288"/>
      <c r="BD427" s="288"/>
      <c r="BE427" s="288"/>
      <c r="BF427" s="288"/>
      <c r="BG427" s="288"/>
      <c r="BH427" s="288"/>
      <c r="BI427" s="288"/>
      <c r="BJ427" s="288"/>
      <c r="BK427" s="288"/>
      <c r="BL427" s="288"/>
      <c r="BM427" s="288"/>
      <c r="BN427" s="288"/>
      <c r="BO427" s="288"/>
      <c r="BP427" s="288"/>
      <c r="BQ427" s="288"/>
      <c r="BR427" s="288"/>
      <c r="BS427" s="288"/>
      <c r="BT427" s="288"/>
      <c r="BU427" s="288"/>
      <c r="BV427" s="288"/>
      <c r="BW427" s="288"/>
      <c r="BX427" s="288"/>
      <c r="BY427" s="288"/>
      <c r="BZ427" s="288"/>
      <c r="CA427" s="288"/>
      <c r="CB427" s="288"/>
      <c r="CC427" s="288"/>
      <c r="CD427" s="288"/>
      <c r="CE427" s="288"/>
      <c r="CF427" s="288"/>
      <c r="CG427" s="288"/>
      <c r="CH427" s="288"/>
      <c r="CI427" s="288"/>
      <c r="CJ427" s="288"/>
      <c r="CK427" s="288"/>
      <c r="CL427" s="288"/>
      <c r="CM427" s="288"/>
      <c r="CN427" s="288"/>
      <c r="CO427" s="288"/>
      <c r="CP427" s="288"/>
      <c r="CQ427" s="288"/>
      <c r="CR427" s="288"/>
      <c r="CS427" s="288"/>
      <c r="CT427" s="288"/>
      <c r="CU427" s="288"/>
      <c r="CV427" s="288"/>
      <c r="CW427" s="288"/>
      <c r="CX427" s="288"/>
      <c r="CY427" s="288"/>
      <c r="CZ427" s="288"/>
      <c r="DA427" s="288"/>
      <c r="DC427" s="288"/>
      <c r="DD427" s="288"/>
      <c r="DE427" s="288"/>
      <c r="DF427" s="288"/>
      <c r="DG427" s="288"/>
      <c r="DH427" s="288"/>
      <c r="DI427" s="288"/>
      <c r="DJ427" s="288"/>
      <c r="DK427" s="288"/>
      <c r="DL427" s="288"/>
      <c r="DM427" s="288"/>
      <c r="DN427" s="288"/>
      <c r="DO427" s="288"/>
      <c r="DP427" s="288"/>
      <c r="DQ427" s="288"/>
      <c r="DR427" s="288"/>
      <c r="DS427" s="288"/>
      <c r="DT427" s="288"/>
      <c r="DU427" s="288"/>
      <c r="DV427" s="288"/>
      <c r="DW427" s="288"/>
      <c r="DX427" s="288"/>
      <c r="DY427" s="288"/>
      <c r="DZ427" s="288"/>
      <c r="EA427" s="288"/>
      <c r="EB427" s="288"/>
      <c r="EC427" s="288"/>
      <c r="ED427" s="288"/>
      <c r="EE427" s="288"/>
      <c r="EF427" s="288"/>
      <c r="EG427" s="288"/>
      <c r="EH427" s="288"/>
      <c r="EI427" s="288"/>
      <c r="EJ427" s="288"/>
      <c r="EK427" s="288"/>
      <c r="EL427" s="288"/>
      <c r="EM427" s="288"/>
      <c r="EN427" s="288"/>
      <c r="EO427" s="288"/>
      <c r="EP427" s="288"/>
      <c r="EQ427" s="288"/>
      <c r="ER427" s="288"/>
      <c r="ES427" s="288"/>
      <c r="ET427" s="288"/>
      <c r="EU427" s="288"/>
      <c r="EV427" s="288"/>
      <c r="EW427" s="288"/>
      <c r="EX427" s="288"/>
      <c r="EY427" s="288"/>
      <c r="EZ427" s="288"/>
      <c r="FA427" s="288"/>
      <c r="FB427" s="288"/>
      <c r="FC427" s="288"/>
      <c r="FD427" s="288"/>
      <c r="FE427" s="288"/>
      <c r="FF427" s="288"/>
      <c r="FG427" s="288"/>
      <c r="FH427" s="288"/>
      <c r="FI427" s="288"/>
      <c r="FJ427" s="288"/>
      <c r="FK427" s="288"/>
      <c r="FL427" s="288"/>
      <c r="FM427" s="288"/>
      <c r="FN427" s="288"/>
      <c r="FO427" s="288"/>
      <c r="FP427" s="288"/>
      <c r="FQ427" s="288"/>
      <c r="FR427" s="288"/>
      <c r="FS427" s="288"/>
      <c r="FT427" s="288"/>
      <c r="FU427" s="288"/>
      <c r="FV427" s="288"/>
      <c r="FW427" s="288"/>
      <c r="FX427" s="288"/>
      <c r="FY427" s="288"/>
      <c r="FZ427" s="288"/>
      <c r="GA427" s="288"/>
      <c r="GB427" s="288"/>
      <c r="GC427" s="288"/>
      <c r="GD427" s="288"/>
      <c r="GE427" s="288"/>
      <c r="GF427" s="288"/>
      <c r="GG427" s="288"/>
      <c r="GH427" s="288"/>
      <c r="GI427" s="288"/>
      <c r="GJ427" s="288"/>
      <c r="GK427" s="288"/>
      <c r="GL427" s="288"/>
      <c r="GM427" s="288"/>
      <c r="GN427" s="288"/>
      <c r="GO427" s="288"/>
      <c r="GP427" s="288"/>
      <c r="GQ427" s="288"/>
      <c r="GR427" s="288"/>
      <c r="GS427" s="288"/>
      <c r="GT427" s="288"/>
      <c r="GU427" s="288"/>
      <c r="GV427" s="288"/>
      <c r="GW427" s="288"/>
      <c r="GX427" s="288"/>
      <c r="GY427" s="288"/>
      <c r="GZ427" s="288"/>
      <c r="HA427" s="288"/>
      <c r="HB427" s="288"/>
      <c r="HC427" s="288"/>
      <c r="HD427" s="288"/>
      <c r="HE427" s="288"/>
      <c r="HF427" s="288"/>
      <c r="HG427" s="288"/>
      <c r="HH427" s="288"/>
      <c r="HI427" s="288"/>
      <c r="HJ427" s="288"/>
      <c r="HK427" s="288"/>
      <c r="HL427" s="288"/>
      <c r="HM427" s="288"/>
      <c r="HN427" s="288"/>
      <c r="HO427" s="288"/>
      <c r="HP427" s="288"/>
      <c r="HQ427" s="288"/>
      <c r="HR427" s="288"/>
      <c r="HS427" s="288"/>
      <c r="HT427" s="288"/>
      <c r="HU427" s="288"/>
      <c r="HV427" s="288"/>
      <c r="HW427" s="288"/>
      <c r="HX427" s="288"/>
      <c r="HY427" s="288"/>
      <c r="HZ427" s="288"/>
      <c r="IA427" s="288"/>
      <c r="IB427" s="288"/>
      <c r="IC427" s="288"/>
      <c r="ID427" s="288"/>
      <c r="IE427" s="288"/>
      <c r="IF427" s="288"/>
      <c r="IG427" s="288"/>
    </row>
    <row r="428" spans="1:241" s="53" customFormat="1" ht="33" customHeight="1" x14ac:dyDescent="0.2">
      <c r="A428" s="300" t="s">
        <v>1206</v>
      </c>
      <c r="B428" s="300"/>
      <c r="C428" s="300"/>
      <c r="D428" s="300"/>
      <c r="E428" s="300"/>
      <c r="F428" s="300"/>
      <c r="G428" s="300"/>
      <c r="H428" s="300"/>
      <c r="I428" s="300"/>
      <c r="J428" s="300"/>
      <c r="K428" s="300"/>
      <c r="L428" s="300"/>
      <c r="M428" s="300"/>
      <c r="N428" s="300"/>
      <c r="O428" s="300"/>
      <c r="P428" s="300"/>
      <c r="Q428" s="300"/>
      <c r="R428" s="300"/>
      <c r="S428" s="300"/>
      <c r="T428" s="300"/>
      <c r="U428" s="300"/>
      <c r="V428" s="143"/>
      <c r="W428" s="143"/>
      <c r="X428" s="143"/>
      <c r="Y428" s="143"/>
      <c r="Z428" s="257"/>
      <c r="AA428" s="288"/>
      <c r="AB428" s="288"/>
      <c r="AC428" s="288"/>
      <c r="AD428" s="288"/>
      <c r="AE428" s="288"/>
      <c r="AF428" s="288"/>
      <c r="AG428" s="288"/>
      <c r="AH428" s="288"/>
      <c r="AI428" s="288"/>
      <c r="AJ428" s="288"/>
      <c r="AK428" s="288"/>
      <c r="AL428" s="288"/>
      <c r="AM428" s="288"/>
      <c r="AN428" s="288"/>
      <c r="AO428" s="288"/>
      <c r="AP428" s="288"/>
      <c r="AQ428" s="288"/>
      <c r="AR428" s="288"/>
      <c r="AS428" s="288"/>
      <c r="AT428" s="288"/>
      <c r="AU428" s="288"/>
      <c r="AV428" s="288"/>
      <c r="AW428" s="288"/>
      <c r="AX428" s="288"/>
      <c r="AY428" s="290"/>
      <c r="AZ428" s="288"/>
      <c r="BA428" s="288"/>
      <c r="BB428" s="288"/>
      <c r="BC428" s="288"/>
      <c r="BD428" s="288"/>
      <c r="BE428" s="288"/>
      <c r="BF428" s="288"/>
      <c r="BG428" s="288"/>
      <c r="BH428" s="288"/>
      <c r="BI428" s="288"/>
      <c r="BJ428" s="288"/>
      <c r="BK428" s="288"/>
      <c r="BL428" s="288"/>
      <c r="BM428" s="288"/>
      <c r="BN428" s="288"/>
      <c r="BO428" s="288"/>
      <c r="BP428" s="288"/>
      <c r="BQ428" s="288"/>
      <c r="BR428" s="288"/>
      <c r="BS428" s="288"/>
      <c r="BT428" s="288"/>
      <c r="BU428" s="288"/>
      <c r="BV428" s="288"/>
      <c r="BW428" s="288"/>
      <c r="BX428" s="288"/>
      <c r="BY428" s="288"/>
      <c r="BZ428" s="288"/>
      <c r="CA428" s="288"/>
      <c r="CB428" s="288"/>
      <c r="CC428" s="288"/>
      <c r="CD428" s="288"/>
      <c r="CE428" s="288"/>
      <c r="CF428" s="288"/>
      <c r="CG428" s="288"/>
      <c r="CH428" s="288"/>
      <c r="CI428" s="288"/>
      <c r="CJ428" s="288"/>
      <c r="CK428" s="288"/>
      <c r="CL428" s="288"/>
      <c r="CM428" s="288"/>
      <c r="CN428" s="288"/>
      <c r="CO428" s="288"/>
      <c r="CP428" s="288"/>
      <c r="CQ428" s="288"/>
      <c r="CR428" s="288"/>
      <c r="CS428" s="288"/>
      <c r="CT428" s="288"/>
      <c r="CU428" s="288"/>
      <c r="CV428" s="288"/>
      <c r="CW428" s="288"/>
      <c r="CX428" s="288"/>
      <c r="CY428" s="288"/>
      <c r="CZ428" s="288"/>
      <c r="DA428" s="288"/>
      <c r="DC428" s="288"/>
      <c r="DD428" s="288"/>
      <c r="DE428" s="288"/>
      <c r="DF428" s="288"/>
      <c r="DG428" s="288"/>
      <c r="DH428" s="288"/>
      <c r="DI428" s="288"/>
      <c r="DJ428" s="288"/>
      <c r="DK428" s="288"/>
      <c r="DL428" s="288"/>
      <c r="DM428" s="288"/>
      <c r="DN428" s="288"/>
      <c r="DO428" s="288"/>
      <c r="DP428" s="288"/>
      <c r="DQ428" s="288"/>
      <c r="DR428" s="288"/>
      <c r="DS428" s="288"/>
      <c r="DT428" s="288"/>
      <c r="DU428" s="288"/>
      <c r="DV428" s="288"/>
      <c r="DW428" s="288"/>
      <c r="DX428" s="288"/>
      <c r="DY428" s="288"/>
      <c r="DZ428" s="288"/>
      <c r="EA428" s="288"/>
      <c r="EB428" s="288"/>
      <c r="EC428" s="288"/>
      <c r="ED428" s="288"/>
      <c r="EE428" s="288"/>
      <c r="EF428" s="288"/>
      <c r="EG428" s="288"/>
      <c r="EH428" s="288"/>
      <c r="EI428" s="288"/>
      <c r="EJ428" s="288"/>
      <c r="EK428" s="288"/>
      <c r="EL428" s="288"/>
      <c r="EM428" s="288"/>
      <c r="EN428" s="288"/>
      <c r="EO428" s="288"/>
      <c r="EP428" s="288"/>
      <c r="EQ428" s="288"/>
      <c r="ER428" s="288"/>
      <c r="ES428" s="288"/>
      <c r="ET428" s="288"/>
      <c r="EU428" s="288"/>
      <c r="EV428" s="288"/>
      <c r="EW428" s="288"/>
      <c r="EX428" s="288"/>
      <c r="EY428" s="288"/>
      <c r="EZ428" s="288"/>
      <c r="FA428" s="288"/>
      <c r="FB428" s="288"/>
      <c r="FC428" s="288"/>
      <c r="FD428" s="288"/>
      <c r="FE428" s="288"/>
      <c r="FF428" s="288"/>
      <c r="FG428" s="288"/>
      <c r="FH428" s="288"/>
      <c r="FI428" s="288"/>
      <c r="FJ428" s="288"/>
      <c r="FK428" s="288"/>
      <c r="FL428" s="288"/>
      <c r="FM428" s="288"/>
      <c r="FN428" s="288"/>
      <c r="FO428" s="288"/>
      <c r="FP428" s="288"/>
      <c r="FQ428" s="288"/>
      <c r="FR428" s="288"/>
      <c r="FS428" s="288"/>
      <c r="FT428" s="288"/>
      <c r="FU428" s="288"/>
      <c r="FV428" s="288"/>
      <c r="FW428" s="288"/>
      <c r="FX428" s="288"/>
      <c r="FY428" s="288"/>
      <c r="FZ428" s="288"/>
      <c r="GA428" s="288"/>
      <c r="GB428" s="288"/>
      <c r="GC428" s="288"/>
      <c r="GD428" s="288"/>
      <c r="GE428" s="288"/>
      <c r="GF428" s="288"/>
      <c r="GG428" s="288"/>
      <c r="GH428" s="288"/>
      <c r="GI428" s="288"/>
      <c r="GJ428" s="288"/>
      <c r="GK428" s="288"/>
      <c r="GL428" s="288"/>
      <c r="GM428" s="288"/>
      <c r="GN428" s="288"/>
      <c r="GO428" s="288"/>
      <c r="GP428" s="288"/>
      <c r="GQ428" s="288"/>
      <c r="GR428" s="288"/>
      <c r="GS428" s="288"/>
      <c r="GT428" s="288"/>
      <c r="GU428" s="288"/>
      <c r="GV428" s="288"/>
      <c r="GW428" s="288"/>
      <c r="GX428" s="288"/>
      <c r="GY428" s="288"/>
      <c r="GZ428" s="288"/>
      <c r="HA428" s="288"/>
      <c r="HB428" s="288"/>
      <c r="HC428" s="288"/>
      <c r="HD428" s="288"/>
      <c r="HE428" s="288"/>
      <c r="HF428" s="288"/>
      <c r="HG428" s="288"/>
      <c r="HH428" s="288"/>
      <c r="HI428" s="288"/>
      <c r="HJ428" s="288"/>
      <c r="HK428" s="288"/>
      <c r="HL428" s="288"/>
      <c r="HM428" s="288"/>
      <c r="HN428" s="288"/>
      <c r="HO428" s="288"/>
      <c r="HP428" s="288"/>
      <c r="HQ428" s="288"/>
      <c r="HR428" s="288"/>
      <c r="HS428" s="288"/>
      <c r="HT428" s="288"/>
      <c r="HU428" s="288"/>
      <c r="HV428" s="288"/>
      <c r="HW428" s="288"/>
      <c r="HX428" s="288"/>
      <c r="HY428" s="288"/>
      <c r="HZ428" s="288"/>
      <c r="IA428" s="288"/>
      <c r="IB428" s="288"/>
      <c r="IC428" s="288"/>
      <c r="ID428" s="288"/>
      <c r="IE428" s="288"/>
      <c r="IF428" s="288"/>
      <c r="IG428" s="288"/>
    </row>
    <row r="429" spans="1:241" s="53" customFormat="1" ht="36.75" customHeight="1" x14ac:dyDescent="0.2">
      <c r="A429" s="300" t="s">
        <v>1207</v>
      </c>
      <c r="B429" s="300"/>
      <c r="C429" s="300"/>
      <c r="D429" s="300"/>
      <c r="E429" s="300"/>
      <c r="F429" s="300"/>
      <c r="G429" s="300"/>
      <c r="H429" s="300"/>
      <c r="I429" s="300"/>
      <c r="J429" s="300"/>
      <c r="K429" s="300"/>
      <c r="L429" s="300"/>
      <c r="M429" s="300"/>
      <c r="N429" s="300"/>
      <c r="O429" s="300"/>
      <c r="P429" s="300"/>
      <c r="Q429" s="300"/>
      <c r="R429" s="300"/>
      <c r="S429" s="300"/>
      <c r="T429" s="300"/>
      <c r="U429" s="300"/>
      <c r="V429" s="143"/>
      <c r="W429" s="143"/>
      <c r="X429" s="143"/>
      <c r="Y429" s="143"/>
      <c r="Z429" s="257"/>
      <c r="AA429" s="288"/>
      <c r="AB429" s="288"/>
      <c r="AC429" s="288"/>
      <c r="AD429" s="288"/>
      <c r="AE429" s="288"/>
      <c r="AF429" s="288"/>
      <c r="AG429" s="288"/>
      <c r="AH429" s="288"/>
      <c r="AI429" s="288"/>
      <c r="AJ429" s="288"/>
      <c r="AK429" s="288"/>
      <c r="AL429" s="288"/>
      <c r="AM429" s="288"/>
      <c r="AN429" s="288"/>
      <c r="AO429" s="288"/>
      <c r="AP429" s="288"/>
      <c r="AQ429" s="288"/>
      <c r="AR429" s="288"/>
      <c r="AS429" s="288"/>
      <c r="AT429" s="288"/>
      <c r="AU429" s="288"/>
      <c r="AV429" s="288"/>
      <c r="AW429" s="288"/>
      <c r="AX429" s="288"/>
      <c r="AY429" s="290"/>
      <c r="AZ429" s="288"/>
      <c r="BA429" s="288"/>
      <c r="BB429" s="288"/>
      <c r="BC429" s="288"/>
      <c r="BD429" s="288"/>
      <c r="BE429" s="288"/>
      <c r="BF429" s="288"/>
      <c r="BG429" s="288"/>
      <c r="BH429" s="288"/>
      <c r="BI429" s="288"/>
      <c r="BJ429" s="288"/>
      <c r="BK429" s="288"/>
      <c r="BL429" s="288"/>
      <c r="BM429" s="288"/>
      <c r="BN429" s="288"/>
      <c r="BO429" s="288"/>
      <c r="BP429" s="288"/>
      <c r="BQ429" s="288"/>
      <c r="BR429" s="288"/>
      <c r="BS429" s="288"/>
      <c r="BT429" s="288"/>
      <c r="BU429" s="288"/>
      <c r="BV429" s="288"/>
      <c r="BW429" s="288"/>
      <c r="BX429" s="288"/>
      <c r="BY429" s="288"/>
      <c r="BZ429" s="288"/>
      <c r="CA429" s="288"/>
      <c r="CB429" s="288"/>
      <c r="CC429" s="288"/>
      <c r="CD429" s="288"/>
      <c r="CE429" s="288"/>
      <c r="CF429" s="288"/>
      <c r="CG429" s="288"/>
      <c r="CH429" s="288"/>
      <c r="CI429" s="288"/>
      <c r="CJ429" s="288"/>
      <c r="CK429" s="288"/>
      <c r="CL429" s="288"/>
      <c r="CM429" s="288"/>
      <c r="CN429" s="288"/>
      <c r="CO429" s="288"/>
      <c r="CP429" s="288"/>
      <c r="CQ429" s="288"/>
      <c r="CR429" s="288"/>
      <c r="CS429" s="288"/>
      <c r="CT429" s="288"/>
      <c r="CU429" s="288"/>
      <c r="CV429" s="288"/>
      <c r="CW429" s="288"/>
      <c r="CX429" s="288"/>
      <c r="CY429" s="288"/>
      <c r="CZ429" s="288"/>
      <c r="DA429" s="288"/>
      <c r="DC429" s="288"/>
      <c r="DD429" s="288"/>
      <c r="DE429" s="288"/>
      <c r="DF429" s="288"/>
      <c r="DG429" s="288"/>
      <c r="DH429" s="288"/>
      <c r="DI429" s="288"/>
      <c r="DJ429" s="288"/>
      <c r="DK429" s="288"/>
      <c r="DL429" s="288"/>
      <c r="DM429" s="288"/>
      <c r="DN429" s="288"/>
      <c r="DO429" s="288"/>
      <c r="DP429" s="288"/>
      <c r="DQ429" s="288"/>
      <c r="DR429" s="288"/>
      <c r="DS429" s="288"/>
      <c r="DT429" s="288"/>
      <c r="DU429" s="288"/>
      <c r="DV429" s="288"/>
      <c r="DW429" s="288"/>
      <c r="DX429" s="288"/>
      <c r="DY429" s="288"/>
      <c r="DZ429" s="288"/>
      <c r="EA429" s="288"/>
      <c r="EB429" s="288"/>
      <c r="EC429" s="288"/>
      <c r="ED429" s="288"/>
      <c r="EE429" s="288"/>
      <c r="EF429" s="288"/>
      <c r="EG429" s="288"/>
      <c r="EH429" s="288"/>
      <c r="EI429" s="288"/>
      <c r="EJ429" s="288"/>
      <c r="EK429" s="288"/>
      <c r="EL429" s="288"/>
      <c r="EM429" s="288"/>
      <c r="EN429" s="288"/>
      <c r="EO429" s="288"/>
      <c r="EP429" s="288"/>
      <c r="EQ429" s="288"/>
      <c r="ER429" s="288"/>
      <c r="ES429" s="288"/>
      <c r="ET429" s="288"/>
      <c r="EU429" s="288"/>
      <c r="EV429" s="288"/>
      <c r="EW429" s="288"/>
      <c r="EX429" s="288"/>
      <c r="EY429" s="288"/>
      <c r="EZ429" s="288"/>
      <c r="FA429" s="288"/>
      <c r="FB429" s="288"/>
      <c r="FC429" s="288"/>
      <c r="FD429" s="288"/>
      <c r="FE429" s="288"/>
      <c r="FF429" s="288"/>
      <c r="FG429" s="288"/>
      <c r="FH429" s="288"/>
      <c r="FI429" s="288"/>
      <c r="FJ429" s="288"/>
      <c r="FK429" s="288"/>
      <c r="FL429" s="288"/>
      <c r="FM429" s="288"/>
      <c r="FN429" s="288"/>
      <c r="FO429" s="288"/>
      <c r="FP429" s="288"/>
      <c r="FQ429" s="288"/>
      <c r="FR429" s="288"/>
      <c r="FS429" s="288"/>
      <c r="FT429" s="288"/>
      <c r="FU429" s="288"/>
      <c r="FV429" s="288"/>
      <c r="FW429" s="288"/>
      <c r="FX429" s="288"/>
      <c r="FY429" s="288"/>
      <c r="FZ429" s="288"/>
      <c r="GA429" s="288"/>
      <c r="GB429" s="288"/>
      <c r="GC429" s="288"/>
      <c r="GD429" s="288"/>
      <c r="GE429" s="288"/>
      <c r="GF429" s="288"/>
      <c r="GG429" s="288"/>
      <c r="GH429" s="288"/>
      <c r="GI429" s="288"/>
      <c r="GJ429" s="288"/>
      <c r="GK429" s="288"/>
      <c r="GL429" s="288"/>
      <c r="GM429" s="288"/>
      <c r="GN429" s="288"/>
      <c r="GO429" s="288"/>
      <c r="GP429" s="288"/>
      <c r="GQ429" s="288"/>
      <c r="GR429" s="288"/>
      <c r="GS429" s="288"/>
      <c r="GT429" s="288"/>
      <c r="GU429" s="288"/>
      <c r="GV429" s="288"/>
      <c r="GW429" s="288"/>
      <c r="GX429" s="288"/>
      <c r="GY429" s="288"/>
      <c r="GZ429" s="288"/>
      <c r="HA429" s="288"/>
      <c r="HB429" s="288"/>
      <c r="HC429" s="288"/>
      <c r="HD429" s="288"/>
      <c r="HE429" s="288"/>
      <c r="HF429" s="288"/>
      <c r="HG429" s="288"/>
      <c r="HH429" s="288"/>
      <c r="HI429" s="288"/>
      <c r="HJ429" s="288"/>
      <c r="HK429" s="288"/>
      <c r="HL429" s="288"/>
      <c r="HM429" s="288"/>
      <c r="HN429" s="288"/>
      <c r="HO429" s="288"/>
      <c r="HP429" s="288"/>
      <c r="HQ429" s="288"/>
      <c r="HR429" s="288"/>
      <c r="HS429" s="288"/>
      <c r="HT429" s="288"/>
      <c r="HU429" s="288"/>
      <c r="HV429" s="288"/>
      <c r="HW429" s="288"/>
      <c r="HX429" s="288"/>
      <c r="HY429" s="288"/>
      <c r="HZ429" s="288"/>
      <c r="IA429" s="288"/>
      <c r="IB429" s="288"/>
      <c r="IC429" s="288"/>
      <c r="ID429" s="288"/>
      <c r="IE429" s="288"/>
      <c r="IF429" s="288"/>
      <c r="IG429" s="288"/>
    </row>
    <row r="430" spans="1:241" s="53" customFormat="1" ht="36.75" customHeight="1" x14ac:dyDescent="0.2">
      <c r="A430" s="300" t="s">
        <v>1208</v>
      </c>
      <c r="B430" s="300"/>
      <c r="C430" s="300"/>
      <c r="D430" s="300"/>
      <c r="E430" s="300"/>
      <c r="F430" s="300"/>
      <c r="G430" s="300"/>
      <c r="H430" s="300"/>
      <c r="I430" s="300"/>
      <c r="J430" s="300"/>
      <c r="K430" s="300"/>
      <c r="L430" s="300"/>
      <c r="M430" s="300"/>
      <c r="N430" s="300"/>
      <c r="O430" s="300"/>
      <c r="P430" s="300"/>
      <c r="Q430" s="300"/>
      <c r="R430" s="300"/>
      <c r="S430" s="300"/>
      <c r="T430" s="300"/>
      <c r="U430" s="300"/>
      <c r="V430" s="143"/>
      <c r="W430" s="143"/>
      <c r="X430" s="143"/>
      <c r="Y430" s="143"/>
      <c r="Z430" s="257"/>
      <c r="AA430" s="288"/>
      <c r="AB430" s="288"/>
      <c r="AC430" s="288"/>
      <c r="AD430" s="288"/>
      <c r="AE430" s="288"/>
      <c r="AF430" s="288"/>
      <c r="AG430" s="288"/>
      <c r="AH430" s="288"/>
      <c r="AI430" s="288"/>
      <c r="AJ430" s="288"/>
      <c r="AK430" s="288"/>
      <c r="AL430" s="288"/>
      <c r="AM430" s="288"/>
      <c r="AN430" s="288"/>
      <c r="AO430" s="288"/>
      <c r="AP430" s="288"/>
      <c r="AQ430" s="288"/>
      <c r="AR430" s="288"/>
      <c r="AS430" s="288"/>
      <c r="AT430" s="288"/>
      <c r="AU430" s="288"/>
      <c r="AV430" s="288"/>
      <c r="AW430" s="288"/>
      <c r="AX430" s="288"/>
      <c r="AY430" s="290"/>
      <c r="AZ430" s="288"/>
      <c r="BA430" s="288"/>
      <c r="BB430" s="288"/>
      <c r="BC430" s="288"/>
      <c r="BD430" s="288"/>
      <c r="BE430" s="288"/>
      <c r="BF430" s="288"/>
      <c r="BG430" s="288"/>
      <c r="BH430" s="288"/>
      <c r="BI430" s="288"/>
      <c r="BJ430" s="288"/>
      <c r="BK430" s="288"/>
      <c r="BL430" s="288"/>
      <c r="BM430" s="288"/>
      <c r="BN430" s="288"/>
      <c r="BO430" s="288"/>
      <c r="BP430" s="288"/>
      <c r="BQ430" s="288"/>
      <c r="BR430" s="288"/>
      <c r="BS430" s="288"/>
      <c r="BT430" s="288"/>
      <c r="BU430" s="288"/>
      <c r="BV430" s="288"/>
      <c r="BW430" s="288"/>
      <c r="BX430" s="288"/>
      <c r="BY430" s="288"/>
      <c r="BZ430" s="288"/>
      <c r="CA430" s="288"/>
      <c r="CB430" s="288"/>
      <c r="CC430" s="288"/>
      <c r="CD430" s="288"/>
      <c r="CE430" s="288"/>
      <c r="CF430" s="288"/>
      <c r="CG430" s="288"/>
      <c r="CH430" s="288"/>
      <c r="CI430" s="288"/>
      <c r="CJ430" s="288"/>
      <c r="CK430" s="288"/>
      <c r="CL430" s="288"/>
      <c r="CM430" s="288"/>
      <c r="CN430" s="288"/>
      <c r="CO430" s="288"/>
      <c r="CP430" s="288"/>
      <c r="CQ430" s="288"/>
      <c r="CR430" s="288"/>
      <c r="CS430" s="288"/>
      <c r="CT430" s="288"/>
      <c r="CU430" s="288"/>
      <c r="CV430" s="288"/>
      <c r="CW430" s="288"/>
      <c r="CX430" s="288"/>
      <c r="CY430" s="288"/>
      <c r="CZ430" s="288"/>
      <c r="DA430" s="288"/>
      <c r="DC430" s="288"/>
      <c r="DD430" s="288"/>
      <c r="DE430" s="288"/>
      <c r="DF430" s="288"/>
      <c r="DG430" s="288"/>
      <c r="DH430" s="288"/>
      <c r="DI430" s="288"/>
      <c r="DJ430" s="288"/>
      <c r="DK430" s="288"/>
      <c r="DL430" s="288"/>
      <c r="DM430" s="288"/>
      <c r="DN430" s="288"/>
      <c r="DO430" s="288"/>
      <c r="DP430" s="288"/>
      <c r="DQ430" s="288"/>
      <c r="DR430" s="288"/>
      <c r="DS430" s="288"/>
      <c r="DT430" s="288"/>
      <c r="DU430" s="288"/>
      <c r="DV430" s="288"/>
      <c r="DW430" s="288"/>
      <c r="DX430" s="288"/>
      <c r="DY430" s="288"/>
      <c r="DZ430" s="288"/>
      <c r="EA430" s="288"/>
      <c r="EB430" s="288"/>
      <c r="EC430" s="288"/>
      <c r="ED430" s="288"/>
      <c r="EE430" s="288"/>
      <c r="EF430" s="288"/>
      <c r="EG430" s="288"/>
      <c r="EH430" s="288"/>
      <c r="EI430" s="288"/>
      <c r="EJ430" s="288"/>
      <c r="EK430" s="288"/>
      <c r="EL430" s="288"/>
      <c r="EM430" s="288"/>
      <c r="EN430" s="288"/>
      <c r="EO430" s="288"/>
      <c r="EP430" s="288"/>
      <c r="EQ430" s="288"/>
      <c r="ER430" s="288"/>
      <c r="ES430" s="288"/>
      <c r="ET430" s="288"/>
      <c r="EU430" s="288"/>
      <c r="EV430" s="288"/>
      <c r="EW430" s="288"/>
      <c r="EX430" s="288"/>
      <c r="EY430" s="288"/>
      <c r="EZ430" s="288"/>
      <c r="FA430" s="288"/>
      <c r="FB430" s="288"/>
      <c r="FC430" s="288"/>
      <c r="FD430" s="288"/>
      <c r="FE430" s="288"/>
      <c r="FF430" s="288"/>
      <c r="FG430" s="288"/>
      <c r="FH430" s="288"/>
      <c r="FI430" s="288"/>
      <c r="FJ430" s="288"/>
      <c r="FK430" s="288"/>
      <c r="FL430" s="288"/>
      <c r="FM430" s="288"/>
      <c r="FN430" s="288"/>
      <c r="FO430" s="288"/>
      <c r="FP430" s="288"/>
      <c r="FQ430" s="288"/>
      <c r="FR430" s="288"/>
      <c r="FS430" s="288"/>
      <c r="FT430" s="288"/>
      <c r="FU430" s="288"/>
      <c r="FV430" s="288"/>
      <c r="FW430" s="288"/>
      <c r="FX430" s="288"/>
      <c r="FY430" s="288"/>
      <c r="FZ430" s="288"/>
      <c r="GA430" s="288"/>
      <c r="GB430" s="288"/>
      <c r="GC430" s="288"/>
      <c r="GD430" s="288"/>
      <c r="GE430" s="288"/>
      <c r="GF430" s="288"/>
      <c r="GG430" s="288"/>
      <c r="GH430" s="288"/>
      <c r="GI430" s="288"/>
      <c r="GJ430" s="288"/>
      <c r="GK430" s="288"/>
      <c r="GL430" s="288"/>
      <c r="GM430" s="288"/>
      <c r="GN430" s="288"/>
      <c r="GO430" s="288"/>
      <c r="GP430" s="288"/>
      <c r="GQ430" s="288"/>
      <c r="GR430" s="288"/>
      <c r="GS430" s="288"/>
      <c r="GT430" s="288"/>
      <c r="GU430" s="288"/>
      <c r="GV430" s="288"/>
      <c r="GW430" s="288"/>
      <c r="GX430" s="288"/>
      <c r="GY430" s="288"/>
      <c r="GZ430" s="288"/>
      <c r="HA430" s="288"/>
      <c r="HB430" s="288"/>
      <c r="HC430" s="288"/>
      <c r="HD430" s="288"/>
      <c r="HE430" s="288"/>
      <c r="HF430" s="288"/>
      <c r="HG430" s="288"/>
      <c r="HH430" s="288"/>
      <c r="HI430" s="288"/>
      <c r="HJ430" s="288"/>
      <c r="HK430" s="288"/>
      <c r="HL430" s="288"/>
      <c r="HM430" s="288"/>
      <c r="HN430" s="288"/>
      <c r="HO430" s="288"/>
      <c r="HP430" s="288"/>
      <c r="HQ430" s="288"/>
      <c r="HR430" s="288"/>
      <c r="HS430" s="288"/>
      <c r="HT430" s="288"/>
      <c r="HU430" s="288"/>
      <c r="HV430" s="288"/>
      <c r="HW430" s="288"/>
      <c r="HX430" s="288"/>
      <c r="HY430" s="288"/>
      <c r="HZ430" s="288"/>
      <c r="IA430" s="288"/>
      <c r="IB430" s="288"/>
      <c r="IC430" s="288"/>
      <c r="ID430" s="288"/>
      <c r="IE430" s="288"/>
      <c r="IF430" s="288"/>
      <c r="IG430" s="288"/>
    </row>
    <row r="431" spans="1:241" s="53" customFormat="1" ht="36.75" customHeight="1" x14ac:dyDescent="0.2">
      <c r="A431" s="300" t="s">
        <v>1217</v>
      </c>
      <c r="B431" s="300"/>
      <c r="C431" s="300"/>
      <c r="D431" s="300"/>
      <c r="E431" s="300"/>
      <c r="F431" s="300"/>
      <c r="G431" s="300"/>
      <c r="H431" s="300"/>
      <c r="I431" s="300"/>
      <c r="J431" s="300"/>
      <c r="K431" s="300"/>
      <c r="L431" s="300"/>
      <c r="M431" s="300"/>
      <c r="N431" s="300"/>
      <c r="O431" s="300"/>
      <c r="P431" s="300"/>
      <c r="Q431" s="300"/>
      <c r="R431" s="300"/>
      <c r="S431" s="300"/>
      <c r="T431" s="300"/>
      <c r="U431" s="300"/>
      <c r="V431" s="143"/>
      <c r="W431" s="143"/>
      <c r="X431" s="143"/>
      <c r="Y431" s="143"/>
      <c r="Z431" s="293"/>
      <c r="AA431" s="288"/>
      <c r="AB431" s="288"/>
      <c r="AC431" s="288"/>
      <c r="AD431" s="288"/>
      <c r="AE431" s="288"/>
      <c r="AF431" s="288"/>
      <c r="AG431" s="288"/>
      <c r="AH431" s="288"/>
      <c r="AI431" s="288"/>
      <c r="AJ431" s="288"/>
      <c r="AK431" s="288"/>
      <c r="AL431" s="288"/>
      <c r="AM431" s="288"/>
      <c r="AN431" s="288"/>
      <c r="AO431" s="288"/>
      <c r="AP431" s="288"/>
      <c r="AQ431" s="288"/>
      <c r="AR431" s="288"/>
      <c r="AS431" s="288"/>
      <c r="AT431" s="288"/>
      <c r="AU431" s="288"/>
      <c r="AV431" s="288"/>
      <c r="AW431" s="288"/>
      <c r="AX431" s="288"/>
      <c r="AY431" s="290"/>
      <c r="AZ431" s="288"/>
      <c r="BA431" s="288"/>
      <c r="BB431" s="288"/>
      <c r="BC431" s="288"/>
      <c r="BD431" s="288"/>
      <c r="BE431" s="288"/>
      <c r="BF431" s="288"/>
      <c r="BG431" s="288"/>
      <c r="BH431" s="288"/>
      <c r="BI431" s="288"/>
      <c r="BJ431" s="288"/>
      <c r="BK431" s="288"/>
      <c r="BL431" s="288"/>
      <c r="BM431" s="288"/>
      <c r="BN431" s="288"/>
      <c r="BO431" s="288"/>
      <c r="BP431" s="288"/>
      <c r="BQ431" s="288"/>
      <c r="BR431" s="288"/>
      <c r="BS431" s="288"/>
      <c r="BT431" s="288"/>
      <c r="BU431" s="288"/>
      <c r="BV431" s="288"/>
      <c r="BW431" s="288"/>
      <c r="BX431" s="288"/>
      <c r="BY431" s="288"/>
      <c r="BZ431" s="288"/>
      <c r="CA431" s="288"/>
      <c r="CB431" s="288"/>
      <c r="CC431" s="288"/>
      <c r="CD431" s="288"/>
      <c r="CE431" s="288"/>
      <c r="CF431" s="288"/>
      <c r="CG431" s="288"/>
      <c r="CH431" s="288"/>
      <c r="CI431" s="288"/>
      <c r="CJ431" s="288"/>
      <c r="CK431" s="288"/>
      <c r="CL431" s="288"/>
      <c r="CM431" s="288"/>
      <c r="CN431" s="288"/>
      <c r="CO431" s="288"/>
      <c r="CP431" s="288"/>
      <c r="CQ431" s="288"/>
      <c r="CR431" s="288"/>
      <c r="CS431" s="288"/>
      <c r="CT431" s="288"/>
      <c r="CU431" s="288"/>
      <c r="CV431" s="288"/>
      <c r="CW431" s="288"/>
      <c r="CX431" s="288"/>
      <c r="CY431" s="288"/>
      <c r="CZ431" s="288"/>
      <c r="DA431" s="288"/>
      <c r="DC431" s="288"/>
      <c r="DD431" s="288"/>
      <c r="DE431" s="288"/>
      <c r="DF431" s="288"/>
      <c r="DG431" s="288"/>
      <c r="DH431" s="288"/>
      <c r="DI431" s="288"/>
      <c r="DJ431" s="288"/>
      <c r="DK431" s="288"/>
      <c r="DL431" s="288"/>
      <c r="DM431" s="288"/>
      <c r="DN431" s="288"/>
      <c r="DO431" s="288"/>
      <c r="DP431" s="288"/>
      <c r="DQ431" s="288"/>
      <c r="DR431" s="288"/>
      <c r="DS431" s="288"/>
      <c r="DT431" s="288"/>
      <c r="DU431" s="288"/>
      <c r="DV431" s="288"/>
      <c r="DW431" s="288"/>
      <c r="DX431" s="288"/>
      <c r="DY431" s="288"/>
      <c r="DZ431" s="288"/>
      <c r="EA431" s="288"/>
      <c r="EB431" s="288"/>
      <c r="EC431" s="288"/>
      <c r="ED431" s="288"/>
      <c r="EE431" s="288"/>
      <c r="EF431" s="288"/>
      <c r="EG431" s="288"/>
      <c r="EH431" s="288"/>
      <c r="EI431" s="288"/>
      <c r="EJ431" s="288"/>
      <c r="EK431" s="288"/>
      <c r="EL431" s="288"/>
      <c r="EM431" s="288"/>
      <c r="EN431" s="288"/>
      <c r="EO431" s="288"/>
      <c r="EP431" s="288"/>
      <c r="EQ431" s="288"/>
      <c r="ER431" s="288"/>
      <c r="ES431" s="288"/>
      <c r="ET431" s="288"/>
      <c r="EU431" s="288"/>
      <c r="EV431" s="288"/>
      <c r="EW431" s="288"/>
      <c r="EX431" s="288"/>
      <c r="EY431" s="288"/>
      <c r="EZ431" s="288"/>
      <c r="FA431" s="288"/>
      <c r="FB431" s="288"/>
      <c r="FC431" s="288"/>
      <c r="FD431" s="288"/>
      <c r="FE431" s="288"/>
      <c r="FF431" s="288"/>
      <c r="FG431" s="288"/>
      <c r="FH431" s="288"/>
      <c r="FI431" s="288"/>
      <c r="FJ431" s="288"/>
      <c r="FK431" s="288"/>
      <c r="FL431" s="288"/>
      <c r="FM431" s="288"/>
      <c r="FN431" s="288"/>
      <c r="FO431" s="288"/>
      <c r="FP431" s="288"/>
      <c r="FQ431" s="288"/>
      <c r="FR431" s="288"/>
      <c r="FS431" s="288"/>
      <c r="FT431" s="288"/>
      <c r="FU431" s="288"/>
      <c r="FV431" s="288"/>
      <c r="FW431" s="288"/>
      <c r="FX431" s="288"/>
      <c r="FY431" s="288"/>
      <c r="FZ431" s="288"/>
      <c r="GA431" s="288"/>
      <c r="GB431" s="288"/>
      <c r="GC431" s="288"/>
      <c r="GD431" s="288"/>
      <c r="GE431" s="288"/>
      <c r="GF431" s="288"/>
      <c r="GG431" s="288"/>
      <c r="GH431" s="288"/>
      <c r="GI431" s="288"/>
      <c r="GJ431" s="288"/>
      <c r="GK431" s="288"/>
      <c r="GL431" s="288"/>
      <c r="GM431" s="288"/>
      <c r="GN431" s="288"/>
      <c r="GO431" s="288"/>
      <c r="GP431" s="288"/>
      <c r="GQ431" s="288"/>
      <c r="GR431" s="288"/>
      <c r="GS431" s="288"/>
      <c r="GT431" s="288"/>
      <c r="GU431" s="288"/>
      <c r="GV431" s="288"/>
      <c r="GW431" s="288"/>
      <c r="GX431" s="288"/>
      <c r="GY431" s="288"/>
      <c r="GZ431" s="288"/>
      <c r="HA431" s="288"/>
      <c r="HB431" s="288"/>
      <c r="HC431" s="288"/>
      <c r="HD431" s="288"/>
      <c r="HE431" s="288"/>
      <c r="HF431" s="288"/>
      <c r="HG431" s="288"/>
      <c r="HH431" s="288"/>
      <c r="HI431" s="288"/>
      <c r="HJ431" s="288"/>
      <c r="HK431" s="288"/>
      <c r="HL431" s="288"/>
      <c r="HM431" s="288"/>
      <c r="HN431" s="288"/>
      <c r="HO431" s="288"/>
      <c r="HP431" s="288"/>
      <c r="HQ431" s="288"/>
      <c r="HR431" s="288"/>
      <c r="HS431" s="288"/>
      <c r="HT431" s="288"/>
      <c r="HU431" s="288"/>
      <c r="HV431" s="288"/>
      <c r="HW431" s="288"/>
      <c r="HX431" s="288"/>
      <c r="HY431" s="288"/>
      <c r="HZ431" s="288"/>
      <c r="IA431" s="288"/>
      <c r="IB431" s="288"/>
      <c r="IC431" s="288"/>
      <c r="ID431" s="288"/>
      <c r="IE431" s="288"/>
      <c r="IF431" s="288"/>
      <c r="IG431" s="288"/>
    </row>
    <row r="432" spans="1:241" s="53" customFormat="1" ht="36.75" customHeight="1" x14ac:dyDescent="0.2">
      <c r="A432" s="300" t="s">
        <v>1224</v>
      </c>
      <c r="B432" s="300"/>
      <c r="C432" s="300"/>
      <c r="D432" s="300"/>
      <c r="E432" s="300"/>
      <c r="F432" s="300"/>
      <c r="G432" s="300"/>
      <c r="H432" s="300"/>
      <c r="I432" s="300"/>
      <c r="J432" s="300"/>
      <c r="K432" s="300"/>
      <c r="L432" s="300"/>
      <c r="M432" s="300"/>
      <c r="N432" s="300"/>
      <c r="O432" s="300"/>
      <c r="P432" s="300"/>
      <c r="Q432" s="300"/>
      <c r="R432" s="300"/>
      <c r="S432" s="300"/>
      <c r="T432" s="300"/>
      <c r="U432" s="300"/>
      <c r="V432" s="143"/>
      <c r="W432" s="143"/>
      <c r="X432" s="143"/>
      <c r="Y432" s="143"/>
      <c r="Z432" s="293"/>
      <c r="AA432" s="288"/>
      <c r="AB432" s="288"/>
      <c r="AC432" s="288"/>
      <c r="AD432" s="288"/>
      <c r="AE432" s="288"/>
      <c r="AF432" s="288"/>
      <c r="AG432" s="288"/>
      <c r="AH432" s="288"/>
      <c r="AI432" s="288"/>
      <c r="AJ432" s="288"/>
      <c r="AK432" s="288"/>
      <c r="AL432" s="288"/>
      <c r="AM432" s="288"/>
      <c r="AN432" s="288"/>
      <c r="AO432" s="288"/>
      <c r="AP432" s="288"/>
      <c r="AQ432" s="288"/>
      <c r="AR432" s="288"/>
      <c r="AS432" s="288"/>
      <c r="AT432" s="288"/>
      <c r="AU432" s="288"/>
      <c r="AV432" s="288"/>
      <c r="AW432" s="288"/>
      <c r="AX432" s="288"/>
      <c r="AY432" s="290"/>
      <c r="AZ432" s="288"/>
      <c r="BA432" s="288"/>
      <c r="BB432" s="288"/>
      <c r="BC432" s="288"/>
      <c r="BD432" s="288"/>
      <c r="BE432" s="288"/>
      <c r="BF432" s="288"/>
      <c r="BG432" s="288"/>
      <c r="BH432" s="288"/>
      <c r="BI432" s="288"/>
      <c r="BJ432" s="288"/>
      <c r="BK432" s="288"/>
      <c r="BL432" s="288"/>
      <c r="BM432" s="288"/>
      <c r="BN432" s="288"/>
      <c r="BO432" s="288"/>
      <c r="BP432" s="288"/>
      <c r="BQ432" s="288"/>
      <c r="BR432" s="288"/>
      <c r="BS432" s="288"/>
      <c r="BT432" s="288"/>
      <c r="BU432" s="288"/>
      <c r="BV432" s="288"/>
      <c r="BW432" s="288"/>
      <c r="BX432" s="288"/>
      <c r="BY432" s="288"/>
      <c r="BZ432" s="288"/>
      <c r="CA432" s="288"/>
      <c r="CB432" s="288"/>
      <c r="CC432" s="288"/>
      <c r="CD432" s="288"/>
      <c r="CE432" s="288"/>
      <c r="CF432" s="288"/>
      <c r="CG432" s="288"/>
      <c r="CH432" s="288"/>
      <c r="CI432" s="288"/>
      <c r="CJ432" s="288"/>
      <c r="CK432" s="288"/>
      <c r="CL432" s="288"/>
      <c r="CM432" s="288"/>
      <c r="CN432" s="288"/>
      <c r="CO432" s="288"/>
      <c r="CP432" s="288"/>
      <c r="CQ432" s="288"/>
      <c r="CR432" s="288"/>
      <c r="CS432" s="288"/>
      <c r="CT432" s="288"/>
      <c r="CU432" s="288"/>
      <c r="CV432" s="288"/>
      <c r="CW432" s="288"/>
      <c r="CX432" s="288"/>
      <c r="CY432" s="288"/>
      <c r="CZ432" s="288"/>
      <c r="DA432" s="288"/>
      <c r="DC432" s="288"/>
      <c r="DD432" s="288"/>
      <c r="DE432" s="288"/>
      <c r="DF432" s="288"/>
      <c r="DG432" s="288"/>
      <c r="DH432" s="288"/>
      <c r="DI432" s="288"/>
      <c r="DJ432" s="288"/>
      <c r="DK432" s="288"/>
      <c r="DL432" s="288"/>
      <c r="DM432" s="288"/>
      <c r="DN432" s="288"/>
      <c r="DO432" s="288"/>
      <c r="DP432" s="288"/>
      <c r="DQ432" s="288"/>
      <c r="DR432" s="288"/>
      <c r="DS432" s="288"/>
      <c r="DT432" s="288"/>
      <c r="DU432" s="288"/>
      <c r="DV432" s="288"/>
      <c r="DW432" s="288"/>
      <c r="DX432" s="288"/>
      <c r="DY432" s="288"/>
      <c r="DZ432" s="288"/>
      <c r="EA432" s="288"/>
      <c r="EB432" s="288"/>
      <c r="EC432" s="288"/>
      <c r="ED432" s="288"/>
      <c r="EE432" s="288"/>
      <c r="EF432" s="288"/>
      <c r="EG432" s="288"/>
      <c r="EH432" s="288"/>
      <c r="EI432" s="288"/>
      <c r="EJ432" s="288"/>
      <c r="EK432" s="288"/>
      <c r="EL432" s="288"/>
      <c r="EM432" s="288"/>
      <c r="EN432" s="288"/>
      <c r="EO432" s="288"/>
      <c r="EP432" s="288"/>
      <c r="EQ432" s="288"/>
      <c r="ER432" s="288"/>
      <c r="ES432" s="288"/>
      <c r="ET432" s="288"/>
      <c r="EU432" s="288"/>
      <c r="EV432" s="288"/>
      <c r="EW432" s="288"/>
      <c r="EX432" s="288"/>
      <c r="EY432" s="288"/>
      <c r="EZ432" s="288"/>
      <c r="FA432" s="288"/>
      <c r="FB432" s="288"/>
      <c r="FC432" s="288"/>
      <c r="FD432" s="288"/>
      <c r="FE432" s="288"/>
      <c r="FF432" s="288"/>
      <c r="FG432" s="288"/>
      <c r="FH432" s="288"/>
      <c r="FI432" s="288"/>
      <c r="FJ432" s="288"/>
      <c r="FK432" s="288"/>
      <c r="FL432" s="288"/>
      <c r="FM432" s="288"/>
      <c r="FN432" s="288"/>
      <c r="FO432" s="288"/>
      <c r="FP432" s="288"/>
      <c r="FQ432" s="288"/>
      <c r="FR432" s="288"/>
      <c r="FS432" s="288"/>
      <c r="FT432" s="288"/>
      <c r="FU432" s="288"/>
      <c r="FV432" s="288"/>
      <c r="FW432" s="288"/>
      <c r="FX432" s="288"/>
      <c r="FY432" s="288"/>
      <c r="FZ432" s="288"/>
      <c r="GA432" s="288"/>
      <c r="GB432" s="288"/>
      <c r="GC432" s="288"/>
      <c r="GD432" s="288"/>
      <c r="GE432" s="288"/>
      <c r="GF432" s="288"/>
      <c r="GG432" s="288"/>
      <c r="GH432" s="288"/>
      <c r="GI432" s="288"/>
      <c r="GJ432" s="288"/>
      <c r="GK432" s="288"/>
      <c r="GL432" s="288"/>
      <c r="GM432" s="288"/>
      <c r="GN432" s="288"/>
      <c r="GO432" s="288"/>
      <c r="GP432" s="288"/>
      <c r="GQ432" s="288"/>
      <c r="GR432" s="288"/>
      <c r="GS432" s="288"/>
      <c r="GT432" s="288"/>
      <c r="GU432" s="288"/>
      <c r="GV432" s="288"/>
      <c r="GW432" s="288"/>
      <c r="GX432" s="288"/>
      <c r="GY432" s="288"/>
      <c r="GZ432" s="288"/>
      <c r="HA432" s="288"/>
      <c r="HB432" s="288"/>
      <c r="HC432" s="288"/>
      <c r="HD432" s="288"/>
      <c r="HE432" s="288"/>
      <c r="HF432" s="288"/>
      <c r="HG432" s="288"/>
      <c r="HH432" s="288"/>
      <c r="HI432" s="288"/>
      <c r="HJ432" s="288"/>
      <c r="HK432" s="288"/>
      <c r="HL432" s="288"/>
      <c r="HM432" s="288"/>
      <c r="HN432" s="288"/>
      <c r="HO432" s="288"/>
      <c r="HP432" s="288"/>
      <c r="HQ432" s="288"/>
      <c r="HR432" s="288"/>
      <c r="HS432" s="288"/>
      <c r="HT432" s="288"/>
      <c r="HU432" s="288"/>
      <c r="HV432" s="288"/>
      <c r="HW432" s="288"/>
      <c r="HX432" s="288"/>
      <c r="HY432" s="288"/>
      <c r="HZ432" s="288"/>
      <c r="IA432" s="288"/>
      <c r="IB432" s="288"/>
      <c r="IC432" s="288"/>
      <c r="ID432" s="288"/>
      <c r="IE432" s="288"/>
      <c r="IF432" s="288"/>
      <c r="IG432" s="288"/>
    </row>
    <row r="433" spans="1:241" s="53" customFormat="1" ht="27" customHeight="1" x14ac:dyDescent="0.2">
      <c r="A433" s="300" t="s">
        <v>1231</v>
      </c>
      <c r="B433" s="300"/>
      <c r="C433" s="300"/>
      <c r="D433" s="300"/>
      <c r="E433" s="300"/>
      <c r="F433" s="300"/>
      <c r="G433" s="300"/>
      <c r="H433" s="300"/>
      <c r="I433" s="300"/>
      <c r="J433" s="300"/>
      <c r="K433" s="300"/>
      <c r="L433" s="300"/>
      <c r="M433" s="300"/>
      <c r="N433" s="300"/>
      <c r="O433" s="300"/>
      <c r="P433" s="300"/>
      <c r="Q433" s="300"/>
      <c r="R433" s="300"/>
      <c r="S433" s="300"/>
      <c r="T433" s="300"/>
      <c r="U433" s="300"/>
      <c r="V433" s="143"/>
      <c r="W433" s="143"/>
      <c r="X433" s="143"/>
      <c r="Y433" s="143"/>
      <c r="Z433" s="293"/>
      <c r="AA433" s="288"/>
      <c r="AB433" s="288"/>
      <c r="AC433" s="288"/>
      <c r="AD433" s="288"/>
      <c r="AE433" s="288"/>
      <c r="AF433" s="288"/>
      <c r="AG433" s="288"/>
      <c r="AH433" s="288"/>
      <c r="AI433" s="288"/>
      <c r="AJ433" s="288"/>
      <c r="AK433" s="288"/>
      <c r="AL433" s="288"/>
      <c r="AM433" s="288"/>
      <c r="AN433" s="288"/>
      <c r="AO433" s="288"/>
      <c r="AP433" s="288"/>
      <c r="AQ433" s="288"/>
      <c r="AR433" s="288"/>
      <c r="AS433" s="288"/>
      <c r="AT433" s="288"/>
      <c r="AU433" s="288"/>
      <c r="AV433" s="288"/>
      <c r="AW433" s="288"/>
      <c r="AX433" s="288"/>
      <c r="AY433" s="290"/>
      <c r="AZ433" s="288"/>
      <c r="BA433" s="288"/>
      <c r="BB433" s="288"/>
      <c r="BC433" s="288"/>
      <c r="BD433" s="288"/>
      <c r="BE433" s="288"/>
      <c r="BF433" s="288"/>
      <c r="BG433" s="288"/>
      <c r="BH433" s="288"/>
      <c r="BI433" s="288"/>
      <c r="BJ433" s="288"/>
      <c r="BK433" s="288"/>
      <c r="BL433" s="288"/>
      <c r="BM433" s="288"/>
      <c r="BN433" s="288"/>
      <c r="BO433" s="288"/>
      <c r="BP433" s="288"/>
      <c r="BQ433" s="288"/>
      <c r="BR433" s="288"/>
      <c r="BS433" s="288"/>
      <c r="BT433" s="288"/>
      <c r="BU433" s="288"/>
      <c r="BV433" s="288"/>
      <c r="BW433" s="288"/>
      <c r="BX433" s="288"/>
      <c r="BY433" s="288"/>
      <c r="BZ433" s="288"/>
      <c r="CA433" s="288"/>
      <c r="CB433" s="288"/>
      <c r="CC433" s="288"/>
      <c r="CD433" s="288"/>
      <c r="CE433" s="288"/>
      <c r="CF433" s="288"/>
      <c r="CG433" s="288"/>
      <c r="CH433" s="288"/>
      <c r="CI433" s="288"/>
      <c r="CJ433" s="288"/>
      <c r="CK433" s="288"/>
      <c r="CL433" s="288"/>
      <c r="CM433" s="288"/>
      <c r="CN433" s="288"/>
      <c r="CO433" s="288"/>
      <c r="CP433" s="288"/>
      <c r="CQ433" s="288"/>
      <c r="CR433" s="288"/>
      <c r="CS433" s="288"/>
      <c r="CT433" s="288"/>
      <c r="CU433" s="288"/>
      <c r="CV433" s="288"/>
      <c r="CW433" s="288"/>
      <c r="CX433" s="288"/>
      <c r="CY433" s="288"/>
      <c r="CZ433" s="288"/>
      <c r="DA433" s="288"/>
      <c r="DC433" s="288"/>
      <c r="DD433" s="288"/>
      <c r="DE433" s="288"/>
      <c r="DF433" s="288"/>
      <c r="DG433" s="288"/>
      <c r="DH433" s="288"/>
      <c r="DI433" s="288"/>
      <c r="DJ433" s="288"/>
      <c r="DK433" s="288"/>
      <c r="DL433" s="288"/>
      <c r="DM433" s="288"/>
      <c r="DN433" s="288"/>
      <c r="DO433" s="288"/>
      <c r="DP433" s="288"/>
      <c r="DQ433" s="288"/>
      <c r="DR433" s="288"/>
      <c r="DS433" s="288"/>
      <c r="DT433" s="288"/>
      <c r="DU433" s="288"/>
      <c r="DV433" s="288"/>
      <c r="DW433" s="288"/>
      <c r="DX433" s="288"/>
      <c r="DY433" s="288"/>
      <c r="DZ433" s="288"/>
      <c r="EA433" s="288"/>
      <c r="EB433" s="288"/>
      <c r="EC433" s="288"/>
      <c r="ED433" s="288"/>
      <c r="EE433" s="288"/>
      <c r="EF433" s="288"/>
      <c r="EG433" s="288"/>
      <c r="EH433" s="288"/>
      <c r="EI433" s="288"/>
      <c r="EJ433" s="288"/>
      <c r="EK433" s="288"/>
      <c r="EL433" s="288"/>
      <c r="EM433" s="288"/>
      <c r="EN433" s="288"/>
      <c r="EO433" s="288"/>
      <c r="EP433" s="288"/>
      <c r="EQ433" s="288"/>
      <c r="ER433" s="288"/>
      <c r="ES433" s="288"/>
      <c r="ET433" s="288"/>
      <c r="EU433" s="288"/>
      <c r="EV433" s="288"/>
      <c r="EW433" s="288"/>
      <c r="EX433" s="288"/>
      <c r="EY433" s="288"/>
      <c r="EZ433" s="288"/>
      <c r="FA433" s="288"/>
      <c r="FB433" s="288"/>
      <c r="FC433" s="288"/>
      <c r="FD433" s="288"/>
      <c r="FE433" s="288"/>
      <c r="FF433" s="288"/>
      <c r="FG433" s="288"/>
      <c r="FH433" s="288"/>
      <c r="FI433" s="288"/>
      <c r="FJ433" s="288"/>
      <c r="FK433" s="288"/>
      <c r="FL433" s="288"/>
      <c r="FM433" s="288"/>
      <c r="FN433" s="288"/>
      <c r="FO433" s="288"/>
      <c r="FP433" s="288"/>
      <c r="FQ433" s="288"/>
      <c r="FR433" s="288"/>
      <c r="FS433" s="288"/>
      <c r="FT433" s="288"/>
      <c r="FU433" s="288"/>
      <c r="FV433" s="288"/>
      <c r="FW433" s="288"/>
      <c r="FX433" s="288"/>
      <c r="FY433" s="288"/>
      <c r="FZ433" s="288"/>
      <c r="GA433" s="288"/>
      <c r="GB433" s="288"/>
      <c r="GC433" s="288"/>
      <c r="GD433" s="288"/>
      <c r="GE433" s="288"/>
      <c r="GF433" s="288"/>
      <c r="GG433" s="288"/>
      <c r="GH433" s="288"/>
      <c r="GI433" s="288"/>
      <c r="GJ433" s="288"/>
      <c r="GK433" s="288"/>
      <c r="GL433" s="288"/>
      <c r="GM433" s="288"/>
      <c r="GN433" s="288"/>
      <c r="GO433" s="288"/>
      <c r="GP433" s="288"/>
      <c r="GQ433" s="288"/>
      <c r="GR433" s="288"/>
      <c r="GS433" s="288"/>
      <c r="GT433" s="288"/>
      <c r="GU433" s="288"/>
      <c r="GV433" s="288"/>
      <c r="GW433" s="288"/>
      <c r="GX433" s="288"/>
      <c r="GY433" s="288"/>
      <c r="GZ433" s="288"/>
      <c r="HA433" s="288"/>
      <c r="HB433" s="288"/>
      <c r="HC433" s="288"/>
      <c r="HD433" s="288"/>
      <c r="HE433" s="288"/>
      <c r="HF433" s="288"/>
      <c r="HG433" s="288"/>
      <c r="HH433" s="288"/>
      <c r="HI433" s="288"/>
      <c r="HJ433" s="288"/>
      <c r="HK433" s="288"/>
      <c r="HL433" s="288"/>
      <c r="HM433" s="288"/>
      <c r="HN433" s="288"/>
      <c r="HO433" s="288"/>
      <c r="HP433" s="288"/>
      <c r="HQ433" s="288"/>
      <c r="HR433" s="288"/>
      <c r="HS433" s="288"/>
      <c r="HT433" s="288"/>
      <c r="HU433" s="288"/>
      <c r="HV433" s="288"/>
      <c r="HW433" s="288"/>
      <c r="HX433" s="288"/>
      <c r="HY433" s="288"/>
      <c r="HZ433" s="288"/>
      <c r="IA433" s="288"/>
      <c r="IB433" s="288"/>
      <c r="IC433" s="288"/>
      <c r="ID433" s="288"/>
      <c r="IE433" s="288"/>
      <c r="IF433" s="288"/>
      <c r="IG433" s="288"/>
    </row>
    <row r="434" spans="1:241" s="10" customFormat="1" ht="23.25" customHeight="1" x14ac:dyDescent="0.2">
      <c r="A434" s="326" t="s">
        <v>1227</v>
      </c>
      <c r="B434" s="326"/>
      <c r="C434" s="326"/>
      <c r="D434" s="326"/>
      <c r="E434" s="326"/>
      <c r="F434" s="326"/>
      <c r="G434" s="326"/>
      <c r="H434" s="326"/>
      <c r="I434" s="326"/>
      <c r="J434" s="326"/>
      <c r="K434" s="326"/>
      <c r="L434" s="326"/>
      <c r="M434" s="326"/>
      <c r="N434" s="326"/>
      <c r="O434" s="326"/>
      <c r="P434" s="326"/>
      <c r="Q434" s="326"/>
      <c r="R434" s="326"/>
      <c r="S434" s="326"/>
      <c r="T434" s="326"/>
      <c r="U434" s="326"/>
      <c r="V434" s="403"/>
      <c r="W434" s="403"/>
      <c r="X434" s="403"/>
      <c r="Y434" s="403"/>
      <c r="Z434" s="289"/>
    </row>
    <row r="437" spans="1:241" x14ac:dyDescent="0.2">
      <c r="C437" s="16"/>
      <c r="D437" s="16"/>
    </row>
    <row r="438" spans="1:241" x14ac:dyDescent="0.2">
      <c r="C438" s="16"/>
    </row>
    <row r="442" spans="1:241" x14ac:dyDescent="0.2">
      <c r="C442" s="16"/>
      <c r="D442" s="16"/>
    </row>
  </sheetData>
  <mergeCells count="139">
    <mergeCell ref="IH5:IS5"/>
    <mergeCell ref="IH2:IS2"/>
    <mergeCell ref="EL5:FE5"/>
    <mergeCell ref="EL2:FE2"/>
    <mergeCell ref="FF5:FY5"/>
    <mergeCell ref="FF2:FY2"/>
    <mergeCell ref="FZ2:GS2"/>
    <mergeCell ref="FZ5:GS5"/>
    <mergeCell ref="GT2:HM2"/>
    <mergeCell ref="GT5:HM5"/>
    <mergeCell ref="HN2:IG2"/>
    <mergeCell ref="HN5:IG5"/>
    <mergeCell ref="A399:U399"/>
    <mergeCell ref="B2:U2"/>
    <mergeCell ref="F5:U5"/>
    <mergeCell ref="V2:AO2"/>
    <mergeCell ref="AN4:AO4"/>
    <mergeCell ref="V5:AO5"/>
    <mergeCell ref="AP2:BI2"/>
    <mergeCell ref="AP5:BI5"/>
    <mergeCell ref="BJ5:CC5"/>
    <mergeCell ref="BJ2:CC2"/>
    <mergeCell ref="A412:U412"/>
    <mergeCell ref="A410:U410"/>
    <mergeCell ref="A409:U409"/>
    <mergeCell ref="A408:U408"/>
    <mergeCell ref="A407:U407"/>
    <mergeCell ref="A406:U406"/>
    <mergeCell ref="A400:U400"/>
    <mergeCell ref="A401:U401"/>
    <mergeCell ref="A402:U402"/>
    <mergeCell ref="A403:U403"/>
    <mergeCell ref="A404:U404"/>
    <mergeCell ref="A405:U405"/>
    <mergeCell ref="A392:U392"/>
    <mergeCell ref="A393:U393"/>
    <mergeCell ref="A394:U394"/>
    <mergeCell ref="A395:U395"/>
    <mergeCell ref="A396:U396"/>
    <mergeCell ref="A397:U397"/>
    <mergeCell ref="A398:U398"/>
    <mergeCell ref="A434:U434"/>
    <mergeCell ref="A433:U433"/>
    <mergeCell ref="A432:U432"/>
    <mergeCell ref="A431:U431"/>
    <mergeCell ref="A430:U430"/>
    <mergeCell ref="A429:U429"/>
    <mergeCell ref="A428:U428"/>
    <mergeCell ref="A427:U427"/>
    <mergeCell ref="A426:U426"/>
    <mergeCell ref="A425:U425"/>
    <mergeCell ref="A424:U424"/>
    <mergeCell ref="A423:U423"/>
    <mergeCell ref="A422:U422"/>
    <mergeCell ref="A421:U421"/>
    <mergeCell ref="A420:U420"/>
    <mergeCell ref="A419:U419"/>
    <mergeCell ref="IH6:IK6"/>
    <mergeCell ref="IL6:IO6"/>
    <mergeCell ref="IP6:IS6"/>
    <mergeCell ref="CP6:CS6"/>
    <mergeCell ref="DV6:DY6"/>
    <mergeCell ref="DR6:DU6"/>
    <mergeCell ref="DN6:DQ6"/>
    <mergeCell ref="DJ6:DM6"/>
    <mergeCell ref="A390:U390"/>
    <mergeCell ref="A391:U391"/>
    <mergeCell ref="EX6:FA6"/>
    <mergeCell ref="ET6:EW6"/>
    <mergeCell ref="EP6:ES6"/>
    <mergeCell ref="EL6:EO6"/>
    <mergeCell ref="EH6:EK6"/>
    <mergeCell ref="ED6:EG6"/>
    <mergeCell ref="DZ6:EC6"/>
    <mergeCell ref="R6:U6"/>
    <mergeCell ref="N6:Q6"/>
    <mergeCell ref="V6:Y6"/>
    <mergeCell ref="Z6:AC6"/>
    <mergeCell ref="AD6:AG6"/>
    <mergeCell ref="AH6:AK6"/>
    <mergeCell ref="AT6:AW6"/>
    <mergeCell ref="AP6:AS6"/>
    <mergeCell ref="AL6:AO6"/>
    <mergeCell ref="AX6:BA6"/>
    <mergeCell ref="BB6:BE6"/>
    <mergeCell ref="BF6:BI6"/>
    <mergeCell ref="BV6:BY6"/>
    <mergeCell ref="BR6:BU6"/>
    <mergeCell ref="BN6:BQ6"/>
    <mergeCell ref="BJ6:BM6"/>
    <mergeCell ref="GP6:GS6"/>
    <mergeCell ref="GL6:GO6"/>
    <mergeCell ref="FR6:FU6"/>
    <mergeCell ref="FV6:FY6"/>
    <mergeCell ref="FZ6:GC6"/>
    <mergeCell ref="GH6:GK6"/>
    <mergeCell ref="GD6:GG6"/>
    <mergeCell ref="FB6:FE6"/>
    <mergeCell ref="FF6:FI6"/>
    <mergeCell ref="FJ6:FM6"/>
    <mergeCell ref="FN6:FQ6"/>
    <mergeCell ref="BZ6:CC6"/>
    <mergeCell ref="CD6:CG6"/>
    <mergeCell ref="CH6:CK6"/>
    <mergeCell ref="DF6:DI6"/>
    <mergeCell ref="DB6:DE6"/>
    <mergeCell ref="CX6:DA6"/>
    <mergeCell ref="CL6:CO6"/>
    <mergeCell ref="CD2:CW2"/>
    <mergeCell ref="CD5:CW5"/>
    <mergeCell ref="CX2:DQ2"/>
    <mergeCell ref="CX5:DQ5"/>
    <mergeCell ref="DR5:EK5"/>
    <mergeCell ref="DR2:EK2"/>
    <mergeCell ref="HZ6:IC6"/>
    <mergeCell ref="HV6:HY6"/>
    <mergeCell ref="HR6:HU6"/>
    <mergeCell ref="HN6:HQ6"/>
    <mergeCell ref="HJ6:HM6"/>
    <mergeCell ref="HF6:HI6"/>
    <mergeCell ref="GX6:HA6"/>
    <mergeCell ref="HB6:HE6"/>
    <mergeCell ref="GT6:GW6"/>
    <mergeCell ref="A389:Y389"/>
    <mergeCell ref="A418:U418"/>
    <mergeCell ref="A417:U417"/>
    <mergeCell ref="A416:U416"/>
    <mergeCell ref="A415:U415"/>
    <mergeCell ref="A414:U414"/>
    <mergeCell ref="A413:U413"/>
    <mergeCell ref="A411:U411"/>
    <mergeCell ref="ID6:IG6"/>
    <mergeCell ref="X1:Y1"/>
    <mergeCell ref="T4:U4"/>
    <mergeCell ref="A5:A7"/>
    <mergeCell ref="CT6:CW6"/>
    <mergeCell ref="B5:E6"/>
    <mergeCell ref="F6:I6"/>
    <mergeCell ref="J6:M6"/>
  </mergeCells>
  <printOptions horizontalCentered="1"/>
  <pageMargins left="0.11811023622047245" right="0.11811023622047245" top="0.19685039370078741" bottom="0" header="0" footer="0"/>
  <pageSetup paperSize="9" scale="30" fitToHeight="0" orientation="portrait" r:id="rId1"/>
  <colBreaks count="12" manualBreakCount="12">
    <brk id="21" max="433" man="1"/>
    <brk id="41" max="433" man="1"/>
    <brk id="61" max="433" man="1"/>
    <brk id="81" max="433" man="1"/>
    <brk id="101" max="433" man="1"/>
    <brk id="121" max="433" man="1"/>
    <brk id="141" max="433" man="1"/>
    <brk id="161" max="433" man="1"/>
    <brk id="181" max="433" man="1"/>
    <brk id="201" max="433" man="1"/>
    <brk id="221" max="433" man="1"/>
    <brk id="241" max="43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Итого по видам(с учет нераспр.)</vt:lpstr>
      <vt:lpstr>Всего (с выдел. нераспред)</vt:lpstr>
      <vt:lpstr>Дотации</vt:lpstr>
      <vt:lpstr>Субсидии</vt:lpstr>
      <vt:lpstr>Субвенции </vt:lpstr>
      <vt:lpstr>Иные</vt:lpstr>
      <vt:lpstr>'Всего (с выдел. нераспред)'!Заголовки_для_печати</vt:lpstr>
      <vt:lpstr>Дотации!Заголовки_для_печати</vt:lpstr>
      <vt:lpstr>Иные!Заголовки_для_печати</vt:lpstr>
      <vt:lpstr>'Итого по видам(с учет нераспр.)'!Заголовки_для_печати</vt:lpstr>
      <vt:lpstr>'Субвенции '!Заголовки_для_печати</vt:lpstr>
      <vt:lpstr>Субсидии!Заголовки_для_печати</vt:lpstr>
      <vt:lpstr>'Всего (с выдел. нераспред)'!Область_печати</vt:lpstr>
      <vt:lpstr>Иные!Область_печати</vt:lpstr>
      <vt:lpstr>'Итого по видам(с учет нераспр.)'!Область_печати</vt:lpstr>
      <vt:lpstr>'Субвенции '!Область_печати</vt:lpstr>
      <vt:lpstr>Субсидии!Область_печати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2022-04-19T12:50:11Z</cp:lastPrinted>
  <dcterms:created xsi:type="dcterms:W3CDTF">2019-10-10T14:43:12Z</dcterms:created>
  <dcterms:modified xsi:type="dcterms:W3CDTF">2022-02-25T12:50:35Z</dcterms:modified>
</cp:coreProperties>
</file>